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t954111/repos/aksjer-skattemelding/"/>
    </mc:Choice>
  </mc:AlternateContent>
  <xr:revisionPtr revIDLastSave="0" documentId="13_ncr:1_{A0B5AD75-0FC6-D04A-805F-E84E4A9A6AB5}" xr6:coauthVersionLast="47" xr6:coauthVersionMax="47" xr10:uidLastSave="{00000000-0000-0000-0000-000000000000}"/>
  <bookViews>
    <workbookView xWindow="0" yWindow="660" windowWidth="33700" windowHeight="21680" activeTab="7" xr2:uid="{00000000-000D-0000-FFFF-FFFF00000000}"/>
  </bookViews>
  <sheets>
    <sheet name="Start" sheetId="1" r:id="rId1"/>
    <sheet name="Valutakurser" sheetId="8" r:id="rId2"/>
    <sheet name="Skjermingsrenter" sheetId="2" r:id="rId3"/>
    <sheet name="Transjer" sheetId="3" r:id="rId4"/>
    <sheet name="Utbytter" sheetId="4" r:id="rId5"/>
    <sheet name="Kontroll" sheetId="5" r:id="rId6"/>
    <sheet name="Årsberegning" sheetId="6" r:id="rId7"/>
    <sheet name="Oversikt" sheetId="7" r:id="rId8"/>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4" l="1"/>
  <c r="D7" i="4" s="1"/>
  <c r="E8" i="4"/>
  <c r="D8" i="4" s="1"/>
  <c r="E9" i="4"/>
  <c r="D9" i="4" s="1"/>
  <c r="E10" i="4"/>
  <c r="D10" i="4" s="1"/>
  <c r="E11" i="4"/>
  <c r="D11" i="4" s="1"/>
  <c r="E12" i="4"/>
  <c r="D12" i="4" s="1"/>
  <c r="E13" i="4"/>
  <c r="D13" i="4" s="1"/>
  <c r="E14" i="4"/>
  <c r="D14" i="4" s="1"/>
  <c r="E15" i="4"/>
  <c r="D15" i="4" s="1"/>
  <c r="E16" i="4"/>
  <c r="D16" i="4" s="1"/>
  <c r="E17" i="4"/>
  <c r="D17" i="4" s="1"/>
  <c r="E18" i="4"/>
  <c r="D18" i="4" s="1"/>
  <c r="E19" i="4"/>
  <c r="D19" i="4" s="1"/>
  <c r="E20" i="4"/>
  <c r="D20" i="4" s="1"/>
  <c r="E21" i="4"/>
  <c r="D21" i="4" s="1"/>
  <c r="D22" i="4"/>
  <c r="E22" i="4"/>
  <c r="D23" i="4"/>
  <c r="E23" i="4"/>
  <c r="D24" i="4"/>
  <c r="E24" i="4"/>
  <c r="D25" i="4"/>
  <c r="E25" i="4"/>
  <c r="D26" i="4"/>
  <c r="E26" i="4"/>
  <c r="D27" i="4"/>
  <c r="E27" i="4"/>
  <c r="D28" i="4"/>
  <c r="E28" i="4"/>
  <c r="D29" i="4"/>
  <c r="E29" i="4"/>
  <c r="D30" i="4"/>
  <c r="E30" i="4"/>
  <c r="D31" i="4"/>
  <c r="E31" i="4"/>
  <c r="D32" i="4"/>
  <c r="E32" i="4"/>
  <c r="D33" i="4"/>
  <c r="E33" i="4"/>
  <c r="D34" i="4"/>
  <c r="E34" i="4"/>
  <c r="D35" i="4"/>
  <c r="E35" i="4"/>
  <c r="D36" i="4"/>
  <c r="E36" i="4"/>
  <c r="D37" i="4"/>
  <c r="E37" i="4"/>
  <c r="D38" i="4"/>
  <c r="E38" i="4"/>
  <c r="D39" i="4"/>
  <c r="E39" i="4"/>
  <c r="D40" i="4"/>
  <c r="E40" i="4"/>
  <c r="D41" i="4"/>
  <c r="E41" i="4"/>
  <c r="D42" i="4"/>
  <c r="E42" i="4"/>
  <c r="D43" i="4"/>
  <c r="E43" i="4"/>
  <c r="D44" i="4"/>
  <c r="E44" i="4"/>
  <c r="D45" i="4"/>
  <c r="E45" i="4"/>
  <c r="D46" i="4"/>
  <c r="E46" i="4"/>
  <c r="D47" i="4"/>
  <c r="E47" i="4"/>
  <c r="D48" i="4"/>
  <c r="E48" i="4"/>
  <c r="D49" i="4"/>
  <c r="E49" i="4"/>
  <c r="D50" i="4"/>
  <c r="E50" i="4"/>
  <c r="D51" i="4"/>
  <c r="E51" i="4"/>
  <c r="D52" i="4"/>
  <c r="E52" i="4"/>
  <c r="D53" i="4"/>
  <c r="E53" i="4"/>
  <c r="D54" i="4"/>
  <c r="E54" i="4"/>
  <c r="D55" i="4"/>
  <c r="E55" i="4"/>
  <c r="D56" i="4"/>
  <c r="E56" i="4"/>
  <c r="D57" i="4"/>
  <c r="E57" i="4"/>
  <c r="D58" i="4"/>
  <c r="E58" i="4"/>
  <c r="D59" i="4"/>
  <c r="E59" i="4"/>
  <c r="D60" i="4"/>
  <c r="E60" i="4"/>
  <c r="D61" i="4"/>
  <c r="E61" i="4"/>
  <c r="D62" i="4"/>
  <c r="E62" i="4"/>
  <c r="D63" i="4"/>
  <c r="E63" i="4"/>
  <c r="D64" i="4"/>
  <c r="E64" i="4"/>
  <c r="D65" i="4"/>
  <c r="E65" i="4"/>
  <c r="D66" i="4"/>
  <c r="E66" i="4"/>
  <c r="D67" i="4"/>
  <c r="E67" i="4"/>
  <c r="D68" i="4"/>
  <c r="E68" i="4"/>
  <c r="D69" i="4"/>
  <c r="E69" i="4"/>
  <c r="D70" i="4"/>
  <c r="E70" i="4"/>
  <c r="D71" i="4"/>
  <c r="E71" i="4"/>
  <c r="D72" i="4"/>
  <c r="E72" i="4"/>
  <c r="D73" i="4"/>
  <c r="E73" i="4"/>
  <c r="D74" i="4"/>
  <c r="E74" i="4"/>
  <c r="D75" i="4"/>
  <c r="E75" i="4"/>
  <c r="D76" i="4"/>
  <c r="E76" i="4"/>
  <c r="D77" i="4"/>
  <c r="E77" i="4"/>
  <c r="D78" i="4"/>
  <c r="E78" i="4"/>
  <c r="D79" i="4"/>
  <c r="E79" i="4"/>
  <c r="D80" i="4"/>
  <c r="E80" i="4"/>
  <c r="D81" i="4"/>
  <c r="E81" i="4"/>
  <c r="D82" i="4"/>
  <c r="E82" i="4"/>
  <c r="D83" i="4"/>
  <c r="E83" i="4"/>
  <c r="D84" i="4"/>
  <c r="E84" i="4"/>
  <c r="D85" i="4"/>
  <c r="E85" i="4"/>
  <c r="D86" i="4"/>
  <c r="E86" i="4"/>
  <c r="D87" i="4"/>
  <c r="E87" i="4"/>
  <c r="D88" i="4"/>
  <c r="E88" i="4"/>
  <c r="D89" i="4"/>
  <c r="E89" i="4"/>
  <c r="D90" i="4"/>
  <c r="E90" i="4"/>
  <c r="D91" i="4"/>
  <c r="E91" i="4"/>
  <c r="D92" i="4"/>
  <c r="E92" i="4"/>
  <c r="D93" i="4"/>
  <c r="E93" i="4"/>
  <c r="D94" i="4"/>
  <c r="E94" i="4"/>
  <c r="D95" i="4"/>
  <c r="E95" i="4"/>
  <c r="D96" i="4"/>
  <c r="E96" i="4"/>
  <c r="D97" i="4"/>
  <c r="E97" i="4"/>
  <c r="D98" i="4"/>
  <c r="E98" i="4"/>
  <c r="D99" i="4"/>
  <c r="E99" i="4"/>
  <c r="D100" i="4"/>
  <c r="E100" i="4"/>
  <c r="D101" i="4"/>
  <c r="E101" i="4"/>
  <c r="D102" i="4"/>
  <c r="E102" i="4"/>
  <c r="D103" i="4"/>
  <c r="E103" i="4"/>
  <c r="D104" i="4"/>
  <c r="E104" i="4"/>
  <c r="D105" i="4"/>
  <c r="E105" i="4"/>
  <c r="D106" i="4"/>
  <c r="E106" i="4"/>
  <c r="D107" i="4"/>
  <c r="E107" i="4"/>
  <c r="D108" i="4"/>
  <c r="E108" i="4"/>
  <c r="D109" i="4"/>
  <c r="E109" i="4"/>
  <c r="D110" i="4"/>
  <c r="E110" i="4"/>
  <c r="D111" i="4"/>
  <c r="E111" i="4"/>
  <c r="D112" i="4"/>
  <c r="E112" i="4"/>
  <c r="D113" i="4"/>
  <c r="E113" i="4"/>
  <c r="D114" i="4"/>
  <c r="E114" i="4"/>
  <c r="D115" i="4"/>
  <c r="E115" i="4"/>
  <c r="D116" i="4"/>
  <c r="E116" i="4"/>
  <c r="D117" i="4"/>
  <c r="E117" i="4"/>
  <c r="D118" i="4"/>
  <c r="E118" i="4"/>
  <c r="D119" i="4"/>
  <c r="E119" i="4"/>
  <c r="D120" i="4"/>
  <c r="E120" i="4"/>
  <c r="D121" i="4"/>
  <c r="E121" i="4"/>
  <c r="D122" i="4"/>
  <c r="E122" i="4"/>
  <c r="D123" i="4"/>
  <c r="E123" i="4"/>
  <c r="D124" i="4"/>
  <c r="E124" i="4"/>
  <c r="D125" i="4"/>
  <c r="E125" i="4"/>
  <c r="D126" i="4"/>
  <c r="E126" i="4"/>
  <c r="D127" i="4"/>
  <c r="E127" i="4"/>
  <c r="D128" i="4"/>
  <c r="E128" i="4"/>
  <c r="D129" i="4"/>
  <c r="E129" i="4"/>
  <c r="D130" i="4"/>
  <c r="E130" i="4"/>
  <c r="D131" i="4"/>
  <c r="E131" i="4"/>
  <c r="D132" i="4"/>
  <c r="E132" i="4"/>
  <c r="D133" i="4"/>
  <c r="E133" i="4"/>
  <c r="D134" i="4"/>
  <c r="E134" i="4"/>
  <c r="D135" i="4"/>
  <c r="E135" i="4"/>
  <c r="D136" i="4"/>
  <c r="E136" i="4"/>
  <c r="D137" i="4"/>
  <c r="E137" i="4"/>
  <c r="D138" i="4"/>
  <c r="E138" i="4"/>
  <c r="D139" i="4"/>
  <c r="E139" i="4"/>
  <c r="D140" i="4"/>
  <c r="E140" i="4"/>
  <c r="D141" i="4"/>
  <c r="E141" i="4"/>
  <c r="D142" i="4"/>
  <c r="E142" i="4"/>
  <c r="D143" i="4"/>
  <c r="E143" i="4"/>
  <c r="D144" i="4"/>
  <c r="E144" i="4"/>
  <c r="D145" i="4"/>
  <c r="E145" i="4"/>
  <c r="D146" i="4"/>
  <c r="E146" i="4"/>
  <c r="D147" i="4"/>
  <c r="E147" i="4"/>
  <c r="D148" i="4"/>
  <c r="E148" i="4"/>
  <c r="D149" i="4"/>
  <c r="E149" i="4"/>
  <c r="D150" i="4"/>
  <c r="E150" i="4"/>
  <c r="D151" i="4"/>
  <c r="E151" i="4"/>
  <c r="D152" i="4"/>
  <c r="E152" i="4"/>
  <c r="D153" i="4"/>
  <c r="E153" i="4"/>
  <c r="D154" i="4"/>
  <c r="E154" i="4"/>
  <c r="D155" i="4"/>
  <c r="E155" i="4"/>
  <c r="D156" i="4"/>
  <c r="E156" i="4"/>
  <c r="D157" i="4"/>
  <c r="E157" i="4"/>
  <c r="D158" i="4"/>
  <c r="E158" i="4"/>
  <c r="D159" i="4"/>
  <c r="E159" i="4"/>
  <c r="D160" i="4"/>
  <c r="E160" i="4"/>
  <c r="D161" i="4"/>
  <c r="E161" i="4"/>
  <c r="D162" i="4"/>
  <c r="E162" i="4"/>
  <c r="D163" i="4"/>
  <c r="E163" i="4"/>
  <c r="D164" i="4"/>
  <c r="E164" i="4"/>
  <c r="D165" i="4"/>
  <c r="E165" i="4"/>
  <c r="D166" i="4"/>
  <c r="E166" i="4"/>
  <c r="D167" i="4"/>
  <c r="E167" i="4"/>
  <c r="D168" i="4"/>
  <c r="E168" i="4"/>
  <c r="D169" i="4"/>
  <c r="E169" i="4"/>
  <c r="D170" i="4"/>
  <c r="E170" i="4"/>
  <c r="D171" i="4"/>
  <c r="E171" i="4"/>
  <c r="D172" i="4"/>
  <c r="E172" i="4"/>
  <c r="D173" i="4"/>
  <c r="E173" i="4"/>
  <c r="D174" i="4"/>
  <c r="E174" i="4"/>
  <c r="D175" i="4"/>
  <c r="E175" i="4"/>
  <c r="D176" i="4"/>
  <c r="E176" i="4"/>
  <c r="D177" i="4"/>
  <c r="E177" i="4"/>
  <c r="D178" i="4"/>
  <c r="E178" i="4"/>
  <c r="D179" i="4"/>
  <c r="E179" i="4"/>
  <c r="D180" i="4"/>
  <c r="E180" i="4"/>
  <c r="D181" i="4"/>
  <c r="E181" i="4"/>
  <c r="D182" i="4"/>
  <c r="E182" i="4"/>
  <c r="D183" i="4"/>
  <c r="E183" i="4"/>
  <c r="D184" i="4"/>
  <c r="E184" i="4"/>
  <c r="D185" i="4"/>
  <c r="E185" i="4"/>
  <c r="D186" i="4"/>
  <c r="E186" i="4"/>
  <c r="D187" i="4"/>
  <c r="E187" i="4"/>
  <c r="D188" i="4"/>
  <c r="E188" i="4"/>
  <c r="D189" i="4"/>
  <c r="E189" i="4"/>
  <c r="D190" i="4"/>
  <c r="E190" i="4"/>
  <c r="D191" i="4"/>
  <c r="E191" i="4"/>
  <c r="D192" i="4"/>
  <c r="E192" i="4"/>
  <c r="D193" i="4"/>
  <c r="E193" i="4"/>
  <c r="D194" i="4"/>
  <c r="E194" i="4"/>
  <c r="D195" i="4"/>
  <c r="E195" i="4"/>
  <c r="D196" i="4"/>
  <c r="E196" i="4"/>
  <c r="D197" i="4"/>
  <c r="E197" i="4"/>
  <c r="D198" i="4"/>
  <c r="E198" i="4"/>
  <c r="D199" i="4"/>
  <c r="E199" i="4"/>
  <c r="D200" i="4"/>
  <c r="E200" i="4"/>
  <c r="D201" i="4"/>
  <c r="E201" i="4"/>
  <c r="D202" i="4"/>
  <c r="E202" i="4"/>
  <c r="D203" i="4"/>
  <c r="E203" i="4"/>
  <c r="D204" i="4"/>
  <c r="E204" i="4"/>
  <c r="D205" i="4"/>
  <c r="E205" i="4"/>
  <c r="D206" i="4"/>
  <c r="E206" i="4"/>
  <c r="D207" i="4"/>
  <c r="E207" i="4"/>
  <c r="D208" i="4"/>
  <c r="E208" i="4"/>
  <c r="D209" i="4"/>
  <c r="E209" i="4"/>
  <c r="D210" i="4"/>
  <c r="E210" i="4"/>
  <c r="D211" i="4"/>
  <c r="E211" i="4"/>
  <c r="D212" i="4"/>
  <c r="E212" i="4"/>
  <c r="D213" i="4"/>
  <c r="E213" i="4"/>
  <c r="D214" i="4"/>
  <c r="E214" i="4"/>
  <c r="D215" i="4"/>
  <c r="E215" i="4"/>
  <c r="D216" i="4"/>
  <c r="E216" i="4"/>
  <c r="D217" i="4"/>
  <c r="E217" i="4"/>
  <c r="D218" i="4"/>
  <c r="E218" i="4"/>
  <c r="D219" i="4"/>
  <c r="E219" i="4"/>
  <c r="D220" i="4"/>
  <c r="E220" i="4"/>
  <c r="D221" i="4"/>
  <c r="E221" i="4"/>
  <c r="D222" i="4"/>
  <c r="E222" i="4"/>
  <c r="D223" i="4"/>
  <c r="E223" i="4"/>
  <c r="D224" i="4"/>
  <c r="E224" i="4"/>
  <c r="D225" i="4"/>
  <c r="E225" i="4"/>
  <c r="D226" i="4"/>
  <c r="E226" i="4"/>
  <c r="D227" i="4"/>
  <c r="E227" i="4"/>
  <c r="D228" i="4"/>
  <c r="E228" i="4"/>
  <c r="D229" i="4"/>
  <c r="E229" i="4"/>
  <c r="D230" i="4"/>
  <c r="E230" i="4"/>
  <c r="D231" i="4"/>
  <c r="E231" i="4"/>
  <c r="D232" i="4"/>
  <c r="E232" i="4"/>
  <c r="D233" i="4"/>
  <c r="E233" i="4"/>
  <c r="D234" i="4"/>
  <c r="E234" i="4"/>
  <c r="D235" i="4"/>
  <c r="E235" i="4"/>
  <c r="D236" i="4"/>
  <c r="E236" i="4"/>
  <c r="D237" i="4"/>
  <c r="E237" i="4"/>
  <c r="D238" i="4"/>
  <c r="E238" i="4"/>
  <c r="D239" i="4"/>
  <c r="E239" i="4"/>
  <c r="D240" i="4"/>
  <c r="E240" i="4"/>
  <c r="D241" i="4"/>
  <c r="E241" i="4"/>
  <c r="D242" i="4"/>
  <c r="E242" i="4"/>
  <c r="D243" i="4"/>
  <c r="E243" i="4"/>
  <c r="D244" i="4"/>
  <c r="E244" i="4"/>
  <c r="D245" i="4"/>
  <c r="E245" i="4"/>
  <c r="D246" i="4"/>
  <c r="E246" i="4"/>
  <c r="D247" i="4"/>
  <c r="E247" i="4"/>
  <c r="D248" i="4"/>
  <c r="E248" i="4"/>
  <c r="D249" i="4"/>
  <c r="E249" i="4"/>
  <c r="D250" i="4"/>
  <c r="E250" i="4"/>
  <c r="D251" i="4"/>
  <c r="E251" i="4"/>
  <c r="D252" i="4"/>
  <c r="E252" i="4"/>
  <c r="D253" i="4"/>
  <c r="E253" i="4"/>
  <c r="D254" i="4"/>
  <c r="E254" i="4"/>
  <c r="D255" i="4"/>
  <c r="E255" i="4"/>
  <c r="D256" i="4"/>
  <c r="E256" i="4"/>
  <c r="D257" i="4"/>
  <c r="E257" i="4"/>
  <c r="D258" i="4"/>
  <c r="E258" i="4"/>
  <c r="D259" i="4"/>
  <c r="E259" i="4"/>
  <c r="D260" i="4"/>
  <c r="E260" i="4"/>
  <c r="D261" i="4"/>
  <c r="E261" i="4"/>
  <c r="D262" i="4"/>
  <c r="E262" i="4"/>
  <c r="D263" i="4"/>
  <c r="E263" i="4"/>
  <c r="D264" i="4"/>
  <c r="E264" i="4"/>
  <c r="D265" i="4"/>
  <c r="E265" i="4"/>
  <c r="D266" i="4"/>
  <c r="E266" i="4"/>
  <c r="D267" i="4"/>
  <c r="E267" i="4"/>
  <c r="D268" i="4"/>
  <c r="E268" i="4"/>
  <c r="D269" i="4"/>
  <c r="E269" i="4"/>
  <c r="D270" i="4"/>
  <c r="E270" i="4"/>
  <c r="D271" i="4"/>
  <c r="E271" i="4"/>
  <c r="D272" i="4"/>
  <c r="E272" i="4"/>
  <c r="D273" i="4"/>
  <c r="E273" i="4"/>
  <c r="D274" i="4"/>
  <c r="E274" i="4"/>
  <c r="D275" i="4"/>
  <c r="E275" i="4"/>
  <c r="D276" i="4"/>
  <c r="E276" i="4"/>
  <c r="D277" i="4"/>
  <c r="E277" i="4"/>
  <c r="D278" i="4"/>
  <c r="E278" i="4"/>
  <c r="D279" i="4"/>
  <c r="E279" i="4"/>
  <c r="D280" i="4"/>
  <c r="E280" i="4"/>
  <c r="D281" i="4"/>
  <c r="E281" i="4"/>
  <c r="D282" i="4"/>
  <c r="E282" i="4"/>
  <c r="D283" i="4"/>
  <c r="E283" i="4"/>
  <c r="D284" i="4"/>
  <c r="E284" i="4"/>
  <c r="D285" i="4"/>
  <c r="E285" i="4"/>
  <c r="D286" i="4"/>
  <c r="E286" i="4"/>
  <c r="D287" i="4"/>
  <c r="E287" i="4"/>
  <c r="D288" i="4"/>
  <c r="E288" i="4"/>
  <c r="D289" i="4"/>
  <c r="E289" i="4"/>
  <c r="D290" i="4"/>
  <c r="E290" i="4"/>
  <c r="D291" i="4"/>
  <c r="E291" i="4"/>
  <c r="D292" i="4"/>
  <c r="E292" i="4"/>
  <c r="D293" i="4"/>
  <c r="E293" i="4"/>
  <c r="D294" i="4"/>
  <c r="E294" i="4"/>
  <c r="D295" i="4"/>
  <c r="E295" i="4"/>
  <c r="D296" i="4"/>
  <c r="E296" i="4"/>
  <c r="D297" i="4"/>
  <c r="E297" i="4"/>
  <c r="D298" i="4"/>
  <c r="E298" i="4"/>
  <c r="D299" i="4"/>
  <c r="E299" i="4"/>
  <c r="D300" i="4"/>
  <c r="E300" i="4"/>
  <c r="D301" i="4"/>
  <c r="E301" i="4"/>
  <c r="D302" i="4"/>
  <c r="E302" i="4"/>
  <c r="D303" i="4"/>
  <c r="E303" i="4"/>
  <c r="D304" i="4"/>
  <c r="E304" i="4"/>
  <c r="D305" i="4"/>
  <c r="E305" i="4"/>
  <c r="D306" i="4"/>
  <c r="E306" i="4"/>
  <c r="D307" i="4"/>
  <c r="E307" i="4"/>
  <c r="D308" i="4"/>
  <c r="E308" i="4"/>
  <c r="D309" i="4"/>
  <c r="E309" i="4"/>
  <c r="D310" i="4"/>
  <c r="E310" i="4"/>
  <c r="D311" i="4"/>
  <c r="E311" i="4"/>
  <c r="D312" i="4"/>
  <c r="E312" i="4"/>
  <c r="D313" i="4"/>
  <c r="E313" i="4"/>
  <c r="D314" i="4"/>
  <c r="E314" i="4"/>
  <c r="D315" i="4"/>
  <c r="E315" i="4"/>
  <c r="D316" i="4"/>
  <c r="E316" i="4"/>
  <c r="D317" i="4"/>
  <c r="E317" i="4"/>
  <c r="D318" i="4"/>
  <c r="E318" i="4"/>
  <c r="D319" i="4"/>
  <c r="E319" i="4"/>
  <c r="D320" i="4"/>
  <c r="E320" i="4"/>
  <c r="D321" i="4"/>
  <c r="E321" i="4"/>
  <c r="D322" i="4"/>
  <c r="E322" i="4"/>
  <c r="D323" i="4"/>
  <c r="E323" i="4"/>
  <c r="D324" i="4"/>
  <c r="E324" i="4"/>
  <c r="D325" i="4"/>
  <c r="E325" i="4"/>
  <c r="D326" i="4"/>
  <c r="E326" i="4"/>
  <c r="D327" i="4"/>
  <c r="E327" i="4"/>
  <c r="D328" i="4"/>
  <c r="E328" i="4"/>
  <c r="D329" i="4"/>
  <c r="E329" i="4"/>
  <c r="D330" i="4"/>
  <c r="E330" i="4"/>
  <c r="D331" i="4"/>
  <c r="E331" i="4"/>
  <c r="D332" i="4"/>
  <c r="E332" i="4"/>
  <c r="D333" i="4"/>
  <c r="E333" i="4"/>
  <c r="D334" i="4"/>
  <c r="E334" i="4"/>
  <c r="D335" i="4"/>
  <c r="E335" i="4"/>
  <c r="D336" i="4"/>
  <c r="E336" i="4"/>
  <c r="D337" i="4"/>
  <c r="E337" i="4"/>
  <c r="D338" i="4"/>
  <c r="E338" i="4"/>
  <c r="D339" i="4"/>
  <c r="E339" i="4"/>
  <c r="D340" i="4"/>
  <c r="E340" i="4"/>
  <c r="D341" i="4"/>
  <c r="E341" i="4"/>
  <c r="D342" i="4"/>
  <c r="E342" i="4"/>
  <c r="D343" i="4"/>
  <c r="E343" i="4"/>
  <c r="D344" i="4"/>
  <c r="E344" i="4"/>
  <c r="D345" i="4"/>
  <c r="E345" i="4"/>
  <c r="D346" i="4"/>
  <c r="E346" i="4"/>
  <c r="D347" i="4"/>
  <c r="E347" i="4"/>
  <c r="D348" i="4"/>
  <c r="E348" i="4"/>
  <c r="D349" i="4"/>
  <c r="E349" i="4"/>
  <c r="D350" i="4"/>
  <c r="E350" i="4"/>
  <c r="D351" i="4"/>
  <c r="E351" i="4"/>
  <c r="D352" i="4"/>
  <c r="E352" i="4"/>
  <c r="D353" i="4"/>
  <c r="E353" i="4"/>
  <c r="D354" i="4"/>
  <c r="E354" i="4"/>
  <c r="D355" i="4"/>
  <c r="E355" i="4"/>
  <c r="D356" i="4"/>
  <c r="E356" i="4"/>
  <c r="D357" i="4"/>
  <c r="E357" i="4"/>
  <c r="D358" i="4"/>
  <c r="E358" i="4"/>
  <c r="D359" i="4"/>
  <c r="E359" i="4"/>
  <c r="D360" i="4"/>
  <c r="E360" i="4"/>
  <c r="D361" i="4"/>
  <c r="E361" i="4"/>
  <c r="D362" i="4"/>
  <c r="E362" i="4"/>
  <c r="D363" i="4"/>
  <c r="E363" i="4"/>
  <c r="D364" i="4"/>
  <c r="E364" i="4"/>
  <c r="D365" i="4"/>
  <c r="E365" i="4"/>
  <c r="D366" i="4"/>
  <c r="E366" i="4"/>
  <c r="D367" i="4"/>
  <c r="E367" i="4"/>
  <c r="D368" i="4"/>
  <c r="E368" i="4"/>
  <c r="D369" i="4"/>
  <c r="E369" i="4"/>
  <c r="D370" i="4"/>
  <c r="E370" i="4"/>
  <c r="D371" i="4"/>
  <c r="E371" i="4"/>
  <c r="D372" i="4"/>
  <c r="E372" i="4"/>
  <c r="D373" i="4"/>
  <c r="E373" i="4"/>
  <c r="D374" i="4"/>
  <c r="E374" i="4"/>
  <c r="D375" i="4"/>
  <c r="E375" i="4"/>
  <c r="D376" i="4"/>
  <c r="E376" i="4"/>
  <c r="D377" i="4"/>
  <c r="E377" i="4"/>
  <c r="D378" i="4"/>
  <c r="E378" i="4"/>
  <c r="D379" i="4"/>
  <c r="E379" i="4"/>
  <c r="D380" i="4"/>
  <c r="E380" i="4"/>
  <c r="D381" i="4"/>
  <c r="E381" i="4"/>
  <c r="D382" i="4"/>
  <c r="E382" i="4"/>
  <c r="D383" i="4"/>
  <c r="E383" i="4"/>
  <c r="D384" i="4"/>
  <c r="E384" i="4"/>
  <c r="D385" i="4"/>
  <c r="E385" i="4"/>
  <c r="D386" i="4"/>
  <c r="E386" i="4"/>
  <c r="D387" i="4"/>
  <c r="E387" i="4"/>
  <c r="D388" i="4"/>
  <c r="E388" i="4"/>
  <c r="D389" i="4"/>
  <c r="E389" i="4"/>
  <c r="D390" i="4"/>
  <c r="E390" i="4"/>
  <c r="D391" i="4"/>
  <c r="E391" i="4"/>
  <c r="D392" i="4"/>
  <c r="E392" i="4"/>
  <c r="D393" i="4"/>
  <c r="E393" i="4"/>
  <c r="D394" i="4"/>
  <c r="E394" i="4"/>
  <c r="D395" i="4"/>
  <c r="E395" i="4"/>
  <c r="D396" i="4"/>
  <c r="E396" i="4"/>
  <c r="D397" i="4"/>
  <c r="E397" i="4"/>
  <c r="D398" i="4"/>
  <c r="E398" i="4"/>
  <c r="D399" i="4"/>
  <c r="E399" i="4"/>
  <c r="D400" i="4"/>
  <c r="E400" i="4"/>
  <c r="D401" i="4"/>
  <c r="E401" i="4"/>
  <c r="D402" i="4"/>
  <c r="E402" i="4"/>
  <c r="D403" i="4"/>
  <c r="E403" i="4"/>
  <c r="D404" i="4"/>
  <c r="E404" i="4"/>
  <c r="D405" i="4"/>
  <c r="E405" i="4"/>
  <c r="D406" i="4"/>
  <c r="E406" i="4"/>
  <c r="D407" i="4"/>
  <c r="E407" i="4"/>
  <c r="D408" i="4"/>
  <c r="E408" i="4"/>
  <c r="D409" i="4"/>
  <c r="E409" i="4"/>
  <c r="D410" i="4"/>
  <c r="E410" i="4"/>
  <c r="D411" i="4"/>
  <c r="E411" i="4"/>
  <c r="D412" i="4"/>
  <c r="E412" i="4"/>
  <c r="D413" i="4"/>
  <c r="E413" i="4"/>
  <c r="D414" i="4"/>
  <c r="E414" i="4"/>
  <c r="D415" i="4"/>
  <c r="E415" i="4"/>
  <c r="D416" i="4"/>
  <c r="E416" i="4"/>
  <c r="D417" i="4"/>
  <c r="E417" i="4"/>
  <c r="D418" i="4"/>
  <c r="E418" i="4"/>
  <c r="D419" i="4"/>
  <c r="E419" i="4"/>
  <c r="D420" i="4"/>
  <c r="E420" i="4"/>
  <c r="D421" i="4"/>
  <c r="E421" i="4"/>
  <c r="D422" i="4"/>
  <c r="E422" i="4"/>
  <c r="D423" i="4"/>
  <c r="E423" i="4"/>
  <c r="D424" i="4"/>
  <c r="E424" i="4"/>
  <c r="D425" i="4"/>
  <c r="E425" i="4"/>
  <c r="D426" i="4"/>
  <c r="E426" i="4"/>
  <c r="D427" i="4"/>
  <c r="E427" i="4"/>
  <c r="D428" i="4"/>
  <c r="E428" i="4"/>
  <c r="D429" i="4"/>
  <c r="E429" i="4"/>
  <c r="D430" i="4"/>
  <c r="E430" i="4"/>
  <c r="D431" i="4"/>
  <c r="E431" i="4"/>
  <c r="D432" i="4"/>
  <c r="E432" i="4"/>
  <c r="D433" i="4"/>
  <c r="E433" i="4"/>
  <c r="D434" i="4"/>
  <c r="E434" i="4"/>
  <c r="D435" i="4"/>
  <c r="E435" i="4"/>
  <c r="D436" i="4"/>
  <c r="E436" i="4"/>
  <c r="D437" i="4"/>
  <c r="E437" i="4"/>
  <c r="D438" i="4"/>
  <c r="E438" i="4"/>
  <c r="D439" i="4"/>
  <c r="E439" i="4"/>
  <c r="D440" i="4"/>
  <c r="E440" i="4"/>
  <c r="D441" i="4"/>
  <c r="E441" i="4"/>
  <c r="D442" i="4"/>
  <c r="E442" i="4"/>
  <c r="D443" i="4"/>
  <c r="E443" i="4"/>
  <c r="D444" i="4"/>
  <c r="E444" i="4"/>
  <c r="D445" i="4"/>
  <c r="E445" i="4"/>
  <c r="D446" i="4"/>
  <c r="E446" i="4"/>
  <c r="D447" i="4"/>
  <c r="E447" i="4"/>
  <c r="D448" i="4"/>
  <c r="E448" i="4"/>
  <c r="D449" i="4"/>
  <c r="E449" i="4"/>
  <c r="D450" i="4"/>
  <c r="E450" i="4"/>
  <c r="D451" i="4"/>
  <c r="E451" i="4"/>
  <c r="D452" i="4"/>
  <c r="E452" i="4"/>
  <c r="D453" i="4"/>
  <c r="E453" i="4"/>
  <c r="D454" i="4"/>
  <c r="E454" i="4"/>
  <c r="D455" i="4"/>
  <c r="E455" i="4"/>
  <c r="D456" i="4"/>
  <c r="E456" i="4"/>
  <c r="D457" i="4"/>
  <c r="E457" i="4"/>
  <c r="D458" i="4"/>
  <c r="E458" i="4"/>
  <c r="D459" i="4"/>
  <c r="E459" i="4"/>
  <c r="D460" i="4"/>
  <c r="E460" i="4"/>
  <c r="D461" i="4"/>
  <c r="E461" i="4"/>
  <c r="D462" i="4"/>
  <c r="E462" i="4"/>
  <c r="D463" i="4"/>
  <c r="E463" i="4"/>
  <c r="D464" i="4"/>
  <c r="E464" i="4"/>
  <c r="D465" i="4"/>
  <c r="E465" i="4"/>
  <c r="D466" i="4"/>
  <c r="E466" i="4"/>
  <c r="D467" i="4"/>
  <c r="E467" i="4"/>
  <c r="D468" i="4"/>
  <c r="E468" i="4"/>
  <c r="D469" i="4"/>
  <c r="E469" i="4"/>
  <c r="D470" i="4"/>
  <c r="E470" i="4"/>
  <c r="D471" i="4"/>
  <c r="E471" i="4"/>
  <c r="D472" i="4"/>
  <c r="E472" i="4"/>
  <c r="D473" i="4"/>
  <c r="E473" i="4"/>
  <c r="D474" i="4"/>
  <c r="E474" i="4"/>
  <c r="D475" i="4"/>
  <c r="E475" i="4"/>
  <c r="D476" i="4"/>
  <c r="E476" i="4"/>
  <c r="D477" i="4"/>
  <c r="E477" i="4"/>
  <c r="D478" i="4"/>
  <c r="E478" i="4"/>
  <c r="D479" i="4"/>
  <c r="E479" i="4"/>
  <c r="D480" i="4"/>
  <c r="E480" i="4"/>
  <c r="D481" i="4"/>
  <c r="E481" i="4"/>
  <c r="D482" i="4"/>
  <c r="E482" i="4"/>
  <c r="D483" i="4"/>
  <c r="E483" i="4"/>
  <c r="D484" i="4"/>
  <c r="E484" i="4"/>
  <c r="D485" i="4"/>
  <c r="E485" i="4"/>
  <c r="D486" i="4"/>
  <c r="E486" i="4"/>
  <c r="D487" i="4"/>
  <c r="E487" i="4"/>
  <c r="D488" i="4"/>
  <c r="E488" i="4"/>
  <c r="D489" i="4"/>
  <c r="E489" i="4"/>
  <c r="D490" i="4"/>
  <c r="E490" i="4"/>
  <c r="D491" i="4"/>
  <c r="E491" i="4"/>
  <c r="D492" i="4"/>
  <c r="E492" i="4"/>
  <c r="D493" i="4"/>
  <c r="E493" i="4"/>
  <c r="D494" i="4"/>
  <c r="E494" i="4"/>
  <c r="D495" i="4"/>
  <c r="E495" i="4"/>
  <c r="D496" i="4"/>
  <c r="E496" i="4"/>
  <c r="D497" i="4"/>
  <c r="E497" i="4"/>
  <c r="D498" i="4"/>
  <c r="E498" i="4"/>
  <c r="D499" i="4"/>
  <c r="E499" i="4"/>
  <c r="D500" i="4"/>
  <c r="E500" i="4"/>
  <c r="D501" i="4"/>
  <c r="E501" i="4"/>
  <c r="D502" i="4"/>
  <c r="E502" i="4"/>
  <c r="D503" i="4"/>
  <c r="E503" i="4"/>
  <c r="D504" i="4"/>
  <c r="E504" i="4"/>
  <c r="D505" i="4"/>
  <c r="E505" i="4"/>
  <c r="D506" i="4"/>
  <c r="E506" i="4"/>
  <c r="D507" i="4"/>
  <c r="E507" i="4"/>
  <c r="D508" i="4"/>
  <c r="E508" i="4"/>
  <c r="D509" i="4"/>
  <c r="E509" i="4"/>
  <c r="D510" i="4"/>
  <c r="E510" i="4"/>
  <c r="D511" i="4"/>
  <c r="E511" i="4"/>
  <c r="D512" i="4"/>
  <c r="E512" i="4"/>
  <c r="D513" i="4"/>
  <c r="E513" i="4"/>
  <c r="D514" i="4"/>
  <c r="E514" i="4"/>
  <c r="D515" i="4"/>
  <c r="E515" i="4"/>
  <c r="D516" i="4"/>
  <c r="E516" i="4"/>
  <c r="D517" i="4"/>
  <c r="E517" i="4"/>
  <c r="D518" i="4"/>
  <c r="E518" i="4"/>
  <c r="D519" i="4"/>
  <c r="E519" i="4"/>
  <c r="D520" i="4"/>
  <c r="E520" i="4"/>
  <c r="D521" i="4"/>
  <c r="E521" i="4"/>
  <c r="D522" i="4"/>
  <c r="E522" i="4"/>
  <c r="D523" i="4"/>
  <c r="E523" i="4"/>
  <c r="D524" i="4"/>
  <c r="E524" i="4"/>
  <c r="D525" i="4"/>
  <c r="E525" i="4"/>
  <c r="D526" i="4"/>
  <c r="E526" i="4"/>
  <c r="D527" i="4"/>
  <c r="E527" i="4"/>
  <c r="D528" i="4"/>
  <c r="E528" i="4"/>
  <c r="D529" i="4"/>
  <c r="E529" i="4"/>
  <c r="D530" i="4"/>
  <c r="E530" i="4"/>
  <c r="D531" i="4"/>
  <c r="E531" i="4"/>
  <c r="D532" i="4"/>
  <c r="E532" i="4"/>
  <c r="D533" i="4"/>
  <c r="E533" i="4"/>
  <c r="D534" i="4"/>
  <c r="E534" i="4"/>
  <c r="D535" i="4"/>
  <c r="E535" i="4"/>
  <c r="D536" i="4"/>
  <c r="E536" i="4"/>
  <c r="D537" i="4"/>
  <c r="E537" i="4"/>
  <c r="D538" i="4"/>
  <c r="E538" i="4"/>
  <c r="D539" i="4"/>
  <c r="E539" i="4"/>
  <c r="D540" i="4"/>
  <c r="E540" i="4"/>
  <c r="D541" i="4"/>
  <c r="E541" i="4"/>
  <c r="D542" i="4"/>
  <c r="E542" i="4"/>
  <c r="D543" i="4"/>
  <c r="E543" i="4"/>
  <c r="D544" i="4"/>
  <c r="E544" i="4"/>
  <c r="D545" i="4"/>
  <c r="E545" i="4"/>
  <c r="D546" i="4"/>
  <c r="E546" i="4"/>
  <c r="D547" i="4"/>
  <c r="E547" i="4"/>
  <c r="D548" i="4"/>
  <c r="E548" i="4"/>
  <c r="D549" i="4"/>
  <c r="E549" i="4"/>
  <c r="D550" i="4"/>
  <c r="E550" i="4"/>
  <c r="D551" i="4"/>
  <c r="E551" i="4"/>
  <c r="D552" i="4"/>
  <c r="E552" i="4"/>
  <c r="D553" i="4"/>
  <c r="E553" i="4"/>
  <c r="D554" i="4"/>
  <c r="E554" i="4"/>
  <c r="D555" i="4"/>
  <c r="E555" i="4"/>
  <c r="D556" i="4"/>
  <c r="E556" i="4"/>
  <c r="D557" i="4"/>
  <c r="E557" i="4"/>
  <c r="D558" i="4"/>
  <c r="E558" i="4"/>
  <c r="D559" i="4"/>
  <c r="E559" i="4"/>
  <c r="D560" i="4"/>
  <c r="E560" i="4"/>
  <c r="D561" i="4"/>
  <c r="E561" i="4"/>
  <c r="D562" i="4"/>
  <c r="E562" i="4"/>
  <c r="D563" i="4"/>
  <c r="E563" i="4"/>
  <c r="D564" i="4"/>
  <c r="E564" i="4"/>
  <c r="D565" i="4"/>
  <c r="E565" i="4"/>
  <c r="D566" i="4"/>
  <c r="E566" i="4"/>
  <c r="D567" i="4"/>
  <c r="E567" i="4"/>
  <c r="D568" i="4"/>
  <c r="E568" i="4"/>
  <c r="D569" i="4"/>
  <c r="E569" i="4"/>
  <c r="D570" i="4"/>
  <c r="E570" i="4"/>
  <c r="D571" i="4"/>
  <c r="E571" i="4"/>
  <c r="D572" i="4"/>
  <c r="E572" i="4"/>
  <c r="D573" i="4"/>
  <c r="E573" i="4"/>
  <c r="D574" i="4"/>
  <c r="E574" i="4"/>
  <c r="D575" i="4"/>
  <c r="E575" i="4"/>
  <c r="D576" i="4"/>
  <c r="E576" i="4"/>
  <c r="D577" i="4"/>
  <c r="E577" i="4"/>
  <c r="D578" i="4"/>
  <c r="E578" i="4"/>
  <c r="D579" i="4"/>
  <c r="E579" i="4"/>
  <c r="D580" i="4"/>
  <c r="E580" i="4"/>
  <c r="D581" i="4"/>
  <c r="E581" i="4"/>
  <c r="D582" i="4"/>
  <c r="E582" i="4"/>
  <c r="D583" i="4"/>
  <c r="E583" i="4"/>
  <c r="D584" i="4"/>
  <c r="E584" i="4"/>
  <c r="D585" i="4"/>
  <c r="E585" i="4"/>
  <c r="D586" i="4"/>
  <c r="E586" i="4"/>
  <c r="D587" i="4"/>
  <c r="E587" i="4"/>
  <c r="D588" i="4"/>
  <c r="E588" i="4"/>
  <c r="D589" i="4"/>
  <c r="E589" i="4"/>
  <c r="D590" i="4"/>
  <c r="E590" i="4"/>
  <c r="D591" i="4"/>
  <c r="E591" i="4"/>
  <c r="D592" i="4"/>
  <c r="E592" i="4"/>
  <c r="D593" i="4"/>
  <c r="E593" i="4"/>
  <c r="D594" i="4"/>
  <c r="E594" i="4"/>
  <c r="D595" i="4"/>
  <c r="E595" i="4"/>
  <c r="D596" i="4"/>
  <c r="E596" i="4"/>
  <c r="D597" i="4"/>
  <c r="E597" i="4"/>
  <c r="D598" i="4"/>
  <c r="E598" i="4"/>
  <c r="D599" i="4"/>
  <c r="E599" i="4"/>
  <c r="D600" i="4"/>
  <c r="E600" i="4"/>
  <c r="D601" i="4"/>
  <c r="E601" i="4"/>
  <c r="D602" i="4"/>
  <c r="E602" i="4"/>
  <c r="D603" i="4"/>
  <c r="E603" i="4"/>
  <c r="D604" i="4"/>
  <c r="E604" i="4"/>
  <c r="D605" i="4"/>
  <c r="E605" i="4"/>
  <c r="D606" i="4"/>
  <c r="E606" i="4"/>
  <c r="D607" i="4"/>
  <c r="E607" i="4"/>
  <c r="D608" i="4"/>
  <c r="E608" i="4"/>
  <c r="D609" i="4"/>
  <c r="E609" i="4"/>
  <c r="D610" i="4"/>
  <c r="E610" i="4"/>
  <c r="D611" i="4"/>
  <c r="E611" i="4"/>
  <c r="D612" i="4"/>
  <c r="E612" i="4"/>
  <c r="D613" i="4"/>
  <c r="E613" i="4"/>
  <c r="D614" i="4"/>
  <c r="E614" i="4"/>
  <c r="D615" i="4"/>
  <c r="E615" i="4"/>
  <c r="D616" i="4"/>
  <c r="E616" i="4"/>
  <c r="D617" i="4"/>
  <c r="E617" i="4"/>
  <c r="D618" i="4"/>
  <c r="E618" i="4"/>
  <c r="D619" i="4"/>
  <c r="E619" i="4"/>
  <c r="D620" i="4"/>
  <c r="E620" i="4"/>
  <c r="D621" i="4"/>
  <c r="E621" i="4"/>
  <c r="D622" i="4"/>
  <c r="E622" i="4"/>
  <c r="D623" i="4"/>
  <c r="E623" i="4"/>
  <c r="D624" i="4"/>
  <c r="E624" i="4"/>
  <c r="D625" i="4"/>
  <c r="E625" i="4"/>
  <c r="D626" i="4"/>
  <c r="E626" i="4"/>
  <c r="D627" i="4"/>
  <c r="E627" i="4"/>
  <c r="D628" i="4"/>
  <c r="E628" i="4"/>
  <c r="D629" i="4"/>
  <c r="E629" i="4"/>
  <c r="D630" i="4"/>
  <c r="E630" i="4"/>
  <c r="D631" i="4"/>
  <c r="E631" i="4"/>
  <c r="D632" i="4"/>
  <c r="E632" i="4"/>
  <c r="D633" i="4"/>
  <c r="E633" i="4"/>
  <c r="D634" i="4"/>
  <c r="E634" i="4"/>
  <c r="D635" i="4"/>
  <c r="E635" i="4"/>
  <c r="D636" i="4"/>
  <c r="E636" i="4"/>
  <c r="D637" i="4"/>
  <c r="E637" i="4"/>
  <c r="D638" i="4"/>
  <c r="E638" i="4"/>
  <c r="D639" i="4"/>
  <c r="E639" i="4"/>
  <c r="D640" i="4"/>
  <c r="E640" i="4"/>
  <c r="D641" i="4"/>
  <c r="E641" i="4"/>
  <c r="D642" i="4"/>
  <c r="E642" i="4"/>
  <c r="D643" i="4"/>
  <c r="E643" i="4"/>
  <c r="D644" i="4"/>
  <c r="E644" i="4"/>
  <c r="D645" i="4"/>
  <c r="E645" i="4"/>
  <c r="D646" i="4"/>
  <c r="E646" i="4"/>
  <c r="D647" i="4"/>
  <c r="E647" i="4"/>
  <c r="D648" i="4"/>
  <c r="E648" i="4"/>
  <c r="D649" i="4"/>
  <c r="E649" i="4"/>
  <c r="D650" i="4"/>
  <c r="E650" i="4"/>
  <c r="D651" i="4"/>
  <c r="E651" i="4"/>
  <c r="D652" i="4"/>
  <c r="E652" i="4"/>
  <c r="D653" i="4"/>
  <c r="E653" i="4"/>
  <c r="D654" i="4"/>
  <c r="E654" i="4"/>
  <c r="D655" i="4"/>
  <c r="E655" i="4"/>
  <c r="D656" i="4"/>
  <c r="E656" i="4"/>
  <c r="D657" i="4"/>
  <c r="E657" i="4"/>
  <c r="D658" i="4"/>
  <c r="E658" i="4"/>
  <c r="D659" i="4"/>
  <c r="E659" i="4"/>
  <c r="D660" i="4"/>
  <c r="E660" i="4"/>
  <c r="D661" i="4"/>
  <c r="E661" i="4"/>
  <c r="D662" i="4"/>
  <c r="E662" i="4"/>
  <c r="D663" i="4"/>
  <c r="E663" i="4"/>
  <c r="D664" i="4"/>
  <c r="E664" i="4"/>
  <c r="D665" i="4"/>
  <c r="E665" i="4"/>
  <c r="D666" i="4"/>
  <c r="E666" i="4"/>
  <c r="D667" i="4"/>
  <c r="E667" i="4"/>
  <c r="D668" i="4"/>
  <c r="E668" i="4"/>
  <c r="D669" i="4"/>
  <c r="E669" i="4"/>
  <c r="D670" i="4"/>
  <c r="E670" i="4"/>
  <c r="D671" i="4"/>
  <c r="E671" i="4"/>
  <c r="D672" i="4"/>
  <c r="E672" i="4"/>
  <c r="D673" i="4"/>
  <c r="E673" i="4"/>
  <c r="D674" i="4"/>
  <c r="E674" i="4"/>
  <c r="D675" i="4"/>
  <c r="E675" i="4"/>
  <c r="D676" i="4"/>
  <c r="E676" i="4"/>
  <c r="D677" i="4"/>
  <c r="E677" i="4"/>
  <c r="D678" i="4"/>
  <c r="E678" i="4"/>
  <c r="D679" i="4"/>
  <c r="E679" i="4"/>
  <c r="D680" i="4"/>
  <c r="E680" i="4"/>
  <c r="D681" i="4"/>
  <c r="E681" i="4"/>
  <c r="D682" i="4"/>
  <c r="E682" i="4"/>
  <c r="D683" i="4"/>
  <c r="E683" i="4"/>
  <c r="D684" i="4"/>
  <c r="E684" i="4"/>
  <c r="D685" i="4"/>
  <c r="E685" i="4"/>
  <c r="D686" i="4"/>
  <c r="E686" i="4"/>
  <c r="D687" i="4"/>
  <c r="E687" i="4"/>
  <c r="D688" i="4"/>
  <c r="E688" i="4"/>
  <c r="D689" i="4"/>
  <c r="E689" i="4"/>
  <c r="D690" i="4"/>
  <c r="E690" i="4"/>
  <c r="D691" i="4"/>
  <c r="E691" i="4"/>
  <c r="D692" i="4"/>
  <c r="E692" i="4"/>
  <c r="D693" i="4"/>
  <c r="E693" i="4"/>
  <c r="D694" i="4"/>
  <c r="E694" i="4"/>
  <c r="D695" i="4"/>
  <c r="E695" i="4"/>
  <c r="D696" i="4"/>
  <c r="E696" i="4"/>
  <c r="D697" i="4"/>
  <c r="E697" i="4"/>
  <c r="D698" i="4"/>
  <c r="E698" i="4"/>
  <c r="D699" i="4"/>
  <c r="E699" i="4"/>
  <c r="D700" i="4"/>
  <c r="E700" i="4"/>
  <c r="D701" i="4"/>
  <c r="E701" i="4"/>
  <c r="D702" i="4"/>
  <c r="E702" i="4"/>
  <c r="D703" i="4"/>
  <c r="E703" i="4"/>
  <c r="D704" i="4"/>
  <c r="E704" i="4"/>
  <c r="D705" i="4"/>
  <c r="E705" i="4"/>
  <c r="D706" i="4"/>
  <c r="E706" i="4"/>
  <c r="D707" i="4"/>
  <c r="E707" i="4"/>
  <c r="D708" i="4"/>
  <c r="E708" i="4"/>
  <c r="D709" i="4"/>
  <c r="E709" i="4"/>
  <c r="D710" i="4"/>
  <c r="E710" i="4"/>
  <c r="D711" i="4"/>
  <c r="E711" i="4"/>
  <c r="D712" i="4"/>
  <c r="E712" i="4"/>
  <c r="D713" i="4"/>
  <c r="E713" i="4"/>
  <c r="D714" i="4"/>
  <c r="E714" i="4"/>
  <c r="D715" i="4"/>
  <c r="E715" i="4"/>
  <c r="D716" i="4"/>
  <c r="E716" i="4"/>
  <c r="D717" i="4"/>
  <c r="E717" i="4"/>
  <c r="D718" i="4"/>
  <c r="E718" i="4"/>
  <c r="D719" i="4"/>
  <c r="E719" i="4"/>
  <c r="D720" i="4"/>
  <c r="E720" i="4"/>
  <c r="D721" i="4"/>
  <c r="E721" i="4"/>
  <c r="D722" i="4"/>
  <c r="E722" i="4"/>
  <c r="D723" i="4"/>
  <c r="E723" i="4"/>
  <c r="D724" i="4"/>
  <c r="E724" i="4"/>
  <c r="D725" i="4"/>
  <c r="E725" i="4"/>
  <c r="D726" i="4"/>
  <c r="E726" i="4"/>
  <c r="D727" i="4"/>
  <c r="E727" i="4"/>
  <c r="D728" i="4"/>
  <c r="E728" i="4"/>
  <c r="D729" i="4"/>
  <c r="E729" i="4"/>
  <c r="D730" i="4"/>
  <c r="E730" i="4"/>
  <c r="D731" i="4"/>
  <c r="E731" i="4"/>
  <c r="D732" i="4"/>
  <c r="E732" i="4"/>
  <c r="D733" i="4"/>
  <c r="E733" i="4"/>
  <c r="D734" i="4"/>
  <c r="E734" i="4"/>
  <c r="D735" i="4"/>
  <c r="E735" i="4"/>
  <c r="D736" i="4"/>
  <c r="E736" i="4"/>
  <c r="D737" i="4"/>
  <c r="E737" i="4"/>
  <c r="D738" i="4"/>
  <c r="E738" i="4"/>
  <c r="D739" i="4"/>
  <c r="E739" i="4"/>
  <c r="D740" i="4"/>
  <c r="E740" i="4"/>
  <c r="D741" i="4"/>
  <c r="E741" i="4"/>
  <c r="D742" i="4"/>
  <c r="E742" i="4"/>
  <c r="D743" i="4"/>
  <c r="E743" i="4"/>
  <c r="D744" i="4"/>
  <c r="E744" i="4"/>
  <c r="D745" i="4"/>
  <c r="E745" i="4"/>
  <c r="D746" i="4"/>
  <c r="E746" i="4"/>
  <c r="D747" i="4"/>
  <c r="E747" i="4"/>
  <c r="D748" i="4"/>
  <c r="E748" i="4"/>
  <c r="D749" i="4"/>
  <c r="E749" i="4"/>
  <c r="D750" i="4"/>
  <c r="E750" i="4"/>
  <c r="D751" i="4"/>
  <c r="E751" i="4"/>
  <c r="D752" i="4"/>
  <c r="E752" i="4"/>
  <c r="D753" i="4"/>
  <c r="E753" i="4"/>
  <c r="D754" i="4"/>
  <c r="E754" i="4"/>
  <c r="D755" i="4"/>
  <c r="E755" i="4"/>
  <c r="D756" i="4"/>
  <c r="E756" i="4"/>
  <c r="D757" i="4"/>
  <c r="E757" i="4"/>
  <c r="D758" i="4"/>
  <c r="E758" i="4"/>
  <c r="D759" i="4"/>
  <c r="E759" i="4"/>
  <c r="D760" i="4"/>
  <c r="E760" i="4"/>
  <c r="D761" i="4"/>
  <c r="E761" i="4"/>
  <c r="D762" i="4"/>
  <c r="E762" i="4"/>
  <c r="D763" i="4"/>
  <c r="E763" i="4"/>
  <c r="D764" i="4"/>
  <c r="E764" i="4"/>
  <c r="D765" i="4"/>
  <c r="E765" i="4"/>
  <c r="D766" i="4"/>
  <c r="E766" i="4"/>
  <c r="D767" i="4"/>
  <c r="E767" i="4"/>
  <c r="D768" i="4"/>
  <c r="E768" i="4"/>
  <c r="D769" i="4"/>
  <c r="E769" i="4"/>
  <c r="D770" i="4"/>
  <c r="E770" i="4"/>
  <c r="D771" i="4"/>
  <c r="E771" i="4"/>
  <c r="D772" i="4"/>
  <c r="E772" i="4"/>
  <c r="D773" i="4"/>
  <c r="E773" i="4"/>
  <c r="D774" i="4"/>
  <c r="E774" i="4"/>
  <c r="D775" i="4"/>
  <c r="E775" i="4"/>
  <c r="D776" i="4"/>
  <c r="E776" i="4"/>
  <c r="D777" i="4"/>
  <c r="E777" i="4"/>
  <c r="D778" i="4"/>
  <c r="E778" i="4"/>
  <c r="D779" i="4"/>
  <c r="E779" i="4"/>
  <c r="D780" i="4"/>
  <c r="E780" i="4"/>
  <c r="D781" i="4"/>
  <c r="E781" i="4"/>
  <c r="D782" i="4"/>
  <c r="E782" i="4"/>
  <c r="D783" i="4"/>
  <c r="E783" i="4"/>
  <c r="D784" i="4"/>
  <c r="E784" i="4"/>
  <c r="D785" i="4"/>
  <c r="E785" i="4"/>
  <c r="D786" i="4"/>
  <c r="E786" i="4"/>
  <c r="D787" i="4"/>
  <c r="E787" i="4"/>
  <c r="D788" i="4"/>
  <c r="E788" i="4"/>
  <c r="D789" i="4"/>
  <c r="E789" i="4"/>
  <c r="D790" i="4"/>
  <c r="E790" i="4"/>
  <c r="D791" i="4"/>
  <c r="E791" i="4"/>
  <c r="D792" i="4"/>
  <c r="E792" i="4"/>
  <c r="D793" i="4"/>
  <c r="E793" i="4"/>
  <c r="D794" i="4"/>
  <c r="E794" i="4"/>
  <c r="D795" i="4"/>
  <c r="E795" i="4"/>
  <c r="D796" i="4"/>
  <c r="E796" i="4"/>
  <c r="D797" i="4"/>
  <c r="E797" i="4"/>
  <c r="D798" i="4"/>
  <c r="E798" i="4"/>
  <c r="D799" i="4"/>
  <c r="E799" i="4"/>
  <c r="D800" i="4"/>
  <c r="E800" i="4"/>
  <c r="D801" i="4"/>
  <c r="E801" i="4"/>
  <c r="D802" i="4"/>
  <c r="E802" i="4"/>
  <c r="D803" i="4"/>
  <c r="E803" i="4"/>
  <c r="D804" i="4"/>
  <c r="E804" i="4"/>
  <c r="D805" i="4"/>
  <c r="E805" i="4"/>
  <c r="D806" i="4"/>
  <c r="E806" i="4"/>
  <c r="D807" i="4"/>
  <c r="E807" i="4"/>
  <c r="D808" i="4"/>
  <c r="E808" i="4"/>
  <c r="D809" i="4"/>
  <c r="E809" i="4"/>
  <c r="D810" i="4"/>
  <c r="E810" i="4"/>
  <c r="D811" i="4"/>
  <c r="E811" i="4"/>
  <c r="D812" i="4"/>
  <c r="E812" i="4"/>
  <c r="D813" i="4"/>
  <c r="E813" i="4"/>
  <c r="D814" i="4"/>
  <c r="E814" i="4"/>
  <c r="D815" i="4"/>
  <c r="E815" i="4"/>
  <c r="D816" i="4"/>
  <c r="E816" i="4"/>
  <c r="D817" i="4"/>
  <c r="E817" i="4"/>
  <c r="D818" i="4"/>
  <c r="E818" i="4"/>
  <c r="D819" i="4"/>
  <c r="E819" i="4"/>
  <c r="D820" i="4"/>
  <c r="E820" i="4"/>
  <c r="D821" i="4"/>
  <c r="E821" i="4"/>
  <c r="D822" i="4"/>
  <c r="E822" i="4"/>
  <c r="D823" i="4"/>
  <c r="E823" i="4"/>
  <c r="D824" i="4"/>
  <c r="E824" i="4"/>
  <c r="D825" i="4"/>
  <c r="E825" i="4"/>
  <c r="D826" i="4"/>
  <c r="E826" i="4"/>
  <c r="D827" i="4"/>
  <c r="E827" i="4"/>
  <c r="D828" i="4"/>
  <c r="E828" i="4"/>
  <c r="D829" i="4"/>
  <c r="E829" i="4"/>
  <c r="D830" i="4"/>
  <c r="E830" i="4"/>
  <c r="D831" i="4"/>
  <c r="E831" i="4"/>
  <c r="D832" i="4"/>
  <c r="E832" i="4"/>
  <c r="D833" i="4"/>
  <c r="E833" i="4"/>
  <c r="D834" i="4"/>
  <c r="E834" i="4"/>
  <c r="D835" i="4"/>
  <c r="E835" i="4"/>
  <c r="D836" i="4"/>
  <c r="E836" i="4"/>
  <c r="D837" i="4"/>
  <c r="E837" i="4"/>
  <c r="D838" i="4"/>
  <c r="E838" i="4"/>
  <c r="D839" i="4"/>
  <c r="E839" i="4"/>
  <c r="D840" i="4"/>
  <c r="E840" i="4"/>
  <c r="D841" i="4"/>
  <c r="E841" i="4"/>
  <c r="D842" i="4"/>
  <c r="E842" i="4"/>
  <c r="D843" i="4"/>
  <c r="E843" i="4"/>
  <c r="D844" i="4"/>
  <c r="E844" i="4"/>
  <c r="D845" i="4"/>
  <c r="E845" i="4"/>
  <c r="D846" i="4"/>
  <c r="E846" i="4"/>
  <c r="D847" i="4"/>
  <c r="E847" i="4"/>
  <c r="D848" i="4"/>
  <c r="E848" i="4"/>
  <c r="D849" i="4"/>
  <c r="E849" i="4"/>
  <c r="D850" i="4"/>
  <c r="E850" i="4"/>
  <c r="D851" i="4"/>
  <c r="E851" i="4"/>
  <c r="D852" i="4"/>
  <c r="E852" i="4"/>
  <c r="D853" i="4"/>
  <c r="E853" i="4"/>
  <c r="D854" i="4"/>
  <c r="E854" i="4"/>
  <c r="D855" i="4"/>
  <c r="E855" i="4"/>
  <c r="D856" i="4"/>
  <c r="E856" i="4"/>
  <c r="D857" i="4"/>
  <c r="E857" i="4"/>
  <c r="D858" i="4"/>
  <c r="E858" i="4"/>
  <c r="D859" i="4"/>
  <c r="E859" i="4"/>
  <c r="D860" i="4"/>
  <c r="E860" i="4"/>
  <c r="D861" i="4"/>
  <c r="E861" i="4"/>
  <c r="D862" i="4"/>
  <c r="E862" i="4"/>
  <c r="D863" i="4"/>
  <c r="E863" i="4"/>
  <c r="D864" i="4"/>
  <c r="E864" i="4"/>
  <c r="D865" i="4"/>
  <c r="E865" i="4"/>
  <c r="D866" i="4"/>
  <c r="E866" i="4"/>
  <c r="D867" i="4"/>
  <c r="E867" i="4"/>
  <c r="D868" i="4"/>
  <c r="E868" i="4"/>
  <c r="D869" i="4"/>
  <c r="E869" i="4"/>
  <c r="D870" i="4"/>
  <c r="E870" i="4"/>
  <c r="D871" i="4"/>
  <c r="E871" i="4"/>
  <c r="D872" i="4"/>
  <c r="E872" i="4"/>
  <c r="D873" i="4"/>
  <c r="E873" i="4"/>
  <c r="D874" i="4"/>
  <c r="E874" i="4"/>
  <c r="D875" i="4"/>
  <c r="E875" i="4"/>
  <c r="D876" i="4"/>
  <c r="E876" i="4"/>
  <c r="D877" i="4"/>
  <c r="E877" i="4"/>
  <c r="D878" i="4"/>
  <c r="E878" i="4"/>
  <c r="D879" i="4"/>
  <c r="E879" i="4"/>
  <c r="D880" i="4"/>
  <c r="E880" i="4"/>
  <c r="D881" i="4"/>
  <c r="E881" i="4"/>
  <c r="D882" i="4"/>
  <c r="E882" i="4"/>
  <c r="D883" i="4"/>
  <c r="E883" i="4"/>
  <c r="D884" i="4"/>
  <c r="E884" i="4"/>
  <c r="D885" i="4"/>
  <c r="E885" i="4"/>
  <c r="D886" i="4"/>
  <c r="E886" i="4"/>
  <c r="D887" i="4"/>
  <c r="E887" i="4"/>
  <c r="D888" i="4"/>
  <c r="E888" i="4"/>
  <c r="D889" i="4"/>
  <c r="E889" i="4"/>
  <c r="D890" i="4"/>
  <c r="E890" i="4"/>
  <c r="D891" i="4"/>
  <c r="E891" i="4"/>
  <c r="D892" i="4"/>
  <c r="E892" i="4"/>
  <c r="D893" i="4"/>
  <c r="E893" i="4"/>
  <c r="D894" i="4"/>
  <c r="E894" i="4"/>
  <c r="D895" i="4"/>
  <c r="E895" i="4"/>
  <c r="D896" i="4"/>
  <c r="E896" i="4"/>
  <c r="D897" i="4"/>
  <c r="E897" i="4"/>
  <c r="D898" i="4"/>
  <c r="E898" i="4"/>
  <c r="D899" i="4"/>
  <c r="E899" i="4"/>
  <c r="D900" i="4"/>
  <c r="E900" i="4"/>
  <c r="D901" i="4"/>
  <c r="E901" i="4"/>
  <c r="D902" i="4"/>
  <c r="E902" i="4"/>
  <c r="D903" i="4"/>
  <c r="E903" i="4"/>
  <c r="D904" i="4"/>
  <c r="E904" i="4"/>
  <c r="D905" i="4"/>
  <c r="E905" i="4"/>
  <c r="D906" i="4"/>
  <c r="E906" i="4"/>
  <c r="D907" i="4"/>
  <c r="E907" i="4"/>
  <c r="D908" i="4"/>
  <c r="E908" i="4"/>
  <c r="D909" i="4"/>
  <c r="E909" i="4"/>
  <c r="D910" i="4"/>
  <c r="E910" i="4"/>
  <c r="D911" i="4"/>
  <c r="E911" i="4"/>
  <c r="D912" i="4"/>
  <c r="E912" i="4"/>
  <c r="D913" i="4"/>
  <c r="E913" i="4"/>
  <c r="D914" i="4"/>
  <c r="E914" i="4"/>
  <c r="D915" i="4"/>
  <c r="E915" i="4"/>
  <c r="D916" i="4"/>
  <c r="E916" i="4"/>
  <c r="D917" i="4"/>
  <c r="E917" i="4"/>
  <c r="D918" i="4"/>
  <c r="E918" i="4"/>
  <c r="D919" i="4"/>
  <c r="E919" i="4"/>
  <c r="D920" i="4"/>
  <c r="E920" i="4"/>
  <c r="D921" i="4"/>
  <c r="E921" i="4"/>
  <c r="D922" i="4"/>
  <c r="E922" i="4"/>
  <c r="D923" i="4"/>
  <c r="E923" i="4"/>
  <c r="D924" i="4"/>
  <c r="E924" i="4"/>
  <c r="D925" i="4"/>
  <c r="E925" i="4"/>
  <c r="D926" i="4"/>
  <c r="E926" i="4"/>
  <c r="D927" i="4"/>
  <c r="E927" i="4"/>
  <c r="D928" i="4"/>
  <c r="E928" i="4"/>
  <c r="D929" i="4"/>
  <c r="E929" i="4"/>
  <c r="D930" i="4"/>
  <c r="E930" i="4"/>
  <c r="D931" i="4"/>
  <c r="E931" i="4"/>
  <c r="D932" i="4"/>
  <c r="E932" i="4"/>
  <c r="D933" i="4"/>
  <c r="E933" i="4"/>
  <c r="D934" i="4"/>
  <c r="E934" i="4"/>
  <c r="D935" i="4"/>
  <c r="E935" i="4"/>
  <c r="D936" i="4"/>
  <c r="E936" i="4"/>
  <c r="D937" i="4"/>
  <c r="E937" i="4"/>
  <c r="D938" i="4"/>
  <c r="E938" i="4"/>
  <c r="D939" i="4"/>
  <c r="E939" i="4"/>
  <c r="D940" i="4"/>
  <c r="E940" i="4"/>
  <c r="D941" i="4"/>
  <c r="E941" i="4"/>
  <c r="D942" i="4"/>
  <c r="E942" i="4"/>
  <c r="D943" i="4"/>
  <c r="E943" i="4"/>
  <c r="D944" i="4"/>
  <c r="E944" i="4"/>
  <c r="D945" i="4"/>
  <c r="E945" i="4"/>
  <c r="D946" i="4"/>
  <c r="E946" i="4"/>
  <c r="D947" i="4"/>
  <c r="E947" i="4"/>
  <c r="D948" i="4"/>
  <c r="E948" i="4"/>
  <c r="D949" i="4"/>
  <c r="E949" i="4"/>
  <c r="D950" i="4"/>
  <c r="E950" i="4"/>
  <c r="D951" i="4"/>
  <c r="E951" i="4"/>
  <c r="D952" i="4"/>
  <c r="E952" i="4"/>
  <c r="D953" i="4"/>
  <c r="E953" i="4"/>
  <c r="D954" i="4"/>
  <c r="E954" i="4"/>
  <c r="D955" i="4"/>
  <c r="E955" i="4"/>
  <c r="D956" i="4"/>
  <c r="E956" i="4"/>
  <c r="D957" i="4"/>
  <c r="E957" i="4"/>
  <c r="D958" i="4"/>
  <c r="E958" i="4"/>
  <c r="D959" i="4"/>
  <c r="E959" i="4"/>
  <c r="D960" i="4"/>
  <c r="E960" i="4"/>
  <c r="D961" i="4"/>
  <c r="E961" i="4"/>
  <c r="D962" i="4"/>
  <c r="E962" i="4"/>
  <c r="D963" i="4"/>
  <c r="E963" i="4"/>
  <c r="D964" i="4"/>
  <c r="E964" i="4"/>
  <c r="D965" i="4"/>
  <c r="E965" i="4"/>
  <c r="D966" i="4"/>
  <c r="E966" i="4"/>
  <c r="D967" i="4"/>
  <c r="E967" i="4"/>
  <c r="D968" i="4"/>
  <c r="E968" i="4"/>
  <c r="D969" i="4"/>
  <c r="E969" i="4"/>
  <c r="D970" i="4"/>
  <c r="E970" i="4"/>
  <c r="D971" i="4"/>
  <c r="E971" i="4"/>
  <c r="D972" i="4"/>
  <c r="E972" i="4"/>
  <c r="D973" i="4"/>
  <c r="E973" i="4"/>
  <c r="D974" i="4"/>
  <c r="E974" i="4"/>
  <c r="D975" i="4"/>
  <c r="E975" i="4"/>
  <c r="D976" i="4"/>
  <c r="E976" i="4"/>
  <c r="D977" i="4"/>
  <c r="E977" i="4"/>
  <c r="D978" i="4"/>
  <c r="E978" i="4"/>
  <c r="D979" i="4"/>
  <c r="E979" i="4"/>
  <c r="D980" i="4"/>
  <c r="E980" i="4"/>
  <c r="D981" i="4"/>
  <c r="E981" i="4"/>
  <c r="D982" i="4"/>
  <c r="E982" i="4"/>
  <c r="D983" i="4"/>
  <c r="E983" i="4"/>
  <c r="D984" i="4"/>
  <c r="E984" i="4"/>
  <c r="D985" i="4"/>
  <c r="E985" i="4"/>
  <c r="D986" i="4"/>
  <c r="E986" i="4"/>
  <c r="D987" i="4"/>
  <c r="E987" i="4"/>
  <c r="D988" i="4"/>
  <c r="E988" i="4"/>
  <c r="D989" i="4"/>
  <c r="E989" i="4"/>
  <c r="D990" i="4"/>
  <c r="E990" i="4"/>
  <c r="D991" i="4"/>
  <c r="E991" i="4"/>
  <c r="D992" i="4"/>
  <c r="E992" i="4"/>
  <c r="D993" i="4"/>
  <c r="E993" i="4"/>
  <c r="D994" i="4"/>
  <c r="E994" i="4"/>
  <c r="D995" i="4"/>
  <c r="E995" i="4"/>
  <c r="D996" i="4"/>
  <c r="E996" i="4"/>
  <c r="D997" i="4"/>
  <c r="E997" i="4"/>
  <c r="D998" i="4"/>
  <c r="E998" i="4"/>
  <c r="D999" i="4"/>
  <c r="E999" i="4"/>
  <c r="D1000" i="4"/>
  <c r="E1000" i="4"/>
  <c r="D1001" i="4"/>
  <c r="E1001" i="4"/>
  <c r="D1002" i="4"/>
  <c r="E1002" i="4"/>
  <c r="D1003" i="4"/>
  <c r="E1003" i="4"/>
  <c r="D1004" i="4"/>
  <c r="E1004" i="4"/>
  <c r="D1005" i="4"/>
  <c r="E1005" i="4"/>
  <c r="B4" i="1"/>
  <c r="B5" i="1"/>
  <c r="A39" i="7"/>
  <c r="H39" i="7" s="1"/>
  <c r="A38" i="7"/>
  <c r="B38" i="7" s="1"/>
  <c r="A37" i="7"/>
  <c r="G37" i="7" s="1"/>
  <c r="A36" i="7"/>
  <c r="A35" i="7"/>
  <c r="D35" i="7" s="1"/>
  <c r="A34" i="7"/>
  <c r="A33" i="7"/>
  <c r="B33" i="7" s="1"/>
  <c r="A32" i="7"/>
  <c r="G32" i="7" s="1"/>
  <c r="A31" i="7"/>
  <c r="A30" i="7"/>
  <c r="G30" i="7" s="1"/>
  <c r="A29" i="7"/>
  <c r="E29" i="7" s="1"/>
  <c r="A28" i="7"/>
  <c r="F28" i="7" s="1"/>
  <c r="A27" i="7"/>
  <c r="B27" i="7" s="1"/>
  <c r="A26" i="7"/>
  <c r="H26" i="7" s="1"/>
  <c r="A25" i="7"/>
  <c r="A24" i="7"/>
  <c r="C24" i="7" s="1"/>
  <c r="A23" i="7"/>
  <c r="G23" i="7" s="1"/>
  <c r="A22" i="7"/>
  <c r="A21" i="7"/>
  <c r="F21" i="7" s="1"/>
  <c r="A20" i="7"/>
  <c r="E20" i="7" s="1"/>
  <c r="A19" i="7"/>
  <c r="H19" i="7" s="1"/>
  <c r="A18" i="7"/>
  <c r="C18" i="7" s="1"/>
  <c r="A17" i="7"/>
  <c r="B17" i="7" s="1"/>
  <c r="A16" i="7"/>
  <c r="A15" i="7"/>
  <c r="A14" i="7"/>
  <c r="A13" i="7"/>
  <c r="A12" i="7"/>
  <c r="A11" i="7"/>
  <c r="A10" i="7"/>
  <c r="B10" i="7" s="1"/>
  <c r="C6" i="7"/>
  <c r="B7" i="5"/>
  <c r="C5" i="7" s="1"/>
  <c r="B6" i="5"/>
  <c r="E6" i="4"/>
  <c r="D6" i="4" s="1"/>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H28" i="7" l="1"/>
  <c r="F19" i="7"/>
  <c r="G19" i="7"/>
  <c r="B35" i="7"/>
  <c r="C26" i="7"/>
  <c r="C35" i="7"/>
  <c r="B26" i="7"/>
  <c r="D17" i="7"/>
  <c r="E17" i="7"/>
  <c r="E21" i="7"/>
  <c r="F26" i="7"/>
  <c r="F30" i="7"/>
  <c r="B37" i="7"/>
  <c r="C37" i="7"/>
  <c r="C17" i="7"/>
  <c r="D26" i="7"/>
  <c r="E26" i="7"/>
  <c r="E30" i="7"/>
  <c r="F17" i="7"/>
  <c r="G21" i="7"/>
  <c r="G26" i="7"/>
  <c r="G17" i="7"/>
  <c r="H21" i="7"/>
  <c r="E37" i="7"/>
  <c r="H17" i="7"/>
  <c r="F37" i="7"/>
  <c r="C28" i="7"/>
  <c r="D28" i="7"/>
  <c r="D38" i="7"/>
  <c r="E5" i="7"/>
  <c r="D19" i="7"/>
  <c r="E28" i="7"/>
  <c r="E19" i="7"/>
  <c r="G28" i="7"/>
  <c r="E39" i="7"/>
  <c r="B5" i="5"/>
  <c r="D22" i="7"/>
  <c r="B22" i="7"/>
  <c r="H22" i="7"/>
  <c r="G22" i="7"/>
  <c r="F22" i="7"/>
  <c r="E22" i="7"/>
  <c r="C22" i="7"/>
  <c r="B31" i="7"/>
  <c r="H31" i="7"/>
  <c r="G31" i="7"/>
  <c r="F31" i="7"/>
  <c r="E31" i="7"/>
  <c r="D31" i="7"/>
  <c r="C31" i="7"/>
  <c r="B13" i="7"/>
  <c r="B24" i="7"/>
  <c r="H24" i="7"/>
  <c r="G24" i="7"/>
  <c r="F24" i="7"/>
  <c r="E24" i="7"/>
  <c r="H33" i="7"/>
  <c r="G33" i="7"/>
  <c r="F33" i="7"/>
  <c r="E33" i="7"/>
  <c r="D33" i="7"/>
  <c r="B15" i="7"/>
  <c r="D24" i="7"/>
  <c r="C33" i="7"/>
  <c r="F35" i="7"/>
  <c r="H35" i="7"/>
  <c r="G35" i="7"/>
  <c r="E35" i="7"/>
  <c r="B11" i="7"/>
  <c r="F20" i="7"/>
  <c r="D20" i="7"/>
  <c r="B20" i="7"/>
  <c r="D29" i="7"/>
  <c r="B29" i="7"/>
  <c r="H18" i="7"/>
  <c r="F18" i="7"/>
  <c r="B18" i="7"/>
  <c r="C20" i="7"/>
  <c r="F27" i="7"/>
  <c r="D27" i="7"/>
  <c r="C29" i="7"/>
  <c r="C38" i="7"/>
  <c r="H16" i="7"/>
  <c r="D16" i="7"/>
  <c r="D36" i="7"/>
  <c r="B36" i="7"/>
  <c r="B16" i="7"/>
  <c r="D18" i="7"/>
  <c r="G20" i="7"/>
  <c r="H25" i="7"/>
  <c r="F25" i="7"/>
  <c r="B25" i="7"/>
  <c r="C27" i="7"/>
  <c r="F29" i="7"/>
  <c r="F34" i="7"/>
  <c r="D34" i="7"/>
  <c r="C36" i="7"/>
  <c r="E38" i="7"/>
  <c r="B14" i="7"/>
  <c r="C16" i="7"/>
  <c r="E18" i="7"/>
  <c r="H20" i="7"/>
  <c r="H23" i="7"/>
  <c r="D23" i="7"/>
  <c r="C25" i="7"/>
  <c r="E27" i="7"/>
  <c r="G29" i="7"/>
  <c r="B34" i="7"/>
  <c r="E36" i="7"/>
  <c r="F38" i="7"/>
  <c r="B12" i="7"/>
  <c r="E16" i="7"/>
  <c r="G18" i="7"/>
  <c r="B23" i="7"/>
  <c r="D25" i="7"/>
  <c r="G27" i="7"/>
  <c r="H29" i="7"/>
  <c r="H32" i="7"/>
  <c r="F32" i="7"/>
  <c r="B32" i="7"/>
  <c r="C34" i="7"/>
  <c r="F36" i="7"/>
  <c r="G38" i="7"/>
  <c r="F16" i="7"/>
  <c r="B21" i="7"/>
  <c r="C23" i="7"/>
  <c r="E25" i="7"/>
  <c r="H27" i="7"/>
  <c r="H30" i="7"/>
  <c r="D30" i="7"/>
  <c r="C32" i="7"/>
  <c r="E34" i="7"/>
  <c r="G36" i="7"/>
  <c r="H38" i="7"/>
  <c r="G16" i="7"/>
  <c r="B19" i="7"/>
  <c r="C21" i="7"/>
  <c r="E23" i="7"/>
  <c r="G25" i="7"/>
  <c r="B30" i="7"/>
  <c r="D32" i="7"/>
  <c r="G34" i="7"/>
  <c r="H36" i="7"/>
  <c r="C19" i="7"/>
  <c r="D21" i="7"/>
  <c r="F23" i="7"/>
  <c r="B28" i="7"/>
  <c r="C30" i="7"/>
  <c r="E32" i="7"/>
  <c r="H34" i="7"/>
  <c r="H37" i="7"/>
  <c r="D37" i="7"/>
  <c r="B39" i="7"/>
  <c r="C39" i="7"/>
  <c r="D39" i="7"/>
  <c r="F39" i="7"/>
  <c r="G39" i="7"/>
  <c r="A5" i="7" l="1"/>
  <c r="B8" i="5"/>
  <c r="S3598" i="6" l="1"/>
  <c r="S3584" i="6"/>
  <c r="S3570" i="6"/>
  <c r="S3556" i="6"/>
  <c r="S3594" i="6"/>
  <c r="S3580" i="6"/>
  <c r="S3566" i="6"/>
  <c r="S3602" i="6"/>
  <c r="S3596" i="6"/>
  <c r="S3590" i="6"/>
  <c r="S3546" i="6"/>
  <c r="S3577" i="6"/>
  <c r="S3571" i="6"/>
  <c r="S3565" i="6"/>
  <c r="S3559" i="6"/>
  <c r="S3595" i="6"/>
  <c r="S3589" i="6"/>
  <c r="S3583" i="6"/>
  <c r="S3554" i="6"/>
  <c r="S3601" i="6"/>
  <c r="S3564" i="6"/>
  <c r="S3558" i="6"/>
  <c r="S3551" i="6"/>
  <c r="S3588" i="6"/>
  <c r="S3582" i="6"/>
  <c r="S3576" i="6"/>
  <c r="S3600" i="6"/>
  <c r="S3563" i="6"/>
  <c r="S3557" i="6"/>
  <c r="S3605" i="6"/>
  <c r="S3599" i="6"/>
  <c r="S3593" i="6"/>
  <c r="S3587" i="6"/>
  <c r="S3574" i="6"/>
  <c r="S3568" i="6"/>
  <c r="S3592" i="6"/>
  <c r="S3586" i="6"/>
  <c r="S3575" i="6"/>
  <c r="S3569" i="6"/>
  <c r="S3542" i="6"/>
  <c r="S3528" i="6"/>
  <c r="S3514" i="6"/>
  <c r="S3573" i="6"/>
  <c r="S3603" i="6"/>
  <c r="S3597" i="6"/>
  <c r="S3591" i="6"/>
  <c r="S3579" i="6"/>
  <c r="S3530" i="6"/>
  <c r="S3516" i="6"/>
  <c r="S3581" i="6"/>
  <c r="S3560" i="6"/>
  <c r="S3541" i="6"/>
  <c r="S3545" i="6"/>
  <c r="S3536" i="6"/>
  <c r="S3500" i="6"/>
  <c r="S3561" i="6"/>
  <c r="S3497" i="6"/>
  <c r="S3572" i="6"/>
  <c r="S3535" i="6"/>
  <c r="S3529" i="6"/>
  <c r="S3523" i="6"/>
  <c r="S3517" i="6"/>
  <c r="S3512" i="6"/>
  <c r="S3508" i="6"/>
  <c r="S3494" i="6"/>
  <c r="S3543" i="6"/>
  <c r="S3505" i="6"/>
  <c r="S3522" i="6"/>
  <c r="S3604" i="6"/>
  <c r="S3540" i="6"/>
  <c r="S3534" i="6"/>
  <c r="S3549" i="6"/>
  <c r="S3544" i="6"/>
  <c r="S3578" i="6"/>
  <c r="S3552" i="6"/>
  <c r="S3548" i="6"/>
  <c r="S3511" i="6"/>
  <c r="S3510" i="6"/>
  <c r="S3509" i="6"/>
  <c r="S3488" i="6"/>
  <c r="S3476" i="6"/>
  <c r="S3462" i="6"/>
  <c r="S3448" i="6"/>
  <c r="S3585" i="6"/>
  <c r="S3473" i="6"/>
  <c r="S3459" i="6"/>
  <c r="S3445" i="6"/>
  <c r="S3547" i="6"/>
  <c r="S3531" i="6"/>
  <c r="S3518" i="6"/>
  <c r="S3484" i="6"/>
  <c r="S3470" i="6"/>
  <c r="S3456" i="6"/>
  <c r="S3442" i="6"/>
  <c r="S3562" i="6"/>
  <c r="S3526" i="6"/>
  <c r="S3481" i="6"/>
  <c r="S3467" i="6"/>
  <c r="S3539" i="6"/>
  <c r="S3493" i="6"/>
  <c r="S3519" i="6"/>
  <c r="S3513" i="6"/>
  <c r="S3567" i="6"/>
  <c r="S3550" i="6"/>
  <c r="S3532" i="6"/>
  <c r="S3527" i="6"/>
  <c r="S3555" i="6"/>
  <c r="S3515" i="6"/>
  <c r="S3520" i="6"/>
  <c r="S3507" i="6"/>
  <c r="S3503" i="6"/>
  <c r="S3499" i="6"/>
  <c r="S3490" i="6"/>
  <c r="S3489" i="6"/>
  <c r="S3469" i="6"/>
  <c r="S3465" i="6"/>
  <c r="S3461" i="6"/>
  <c r="S3437" i="6"/>
  <c r="S3423" i="6"/>
  <c r="S3409" i="6"/>
  <c r="S3491" i="6"/>
  <c r="S3472" i="6"/>
  <c r="S3468" i="6"/>
  <c r="S3446" i="6"/>
  <c r="S3440" i="6"/>
  <c r="S3434" i="6"/>
  <c r="S3420" i="6"/>
  <c r="S3406" i="6"/>
  <c r="S3475" i="6"/>
  <c r="S3471" i="6"/>
  <c r="S3460" i="6"/>
  <c r="S3431" i="6"/>
  <c r="S3417" i="6"/>
  <c r="S3403" i="6"/>
  <c r="S3478" i="6"/>
  <c r="S3474" i="6"/>
  <c r="S3458" i="6"/>
  <c r="S3502" i="6"/>
  <c r="S3477" i="6"/>
  <c r="S3521" i="6"/>
  <c r="S3480" i="6"/>
  <c r="S3457" i="6"/>
  <c r="S3444" i="6"/>
  <c r="S3436" i="6"/>
  <c r="S3504" i="6"/>
  <c r="S3492" i="6"/>
  <c r="S3483" i="6"/>
  <c r="S3479" i="6"/>
  <c r="S3455" i="6"/>
  <c r="S3433" i="6"/>
  <c r="S3419" i="6"/>
  <c r="S3405" i="6"/>
  <c r="S3525" i="6"/>
  <c r="S3482" i="6"/>
  <c r="S3453" i="6"/>
  <c r="S3533" i="6"/>
  <c r="S3524" i="6"/>
  <c r="S3506" i="6"/>
  <c r="S3495" i="6"/>
  <c r="S3485" i="6"/>
  <c r="S3537" i="6"/>
  <c r="S3498" i="6"/>
  <c r="S3450" i="6"/>
  <c r="S3538" i="6"/>
  <c r="S3487" i="6"/>
  <c r="S3466" i="6"/>
  <c r="S3428" i="6"/>
  <c r="S3427" i="6"/>
  <c r="S3385" i="6"/>
  <c r="S3371" i="6"/>
  <c r="S3357" i="6"/>
  <c r="S3463" i="6"/>
  <c r="S3430" i="6"/>
  <c r="S3426" i="6"/>
  <c r="S3396" i="6"/>
  <c r="S3382" i="6"/>
  <c r="S3368" i="6"/>
  <c r="S3354" i="6"/>
  <c r="S3496" i="6"/>
  <c r="S3452" i="6"/>
  <c r="S3447" i="6"/>
  <c r="S3429" i="6"/>
  <c r="S3393" i="6"/>
  <c r="S3379" i="6"/>
  <c r="S3365" i="6"/>
  <c r="S3390" i="6"/>
  <c r="S3376" i="6"/>
  <c r="S3362" i="6"/>
  <c r="S3501" i="6"/>
  <c r="S3486" i="6"/>
  <c r="S3387" i="6"/>
  <c r="S3454" i="6"/>
  <c r="S3449" i="6"/>
  <c r="S3438" i="6"/>
  <c r="S3404" i="6"/>
  <c r="S3384" i="6"/>
  <c r="S3435" i="6"/>
  <c r="S3408" i="6"/>
  <c r="S3407" i="6"/>
  <c r="S3402" i="6"/>
  <c r="S3395" i="6"/>
  <c r="S3381" i="6"/>
  <c r="S3553" i="6"/>
  <c r="S3451" i="6"/>
  <c r="S3441" i="6"/>
  <c r="S3399" i="6"/>
  <c r="S3356" i="6"/>
  <c r="S3353" i="6"/>
  <c r="S3347" i="6"/>
  <c r="S3333" i="6"/>
  <c r="S3319" i="6"/>
  <c r="S3305" i="6"/>
  <c r="S3291" i="6"/>
  <c r="S3415" i="6"/>
  <c r="S3359" i="6"/>
  <c r="S3355" i="6"/>
  <c r="S3344" i="6"/>
  <c r="S3330" i="6"/>
  <c r="S3316" i="6"/>
  <c r="S3302" i="6"/>
  <c r="S3288" i="6"/>
  <c r="S3397" i="6"/>
  <c r="S3394" i="6"/>
  <c r="S3358" i="6"/>
  <c r="S3341" i="6"/>
  <c r="S3327" i="6"/>
  <c r="S3313" i="6"/>
  <c r="S3299" i="6"/>
  <c r="S3285" i="6"/>
  <c r="S3421" i="6"/>
  <c r="S3391" i="6"/>
  <c r="S3361" i="6"/>
  <c r="S3352" i="6"/>
  <c r="S3338" i="6"/>
  <c r="S3324" i="6"/>
  <c r="S3310" i="6"/>
  <c r="S3296" i="6"/>
  <c r="S3282" i="6"/>
  <c r="S3425" i="6"/>
  <c r="S3388" i="6"/>
  <c r="S3364" i="6"/>
  <c r="S3360" i="6"/>
  <c r="S3349" i="6"/>
  <c r="S3335" i="6"/>
  <c r="S3321" i="6"/>
  <c r="S3410" i="6"/>
  <c r="S3400" i="6"/>
  <c r="S3392" i="6"/>
  <c r="S3367" i="6"/>
  <c r="S3363" i="6"/>
  <c r="S3346" i="6"/>
  <c r="S3332" i="6"/>
  <c r="S3414" i="6"/>
  <c r="S3389" i="6"/>
  <c r="S3370" i="6"/>
  <c r="S3366" i="6"/>
  <c r="S3343" i="6"/>
  <c r="S3329" i="6"/>
  <c r="S3443" i="6"/>
  <c r="S3416" i="6"/>
  <c r="S3412" i="6"/>
  <c r="S3386" i="6"/>
  <c r="S3373" i="6"/>
  <c r="S3369" i="6"/>
  <c r="S3439" i="6"/>
  <c r="S3418" i="6"/>
  <c r="S3398" i="6"/>
  <c r="S3342" i="6"/>
  <c r="S3295" i="6"/>
  <c r="S3276" i="6"/>
  <c r="S3262" i="6"/>
  <c r="S3248" i="6"/>
  <c r="S3234" i="6"/>
  <c r="S3220" i="6"/>
  <c r="S3339" i="6"/>
  <c r="S3318" i="6"/>
  <c r="S3317" i="6"/>
  <c r="S3298" i="6"/>
  <c r="S3375" i="6"/>
  <c r="S3350" i="6"/>
  <c r="S3348" i="6"/>
  <c r="S3336" i="6"/>
  <c r="S3301" i="6"/>
  <c r="S3297" i="6"/>
  <c r="S3340" i="6"/>
  <c r="S3413" i="6"/>
  <c r="S3337" i="6"/>
  <c r="S3380" i="6"/>
  <c r="S3372" i="6"/>
  <c r="S3351" i="6"/>
  <c r="S3334" i="6"/>
  <c r="S3464" i="6"/>
  <c r="S3432" i="6"/>
  <c r="S3401" i="6"/>
  <c r="S3383" i="6"/>
  <c r="S3377" i="6"/>
  <c r="S3331" i="6"/>
  <c r="S3424" i="6"/>
  <c r="S3411" i="6"/>
  <c r="S3374" i="6"/>
  <c r="S3328" i="6"/>
  <c r="S3266" i="6"/>
  <c r="S3243" i="6"/>
  <c r="S3239" i="6"/>
  <c r="S3216" i="6"/>
  <c r="S3202" i="6"/>
  <c r="S3188" i="6"/>
  <c r="S3279" i="6"/>
  <c r="S3278" i="6"/>
  <c r="S3258" i="6"/>
  <c r="S3235" i="6"/>
  <c r="S3231" i="6"/>
  <c r="S3213" i="6"/>
  <c r="S3199" i="6"/>
  <c r="S3323" i="6"/>
  <c r="S3306" i="6"/>
  <c r="S3277" i="6"/>
  <c r="S3273" i="6"/>
  <c r="S3254" i="6"/>
  <c r="S3250" i="6"/>
  <c r="S3227" i="6"/>
  <c r="S3314" i="6"/>
  <c r="S3290" i="6"/>
  <c r="S3289" i="6"/>
  <c r="S3422" i="6"/>
  <c r="S3345" i="6"/>
  <c r="S3325" i="6"/>
  <c r="S3307" i="6"/>
  <c r="S3265" i="6"/>
  <c r="S3261" i="6"/>
  <c r="S3281" i="6"/>
  <c r="S3280" i="6"/>
  <c r="S3378" i="6"/>
  <c r="S3311" i="6"/>
  <c r="S3303" i="6"/>
  <c r="S3272" i="6"/>
  <c r="S3309" i="6"/>
  <c r="S3275" i="6"/>
  <c r="S3268" i="6"/>
  <c r="S3263" i="6"/>
  <c r="S3246" i="6"/>
  <c r="S3245" i="6"/>
  <c r="S3241" i="6"/>
  <c r="S3237" i="6"/>
  <c r="S3236" i="6"/>
  <c r="S3232" i="6"/>
  <c r="S3177" i="6"/>
  <c r="S3287" i="6"/>
  <c r="S3264" i="6"/>
  <c r="S3253" i="6"/>
  <c r="S3249" i="6"/>
  <c r="S3244" i="6"/>
  <c r="S3240" i="6"/>
  <c r="S3215" i="6"/>
  <c r="S3209" i="6"/>
  <c r="S3203" i="6"/>
  <c r="S3197" i="6"/>
  <c r="S3191" i="6"/>
  <c r="S3174" i="6"/>
  <c r="S3160" i="6"/>
  <c r="S3146" i="6"/>
  <c r="S3132" i="6"/>
  <c r="S3118" i="6"/>
  <c r="S3293" i="6"/>
  <c r="S3257" i="6"/>
  <c r="S3256" i="6"/>
  <c r="S3252" i="6"/>
  <c r="S3247" i="6"/>
  <c r="S3196" i="6"/>
  <c r="S3190" i="6"/>
  <c r="S3185" i="6"/>
  <c r="S3171" i="6"/>
  <c r="S3157" i="6"/>
  <c r="S3143" i="6"/>
  <c r="S3129" i="6"/>
  <c r="S3259" i="6"/>
  <c r="S3255" i="6"/>
  <c r="S3251" i="6"/>
  <c r="S3182" i="6"/>
  <c r="S3168" i="6"/>
  <c r="S3154" i="6"/>
  <c r="S3284" i="6"/>
  <c r="S3214" i="6"/>
  <c r="S3208" i="6"/>
  <c r="S3179" i="6"/>
  <c r="S3320" i="6"/>
  <c r="S3308" i="6"/>
  <c r="S3300" i="6"/>
  <c r="S3269" i="6"/>
  <c r="S3260" i="6"/>
  <c r="S3207" i="6"/>
  <c r="S3201" i="6"/>
  <c r="S3195" i="6"/>
  <c r="S3189" i="6"/>
  <c r="S3286" i="6"/>
  <c r="S3267" i="6"/>
  <c r="S3186" i="6"/>
  <c r="S3173" i="6"/>
  <c r="S3172" i="6"/>
  <c r="S3137" i="6"/>
  <c r="S3131" i="6"/>
  <c r="S3125" i="6"/>
  <c r="S3119" i="6"/>
  <c r="S3111" i="6"/>
  <c r="S3101" i="6"/>
  <c r="S3087" i="6"/>
  <c r="S3073" i="6"/>
  <c r="S3059" i="6"/>
  <c r="S3045" i="6"/>
  <c r="S3031" i="6"/>
  <c r="S3312" i="6"/>
  <c r="S3271" i="6"/>
  <c r="S3184" i="6"/>
  <c r="S3180" i="6"/>
  <c r="S3155" i="6"/>
  <c r="S3107" i="6"/>
  <c r="S3098" i="6"/>
  <c r="S3084" i="6"/>
  <c r="S3070" i="6"/>
  <c r="S3056" i="6"/>
  <c r="S3042" i="6"/>
  <c r="S3304" i="6"/>
  <c r="S3206" i="6"/>
  <c r="S3194" i="6"/>
  <c r="S3181" i="6"/>
  <c r="S3153" i="6"/>
  <c r="S3095" i="6"/>
  <c r="S3081" i="6"/>
  <c r="S3067" i="6"/>
  <c r="S3053" i="6"/>
  <c r="S3322" i="6"/>
  <c r="S3270" i="6"/>
  <c r="S3229" i="6"/>
  <c r="S3187" i="6"/>
  <c r="S3151" i="6"/>
  <c r="S3142" i="6"/>
  <c r="S3136" i="6"/>
  <c r="S3130" i="6"/>
  <c r="S3124" i="6"/>
  <c r="S3114" i="6"/>
  <c r="S3092" i="6"/>
  <c r="S3078" i="6"/>
  <c r="S3064" i="6"/>
  <c r="S3274" i="6"/>
  <c r="S3152" i="6"/>
  <c r="S3123" i="6"/>
  <c r="S3238" i="6"/>
  <c r="S3222" i="6"/>
  <c r="S3218" i="6"/>
  <c r="S3211" i="6"/>
  <c r="S3176" i="6"/>
  <c r="S3175" i="6"/>
  <c r="S3150" i="6"/>
  <c r="S3283" i="6"/>
  <c r="S3226" i="6"/>
  <c r="S3204" i="6"/>
  <c r="S3192" i="6"/>
  <c r="S3165" i="6"/>
  <c r="S3148" i="6"/>
  <c r="S3141" i="6"/>
  <c r="S3135" i="6"/>
  <c r="S3117" i="6"/>
  <c r="S3233" i="6"/>
  <c r="S3224" i="6"/>
  <c r="S3164" i="6"/>
  <c r="S3162" i="6"/>
  <c r="S3149" i="6"/>
  <c r="S3242" i="6"/>
  <c r="S3228" i="6"/>
  <c r="S3212" i="6"/>
  <c r="S3200" i="6"/>
  <c r="S3088" i="6"/>
  <c r="S3225" i="6"/>
  <c r="S3169" i="6"/>
  <c r="S3145" i="6"/>
  <c r="S3133" i="6"/>
  <c r="S3121" i="6"/>
  <c r="S3116" i="6"/>
  <c r="S3091" i="6"/>
  <c r="S3061" i="6"/>
  <c r="S3048" i="6"/>
  <c r="S3037" i="6"/>
  <c r="S3033" i="6"/>
  <c r="S3205" i="6"/>
  <c r="S3183" i="6"/>
  <c r="S3126" i="6"/>
  <c r="S3094" i="6"/>
  <c r="S3090" i="6"/>
  <c r="S3060" i="6"/>
  <c r="S3058" i="6"/>
  <c r="S3047" i="6"/>
  <c r="S3041" i="6"/>
  <c r="S3029" i="6"/>
  <c r="S3217" i="6"/>
  <c r="S3112" i="6"/>
  <c r="S3097" i="6"/>
  <c r="S3093" i="6"/>
  <c r="S3063" i="6"/>
  <c r="S3230" i="6"/>
  <c r="S3223" i="6"/>
  <c r="S3166" i="6"/>
  <c r="S3138" i="6"/>
  <c r="S3113" i="6"/>
  <c r="S3100" i="6"/>
  <c r="S3096" i="6"/>
  <c r="S3210" i="6"/>
  <c r="S3193" i="6"/>
  <c r="S3159" i="6"/>
  <c r="S3134" i="6"/>
  <c r="S3122" i="6"/>
  <c r="S3103" i="6"/>
  <c r="S3099" i="6"/>
  <c r="S3198" i="6"/>
  <c r="S3161" i="6"/>
  <c r="S3102" i="6"/>
  <c r="S3072" i="6"/>
  <c r="S3068" i="6"/>
  <c r="S3163" i="6"/>
  <c r="S3106" i="6"/>
  <c r="S3105" i="6"/>
  <c r="S3326" i="6"/>
  <c r="S3294" i="6"/>
  <c r="S3170" i="6"/>
  <c r="S3139" i="6"/>
  <c r="S3127" i="6"/>
  <c r="S3104" i="6"/>
  <c r="S3221" i="6"/>
  <c r="S3178" i="6"/>
  <c r="S3120" i="6"/>
  <c r="S3140" i="6"/>
  <c r="S3128" i="6"/>
  <c r="S3108" i="6"/>
  <c r="S3086" i="6"/>
  <c r="S3083" i="6"/>
  <c r="S3080" i="6"/>
  <c r="S3074" i="6"/>
  <c r="S3044" i="6"/>
  <c r="S3030" i="6"/>
  <c r="S3011" i="6"/>
  <c r="S2997" i="6"/>
  <c r="S2983" i="6"/>
  <c r="S2969" i="6"/>
  <c r="S2955" i="6"/>
  <c r="S2941" i="6"/>
  <c r="S3069" i="6"/>
  <c r="S3055" i="6"/>
  <c r="S3025" i="6"/>
  <c r="S3022" i="6"/>
  <c r="S3008" i="6"/>
  <c r="S2994" i="6"/>
  <c r="S2980" i="6"/>
  <c r="S2966" i="6"/>
  <c r="S2952" i="6"/>
  <c r="S3315" i="6"/>
  <c r="S3077" i="6"/>
  <c r="S3052" i="6"/>
  <c r="S3039" i="6"/>
  <c r="S3038" i="6"/>
  <c r="S3019" i="6"/>
  <c r="S3005" i="6"/>
  <c r="S2991" i="6"/>
  <c r="S2977" i="6"/>
  <c r="S2963" i="6"/>
  <c r="S2949" i="6"/>
  <c r="S3167" i="6"/>
  <c r="S3115" i="6"/>
  <c r="S3089" i="6"/>
  <c r="S3016" i="6"/>
  <c r="S3002" i="6"/>
  <c r="S2988" i="6"/>
  <c r="S2974" i="6"/>
  <c r="S2960" i="6"/>
  <c r="S2946" i="6"/>
  <c r="S3075" i="6"/>
  <c r="S3040" i="6"/>
  <c r="S3028" i="6"/>
  <c r="S3013" i="6"/>
  <c r="S3144" i="6"/>
  <c r="S3049" i="6"/>
  <c r="S3024" i="6"/>
  <c r="S3010" i="6"/>
  <c r="S2996" i="6"/>
  <c r="S2982" i="6"/>
  <c r="S3292" i="6"/>
  <c r="S3085" i="6"/>
  <c r="S3082" i="6"/>
  <c r="S3079" i="6"/>
  <c r="S3021" i="6"/>
  <c r="S3007" i="6"/>
  <c r="S3219" i="6"/>
  <c r="S3158" i="6"/>
  <c r="S3110" i="6"/>
  <c r="S3062" i="6"/>
  <c r="S3050" i="6"/>
  <c r="S3046" i="6"/>
  <c r="S3018" i="6"/>
  <c r="S3027" i="6"/>
  <c r="S3015" i="6"/>
  <c r="S3065" i="6"/>
  <c r="S3012" i="6"/>
  <c r="S3017" i="6"/>
  <c r="S3001" i="6"/>
  <c r="S3000" i="6"/>
  <c r="S2951" i="6"/>
  <c r="S2947" i="6"/>
  <c r="S2943" i="6"/>
  <c r="S2929" i="6"/>
  <c r="S2915" i="6"/>
  <c r="S2901" i="6"/>
  <c r="S2887" i="6"/>
  <c r="S2873" i="6"/>
  <c r="S2859" i="6"/>
  <c r="S2845" i="6"/>
  <c r="S2831" i="6"/>
  <c r="S2817" i="6"/>
  <c r="S3051" i="6"/>
  <c r="S3034" i="6"/>
  <c r="S2954" i="6"/>
  <c r="S2950" i="6"/>
  <c r="S2944" i="6"/>
  <c r="S2926" i="6"/>
  <c r="S2912" i="6"/>
  <c r="S2898" i="6"/>
  <c r="S3156" i="6"/>
  <c r="S2979" i="6"/>
  <c r="S2978" i="6"/>
  <c r="S2957" i="6"/>
  <c r="S2953" i="6"/>
  <c r="S2942" i="6"/>
  <c r="S2937" i="6"/>
  <c r="S2923" i="6"/>
  <c r="S2909" i="6"/>
  <c r="S2895" i="6"/>
  <c r="S3066" i="6"/>
  <c r="S3014" i="6"/>
  <c r="S3009" i="6"/>
  <c r="S2987" i="6"/>
  <c r="S2986" i="6"/>
  <c r="S2956" i="6"/>
  <c r="S2940" i="6"/>
  <c r="S2934" i="6"/>
  <c r="S2920" i="6"/>
  <c r="S2906" i="6"/>
  <c r="S2892" i="6"/>
  <c r="S2878" i="6"/>
  <c r="S2864" i="6"/>
  <c r="S2850" i="6"/>
  <c r="S3071" i="6"/>
  <c r="S2995" i="6"/>
  <c r="S2959" i="6"/>
  <c r="S2931" i="6"/>
  <c r="S2917" i="6"/>
  <c r="S2903" i="6"/>
  <c r="S2889" i="6"/>
  <c r="S3054" i="6"/>
  <c r="S3036" i="6"/>
  <c r="S3004" i="6"/>
  <c r="S3003" i="6"/>
  <c r="S2962" i="6"/>
  <c r="S2958" i="6"/>
  <c r="S2928" i="6"/>
  <c r="S2914" i="6"/>
  <c r="S3109" i="6"/>
  <c r="S3076" i="6"/>
  <c r="S2965" i="6"/>
  <c r="S2961" i="6"/>
  <c r="S2939" i="6"/>
  <c r="S2925" i="6"/>
  <c r="S2911" i="6"/>
  <c r="S2897" i="6"/>
  <c r="S3032" i="6"/>
  <c r="S3026" i="6"/>
  <c r="S2981" i="6"/>
  <c r="S2968" i="6"/>
  <c r="S2964" i="6"/>
  <c r="S2936" i="6"/>
  <c r="S2922" i="6"/>
  <c r="S2908" i="6"/>
  <c r="S3023" i="6"/>
  <c r="S2990" i="6"/>
  <c r="S2989" i="6"/>
  <c r="S2971" i="6"/>
  <c r="S2967" i="6"/>
  <c r="S2933" i="6"/>
  <c r="S2919" i="6"/>
  <c r="S2905" i="6"/>
  <c r="S3147" i="6"/>
  <c r="S2998" i="6"/>
  <c r="S2970" i="6"/>
  <c r="S2930" i="6"/>
  <c r="S2916" i="6"/>
  <c r="S2902" i="6"/>
  <c r="S3057" i="6"/>
  <c r="S2886" i="6"/>
  <c r="S2870" i="6"/>
  <c r="S2826" i="6"/>
  <c r="S2822" i="6"/>
  <c r="S2800" i="6"/>
  <c r="S2786" i="6"/>
  <c r="S2772" i="6"/>
  <c r="S2976" i="6"/>
  <c r="S2910" i="6"/>
  <c r="S2904" i="6"/>
  <c r="S2888" i="6"/>
  <c r="S2885" i="6"/>
  <c r="S2876" i="6"/>
  <c r="S2841" i="6"/>
  <c r="S2818" i="6"/>
  <c r="S2814" i="6"/>
  <c r="S2811" i="6"/>
  <c r="S2797" i="6"/>
  <c r="S2783" i="6"/>
  <c r="S2769" i="6"/>
  <c r="S2984" i="6"/>
  <c r="S2935" i="6"/>
  <c r="S2927" i="6"/>
  <c r="S2884" i="6"/>
  <c r="S2883" i="6"/>
  <c r="S2875" i="6"/>
  <c r="S2869" i="6"/>
  <c r="S2863" i="6"/>
  <c r="S2857" i="6"/>
  <c r="S2851" i="6"/>
  <c r="S2837" i="6"/>
  <c r="S2833" i="6"/>
  <c r="S2808" i="6"/>
  <c r="S2794" i="6"/>
  <c r="S2780" i="6"/>
  <c r="S2766" i="6"/>
  <c r="S2992" i="6"/>
  <c r="S2972" i="6"/>
  <c r="S2829" i="6"/>
  <c r="S2825" i="6"/>
  <c r="S2805" i="6"/>
  <c r="S2791" i="6"/>
  <c r="S2777" i="6"/>
  <c r="S2999" i="6"/>
  <c r="S2896" i="6"/>
  <c r="S2882" i="6"/>
  <c r="S2856" i="6"/>
  <c r="S2844" i="6"/>
  <c r="S2821" i="6"/>
  <c r="S2932" i="6"/>
  <c r="S2924" i="6"/>
  <c r="S2881" i="6"/>
  <c r="S2880" i="6"/>
  <c r="S2874" i="6"/>
  <c r="S2868" i="6"/>
  <c r="S2862" i="6"/>
  <c r="S2840" i="6"/>
  <c r="S2836" i="6"/>
  <c r="S2813" i="6"/>
  <c r="S2799" i="6"/>
  <c r="S3035" i="6"/>
  <c r="S2975" i="6"/>
  <c r="S2899" i="6"/>
  <c r="S2891" i="6"/>
  <c r="S2890" i="6"/>
  <c r="S2861" i="6"/>
  <c r="S2855" i="6"/>
  <c r="S2849" i="6"/>
  <c r="S2832" i="6"/>
  <c r="S2828" i="6"/>
  <c r="S2810" i="6"/>
  <c r="S2867" i="6"/>
  <c r="S2824" i="6"/>
  <c r="S2921" i="6"/>
  <c r="S2913" i="6"/>
  <c r="S2907" i="6"/>
  <c r="S2879" i="6"/>
  <c r="S2843" i="6"/>
  <c r="S2839" i="6"/>
  <c r="S2820" i="6"/>
  <c r="S2816" i="6"/>
  <c r="S2872" i="6"/>
  <c r="S2866" i="6"/>
  <c r="S2860" i="6"/>
  <c r="S2854" i="6"/>
  <c r="S2848" i="6"/>
  <c r="S2835" i="6"/>
  <c r="S2948" i="6"/>
  <c r="S2918" i="6"/>
  <c r="S2842" i="6"/>
  <c r="S2834" i="6"/>
  <c r="S2761" i="6"/>
  <c r="S2760" i="6"/>
  <c r="S2746" i="6"/>
  <c r="S2732" i="6"/>
  <c r="S2718" i="6"/>
  <c r="S2704" i="6"/>
  <c r="S2690" i="6"/>
  <c r="S2676" i="6"/>
  <c r="S2662" i="6"/>
  <c r="S2793" i="6"/>
  <c r="S2792" i="6"/>
  <c r="S2757" i="6"/>
  <c r="S2743" i="6"/>
  <c r="S2729" i="6"/>
  <c r="S2715" i="6"/>
  <c r="S2701" i="6"/>
  <c r="S2687" i="6"/>
  <c r="S2673" i="6"/>
  <c r="S2659" i="6"/>
  <c r="S2985" i="6"/>
  <c r="S2945" i="6"/>
  <c r="S2815" i="6"/>
  <c r="S2801" i="6"/>
  <c r="S2754" i="6"/>
  <c r="S2847" i="6"/>
  <c r="S2802" i="6"/>
  <c r="S2771" i="6"/>
  <c r="S2751" i="6"/>
  <c r="S2737" i="6"/>
  <c r="S2723" i="6"/>
  <c r="S2709" i="6"/>
  <c r="S2853" i="6"/>
  <c r="S2819" i="6"/>
  <c r="S2774" i="6"/>
  <c r="S2748" i="6"/>
  <c r="S2734" i="6"/>
  <c r="S3020" i="6"/>
  <c r="S2877" i="6"/>
  <c r="S2871" i="6"/>
  <c r="S2865" i="6"/>
  <c r="S2773" i="6"/>
  <c r="S2770" i="6"/>
  <c r="S2759" i="6"/>
  <c r="S2745" i="6"/>
  <c r="S2900" i="6"/>
  <c r="S2894" i="6"/>
  <c r="S2830" i="6"/>
  <c r="S2809" i="6"/>
  <c r="S2796" i="6"/>
  <c r="S2795" i="6"/>
  <c r="S2776" i="6"/>
  <c r="S2768" i="6"/>
  <c r="S2756" i="6"/>
  <c r="S2742" i="6"/>
  <c r="S2838" i="6"/>
  <c r="S2823" i="6"/>
  <c r="S2804" i="6"/>
  <c r="S2803" i="6"/>
  <c r="S2779" i="6"/>
  <c r="S2775" i="6"/>
  <c r="S2753" i="6"/>
  <c r="S2739" i="6"/>
  <c r="S2993" i="6"/>
  <c r="S2782" i="6"/>
  <c r="S2778" i="6"/>
  <c r="S2767" i="6"/>
  <c r="S2750" i="6"/>
  <c r="S2736" i="6"/>
  <c r="S2722" i="6"/>
  <c r="S2708" i="6"/>
  <c r="S3006" i="6"/>
  <c r="S2827" i="6"/>
  <c r="S2812" i="6"/>
  <c r="S2785" i="6"/>
  <c r="S2781" i="6"/>
  <c r="S2765" i="6"/>
  <c r="S2893" i="6"/>
  <c r="S2858" i="6"/>
  <c r="S2852" i="6"/>
  <c r="S2846" i="6"/>
  <c r="S2788" i="6"/>
  <c r="S2784" i="6"/>
  <c r="S2749" i="6"/>
  <c r="S2740" i="6"/>
  <c r="S2728" i="6"/>
  <c r="S2727" i="6"/>
  <c r="S2681" i="6"/>
  <c r="S2675" i="6"/>
  <c r="S2669" i="6"/>
  <c r="S2663" i="6"/>
  <c r="S2657" i="6"/>
  <c r="S2647" i="6"/>
  <c r="S2633" i="6"/>
  <c r="S2619" i="6"/>
  <c r="S2605" i="6"/>
  <c r="S2591" i="6"/>
  <c r="S2577" i="6"/>
  <c r="S2563" i="6"/>
  <c r="S2549" i="6"/>
  <c r="S2535" i="6"/>
  <c r="S2762" i="6"/>
  <c r="S2731" i="6"/>
  <c r="S2730" i="6"/>
  <c r="S2644" i="6"/>
  <c r="S2630" i="6"/>
  <c r="S2616" i="6"/>
  <c r="S2602" i="6"/>
  <c r="S2588" i="6"/>
  <c r="S2574" i="6"/>
  <c r="S2560" i="6"/>
  <c r="S2546" i="6"/>
  <c r="S2789" i="6"/>
  <c r="S2738" i="6"/>
  <c r="S2733" i="6"/>
  <c r="S2699" i="6"/>
  <c r="S2693" i="6"/>
  <c r="S2656" i="6"/>
  <c r="S2641" i="6"/>
  <c r="S2627" i="6"/>
  <c r="S2613" i="6"/>
  <c r="S2599" i="6"/>
  <c r="S2585" i="6"/>
  <c r="S2571" i="6"/>
  <c r="S2557" i="6"/>
  <c r="S2698" i="6"/>
  <c r="S2692" i="6"/>
  <c r="S2686" i="6"/>
  <c r="S2680" i="6"/>
  <c r="S3043" i="6"/>
  <c r="S2798" i="6"/>
  <c r="S2667" i="6"/>
  <c r="S2661" i="6"/>
  <c r="S2649" i="6"/>
  <c r="S2758" i="6"/>
  <c r="S2741" i="6"/>
  <c r="S2787" i="6"/>
  <c r="S2764" i="6"/>
  <c r="S2707" i="6"/>
  <c r="S2706" i="6"/>
  <c r="S2697" i="6"/>
  <c r="S2691" i="6"/>
  <c r="S2685" i="6"/>
  <c r="S2679" i="6"/>
  <c r="S2655" i="6"/>
  <c r="S2938" i="6"/>
  <c r="S2712" i="6"/>
  <c r="S2711" i="6"/>
  <c r="S2710" i="6"/>
  <c r="S2705" i="6"/>
  <c r="S2684" i="6"/>
  <c r="S2678" i="6"/>
  <c r="S2672" i="6"/>
  <c r="S2666" i="6"/>
  <c r="S2755" i="6"/>
  <c r="S2744" i="6"/>
  <c r="S2714" i="6"/>
  <c r="S2713" i="6"/>
  <c r="S2807" i="6"/>
  <c r="S2763" i="6"/>
  <c r="S2717" i="6"/>
  <c r="S2716" i="6"/>
  <c r="S2703" i="6"/>
  <c r="S2696" i="6"/>
  <c r="S2720" i="6"/>
  <c r="S2719" i="6"/>
  <c r="S2702" i="6"/>
  <c r="S2695" i="6"/>
  <c r="S2689" i="6"/>
  <c r="S2752" i="6"/>
  <c r="S2747" i="6"/>
  <c r="S2683" i="6"/>
  <c r="S2658" i="6"/>
  <c r="S2635" i="6"/>
  <c r="S2622" i="6"/>
  <c r="S2606" i="6"/>
  <c r="S2590" i="6"/>
  <c r="S2561" i="6"/>
  <c r="S2523" i="6"/>
  <c r="S2509" i="6"/>
  <c r="S2495" i="6"/>
  <c r="S2481" i="6"/>
  <c r="S2467" i="6"/>
  <c r="S2453" i="6"/>
  <c r="S2439" i="6"/>
  <c r="S2425" i="6"/>
  <c r="S2411" i="6"/>
  <c r="S2725" i="6"/>
  <c r="S2670" i="6"/>
  <c r="S2636" i="6"/>
  <c r="S2620" i="6"/>
  <c r="S2604" i="6"/>
  <c r="S2575" i="6"/>
  <c r="S2559" i="6"/>
  <c r="S2543" i="6"/>
  <c r="S2520" i="6"/>
  <c r="S2506" i="6"/>
  <c r="S2492" i="6"/>
  <c r="S2478" i="6"/>
  <c r="S2464" i="6"/>
  <c r="S2674" i="6"/>
  <c r="S2668" i="6"/>
  <c r="S2664" i="6"/>
  <c r="S2634" i="6"/>
  <c r="S2618" i="6"/>
  <c r="S2973" i="6"/>
  <c r="S2724" i="6"/>
  <c r="S2694" i="6"/>
  <c r="S2652" i="6"/>
  <c r="S2632" i="6"/>
  <c r="S2603" i="6"/>
  <c r="S2617" i="6"/>
  <c r="S2601" i="6"/>
  <c r="S2572" i="6"/>
  <c r="S2631" i="6"/>
  <c r="S2615" i="6"/>
  <c r="S2586" i="6"/>
  <c r="S2570" i="6"/>
  <c r="S2554" i="6"/>
  <c r="S2806" i="6"/>
  <c r="S2629" i="6"/>
  <c r="S2600" i="6"/>
  <c r="S2645" i="6"/>
  <c r="S2642" i="6"/>
  <c r="S2626" i="6"/>
  <c r="S2610" i="6"/>
  <c r="S2597" i="6"/>
  <c r="S2609" i="6"/>
  <c r="S2568" i="6"/>
  <c r="S2537" i="6"/>
  <c r="S2624" i="6"/>
  <c r="S2611" i="6"/>
  <c r="S2595" i="6"/>
  <c r="S2580" i="6"/>
  <c r="S2576" i="6"/>
  <c r="S2527" i="6"/>
  <c r="S2521" i="6"/>
  <c r="S2515" i="6"/>
  <c r="S2665" i="6"/>
  <c r="S2646" i="6"/>
  <c r="S2593" i="6"/>
  <c r="S2536" i="6"/>
  <c r="S2514" i="6"/>
  <c r="S2508" i="6"/>
  <c r="S2502" i="6"/>
  <c r="S2496" i="6"/>
  <c r="S2490" i="6"/>
  <c r="S2484" i="6"/>
  <c r="S2726" i="6"/>
  <c r="S2581" i="6"/>
  <c r="S2564" i="6"/>
  <c r="S2555" i="6"/>
  <c r="S2534" i="6"/>
  <c r="S2489" i="6"/>
  <c r="S2483" i="6"/>
  <c r="S2477" i="6"/>
  <c r="S2648" i="6"/>
  <c r="S2643" i="6"/>
  <c r="S2639" i="6"/>
  <c r="S2589" i="6"/>
  <c r="S2582" i="6"/>
  <c r="S2569" i="6"/>
  <c r="S2565" i="6"/>
  <c r="S2556" i="6"/>
  <c r="S2548" i="6"/>
  <c r="S2533" i="6"/>
  <c r="S2525" i="6"/>
  <c r="S2519" i="6"/>
  <c r="S2513" i="6"/>
  <c r="S2507" i="6"/>
  <c r="S2501" i="6"/>
  <c r="S2660" i="6"/>
  <c r="S2598" i="6"/>
  <c r="S2547" i="6"/>
  <c r="S2545" i="6"/>
  <c r="S2532" i="6"/>
  <c r="S2531" i="6"/>
  <c r="S2500" i="6"/>
  <c r="S2494" i="6"/>
  <c r="S2488" i="6"/>
  <c r="S2482" i="6"/>
  <c r="S2476" i="6"/>
  <c r="S2596" i="6"/>
  <c r="S2544" i="6"/>
  <c r="S2677" i="6"/>
  <c r="S2653" i="6"/>
  <c r="S2621" i="6"/>
  <c r="S2612" i="6"/>
  <c r="S2608" i="6"/>
  <c r="S2578" i="6"/>
  <c r="S2551" i="6"/>
  <c r="S2550" i="6"/>
  <c r="S2542" i="6"/>
  <c r="S2530" i="6"/>
  <c r="S2524" i="6"/>
  <c r="S2518" i="6"/>
  <c r="S2512" i="6"/>
  <c r="S2700" i="6"/>
  <c r="S2650" i="6"/>
  <c r="S2623" i="6"/>
  <c r="S2614" i="6"/>
  <c r="S2587" i="6"/>
  <c r="S2790" i="6"/>
  <c r="S2735" i="6"/>
  <c r="S2682" i="6"/>
  <c r="S2638" i="6"/>
  <c r="S2625" i="6"/>
  <c r="S2594" i="6"/>
  <c r="S2583" i="6"/>
  <c r="S2579" i="6"/>
  <c r="S2566" i="6"/>
  <c r="S2562" i="6"/>
  <c r="S2541" i="6"/>
  <c r="S2640" i="6"/>
  <c r="S2592" i="6"/>
  <c r="S2558" i="6"/>
  <c r="S2552" i="6"/>
  <c r="S2540" i="6"/>
  <c r="S2539" i="6"/>
  <c r="S2671" i="6"/>
  <c r="S2584" i="6"/>
  <c r="S2567" i="6"/>
  <c r="S2553" i="6"/>
  <c r="S2651" i="6"/>
  <c r="S2517" i="6"/>
  <c r="S2511" i="6"/>
  <c r="S2505" i="6"/>
  <c r="S2499" i="6"/>
  <c r="S2448" i="6"/>
  <c r="S2444" i="6"/>
  <c r="S2421" i="6"/>
  <c r="S2387" i="6"/>
  <c r="S2373" i="6"/>
  <c r="S2359" i="6"/>
  <c r="S2345" i="6"/>
  <c r="S2331" i="6"/>
  <c r="S2317" i="6"/>
  <c r="S2303" i="6"/>
  <c r="S2289" i="6"/>
  <c r="S2275" i="6"/>
  <c r="S2261" i="6"/>
  <c r="S2440" i="6"/>
  <c r="S2436" i="6"/>
  <c r="S2417" i="6"/>
  <c r="S2413" i="6"/>
  <c r="S2398" i="6"/>
  <c r="S2384" i="6"/>
  <c r="S2370" i="6"/>
  <c r="S2356" i="6"/>
  <c r="S2342" i="6"/>
  <c r="S2328" i="6"/>
  <c r="S2314" i="6"/>
  <c r="S2300" i="6"/>
  <c r="S2286" i="6"/>
  <c r="S2272" i="6"/>
  <c r="S2258" i="6"/>
  <c r="S2529" i="6"/>
  <c r="S2503" i="6"/>
  <c r="S2497" i="6"/>
  <c r="S2493" i="6"/>
  <c r="S2485" i="6"/>
  <c r="S2468" i="6"/>
  <c r="S2462" i="6"/>
  <c r="S2456" i="6"/>
  <c r="S2432" i="6"/>
  <c r="S2409" i="6"/>
  <c r="S2405" i="6"/>
  <c r="S2395" i="6"/>
  <c r="S2381" i="6"/>
  <c r="S2367" i="6"/>
  <c r="S2353" i="6"/>
  <c r="S2339" i="6"/>
  <c r="S2325" i="6"/>
  <c r="S2311" i="6"/>
  <c r="S2297" i="6"/>
  <c r="S2283" i="6"/>
  <c r="S2269" i="6"/>
  <c r="S2461" i="6"/>
  <c r="S2455" i="6"/>
  <c r="S2451" i="6"/>
  <c r="S2447" i="6"/>
  <c r="S2428" i="6"/>
  <c r="S2424" i="6"/>
  <c r="S2538" i="6"/>
  <c r="S2486" i="6"/>
  <c r="S2443" i="6"/>
  <c r="S2420" i="6"/>
  <c r="S2416" i="6"/>
  <c r="S2474" i="6"/>
  <c r="S2435" i="6"/>
  <c r="S2412" i="6"/>
  <c r="S2408" i="6"/>
  <c r="S2386" i="6"/>
  <c r="S2721" i="6"/>
  <c r="S2628" i="6"/>
  <c r="S2475" i="6"/>
  <c r="S2466" i="6"/>
  <c r="S2460" i="6"/>
  <c r="S2454" i="6"/>
  <c r="S2450" i="6"/>
  <c r="S2431" i="6"/>
  <c r="S2427" i="6"/>
  <c r="S2404" i="6"/>
  <c r="S2473" i="6"/>
  <c r="S2472" i="6"/>
  <c r="S2446" i="6"/>
  <c r="S2423" i="6"/>
  <c r="S2419" i="6"/>
  <c r="S2487" i="6"/>
  <c r="S2442" i="6"/>
  <c r="S2438" i="6"/>
  <c r="S2415" i="6"/>
  <c r="S2391" i="6"/>
  <c r="S2528" i="6"/>
  <c r="S2526" i="6"/>
  <c r="S2522" i="6"/>
  <c r="S2516" i="6"/>
  <c r="S2510" i="6"/>
  <c r="S2504" i="6"/>
  <c r="S2498" i="6"/>
  <c r="S2491" i="6"/>
  <c r="S2479" i="6"/>
  <c r="S2471" i="6"/>
  <c r="S2465" i="6"/>
  <c r="S2459" i="6"/>
  <c r="S2434" i="6"/>
  <c r="S2430" i="6"/>
  <c r="S2407" i="6"/>
  <c r="S2458" i="6"/>
  <c r="S2449" i="6"/>
  <c r="S2426" i="6"/>
  <c r="S2422" i="6"/>
  <c r="S2688" i="6"/>
  <c r="S2607" i="6"/>
  <c r="S2480" i="6"/>
  <c r="S2414" i="6"/>
  <c r="S2380" i="6"/>
  <c r="S2376" i="6"/>
  <c r="S2374" i="6"/>
  <c r="S2358" i="6"/>
  <c r="S2329" i="6"/>
  <c r="S2313" i="6"/>
  <c r="S2284" i="6"/>
  <c r="S2248" i="6"/>
  <c r="S2234" i="6"/>
  <c r="S2383" i="6"/>
  <c r="S2379" i="6"/>
  <c r="S2372" i="6"/>
  <c r="S2343" i="6"/>
  <c r="S2327" i="6"/>
  <c r="S2298" i="6"/>
  <c r="S2282" i="6"/>
  <c r="S2268" i="6"/>
  <c r="S2262" i="6"/>
  <c r="S2256" i="6"/>
  <c r="S2573" i="6"/>
  <c r="S2394" i="6"/>
  <c r="S2382" i="6"/>
  <c r="S2357" i="6"/>
  <c r="S2341" i="6"/>
  <c r="S2312" i="6"/>
  <c r="S2296" i="6"/>
  <c r="S2469" i="6"/>
  <c r="S2457" i="6"/>
  <c r="S2403" i="6"/>
  <c r="S2385" i="6"/>
  <c r="S2371" i="6"/>
  <c r="S2355" i="6"/>
  <c r="S2326" i="6"/>
  <c r="S2310" i="6"/>
  <c r="S2294" i="6"/>
  <c r="S2281" i="6"/>
  <c r="S2654" i="6"/>
  <c r="S2445" i="6"/>
  <c r="S2389" i="6"/>
  <c r="S2388" i="6"/>
  <c r="S2369" i="6"/>
  <c r="S2340" i="6"/>
  <c r="S2324" i="6"/>
  <c r="S2308" i="6"/>
  <c r="S2295" i="6"/>
  <c r="S2441" i="6"/>
  <c r="S2401" i="6"/>
  <c r="S2399" i="6"/>
  <c r="S2354" i="6"/>
  <c r="S2338" i="6"/>
  <c r="S2322" i="6"/>
  <c r="S2309" i="6"/>
  <c r="S2637" i="6"/>
  <c r="S2390" i="6"/>
  <c r="S2368" i="6"/>
  <c r="S2352" i="6"/>
  <c r="S2336" i="6"/>
  <c r="S2323" i="6"/>
  <c r="S2307" i="6"/>
  <c r="S2291" i="6"/>
  <c r="S2278" i="6"/>
  <c r="S2452" i="6"/>
  <c r="S2437" i="6"/>
  <c r="S2366" i="6"/>
  <c r="S2350" i="6"/>
  <c r="S2337" i="6"/>
  <c r="S2321" i="6"/>
  <c r="S2433" i="6"/>
  <c r="S2418" i="6"/>
  <c r="S2396" i="6"/>
  <c r="S2364" i="6"/>
  <c r="S2351" i="6"/>
  <c r="S2335" i="6"/>
  <c r="S2392" i="6"/>
  <c r="S2365" i="6"/>
  <c r="S2349" i="6"/>
  <c r="S2463" i="6"/>
  <c r="S2429" i="6"/>
  <c r="S2406" i="6"/>
  <c r="S2363" i="6"/>
  <c r="S2347" i="6"/>
  <c r="S2334" i="6"/>
  <c r="S2315" i="6"/>
  <c r="S2304" i="6"/>
  <c r="S2271" i="6"/>
  <c r="S2240" i="6"/>
  <c r="S2236" i="6"/>
  <c r="S2224" i="6"/>
  <c r="S2210" i="6"/>
  <c r="S2196" i="6"/>
  <c r="S2182" i="6"/>
  <c r="S2168" i="6"/>
  <c r="S2154" i="6"/>
  <c r="S2140" i="6"/>
  <c r="S2126" i="6"/>
  <c r="S2112" i="6"/>
  <c r="S2302" i="6"/>
  <c r="S2221" i="6"/>
  <c r="S2207" i="6"/>
  <c r="S2193" i="6"/>
  <c r="S2179" i="6"/>
  <c r="S2165" i="6"/>
  <c r="S2151" i="6"/>
  <c r="S2137" i="6"/>
  <c r="S2123" i="6"/>
  <c r="S2109" i="6"/>
  <c r="S2095" i="6"/>
  <c r="S2081" i="6"/>
  <c r="S2067" i="6"/>
  <c r="S2375" i="6"/>
  <c r="S2362" i="6"/>
  <c r="S2330" i="6"/>
  <c r="S2287" i="6"/>
  <c r="S2255" i="6"/>
  <c r="S2247" i="6"/>
  <c r="S2232" i="6"/>
  <c r="S2218" i="6"/>
  <c r="S2204" i="6"/>
  <c r="S2190" i="6"/>
  <c r="S2176" i="6"/>
  <c r="S2162" i="6"/>
  <c r="S2148" i="6"/>
  <c r="S2134" i="6"/>
  <c r="S2120" i="6"/>
  <c r="S2402" i="6"/>
  <c r="S2260" i="6"/>
  <c r="S2254" i="6"/>
  <c r="S2252" i="6"/>
  <c r="S2243" i="6"/>
  <c r="S2239" i="6"/>
  <c r="S2229" i="6"/>
  <c r="S2215" i="6"/>
  <c r="S2201" i="6"/>
  <c r="S2187" i="6"/>
  <c r="S2173" i="6"/>
  <c r="S2159" i="6"/>
  <c r="S2145" i="6"/>
  <c r="S2131" i="6"/>
  <c r="S2117" i="6"/>
  <c r="S2410" i="6"/>
  <c r="S2361" i="6"/>
  <c r="S2348" i="6"/>
  <c r="S2344" i="6"/>
  <c r="S2288" i="6"/>
  <c r="S2279" i="6"/>
  <c r="S2265" i="6"/>
  <c r="S2263" i="6"/>
  <c r="S2259" i="6"/>
  <c r="S2257" i="6"/>
  <c r="S2253" i="6"/>
  <c r="S2235" i="6"/>
  <c r="S2226" i="6"/>
  <c r="S2212" i="6"/>
  <c r="S2198" i="6"/>
  <c r="S2184" i="6"/>
  <c r="S2170" i="6"/>
  <c r="S2156" i="6"/>
  <c r="S2142" i="6"/>
  <c r="S2332" i="6"/>
  <c r="S2305" i="6"/>
  <c r="S2280" i="6"/>
  <c r="S2273" i="6"/>
  <c r="S2266" i="6"/>
  <c r="S2264" i="6"/>
  <c r="S2251" i="6"/>
  <c r="S2223" i="6"/>
  <c r="S2209" i="6"/>
  <c r="S2195" i="6"/>
  <c r="S2181" i="6"/>
  <c r="S2167" i="6"/>
  <c r="S2153" i="6"/>
  <c r="S2139" i="6"/>
  <c r="S2400" i="6"/>
  <c r="S2316" i="6"/>
  <c r="S2274" i="6"/>
  <c r="S2250" i="6"/>
  <c r="S2246" i="6"/>
  <c r="S2242" i="6"/>
  <c r="S2220" i="6"/>
  <c r="S2206" i="6"/>
  <c r="S2192" i="6"/>
  <c r="S2178" i="6"/>
  <c r="S2164" i="6"/>
  <c r="S2150" i="6"/>
  <c r="S2136" i="6"/>
  <c r="S2122" i="6"/>
  <c r="S2318" i="6"/>
  <c r="S2292" i="6"/>
  <c r="S2267" i="6"/>
  <c r="S2238" i="6"/>
  <c r="S2231" i="6"/>
  <c r="S2217" i="6"/>
  <c r="S2203" i="6"/>
  <c r="S2393" i="6"/>
  <c r="S2378" i="6"/>
  <c r="S2320" i="6"/>
  <c r="S2228" i="6"/>
  <c r="S2214" i="6"/>
  <c r="S2200" i="6"/>
  <c r="S2186" i="6"/>
  <c r="S2360" i="6"/>
  <c r="S2285" i="6"/>
  <c r="S2249" i="6"/>
  <c r="S2245" i="6"/>
  <c r="S2225" i="6"/>
  <c r="S2211" i="6"/>
  <c r="S2197" i="6"/>
  <c r="S2183" i="6"/>
  <c r="S2333" i="6"/>
  <c r="S2293" i="6"/>
  <c r="S2230" i="6"/>
  <c r="S2216" i="6"/>
  <c r="S2202" i="6"/>
  <c r="S2397" i="6"/>
  <c r="S2346" i="6"/>
  <c r="S2319" i="6"/>
  <c r="S2191" i="6"/>
  <c r="S2161" i="6"/>
  <c r="S2133" i="6"/>
  <c r="S2104" i="6"/>
  <c r="S2100" i="6"/>
  <c r="S2077" i="6"/>
  <c r="S2062" i="6"/>
  <c r="S2048" i="6"/>
  <c r="S2034" i="6"/>
  <c r="S2020" i="6"/>
  <c r="S2006" i="6"/>
  <c r="S1992" i="6"/>
  <c r="S2299" i="6"/>
  <c r="S2158" i="6"/>
  <c r="S2108" i="6"/>
  <c r="S2096" i="6"/>
  <c r="S2092" i="6"/>
  <c r="S2073" i="6"/>
  <c r="S2069" i="6"/>
  <c r="S2059" i="6"/>
  <c r="S2045" i="6"/>
  <c r="S2031" i="6"/>
  <c r="S2017" i="6"/>
  <c r="S2003" i="6"/>
  <c r="S1989" i="6"/>
  <c r="S1975" i="6"/>
  <c r="S1961" i="6"/>
  <c r="S2290" i="6"/>
  <c r="S2241" i="6"/>
  <c r="S2227" i="6"/>
  <c r="S2155" i="6"/>
  <c r="S2121" i="6"/>
  <c r="S2111" i="6"/>
  <c r="S2088" i="6"/>
  <c r="S2065" i="6"/>
  <c r="S2056" i="6"/>
  <c r="S2042" i="6"/>
  <c r="S2028" i="6"/>
  <c r="S2014" i="6"/>
  <c r="S2000" i="6"/>
  <c r="S1986" i="6"/>
  <c r="S1972" i="6"/>
  <c r="S1958" i="6"/>
  <c r="S2213" i="6"/>
  <c r="S2180" i="6"/>
  <c r="S2152" i="6"/>
  <c r="S2130" i="6"/>
  <c r="S2129" i="6"/>
  <c r="S2114" i="6"/>
  <c r="S2110" i="6"/>
  <c r="S2107" i="6"/>
  <c r="S2103" i="6"/>
  <c r="S2084" i="6"/>
  <c r="S2080" i="6"/>
  <c r="S2053" i="6"/>
  <c r="S2039" i="6"/>
  <c r="S2025" i="6"/>
  <c r="S2011" i="6"/>
  <c r="S1997" i="6"/>
  <c r="S1983" i="6"/>
  <c r="S2470" i="6"/>
  <c r="S2306" i="6"/>
  <c r="S2237" i="6"/>
  <c r="S2199" i="6"/>
  <c r="S2177" i="6"/>
  <c r="S2149" i="6"/>
  <c r="S2113" i="6"/>
  <c r="S2099" i="6"/>
  <c r="S2076" i="6"/>
  <c r="S2072" i="6"/>
  <c r="S2050" i="6"/>
  <c r="S2036" i="6"/>
  <c r="S2022" i="6"/>
  <c r="S2008" i="6"/>
  <c r="S1994" i="6"/>
  <c r="S1980" i="6"/>
  <c r="S1966" i="6"/>
  <c r="S2277" i="6"/>
  <c r="S2233" i="6"/>
  <c r="S2188" i="6"/>
  <c r="S2174" i="6"/>
  <c r="S2146" i="6"/>
  <c r="S2091" i="6"/>
  <c r="S2068" i="6"/>
  <c r="S2064" i="6"/>
  <c r="S2061" i="6"/>
  <c r="S2047" i="6"/>
  <c r="S2033" i="6"/>
  <c r="S2019" i="6"/>
  <c r="S2005" i="6"/>
  <c r="S1991" i="6"/>
  <c r="S2244" i="6"/>
  <c r="S2219" i="6"/>
  <c r="S2171" i="6"/>
  <c r="S2143" i="6"/>
  <c r="S2116" i="6"/>
  <c r="S2115" i="6"/>
  <c r="S2106" i="6"/>
  <c r="S2087" i="6"/>
  <c r="S2083" i="6"/>
  <c r="S2058" i="6"/>
  <c r="S2044" i="6"/>
  <c r="S2030" i="6"/>
  <c r="S2016" i="6"/>
  <c r="S2002" i="6"/>
  <c r="S2276" i="6"/>
  <c r="S2222" i="6"/>
  <c r="S2205" i="6"/>
  <c r="S2175" i="6"/>
  <c r="S2147" i="6"/>
  <c r="S2124" i="6"/>
  <c r="S2102" i="6"/>
  <c r="S2079" i="6"/>
  <c r="S2075" i="6"/>
  <c r="S2377" i="6"/>
  <c r="S2208" i="6"/>
  <c r="S2172" i="6"/>
  <c r="S2144" i="6"/>
  <c r="S2125" i="6"/>
  <c r="S2098" i="6"/>
  <c r="S2094" i="6"/>
  <c r="S2071" i="6"/>
  <c r="S2052" i="6"/>
  <c r="S2270" i="6"/>
  <c r="S2169" i="6"/>
  <c r="S2141" i="6"/>
  <c r="S2090" i="6"/>
  <c r="S2086" i="6"/>
  <c r="S2063" i="6"/>
  <c r="S2049" i="6"/>
  <c r="S2166" i="6"/>
  <c r="S2138" i="6"/>
  <c r="S2105" i="6"/>
  <c r="S2082" i="6"/>
  <c r="S2078" i="6"/>
  <c r="S2060" i="6"/>
  <c r="S2301" i="6"/>
  <c r="S2194" i="6"/>
  <c r="S2189" i="6"/>
  <c r="S2163" i="6"/>
  <c r="S2135" i="6"/>
  <c r="S2119" i="6"/>
  <c r="S2118" i="6"/>
  <c r="S2101" i="6"/>
  <c r="S2097" i="6"/>
  <c r="S2046" i="6"/>
  <c r="S2018" i="6"/>
  <c r="S1996" i="6"/>
  <c r="S1985" i="6"/>
  <c r="S1984" i="6"/>
  <c r="S1979" i="6"/>
  <c r="S1963" i="6"/>
  <c r="S1948" i="6"/>
  <c r="S1934" i="6"/>
  <c r="S1920" i="6"/>
  <c r="S1906" i="6"/>
  <c r="S1892" i="6"/>
  <c r="S1878" i="6"/>
  <c r="S1864" i="6"/>
  <c r="S1850" i="6"/>
  <c r="S1836" i="6"/>
  <c r="S1822" i="6"/>
  <c r="S2043" i="6"/>
  <c r="S2015" i="6"/>
  <c r="S1977" i="6"/>
  <c r="S1964" i="6"/>
  <c r="S1945" i="6"/>
  <c r="S1931" i="6"/>
  <c r="S1917" i="6"/>
  <c r="S1903" i="6"/>
  <c r="S1889" i="6"/>
  <c r="S1875" i="6"/>
  <c r="S1861" i="6"/>
  <c r="S1847" i="6"/>
  <c r="S1833" i="6"/>
  <c r="S1819" i="6"/>
  <c r="S2185" i="6"/>
  <c r="S2132" i="6"/>
  <c r="S2066" i="6"/>
  <c r="S2040" i="6"/>
  <c r="S2012" i="6"/>
  <c r="S1978" i="6"/>
  <c r="S1962" i="6"/>
  <c r="S1956" i="6"/>
  <c r="S1942" i="6"/>
  <c r="S1928" i="6"/>
  <c r="S1914" i="6"/>
  <c r="S1900" i="6"/>
  <c r="S1886" i="6"/>
  <c r="S1872" i="6"/>
  <c r="S1858" i="6"/>
  <c r="S1844" i="6"/>
  <c r="S1830" i="6"/>
  <c r="S2037" i="6"/>
  <c r="S2009" i="6"/>
  <c r="S1976" i="6"/>
  <c r="S1953" i="6"/>
  <c r="S1939" i="6"/>
  <c r="S1925" i="6"/>
  <c r="S1911" i="6"/>
  <c r="S1897" i="6"/>
  <c r="S1883" i="6"/>
  <c r="S1869" i="6"/>
  <c r="S1855" i="6"/>
  <c r="S1841" i="6"/>
  <c r="S1827" i="6"/>
  <c r="S2055" i="6"/>
  <c r="S2041" i="6"/>
  <c r="S2013" i="6"/>
  <c r="S1974" i="6"/>
  <c r="S1950" i="6"/>
  <c r="S1936" i="6"/>
  <c r="S1922" i="6"/>
  <c r="S1908" i="6"/>
  <c r="S1894" i="6"/>
  <c r="S2038" i="6"/>
  <c r="S2010" i="6"/>
  <c r="S1993" i="6"/>
  <c r="S1988" i="6"/>
  <c r="S1987" i="6"/>
  <c r="S1960" i="6"/>
  <c r="S1947" i="6"/>
  <c r="S1933" i="6"/>
  <c r="S1919" i="6"/>
  <c r="S1905" i="6"/>
  <c r="S2160" i="6"/>
  <c r="S2035" i="6"/>
  <c r="S2007" i="6"/>
  <c r="S1973" i="6"/>
  <c r="S1944" i="6"/>
  <c r="S1930" i="6"/>
  <c r="S1916" i="6"/>
  <c r="S1902" i="6"/>
  <c r="S1888" i="6"/>
  <c r="S1874" i="6"/>
  <c r="S2057" i="6"/>
  <c r="S2032" i="6"/>
  <c r="S2004" i="6"/>
  <c r="S1971" i="6"/>
  <c r="S1955" i="6"/>
  <c r="S1941" i="6"/>
  <c r="S1927" i="6"/>
  <c r="S1913" i="6"/>
  <c r="S2029" i="6"/>
  <c r="S2001" i="6"/>
  <c r="S1959" i="6"/>
  <c r="S1952" i="6"/>
  <c r="S1938" i="6"/>
  <c r="S1924" i="6"/>
  <c r="S1910" i="6"/>
  <c r="S1896" i="6"/>
  <c r="S1882" i="6"/>
  <c r="S2128" i="6"/>
  <c r="S2026" i="6"/>
  <c r="S1998" i="6"/>
  <c r="S1970" i="6"/>
  <c r="S1969" i="6"/>
  <c r="S1949" i="6"/>
  <c r="S1935" i="6"/>
  <c r="S1921" i="6"/>
  <c r="S2127" i="6"/>
  <c r="S2054" i="6"/>
  <c r="S2023" i="6"/>
  <c r="S1990" i="6"/>
  <c r="S1968" i="6"/>
  <c r="S1946" i="6"/>
  <c r="S1932" i="6"/>
  <c r="S1918" i="6"/>
  <c r="S2157" i="6"/>
  <c r="S2089" i="6"/>
  <c r="S2074" i="6"/>
  <c r="S2027" i="6"/>
  <c r="S1999" i="6"/>
  <c r="S1982" i="6"/>
  <c r="S1943" i="6"/>
  <c r="S1929" i="6"/>
  <c r="S1915" i="6"/>
  <c r="S1890" i="6"/>
  <c r="S1876" i="6"/>
  <c r="S1846" i="6"/>
  <c r="S1842" i="6"/>
  <c r="S1815" i="6"/>
  <c r="S1801" i="6"/>
  <c r="S1787" i="6"/>
  <c r="S1773" i="6"/>
  <c r="S1951" i="6"/>
  <c r="S1901" i="6"/>
  <c r="S1881" i="6"/>
  <c r="S1877" i="6"/>
  <c r="S1849" i="6"/>
  <c r="S1845" i="6"/>
  <c r="S1812" i="6"/>
  <c r="S1798" i="6"/>
  <c r="S1784" i="6"/>
  <c r="S1770" i="6"/>
  <c r="S1756" i="6"/>
  <c r="S1742" i="6"/>
  <c r="S1728" i="6"/>
  <c r="S1940" i="6"/>
  <c r="S1899" i="6"/>
  <c r="S1852" i="6"/>
  <c r="S1848" i="6"/>
  <c r="S1818" i="6"/>
  <c r="S1809" i="6"/>
  <c r="S1795" i="6"/>
  <c r="S1781" i="6"/>
  <c r="S1767" i="6"/>
  <c r="S1753" i="6"/>
  <c r="S2070" i="6"/>
  <c r="S2051" i="6"/>
  <c r="S1981" i="6"/>
  <c r="S1891" i="6"/>
  <c r="S1851" i="6"/>
  <c r="S1821" i="6"/>
  <c r="S1806" i="6"/>
  <c r="S1792" i="6"/>
  <c r="S1778" i="6"/>
  <c r="S2093" i="6"/>
  <c r="S1967" i="6"/>
  <c r="S1904" i="6"/>
  <c r="S1871" i="6"/>
  <c r="S1870" i="6"/>
  <c r="S1854" i="6"/>
  <c r="S1824" i="6"/>
  <c r="S1820" i="6"/>
  <c r="S1803" i="6"/>
  <c r="S1789" i="6"/>
  <c r="S1887" i="6"/>
  <c r="S1857" i="6"/>
  <c r="S1853" i="6"/>
  <c r="S1823" i="6"/>
  <c r="S1817" i="6"/>
  <c r="S1814" i="6"/>
  <c r="S1800" i="6"/>
  <c r="S1786" i="6"/>
  <c r="S1954" i="6"/>
  <c r="S1860" i="6"/>
  <c r="S1856" i="6"/>
  <c r="S1826" i="6"/>
  <c r="S1811" i="6"/>
  <c r="S1797" i="6"/>
  <c r="S1783" i="6"/>
  <c r="S1769" i="6"/>
  <c r="S1755" i="6"/>
  <c r="S1741" i="6"/>
  <c r="S1727" i="6"/>
  <c r="S1995" i="6"/>
  <c r="S1923" i="6"/>
  <c r="S1907" i="6"/>
  <c r="S1879" i="6"/>
  <c r="S1863" i="6"/>
  <c r="S1859" i="6"/>
  <c r="S1829" i="6"/>
  <c r="S1825" i="6"/>
  <c r="S1808" i="6"/>
  <c r="S1794" i="6"/>
  <c r="S1780" i="6"/>
  <c r="S1766" i="6"/>
  <c r="S1752" i="6"/>
  <c r="S1738" i="6"/>
  <c r="S1724" i="6"/>
  <c r="S2024" i="6"/>
  <c r="S1862" i="6"/>
  <c r="S1832" i="6"/>
  <c r="S1828" i="6"/>
  <c r="S1805" i="6"/>
  <c r="S1791" i="6"/>
  <c r="S1777" i="6"/>
  <c r="S2085" i="6"/>
  <c r="S1965" i="6"/>
  <c r="S1909" i="6"/>
  <c r="S1895" i="6"/>
  <c r="S1893" i="6"/>
  <c r="S1873" i="6"/>
  <c r="S1866" i="6"/>
  <c r="S1865" i="6"/>
  <c r="S1835" i="6"/>
  <c r="S1831" i="6"/>
  <c r="S1816" i="6"/>
  <c r="S1802" i="6"/>
  <c r="S1788" i="6"/>
  <c r="S1774" i="6"/>
  <c r="S1912" i="6"/>
  <c r="S1884" i="6"/>
  <c r="S1880" i="6"/>
  <c r="S1838" i="6"/>
  <c r="S1834" i="6"/>
  <c r="S1813" i="6"/>
  <c r="S1799" i="6"/>
  <c r="S1785" i="6"/>
  <c r="S1771" i="6"/>
  <c r="S1937" i="6"/>
  <c r="S1837" i="6"/>
  <c r="S1810" i="6"/>
  <c r="S1796" i="6"/>
  <c r="S1782" i="6"/>
  <c r="S1768" i="6"/>
  <c r="S1957" i="6"/>
  <c r="S1926" i="6"/>
  <c r="S1898" i="6"/>
  <c r="S1885" i="6"/>
  <c r="S1840" i="6"/>
  <c r="S1807" i="6"/>
  <c r="S1793" i="6"/>
  <c r="S1779" i="6"/>
  <c r="S1867" i="6"/>
  <c r="S1745" i="6"/>
  <c r="S1730" i="6"/>
  <c r="S1729" i="6"/>
  <c r="S1700" i="6"/>
  <c r="S1686" i="6"/>
  <c r="S1672" i="6"/>
  <c r="S1658" i="6"/>
  <c r="S1644" i="6"/>
  <c r="S1630" i="6"/>
  <c r="S1616" i="6"/>
  <c r="S1602" i="6"/>
  <c r="S1588" i="6"/>
  <c r="S1574" i="6"/>
  <c r="S1560" i="6"/>
  <c r="S1790" i="6"/>
  <c r="S1744" i="6"/>
  <c r="S1743" i="6"/>
  <c r="S1719" i="6"/>
  <c r="S1714" i="6"/>
  <c r="S1711" i="6"/>
  <c r="S1697" i="6"/>
  <c r="S1683" i="6"/>
  <c r="S1669" i="6"/>
  <c r="S1655" i="6"/>
  <c r="S1641" i="6"/>
  <c r="S1627" i="6"/>
  <c r="S1613" i="6"/>
  <c r="S1599" i="6"/>
  <c r="S1585" i="6"/>
  <c r="S1571" i="6"/>
  <c r="S1557" i="6"/>
  <c r="S1718" i="6"/>
  <c r="S1708" i="6"/>
  <c r="S1694" i="6"/>
  <c r="S1680" i="6"/>
  <c r="S1666" i="6"/>
  <c r="S1652" i="6"/>
  <c r="S1638" i="6"/>
  <c r="S1624" i="6"/>
  <c r="S1610" i="6"/>
  <c r="S1596" i="6"/>
  <c r="S1582" i="6"/>
  <c r="S1568" i="6"/>
  <c r="S1554" i="6"/>
  <c r="S1726" i="6"/>
  <c r="S1705" i="6"/>
  <c r="S1691" i="6"/>
  <c r="S1677" i="6"/>
  <c r="S1663" i="6"/>
  <c r="S1649" i="6"/>
  <c r="S1635" i="6"/>
  <c r="S1621" i="6"/>
  <c r="S1607" i="6"/>
  <c r="S1593" i="6"/>
  <c r="S1579" i="6"/>
  <c r="S1565" i="6"/>
  <c r="S1740" i="6"/>
  <c r="S1725" i="6"/>
  <c r="S1702" i="6"/>
  <c r="S1688" i="6"/>
  <c r="S1674" i="6"/>
  <c r="S1660" i="6"/>
  <c r="S1646" i="6"/>
  <c r="S1739" i="6"/>
  <c r="S1717" i="6"/>
  <c r="S1713" i="6"/>
  <c r="S1699" i="6"/>
  <c r="S1685" i="6"/>
  <c r="S1671" i="6"/>
  <c r="S1657" i="6"/>
  <c r="S1723" i="6"/>
  <c r="S1710" i="6"/>
  <c r="S1696" i="6"/>
  <c r="S1682" i="6"/>
  <c r="S1668" i="6"/>
  <c r="S1654" i="6"/>
  <c r="S1640" i="6"/>
  <c r="S1626" i="6"/>
  <c r="S1612" i="6"/>
  <c r="S1598" i="6"/>
  <c r="S1584" i="6"/>
  <c r="S1776" i="6"/>
  <c r="S1754" i="6"/>
  <c r="S1737" i="6"/>
  <c r="S1707" i="6"/>
  <c r="S1693" i="6"/>
  <c r="S1679" i="6"/>
  <c r="S1665" i="6"/>
  <c r="S1651" i="6"/>
  <c r="S2021" i="6"/>
  <c r="S1757" i="6"/>
  <c r="S1751" i="6"/>
  <c r="S1736" i="6"/>
  <c r="S1735" i="6"/>
  <c r="S1722" i="6"/>
  <c r="S1716" i="6"/>
  <c r="S1704" i="6"/>
  <c r="S1690" i="6"/>
  <c r="S1676" i="6"/>
  <c r="S1662" i="6"/>
  <c r="S1648" i="6"/>
  <c r="S1634" i="6"/>
  <c r="S1843" i="6"/>
  <c r="S1760" i="6"/>
  <c r="S1758" i="6"/>
  <c r="S1750" i="6"/>
  <c r="S1749" i="6"/>
  <c r="S1721" i="6"/>
  <c r="S1701" i="6"/>
  <c r="S1687" i="6"/>
  <c r="S1673" i="6"/>
  <c r="S1659" i="6"/>
  <c r="S1645" i="6"/>
  <c r="S1804" i="6"/>
  <c r="S1763" i="6"/>
  <c r="S1761" i="6"/>
  <c r="S1759" i="6"/>
  <c r="S1734" i="6"/>
  <c r="S1712" i="6"/>
  <c r="S1698" i="6"/>
  <c r="S1684" i="6"/>
  <c r="S1670" i="6"/>
  <c r="S1656" i="6"/>
  <c r="S1775" i="6"/>
  <c r="S1764" i="6"/>
  <c r="S1762" i="6"/>
  <c r="S1748" i="6"/>
  <c r="S1733" i="6"/>
  <c r="S1732" i="6"/>
  <c r="S1715" i="6"/>
  <c r="S1709" i="6"/>
  <c r="S1695" i="6"/>
  <c r="S1681" i="6"/>
  <c r="S1667" i="6"/>
  <c r="S1653" i="6"/>
  <c r="S1639" i="6"/>
  <c r="S1765" i="6"/>
  <c r="S1747" i="6"/>
  <c r="S1746" i="6"/>
  <c r="S1720" i="6"/>
  <c r="S1706" i="6"/>
  <c r="S1692" i="6"/>
  <c r="S1678" i="6"/>
  <c r="S1664" i="6"/>
  <c r="S1650" i="6"/>
  <c r="S1625" i="6"/>
  <c r="S1618" i="6"/>
  <c r="S1586" i="6"/>
  <c r="S1577" i="6"/>
  <c r="S1545" i="6"/>
  <c r="S1531" i="6"/>
  <c r="S1517" i="6"/>
  <c r="S1503" i="6"/>
  <c r="S1489" i="6"/>
  <c r="S1475" i="6"/>
  <c r="S1461" i="6"/>
  <c r="S1447" i="6"/>
  <c r="S1433" i="6"/>
  <c r="S1419" i="6"/>
  <c r="S1405" i="6"/>
  <c r="S1391" i="6"/>
  <c r="S1377" i="6"/>
  <c r="S1363" i="6"/>
  <c r="S1772" i="6"/>
  <c r="S1675" i="6"/>
  <c r="S1633" i="6"/>
  <c r="S1595" i="6"/>
  <c r="S1594" i="6"/>
  <c r="S1587" i="6"/>
  <c r="S1542" i="6"/>
  <c r="S1528" i="6"/>
  <c r="S1514" i="6"/>
  <c r="S1500" i="6"/>
  <c r="S1486" i="6"/>
  <c r="S1472" i="6"/>
  <c r="S1458" i="6"/>
  <c r="S1444" i="6"/>
  <c r="S1430" i="6"/>
  <c r="S1416" i="6"/>
  <c r="S1402" i="6"/>
  <c r="S1388" i="6"/>
  <c r="S1603" i="6"/>
  <c r="S1539" i="6"/>
  <c r="S1525" i="6"/>
  <c r="S1511" i="6"/>
  <c r="S1497" i="6"/>
  <c r="S1483" i="6"/>
  <c r="S1469" i="6"/>
  <c r="S1455" i="6"/>
  <c r="S1441" i="6"/>
  <c r="S1427" i="6"/>
  <c r="S1413" i="6"/>
  <c r="S1399" i="6"/>
  <c r="S1385" i="6"/>
  <c r="S1371" i="6"/>
  <c r="S1637" i="6"/>
  <c r="S1611" i="6"/>
  <c r="S1604" i="6"/>
  <c r="S1556" i="6"/>
  <c r="S1553" i="6"/>
  <c r="S1550" i="6"/>
  <c r="S1536" i="6"/>
  <c r="S1522" i="6"/>
  <c r="S1508" i="6"/>
  <c r="S1494" i="6"/>
  <c r="S1480" i="6"/>
  <c r="S1466" i="6"/>
  <c r="S1452" i="6"/>
  <c r="S1438" i="6"/>
  <c r="S1424" i="6"/>
  <c r="S1410" i="6"/>
  <c r="S1642" i="6"/>
  <c r="S1620" i="6"/>
  <c r="S1619" i="6"/>
  <c r="S1581" i="6"/>
  <c r="S1580" i="6"/>
  <c r="S1559" i="6"/>
  <c r="S1555" i="6"/>
  <c r="S1547" i="6"/>
  <c r="S1533" i="6"/>
  <c r="S1519" i="6"/>
  <c r="S1505" i="6"/>
  <c r="S1491" i="6"/>
  <c r="S1477" i="6"/>
  <c r="S1463" i="6"/>
  <c r="S1449" i="6"/>
  <c r="S1868" i="6"/>
  <c r="S1703" i="6"/>
  <c r="S1628" i="6"/>
  <c r="S1589" i="6"/>
  <c r="S1562" i="6"/>
  <c r="S1558" i="6"/>
  <c r="S1544" i="6"/>
  <c r="S1530" i="6"/>
  <c r="S1516" i="6"/>
  <c r="S1502" i="6"/>
  <c r="S1488" i="6"/>
  <c r="S1474" i="6"/>
  <c r="S1460" i="6"/>
  <c r="S1446" i="6"/>
  <c r="S1432" i="6"/>
  <c r="S1661" i="6"/>
  <c r="S1629" i="6"/>
  <c r="S1597" i="6"/>
  <c r="S1590" i="6"/>
  <c r="S1561" i="6"/>
  <c r="S1541" i="6"/>
  <c r="S1527" i="6"/>
  <c r="S1513" i="6"/>
  <c r="S1499" i="6"/>
  <c r="S1839" i="6"/>
  <c r="S1606" i="6"/>
  <c r="S1605" i="6"/>
  <c r="S1564" i="6"/>
  <c r="S1552" i="6"/>
  <c r="S1538" i="6"/>
  <c r="S1524" i="6"/>
  <c r="S1510" i="6"/>
  <c r="S1614" i="6"/>
  <c r="S1567" i="6"/>
  <c r="S1563" i="6"/>
  <c r="S1549" i="6"/>
  <c r="S1535" i="6"/>
  <c r="S1521" i="6"/>
  <c r="S1507" i="6"/>
  <c r="S1623" i="6"/>
  <c r="S1622" i="6"/>
  <c r="S1615" i="6"/>
  <c r="S1583" i="6"/>
  <c r="S1570" i="6"/>
  <c r="S1566" i="6"/>
  <c r="S1546" i="6"/>
  <c r="S1532" i="6"/>
  <c r="S1518" i="6"/>
  <c r="S1504" i="6"/>
  <c r="S1490" i="6"/>
  <c r="S1689" i="6"/>
  <c r="S1631" i="6"/>
  <c r="S1592" i="6"/>
  <c r="S1591" i="6"/>
  <c r="S1573" i="6"/>
  <c r="S1569" i="6"/>
  <c r="S1543" i="6"/>
  <c r="S1529" i="6"/>
  <c r="S1515" i="6"/>
  <c r="S1501" i="6"/>
  <c r="S1487" i="6"/>
  <c r="S1647" i="6"/>
  <c r="S1643" i="6"/>
  <c r="S1636" i="6"/>
  <c r="S1632" i="6"/>
  <c r="S1600" i="6"/>
  <c r="S1576" i="6"/>
  <c r="S1572" i="6"/>
  <c r="S1540" i="6"/>
  <c r="S1526" i="6"/>
  <c r="S1512" i="6"/>
  <c r="S1498" i="6"/>
  <c r="S1484" i="6"/>
  <c r="S1609" i="6"/>
  <c r="S1608" i="6"/>
  <c r="S1601" i="6"/>
  <c r="S1575" i="6"/>
  <c r="S1551" i="6"/>
  <c r="S1537" i="6"/>
  <c r="S1523" i="6"/>
  <c r="S1509" i="6"/>
  <c r="S1456" i="6"/>
  <c r="S1420" i="6"/>
  <c r="S1387" i="6"/>
  <c r="S1374" i="6"/>
  <c r="S1349" i="6"/>
  <c r="S1335" i="6"/>
  <c r="S1321" i="6"/>
  <c r="S1307" i="6"/>
  <c r="S1293" i="6"/>
  <c r="S1279" i="6"/>
  <c r="S1265" i="6"/>
  <c r="S1251" i="6"/>
  <c r="S1237" i="6"/>
  <c r="S1223" i="6"/>
  <c r="S1209" i="6"/>
  <c r="S1195" i="6"/>
  <c r="S1181" i="6"/>
  <c r="S1167" i="6"/>
  <c r="S1548" i="6"/>
  <c r="S1457" i="6"/>
  <c r="S1437" i="6"/>
  <c r="S1436" i="6"/>
  <c r="S1423" i="6"/>
  <c r="S1380" i="6"/>
  <c r="S1368" i="6"/>
  <c r="S1346" i="6"/>
  <c r="S1332" i="6"/>
  <c r="S1318" i="6"/>
  <c r="S1304" i="6"/>
  <c r="S1290" i="6"/>
  <c r="S1276" i="6"/>
  <c r="S1262" i="6"/>
  <c r="S1248" i="6"/>
  <c r="S1234" i="6"/>
  <c r="S1220" i="6"/>
  <c r="S1206" i="6"/>
  <c r="S1192" i="6"/>
  <c r="S1178" i="6"/>
  <c r="S1164" i="6"/>
  <c r="S1506" i="6"/>
  <c r="S1485" i="6"/>
  <c r="S1470" i="6"/>
  <c r="S1448" i="6"/>
  <c r="S1426" i="6"/>
  <c r="S1422" i="6"/>
  <c r="S1386" i="6"/>
  <c r="S1379" i="6"/>
  <c r="S1373" i="6"/>
  <c r="S1364" i="6"/>
  <c r="S1360" i="6"/>
  <c r="S1357" i="6"/>
  <c r="S1343" i="6"/>
  <c r="S1329" i="6"/>
  <c r="S1315" i="6"/>
  <c r="S1301" i="6"/>
  <c r="S1287" i="6"/>
  <c r="S1273" i="6"/>
  <c r="S1259" i="6"/>
  <c r="S1245" i="6"/>
  <c r="S1231" i="6"/>
  <c r="S1217" i="6"/>
  <c r="S1203" i="6"/>
  <c r="S1189" i="6"/>
  <c r="S1175" i="6"/>
  <c r="S1161" i="6"/>
  <c r="S1471" i="6"/>
  <c r="S1429" i="6"/>
  <c r="S1425" i="6"/>
  <c r="S1354" i="6"/>
  <c r="S1340" i="6"/>
  <c r="S1326" i="6"/>
  <c r="S1312" i="6"/>
  <c r="S1298" i="6"/>
  <c r="S1284" i="6"/>
  <c r="S1270" i="6"/>
  <c r="S1256" i="6"/>
  <c r="S1242" i="6"/>
  <c r="S1228" i="6"/>
  <c r="S1214" i="6"/>
  <c r="S1481" i="6"/>
  <c r="S1478" i="6"/>
  <c r="S1462" i="6"/>
  <c r="S1428" i="6"/>
  <c r="S1398" i="6"/>
  <c r="S1351" i="6"/>
  <c r="S1337" i="6"/>
  <c r="S1323" i="6"/>
  <c r="S1309" i="6"/>
  <c r="S1295" i="6"/>
  <c r="S1281" i="6"/>
  <c r="S1267" i="6"/>
  <c r="S1253" i="6"/>
  <c r="S1731" i="6"/>
  <c r="S1495" i="6"/>
  <c r="S1493" i="6"/>
  <c r="S1453" i="6"/>
  <c r="S1431" i="6"/>
  <c r="S1401" i="6"/>
  <c r="S1396" i="6"/>
  <c r="S1384" i="6"/>
  <c r="S1378" i="6"/>
  <c r="S1372" i="6"/>
  <c r="S1367" i="6"/>
  <c r="S1348" i="6"/>
  <c r="S1334" i="6"/>
  <c r="S1320" i="6"/>
  <c r="S1306" i="6"/>
  <c r="S1292" i="6"/>
  <c r="S1617" i="6"/>
  <c r="S1534" i="6"/>
  <c r="S1454" i="6"/>
  <c r="S1440" i="6"/>
  <c r="S1439" i="6"/>
  <c r="S1404" i="6"/>
  <c r="S1400" i="6"/>
  <c r="S1397" i="6"/>
  <c r="S1359" i="6"/>
  <c r="S1345" i="6"/>
  <c r="S1331" i="6"/>
  <c r="S1317" i="6"/>
  <c r="S1303" i="6"/>
  <c r="S1289" i="6"/>
  <c r="S1275" i="6"/>
  <c r="S1479" i="6"/>
  <c r="S1467" i="6"/>
  <c r="S1445" i="6"/>
  <c r="S1407" i="6"/>
  <c r="S1403" i="6"/>
  <c r="S1395" i="6"/>
  <c r="S1356" i="6"/>
  <c r="S1342" i="6"/>
  <c r="S1328" i="6"/>
  <c r="S1314" i="6"/>
  <c r="S1476" i="6"/>
  <c r="S1468" i="6"/>
  <c r="S1406" i="6"/>
  <c r="S1393" i="6"/>
  <c r="S1383" i="6"/>
  <c r="S1353" i="6"/>
  <c r="S1339" i="6"/>
  <c r="S1325" i="6"/>
  <c r="S1311" i="6"/>
  <c r="S1297" i="6"/>
  <c r="S1482" i="6"/>
  <c r="S1459" i="6"/>
  <c r="S1409" i="6"/>
  <c r="S1394" i="6"/>
  <c r="S1382" i="6"/>
  <c r="S1376" i="6"/>
  <c r="S1370" i="6"/>
  <c r="S1366" i="6"/>
  <c r="S1362" i="6"/>
  <c r="S1350" i="6"/>
  <c r="S1336" i="6"/>
  <c r="S1322" i="6"/>
  <c r="S1308" i="6"/>
  <c r="S1450" i="6"/>
  <c r="S1434" i="6"/>
  <c r="S1412" i="6"/>
  <c r="S1408" i="6"/>
  <c r="S1392" i="6"/>
  <c r="S1347" i="6"/>
  <c r="S1333" i="6"/>
  <c r="S1319" i="6"/>
  <c r="S1305" i="6"/>
  <c r="S1520" i="6"/>
  <c r="S1473" i="6"/>
  <c r="S1451" i="6"/>
  <c r="S1435" i="6"/>
  <c r="S1415" i="6"/>
  <c r="S1411" i="6"/>
  <c r="S1390" i="6"/>
  <c r="S1358" i="6"/>
  <c r="S1344" i="6"/>
  <c r="S1330" i="6"/>
  <c r="S1316" i="6"/>
  <c r="S1302" i="6"/>
  <c r="S1414" i="6"/>
  <c r="S1299" i="6"/>
  <c r="S1282" i="6"/>
  <c r="S1252" i="6"/>
  <c r="S1227" i="6"/>
  <c r="S1200" i="6"/>
  <c r="S1187" i="6"/>
  <c r="S1171" i="6"/>
  <c r="S1148" i="6"/>
  <c r="S1134" i="6"/>
  <c r="S1120" i="6"/>
  <c r="S1106" i="6"/>
  <c r="S1092" i="6"/>
  <c r="S1078" i="6"/>
  <c r="S1064" i="6"/>
  <c r="S1050" i="6"/>
  <c r="S1036" i="6"/>
  <c r="S1022" i="6"/>
  <c r="S1008" i="6"/>
  <c r="S994" i="6"/>
  <c r="S980" i="6"/>
  <c r="S966" i="6"/>
  <c r="S952" i="6"/>
  <c r="S938" i="6"/>
  <c r="S924" i="6"/>
  <c r="S1496" i="6"/>
  <c r="S1421" i="6"/>
  <c r="S1352" i="6"/>
  <c r="S1283" i="6"/>
  <c r="S1261" i="6"/>
  <c r="S1260" i="6"/>
  <c r="S1230" i="6"/>
  <c r="S1226" i="6"/>
  <c r="S1201" i="6"/>
  <c r="S1185" i="6"/>
  <c r="S1169" i="6"/>
  <c r="S1159" i="6"/>
  <c r="S1145" i="6"/>
  <c r="S1131" i="6"/>
  <c r="S1117" i="6"/>
  <c r="S1103" i="6"/>
  <c r="S1089" i="6"/>
  <c r="S1075" i="6"/>
  <c r="S1061" i="6"/>
  <c r="S1047" i="6"/>
  <c r="S1033" i="6"/>
  <c r="S1019" i="6"/>
  <c r="S1005" i="6"/>
  <c r="S991" i="6"/>
  <c r="S1341" i="6"/>
  <c r="S1274" i="6"/>
  <c r="S1269" i="6"/>
  <c r="S1268" i="6"/>
  <c r="S1233" i="6"/>
  <c r="S1229" i="6"/>
  <c r="S1199" i="6"/>
  <c r="S1183" i="6"/>
  <c r="S1170" i="6"/>
  <c r="S1156" i="6"/>
  <c r="S1142" i="6"/>
  <c r="S1128" i="6"/>
  <c r="S1114" i="6"/>
  <c r="S1100" i="6"/>
  <c r="S1086" i="6"/>
  <c r="S1072" i="6"/>
  <c r="S1058" i="6"/>
  <c r="S1044" i="6"/>
  <c r="S1030" i="6"/>
  <c r="S1016" i="6"/>
  <c r="S1002" i="6"/>
  <c r="S988" i="6"/>
  <c r="S974" i="6"/>
  <c r="S960" i="6"/>
  <c r="S946" i="6"/>
  <c r="S932" i="6"/>
  <c r="S1443" i="6"/>
  <c r="S1310" i="6"/>
  <c r="S1236" i="6"/>
  <c r="S1232" i="6"/>
  <c r="S1197" i="6"/>
  <c r="S1184" i="6"/>
  <c r="S1168" i="6"/>
  <c r="S1153" i="6"/>
  <c r="S1139" i="6"/>
  <c r="S1125" i="6"/>
  <c r="S1111" i="6"/>
  <c r="S1097" i="6"/>
  <c r="S1083" i="6"/>
  <c r="S1069" i="6"/>
  <c r="S1055" i="6"/>
  <c r="S1041" i="6"/>
  <c r="S1027" i="6"/>
  <c r="S1013" i="6"/>
  <c r="S999" i="6"/>
  <c r="S985" i="6"/>
  <c r="S1492" i="6"/>
  <c r="S1442" i="6"/>
  <c r="S1291" i="6"/>
  <c r="S1288" i="6"/>
  <c r="S1239" i="6"/>
  <c r="S1235" i="6"/>
  <c r="S1198" i="6"/>
  <c r="S1182" i="6"/>
  <c r="S1166" i="6"/>
  <c r="S1150" i="6"/>
  <c r="S1136" i="6"/>
  <c r="S1122" i="6"/>
  <c r="S1108" i="6"/>
  <c r="S1094" i="6"/>
  <c r="S1361" i="6"/>
  <c r="S1255" i="6"/>
  <c r="S1254" i="6"/>
  <c r="S1238" i="6"/>
  <c r="S1196" i="6"/>
  <c r="S1180" i="6"/>
  <c r="S1147" i="6"/>
  <c r="S1133" i="6"/>
  <c r="S1119" i="6"/>
  <c r="S1105" i="6"/>
  <c r="S1418" i="6"/>
  <c r="S1355" i="6"/>
  <c r="S1280" i="6"/>
  <c r="S1264" i="6"/>
  <c r="S1263" i="6"/>
  <c r="S1241" i="6"/>
  <c r="S1211" i="6"/>
  <c r="S1194" i="6"/>
  <c r="S1165" i="6"/>
  <c r="S1158" i="6"/>
  <c r="S1144" i="6"/>
  <c r="S1130" i="6"/>
  <c r="S1116" i="6"/>
  <c r="S1102" i="6"/>
  <c r="S1088" i="6"/>
  <c r="S1074" i="6"/>
  <c r="S1060" i="6"/>
  <c r="S1046" i="6"/>
  <c r="S1032" i="6"/>
  <c r="S1324" i="6"/>
  <c r="S1296" i="6"/>
  <c r="S1294" i="6"/>
  <c r="S1271" i="6"/>
  <c r="S1244" i="6"/>
  <c r="S1240" i="6"/>
  <c r="S1210" i="6"/>
  <c r="S1208" i="6"/>
  <c r="S1179" i="6"/>
  <c r="S1163" i="6"/>
  <c r="S1155" i="6"/>
  <c r="S1141" i="6"/>
  <c r="S1127" i="6"/>
  <c r="S1113" i="6"/>
  <c r="S1099" i="6"/>
  <c r="S1085" i="6"/>
  <c r="S1071" i="6"/>
  <c r="S1365" i="6"/>
  <c r="S1313" i="6"/>
  <c r="S1272" i="6"/>
  <c r="S1247" i="6"/>
  <c r="S1243" i="6"/>
  <c r="S1213" i="6"/>
  <c r="S1193" i="6"/>
  <c r="S1177" i="6"/>
  <c r="S1152" i="6"/>
  <c r="S1138" i="6"/>
  <c r="S1124" i="6"/>
  <c r="S1110" i="6"/>
  <c r="S1096" i="6"/>
  <c r="S1417" i="6"/>
  <c r="S1389" i="6"/>
  <c r="S1300" i="6"/>
  <c r="S1285" i="6"/>
  <c r="S1250" i="6"/>
  <c r="S1246" i="6"/>
  <c r="S1216" i="6"/>
  <c r="S1212" i="6"/>
  <c r="S1207" i="6"/>
  <c r="S1191" i="6"/>
  <c r="S1162" i="6"/>
  <c r="S1149" i="6"/>
  <c r="S1135" i="6"/>
  <c r="S1121" i="6"/>
  <c r="S1107" i="6"/>
  <c r="S1093" i="6"/>
  <c r="S1079" i="6"/>
  <c r="S1578" i="6"/>
  <c r="S1286" i="6"/>
  <c r="S1258" i="6"/>
  <c r="S1257" i="6"/>
  <c r="S1249" i="6"/>
  <c r="S1219" i="6"/>
  <c r="S1215" i="6"/>
  <c r="S1205" i="6"/>
  <c r="S1176" i="6"/>
  <c r="S1146" i="6"/>
  <c r="S1132" i="6"/>
  <c r="S1118" i="6"/>
  <c r="S1104" i="6"/>
  <c r="S1090" i="6"/>
  <c r="S1465" i="6"/>
  <c r="S1338" i="6"/>
  <c r="S1277" i="6"/>
  <c r="S1266" i="6"/>
  <c r="S1222" i="6"/>
  <c r="S1218" i="6"/>
  <c r="S1190" i="6"/>
  <c r="S1174" i="6"/>
  <c r="S1160" i="6"/>
  <c r="S1157" i="6"/>
  <c r="S1143" i="6"/>
  <c r="S1129" i="6"/>
  <c r="S1115" i="6"/>
  <c r="S1101" i="6"/>
  <c r="S1087" i="6"/>
  <c r="S1221" i="6"/>
  <c r="S1140" i="6"/>
  <c r="S1068" i="6"/>
  <c r="S1052" i="6"/>
  <c r="S1025" i="6"/>
  <c r="S995" i="6"/>
  <c r="S968" i="6"/>
  <c r="S962" i="6"/>
  <c r="S956" i="6"/>
  <c r="S950" i="6"/>
  <c r="S944" i="6"/>
  <c r="S906" i="6"/>
  <c r="S892" i="6"/>
  <c r="S878" i="6"/>
  <c r="S864" i="6"/>
  <c r="S850" i="6"/>
  <c r="S836" i="6"/>
  <c r="S822" i="6"/>
  <c r="S808" i="6"/>
  <c r="S794" i="6"/>
  <c r="S780" i="6"/>
  <c r="S1109" i="6"/>
  <c r="S1077" i="6"/>
  <c r="S1059" i="6"/>
  <c r="S1029" i="6"/>
  <c r="S1028" i="6"/>
  <c r="S998" i="6"/>
  <c r="S943" i="6"/>
  <c r="S937" i="6"/>
  <c r="S931" i="6"/>
  <c r="S1098" i="6"/>
  <c r="S1037" i="6"/>
  <c r="S1001" i="6"/>
  <c r="S997" i="6"/>
  <c r="S949" i="6"/>
  <c r="S914" i="6"/>
  <c r="S900" i="6"/>
  <c r="S886" i="6"/>
  <c r="S872" i="6"/>
  <c r="S858" i="6"/>
  <c r="S844" i="6"/>
  <c r="S1186" i="6"/>
  <c r="S1173" i="6"/>
  <c r="S1073" i="6"/>
  <c r="S1045" i="6"/>
  <c r="S1038" i="6"/>
  <c r="S1004" i="6"/>
  <c r="S1000" i="6"/>
  <c r="S973" i="6"/>
  <c r="S967" i="6"/>
  <c r="S961" i="6"/>
  <c r="S955" i="6"/>
  <c r="S920" i="6"/>
  <c r="S911" i="6"/>
  <c r="S897" i="6"/>
  <c r="S883" i="6"/>
  <c r="S869" i="6"/>
  <c r="S855" i="6"/>
  <c r="S1381" i="6"/>
  <c r="S1172" i="6"/>
  <c r="S1154" i="6"/>
  <c r="S1080" i="6"/>
  <c r="S1054" i="6"/>
  <c r="S1053" i="6"/>
  <c r="S1007" i="6"/>
  <c r="S1003" i="6"/>
  <c r="S954" i="6"/>
  <c r="S948" i="6"/>
  <c r="S942" i="6"/>
  <c r="S936" i="6"/>
  <c r="S930" i="6"/>
  <c r="S908" i="6"/>
  <c r="S894" i="6"/>
  <c r="S880" i="6"/>
  <c r="S866" i="6"/>
  <c r="S852" i="6"/>
  <c r="S1123" i="6"/>
  <c r="S1082" i="6"/>
  <c r="S1065" i="6"/>
  <c r="S1010" i="6"/>
  <c r="S1006" i="6"/>
  <c r="S929" i="6"/>
  <c r="S905" i="6"/>
  <c r="S891" i="6"/>
  <c r="S1375" i="6"/>
  <c r="S1225" i="6"/>
  <c r="S1204" i="6"/>
  <c r="S1112" i="6"/>
  <c r="S1031" i="6"/>
  <c r="S1009" i="6"/>
  <c r="S979" i="6"/>
  <c r="S972" i="6"/>
  <c r="S935" i="6"/>
  <c r="S923" i="6"/>
  <c r="S916" i="6"/>
  <c r="S902" i="6"/>
  <c r="S888" i="6"/>
  <c r="S874" i="6"/>
  <c r="S860" i="6"/>
  <c r="S846" i="6"/>
  <c r="S1084" i="6"/>
  <c r="S1040" i="6"/>
  <c r="S1039" i="6"/>
  <c r="S1012" i="6"/>
  <c r="S982" i="6"/>
  <c r="S971" i="6"/>
  <c r="S965" i="6"/>
  <c r="S959" i="6"/>
  <c r="S953" i="6"/>
  <c r="S947" i="6"/>
  <c r="S941" i="6"/>
  <c r="S919" i="6"/>
  <c r="S913" i="6"/>
  <c r="S899" i="6"/>
  <c r="S885" i="6"/>
  <c r="S871" i="6"/>
  <c r="S857" i="6"/>
  <c r="S843" i="6"/>
  <c r="S1369" i="6"/>
  <c r="S1070" i="6"/>
  <c r="S1066" i="6"/>
  <c r="S1048" i="6"/>
  <c r="S1015" i="6"/>
  <c r="S1011" i="6"/>
  <c r="S981" i="6"/>
  <c r="S978" i="6"/>
  <c r="S940" i="6"/>
  <c r="S934" i="6"/>
  <c r="S928" i="6"/>
  <c r="S910" i="6"/>
  <c r="S896" i="6"/>
  <c r="S882" i="6"/>
  <c r="S868" i="6"/>
  <c r="S1278" i="6"/>
  <c r="S1224" i="6"/>
  <c r="S1137" i="6"/>
  <c r="S1057" i="6"/>
  <c r="S1056" i="6"/>
  <c r="S1049" i="6"/>
  <c r="S1018" i="6"/>
  <c r="S1014" i="6"/>
  <c r="S984" i="6"/>
  <c r="S977" i="6"/>
  <c r="S907" i="6"/>
  <c r="S893" i="6"/>
  <c r="S879" i="6"/>
  <c r="S865" i="6"/>
  <c r="S851" i="6"/>
  <c r="S837" i="6"/>
  <c r="S823" i="6"/>
  <c r="S1464" i="6"/>
  <c r="S1327" i="6"/>
  <c r="S1126" i="6"/>
  <c r="S1202" i="6"/>
  <c r="S1095" i="6"/>
  <c r="S1034" i="6"/>
  <c r="S1024" i="6"/>
  <c r="S1020" i="6"/>
  <c r="S990" i="6"/>
  <c r="S986" i="6"/>
  <c r="S957" i="6"/>
  <c r="S951" i="6"/>
  <c r="S945" i="6"/>
  <c r="S939" i="6"/>
  <c r="S933" i="6"/>
  <c r="S927" i="6"/>
  <c r="S915" i="6"/>
  <c r="S901" i="6"/>
  <c r="S887" i="6"/>
  <c r="S873" i="6"/>
  <c r="S1063" i="6"/>
  <c r="S904" i="6"/>
  <c r="S881" i="6"/>
  <c r="S870" i="6"/>
  <c r="S841" i="6"/>
  <c r="S826" i="6"/>
  <c r="S803" i="6"/>
  <c r="S799" i="6"/>
  <c r="S768" i="6"/>
  <c r="S754" i="6"/>
  <c r="S740" i="6"/>
  <c r="S726" i="6"/>
  <c r="S712" i="6"/>
  <c r="S698" i="6"/>
  <c r="S684" i="6"/>
  <c r="S670" i="6"/>
  <c r="S656" i="6"/>
  <c r="S642" i="6"/>
  <c r="S628" i="6"/>
  <c r="S614" i="6"/>
  <c r="S600" i="6"/>
  <c r="S586" i="6"/>
  <c r="S572" i="6"/>
  <c r="S558" i="6"/>
  <c r="S1062" i="6"/>
  <c r="S1035" i="6"/>
  <c r="S996" i="6"/>
  <c r="S969" i="6"/>
  <c r="S917" i="6"/>
  <c r="S876" i="6"/>
  <c r="S861" i="6"/>
  <c r="S834" i="6"/>
  <c r="S833" i="6"/>
  <c r="S832" i="6"/>
  <c r="S819" i="6"/>
  <c r="S795" i="6"/>
  <c r="S791" i="6"/>
  <c r="S765" i="6"/>
  <c r="S751" i="6"/>
  <c r="S737" i="6"/>
  <c r="S723" i="6"/>
  <c r="S709" i="6"/>
  <c r="S695" i="6"/>
  <c r="S681" i="6"/>
  <c r="S667" i="6"/>
  <c r="S653" i="6"/>
  <c r="S639" i="6"/>
  <c r="S625" i="6"/>
  <c r="S611" i="6"/>
  <c r="S597" i="6"/>
  <c r="S583" i="6"/>
  <c r="S569" i="6"/>
  <c r="S555" i="6"/>
  <c r="S1081" i="6"/>
  <c r="S1051" i="6"/>
  <c r="S922" i="6"/>
  <c r="S909" i="6"/>
  <c r="S849" i="6"/>
  <c r="S842" i="6"/>
  <c r="S831" i="6"/>
  <c r="S825" i="6"/>
  <c r="S814" i="6"/>
  <c r="S810" i="6"/>
  <c r="S787" i="6"/>
  <c r="S776" i="6"/>
  <c r="S762" i="6"/>
  <c r="S748" i="6"/>
  <c r="S734" i="6"/>
  <c r="S720" i="6"/>
  <c r="S706" i="6"/>
  <c r="S692" i="6"/>
  <c r="S678" i="6"/>
  <c r="S664" i="6"/>
  <c r="S650" i="6"/>
  <c r="S636" i="6"/>
  <c r="S622" i="6"/>
  <c r="S608" i="6"/>
  <c r="S976" i="6"/>
  <c r="S964" i="6"/>
  <c r="S925" i="6"/>
  <c r="S806" i="6"/>
  <c r="S802" i="6"/>
  <c r="S783" i="6"/>
  <c r="S779" i="6"/>
  <c r="S773" i="6"/>
  <c r="S759" i="6"/>
  <c r="S745" i="6"/>
  <c r="S731" i="6"/>
  <c r="S717" i="6"/>
  <c r="S703" i="6"/>
  <c r="S689" i="6"/>
  <c r="S675" i="6"/>
  <c r="S661" i="6"/>
  <c r="S647" i="6"/>
  <c r="S633" i="6"/>
  <c r="S619" i="6"/>
  <c r="S1091" i="6"/>
  <c r="S862" i="6"/>
  <c r="S835" i="6"/>
  <c r="S830" i="6"/>
  <c r="S824" i="6"/>
  <c r="S818" i="6"/>
  <c r="S798" i="6"/>
  <c r="S770" i="6"/>
  <c r="S756" i="6"/>
  <c r="S742" i="6"/>
  <c r="S728" i="6"/>
  <c r="S714" i="6"/>
  <c r="S700" i="6"/>
  <c r="S686" i="6"/>
  <c r="S672" i="6"/>
  <c r="S658" i="6"/>
  <c r="S644" i="6"/>
  <c r="S1067" i="6"/>
  <c r="S898" i="6"/>
  <c r="S859" i="6"/>
  <c r="S813" i="6"/>
  <c r="S790" i="6"/>
  <c r="S767" i="6"/>
  <c r="S753" i="6"/>
  <c r="S739" i="6"/>
  <c r="S725" i="6"/>
  <c r="S711" i="6"/>
  <c r="S697" i="6"/>
  <c r="S683" i="6"/>
  <c r="S669" i="6"/>
  <c r="S655" i="6"/>
  <c r="S1023" i="6"/>
  <c r="S890" i="6"/>
  <c r="S856" i="6"/>
  <c r="S817" i="6"/>
  <c r="S809" i="6"/>
  <c r="S805" i="6"/>
  <c r="S786" i="6"/>
  <c r="S782" i="6"/>
  <c r="S764" i="6"/>
  <c r="S750" i="6"/>
  <c r="S736" i="6"/>
  <c r="S722" i="6"/>
  <c r="S708" i="6"/>
  <c r="S694" i="6"/>
  <c r="S680" i="6"/>
  <c r="S666" i="6"/>
  <c r="S652" i="6"/>
  <c r="S989" i="6"/>
  <c r="S963" i="6"/>
  <c r="S903" i="6"/>
  <c r="S867" i="6"/>
  <c r="S853" i="6"/>
  <c r="S829" i="6"/>
  <c r="S801" i="6"/>
  <c r="S778" i="6"/>
  <c r="S775" i="6"/>
  <c r="S761" i="6"/>
  <c r="S747" i="6"/>
  <c r="S733" i="6"/>
  <c r="S719" i="6"/>
  <c r="S705" i="6"/>
  <c r="S691" i="6"/>
  <c r="S677" i="6"/>
  <c r="S1043" i="6"/>
  <c r="S975" i="6"/>
  <c r="S921" i="6"/>
  <c r="S918" i="6"/>
  <c r="S895" i="6"/>
  <c r="S847" i="6"/>
  <c r="S816" i="6"/>
  <c r="S797" i="6"/>
  <c r="S793" i="6"/>
  <c r="S772" i="6"/>
  <c r="S758" i="6"/>
  <c r="S744" i="6"/>
  <c r="S730" i="6"/>
  <c r="S716" i="6"/>
  <c r="S702" i="6"/>
  <c r="S688" i="6"/>
  <c r="S674" i="6"/>
  <c r="S660" i="6"/>
  <c r="S646" i="6"/>
  <c r="S1151" i="6"/>
  <c r="S1017" i="6"/>
  <c r="S993" i="6"/>
  <c r="S877" i="6"/>
  <c r="S875" i="6"/>
  <c r="S863" i="6"/>
  <c r="S838" i="6"/>
  <c r="S828" i="6"/>
  <c r="S812" i="6"/>
  <c r="S789" i="6"/>
  <c r="S785" i="6"/>
  <c r="S769" i="6"/>
  <c r="S755" i="6"/>
  <c r="S741" i="6"/>
  <c r="S727" i="6"/>
  <c r="S713" i="6"/>
  <c r="S699" i="6"/>
  <c r="S685" i="6"/>
  <c r="S671" i="6"/>
  <c r="S657" i="6"/>
  <c r="S1076" i="6"/>
  <c r="S1042" i="6"/>
  <c r="S1021" i="6"/>
  <c r="S926" i="6"/>
  <c r="S884" i="6"/>
  <c r="S848" i="6"/>
  <c r="S839" i="6"/>
  <c r="S827" i="6"/>
  <c r="S821" i="6"/>
  <c r="S800" i="6"/>
  <c r="S796" i="6"/>
  <c r="S777" i="6"/>
  <c r="S763" i="6"/>
  <c r="S749" i="6"/>
  <c r="S735" i="6"/>
  <c r="S721" i="6"/>
  <c r="S707" i="6"/>
  <c r="S992" i="6"/>
  <c r="S649" i="6"/>
  <c r="S627" i="6"/>
  <c r="S623" i="6"/>
  <c r="S604" i="6"/>
  <c r="S598" i="6"/>
  <c r="S592" i="6"/>
  <c r="S550" i="6"/>
  <c r="S546" i="6"/>
  <c r="S540" i="6"/>
  <c r="S526" i="6"/>
  <c r="S512" i="6"/>
  <c r="S498" i="6"/>
  <c r="S484" i="6"/>
  <c r="S470" i="6"/>
  <c r="S456" i="6"/>
  <c r="S442" i="6"/>
  <c r="S804" i="6"/>
  <c r="S676" i="6"/>
  <c r="S651" i="6"/>
  <c r="S630" i="6"/>
  <c r="S626" i="6"/>
  <c r="S591" i="6"/>
  <c r="S585" i="6"/>
  <c r="S579" i="6"/>
  <c r="S573" i="6"/>
  <c r="S567" i="6"/>
  <c r="S561" i="6"/>
  <c r="S537" i="6"/>
  <c r="S523" i="6"/>
  <c r="S509" i="6"/>
  <c r="S495" i="6"/>
  <c r="S481" i="6"/>
  <c r="S467" i="6"/>
  <c r="S987" i="6"/>
  <c r="S854" i="6"/>
  <c r="S815" i="6"/>
  <c r="S629" i="6"/>
  <c r="S566" i="6"/>
  <c r="S560" i="6"/>
  <c r="S554" i="6"/>
  <c r="S534" i="6"/>
  <c r="S520" i="6"/>
  <c r="S506" i="6"/>
  <c r="S492" i="6"/>
  <c r="S771" i="6"/>
  <c r="S696" i="6"/>
  <c r="S663" i="6"/>
  <c r="S632" i="6"/>
  <c r="S603" i="6"/>
  <c r="S549" i="6"/>
  <c r="S531" i="6"/>
  <c r="S517" i="6"/>
  <c r="S503" i="6"/>
  <c r="S489" i="6"/>
  <c r="S840" i="6"/>
  <c r="S807" i="6"/>
  <c r="S792" i="6"/>
  <c r="S760" i="6"/>
  <c r="S743" i="6"/>
  <c r="S645" i="6"/>
  <c r="S643" i="6"/>
  <c r="S638" i="6"/>
  <c r="S634" i="6"/>
  <c r="S577" i="6"/>
  <c r="S571" i="6"/>
  <c r="S565" i="6"/>
  <c r="S559" i="6"/>
  <c r="S553" i="6"/>
  <c r="S539" i="6"/>
  <c r="S525" i="6"/>
  <c r="S511" i="6"/>
  <c r="S497" i="6"/>
  <c r="S483" i="6"/>
  <c r="S469" i="6"/>
  <c r="S455" i="6"/>
  <c r="S441" i="6"/>
  <c r="S1026" i="6"/>
  <c r="S889" i="6"/>
  <c r="S788" i="6"/>
  <c r="S746" i="6"/>
  <c r="S729" i="6"/>
  <c r="S693" i="6"/>
  <c r="S637" i="6"/>
  <c r="S552" i="6"/>
  <c r="S536" i="6"/>
  <c r="S522" i="6"/>
  <c r="S508" i="6"/>
  <c r="S494" i="6"/>
  <c r="S912" i="6"/>
  <c r="S845" i="6"/>
  <c r="S732" i="6"/>
  <c r="S715" i="6"/>
  <c r="S673" i="6"/>
  <c r="S640" i="6"/>
  <c r="S610" i="6"/>
  <c r="S607" i="6"/>
  <c r="S601" i="6"/>
  <c r="S595" i="6"/>
  <c r="S589" i="6"/>
  <c r="S548" i="6"/>
  <c r="S533" i="6"/>
  <c r="S519" i="6"/>
  <c r="S505" i="6"/>
  <c r="S1188" i="6"/>
  <c r="S958" i="6"/>
  <c r="S784" i="6"/>
  <c r="S766" i="6"/>
  <c r="S718" i="6"/>
  <c r="S701" i="6"/>
  <c r="S654" i="6"/>
  <c r="S648" i="6"/>
  <c r="S641" i="6"/>
  <c r="S613" i="6"/>
  <c r="S609" i="6"/>
  <c r="S594" i="6"/>
  <c r="S588" i="6"/>
  <c r="S582" i="6"/>
  <c r="S576" i="6"/>
  <c r="S570" i="6"/>
  <c r="S564" i="6"/>
  <c r="S544" i="6"/>
  <c r="S530" i="6"/>
  <c r="S516" i="6"/>
  <c r="S502" i="6"/>
  <c r="S752" i="6"/>
  <c r="S704" i="6"/>
  <c r="S690" i="6"/>
  <c r="S682" i="6"/>
  <c r="S616" i="6"/>
  <c r="S612" i="6"/>
  <c r="S563" i="6"/>
  <c r="S557" i="6"/>
  <c r="S738" i="6"/>
  <c r="S615" i="6"/>
  <c r="S606" i="6"/>
  <c r="S551" i="6"/>
  <c r="S724" i="6"/>
  <c r="S668" i="6"/>
  <c r="S662" i="6"/>
  <c r="S618" i="6"/>
  <c r="S605" i="6"/>
  <c r="S599" i="6"/>
  <c r="S593" i="6"/>
  <c r="S587" i="6"/>
  <c r="S581" i="6"/>
  <c r="S575" i="6"/>
  <c r="S781" i="6"/>
  <c r="S635" i="6"/>
  <c r="S574" i="6"/>
  <c r="S501" i="6"/>
  <c r="S499" i="6"/>
  <c r="S480" i="6"/>
  <c r="S429" i="6"/>
  <c r="S415" i="6"/>
  <c r="S401" i="6"/>
  <c r="S387" i="6"/>
  <c r="S373" i="6"/>
  <c r="S359" i="6"/>
  <c r="S345" i="6"/>
  <c r="S331" i="6"/>
  <c r="S317" i="6"/>
  <c r="S303" i="6"/>
  <c r="S289" i="6"/>
  <c r="S275" i="6"/>
  <c r="S261" i="6"/>
  <c r="S247" i="6"/>
  <c r="S233" i="6"/>
  <c r="S219" i="6"/>
  <c r="S205" i="6"/>
  <c r="S191" i="6"/>
  <c r="S177" i="6"/>
  <c r="S163" i="6"/>
  <c r="S149" i="6"/>
  <c r="S687" i="6"/>
  <c r="S602" i="6"/>
  <c r="S590" i="6"/>
  <c r="S578" i="6"/>
  <c r="S562" i="6"/>
  <c r="S556" i="6"/>
  <c r="S542" i="6"/>
  <c r="S518" i="6"/>
  <c r="S465" i="6"/>
  <c r="S464" i="6"/>
  <c r="S452" i="6"/>
  <c r="S446" i="6"/>
  <c r="S440" i="6"/>
  <c r="S435" i="6"/>
  <c r="S426" i="6"/>
  <c r="S412" i="6"/>
  <c r="S398" i="6"/>
  <c r="S384" i="6"/>
  <c r="S370" i="6"/>
  <c r="S356" i="6"/>
  <c r="S342" i="6"/>
  <c r="S328" i="6"/>
  <c r="S314" i="6"/>
  <c r="S300" i="6"/>
  <c r="S286" i="6"/>
  <c r="S272" i="6"/>
  <c r="S258" i="6"/>
  <c r="S244" i="6"/>
  <c r="S230" i="6"/>
  <c r="S216" i="6"/>
  <c r="S202" i="6"/>
  <c r="S188" i="6"/>
  <c r="S174" i="6"/>
  <c r="S665" i="6"/>
  <c r="S620" i="6"/>
  <c r="S547" i="6"/>
  <c r="S535" i="6"/>
  <c r="S485" i="6"/>
  <c r="S479" i="6"/>
  <c r="S478" i="6"/>
  <c r="S463" i="6"/>
  <c r="S423" i="6"/>
  <c r="S409" i="6"/>
  <c r="S395" i="6"/>
  <c r="S381" i="6"/>
  <c r="S367" i="6"/>
  <c r="S353" i="6"/>
  <c r="S339" i="6"/>
  <c r="S325" i="6"/>
  <c r="S311" i="6"/>
  <c r="S297" i="6"/>
  <c r="S283" i="6"/>
  <c r="S269" i="6"/>
  <c r="S983" i="6"/>
  <c r="S528" i="6"/>
  <c r="S504" i="6"/>
  <c r="S477" i="6"/>
  <c r="S439" i="6"/>
  <c r="S420" i="6"/>
  <c r="S406" i="6"/>
  <c r="S392" i="6"/>
  <c r="S811" i="6"/>
  <c r="S624" i="6"/>
  <c r="S521" i="6"/>
  <c r="S462" i="6"/>
  <c r="S461" i="6"/>
  <c r="S451" i="6"/>
  <c r="S445" i="6"/>
  <c r="S431" i="6"/>
  <c r="S417" i="6"/>
  <c r="S403" i="6"/>
  <c r="S389" i="6"/>
  <c r="S375" i="6"/>
  <c r="S361" i="6"/>
  <c r="S970" i="6"/>
  <c r="S710" i="6"/>
  <c r="S538" i="6"/>
  <c r="S514" i="6"/>
  <c r="S486" i="6"/>
  <c r="S476" i="6"/>
  <c r="S475" i="6"/>
  <c r="S460" i="6"/>
  <c r="S438" i="6"/>
  <c r="S434" i="6"/>
  <c r="S428" i="6"/>
  <c r="S414" i="6"/>
  <c r="S400" i="6"/>
  <c r="S386" i="6"/>
  <c r="S774" i="6"/>
  <c r="S507" i="6"/>
  <c r="S474" i="6"/>
  <c r="S450" i="6"/>
  <c r="S444" i="6"/>
  <c r="S425" i="6"/>
  <c r="S411" i="6"/>
  <c r="S397" i="6"/>
  <c r="S383" i="6"/>
  <c r="S369" i="6"/>
  <c r="S355" i="6"/>
  <c r="S341" i="6"/>
  <c r="S327" i="6"/>
  <c r="S313" i="6"/>
  <c r="S299" i="6"/>
  <c r="S285" i="6"/>
  <c r="S757" i="6"/>
  <c r="S580" i="6"/>
  <c r="S568" i="6"/>
  <c r="S524" i="6"/>
  <c r="S500" i="6"/>
  <c r="S490" i="6"/>
  <c r="S459" i="6"/>
  <c r="S458" i="6"/>
  <c r="S422" i="6"/>
  <c r="S408" i="6"/>
  <c r="S394" i="6"/>
  <c r="S380" i="6"/>
  <c r="S366" i="6"/>
  <c r="S352" i="6"/>
  <c r="S338" i="6"/>
  <c r="S324" i="6"/>
  <c r="S310" i="6"/>
  <c r="S296" i="6"/>
  <c r="S282" i="6"/>
  <c r="S596" i="6"/>
  <c r="S584" i="6"/>
  <c r="S541" i="6"/>
  <c r="S493" i="6"/>
  <c r="S473" i="6"/>
  <c r="S472" i="6"/>
  <c r="S457" i="6"/>
  <c r="S449" i="6"/>
  <c r="S443" i="6"/>
  <c r="S437" i="6"/>
  <c r="S419" i="6"/>
  <c r="S405" i="6"/>
  <c r="S391" i="6"/>
  <c r="S377" i="6"/>
  <c r="S363" i="6"/>
  <c r="S349" i="6"/>
  <c r="S335" i="6"/>
  <c r="S510" i="6"/>
  <c r="S471" i="6"/>
  <c r="S433" i="6"/>
  <c r="S430" i="6"/>
  <c r="S416" i="6"/>
  <c r="S402" i="6"/>
  <c r="S388" i="6"/>
  <c r="S374" i="6"/>
  <c r="S360" i="6"/>
  <c r="S346" i="6"/>
  <c r="S332" i="6"/>
  <c r="S679" i="6"/>
  <c r="S617" i="6"/>
  <c r="S543" i="6"/>
  <c r="S529" i="6"/>
  <c r="S527" i="6"/>
  <c r="S491" i="6"/>
  <c r="S487" i="6"/>
  <c r="S427" i="6"/>
  <c r="S413" i="6"/>
  <c r="S399" i="6"/>
  <c r="S385" i="6"/>
  <c r="S371" i="6"/>
  <c r="S357" i="6"/>
  <c r="S343" i="6"/>
  <c r="S329" i="6"/>
  <c r="S820" i="6"/>
  <c r="S659" i="6"/>
  <c r="S496" i="6"/>
  <c r="S488" i="6"/>
  <c r="S454" i="6"/>
  <c r="S448" i="6"/>
  <c r="S424" i="6"/>
  <c r="S410" i="6"/>
  <c r="S396" i="6"/>
  <c r="S382" i="6"/>
  <c r="S368" i="6"/>
  <c r="S354" i="6"/>
  <c r="S340" i="6"/>
  <c r="S393" i="6"/>
  <c r="S347" i="6"/>
  <c r="S319" i="6"/>
  <c r="S295" i="6"/>
  <c r="S255" i="6"/>
  <c r="S249" i="6"/>
  <c r="S243" i="6"/>
  <c r="S237" i="6"/>
  <c r="S231" i="6"/>
  <c r="S225" i="6"/>
  <c r="S170" i="6"/>
  <c r="S147" i="6"/>
  <c r="S132" i="6"/>
  <c r="S118" i="6"/>
  <c r="S104" i="6"/>
  <c r="S90" i="6"/>
  <c r="S76" i="6"/>
  <c r="S62" i="6"/>
  <c r="S48" i="6"/>
  <c r="S34" i="6"/>
  <c r="S20" i="6"/>
  <c r="S6" i="6"/>
  <c r="S545" i="6"/>
  <c r="S532" i="6"/>
  <c r="S372" i="6"/>
  <c r="S304" i="6"/>
  <c r="S288" i="6"/>
  <c r="S273" i="6"/>
  <c r="S224" i="6"/>
  <c r="S218" i="6"/>
  <c r="S212" i="6"/>
  <c r="S206" i="6"/>
  <c r="S200" i="6"/>
  <c r="S194" i="6"/>
  <c r="S166" i="6"/>
  <c r="S162" i="6"/>
  <c r="S143" i="6"/>
  <c r="S129" i="6"/>
  <c r="S115" i="6"/>
  <c r="S101" i="6"/>
  <c r="S87" i="6"/>
  <c r="S73" i="6"/>
  <c r="S59" i="6"/>
  <c r="S45" i="6"/>
  <c r="S31" i="6"/>
  <c r="S17" i="6"/>
  <c r="S14" i="6"/>
  <c r="S621" i="6"/>
  <c r="S364" i="6"/>
  <c r="S351" i="6"/>
  <c r="S312" i="6"/>
  <c r="S271" i="6"/>
  <c r="S199" i="6"/>
  <c r="S193" i="6"/>
  <c r="S187" i="6"/>
  <c r="S181" i="6"/>
  <c r="S175" i="6"/>
  <c r="S158" i="6"/>
  <c r="S154" i="6"/>
  <c r="S140" i="6"/>
  <c r="S126" i="6"/>
  <c r="S112" i="6"/>
  <c r="S98" i="6"/>
  <c r="S84" i="6"/>
  <c r="S70" i="6"/>
  <c r="S56" i="6"/>
  <c r="S42" i="6"/>
  <c r="S28" i="6"/>
  <c r="S418" i="6"/>
  <c r="S321" i="6"/>
  <c r="S320" i="6"/>
  <c r="S305" i="6"/>
  <c r="S260" i="6"/>
  <c r="S254" i="6"/>
  <c r="S248" i="6"/>
  <c r="S242" i="6"/>
  <c r="S236" i="6"/>
  <c r="S407" i="6"/>
  <c r="S379" i="6"/>
  <c r="S336" i="6"/>
  <c r="S290" i="6"/>
  <c r="S270" i="6"/>
  <c r="S241" i="6"/>
  <c r="S235" i="6"/>
  <c r="S229" i="6"/>
  <c r="S223" i="6"/>
  <c r="S217" i="6"/>
  <c r="S211" i="6"/>
  <c r="S169" i="6"/>
  <c r="S165" i="6"/>
  <c r="S134" i="6"/>
  <c r="S120" i="6"/>
  <c r="S106" i="6"/>
  <c r="S92" i="6"/>
  <c r="S78" i="6"/>
  <c r="S64" i="6"/>
  <c r="S50" i="6"/>
  <c r="S36" i="6"/>
  <c r="S334" i="6"/>
  <c r="S322" i="6"/>
  <c r="S298" i="6"/>
  <c r="S268" i="6"/>
  <c r="S210" i="6"/>
  <c r="S204" i="6"/>
  <c r="S198" i="6"/>
  <c r="S192" i="6"/>
  <c r="S186" i="6"/>
  <c r="S180" i="6"/>
  <c r="S161" i="6"/>
  <c r="S157" i="6"/>
  <c r="S131" i="6"/>
  <c r="S117" i="6"/>
  <c r="S103" i="6"/>
  <c r="S89" i="6"/>
  <c r="S75" i="6"/>
  <c r="S61" i="6"/>
  <c r="S515" i="6"/>
  <c r="S307" i="6"/>
  <c r="S306" i="6"/>
  <c r="S291" i="6"/>
  <c r="S266" i="6"/>
  <c r="S259" i="6"/>
  <c r="S253" i="6"/>
  <c r="S185" i="6"/>
  <c r="S179" i="6"/>
  <c r="S173" i="6"/>
  <c r="S153" i="6"/>
  <c r="S142" i="6"/>
  <c r="S128" i="6"/>
  <c r="S114" i="6"/>
  <c r="S100" i="6"/>
  <c r="S86" i="6"/>
  <c r="S72" i="6"/>
  <c r="S58" i="6"/>
  <c r="S482" i="6"/>
  <c r="S432" i="6"/>
  <c r="S376" i="6"/>
  <c r="S358" i="6"/>
  <c r="S348" i="6"/>
  <c r="S344" i="6"/>
  <c r="S315" i="6"/>
  <c r="S280" i="6"/>
  <c r="S267" i="6"/>
  <c r="S252" i="6"/>
  <c r="S246" i="6"/>
  <c r="S240" i="6"/>
  <c r="S234" i="6"/>
  <c r="S228" i="6"/>
  <c r="S222" i="6"/>
  <c r="S168" i="6"/>
  <c r="S513" i="6"/>
  <c r="S468" i="6"/>
  <c r="S421" i="6"/>
  <c r="S350" i="6"/>
  <c r="S323" i="6"/>
  <c r="S308" i="6"/>
  <c r="S281" i="6"/>
  <c r="S265" i="6"/>
  <c r="S227" i="6"/>
  <c r="S221" i="6"/>
  <c r="S215" i="6"/>
  <c r="S209" i="6"/>
  <c r="S203" i="6"/>
  <c r="S197" i="6"/>
  <c r="S164" i="6"/>
  <c r="S160" i="6"/>
  <c r="S136" i="6"/>
  <c r="S122" i="6"/>
  <c r="S108" i="6"/>
  <c r="S94" i="6"/>
  <c r="S390" i="6"/>
  <c r="S316" i="6"/>
  <c r="S293" i="6"/>
  <c r="S292" i="6"/>
  <c r="S284" i="6"/>
  <c r="S279" i="6"/>
  <c r="S196" i="6"/>
  <c r="S190" i="6"/>
  <c r="S184" i="6"/>
  <c r="S178" i="6"/>
  <c r="S172" i="6"/>
  <c r="S156" i="6"/>
  <c r="S133" i="6"/>
  <c r="S119" i="6"/>
  <c r="S105" i="6"/>
  <c r="S91" i="6"/>
  <c r="S436" i="6"/>
  <c r="S378" i="6"/>
  <c r="S365" i="6"/>
  <c r="S301" i="6"/>
  <c r="S277" i="6"/>
  <c r="S264" i="6"/>
  <c r="S263" i="6"/>
  <c r="S257" i="6"/>
  <c r="S251" i="6"/>
  <c r="S245" i="6"/>
  <c r="S239" i="6"/>
  <c r="S171" i="6"/>
  <c r="S152" i="6"/>
  <c r="S148" i="6"/>
  <c r="S130" i="6"/>
  <c r="S116" i="6"/>
  <c r="S102" i="6"/>
  <c r="S88" i="6"/>
  <c r="S337" i="6"/>
  <c r="S330" i="6"/>
  <c r="S309" i="6"/>
  <c r="S294" i="6"/>
  <c r="S278" i="6"/>
  <c r="S238" i="6"/>
  <c r="S232" i="6"/>
  <c r="S226" i="6"/>
  <c r="S220" i="6"/>
  <c r="S214" i="6"/>
  <c r="S208" i="6"/>
  <c r="S167" i="6"/>
  <c r="S144" i="6"/>
  <c r="S141" i="6"/>
  <c r="S146" i="6"/>
  <c r="S138" i="6"/>
  <c r="S79" i="6"/>
  <c r="S57" i="6"/>
  <c r="S39" i="6"/>
  <c r="S38" i="6"/>
  <c r="S15" i="6"/>
  <c r="S466" i="6"/>
  <c r="S113" i="6"/>
  <c r="S111" i="6"/>
  <c r="S109" i="6"/>
  <c r="S107" i="6"/>
  <c r="S41" i="6"/>
  <c r="S37" i="6"/>
  <c r="S29" i="6"/>
  <c r="S13" i="6"/>
  <c r="S82" i="6"/>
  <c r="S80" i="6"/>
  <c r="S71" i="6"/>
  <c r="S44" i="6"/>
  <c r="S40" i="6"/>
  <c r="S27" i="6"/>
  <c r="S11" i="6"/>
  <c r="S333" i="6"/>
  <c r="S135" i="6"/>
  <c r="S67" i="6"/>
  <c r="S47" i="6"/>
  <c r="S43" i="6"/>
  <c r="S25" i="6"/>
  <c r="S12" i="6"/>
  <c r="S453" i="6"/>
  <c r="S276" i="6"/>
  <c r="S151" i="6"/>
  <c r="S127" i="6"/>
  <c r="S125" i="6"/>
  <c r="S123" i="6"/>
  <c r="S121" i="6"/>
  <c r="S63" i="6"/>
  <c r="S46" i="6"/>
  <c r="S26" i="6"/>
  <c r="S10" i="6"/>
  <c r="S362" i="6"/>
  <c r="S145" i="6"/>
  <c r="S96" i="6"/>
  <c r="S49" i="6"/>
  <c r="S24" i="6"/>
  <c r="S8" i="6"/>
  <c r="S631" i="6"/>
  <c r="S137" i="6"/>
  <c r="S77" i="6"/>
  <c r="S53" i="6"/>
  <c r="S52" i="6"/>
  <c r="S22" i="6"/>
  <c r="S9" i="6"/>
  <c r="S447" i="6"/>
  <c r="S262" i="6"/>
  <c r="S256" i="6"/>
  <c r="S250" i="6"/>
  <c r="S155" i="6"/>
  <c r="S68" i="6"/>
  <c r="S55" i="6"/>
  <c r="S51" i="6"/>
  <c r="S23" i="6"/>
  <c r="S7" i="6"/>
  <c r="S213" i="6"/>
  <c r="S207" i="6"/>
  <c r="S201" i="6"/>
  <c r="S195" i="6"/>
  <c r="S189" i="6"/>
  <c r="S183" i="6"/>
  <c r="S150" i="6"/>
  <c r="S110" i="6"/>
  <c r="S69" i="6"/>
  <c r="S54" i="6"/>
  <c r="S21" i="6"/>
  <c r="S404" i="6"/>
  <c r="S274" i="6"/>
  <c r="S139" i="6"/>
  <c r="S85" i="6"/>
  <c r="S83" i="6"/>
  <c r="S81" i="6"/>
  <c r="S60" i="6"/>
  <c r="S19" i="6"/>
  <c r="S159" i="6"/>
  <c r="S287" i="6"/>
  <c r="S182" i="6"/>
  <c r="S176" i="6"/>
  <c r="S124" i="6"/>
  <c r="S74" i="6"/>
  <c r="S33" i="6"/>
  <c r="S18" i="6"/>
  <c r="S318" i="6"/>
  <c r="S302" i="6"/>
  <c r="S99" i="6"/>
  <c r="S97" i="6"/>
  <c r="S95" i="6"/>
  <c r="S93" i="6"/>
  <c r="S65" i="6"/>
  <c r="S32" i="6"/>
  <c r="S16" i="6"/>
  <c r="S326" i="6"/>
  <c r="S66" i="6"/>
  <c r="S35" i="6"/>
  <c r="S30" i="6"/>
  <c r="O3540" i="6" l="1"/>
  <c r="A3540" i="6"/>
  <c r="K3540" i="6"/>
  <c r="H3540" i="6"/>
  <c r="G3540" i="6"/>
  <c r="F3540" i="6"/>
  <c r="E3540" i="6"/>
  <c r="D3540" i="6"/>
  <c r="C3540" i="6"/>
  <c r="R3540" i="6"/>
  <c r="B3540" i="6"/>
  <c r="M3540" i="6"/>
  <c r="L3540" i="6"/>
  <c r="J3540" i="6"/>
  <c r="I3540" i="6"/>
  <c r="Q3540" i="6"/>
  <c r="P3540" i="6"/>
  <c r="N3540" i="6"/>
  <c r="F1234" i="6"/>
  <c r="E1234" i="6"/>
  <c r="R1234" i="6"/>
  <c r="D1234" i="6"/>
  <c r="Q1234" i="6"/>
  <c r="C1234" i="6"/>
  <c r="B1234" i="6"/>
  <c r="A1234" i="6"/>
  <c r="P1234" i="6"/>
  <c r="O1234" i="6"/>
  <c r="N1234" i="6"/>
  <c r="M1234" i="6"/>
  <c r="L1234" i="6"/>
  <c r="K1234" i="6"/>
  <c r="J1234" i="6"/>
  <c r="I1234" i="6"/>
  <c r="H1234" i="6"/>
  <c r="G1234" i="6"/>
  <c r="I2097" i="6"/>
  <c r="P2097" i="6"/>
  <c r="A2097" i="6"/>
  <c r="O2097" i="6"/>
  <c r="N2097" i="6"/>
  <c r="M2097" i="6"/>
  <c r="L2097" i="6"/>
  <c r="K2097" i="6"/>
  <c r="J2097" i="6"/>
  <c r="H2097" i="6"/>
  <c r="G2097" i="6"/>
  <c r="F2097" i="6"/>
  <c r="E2097" i="6"/>
  <c r="D2097" i="6"/>
  <c r="R2097" i="6"/>
  <c r="Q2097" i="6"/>
  <c r="C2097" i="6"/>
  <c r="B2097" i="6"/>
  <c r="H2100" i="6"/>
  <c r="D2100" i="6"/>
  <c r="R2100" i="6"/>
  <c r="C2100" i="6"/>
  <c r="Q2100" i="6"/>
  <c r="B2100" i="6"/>
  <c r="P2100" i="6"/>
  <c r="A2100" i="6"/>
  <c r="O2100" i="6"/>
  <c r="N2100" i="6"/>
  <c r="M2100" i="6"/>
  <c r="L2100" i="6"/>
  <c r="K2100" i="6"/>
  <c r="J2100" i="6"/>
  <c r="I2100" i="6"/>
  <c r="G2100" i="6"/>
  <c r="F2100" i="6"/>
  <c r="E2100" i="6"/>
  <c r="K2220" i="6"/>
  <c r="J2220" i="6"/>
  <c r="I2220" i="6"/>
  <c r="H2220" i="6"/>
  <c r="G2220" i="6"/>
  <c r="F2220" i="6"/>
  <c r="E2220" i="6"/>
  <c r="R2220" i="6"/>
  <c r="D2220" i="6"/>
  <c r="Q2220" i="6"/>
  <c r="C2220" i="6"/>
  <c r="P2220" i="6"/>
  <c r="B2220" i="6"/>
  <c r="M2220" i="6"/>
  <c r="O2220" i="6"/>
  <c r="N2220" i="6"/>
  <c r="L2220" i="6"/>
  <c r="A2220" i="6"/>
  <c r="R2251" i="6"/>
  <c r="D2251" i="6"/>
  <c r="Q2251" i="6"/>
  <c r="C2251" i="6"/>
  <c r="H2251" i="6"/>
  <c r="G2251" i="6"/>
  <c r="F2251" i="6"/>
  <c r="E2251" i="6"/>
  <c r="B2251" i="6"/>
  <c r="A2251" i="6"/>
  <c r="P2251" i="6"/>
  <c r="O2251" i="6"/>
  <c r="N2251" i="6"/>
  <c r="M2251" i="6"/>
  <c r="J2251" i="6"/>
  <c r="L2251" i="6"/>
  <c r="K2251" i="6"/>
  <c r="I2251" i="6"/>
  <c r="N2235" i="6"/>
  <c r="H2235" i="6"/>
  <c r="G2235" i="6"/>
  <c r="F2235" i="6"/>
  <c r="E2235" i="6"/>
  <c r="D2235" i="6"/>
  <c r="R2235" i="6"/>
  <c r="C2235" i="6"/>
  <c r="Q2235" i="6"/>
  <c r="B2235" i="6"/>
  <c r="P2235" i="6"/>
  <c r="A2235" i="6"/>
  <c r="O2235" i="6"/>
  <c r="M2235" i="6"/>
  <c r="J2235" i="6"/>
  <c r="I2235" i="6"/>
  <c r="L2235" i="6"/>
  <c r="K2235" i="6"/>
  <c r="H2145" i="6"/>
  <c r="G2145" i="6"/>
  <c r="F2145" i="6"/>
  <c r="E2145" i="6"/>
  <c r="R2145" i="6"/>
  <c r="D2145" i="6"/>
  <c r="Q2145" i="6"/>
  <c r="C2145" i="6"/>
  <c r="P2145" i="6"/>
  <c r="B2145" i="6"/>
  <c r="O2145" i="6"/>
  <c r="N2145" i="6"/>
  <c r="M2145" i="6"/>
  <c r="L2145" i="6"/>
  <c r="K2145" i="6"/>
  <c r="J2145" i="6"/>
  <c r="I2145" i="6"/>
  <c r="A2145" i="6"/>
  <c r="G2134" i="6"/>
  <c r="F2134" i="6"/>
  <c r="E2134" i="6"/>
  <c r="R2134" i="6"/>
  <c r="D2134" i="6"/>
  <c r="Q2134" i="6"/>
  <c r="C2134" i="6"/>
  <c r="P2134" i="6"/>
  <c r="B2134" i="6"/>
  <c r="O2134" i="6"/>
  <c r="A2134" i="6"/>
  <c r="N2134" i="6"/>
  <c r="M2134" i="6"/>
  <c r="L2134" i="6"/>
  <c r="K2134" i="6"/>
  <c r="J2134" i="6"/>
  <c r="I2134" i="6"/>
  <c r="H2134" i="6"/>
  <c r="E2067" i="6"/>
  <c r="M2067" i="6"/>
  <c r="L2067" i="6"/>
  <c r="K2067" i="6"/>
  <c r="J2067" i="6"/>
  <c r="I2067" i="6"/>
  <c r="H2067" i="6"/>
  <c r="G2067" i="6"/>
  <c r="D2067" i="6"/>
  <c r="R2067" i="6"/>
  <c r="C2067" i="6"/>
  <c r="Q2067" i="6"/>
  <c r="B2067" i="6"/>
  <c r="F2067" i="6"/>
  <c r="A2067" i="6"/>
  <c r="P2067" i="6"/>
  <c r="O2067" i="6"/>
  <c r="N2067" i="6"/>
  <c r="E2126" i="6"/>
  <c r="R2126" i="6"/>
  <c r="D2126" i="6"/>
  <c r="Q2126" i="6"/>
  <c r="C2126" i="6"/>
  <c r="P2126" i="6"/>
  <c r="B2126" i="6"/>
  <c r="M2126" i="6"/>
  <c r="L2126" i="6"/>
  <c r="K2126" i="6"/>
  <c r="J2126" i="6"/>
  <c r="I2126" i="6"/>
  <c r="H2126" i="6"/>
  <c r="G2126" i="6"/>
  <c r="F2126" i="6"/>
  <c r="A2126" i="6"/>
  <c r="O2126" i="6"/>
  <c r="N2126" i="6"/>
  <c r="I2347" i="6"/>
  <c r="H2347" i="6"/>
  <c r="G2347" i="6"/>
  <c r="O2347" i="6"/>
  <c r="N2347" i="6"/>
  <c r="M2347" i="6"/>
  <c r="L2347" i="6"/>
  <c r="K2347" i="6"/>
  <c r="J2347" i="6"/>
  <c r="F2347" i="6"/>
  <c r="E2347" i="6"/>
  <c r="D2347" i="6"/>
  <c r="C2347" i="6"/>
  <c r="B2347" i="6"/>
  <c r="R2347" i="6"/>
  <c r="Q2347" i="6"/>
  <c r="P2347" i="6"/>
  <c r="A2347" i="6"/>
  <c r="M2321" i="6"/>
  <c r="L2321" i="6"/>
  <c r="K2321" i="6"/>
  <c r="I2321" i="6"/>
  <c r="H2321" i="6"/>
  <c r="G2321" i="6"/>
  <c r="F2321" i="6"/>
  <c r="E2321" i="6"/>
  <c r="D2321" i="6"/>
  <c r="C2321" i="6"/>
  <c r="B2321" i="6"/>
  <c r="R2321" i="6"/>
  <c r="Q2321" i="6"/>
  <c r="P2321" i="6"/>
  <c r="O2321" i="6"/>
  <c r="N2321" i="6"/>
  <c r="J2321" i="6"/>
  <c r="A2321" i="6"/>
  <c r="M2637" i="6"/>
  <c r="L2637" i="6"/>
  <c r="K2637" i="6"/>
  <c r="R2637" i="6"/>
  <c r="A2637" i="6"/>
  <c r="Q2637" i="6"/>
  <c r="P2637" i="6"/>
  <c r="O2637" i="6"/>
  <c r="N2637" i="6"/>
  <c r="J2637" i="6"/>
  <c r="I2637" i="6"/>
  <c r="F2637" i="6"/>
  <c r="H2637" i="6"/>
  <c r="G2637" i="6"/>
  <c r="E2637" i="6"/>
  <c r="D2637" i="6"/>
  <c r="C2637" i="6"/>
  <c r="B2637" i="6"/>
  <c r="I2389" i="6"/>
  <c r="H2389" i="6"/>
  <c r="G2389" i="6"/>
  <c r="R2389" i="6"/>
  <c r="D2389" i="6"/>
  <c r="E2389" i="6"/>
  <c r="C2389" i="6"/>
  <c r="B2389" i="6"/>
  <c r="A2389" i="6"/>
  <c r="Q2389" i="6"/>
  <c r="P2389" i="6"/>
  <c r="O2389" i="6"/>
  <c r="N2389" i="6"/>
  <c r="M2389" i="6"/>
  <c r="L2389" i="6"/>
  <c r="K2389" i="6"/>
  <c r="J2389" i="6"/>
  <c r="F2389" i="6"/>
  <c r="P2312" i="6"/>
  <c r="B2312" i="6"/>
  <c r="O2312" i="6"/>
  <c r="A2312" i="6"/>
  <c r="N2312" i="6"/>
  <c r="D2312" i="6"/>
  <c r="C2312" i="6"/>
  <c r="R2312" i="6"/>
  <c r="Q2312" i="6"/>
  <c r="M2312" i="6"/>
  <c r="L2312" i="6"/>
  <c r="K2312" i="6"/>
  <c r="J2312" i="6"/>
  <c r="I2312" i="6"/>
  <c r="H2312" i="6"/>
  <c r="G2312" i="6"/>
  <c r="F2312" i="6"/>
  <c r="E2312" i="6"/>
  <c r="Q2379" i="6"/>
  <c r="C2379" i="6"/>
  <c r="P2379" i="6"/>
  <c r="B2379" i="6"/>
  <c r="O2379" i="6"/>
  <c r="A2379" i="6"/>
  <c r="L2379" i="6"/>
  <c r="R2379" i="6"/>
  <c r="N2379" i="6"/>
  <c r="M2379" i="6"/>
  <c r="K2379" i="6"/>
  <c r="J2379" i="6"/>
  <c r="I2379" i="6"/>
  <c r="H2379" i="6"/>
  <c r="G2379" i="6"/>
  <c r="F2379" i="6"/>
  <c r="E2379" i="6"/>
  <c r="D2379" i="6"/>
  <c r="O2688" i="6"/>
  <c r="A2688" i="6"/>
  <c r="N2688" i="6"/>
  <c r="R2688" i="6"/>
  <c r="B2688" i="6"/>
  <c r="Q2688" i="6"/>
  <c r="P2688" i="6"/>
  <c r="M2688" i="6"/>
  <c r="L2688" i="6"/>
  <c r="K2688" i="6"/>
  <c r="J2688" i="6"/>
  <c r="I2688" i="6"/>
  <c r="H2688" i="6"/>
  <c r="G2688" i="6"/>
  <c r="F2688" i="6"/>
  <c r="E2688" i="6"/>
  <c r="D2688" i="6"/>
  <c r="C2688" i="6"/>
  <c r="P2504" i="6"/>
  <c r="B2504" i="6"/>
  <c r="O2504" i="6"/>
  <c r="A2504" i="6"/>
  <c r="Q2504" i="6"/>
  <c r="N2504" i="6"/>
  <c r="M2504" i="6"/>
  <c r="L2504" i="6"/>
  <c r="J2504" i="6"/>
  <c r="I2504" i="6"/>
  <c r="H2504" i="6"/>
  <c r="G2504" i="6"/>
  <c r="D2504" i="6"/>
  <c r="C2504" i="6"/>
  <c r="R2504" i="6"/>
  <c r="K2504" i="6"/>
  <c r="F2504" i="6"/>
  <c r="E2504" i="6"/>
  <c r="H2472" i="6"/>
  <c r="G2472" i="6"/>
  <c r="Q2472" i="6"/>
  <c r="K2472" i="6"/>
  <c r="J2472" i="6"/>
  <c r="I2472" i="6"/>
  <c r="F2472" i="6"/>
  <c r="E2472" i="6"/>
  <c r="D2472" i="6"/>
  <c r="C2472" i="6"/>
  <c r="B2472" i="6"/>
  <c r="R2472" i="6"/>
  <c r="A2472" i="6"/>
  <c r="P2472" i="6"/>
  <c r="O2472" i="6"/>
  <c r="N2472" i="6"/>
  <c r="M2472" i="6"/>
  <c r="L2472" i="6"/>
  <c r="N2412" i="6"/>
  <c r="I2412" i="6"/>
  <c r="H2412" i="6"/>
  <c r="G2412" i="6"/>
  <c r="E2412" i="6"/>
  <c r="D2412" i="6"/>
  <c r="R2412" i="6"/>
  <c r="C2412" i="6"/>
  <c r="P2412" i="6"/>
  <c r="A2412" i="6"/>
  <c r="O2412" i="6"/>
  <c r="M2412" i="6"/>
  <c r="L2412" i="6"/>
  <c r="K2412" i="6"/>
  <c r="J2412" i="6"/>
  <c r="F2412" i="6"/>
  <c r="B2412" i="6"/>
  <c r="Q2412" i="6"/>
  <c r="G2269" i="6"/>
  <c r="F2269" i="6"/>
  <c r="Q2269" i="6"/>
  <c r="A2269" i="6"/>
  <c r="P2269" i="6"/>
  <c r="K2269" i="6"/>
  <c r="L2269" i="6"/>
  <c r="J2269" i="6"/>
  <c r="I2269" i="6"/>
  <c r="H2269" i="6"/>
  <c r="E2269" i="6"/>
  <c r="D2269" i="6"/>
  <c r="C2269" i="6"/>
  <c r="B2269" i="6"/>
  <c r="N2269" i="6"/>
  <c r="R2269" i="6"/>
  <c r="O2269" i="6"/>
  <c r="M2269" i="6"/>
  <c r="P2462" i="6"/>
  <c r="B2462" i="6"/>
  <c r="O2462" i="6"/>
  <c r="A2462" i="6"/>
  <c r="E2462" i="6"/>
  <c r="D2462" i="6"/>
  <c r="C2462" i="6"/>
  <c r="R2462" i="6"/>
  <c r="Q2462" i="6"/>
  <c r="N2462" i="6"/>
  <c r="M2462" i="6"/>
  <c r="L2462" i="6"/>
  <c r="K2462" i="6"/>
  <c r="J2462" i="6"/>
  <c r="I2462" i="6"/>
  <c r="H2462" i="6"/>
  <c r="G2462" i="6"/>
  <c r="F2462" i="6"/>
  <c r="F2356" i="6"/>
  <c r="E2356" i="6"/>
  <c r="R2356" i="6"/>
  <c r="D2356" i="6"/>
  <c r="C2356" i="6"/>
  <c r="B2356" i="6"/>
  <c r="A2356" i="6"/>
  <c r="Q2356" i="6"/>
  <c r="P2356" i="6"/>
  <c r="O2356" i="6"/>
  <c r="N2356" i="6"/>
  <c r="M2356" i="6"/>
  <c r="L2356" i="6"/>
  <c r="K2356" i="6"/>
  <c r="J2356" i="6"/>
  <c r="I2356" i="6"/>
  <c r="H2356" i="6"/>
  <c r="G2356" i="6"/>
  <c r="L2584" i="6"/>
  <c r="K2584" i="6"/>
  <c r="J2584" i="6"/>
  <c r="H2584" i="6"/>
  <c r="G2584" i="6"/>
  <c r="D2584" i="6"/>
  <c r="C2584" i="6"/>
  <c r="Q2584" i="6"/>
  <c r="P2584" i="6"/>
  <c r="O2584" i="6"/>
  <c r="N2584" i="6"/>
  <c r="I2584" i="6"/>
  <c r="F2584" i="6"/>
  <c r="E2584" i="6"/>
  <c r="B2584" i="6"/>
  <c r="A2584" i="6"/>
  <c r="R2584" i="6"/>
  <c r="M2584" i="6"/>
  <c r="L2542" i="6"/>
  <c r="I2542" i="6"/>
  <c r="H2542" i="6"/>
  <c r="M2542" i="6"/>
  <c r="K2542" i="6"/>
  <c r="J2542" i="6"/>
  <c r="G2542" i="6"/>
  <c r="E2542" i="6"/>
  <c r="D2542" i="6"/>
  <c r="C2542" i="6"/>
  <c r="B2542" i="6"/>
  <c r="R2542" i="6"/>
  <c r="A2542" i="6"/>
  <c r="Q2542" i="6"/>
  <c r="P2542" i="6"/>
  <c r="O2542" i="6"/>
  <c r="N2542" i="6"/>
  <c r="F2542" i="6"/>
  <c r="J2494" i="6"/>
  <c r="I2494" i="6"/>
  <c r="K2494" i="6"/>
  <c r="H2494" i="6"/>
  <c r="G2494" i="6"/>
  <c r="F2494" i="6"/>
  <c r="C2494" i="6"/>
  <c r="R2494" i="6"/>
  <c r="B2494" i="6"/>
  <c r="Q2494" i="6"/>
  <c r="D2494" i="6"/>
  <c r="A2494" i="6"/>
  <c r="P2494" i="6"/>
  <c r="O2494" i="6"/>
  <c r="N2494" i="6"/>
  <c r="M2494" i="6"/>
  <c r="L2494" i="6"/>
  <c r="E2494" i="6"/>
  <c r="J2548" i="6"/>
  <c r="I2548" i="6"/>
  <c r="E2548" i="6"/>
  <c r="D2548" i="6"/>
  <c r="H2548" i="6"/>
  <c r="G2548" i="6"/>
  <c r="F2548" i="6"/>
  <c r="C2548" i="6"/>
  <c r="A2548" i="6"/>
  <c r="R2548" i="6"/>
  <c r="Q2548" i="6"/>
  <c r="P2548" i="6"/>
  <c r="O2548" i="6"/>
  <c r="N2548" i="6"/>
  <c r="M2548" i="6"/>
  <c r="L2548" i="6"/>
  <c r="K2548" i="6"/>
  <c r="B2548" i="6"/>
  <c r="N2564" i="6"/>
  <c r="M2564" i="6"/>
  <c r="L2564" i="6"/>
  <c r="P2564" i="6"/>
  <c r="O2564" i="6"/>
  <c r="I2564" i="6"/>
  <c r="H2564" i="6"/>
  <c r="A2564" i="6"/>
  <c r="Q2564" i="6"/>
  <c r="K2564" i="6"/>
  <c r="J2564" i="6"/>
  <c r="G2564" i="6"/>
  <c r="F2564" i="6"/>
  <c r="E2564" i="6"/>
  <c r="D2564" i="6"/>
  <c r="C2564" i="6"/>
  <c r="R2564" i="6"/>
  <c r="B2564" i="6"/>
  <c r="O2521" i="6"/>
  <c r="A2521" i="6"/>
  <c r="N2521" i="6"/>
  <c r="D2521" i="6"/>
  <c r="C2521" i="6"/>
  <c r="R2521" i="6"/>
  <c r="B2521" i="6"/>
  <c r="Q2521" i="6"/>
  <c r="M2521" i="6"/>
  <c r="L2521" i="6"/>
  <c r="K2521" i="6"/>
  <c r="J2521" i="6"/>
  <c r="P2521" i="6"/>
  <c r="I2521" i="6"/>
  <c r="H2521" i="6"/>
  <c r="G2521" i="6"/>
  <c r="F2521" i="6"/>
  <c r="E2521" i="6"/>
  <c r="O2645" i="6"/>
  <c r="A2645" i="6"/>
  <c r="N2645" i="6"/>
  <c r="M2645" i="6"/>
  <c r="K2645" i="6"/>
  <c r="J2645" i="6"/>
  <c r="I2645" i="6"/>
  <c r="H2645" i="6"/>
  <c r="G2645" i="6"/>
  <c r="F2645" i="6"/>
  <c r="E2645" i="6"/>
  <c r="D2645" i="6"/>
  <c r="B2645" i="6"/>
  <c r="R2645" i="6"/>
  <c r="Q2645" i="6"/>
  <c r="P2645" i="6"/>
  <c r="L2645" i="6"/>
  <c r="C2645" i="6"/>
  <c r="H2652" i="6"/>
  <c r="G2652" i="6"/>
  <c r="F2652" i="6"/>
  <c r="R2652" i="6"/>
  <c r="D2652" i="6"/>
  <c r="Q2652" i="6"/>
  <c r="C2652" i="6"/>
  <c r="P2652" i="6"/>
  <c r="B2652" i="6"/>
  <c r="O2652" i="6"/>
  <c r="N2652" i="6"/>
  <c r="M2652" i="6"/>
  <c r="J2652" i="6"/>
  <c r="K2652" i="6"/>
  <c r="I2652" i="6"/>
  <c r="E2652" i="6"/>
  <c r="A2652" i="6"/>
  <c r="L2652" i="6"/>
  <c r="G2543" i="6"/>
  <c r="E2543" i="6"/>
  <c r="D2543" i="6"/>
  <c r="K2543" i="6"/>
  <c r="J2543" i="6"/>
  <c r="I2543" i="6"/>
  <c r="H2543" i="6"/>
  <c r="C2543" i="6"/>
  <c r="B2543" i="6"/>
  <c r="R2543" i="6"/>
  <c r="A2543" i="6"/>
  <c r="Q2543" i="6"/>
  <c r="P2543" i="6"/>
  <c r="O2543" i="6"/>
  <c r="N2543" i="6"/>
  <c r="M2543" i="6"/>
  <c r="L2543" i="6"/>
  <c r="F2543" i="6"/>
  <c r="E2495" i="6"/>
  <c r="R2495" i="6"/>
  <c r="D2495" i="6"/>
  <c r="H2495" i="6"/>
  <c r="G2495" i="6"/>
  <c r="F2495" i="6"/>
  <c r="C2495" i="6"/>
  <c r="Q2495" i="6"/>
  <c r="A2495" i="6"/>
  <c r="P2495" i="6"/>
  <c r="O2495" i="6"/>
  <c r="N2495" i="6"/>
  <c r="M2495" i="6"/>
  <c r="L2495" i="6"/>
  <c r="K2495" i="6"/>
  <c r="J2495" i="6"/>
  <c r="I2495" i="6"/>
  <c r="B2495" i="6"/>
  <c r="O2702" i="6"/>
  <c r="A2702" i="6"/>
  <c r="N2702" i="6"/>
  <c r="G2702" i="6"/>
  <c r="M2702" i="6"/>
  <c r="L2702" i="6"/>
  <c r="K2702" i="6"/>
  <c r="J2702" i="6"/>
  <c r="I2702" i="6"/>
  <c r="H2702" i="6"/>
  <c r="F2702" i="6"/>
  <c r="E2702" i="6"/>
  <c r="D2702" i="6"/>
  <c r="C2702" i="6"/>
  <c r="B2702" i="6"/>
  <c r="R2702" i="6"/>
  <c r="Q2702" i="6"/>
  <c r="P2702" i="6"/>
  <c r="K2672" i="6"/>
  <c r="J2672" i="6"/>
  <c r="L2672" i="6"/>
  <c r="I2672" i="6"/>
  <c r="H2672" i="6"/>
  <c r="F2672" i="6"/>
  <c r="E2672" i="6"/>
  <c r="D2672" i="6"/>
  <c r="C2672" i="6"/>
  <c r="R2672" i="6"/>
  <c r="B2672" i="6"/>
  <c r="Q2672" i="6"/>
  <c r="P2672" i="6"/>
  <c r="O2672" i="6"/>
  <c r="N2672" i="6"/>
  <c r="M2672" i="6"/>
  <c r="G2672" i="6"/>
  <c r="A2672" i="6"/>
  <c r="R2707" i="6"/>
  <c r="D2707" i="6"/>
  <c r="Q2707" i="6"/>
  <c r="C2707" i="6"/>
  <c r="J2707" i="6"/>
  <c r="H2707" i="6"/>
  <c r="G2707" i="6"/>
  <c r="F2707" i="6"/>
  <c r="E2707" i="6"/>
  <c r="B2707" i="6"/>
  <c r="A2707" i="6"/>
  <c r="P2707" i="6"/>
  <c r="O2707" i="6"/>
  <c r="N2707" i="6"/>
  <c r="M2707" i="6"/>
  <c r="L2707" i="6"/>
  <c r="I2707" i="6"/>
  <c r="K2707" i="6"/>
  <c r="G2557" i="6"/>
  <c r="F2557" i="6"/>
  <c r="E2557" i="6"/>
  <c r="D2557" i="6"/>
  <c r="C2557" i="6"/>
  <c r="P2557" i="6"/>
  <c r="J2557" i="6"/>
  <c r="I2557" i="6"/>
  <c r="H2557" i="6"/>
  <c r="B2557" i="6"/>
  <c r="R2557" i="6"/>
  <c r="Q2557" i="6"/>
  <c r="O2557" i="6"/>
  <c r="N2557" i="6"/>
  <c r="M2557" i="6"/>
  <c r="L2557" i="6"/>
  <c r="K2557" i="6"/>
  <c r="A2557" i="6"/>
  <c r="F2560" i="6"/>
  <c r="E2560" i="6"/>
  <c r="R2560" i="6"/>
  <c r="D2560" i="6"/>
  <c r="A2560" i="6"/>
  <c r="Q2560" i="6"/>
  <c r="N2560" i="6"/>
  <c r="M2560" i="6"/>
  <c r="O2560" i="6"/>
  <c r="L2560" i="6"/>
  <c r="K2560" i="6"/>
  <c r="J2560" i="6"/>
  <c r="I2560" i="6"/>
  <c r="H2560" i="6"/>
  <c r="G2560" i="6"/>
  <c r="C2560" i="6"/>
  <c r="P2560" i="6"/>
  <c r="B2560" i="6"/>
  <c r="E2591" i="6"/>
  <c r="R2591" i="6"/>
  <c r="D2591" i="6"/>
  <c r="Q2591" i="6"/>
  <c r="C2591" i="6"/>
  <c r="P2591" i="6"/>
  <c r="N2591" i="6"/>
  <c r="M2591" i="6"/>
  <c r="L2591" i="6"/>
  <c r="K2591" i="6"/>
  <c r="H2591" i="6"/>
  <c r="O2591" i="6"/>
  <c r="J2591" i="6"/>
  <c r="I2591" i="6"/>
  <c r="G2591" i="6"/>
  <c r="F2591" i="6"/>
  <c r="B2591" i="6"/>
  <c r="A2591" i="6"/>
  <c r="O2784" i="6"/>
  <c r="A2784" i="6"/>
  <c r="N2784" i="6"/>
  <c r="M2784" i="6"/>
  <c r="L2784" i="6"/>
  <c r="K2784" i="6"/>
  <c r="J2784" i="6"/>
  <c r="I2784" i="6"/>
  <c r="H2784" i="6"/>
  <c r="G2784" i="6"/>
  <c r="F2784" i="6"/>
  <c r="E2784" i="6"/>
  <c r="D2784" i="6"/>
  <c r="C2784" i="6"/>
  <c r="B2784" i="6"/>
  <c r="R2784" i="6"/>
  <c r="Q2784" i="6"/>
  <c r="P2784" i="6"/>
  <c r="M2736" i="6"/>
  <c r="L2736" i="6"/>
  <c r="J2736" i="6"/>
  <c r="I2736" i="6"/>
  <c r="H2736" i="6"/>
  <c r="G2736" i="6"/>
  <c r="F2736" i="6"/>
  <c r="E2736" i="6"/>
  <c r="R2736" i="6"/>
  <c r="Q2736" i="6"/>
  <c r="P2736" i="6"/>
  <c r="O2736" i="6"/>
  <c r="N2736" i="6"/>
  <c r="K2736" i="6"/>
  <c r="D2736" i="6"/>
  <c r="C2736" i="6"/>
  <c r="B2736" i="6"/>
  <c r="A2736" i="6"/>
  <c r="K2742" i="6"/>
  <c r="J2742" i="6"/>
  <c r="H2742" i="6"/>
  <c r="G2742" i="6"/>
  <c r="F2742" i="6"/>
  <c r="E2742" i="6"/>
  <c r="R2742" i="6"/>
  <c r="D2742" i="6"/>
  <c r="Q2742" i="6"/>
  <c r="C2742" i="6"/>
  <c r="M2742" i="6"/>
  <c r="L2742" i="6"/>
  <c r="I2742" i="6"/>
  <c r="B2742" i="6"/>
  <c r="A2742" i="6"/>
  <c r="P2742" i="6"/>
  <c r="O2742" i="6"/>
  <c r="N2742" i="6"/>
  <c r="Q2865" i="6"/>
  <c r="C2865" i="6"/>
  <c r="N2865" i="6"/>
  <c r="P2865" i="6"/>
  <c r="O2865" i="6"/>
  <c r="M2865" i="6"/>
  <c r="L2865" i="6"/>
  <c r="K2865" i="6"/>
  <c r="J2865" i="6"/>
  <c r="I2865" i="6"/>
  <c r="H2865" i="6"/>
  <c r="G2865" i="6"/>
  <c r="F2865" i="6"/>
  <c r="R2865" i="6"/>
  <c r="E2865" i="6"/>
  <c r="D2865" i="6"/>
  <c r="B2865" i="6"/>
  <c r="A2865" i="6"/>
  <c r="I2802" i="6"/>
  <c r="H2802" i="6"/>
  <c r="G2802" i="6"/>
  <c r="F2802" i="6"/>
  <c r="R2802" i="6"/>
  <c r="D2802" i="6"/>
  <c r="B2802" i="6"/>
  <c r="A2802" i="6"/>
  <c r="Q2802" i="6"/>
  <c r="P2802" i="6"/>
  <c r="O2802" i="6"/>
  <c r="N2802" i="6"/>
  <c r="M2802" i="6"/>
  <c r="L2802" i="6"/>
  <c r="K2802" i="6"/>
  <c r="J2802" i="6"/>
  <c r="E2802" i="6"/>
  <c r="C2802" i="6"/>
  <c r="F2757" i="6"/>
  <c r="E2757" i="6"/>
  <c r="R2757" i="6"/>
  <c r="D2757" i="6"/>
  <c r="Q2757" i="6"/>
  <c r="C2757" i="6"/>
  <c r="P2757" i="6"/>
  <c r="B2757" i="6"/>
  <c r="O2757" i="6"/>
  <c r="A2757" i="6"/>
  <c r="N2757" i="6"/>
  <c r="M2757" i="6"/>
  <c r="L2757" i="6"/>
  <c r="K2757" i="6"/>
  <c r="I2757" i="6"/>
  <c r="H2757" i="6"/>
  <c r="G2757" i="6"/>
  <c r="J2757" i="6"/>
  <c r="R2918" i="6"/>
  <c r="D2918" i="6"/>
  <c r="Q2918" i="6"/>
  <c r="C2918" i="6"/>
  <c r="P2918" i="6"/>
  <c r="B2918" i="6"/>
  <c r="O2918" i="6"/>
  <c r="A2918" i="6"/>
  <c r="N2918" i="6"/>
  <c r="M2918" i="6"/>
  <c r="L2918" i="6"/>
  <c r="K2918" i="6"/>
  <c r="J2918" i="6"/>
  <c r="I2918" i="6"/>
  <c r="F2918" i="6"/>
  <c r="E2918" i="6"/>
  <c r="H2918" i="6"/>
  <c r="G2918" i="6"/>
  <c r="O2913" i="6"/>
  <c r="A2913" i="6"/>
  <c r="N2913" i="6"/>
  <c r="M2913" i="6"/>
  <c r="L2913" i="6"/>
  <c r="K2913" i="6"/>
  <c r="I2913" i="6"/>
  <c r="H2913" i="6"/>
  <c r="G2913" i="6"/>
  <c r="F2913" i="6"/>
  <c r="D2913" i="6"/>
  <c r="C2913" i="6"/>
  <c r="B2913" i="6"/>
  <c r="R2913" i="6"/>
  <c r="Q2913" i="6"/>
  <c r="P2913" i="6"/>
  <c r="J2913" i="6"/>
  <c r="E2913" i="6"/>
  <c r="M3035" i="6"/>
  <c r="L3035" i="6"/>
  <c r="K3035" i="6"/>
  <c r="J3035" i="6"/>
  <c r="Q3035" i="6"/>
  <c r="P3035" i="6"/>
  <c r="O3035" i="6"/>
  <c r="N3035" i="6"/>
  <c r="I3035" i="6"/>
  <c r="H3035" i="6"/>
  <c r="G3035" i="6"/>
  <c r="F3035" i="6"/>
  <c r="E3035" i="6"/>
  <c r="D3035" i="6"/>
  <c r="A3035" i="6"/>
  <c r="R3035" i="6"/>
  <c r="C3035" i="6"/>
  <c r="B3035" i="6"/>
  <c r="F2856" i="6"/>
  <c r="Q2856" i="6"/>
  <c r="C2856" i="6"/>
  <c r="H2856" i="6"/>
  <c r="G2856" i="6"/>
  <c r="E2856" i="6"/>
  <c r="D2856" i="6"/>
  <c r="B2856" i="6"/>
  <c r="R2856" i="6"/>
  <c r="A2856" i="6"/>
  <c r="P2856" i="6"/>
  <c r="O2856" i="6"/>
  <c r="N2856" i="6"/>
  <c r="M2856" i="6"/>
  <c r="L2856" i="6"/>
  <c r="K2856" i="6"/>
  <c r="J2856" i="6"/>
  <c r="I2856" i="6"/>
  <c r="G2808" i="6"/>
  <c r="F2808" i="6"/>
  <c r="E2808" i="6"/>
  <c r="R2808" i="6"/>
  <c r="D2808" i="6"/>
  <c r="P2808" i="6"/>
  <c r="B2808" i="6"/>
  <c r="Q2808" i="6"/>
  <c r="O2808" i="6"/>
  <c r="N2808" i="6"/>
  <c r="M2808" i="6"/>
  <c r="L2808" i="6"/>
  <c r="K2808" i="6"/>
  <c r="J2808" i="6"/>
  <c r="I2808" i="6"/>
  <c r="H2808" i="6"/>
  <c r="C2808" i="6"/>
  <c r="A2808" i="6"/>
  <c r="F2783" i="6"/>
  <c r="E2783" i="6"/>
  <c r="R2783" i="6"/>
  <c r="D2783" i="6"/>
  <c r="Q2783" i="6"/>
  <c r="C2783" i="6"/>
  <c r="L2783" i="6"/>
  <c r="K2783" i="6"/>
  <c r="J2783" i="6"/>
  <c r="I2783" i="6"/>
  <c r="H2783" i="6"/>
  <c r="G2783" i="6"/>
  <c r="B2783" i="6"/>
  <c r="A2783" i="6"/>
  <c r="P2783" i="6"/>
  <c r="O2783" i="6"/>
  <c r="N2783" i="6"/>
  <c r="M2783" i="6"/>
  <c r="E2800" i="6"/>
  <c r="R2800" i="6"/>
  <c r="D2800" i="6"/>
  <c r="Q2800" i="6"/>
  <c r="C2800" i="6"/>
  <c r="P2800" i="6"/>
  <c r="B2800" i="6"/>
  <c r="N2800" i="6"/>
  <c r="O2800" i="6"/>
  <c r="M2800" i="6"/>
  <c r="L2800" i="6"/>
  <c r="K2800" i="6"/>
  <c r="J2800" i="6"/>
  <c r="I2800" i="6"/>
  <c r="H2800" i="6"/>
  <c r="G2800" i="6"/>
  <c r="F2800" i="6"/>
  <c r="A2800" i="6"/>
  <c r="M2933" i="6"/>
  <c r="L2933" i="6"/>
  <c r="K2933" i="6"/>
  <c r="J2933" i="6"/>
  <c r="I2933" i="6"/>
  <c r="H2933" i="6"/>
  <c r="G2933" i="6"/>
  <c r="F2933" i="6"/>
  <c r="E2933" i="6"/>
  <c r="R2933" i="6"/>
  <c r="D2933" i="6"/>
  <c r="O2933" i="6"/>
  <c r="N2933" i="6"/>
  <c r="C2933" i="6"/>
  <c r="B2933" i="6"/>
  <c r="A2933" i="6"/>
  <c r="Q2933" i="6"/>
  <c r="P2933" i="6"/>
  <c r="K2897" i="6"/>
  <c r="I2897" i="6"/>
  <c r="H2897" i="6"/>
  <c r="G2897" i="6"/>
  <c r="E2897" i="6"/>
  <c r="R2897" i="6"/>
  <c r="D2897" i="6"/>
  <c r="Q2897" i="6"/>
  <c r="C2897" i="6"/>
  <c r="J2897" i="6"/>
  <c r="F2897" i="6"/>
  <c r="B2897" i="6"/>
  <c r="A2897" i="6"/>
  <c r="P2897" i="6"/>
  <c r="L2897" i="6"/>
  <c r="O2897" i="6"/>
  <c r="N2897" i="6"/>
  <c r="M2897" i="6"/>
  <c r="H3036" i="6"/>
  <c r="I3036" i="6"/>
  <c r="G3036" i="6"/>
  <c r="F3036" i="6"/>
  <c r="P3036" i="6"/>
  <c r="O3036" i="6"/>
  <c r="N3036" i="6"/>
  <c r="M3036" i="6"/>
  <c r="L3036" i="6"/>
  <c r="K3036" i="6"/>
  <c r="J3036" i="6"/>
  <c r="E3036" i="6"/>
  <c r="D3036" i="6"/>
  <c r="C3036" i="6"/>
  <c r="R3036" i="6"/>
  <c r="Q3036" i="6"/>
  <c r="B3036" i="6"/>
  <c r="A3036" i="6"/>
  <c r="H2920" i="6"/>
  <c r="G2920" i="6"/>
  <c r="F2920" i="6"/>
  <c r="E2920" i="6"/>
  <c r="R2920" i="6"/>
  <c r="D2920" i="6"/>
  <c r="Q2920" i="6"/>
  <c r="C2920" i="6"/>
  <c r="P2920" i="6"/>
  <c r="B2920" i="6"/>
  <c r="O2920" i="6"/>
  <c r="A2920" i="6"/>
  <c r="N2920" i="6"/>
  <c r="M2920" i="6"/>
  <c r="L2920" i="6"/>
  <c r="K2920" i="6"/>
  <c r="J2920" i="6"/>
  <c r="I2920" i="6"/>
  <c r="O2953" i="6"/>
  <c r="A2953" i="6"/>
  <c r="N2953" i="6"/>
  <c r="M2953" i="6"/>
  <c r="L2953" i="6"/>
  <c r="C2953" i="6"/>
  <c r="B2953" i="6"/>
  <c r="R2953" i="6"/>
  <c r="Q2953" i="6"/>
  <c r="P2953" i="6"/>
  <c r="K2953" i="6"/>
  <c r="J2953" i="6"/>
  <c r="I2953" i="6"/>
  <c r="H2953" i="6"/>
  <c r="G2953" i="6"/>
  <c r="F2953" i="6"/>
  <c r="E2953" i="6"/>
  <c r="D2953" i="6"/>
  <c r="E2831" i="6"/>
  <c r="N2831" i="6"/>
  <c r="M2831" i="6"/>
  <c r="L2831" i="6"/>
  <c r="K2831" i="6"/>
  <c r="J2831" i="6"/>
  <c r="I2831" i="6"/>
  <c r="H2831" i="6"/>
  <c r="G2831" i="6"/>
  <c r="F2831" i="6"/>
  <c r="D2831" i="6"/>
  <c r="Q2831" i="6"/>
  <c r="P2831" i="6"/>
  <c r="O2831" i="6"/>
  <c r="C2831" i="6"/>
  <c r="B2831" i="6"/>
  <c r="A2831" i="6"/>
  <c r="R2831" i="6"/>
  <c r="N3012" i="6"/>
  <c r="M3012" i="6"/>
  <c r="L3012" i="6"/>
  <c r="K3012" i="6"/>
  <c r="J3012" i="6"/>
  <c r="I3012" i="6"/>
  <c r="H3012" i="6"/>
  <c r="G3012" i="6"/>
  <c r="F3012" i="6"/>
  <c r="E3012" i="6"/>
  <c r="P3012" i="6"/>
  <c r="O3012" i="6"/>
  <c r="D3012" i="6"/>
  <c r="C3012" i="6"/>
  <c r="B3012" i="6"/>
  <c r="A3012" i="6"/>
  <c r="R3012" i="6"/>
  <c r="Q3012" i="6"/>
  <c r="P3082" i="6"/>
  <c r="B3082" i="6"/>
  <c r="O3082" i="6"/>
  <c r="A3082" i="6"/>
  <c r="N3082" i="6"/>
  <c r="M3082" i="6"/>
  <c r="Q3082" i="6"/>
  <c r="L3082" i="6"/>
  <c r="K3082" i="6"/>
  <c r="J3082" i="6"/>
  <c r="H3082" i="6"/>
  <c r="G3082" i="6"/>
  <c r="F3082" i="6"/>
  <c r="E3082" i="6"/>
  <c r="D3082" i="6"/>
  <c r="R3082" i="6"/>
  <c r="I3082" i="6"/>
  <c r="C3082" i="6"/>
  <c r="H2960" i="6"/>
  <c r="G2960" i="6"/>
  <c r="F2960" i="6"/>
  <c r="E2960" i="6"/>
  <c r="D2960" i="6"/>
  <c r="C2960" i="6"/>
  <c r="B2960" i="6"/>
  <c r="A2960" i="6"/>
  <c r="R2960" i="6"/>
  <c r="Q2960" i="6"/>
  <c r="P2960" i="6"/>
  <c r="O2960" i="6"/>
  <c r="N2960" i="6"/>
  <c r="M2960" i="6"/>
  <c r="L2960" i="6"/>
  <c r="K2960" i="6"/>
  <c r="I2960" i="6"/>
  <c r="J2960" i="6"/>
  <c r="L3038" i="6"/>
  <c r="P3038" i="6"/>
  <c r="A3038" i="6"/>
  <c r="O3038" i="6"/>
  <c r="N3038" i="6"/>
  <c r="M3038" i="6"/>
  <c r="B3038" i="6"/>
  <c r="R3038" i="6"/>
  <c r="Q3038" i="6"/>
  <c r="K3038" i="6"/>
  <c r="J3038" i="6"/>
  <c r="I3038" i="6"/>
  <c r="H3038" i="6"/>
  <c r="G3038" i="6"/>
  <c r="F3038" i="6"/>
  <c r="E3038" i="6"/>
  <c r="D3038" i="6"/>
  <c r="C3038" i="6"/>
  <c r="E2941" i="6"/>
  <c r="R2941" i="6"/>
  <c r="D2941" i="6"/>
  <c r="Q2941" i="6"/>
  <c r="C2941" i="6"/>
  <c r="F2941" i="6"/>
  <c r="B2941" i="6"/>
  <c r="A2941" i="6"/>
  <c r="P2941" i="6"/>
  <c r="O2941" i="6"/>
  <c r="N2941" i="6"/>
  <c r="M2941" i="6"/>
  <c r="L2941" i="6"/>
  <c r="K2941" i="6"/>
  <c r="J2941" i="6"/>
  <c r="I2941" i="6"/>
  <c r="H2941" i="6"/>
  <c r="G2941" i="6"/>
  <c r="G3140" i="6"/>
  <c r="F3140" i="6"/>
  <c r="L3140" i="6"/>
  <c r="K3140" i="6"/>
  <c r="J3140" i="6"/>
  <c r="I3140" i="6"/>
  <c r="H3140" i="6"/>
  <c r="E3140" i="6"/>
  <c r="D3140" i="6"/>
  <c r="Q3140" i="6"/>
  <c r="P3140" i="6"/>
  <c r="O3140" i="6"/>
  <c r="N3140" i="6"/>
  <c r="M3140" i="6"/>
  <c r="C3140" i="6"/>
  <c r="B3140" i="6"/>
  <c r="A3140" i="6"/>
  <c r="R3140" i="6"/>
  <c r="J3072" i="6"/>
  <c r="I3072" i="6"/>
  <c r="H3072" i="6"/>
  <c r="G3072" i="6"/>
  <c r="K3072" i="6"/>
  <c r="F3072" i="6"/>
  <c r="E3072" i="6"/>
  <c r="D3072" i="6"/>
  <c r="A3072" i="6"/>
  <c r="R3072" i="6"/>
  <c r="Q3072" i="6"/>
  <c r="P3072" i="6"/>
  <c r="O3072" i="6"/>
  <c r="N3072" i="6"/>
  <c r="M3072" i="6"/>
  <c r="L3072" i="6"/>
  <c r="C3072" i="6"/>
  <c r="B3072" i="6"/>
  <c r="Q3138" i="6"/>
  <c r="C3138" i="6"/>
  <c r="P3138" i="6"/>
  <c r="B3138" i="6"/>
  <c r="R3138" i="6"/>
  <c r="O3138" i="6"/>
  <c r="N3138" i="6"/>
  <c r="M3138" i="6"/>
  <c r="L3138" i="6"/>
  <c r="K3138" i="6"/>
  <c r="J3138" i="6"/>
  <c r="I3138" i="6"/>
  <c r="H3138" i="6"/>
  <c r="G3138" i="6"/>
  <c r="F3138" i="6"/>
  <c r="E3138" i="6"/>
  <c r="D3138" i="6"/>
  <c r="A3138" i="6"/>
  <c r="R3090" i="6"/>
  <c r="D3090" i="6"/>
  <c r="Q3090" i="6"/>
  <c r="C3090" i="6"/>
  <c r="P3090" i="6"/>
  <c r="B3090" i="6"/>
  <c r="O3090" i="6"/>
  <c r="A3090" i="6"/>
  <c r="N3090" i="6"/>
  <c r="M3090" i="6"/>
  <c r="L3090" i="6"/>
  <c r="K3090" i="6"/>
  <c r="J3090" i="6"/>
  <c r="I3090" i="6"/>
  <c r="H3090" i="6"/>
  <c r="G3090" i="6"/>
  <c r="F3090" i="6"/>
  <c r="E3090" i="6"/>
  <c r="Q3169" i="6"/>
  <c r="C3169" i="6"/>
  <c r="P3169" i="6"/>
  <c r="B3169" i="6"/>
  <c r="O3169" i="6"/>
  <c r="A3169" i="6"/>
  <c r="N3169" i="6"/>
  <c r="K3169" i="6"/>
  <c r="J3169" i="6"/>
  <c r="I3169" i="6"/>
  <c r="H3169" i="6"/>
  <c r="G3169" i="6"/>
  <c r="F3169" i="6"/>
  <c r="E3169" i="6"/>
  <c r="D3169" i="6"/>
  <c r="R3169" i="6"/>
  <c r="M3169" i="6"/>
  <c r="L3169" i="6"/>
  <c r="P3141" i="6"/>
  <c r="B3141" i="6"/>
  <c r="O3141" i="6"/>
  <c r="A3141" i="6"/>
  <c r="I3141" i="6"/>
  <c r="H3141" i="6"/>
  <c r="G3141" i="6"/>
  <c r="F3141" i="6"/>
  <c r="E3141" i="6"/>
  <c r="D3141" i="6"/>
  <c r="C3141" i="6"/>
  <c r="R3141" i="6"/>
  <c r="Q3141" i="6"/>
  <c r="N3141" i="6"/>
  <c r="M3141" i="6"/>
  <c r="L3141" i="6"/>
  <c r="K3141" i="6"/>
  <c r="J3141" i="6"/>
  <c r="H3123" i="6"/>
  <c r="G3123" i="6"/>
  <c r="I3123" i="6"/>
  <c r="F3123" i="6"/>
  <c r="E3123" i="6"/>
  <c r="D3123" i="6"/>
  <c r="C3123" i="6"/>
  <c r="R3123" i="6"/>
  <c r="B3123" i="6"/>
  <c r="Q3123" i="6"/>
  <c r="A3123" i="6"/>
  <c r="N3123" i="6"/>
  <c r="M3123" i="6"/>
  <c r="L3123" i="6"/>
  <c r="K3123" i="6"/>
  <c r="J3123" i="6"/>
  <c r="P3123" i="6"/>
  <c r="O3123" i="6"/>
  <c r="G3270" i="6"/>
  <c r="R3270" i="6"/>
  <c r="C3270" i="6"/>
  <c r="Q3270" i="6"/>
  <c r="B3270" i="6"/>
  <c r="P3270" i="6"/>
  <c r="A3270" i="6"/>
  <c r="N3270" i="6"/>
  <c r="M3270" i="6"/>
  <c r="L3270" i="6"/>
  <c r="I3270" i="6"/>
  <c r="H3270" i="6"/>
  <c r="F3270" i="6"/>
  <c r="E3270" i="6"/>
  <c r="D3270" i="6"/>
  <c r="O3270" i="6"/>
  <c r="K3270" i="6"/>
  <c r="J3270" i="6"/>
  <c r="F3084" i="6"/>
  <c r="E3084" i="6"/>
  <c r="R3084" i="6"/>
  <c r="D3084" i="6"/>
  <c r="Q3084" i="6"/>
  <c r="C3084" i="6"/>
  <c r="O3084" i="6"/>
  <c r="N3084" i="6"/>
  <c r="M3084" i="6"/>
  <c r="L3084" i="6"/>
  <c r="J3084" i="6"/>
  <c r="I3084" i="6"/>
  <c r="H3084" i="6"/>
  <c r="G3084" i="6"/>
  <c r="B3084" i="6"/>
  <c r="P3084" i="6"/>
  <c r="K3084" i="6"/>
  <c r="A3084" i="6"/>
  <c r="L3111" i="6"/>
  <c r="D3111" i="6"/>
  <c r="R3111" i="6"/>
  <c r="C3111" i="6"/>
  <c r="Q3111" i="6"/>
  <c r="B3111" i="6"/>
  <c r="P3111" i="6"/>
  <c r="A3111" i="6"/>
  <c r="O3111" i="6"/>
  <c r="N3111" i="6"/>
  <c r="M3111" i="6"/>
  <c r="K3111" i="6"/>
  <c r="J3111" i="6"/>
  <c r="I3111" i="6"/>
  <c r="H3111" i="6"/>
  <c r="G3111" i="6"/>
  <c r="F3111" i="6"/>
  <c r="E3111" i="6"/>
  <c r="O3260" i="6"/>
  <c r="A3260" i="6"/>
  <c r="L3260" i="6"/>
  <c r="K3260" i="6"/>
  <c r="J3260" i="6"/>
  <c r="H3260" i="6"/>
  <c r="G3260" i="6"/>
  <c r="D3260" i="6"/>
  <c r="C3260" i="6"/>
  <c r="B3260" i="6"/>
  <c r="R3260" i="6"/>
  <c r="Q3260" i="6"/>
  <c r="P3260" i="6"/>
  <c r="N3260" i="6"/>
  <c r="M3260" i="6"/>
  <c r="I3260" i="6"/>
  <c r="F3260" i="6"/>
  <c r="E3260" i="6"/>
  <c r="F3259" i="6"/>
  <c r="P3259" i="6"/>
  <c r="A3259" i="6"/>
  <c r="O3259" i="6"/>
  <c r="N3259" i="6"/>
  <c r="D3259" i="6"/>
  <c r="C3259" i="6"/>
  <c r="B3259" i="6"/>
  <c r="R3259" i="6"/>
  <c r="Q3259" i="6"/>
  <c r="M3259" i="6"/>
  <c r="L3259" i="6"/>
  <c r="K3259" i="6"/>
  <c r="J3259" i="6"/>
  <c r="I3259" i="6"/>
  <c r="H3259" i="6"/>
  <c r="G3259" i="6"/>
  <c r="E3259" i="6"/>
  <c r="E3132" i="6"/>
  <c r="R3132" i="6"/>
  <c r="D3132" i="6"/>
  <c r="P3132" i="6"/>
  <c r="O3132" i="6"/>
  <c r="N3132" i="6"/>
  <c r="M3132" i="6"/>
  <c r="L3132" i="6"/>
  <c r="K3132" i="6"/>
  <c r="J3132" i="6"/>
  <c r="G3132" i="6"/>
  <c r="F3132" i="6"/>
  <c r="C3132" i="6"/>
  <c r="B3132" i="6"/>
  <c r="A3132" i="6"/>
  <c r="Q3132" i="6"/>
  <c r="I3132" i="6"/>
  <c r="H3132" i="6"/>
  <c r="K3287" i="6"/>
  <c r="J3287" i="6"/>
  <c r="I3287" i="6"/>
  <c r="H3287" i="6"/>
  <c r="O3287" i="6"/>
  <c r="R3287" i="6"/>
  <c r="Q3287" i="6"/>
  <c r="P3287" i="6"/>
  <c r="N3287" i="6"/>
  <c r="M3287" i="6"/>
  <c r="L3287" i="6"/>
  <c r="G3287" i="6"/>
  <c r="F3287" i="6"/>
  <c r="E3287" i="6"/>
  <c r="D3287" i="6"/>
  <c r="C3287" i="6"/>
  <c r="B3287" i="6"/>
  <c r="A3287" i="6"/>
  <c r="Q3311" i="6"/>
  <c r="C3311" i="6"/>
  <c r="P3311" i="6"/>
  <c r="B3311" i="6"/>
  <c r="O3311" i="6"/>
  <c r="A3311" i="6"/>
  <c r="N3311" i="6"/>
  <c r="I3311" i="6"/>
  <c r="H3311" i="6"/>
  <c r="G3311" i="6"/>
  <c r="D3311" i="6"/>
  <c r="R3311" i="6"/>
  <c r="M3311" i="6"/>
  <c r="L3311" i="6"/>
  <c r="K3311" i="6"/>
  <c r="J3311" i="6"/>
  <c r="F3311" i="6"/>
  <c r="E3311" i="6"/>
  <c r="I3250" i="6"/>
  <c r="F3250" i="6"/>
  <c r="E3250" i="6"/>
  <c r="D3250" i="6"/>
  <c r="A3250" i="6"/>
  <c r="R3250" i="6"/>
  <c r="Q3250" i="6"/>
  <c r="P3250" i="6"/>
  <c r="O3250" i="6"/>
  <c r="N3250" i="6"/>
  <c r="M3250" i="6"/>
  <c r="L3250" i="6"/>
  <c r="K3250" i="6"/>
  <c r="J3250" i="6"/>
  <c r="H3250" i="6"/>
  <c r="G3250" i="6"/>
  <c r="C3250" i="6"/>
  <c r="B3250" i="6"/>
  <c r="E3202" i="6"/>
  <c r="R3202" i="6"/>
  <c r="D3202" i="6"/>
  <c r="G3202" i="6"/>
  <c r="F3202" i="6"/>
  <c r="C3202" i="6"/>
  <c r="B3202" i="6"/>
  <c r="Q3202" i="6"/>
  <c r="A3202" i="6"/>
  <c r="P3202" i="6"/>
  <c r="O3202" i="6"/>
  <c r="H3202" i="6"/>
  <c r="N3202" i="6"/>
  <c r="M3202" i="6"/>
  <c r="L3202" i="6"/>
  <c r="K3202" i="6"/>
  <c r="J3202" i="6"/>
  <c r="I3202" i="6"/>
  <c r="I3464" i="6"/>
  <c r="H3464" i="6"/>
  <c r="G3464" i="6"/>
  <c r="P3464" i="6"/>
  <c r="O3464" i="6"/>
  <c r="N3464" i="6"/>
  <c r="M3464" i="6"/>
  <c r="L3464" i="6"/>
  <c r="K3464" i="6"/>
  <c r="J3464" i="6"/>
  <c r="F3464" i="6"/>
  <c r="C3464" i="6"/>
  <c r="A3464" i="6"/>
  <c r="Q3464" i="6"/>
  <c r="E3464" i="6"/>
  <c r="D3464" i="6"/>
  <c r="B3464" i="6"/>
  <c r="R3464" i="6"/>
  <c r="L3298" i="6"/>
  <c r="K3298" i="6"/>
  <c r="J3298" i="6"/>
  <c r="I3298" i="6"/>
  <c r="B3298" i="6"/>
  <c r="A3298" i="6"/>
  <c r="R3298" i="6"/>
  <c r="C3298" i="6"/>
  <c r="Q3298" i="6"/>
  <c r="P3298" i="6"/>
  <c r="O3298" i="6"/>
  <c r="N3298" i="6"/>
  <c r="M3298" i="6"/>
  <c r="H3298" i="6"/>
  <c r="G3298" i="6"/>
  <c r="F3298" i="6"/>
  <c r="E3298" i="6"/>
  <c r="D3298" i="6"/>
  <c r="O3369" i="6"/>
  <c r="A3369" i="6"/>
  <c r="N3369" i="6"/>
  <c r="M3369" i="6"/>
  <c r="L3369" i="6"/>
  <c r="H3369" i="6"/>
  <c r="G3369" i="6"/>
  <c r="F3369" i="6"/>
  <c r="E3369" i="6"/>
  <c r="D3369" i="6"/>
  <c r="C3369" i="6"/>
  <c r="B3369" i="6"/>
  <c r="I3369" i="6"/>
  <c r="R3369" i="6"/>
  <c r="Q3369" i="6"/>
  <c r="P3369" i="6"/>
  <c r="K3369" i="6"/>
  <c r="J3369" i="6"/>
  <c r="Q3363" i="6"/>
  <c r="C3363" i="6"/>
  <c r="P3363" i="6"/>
  <c r="B3363" i="6"/>
  <c r="O3363" i="6"/>
  <c r="A3363" i="6"/>
  <c r="N3363" i="6"/>
  <c r="F3363" i="6"/>
  <c r="E3363" i="6"/>
  <c r="D3363" i="6"/>
  <c r="R3363" i="6"/>
  <c r="M3363" i="6"/>
  <c r="L3363" i="6"/>
  <c r="K3363" i="6"/>
  <c r="J3363" i="6"/>
  <c r="I3363" i="6"/>
  <c r="H3363" i="6"/>
  <c r="G3363" i="6"/>
  <c r="H3310" i="6"/>
  <c r="G3310" i="6"/>
  <c r="F3310" i="6"/>
  <c r="E3310" i="6"/>
  <c r="J3310" i="6"/>
  <c r="I3310" i="6"/>
  <c r="D3310" i="6"/>
  <c r="R3310" i="6"/>
  <c r="Q3310" i="6"/>
  <c r="P3310" i="6"/>
  <c r="O3310" i="6"/>
  <c r="N3310" i="6"/>
  <c r="M3310" i="6"/>
  <c r="L3310" i="6"/>
  <c r="K3310" i="6"/>
  <c r="C3310" i="6"/>
  <c r="B3310" i="6"/>
  <c r="A3310" i="6"/>
  <c r="H3397" i="6"/>
  <c r="P3397" i="6"/>
  <c r="A3397" i="6"/>
  <c r="O3397" i="6"/>
  <c r="N3397" i="6"/>
  <c r="M3397" i="6"/>
  <c r="L3397" i="6"/>
  <c r="K3397" i="6"/>
  <c r="J3397" i="6"/>
  <c r="R3397" i="6"/>
  <c r="Q3397" i="6"/>
  <c r="I3397" i="6"/>
  <c r="G3397" i="6"/>
  <c r="F3397" i="6"/>
  <c r="D3397" i="6"/>
  <c r="E3397" i="6"/>
  <c r="C3397" i="6"/>
  <c r="B3397" i="6"/>
  <c r="K3353" i="6"/>
  <c r="H3353" i="6"/>
  <c r="C3353" i="6"/>
  <c r="R3353" i="6"/>
  <c r="B3353" i="6"/>
  <c r="Q3353" i="6"/>
  <c r="A3353" i="6"/>
  <c r="P3353" i="6"/>
  <c r="O3353" i="6"/>
  <c r="N3353" i="6"/>
  <c r="M3353" i="6"/>
  <c r="L3353" i="6"/>
  <c r="J3353" i="6"/>
  <c r="I3353" i="6"/>
  <c r="G3353" i="6"/>
  <c r="F3353" i="6"/>
  <c r="E3353" i="6"/>
  <c r="D3353" i="6"/>
  <c r="N3438" i="6"/>
  <c r="M3438" i="6"/>
  <c r="L3438" i="6"/>
  <c r="K3438" i="6"/>
  <c r="I3438" i="6"/>
  <c r="H3438" i="6"/>
  <c r="G3438" i="6"/>
  <c r="C3438" i="6"/>
  <c r="B3438" i="6"/>
  <c r="A3438" i="6"/>
  <c r="R3438" i="6"/>
  <c r="O3438" i="6"/>
  <c r="J3438" i="6"/>
  <c r="F3438" i="6"/>
  <c r="E3438" i="6"/>
  <c r="D3438" i="6"/>
  <c r="Q3438" i="6"/>
  <c r="P3438" i="6"/>
  <c r="M3452" i="6"/>
  <c r="L3452" i="6"/>
  <c r="K3452" i="6"/>
  <c r="N3452" i="6"/>
  <c r="J3452" i="6"/>
  <c r="I3452" i="6"/>
  <c r="H3452" i="6"/>
  <c r="G3452" i="6"/>
  <c r="F3452" i="6"/>
  <c r="E3452" i="6"/>
  <c r="D3452" i="6"/>
  <c r="R3452" i="6"/>
  <c r="A3452" i="6"/>
  <c r="Q3452" i="6"/>
  <c r="P3452" i="6"/>
  <c r="O3452" i="6"/>
  <c r="C3452" i="6"/>
  <c r="B3452" i="6"/>
  <c r="M3466" i="6"/>
  <c r="L3466" i="6"/>
  <c r="K3466" i="6"/>
  <c r="J3466" i="6"/>
  <c r="R3466" i="6"/>
  <c r="Q3466" i="6"/>
  <c r="P3466" i="6"/>
  <c r="O3466" i="6"/>
  <c r="N3466" i="6"/>
  <c r="I3466" i="6"/>
  <c r="H3466" i="6"/>
  <c r="G3466" i="6"/>
  <c r="D3466" i="6"/>
  <c r="F3466" i="6"/>
  <c r="E3466" i="6"/>
  <c r="C3466" i="6"/>
  <c r="B3466" i="6"/>
  <c r="A3466" i="6"/>
  <c r="K3405" i="6"/>
  <c r="J3405" i="6"/>
  <c r="I3405" i="6"/>
  <c r="E3405" i="6"/>
  <c r="F3405" i="6"/>
  <c r="D3405" i="6"/>
  <c r="C3405" i="6"/>
  <c r="B3405" i="6"/>
  <c r="A3405" i="6"/>
  <c r="R3405" i="6"/>
  <c r="Q3405" i="6"/>
  <c r="N3405" i="6"/>
  <c r="M3405" i="6"/>
  <c r="L3405" i="6"/>
  <c r="H3405" i="6"/>
  <c r="G3405" i="6"/>
  <c r="P3405" i="6"/>
  <c r="O3405" i="6"/>
  <c r="I3502" i="6"/>
  <c r="H3502" i="6"/>
  <c r="G3502" i="6"/>
  <c r="F3502" i="6"/>
  <c r="L3502" i="6"/>
  <c r="K3502" i="6"/>
  <c r="J3502" i="6"/>
  <c r="E3502" i="6"/>
  <c r="D3502" i="6"/>
  <c r="C3502" i="6"/>
  <c r="B3502" i="6"/>
  <c r="R3502" i="6"/>
  <c r="Q3502" i="6"/>
  <c r="P3502" i="6"/>
  <c r="O3502" i="6"/>
  <c r="M3502" i="6"/>
  <c r="N3502" i="6"/>
  <c r="A3502" i="6"/>
  <c r="N3446" i="6"/>
  <c r="M3446" i="6"/>
  <c r="D3446" i="6"/>
  <c r="C3446" i="6"/>
  <c r="R3446" i="6"/>
  <c r="B3446" i="6"/>
  <c r="Q3446" i="6"/>
  <c r="A3446" i="6"/>
  <c r="P3446" i="6"/>
  <c r="O3446" i="6"/>
  <c r="L3446" i="6"/>
  <c r="K3446" i="6"/>
  <c r="H3446" i="6"/>
  <c r="I3446" i="6"/>
  <c r="G3446" i="6"/>
  <c r="F3446" i="6"/>
  <c r="E3446" i="6"/>
  <c r="J3446" i="6"/>
  <c r="L3507" i="6"/>
  <c r="K3507" i="6"/>
  <c r="J3507" i="6"/>
  <c r="I3507" i="6"/>
  <c r="O3507" i="6"/>
  <c r="N3507" i="6"/>
  <c r="M3507" i="6"/>
  <c r="H3507" i="6"/>
  <c r="G3507" i="6"/>
  <c r="F3507" i="6"/>
  <c r="E3507" i="6"/>
  <c r="R3507" i="6"/>
  <c r="Q3507" i="6"/>
  <c r="P3507" i="6"/>
  <c r="D3507" i="6"/>
  <c r="C3507" i="6"/>
  <c r="B3507" i="6"/>
  <c r="A3507" i="6"/>
  <c r="O3526" i="6"/>
  <c r="A3526" i="6"/>
  <c r="K3526" i="6"/>
  <c r="M3526" i="6"/>
  <c r="L3526" i="6"/>
  <c r="J3526" i="6"/>
  <c r="I3526" i="6"/>
  <c r="H3526" i="6"/>
  <c r="G3526" i="6"/>
  <c r="R3526" i="6"/>
  <c r="Q3526" i="6"/>
  <c r="P3526" i="6"/>
  <c r="N3526" i="6"/>
  <c r="F3526" i="6"/>
  <c r="E3526" i="6"/>
  <c r="D3526" i="6"/>
  <c r="C3526" i="6"/>
  <c r="B3526" i="6"/>
  <c r="E3462" i="6"/>
  <c r="R3462" i="6"/>
  <c r="D3462" i="6"/>
  <c r="Q3462" i="6"/>
  <c r="C3462" i="6"/>
  <c r="P3462" i="6"/>
  <c r="O3462" i="6"/>
  <c r="N3462" i="6"/>
  <c r="M3462" i="6"/>
  <c r="L3462" i="6"/>
  <c r="K3462" i="6"/>
  <c r="J3462" i="6"/>
  <c r="G3462" i="6"/>
  <c r="I3462" i="6"/>
  <c r="H3462" i="6"/>
  <c r="F3462" i="6"/>
  <c r="B3462" i="6"/>
  <c r="A3462" i="6"/>
  <c r="G3522" i="6"/>
  <c r="Q3522" i="6"/>
  <c r="C3522" i="6"/>
  <c r="H3522" i="6"/>
  <c r="F3522" i="6"/>
  <c r="E3522" i="6"/>
  <c r="D3522" i="6"/>
  <c r="B3522" i="6"/>
  <c r="R3522" i="6"/>
  <c r="P3522" i="6"/>
  <c r="O3522" i="6"/>
  <c r="N3522" i="6"/>
  <c r="M3522" i="6"/>
  <c r="L3522" i="6"/>
  <c r="K3522" i="6"/>
  <c r="J3522" i="6"/>
  <c r="I3522" i="6"/>
  <c r="A3522" i="6"/>
  <c r="G3536" i="6"/>
  <c r="Q3536" i="6"/>
  <c r="C3536" i="6"/>
  <c r="B3536" i="6"/>
  <c r="R3536" i="6"/>
  <c r="A3536" i="6"/>
  <c r="P3536" i="6"/>
  <c r="O3536" i="6"/>
  <c r="N3536" i="6"/>
  <c r="M3536" i="6"/>
  <c r="L3536" i="6"/>
  <c r="K3536" i="6"/>
  <c r="J3536" i="6"/>
  <c r="I3536" i="6"/>
  <c r="H3536" i="6"/>
  <c r="F3536" i="6"/>
  <c r="E3536" i="6"/>
  <c r="D3536" i="6"/>
  <c r="E3542" i="6"/>
  <c r="O3542" i="6"/>
  <c r="A3542" i="6"/>
  <c r="N3542" i="6"/>
  <c r="D3542" i="6"/>
  <c r="C3542" i="6"/>
  <c r="B3542" i="6"/>
  <c r="R3542" i="6"/>
  <c r="Q3542" i="6"/>
  <c r="P3542" i="6"/>
  <c r="M3542" i="6"/>
  <c r="L3542" i="6"/>
  <c r="I3542" i="6"/>
  <c r="H3542" i="6"/>
  <c r="G3542" i="6"/>
  <c r="F3542" i="6"/>
  <c r="K3542" i="6"/>
  <c r="J3542" i="6"/>
  <c r="Q3576" i="6"/>
  <c r="C3576" i="6"/>
  <c r="K3576" i="6"/>
  <c r="G3576" i="6"/>
  <c r="F3576" i="6"/>
  <c r="E3576" i="6"/>
  <c r="D3576" i="6"/>
  <c r="B3576" i="6"/>
  <c r="R3576" i="6"/>
  <c r="A3576" i="6"/>
  <c r="O3576" i="6"/>
  <c r="N3576" i="6"/>
  <c r="M3576" i="6"/>
  <c r="L3576" i="6"/>
  <c r="J3576" i="6"/>
  <c r="I3576" i="6"/>
  <c r="H3576" i="6"/>
  <c r="P3576" i="6"/>
  <c r="L3577" i="6"/>
  <c r="F3577" i="6"/>
  <c r="D3577" i="6"/>
  <c r="C3577" i="6"/>
  <c r="R3577" i="6"/>
  <c r="B3577" i="6"/>
  <c r="Q3577" i="6"/>
  <c r="A3577" i="6"/>
  <c r="P3577" i="6"/>
  <c r="O3577" i="6"/>
  <c r="M3577" i="6"/>
  <c r="K3577" i="6"/>
  <c r="J3577" i="6"/>
  <c r="I3577" i="6"/>
  <c r="H3577" i="6"/>
  <c r="G3577" i="6"/>
  <c r="N3577" i="6"/>
  <c r="E3577" i="6"/>
  <c r="A68" i="6"/>
  <c r="C68" i="6" s="1"/>
  <c r="A178" i="6"/>
  <c r="C178" i="6" s="1"/>
  <c r="A64" i="6"/>
  <c r="B64" i="6" s="1"/>
  <c r="A147" i="6"/>
  <c r="B147" i="6" s="1"/>
  <c r="A405" i="6"/>
  <c r="C405" i="6" s="1"/>
  <c r="A297" i="6"/>
  <c r="C297" i="6" s="1"/>
  <c r="A219" i="6"/>
  <c r="C219" i="6" s="1"/>
  <c r="A552" i="6"/>
  <c r="C552" i="6" s="1"/>
  <c r="O992" i="6"/>
  <c r="A992" i="6"/>
  <c r="N992" i="6"/>
  <c r="M992" i="6"/>
  <c r="L992" i="6"/>
  <c r="R992" i="6"/>
  <c r="Q992" i="6"/>
  <c r="P992" i="6"/>
  <c r="K992" i="6"/>
  <c r="J992" i="6"/>
  <c r="I992" i="6"/>
  <c r="H992" i="6"/>
  <c r="G992" i="6"/>
  <c r="F992" i="6"/>
  <c r="E992" i="6"/>
  <c r="C992" i="6"/>
  <c r="D992" i="6"/>
  <c r="B992" i="6"/>
  <c r="L1043" i="6"/>
  <c r="K1043" i="6"/>
  <c r="J1043" i="6"/>
  <c r="I1043" i="6"/>
  <c r="F1043" i="6"/>
  <c r="Q1043" i="6"/>
  <c r="P1043" i="6"/>
  <c r="O1043" i="6"/>
  <c r="N1043" i="6"/>
  <c r="M1043" i="6"/>
  <c r="H1043" i="6"/>
  <c r="G1043" i="6"/>
  <c r="E1043" i="6"/>
  <c r="D1043" i="6"/>
  <c r="C1043" i="6"/>
  <c r="A1043" i="6"/>
  <c r="R1043" i="6"/>
  <c r="B1043" i="6"/>
  <c r="I756" i="6"/>
  <c r="H756" i="6"/>
  <c r="G756" i="6"/>
  <c r="F756" i="6"/>
  <c r="E756" i="6"/>
  <c r="R756" i="6"/>
  <c r="D756" i="6"/>
  <c r="Q756" i="6"/>
  <c r="C756" i="6"/>
  <c r="P756" i="6"/>
  <c r="B756" i="6"/>
  <c r="O756" i="6"/>
  <c r="A756" i="6"/>
  <c r="N756" i="6"/>
  <c r="L756" i="6"/>
  <c r="M756" i="6"/>
  <c r="K756" i="6"/>
  <c r="J756" i="6"/>
  <c r="A600" i="6"/>
  <c r="C600" i="6" s="1"/>
  <c r="N1224" i="6"/>
  <c r="M1224" i="6"/>
  <c r="L1224" i="6"/>
  <c r="K1224" i="6"/>
  <c r="R1224" i="6"/>
  <c r="Q1224" i="6"/>
  <c r="P1224" i="6"/>
  <c r="O1224" i="6"/>
  <c r="J1224" i="6"/>
  <c r="I1224" i="6"/>
  <c r="H1224" i="6"/>
  <c r="G1224" i="6"/>
  <c r="F1224" i="6"/>
  <c r="E1224" i="6"/>
  <c r="D1224" i="6"/>
  <c r="C1224" i="6"/>
  <c r="B1224" i="6"/>
  <c r="A1224" i="6"/>
  <c r="N1065" i="6"/>
  <c r="M1065" i="6"/>
  <c r="L1065" i="6"/>
  <c r="K1065" i="6"/>
  <c r="H1065" i="6"/>
  <c r="G1065" i="6"/>
  <c r="D1065" i="6"/>
  <c r="C1065" i="6"/>
  <c r="B1065" i="6"/>
  <c r="A1065" i="6"/>
  <c r="R1065" i="6"/>
  <c r="Q1065" i="6"/>
  <c r="P1065" i="6"/>
  <c r="O1065" i="6"/>
  <c r="I1065" i="6"/>
  <c r="J1065" i="6"/>
  <c r="E1065" i="6"/>
  <c r="F1065" i="6"/>
  <c r="M956" i="6"/>
  <c r="K956" i="6"/>
  <c r="C956" i="6"/>
  <c r="R956" i="6"/>
  <c r="B956" i="6"/>
  <c r="Q956" i="6"/>
  <c r="A956" i="6"/>
  <c r="P956" i="6"/>
  <c r="O956" i="6"/>
  <c r="N956" i="6"/>
  <c r="L956" i="6"/>
  <c r="J956" i="6"/>
  <c r="I956" i="6"/>
  <c r="H956" i="6"/>
  <c r="F956" i="6"/>
  <c r="G956" i="6"/>
  <c r="E956" i="6"/>
  <c r="D956" i="6"/>
  <c r="M1110" i="6"/>
  <c r="L1110" i="6"/>
  <c r="K1110" i="6"/>
  <c r="J1110" i="6"/>
  <c r="I1110" i="6"/>
  <c r="H1110" i="6"/>
  <c r="G1110" i="6"/>
  <c r="F1110" i="6"/>
  <c r="E1110" i="6"/>
  <c r="R1110" i="6"/>
  <c r="D1110" i="6"/>
  <c r="Q1110" i="6"/>
  <c r="C1110" i="6"/>
  <c r="P1110" i="6"/>
  <c r="B1110" i="6"/>
  <c r="A1110" i="6"/>
  <c r="N1110" i="6"/>
  <c r="O1110" i="6"/>
  <c r="M1255" i="6"/>
  <c r="L1255" i="6"/>
  <c r="K1255" i="6"/>
  <c r="J1255" i="6"/>
  <c r="I1255" i="6"/>
  <c r="E1255" i="6"/>
  <c r="D1255" i="6"/>
  <c r="C1255" i="6"/>
  <c r="B1255" i="6"/>
  <c r="A1255" i="6"/>
  <c r="R1255" i="6"/>
  <c r="Q1255" i="6"/>
  <c r="P1255" i="6"/>
  <c r="O1255" i="6"/>
  <c r="N1255" i="6"/>
  <c r="H1255" i="6"/>
  <c r="G1255" i="6"/>
  <c r="F1255" i="6"/>
  <c r="Q1229" i="6"/>
  <c r="C1229" i="6"/>
  <c r="P1229" i="6"/>
  <c r="B1229" i="6"/>
  <c r="O1229" i="6"/>
  <c r="A1229" i="6"/>
  <c r="N1229" i="6"/>
  <c r="R1229" i="6"/>
  <c r="M1229" i="6"/>
  <c r="L1229" i="6"/>
  <c r="K1229" i="6"/>
  <c r="J1229" i="6"/>
  <c r="I1229" i="6"/>
  <c r="H1229" i="6"/>
  <c r="G1229" i="6"/>
  <c r="F1229" i="6"/>
  <c r="E1229" i="6"/>
  <c r="D1229" i="6"/>
  <c r="H1382" i="6"/>
  <c r="F1382" i="6"/>
  <c r="N1382" i="6"/>
  <c r="M1382" i="6"/>
  <c r="L1382" i="6"/>
  <c r="K1382" i="6"/>
  <c r="J1382" i="6"/>
  <c r="I1382" i="6"/>
  <c r="G1382" i="6"/>
  <c r="E1382" i="6"/>
  <c r="D1382" i="6"/>
  <c r="C1382" i="6"/>
  <c r="R1382" i="6"/>
  <c r="B1382" i="6"/>
  <c r="Q1382" i="6"/>
  <c r="A1382" i="6"/>
  <c r="P1382" i="6"/>
  <c r="O1382" i="6"/>
  <c r="H1228" i="6"/>
  <c r="G1228" i="6"/>
  <c r="F1228" i="6"/>
  <c r="E1228" i="6"/>
  <c r="R1228" i="6"/>
  <c r="Q1228" i="6"/>
  <c r="P1228" i="6"/>
  <c r="O1228" i="6"/>
  <c r="N1228" i="6"/>
  <c r="M1228" i="6"/>
  <c r="L1228" i="6"/>
  <c r="K1228" i="6"/>
  <c r="J1228" i="6"/>
  <c r="I1228" i="6"/>
  <c r="D1228" i="6"/>
  <c r="C1228" i="6"/>
  <c r="B1228" i="6"/>
  <c r="A1228" i="6"/>
  <c r="F1360" i="6"/>
  <c r="G1360" i="6"/>
  <c r="E1360" i="6"/>
  <c r="D1360" i="6"/>
  <c r="R1360" i="6"/>
  <c r="C1360" i="6"/>
  <c r="Q1360" i="6"/>
  <c r="B1360" i="6"/>
  <c r="P1360" i="6"/>
  <c r="A1360" i="6"/>
  <c r="O1360" i="6"/>
  <c r="N1360" i="6"/>
  <c r="M1360" i="6"/>
  <c r="L1360" i="6"/>
  <c r="K1360" i="6"/>
  <c r="J1360" i="6"/>
  <c r="I1360" i="6"/>
  <c r="H1360" i="6"/>
  <c r="Q1608" i="6"/>
  <c r="C1608" i="6"/>
  <c r="P1608" i="6"/>
  <c r="B1608" i="6"/>
  <c r="O1608" i="6"/>
  <c r="A1608" i="6"/>
  <c r="N1608" i="6"/>
  <c r="K1608" i="6"/>
  <c r="M1608" i="6"/>
  <c r="L1608" i="6"/>
  <c r="J1608" i="6"/>
  <c r="I1608" i="6"/>
  <c r="H1608" i="6"/>
  <c r="G1608" i="6"/>
  <c r="F1608" i="6"/>
  <c r="E1608" i="6"/>
  <c r="D1608" i="6"/>
  <c r="R1608" i="6"/>
  <c r="O1614" i="6"/>
  <c r="A1614" i="6"/>
  <c r="N1614" i="6"/>
  <c r="M1614" i="6"/>
  <c r="L1614" i="6"/>
  <c r="I1614" i="6"/>
  <c r="H1614" i="6"/>
  <c r="G1614" i="6"/>
  <c r="F1614" i="6"/>
  <c r="E1614" i="6"/>
  <c r="D1614" i="6"/>
  <c r="C1614" i="6"/>
  <c r="B1614" i="6"/>
  <c r="R1614" i="6"/>
  <c r="Q1614" i="6"/>
  <c r="P1614" i="6"/>
  <c r="K1614" i="6"/>
  <c r="J1614" i="6"/>
  <c r="H1522" i="6"/>
  <c r="G1522" i="6"/>
  <c r="F1522" i="6"/>
  <c r="E1522" i="6"/>
  <c r="R1522" i="6"/>
  <c r="D1522" i="6"/>
  <c r="Q1522" i="6"/>
  <c r="C1522" i="6"/>
  <c r="P1522" i="6"/>
  <c r="B1522" i="6"/>
  <c r="O1522" i="6"/>
  <c r="A1522" i="6"/>
  <c r="N1522" i="6"/>
  <c r="M1522" i="6"/>
  <c r="L1522" i="6"/>
  <c r="K1522" i="6"/>
  <c r="J1522" i="6"/>
  <c r="I1522" i="6"/>
  <c r="I1618" i="6"/>
  <c r="H1618" i="6"/>
  <c r="G1618" i="6"/>
  <c r="F1618" i="6"/>
  <c r="Q1618" i="6"/>
  <c r="C1618" i="6"/>
  <c r="R1618" i="6"/>
  <c r="P1618" i="6"/>
  <c r="O1618" i="6"/>
  <c r="N1618" i="6"/>
  <c r="M1618" i="6"/>
  <c r="L1618" i="6"/>
  <c r="K1618" i="6"/>
  <c r="J1618" i="6"/>
  <c r="E1618" i="6"/>
  <c r="D1618" i="6"/>
  <c r="B1618" i="6"/>
  <c r="A1618" i="6"/>
  <c r="I1646" i="6"/>
  <c r="H1646" i="6"/>
  <c r="G1646" i="6"/>
  <c r="F1646" i="6"/>
  <c r="E1646" i="6"/>
  <c r="R1646" i="6"/>
  <c r="D1646" i="6"/>
  <c r="Q1646" i="6"/>
  <c r="C1646" i="6"/>
  <c r="P1646" i="6"/>
  <c r="B1646" i="6"/>
  <c r="O1646" i="6"/>
  <c r="A1646" i="6"/>
  <c r="N1646" i="6"/>
  <c r="L1646" i="6"/>
  <c r="K1646" i="6"/>
  <c r="M1646" i="6"/>
  <c r="J1646" i="6"/>
  <c r="Q1926" i="6"/>
  <c r="C1926" i="6"/>
  <c r="P1926" i="6"/>
  <c r="B1926" i="6"/>
  <c r="O1926" i="6"/>
  <c r="A1926" i="6"/>
  <c r="N1926" i="6"/>
  <c r="M1926" i="6"/>
  <c r="L1926" i="6"/>
  <c r="K1926" i="6"/>
  <c r="J1926" i="6"/>
  <c r="I1926" i="6"/>
  <c r="H1926" i="6"/>
  <c r="G1926" i="6"/>
  <c r="F1926" i="6"/>
  <c r="E1926" i="6"/>
  <c r="D1926" i="6"/>
  <c r="R1926" i="6"/>
  <c r="H1806" i="6"/>
  <c r="G1806" i="6"/>
  <c r="F1806" i="6"/>
  <c r="E1806" i="6"/>
  <c r="R1806" i="6"/>
  <c r="D1806" i="6"/>
  <c r="Q1806" i="6"/>
  <c r="C1806" i="6"/>
  <c r="P1806" i="6"/>
  <c r="B1806" i="6"/>
  <c r="O1806" i="6"/>
  <c r="A1806" i="6"/>
  <c r="N1806" i="6"/>
  <c r="M1806" i="6"/>
  <c r="L1806" i="6"/>
  <c r="K1806" i="6"/>
  <c r="J1806" i="6"/>
  <c r="I1806" i="6"/>
  <c r="P2001" i="6"/>
  <c r="B2001" i="6"/>
  <c r="O2001" i="6"/>
  <c r="A2001" i="6"/>
  <c r="N2001" i="6"/>
  <c r="M2001" i="6"/>
  <c r="L2001" i="6"/>
  <c r="K2001" i="6"/>
  <c r="J2001" i="6"/>
  <c r="F2001" i="6"/>
  <c r="E2001" i="6"/>
  <c r="D2001" i="6"/>
  <c r="C2001" i="6"/>
  <c r="R2001" i="6"/>
  <c r="Q2001" i="6"/>
  <c r="I2001" i="6"/>
  <c r="H2001" i="6"/>
  <c r="G2001" i="6"/>
  <c r="G1886" i="6"/>
  <c r="F1886" i="6"/>
  <c r="E1886" i="6"/>
  <c r="R1886" i="6"/>
  <c r="D1886" i="6"/>
  <c r="O1886" i="6"/>
  <c r="A1886" i="6"/>
  <c r="M1886" i="6"/>
  <c r="Q1886" i="6"/>
  <c r="P1886" i="6"/>
  <c r="N1886" i="6"/>
  <c r="L1886" i="6"/>
  <c r="K1886" i="6"/>
  <c r="J1886" i="6"/>
  <c r="I1886" i="6"/>
  <c r="H1886" i="6"/>
  <c r="C1886" i="6"/>
  <c r="B1886" i="6"/>
  <c r="K2105" i="6"/>
  <c r="O2105" i="6"/>
  <c r="N2105" i="6"/>
  <c r="M2105" i="6"/>
  <c r="L2105" i="6"/>
  <c r="J2105" i="6"/>
  <c r="I2105" i="6"/>
  <c r="H2105" i="6"/>
  <c r="G2105" i="6"/>
  <c r="F2105" i="6"/>
  <c r="E2105" i="6"/>
  <c r="D2105" i="6"/>
  <c r="R2105" i="6"/>
  <c r="C2105" i="6"/>
  <c r="Q2105" i="6"/>
  <c r="P2105" i="6"/>
  <c r="B2105" i="6"/>
  <c r="A2105" i="6"/>
  <c r="H1966" i="6"/>
  <c r="G1966" i="6"/>
  <c r="E1966" i="6"/>
  <c r="P1966" i="6"/>
  <c r="O1966" i="6"/>
  <c r="N1966" i="6"/>
  <c r="M1966" i="6"/>
  <c r="L1966" i="6"/>
  <c r="K1966" i="6"/>
  <c r="J1966" i="6"/>
  <c r="I1966" i="6"/>
  <c r="F1966" i="6"/>
  <c r="D1966" i="6"/>
  <c r="C1966" i="6"/>
  <c r="B1966" i="6"/>
  <c r="R1966" i="6"/>
  <c r="Q1966" i="6"/>
  <c r="A1966" i="6"/>
  <c r="F2045" i="6"/>
  <c r="E2045" i="6"/>
  <c r="R2045" i="6"/>
  <c r="D2045" i="6"/>
  <c r="Q2045" i="6"/>
  <c r="C2045" i="6"/>
  <c r="P2045" i="6"/>
  <c r="B2045" i="6"/>
  <c r="O2045" i="6"/>
  <c r="A2045" i="6"/>
  <c r="N2045" i="6"/>
  <c r="J2045" i="6"/>
  <c r="I2045" i="6"/>
  <c r="H2045" i="6"/>
  <c r="G2045" i="6"/>
  <c r="M2045" i="6"/>
  <c r="L2045" i="6"/>
  <c r="K2045" i="6"/>
  <c r="K2192" i="6"/>
  <c r="J2192" i="6"/>
  <c r="I2192" i="6"/>
  <c r="H2192" i="6"/>
  <c r="G2192" i="6"/>
  <c r="F2192" i="6"/>
  <c r="E2192" i="6"/>
  <c r="R2192" i="6"/>
  <c r="D2192" i="6"/>
  <c r="Q2192" i="6"/>
  <c r="C2192" i="6"/>
  <c r="P2192" i="6"/>
  <c r="B2192" i="6"/>
  <c r="O2192" i="6"/>
  <c r="N2192" i="6"/>
  <c r="M2192" i="6"/>
  <c r="L2192" i="6"/>
  <c r="A2192" i="6"/>
  <c r="H2402" i="6"/>
  <c r="R2402" i="6"/>
  <c r="C2402" i="6"/>
  <c r="Q2402" i="6"/>
  <c r="B2402" i="6"/>
  <c r="P2402" i="6"/>
  <c r="A2402" i="6"/>
  <c r="N2402" i="6"/>
  <c r="M2402" i="6"/>
  <c r="L2402" i="6"/>
  <c r="J2402" i="6"/>
  <c r="I2402" i="6"/>
  <c r="K2402" i="6"/>
  <c r="G2402" i="6"/>
  <c r="F2402" i="6"/>
  <c r="E2402" i="6"/>
  <c r="D2402" i="6"/>
  <c r="O2402" i="6"/>
  <c r="P2368" i="6"/>
  <c r="B2368" i="6"/>
  <c r="O2368" i="6"/>
  <c r="A2368" i="6"/>
  <c r="N2368" i="6"/>
  <c r="H2368" i="6"/>
  <c r="G2368" i="6"/>
  <c r="F2368" i="6"/>
  <c r="E2368" i="6"/>
  <c r="D2368" i="6"/>
  <c r="C2368" i="6"/>
  <c r="R2368" i="6"/>
  <c r="Q2368" i="6"/>
  <c r="M2368" i="6"/>
  <c r="L2368" i="6"/>
  <c r="J2368" i="6"/>
  <c r="I2368" i="6"/>
  <c r="K2368" i="6"/>
  <c r="J2386" i="6"/>
  <c r="I2386" i="6"/>
  <c r="H2386" i="6"/>
  <c r="E2386" i="6"/>
  <c r="C2386" i="6"/>
  <c r="B2386" i="6"/>
  <c r="A2386" i="6"/>
  <c r="R2386" i="6"/>
  <c r="Q2386" i="6"/>
  <c r="P2386" i="6"/>
  <c r="O2386" i="6"/>
  <c r="N2386" i="6"/>
  <c r="M2386" i="6"/>
  <c r="L2386" i="6"/>
  <c r="K2386" i="6"/>
  <c r="F2386" i="6"/>
  <c r="D2386" i="6"/>
  <c r="G2386" i="6"/>
  <c r="Q2583" i="6"/>
  <c r="C2583" i="6"/>
  <c r="P2583" i="6"/>
  <c r="B2583" i="6"/>
  <c r="O2583" i="6"/>
  <c r="A2583" i="6"/>
  <c r="J2583" i="6"/>
  <c r="I2583" i="6"/>
  <c r="F2583" i="6"/>
  <c r="E2583" i="6"/>
  <c r="L2583" i="6"/>
  <c r="K2583" i="6"/>
  <c r="H2583" i="6"/>
  <c r="G2583" i="6"/>
  <c r="R2583" i="6"/>
  <c r="N2583" i="6"/>
  <c r="M2583" i="6"/>
  <c r="D2583" i="6"/>
  <c r="R2665" i="6"/>
  <c r="D2665" i="6"/>
  <c r="Q2665" i="6"/>
  <c r="C2665" i="6"/>
  <c r="M2665" i="6"/>
  <c r="L2665" i="6"/>
  <c r="K2665" i="6"/>
  <c r="I2665" i="6"/>
  <c r="H2665" i="6"/>
  <c r="G2665" i="6"/>
  <c r="E2665" i="6"/>
  <c r="B2665" i="6"/>
  <c r="A2665" i="6"/>
  <c r="P2665" i="6"/>
  <c r="O2665" i="6"/>
  <c r="J2665" i="6"/>
  <c r="F2665" i="6"/>
  <c r="N2665" i="6"/>
  <c r="J2689" i="6"/>
  <c r="I2689" i="6"/>
  <c r="O2689" i="6"/>
  <c r="N2689" i="6"/>
  <c r="M2689" i="6"/>
  <c r="L2689" i="6"/>
  <c r="K2689" i="6"/>
  <c r="H2689" i="6"/>
  <c r="G2689" i="6"/>
  <c r="F2689" i="6"/>
  <c r="E2689" i="6"/>
  <c r="D2689" i="6"/>
  <c r="C2689" i="6"/>
  <c r="R2689" i="6"/>
  <c r="Q2689" i="6"/>
  <c r="A2689" i="6"/>
  <c r="P2689" i="6"/>
  <c r="B2689" i="6"/>
  <c r="G2740" i="6"/>
  <c r="F2740" i="6"/>
  <c r="R2740" i="6"/>
  <c r="D2740" i="6"/>
  <c r="Q2740" i="6"/>
  <c r="C2740" i="6"/>
  <c r="P2740" i="6"/>
  <c r="B2740" i="6"/>
  <c r="O2740" i="6"/>
  <c r="A2740" i="6"/>
  <c r="N2740" i="6"/>
  <c r="M2740" i="6"/>
  <c r="L2740" i="6"/>
  <c r="K2740" i="6"/>
  <c r="J2740" i="6"/>
  <c r="I2740" i="6"/>
  <c r="H2740" i="6"/>
  <c r="E2740" i="6"/>
  <c r="R2834" i="6"/>
  <c r="D2834" i="6"/>
  <c r="Q2834" i="6"/>
  <c r="B2834" i="6"/>
  <c r="P2834" i="6"/>
  <c r="A2834" i="6"/>
  <c r="O2834" i="6"/>
  <c r="N2834" i="6"/>
  <c r="M2834" i="6"/>
  <c r="L2834" i="6"/>
  <c r="K2834" i="6"/>
  <c r="J2834" i="6"/>
  <c r="I2834" i="6"/>
  <c r="H2834" i="6"/>
  <c r="G2834" i="6"/>
  <c r="F2834" i="6"/>
  <c r="E2834" i="6"/>
  <c r="C2834" i="6"/>
  <c r="M2905" i="6"/>
  <c r="L2905" i="6"/>
  <c r="K2905" i="6"/>
  <c r="J2905" i="6"/>
  <c r="I2905" i="6"/>
  <c r="G2905" i="6"/>
  <c r="F2905" i="6"/>
  <c r="E2905" i="6"/>
  <c r="R2905" i="6"/>
  <c r="D2905" i="6"/>
  <c r="A2905" i="6"/>
  <c r="Q2905" i="6"/>
  <c r="P2905" i="6"/>
  <c r="O2905" i="6"/>
  <c r="N2905" i="6"/>
  <c r="H2905" i="6"/>
  <c r="C2905" i="6"/>
  <c r="B2905" i="6"/>
  <c r="K3021" i="6"/>
  <c r="J3021" i="6"/>
  <c r="I3021" i="6"/>
  <c r="H3021" i="6"/>
  <c r="G3021" i="6"/>
  <c r="F3021" i="6"/>
  <c r="E3021" i="6"/>
  <c r="R3021" i="6"/>
  <c r="D3021" i="6"/>
  <c r="Q3021" i="6"/>
  <c r="C3021" i="6"/>
  <c r="P3021" i="6"/>
  <c r="B3021" i="6"/>
  <c r="O3021" i="6"/>
  <c r="N3021" i="6"/>
  <c r="M3021" i="6"/>
  <c r="L3021" i="6"/>
  <c r="A3021" i="6"/>
  <c r="N3133" i="6"/>
  <c r="M3133" i="6"/>
  <c r="O3133" i="6"/>
  <c r="L3133" i="6"/>
  <c r="K3133" i="6"/>
  <c r="J3133" i="6"/>
  <c r="I3133" i="6"/>
  <c r="H3133" i="6"/>
  <c r="G3133" i="6"/>
  <c r="R3133" i="6"/>
  <c r="Q3133" i="6"/>
  <c r="P3133" i="6"/>
  <c r="F3133" i="6"/>
  <c r="E3133" i="6"/>
  <c r="D3133" i="6"/>
  <c r="C3133" i="6"/>
  <c r="B3133" i="6"/>
  <c r="A3133" i="6"/>
  <c r="E3087" i="6"/>
  <c r="R3087" i="6"/>
  <c r="D3087" i="6"/>
  <c r="Q3087" i="6"/>
  <c r="C3087" i="6"/>
  <c r="P3087" i="6"/>
  <c r="B3087" i="6"/>
  <c r="O3087" i="6"/>
  <c r="N3087" i="6"/>
  <c r="M3087" i="6"/>
  <c r="L3087" i="6"/>
  <c r="K3087" i="6"/>
  <c r="J3087" i="6"/>
  <c r="I3087" i="6"/>
  <c r="H3087" i="6"/>
  <c r="G3087" i="6"/>
  <c r="F3087" i="6"/>
  <c r="A3087" i="6"/>
  <c r="R3251" i="6"/>
  <c r="D3251" i="6"/>
  <c r="Q3251" i="6"/>
  <c r="B3251" i="6"/>
  <c r="P3251" i="6"/>
  <c r="A3251" i="6"/>
  <c r="O3251" i="6"/>
  <c r="C3251" i="6"/>
  <c r="N3251" i="6"/>
  <c r="M3251" i="6"/>
  <c r="L3251" i="6"/>
  <c r="K3251" i="6"/>
  <c r="H3251" i="6"/>
  <c r="G3251" i="6"/>
  <c r="F3251" i="6"/>
  <c r="E3251" i="6"/>
  <c r="J3251" i="6"/>
  <c r="I3251" i="6"/>
  <c r="P3314" i="6"/>
  <c r="B3314" i="6"/>
  <c r="O3314" i="6"/>
  <c r="A3314" i="6"/>
  <c r="N3314" i="6"/>
  <c r="M3314" i="6"/>
  <c r="L3314" i="6"/>
  <c r="J3314" i="6"/>
  <c r="I3314" i="6"/>
  <c r="H3314" i="6"/>
  <c r="R3314" i="6"/>
  <c r="Q3314" i="6"/>
  <c r="K3314" i="6"/>
  <c r="G3314" i="6"/>
  <c r="F3314" i="6"/>
  <c r="E3314" i="6"/>
  <c r="D3314" i="6"/>
  <c r="C3314" i="6"/>
  <c r="Q3401" i="6"/>
  <c r="C3401" i="6"/>
  <c r="P3401" i="6"/>
  <c r="B3401" i="6"/>
  <c r="O3401" i="6"/>
  <c r="A3401" i="6"/>
  <c r="J3401" i="6"/>
  <c r="I3401" i="6"/>
  <c r="H3401" i="6"/>
  <c r="G3401" i="6"/>
  <c r="F3401" i="6"/>
  <c r="E3401" i="6"/>
  <c r="D3401" i="6"/>
  <c r="R3401" i="6"/>
  <c r="N3401" i="6"/>
  <c r="M3401" i="6"/>
  <c r="L3401" i="6"/>
  <c r="K3401" i="6"/>
  <c r="H3282" i="6"/>
  <c r="G3282" i="6"/>
  <c r="F3282" i="6"/>
  <c r="E3282" i="6"/>
  <c r="L3282" i="6"/>
  <c r="I3282" i="6"/>
  <c r="D3282" i="6"/>
  <c r="C3282" i="6"/>
  <c r="B3282" i="6"/>
  <c r="A3282" i="6"/>
  <c r="R3282" i="6"/>
  <c r="Q3282" i="6"/>
  <c r="P3282" i="6"/>
  <c r="O3282" i="6"/>
  <c r="N3282" i="6"/>
  <c r="M3282" i="6"/>
  <c r="K3282" i="6"/>
  <c r="J3282" i="6"/>
  <c r="E3333" i="6"/>
  <c r="R3333" i="6"/>
  <c r="D3333" i="6"/>
  <c r="Q3333" i="6"/>
  <c r="C3333" i="6"/>
  <c r="P3333" i="6"/>
  <c r="B3333" i="6"/>
  <c r="O3333" i="6"/>
  <c r="A3333" i="6"/>
  <c r="N3333" i="6"/>
  <c r="M3333" i="6"/>
  <c r="L3333" i="6"/>
  <c r="K3333" i="6"/>
  <c r="J3333" i="6"/>
  <c r="I3333" i="6"/>
  <c r="H3333" i="6"/>
  <c r="G3333" i="6"/>
  <c r="F3333" i="6"/>
  <c r="Q3429" i="6"/>
  <c r="C3429" i="6"/>
  <c r="P3429" i="6"/>
  <c r="B3429" i="6"/>
  <c r="O3429" i="6"/>
  <c r="A3429" i="6"/>
  <c r="K3429" i="6"/>
  <c r="R3429" i="6"/>
  <c r="N3429" i="6"/>
  <c r="M3429" i="6"/>
  <c r="L3429" i="6"/>
  <c r="J3429" i="6"/>
  <c r="I3429" i="6"/>
  <c r="H3429" i="6"/>
  <c r="G3429" i="6"/>
  <c r="F3429" i="6"/>
  <c r="E3429" i="6"/>
  <c r="D3429" i="6"/>
  <c r="Q3482" i="6"/>
  <c r="C3482" i="6"/>
  <c r="P3482" i="6"/>
  <c r="B3482" i="6"/>
  <c r="O3482" i="6"/>
  <c r="A3482" i="6"/>
  <c r="N3482" i="6"/>
  <c r="H3482" i="6"/>
  <c r="G3482" i="6"/>
  <c r="F3482" i="6"/>
  <c r="E3482" i="6"/>
  <c r="D3482" i="6"/>
  <c r="R3482" i="6"/>
  <c r="L3482" i="6"/>
  <c r="M3482" i="6"/>
  <c r="K3482" i="6"/>
  <c r="I3482" i="6"/>
  <c r="J3482" i="6"/>
  <c r="F3434" i="6"/>
  <c r="E3434" i="6"/>
  <c r="R3434" i="6"/>
  <c r="D3434" i="6"/>
  <c r="Q3434" i="6"/>
  <c r="C3434" i="6"/>
  <c r="O3434" i="6"/>
  <c r="A3434" i="6"/>
  <c r="N3434" i="6"/>
  <c r="M3434" i="6"/>
  <c r="P3434" i="6"/>
  <c r="L3434" i="6"/>
  <c r="K3434" i="6"/>
  <c r="J3434" i="6"/>
  <c r="I3434" i="6"/>
  <c r="H3434" i="6"/>
  <c r="G3434" i="6"/>
  <c r="B3434" i="6"/>
  <c r="H3467" i="6"/>
  <c r="G3467" i="6"/>
  <c r="F3467" i="6"/>
  <c r="E3467" i="6"/>
  <c r="Q3467" i="6"/>
  <c r="P3467" i="6"/>
  <c r="O3467" i="6"/>
  <c r="N3467" i="6"/>
  <c r="M3467" i="6"/>
  <c r="L3467" i="6"/>
  <c r="K3467" i="6"/>
  <c r="J3467" i="6"/>
  <c r="C3467" i="6"/>
  <c r="R3467" i="6"/>
  <c r="I3467" i="6"/>
  <c r="D3467" i="6"/>
  <c r="B3467" i="6"/>
  <c r="A3467" i="6"/>
  <c r="L3563" i="6"/>
  <c r="F3563" i="6"/>
  <c r="I3563" i="6"/>
  <c r="H3563" i="6"/>
  <c r="G3563" i="6"/>
  <c r="E3563" i="6"/>
  <c r="C3563" i="6"/>
  <c r="R3563" i="6"/>
  <c r="Q3563" i="6"/>
  <c r="O3563" i="6"/>
  <c r="N3563" i="6"/>
  <c r="M3563" i="6"/>
  <c r="K3563" i="6"/>
  <c r="P3563" i="6"/>
  <c r="J3563" i="6"/>
  <c r="D3563" i="6"/>
  <c r="B3563" i="6"/>
  <c r="A3563" i="6"/>
  <c r="A326" i="6"/>
  <c r="B326" i="6" s="1"/>
  <c r="A69" i="6"/>
  <c r="A49" i="6"/>
  <c r="B49" i="6" s="1"/>
  <c r="A82" i="6"/>
  <c r="C82" i="6" s="1"/>
  <c r="A309" i="6"/>
  <c r="C309" i="6" s="1"/>
  <c r="A184" i="6"/>
  <c r="C184" i="6" s="1"/>
  <c r="G184" i="6" s="1"/>
  <c r="A376" i="6"/>
  <c r="B376" i="6" s="1"/>
  <c r="A161" i="6"/>
  <c r="C161" i="6" s="1"/>
  <c r="A290" i="6"/>
  <c r="C290" i="6" s="1"/>
  <c r="A199" i="6"/>
  <c r="B199" i="6" s="1"/>
  <c r="A372" i="6"/>
  <c r="C372" i="6" s="1"/>
  <c r="A382" i="6"/>
  <c r="B382" i="6" s="1"/>
  <c r="A374" i="6"/>
  <c r="C374" i="6" s="1"/>
  <c r="A324" i="6"/>
  <c r="C324" i="6" s="1"/>
  <c r="A450" i="6"/>
  <c r="C450" i="6" s="1"/>
  <c r="A311" i="6"/>
  <c r="C311" i="6" s="1"/>
  <c r="A328" i="6"/>
  <c r="C328" i="6" s="1"/>
  <c r="A233" i="6"/>
  <c r="C233" i="6" s="1"/>
  <c r="A662" i="6"/>
  <c r="C662" i="6" s="1"/>
  <c r="A648" i="6"/>
  <c r="B648" i="6" s="1"/>
  <c r="A637" i="6"/>
  <c r="C637" i="6" s="1"/>
  <c r="M840" i="6"/>
  <c r="K840" i="6"/>
  <c r="G840" i="6"/>
  <c r="F840" i="6"/>
  <c r="R840" i="6"/>
  <c r="D840" i="6"/>
  <c r="P840" i="6"/>
  <c r="O840" i="6"/>
  <c r="N840" i="6"/>
  <c r="L840" i="6"/>
  <c r="J840" i="6"/>
  <c r="I840" i="6"/>
  <c r="H840" i="6"/>
  <c r="E840" i="6"/>
  <c r="C840" i="6"/>
  <c r="B840" i="6"/>
  <c r="Q840" i="6"/>
  <c r="A840" i="6"/>
  <c r="A561" i="6"/>
  <c r="C561" i="6" s="1"/>
  <c r="A707" i="6"/>
  <c r="B707" i="6" s="1"/>
  <c r="M812" i="6"/>
  <c r="N812" i="6"/>
  <c r="L812" i="6"/>
  <c r="K812" i="6"/>
  <c r="J812" i="6"/>
  <c r="I812" i="6"/>
  <c r="H812" i="6"/>
  <c r="G812" i="6"/>
  <c r="F812" i="6"/>
  <c r="E812" i="6"/>
  <c r="D812" i="6"/>
  <c r="Q812" i="6"/>
  <c r="B812" i="6"/>
  <c r="P812" i="6"/>
  <c r="O812" i="6"/>
  <c r="C812" i="6"/>
  <c r="A812" i="6"/>
  <c r="R812" i="6"/>
  <c r="A677" i="6"/>
  <c r="C677" i="6" s="1"/>
  <c r="N809" i="6"/>
  <c r="J809" i="6"/>
  <c r="I809" i="6"/>
  <c r="H809" i="6"/>
  <c r="G809" i="6"/>
  <c r="F809" i="6"/>
  <c r="E809" i="6"/>
  <c r="D809" i="6"/>
  <c r="R809" i="6"/>
  <c r="C809" i="6"/>
  <c r="Q809" i="6"/>
  <c r="B809" i="6"/>
  <c r="P809" i="6"/>
  <c r="A809" i="6"/>
  <c r="M809" i="6"/>
  <c r="O809" i="6"/>
  <c r="L809" i="6"/>
  <c r="K809" i="6"/>
  <c r="I770" i="6"/>
  <c r="H770" i="6"/>
  <c r="G770" i="6"/>
  <c r="F770" i="6"/>
  <c r="E770" i="6"/>
  <c r="R770" i="6"/>
  <c r="D770" i="6"/>
  <c r="Q770" i="6"/>
  <c r="C770" i="6"/>
  <c r="P770" i="6"/>
  <c r="B770" i="6"/>
  <c r="O770" i="6"/>
  <c r="A770" i="6"/>
  <c r="N770" i="6"/>
  <c r="L770" i="6"/>
  <c r="M770" i="6"/>
  <c r="K770" i="6"/>
  <c r="J770" i="6"/>
  <c r="A622" i="6"/>
  <c r="C622" i="6" s="1"/>
  <c r="A625" i="6"/>
  <c r="C625" i="6" s="1"/>
  <c r="J625" i="6" s="1"/>
  <c r="A614" i="6"/>
  <c r="C614" i="6" s="1"/>
  <c r="J951" i="6"/>
  <c r="H951" i="6"/>
  <c r="P951" i="6"/>
  <c r="O951" i="6"/>
  <c r="N951" i="6"/>
  <c r="M951" i="6"/>
  <c r="L951" i="6"/>
  <c r="K951" i="6"/>
  <c r="I951" i="6"/>
  <c r="G951" i="6"/>
  <c r="F951" i="6"/>
  <c r="E951" i="6"/>
  <c r="C951" i="6"/>
  <c r="R951" i="6"/>
  <c r="Q951" i="6"/>
  <c r="D951" i="6"/>
  <c r="A951" i="6"/>
  <c r="B951" i="6"/>
  <c r="J1278" i="6"/>
  <c r="I1278" i="6"/>
  <c r="H1278" i="6"/>
  <c r="G1278" i="6"/>
  <c r="F1278" i="6"/>
  <c r="R1278" i="6"/>
  <c r="D1278" i="6"/>
  <c r="Q1278" i="6"/>
  <c r="P1278" i="6"/>
  <c r="O1278" i="6"/>
  <c r="N1278" i="6"/>
  <c r="M1278" i="6"/>
  <c r="L1278" i="6"/>
  <c r="K1278" i="6"/>
  <c r="E1278" i="6"/>
  <c r="C1278" i="6"/>
  <c r="B1278" i="6"/>
  <c r="A1278" i="6"/>
  <c r="H971" i="6"/>
  <c r="F971" i="6"/>
  <c r="L971" i="6"/>
  <c r="K971" i="6"/>
  <c r="J971" i="6"/>
  <c r="I971" i="6"/>
  <c r="G971" i="6"/>
  <c r="E971" i="6"/>
  <c r="D971" i="6"/>
  <c r="C971" i="6"/>
  <c r="R971" i="6"/>
  <c r="B971" i="6"/>
  <c r="Q971" i="6"/>
  <c r="A971" i="6"/>
  <c r="O971" i="6"/>
  <c r="P971" i="6"/>
  <c r="N971" i="6"/>
  <c r="M971" i="6"/>
  <c r="M1082" i="6"/>
  <c r="L1082" i="6"/>
  <c r="K1082" i="6"/>
  <c r="J1082" i="6"/>
  <c r="G1082" i="6"/>
  <c r="F1082" i="6"/>
  <c r="R1082" i="6"/>
  <c r="D1082" i="6"/>
  <c r="Q1082" i="6"/>
  <c r="C1082" i="6"/>
  <c r="P1082" i="6"/>
  <c r="B1082" i="6"/>
  <c r="O1082" i="6"/>
  <c r="N1082" i="6"/>
  <c r="I1082" i="6"/>
  <c r="H1082" i="6"/>
  <c r="A1082" i="6"/>
  <c r="E1082" i="6"/>
  <c r="N967" i="6"/>
  <c r="L967" i="6"/>
  <c r="F967" i="6"/>
  <c r="E967" i="6"/>
  <c r="D967" i="6"/>
  <c r="C967" i="6"/>
  <c r="R967" i="6"/>
  <c r="B967" i="6"/>
  <c r="Q967" i="6"/>
  <c r="A967" i="6"/>
  <c r="P967" i="6"/>
  <c r="O967" i="6"/>
  <c r="M967" i="6"/>
  <c r="K967" i="6"/>
  <c r="I967" i="6"/>
  <c r="J967" i="6"/>
  <c r="H967" i="6"/>
  <c r="G967" i="6"/>
  <c r="R1109" i="6"/>
  <c r="D1109" i="6"/>
  <c r="Q1109" i="6"/>
  <c r="C1109" i="6"/>
  <c r="P1109" i="6"/>
  <c r="B1109" i="6"/>
  <c r="O1109" i="6"/>
  <c r="A1109" i="6"/>
  <c r="N1109" i="6"/>
  <c r="M1109" i="6"/>
  <c r="L1109" i="6"/>
  <c r="K1109" i="6"/>
  <c r="J1109" i="6"/>
  <c r="I1109" i="6"/>
  <c r="H1109" i="6"/>
  <c r="G1109" i="6"/>
  <c r="F1109" i="6"/>
  <c r="E1109" i="6"/>
  <c r="L1160" i="6"/>
  <c r="P1160" i="6"/>
  <c r="A1160" i="6"/>
  <c r="O1160" i="6"/>
  <c r="N1160" i="6"/>
  <c r="M1160" i="6"/>
  <c r="K1160" i="6"/>
  <c r="J1160" i="6"/>
  <c r="I1160" i="6"/>
  <c r="H1160" i="6"/>
  <c r="G1160" i="6"/>
  <c r="F1160" i="6"/>
  <c r="E1160" i="6"/>
  <c r="D1160" i="6"/>
  <c r="R1160" i="6"/>
  <c r="Q1160" i="6"/>
  <c r="C1160" i="6"/>
  <c r="B1160" i="6"/>
  <c r="N1149" i="6"/>
  <c r="M1149" i="6"/>
  <c r="L1149" i="6"/>
  <c r="K1149" i="6"/>
  <c r="J1149" i="6"/>
  <c r="I1149" i="6"/>
  <c r="H1149" i="6"/>
  <c r="G1149" i="6"/>
  <c r="F1149" i="6"/>
  <c r="E1149" i="6"/>
  <c r="R1149" i="6"/>
  <c r="D1149" i="6"/>
  <c r="Q1149" i="6"/>
  <c r="C1149" i="6"/>
  <c r="P1149" i="6"/>
  <c r="O1149" i="6"/>
  <c r="B1149" i="6"/>
  <c r="A1149" i="6"/>
  <c r="L1113" i="6"/>
  <c r="K1113" i="6"/>
  <c r="J1113" i="6"/>
  <c r="I1113" i="6"/>
  <c r="H1113" i="6"/>
  <c r="G1113" i="6"/>
  <c r="F1113" i="6"/>
  <c r="E1113" i="6"/>
  <c r="R1113" i="6"/>
  <c r="D1113" i="6"/>
  <c r="Q1113" i="6"/>
  <c r="C1113" i="6"/>
  <c r="P1113" i="6"/>
  <c r="B1113" i="6"/>
  <c r="O1113" i="6"/>
  <c r="A1113" i="6"/>
  <c r="N1113" i="6"/>
  <c r="M1113" i="6"/>
  <c r="O1263" i="6"/>
  <c r="A1263" i="6"/>
  <c r="N1263" i="6"/>
  <c r="M1263" i="6"/>
  <c r="L1263" i="6"/>
  <c r="K1263" i="6"/>
  <c r="F1263" i="6"/>
  <c r="E1263" i="6"/>
  <c r="D1263" i="6"/>
  <c r="C1263" i="6"/>
  <c r="B1263" i="6"/>
  <c r="R1263" i="6"/>
  <c r="Q1263" i="6"/>
  <c r="P1263" i="6"/>
  <c r="J1263" i="6"/>
  <c r="I1263" i="6"/>
  <c r="H1263" i="6"/>
  <c r="G1263" i="6"/>
  <c r="R1492" i="6"/>
  <c r="D1492" i="6"/>
  <c r="Q1492" i="6"/>
  <c r="C1492" i="6"/>
  <c r="P1492" i="6"/>
  <c r="B1492" i="6"/>
  <c r="O1492" i="6"/>
  <c r="A1492" i="6"/>
  <c r="N1492" i="6"/>
  <c r="M1492" i="6"/>
  <c r="I1492" i="6"/>
  <c r="H1492" i="6"/>
  <c r="G1492" i="6"/>
  <c r="K1492" i="6"/>
  <c r="J1492" i="6"/>
  <c r="F1492" i="6"/>
  <c r="E1492" i="6"/>
  <c r="L1492" i="6"/>
  <c r="G1030" i="6"/>
  <c r="F1030" i="6"/>
  <c r="E1030" i="6"/>
  <c r="R1030" i="6"/>
  <c r="D1030" i="6"/>
  <c r="O1030" i="6"/>
  <c r="A1030" i="6"/>
  <c r="B1030" i="6"/>
  <c r="Q1030" i="6"/>
  <c r="P1030" i="6"/>
  <c r="N1030" i="6"/>
  <c r="M1030" i="6"/>
  <c r="L1030" i="6"/>
  <c r="K1030" i="6"/>
  <c r="I1030" i="6"/>
  <c r="J1030" i="6"/>
  <c r="H1030" i="6"/>
  <c r="C1030" i="6"/>
  <c r="F1117" i="6"/>
  <c r="E1117" i="6"/>
  <c r="R1117" i="6"/>
  <c r="D1117" i="6"/>
  <c r="Q1117" i="6"/>
  <c r="C1117" i="6"/>
  <c r="P1117" i="6"/>
  <c r="B1117" i="6"/>
  <c r="O1117" i="6"/>
  <c r="A1117" i="6"/>
  <c r="N1117" i="6"/>
  <c r="M1117" i="6"/>
  <c r="L1117" i="6"/>
  <c r="K1117" i="6"/>
  <c r="J1117" i="6"/>
  <c r="I1117" i="6"/>
  <c r="H1117" i="6"/>
  <c r="G1117" i="6"/>
  <c r="E1106" i="6"/>
  <c r="R1106" i="6"/>
  <c r="D1106" i="6"/>
  <c r="Q1106" i="6"/>
  <c r="C1106" i="6"/>
  <c r="P1106" i="6"/>
  <c r="B1106" i="6"/>
  <c r="O1106" i="6"/>
  <c r="A1106" i="6"/>
  <c r="N1106" i="6"/>
  <c r="M1106" i="6"/>
  <c r="L1106" i="6"/>
  <c r="K1106" i="6"/>
  <c r="J1106" i="6"/>
  <c r="I1106" i="6"/>
  <c r="H1106" i="6"/>
  <c r="G1106" i="6"/>
  <c r="F1106" i="6"/>
  <c r="N1392" i="6"/>
  <c r="M1392" i="6"/>
  <c r="L1392" i="6"/>
  <c r="O1392" i="6"/>
  <c r="K1392" i="6"/>
  <c r="J1392" i="6"/>
  <c r="I1392" i="6"/>
  <c r="H1392" i="6"/>
  <c r="G1392" i="6"/>
  <c r="F1392" i="6"/>
  <c r="E1392" i="6"/>
  <c r="D1392" i="6"/>
  <c r="C1392" i="6"/>
  <c r="B1392" i="6"/>
  <c r="R1392" i="6"/>
  <c r="A1392" i="6"/>
  <c r="Q1392" i="6"/>
  <c r="P1392" i="6"/>
  <c r="L1314" i="6"/>
  <c r="K1314" i="6"/>
  <c r="J1314" i="6"/>
  <c r="I1314" i="6"/>
  <c r="H1314" i="6"/>
  <c r="G1314" i="6"/>
  <c r="F1314" i="6"/>
  <c r="E1314" i="6"/>
  <c r="R1314" i="6"/>
  <c r="D1314" i="6"/>
  <c r="Q1314" i="6"/>
  <c r="C1314" i="6"/>
  <c r="P1314" i="6"/>
  <c r="B1314" i="6"/>
  <c r="O1314" i="6"/>
  <c r="A1314" i="6"/>
  <c r="N1314" i="6"/>
  <c r="M1314" i="6"/>
  <c r="J1334" i="6"/>
  <c r="I1334" i="6"/>
  <c r="H1334" i="6"/>
  <c r="G1334" i="6"/>
  <c r="F1334" i="6"/>
  <c r="E1334" i="6"/>
  <c r="R1334" i="6"/>
  <c r="D1334" i="6"/>
  <c r="Q1334" i="6"/>
  <c r="C1334" i="6"/>
  <c r="P1334" i="6"/>
  <c r="B1334" i="6"/>
  <c r="O1334" i="6"/>
  <c r="A1334" i="6"/>
  <c r="N1334" i="6"/>
  <c r="M1334" i="6"/>
  <c r="L1334" i="6"/>
  <c r="K1334" i="6"/>
  <c r="H1242" i="6"/>
  <c r="G1242" i="6"/>
  <c r="F1242" i="6"/>
  <c r="E1242" i="6"/>
  <c r="J1242" i="6"/>
  <c r="I1242" i="6"/>
  <c r="D1242" i="6"/>
  <c r="C1242" i="6"/>
  <c r="B1242" i="6"/>
  <c r="A1242" i="6"/>
  <c r="R1242" i="6"/>
  <c r="Q1242" i="6"/>
  <c r="P1242" i="6"/>
  <c r="O1242" i="6"/>
  <c r="N1242" i="6"/>
  <c r="M1242" i="6"/>
  <c r="L1242" i="6"/>
  <c r="K1242" i="6"/>
  <c r="N1364" i="6"/>
  <c r="F1364" i="6"/>
  <c r="E1364" i="6"/>
  <c r="D1364" i="6"/>
  <c r="R1364" i="6"/>
  <c r="C1364" i="6"/>
  <c r="Q1364" i="6"/>
  <c r="B1364" i="6"/>
  <c r="P1364" i="6"/>
  <c r="A1364" i="6"/>
  <c r="O1364" i="6"/>
  <c r="M1364" i="6"/>
  <c r="L1364" i="6"/>
  <c r="K1364" i="6"/>
  <c r="J1364" i="6"/>
  <c r="I1364" i="6"/>
  <c r="H1364" i="6"/>
  <c r="G1364" i="6"/>
  <c r="M1437" i="6"/>
  <c r="L1437" i="6"/>
  <c r="K1437" i="6"/>
  <c r="J1437" i="6"/>
  <c r="H1437" i="6"/>
  <c r="A1437" i="6"/>
  <c r="R1437" i="6"/>
  <c r="Q1437" i="6"/>
  <c r="P1437" i="6"/>
  <c r="O1437" i="6"/>
  <c r="N1437" i="6"/>
  <c r="I1437" i="6"/>
  <c r="G1437" i="6"/>
  <c r="F1437" i="6"/>
  <c r="E1437" i="6"/>
  <c r="D1437" i="6"/>
  <c r="C1437" i="6"/>
  <c r="B1437" i="6"/>
  <c r="L1609" i="6"/>
  <c r="K1609" i="6"/>
  <c r="J1609" i="6"/>
  <c r="I1609" i="6"/>
  <c r="F1609" i="6"/>
  <c r="Q1609" i="6"/>
  <c r="P1609" i="6"/>
  <c r="O1609" i="6"/>
  <c r="N1609" i="6"/>
  <c r="M1609" i="6"/>
  <c r="H1609" i="6"/>
  <c r="G1609" i="6"/>
  <c r="E1609" i="6"/>
  <c r="D1609" i="6"/>
  <c r="C1609" i="6"/>
  <c r="B1609" i="6"/>
  <c r="A1609" i="6"/>
  <c r="R1609" i="6"/>
  <c r="N1546" i="6"/>
  <c r="M1546" i="6"/>
  <c r="L1546" i="6"/>
  <c r="K1546" i="6"/>
  <c r="J1546" i="6"/>
  <c r="I1546" i="6"/>
  <c r="H1546" i="6"/>
  <c r="G1546" i="6"/>
  <c r="F1546" i="6"/>
  <c r="E1546" i="6"/>
  <c r="R1546" i="6"/>
  <c r="D1546" i="6"/>
  <c r="Q1546" i="6"/>
  <c r="C1546" i="6"/>
  <c r="P1546" i="6"/>
  <c r="B1546" i="6"/>
  <c r="O1546" i="6"/>
  <c r="A1546" i="6"/>
  <c r="P1597" i="6"/>
  <c r="B1597" i="6"/>
  <c r="O1597" i="6"/>
  <c r="A1597" i="6"/>
  <c r="N1597" i="6"/>
  <c r="M1597" i="6"/>
  <c r="J1597" i="6"/>
  <c r="F1597" i="6"/>
  <c r="E1597" i="6"/>
  <c r="D1597" i="6"/>
  <c r="C1597" i="6"/>
  <c r="R1597" i="6"/>
  <c r="Q1597" i="6"/>
  <c r="L1597" i="6"/>
  <c r="K1597" i="6"/>
  <c r="I1597" i="6"/>
  <c r="H1597" i="6"/>
  <c r="G1597" i="6"/>
  <c r="Q1580" i="6"/>
  <c r="C1580" i="6"/>
  <c r="P1580" i="6"/>
  <c r="B1580" i="6"/>
  <c r="O1580" i="6"/>
  <c r="A1580" i="6"/>
  <c r="N1580" i="6"/>
  <c r="K1580" i="6"/>
  <c r="D1580" i="6"/>
  <c r="R1580" i="6"/>
  <c r="M1580" i="6"/>
  <c r="L1580" i="6"/>
  <c r="J1580" i="6"/>
  <c r="I1580" i="6"/>
  <c r="H1580" i="6"/>
  <c r="G1580" i="6"/>
  <c r="F1580" i="6"/>
  <c r="E1580" i="6"/>
  <c r="G1469" i="6"/>
  <c r="F1469" i="6"/>
  <c r="E1469" i="6"/>
  <c r="R1469" i="6"/>
  <c r="D1469" i="6"/>
  <c r="Q1469" i="6"/>
  <c r="C1469" i="6"/>
  <c r="P1469" i="6"/>
  <c r="B1469" i="6"/>
  <c r="N1469" i="6"/>
  <c r="M1469" i="6"/>
  <c r="L1469" i="6"/>
  <c r="K1469" i="6"/>
  <c r="J1469" i="6"/>
  <c r="I1469" i="6"/>
  <c r="H1469" i="6"/>
  <c r="A1469" i="6"/>
  <c r="O1469" i="6"/>
  <c r="E1405" i="6"/>
  <c r="R1405" i="6"/>
  <c r="D1405" i="6"/>
  <c r="Q1405" i="6"/>
  <c r="C1405" i="6"/>
  <c r="P1405" i="6"/>
  <c r="B1405" i="6"/>
  <c r="J1405" i="6"/>
  <c r="I1405" i="6"/>
  <c r="H1405" i="6"/>
  <c r="G1405" i="6"/>
  <c r="F1405" i="6"/>
  <c r="A1405" i="6"/>
  <c r="O1405" i="6"/>
  <c r="N1405" i="6"/>
  <c r="M1405" i="6"/>
  <c r="L1405" i="6"/>
  <c r="K1405" i="6"/>
  <c r="Q1734" i="6"/>
  <c r="C1734" i="6"/>
  <c r="L1734" i="6"/>
  <c r="K1734" i="6"/>
  <c r="N1734" i="6"/>
  <c r="M1734" i="6"/>
  <c r="J1734" i="6"/>
  <c r="I1734" i="6"/>
  <c r="H1734" i="6"/>
  <c r="G1734" i="6"/>
  <c r="F1734" i="6"/>
  <c r="E1734" i="6"/>
  <c r="D1734" i="6"/>
  <c r="B1734" i="6"/>
  <c r="A1734" i="6"/>
  <c r="R1734" i="6"/>
  <c r="P1734" i="6"/>
  <c r="O1734" i="6"/>
  <c r="N2021" i="6"/>
  <c r="M2021" i="6"/>
  <c r="L2021" i="6"/>
  <c r="K2021" i="6"/>
  <c r="J2021" i="6"/>
  <c r="I2021" i="6"/>
  <c r="H2021" i="6"/>
  <c r="R2021" i="6"/>
  <c r="Q2021" i="6"/>
  <c r="P2021" i="6"/>
  <c r="O2021" i="6"/>
  <c r="G2021" i="6"/>
  <c r="F2021" i="6"/>
  <c r="E2021" i="6"/>
  <c r="D2021" i="6"/>
  <c r="C2021" i="6"/>
  <c r="B2021" i="6"/>
  <c r="A2021" i="6"/>
  <c r="I1660" i="6"/>
  <c r="H1660" i="6"/>
  <c r="G1660" i="6"/>
  <c r="F1660" i="6"/>
  <c r="E1660" i="6"/>
  <c r="R1660" i="6"/>
  <c r="D1660" i="6"/>
  <c r="Q1660" i="6"/>
  <c r="C1660" i="6"/>
  <c r="P1660" i="6"/>
  <c r="B1660" i="6"/>
  <c r="O1660" i="6"/>
  <c r="A1660" i="6"/>
  <c r="N1660" i="6"/>
  <c r="M1660" i="6"/>
  <c r="L1660" i="6"/>
  <c r="K1660" i="6"/>
  <c r="J1660" i="6"/>
  <c r="G1694" i="6"/>
  <c r="F1694" i="6"/>
  <c r="E1694" i="6"/>
  <c r="R1694" i="6"/>
  <c r="D1694" i="6"/>
  <c r="Q1694" i="6"/>
  <c r="C1694" i="6"/>
  <c r="P1694" i="6"/>
  <c r="B1694" i="6"/>
  <c r="O1694" i="6"/>
  <c r="A1694" i="6"/>
  <c r="N1694" i="6"/>
  <c r="M1694" i="6"/>
  <c r="L1694" i="6"/>
  <c r="K1694" i="6"/>
  <c r="J1694" i="6"/>
  <c r="I1694" i="6"/>
  <c r="H1694" i="6"/>
  <c r="E1672" i="6"/>
  <c r="R1672" i="6"/>
  <c r="D1672" i="6"/>
  <c r="Q1672" i="6"/>
  <c r="C1672" i="6"/>
  <c r="P1672" i="6"/>
  <c r="B1672" i="6"/>
  <c r="O1672" i="6"/>
  <c r="A1672" i="6"/>
  <c r="N1672" i="6"/>
  <c r="M1672" i="6"/>
  <c r="L1672" i="6"/>
  <c r="K1672" i="6"/>
  <c r="J1672" i="6"/>
  <c r="I1672" i="6"/>
  <c r="H1672" i="6"/>
  <c r="G1672" i="6"/>
  <c r="F1672" i="6"/>
  <c r="Q1884" i="6"/>
  <c r="C1884" i="6"/>
  <c r="P1884" i="6"/>
  <c r="B1884" i="6"/>
  <c r="O1884" i="6"/>
  <c r="A1884" i="6"/>
  <c r="N1884" i="6"/>
  <c r="K1884" i="6"/>
  <c r="I1884" i="6"/>
  <c r="J1884" i="6"/>
  <c r="H1884" i="6"/>
  <c r="G1884" i="6"/>
  <c r="F1884" i="6"/>
  <c r="E1884" i="6"/>
  <c r="D1884" i="6"/>
  <c r="R1884" i="6"/>
  <c r="M1884" i="6"/>
  <c r="L1884" i="6"/>
  <c r="L1794" i="6"/>
  <c r="K1794" i="6"/>
  <c r="J1794" i="6"/>
  <c r="I1794" i="6"/>
  <c r="H1794" i="6"/>
  <c r="G1794" i="6"/>
  <c r="F1794" i="6"/>
  <c r="E1794" i="6"/>
  <c r="R1794" i="6"/>
  <c r="D1794" i="6"/>
  <c r="Q1794" i="6"/>
  <c r="C1794" i="6"/>
  <c r="P1794" i="6"/>
  <c r="B1794" i="6"/>
  <c r="O1794" i="6"/>
  <c r="A1794" i="6"/>
  <c r="N1794" i="6"/>
  <c r="M1794" i="6"/>
  <c r="P1887" i="6"/>
  <c r="B1887" i="6"/>
  <c r="O1887" i="6"/>
  <c r="A1887" i="6"/>
  <c r="N1887" i="6"/>
  <c r="M1887" i="6"/>
  <c r="J1887" i="6"/>
  <c r="H1887" i="6"/>
  <c r="D1887" i="6"/>
  <c r="C1887" i="6"/>
  <c r="R1887" i="6"/>
  <c r="Q1887" i="6"/>
  <c r="L1887" i="6"/>
  <c r="K1887" i="6"/>
  <c r="I1887" i="6"/>
  <c r="G1887" i="6"/>
  <c r="F1887" i="6"/>
  <c r="E1887" i="6"/>
  <c r="R1951" i="6"/>
  <c r="D1951" i="6"/>
  <c r="Q1951" i="6"/>
  <c r="C1951" i="6"/>
  <c r="P1951" i="6"/>
  <c r="B1951" i="6"/>
  <c r="O1951" i="6"/>
  <c r="A1951" i="6"/>
  <c r="N1951" i="6"/>
  <c r="M1951" i="6"/>
  <c r="L1951" i="6"/>
  <c r="K1951" i="6"/>
  <c r="J1951" i="6"/>
  <c r="I1951" i="6"/>
  <c r="H1951" i="6"/>
  <c r="G1951" i="6"/>
  <c r="F1951" i="6"/>
  <c r="E1951" i="6"/>
  <c r="N1949" i="6"/>
  <c r="M1949" i="6"/>
  <c r="L1949" i="6"/>
  <c r="K1949" i="6"/>
  <c r="J1949" i="6"/>
  <c r="I1949" i="6"/>
  <c r="H1949" i="6"/>
  <c r="G1949" i="6"/>
  <c r="F1949" i="6"/>
  <c r="E1949" i="6"/>
  <c r="R1949" i="6"/>
  <c r="D1949" i="6"/>
  <c r="Q1949" i="6"/>
  <c r="C1949" i="6"/>
  <c r="P1949" i="6"/>
  <c r="O1949" i="6"/>
  <c r="B1949" i="6"/>
  <c r="A1949" i="6"/>
  <c r="K1944" i="6"/>
  <c r="J1944" i="6"/>
  <c r="I1944" i="6"/>
  <c r="H1944" i="6"/>
  <c r="G1944" i="6"/>
  <c r="F1944" i="6"/>
  <c r="E1944" i="6"/>
  <c r="R1944" i="6"/>
  <c r="D1944" i="6"/>
  <c r="Q1944" i="6"/>
  <c r="C1944" i="6"/>
  <c r="P1944" i="6"/>
  <c r="B1944" i="6"/>
  <c r="O1944" i="6"/>
  <c r="A1944" i="6"/>
  <c r="N1944" i="6"/>
  <c r="M1944" i="6"/>
  <c r="L1944" i="6"/>
  <c r="H1883" i="6"/>
  <c r="G1883" i="6"/>
  <c r="F1883" i="6"/>
  <c r="E1883" i="6"/>
  <c r="P1883" i="6"/>
  <c r="B1883" i="6"/>
  <c r="N1883" i="6"/>
  <c r="D1883" i="6"/>
  <c r="C1883" i="6"/>
  <c r="A1883" i="6"/>
  <c r="R1883" i="6"/>
  <c r="Q1883" i="6"/>
  <c r="O1883" i="6"/>
  <c r="M1883" i="6"/>
  <c r="L1883" i="6"/>
  <c r="K1883" i="6"/>
  <c r="J1883" i="6"/>
  <c r="I1883" i="6"/>
  <c r="F1847" i="6"/>
  <c r="E1847" i="6"/>
  <c r="R1847" i="6"/>
  <c r="D1847" i="6"/>
  <c r="Q1847" i="6"/>
  <c r="C1847" i="6"/>
  <c r="P1847" i="6"/>
  <c r="O1847" i="6"/>
  <c r="N1847" i="6"/>
  <c r="M1847" i="6"/>
  <c r="L1847" i="6"/>
  <c r="K1847" i="6"/>
  <c r="J1847" i="6"/>
  <c r="I1847" i="6"/>
  <c r="H1847" i="6"/>
  <c r="G1847" i="6"/>
  <c r="B1847" i="6"/>
  <c r="A1847" i="6"/>
  <c r="E1850" i="6"/>
  <c r="R1850" i="6"/>
  <c r="D1850" i="6"/>
  <c r="Q1850" i="6"/>
  <c r="C1850" i="6"/>
  <c r="P1850" i="6"/>
  <c r="B1850" i="6"/>
  <c r="A1850" i="6"/>
  <c r="O1850" i="6"/>
  <c r="N1850" i="6"/>
  <c r="M1850" i="6"/>
  <c r="L1850" i="6"/>
  <c r="K1850" i="6"/>
  <c r="J1850" i="6"/>
  <c r="I1850" i="6"/>
  <c r="H1850" i="6"/>
  <c r="G1850" i="6"/>
  <c r="F1850" i="6"/>
  <c r="O2138" i="6"/>
  <c r="A2138" i="6"/>
  <c r="N2138" i="6"/>
  <c r="M2138" i="6"/>
  <c r="L2138" i="6"/>
  <c r="K2138" i="6"/>
  <c r="J2138" i="6"/>
  <c r="I2138" i="6"/>
  <c r="H2138" i="6"/>
  <c r="G2138" i="6"/>
  <c r="F2138" i="6"/>
  <c r="E2138" i="6"/>
  <c r="D2138" i="6"/>
  <c r="C2138" i="6"/>
  <c r="B2138" i="6"/>
  <c r="R2138" i="6"/>
  <c r="Q2138" i="6"/>
  <c r="P2138" i="6"/>
  <c r="J2005" i="6"/>
  <c r="I2005" i="6"/>
  <c r="H2005" i="6"/>
  <c r="G2005" i="6"/>
  <c r="F2005" i="6"/>
  <c r="E2005" i="6"/>
  <c r="R2005" i="6"/>
  <c r="D2005" i="6"/>
  <c r="N2005" i="6"/>
  <c r="M2005" i="6"/>
  <c r="L2005" i="6"/>
  <c r="K2005" i="6"/>
  <c r="C2005" i="6"/>
  <c r="B2005" i="6"/>
  <c r="A2005" i="6"/>
  <c r="Q2005" i="6"/>
  <c r="P2005" i="6"/>
  <c r="O2005" i="6"/>
  <c r="R2306" i="6"/>
  <c r="D2306" i="6"/>
  <c r="Q2306" i="6"/>
  <c r="C2306" i="6"/>
  <c r="P2306" i="6"/>
  <c r="B2306" i="6"/>
  <c r="J2306" i="6"/>
  <c r="I2306" i="6"/>
  <c r="H2306" i="6"/>
  <c r="G2306" i="6"/>
  <c r="F2306" i="6"/>
  <c r="E2306" i="6"/>
  <c r="A2306" i="6"/>
  <c r="O2306" i="6"/>
  <c r="N2306" i="6"/>
  <c r="M2306" i="6"/>
  <c r="L2306" i="6"/>
  <c r="K2306" i="6"/>
  <c r="L2088" i="6"/>
  <c r="F2088" i="6"/>
  <c r="E2088" i="6"/>
  <c r="D2088" i="6"/>
  <c r="R2088" i="6"/>
  <c r="C2088" i="6"/>
  <c r="Q2088" i="6"/>
  <c r="B2088" i="6"/>
  <c r="P2088" i="6"/>
  <c r="A2088" i="6"/>
  <c r="O2088" i="6"/>
  <c r="N2088" i="6"/>
  <c r="M2088" i="6"/>
  <c r="K2088" i="6"/>
  <c r="J2088" i="6"/>
  <c r="I2088" i="6"/>
  <c r="H2088" i="6"/>
  <c r="G2088" i="6"/>
  <c r="K2077" i="6"/>
  <c r="D2077" i="6"/>
  <c r="R2077" i="6"/>
  <c r="C2077" i="6"/>
  <c r="Q2077" i="6"/>
  <c r="B2077" i="6"/>
  <c r="P2077" i="6"/>
  <c r="A2077" i="6"/>
  <c r="O2077" i="6"/>
  <c r="N2077" i="6"/>
  <c r="M2077" i="6"/>
  <c r="L2077" i="6"/>
  <c r="J2077" i="6"/>
  <c r="I2077" i="6"/>
  <c r="H2077" i="6"/>
  <c r="G2077" i="6"/>
  <c r="F2077" i="6"/>
  <c r="E2077" i="6"/>
  <c r="Q2393" i="6"/>
  <c r="C2393" i="6"/>
  <c r="P2393" i="6"/>
  <c r="B2393" i="6"/>
  <c r="O2393" i="6"/>
  <c r="A2393" i="6"/>
  <c r="L2393" i="6"/>
  <c r="I2393" i="6"/>
  <c r="H2393" i="6"/>
  <c r="R2393" i="6"/>
  <c r="N2393" i="6"/>
  <c r="M2393" i="6"/>
  <c r="K2393" i="6"/>
  <c r="J2393" i="6"/>
  <c r="G2393" i="6"/>
  <c r="F2393" i="6"/>
  <c r="E2393" i="6"/>
  <c r="D2393" i="6"/>
  <c r="J2223" i="6"/>
  <c r="I2223" i="6"/>
  <c r="H2223" i="6"/>
  <c r="G2223" i="6"/>
  <c r="F2223" i="6"/>
  <c r="E2223" i="6"/>
  <c r="R2223" i="6"/>
  <c r="D2223" i="6"/>
  <c r="Q2223" i="6"/>
  <c r="C2223" i="6"/>
  <c r="P2223" i="6"/>
  <c r="B2223" i="6"/>
  <c r="O2223" i="6"/>
  <c r="A2223" i="6"/>
  <c r="L2223" i="6"/>
  <c r="N2223" i="6"/>
  <c r="M2223" i="6"/>
  <c r="K2223" i="6"/>
  <c r="H2131" i="6"/>
  <c r="G2131" i="6"/>
  <c r="F2131" i="6"/>
  <c r="E2131" i="6"/>
  <c r="R2131" i="6"/>
  <c r="Q2131" i="6"/>
  <c r="P2131" i="6"/>
  <c r="B2131" i="6"/>
  <c r="D2131" i="6"/>
  <c r="C2131" i="6"/>
  <c r="A2131" i="6"/>
  <c r="O2131" i="6"/>
  <c r="N2131" i="6"/>
  <c r="M2131" i="6"/>
  <c r="L2131" i="6"/>
  <c r="K2131" i="6"/>
  <c r="J2131" i="6"/>
  <c r="I2131" i="6"/>
  <c r="I2375" i="6"/>
  <c r="H2375" i="6"/>
  <c r="G2375" i="6"/>
  <c r="Q2375" i="6"/>
  <c r="P2375" i="6"/>
  <c r="O2375" i="6"/>
  <c r="N2375" i="6"/>
  <c r="M2375" i="6"/>
  <c r="L2375" i="6"/>
  <c r="K2375" i="6"/>
  <c r="J2375" i="6"/>
  <c r="F2375" i="6"/>
  <c r="E2375" i="6"/>
  <c r="D2375" i="6"/>
  <c r="R2375" i="6"/>
  <c r="C2375" i="6"/>
  <c r="B2375" i="6"/>
  <c r="A2375" i="6"/>
  <c r="R2334" i="6"/>
  <c r="D2334" i="6"/>
  <c r="Q2334" i="6"/>
  <c r="C2334" i="6"/>
  <c r="P2334" i="6"/>
  <c r="B2334" i="6"/>
  <c r="L2334" i="6"/>
  <c r="K2334" i="6"/>
  <c r="J2334" i="6"/>
  <c r="I2334" i="6"/>
  <c r="H2334" i="6"/>
  <c r="G2334" i="6"/>
  <c r="F2334" i="6"/>
  <c r="E2334" i="6"/>
  <c r="A2334" i="6"/>
  <c r="O2334" i="6"/>
  <c r="N2334" i="6"/>
  <c r="M2334" i="6"/>
  <c r="R2390" i="6"/>
  <c r="D2390" i="6"/>
  <c r="Q2390" i="6"/>
  <c r="C2390" i="6"/>
  <c r="P2390" i="6"/>
  <c r="B2390" i="6"/>
  <c r="M2390" i="6"/>
  <c r="G2390" i="6"/>
  <c r="F2390" i="6"/>
  <c r="E2390" i="6"/>
  <c r="A2390" i="6"/>
  <c r="O2390" i="6"/>
  <c r="N2390" i="6"/>
  <c r="L2390" i="6"/>
  <c r="K2390" i="6"/>
  <c r="J2390" i="6"/>
  <c r="I2390" i="6"/>
  <c r="H2390" i="6"/>
  <c r="L2296" i="6"/>
  <c r="K2296" i="6"/>
  <c r="J2296" i="6"/>
  <c r="D2296" i="6"/>
  <c r="C2296" i="6"/>
  <c r="B2296" i="6"/>
  <c r="R2296" i="6"/>
  <c r="A2296" i="6"/>
  <c r="Q2296" i="6"/>
  <c r="P2296" i="6"/>
  <c r="O2296" i="6"/>
  <c r="N2296" i="6"/>
  <c r="M2296" i="6"/>
  <c r="I2296" i="6"/>
  <c r="H2296" i="6"/>
  <c r="G2296" i="6"/>
  <c r="F2296" i="6"/>
  <c r="E2296" i="6"/>
  <c r="I2607" i="6"/>
  <c r="H2607" i="6"/>
  <c r="G2607" i="6"/>
  <c r="Q2607" i="6"/>
  <c r="P2607" i="6"/>
  <c r="O2607" i="6"/>
  <c r="N2607" i="6"/>
  <c r="M2607" i="6"/>
  <c r="L2607" i="6"/>
  <c r="K2607" i="6"/>
  <c r="E2607" i="6"/>
  <c r="R2607" i="6"/>
  <c r="J2607" i="6"/>
  <c r="F2607" i="6"/>
  <c r="D2607" i="6"/>
  <c r="B2607" i="6"/>
  <c r="A2607" i="6"/>
  <c r="C2607" i="6"/>
  <c r="L2446" i="6"/>
  <c r="K2446" i="6"/>
  <c r="J2446" i="6"/>
  <c r="I2446" i="6"/>
  <c r="H2446" i="6"/>
  <c r="G2446" i="6"/>
  <c r="F2446" i="6"/>
  <c r="E2446" i="6"/>
  <c r="D2446" i="6"/>
  <c r="R2446" i="6"/>
  <c r="C2446" i="6"/>
  <c r="Q2446" i="6"/>
  <c r="B2446" i="6"/>
  <c r="P2446" i="6"/>
  <c r="A2446" i="6"/>
  <c r="O2446" i="6"/>
  <c r="N2446" i="6"/>
  <c r="M2446" i="6"/>
  <c r="G2461" i="6"/>
  <c r="F2461" i="6"/>
  <c r="H2461" i="6"/>
  <c r="E2461" i="6"/>
  <c r="D2461" i="6"/>
  <c r="C2461" i="6"/>
  <c r="R2461" i="6"/>
  <c r="B2461" i="6"/>
  <c r="Q2461" i="6"/>
  <c r="A2461" i="6"/>
  <c r="P2461" i="6"/>
  <c r="O2461" i="6"/>
  <c r="N2461" i="6"/>
  <c r="M2461" i="6"/>
  <c r="L2461" i="6"/>
  <c r="K2461" i="6"/>
  <c r="J2461" i="6"/>
  <c r="I2461" i="6"/>
  <c r="F2342" i="6"/>
  <c r="E2342" i="6"/>
  <c r="R2342" i="6"/>
  <c r="D2342" i="6"/>
  <c r="B2342" i="6"/>
  <c r="A2342" i="6"/>
  <c r="Q2342" i="6"/>
  <c r="P2342" i="6"/>
  <c r="O2342" i="6"/>
  <c r="N2342" i="6"/>
  <c r="M2342" i="6"/>
  <c r="L2342" i="6"/>
  <c r="K2342" i="6"/>
  <c r="J2342" i="6"/>
  <c r="I2342" i="6"/>
  <c r="G2342" i="6"/>
  <c r="H2342" i="6"/>
  <c r="C2342" i="6"/>
  <c r="M2567" i="6"/>
  <c r="L2567" i="6"/>
  <c r="K2567" i="6"/>
  <c r="J2567" i="6"/>
  <c r="I2567" i="6"/>
  <c r="F2567" i="6"/>
  <c r="E2567" i="6"/>
  <c r="Q2567" i="6"/>
  <c r="P2567" i="6"/>
  <c r="O2567" i="6"/>
  <c r="N2567" i="6"/>
  <c r="G2567" i="6"/>
  <c r="D2567" i="6"/>
  <c r="C2567" i="6"/>
  <c r="B2567" i="6"/>
  <c r="A2567" i="6"/>
  <c r="R2567" i="6"/>
  <c r="H2567" i="6"/>
  <c r="L2530" i="6"/>
  <c r="K2530" i="6"/>
  <c r="M2530" i="6"/>
  <c r="J2530" i="6"/>
  <c r="I2530" i="6"/>
  <c r="H2530" i="6"/>
  <c r="F2530" i="6"/>
  <c r="E2530" i="6"/>
  <c r="D2530" i="6"/>
  <c r="C2530" i="6"/>
  <c r="B2530" i="6"/>
  <c r="A2530" i="6"/>
  <c r="R2530" i="6"/>
  <c r="Q2530" i="6"/>
  <c r="P2530" i="6"/>
  <c r="O2530" i="6"/>
  <c r="N2530" i="6"/>
  <c r="G2530" i="6"/>
  <c r="O2533" i="6"/>
  <c r="A2533" i="6"/>
  <c r="N2533" i="6"/>
  <c r="M2533" i="6"/>
  <c r="G2533" i="6"/>
  <c r="F2533" i="6"/>
  <c r="E2533" i="6"/>
  <c r="D2533" i="6"/>
  <c r="B2533" i="6"/>
  <c r="R2533" i="6"/>
  <c r="Q2533" i="6"/>
  <c r="P2533" i="6"/>
  <c r="L2533" i="6"/>
  <c r="K2533" i="6"/>
  <c r="J2533" i="6"/>
  <c r="I2533" i="6"/>
  <c r="H2533" i="6"/>
  <c r="C2533" i="6"/>
  <c r="Q2515" i="6"/>
  <c r="C2515" i="6"/>
  <c r="P2515" i="6"/>
  <c r="B2515" i="6"/>
  <c r="D2515" i="6"/>
  <c r="A2515" i="6"/>
  <c r="R2515" i="6"/>
  <c r="O2515" i="6"/>
  <c r="M2515" i="6"/>
  <c r="L2515" i="6"/>
  <c r="K2515" i="6"/>
  <c r="J2515" i="6"/>
  <c r="N2515" i="6"/>
  <c r="I2515" i="6"/>
  <c r="H2515" i="6"/>
  <c r="G2515" i="6"/>
  <c r="F2515" i="6"/>
  <c r="E2515" i="6"/>
  <c r="J2632" i="6"/>
  <c r="I2632" i="6"/>
  <c r="H2632" i="6"/>
  <c r="E2632" i="6"/>
  <c r="D2632" i="6"/>
  <c r="C2632" i="6"/>
  <c r="B2632" i="6"/>
  <c r="R2632" i="6"/>
  <c r="A2632" i="6"/>
  <c r="Q2632" i="6"/>
  <c r="P2632" i="6"/>
  <c r="M2632" i="6"/>
  <c r="O2632" i="6"/>
  <c r="N2632" i="6"/>
  <c r="L2632" i="6"/>
  <c r="K2632" i="6"/>
  <c r="G2632" i="6"/>
  <c r="F2632" i="6"/>
  <c r="E2481" i="6"/>
  <c r="R2481" i="6"/>
  <c r="D2481" i="6"/>
  <c r="L2481" i="6"/>
  <c r="K2481" i="6"/>
  <c r="J2481" i="6"/>
  <c r="I2481" i="6"/>
  <c r="F2481" i="6"/>
  <c r="Q2481" i="6"/>
  <c r="P2481" i="6"/>
  <c r="O2481" i="6"/>
  <c r="N2481" i="6"/>
  <c r="M2481" i="6"/>
  <c r="H2481" i="6"/>
  <c r="G2481" i="6"/>
  <c r="C2481" i="6"/>
  <c r="B2481" i="6"/>
  <c r="A2481" i="6"/>
  <c r="M2666" i="6"/>
  <c r="L2666" i="6"/>
  <c r="J2666" i="6"/>
  <c r="I2666" i="6"/>
  <c r="H2666" i="6"/>
  <c r="F2666" i="6"/>
  <c r="E2666" i="6"/>
  <c r="D2666" i="6"/>
  <c r="C2666" i="6"/>
  <c r="R2666" i="6"/>
  <c r="B2666" i="6"/>
  <c r="Q2666" i="6"/>
  <c r="P2666" i="6"/>
  <c r="O2666" i="6"/>
  <c r="N2666" i="6"/>
  <c r="K2666" i="6"/>
  <c r="G2666" i="6"/>
  <c r="A2666" i="6"/>
  <c r="G2698" i="6"/>
  <c r="F2698" i="6"/>
  <c r="H2698" i="6"/>
  <c r="E2698" i="6"/>
  <c r="D2698" i="6"/>
  <c r="C2698" i="6"/>
  <c r="R2698" i="6"/>
  <c r="B2698" i="6"/>
  <c r="Q2698" i="6"/>
  <c r="A2698" i="6"/>
  <c r="P2698" i="6"/>
  <c r="O2698" i="6"/>
  <c r="N2698" i="6"/>
  <c r="M2698" i="6"/>
  <c r="L2698" i="6"/>
  <c r="K2698" i="6"/>
  <c r="J2698" i="6"/>
  <c r="I2698" i="6"/>
  <c r="E2577" i="6"/>
  <c r="R2577" i="6"/>
  <c r="D2577" i="6"/>
  <c r="Q2577" i="6"/>
  <c r="C2577" i="6"/>
  <c r="P2577" i="6"/>
  <c r="O2577" i="6"/>
  <c r="L2577" i="6"/>
  <c r="K2577" i="6"/>
  <c r="A2577" i="6"/>
  <c r="N2577" i="6"/>
  <c r="M2577" i="6"/>
  <c r="J2577" i="6"/>
  <c r="I2577" i="6"/>
  <c r="H2577" i="6"/>
  <c r="G2577" i="6"/>
  <c r="F2577" i="6"/>
  <c r="B2577" i="6"/>
  <c r="M2722" i="6"/>
  <c r="L2722" i="6"/>
  <c r="J2722" i="6"/>
  <c r="E2722" i="6"/>
  <c r="P2722" i="6"/>
  <c r="O2722" i="6"/>
  <c r="N2722" i="6"/>
  <c r="K2722" i="6"/>
  <c r="I2722" i="6"/>
  <c r="H2722" i="6"/>
  <c r="G2722" i="6"/>
  <c r="F2722" i="6"/>
  <c r="D2722" i="6"/>
  <c r="C2722" i="6"/>
  <c r="B2722" i="6"/>
  <c r="A2722" i="6"/>
  <c r="R2722" i="6"/>
  <c r="Q2722" i="6"/>
  <c r="N2773" i="6"/>
  <c r="M2773" i="6"/>
  <c r="L2773" i="6"/>
  <c r="K2773" i="6"/>
  <c r="F2773" i="6"/>
  <c r="E2773" i="6"/>
  <c r="D2773" i="6"/>
  <c r="C2773" i="6"/>
  <c r="B2773" i="6"/>
  <c r="A2773" i="6"/>
  <c r="R2773" i="6"/>
  <c r="Q2773" i="6"/>
  <c r="P2773" i="6"/>
  <c r="O2773" i="6"/>
  <c r="G2773" i="6"/>
  <c r="J2773" i="6"/>
  <c r="I2773" i="6"/>
  <c r="H2773" i="6"/>
  <c r="F2743" i="6"/>
  <c r="E2743" i="6"/>
  <c r="Q2743" i="6"/>
  <c r="C2743" i="6"/>
  <c r="P2743" i="6"/>
  <c r="B2743" i="6"/>
  <c r="O2743" i="6"/>
  <c r="A2743" i="6"/>
  <c r="N2743" i="6"/>
  <c r="M2743" i="6"/>
  <c r="L2743" i="6"/>
  <c r="R2743" i="6"/>
  <c r="K2743" i="6"/>
  <c r="J2743" i="6"/>
  <c r="I2743" i="6"/>
  <c r="H2743" i="6"/>
  <c r="G2743" i="6"/>
  <c r="D2743" i="6"/>
  <c r="Q2907" i="6"/>
  <c r="C2907" i="6"/>
  <c r="P2907" i="6"/>
  <c r="B2907" i="6"/>
  <c r="O2907" i="6"/>
  <c r="A2907" i="6"/>
  <c r="N2907" i="6"/>
  <c r="M2907" i="6"/>
  <c r="K2907" i="6"/>
  <c r="J2907" i="6"/>
  <c r="I2907" i="6"/>
  <c r="H2907" i="6"/>
  <c r="D2907" i="6"/>
  <c r="R2907" i="6"/>
  <c r="L2907" i="6"/>
  <c r="G2907" i="6"/>
  <c r="F2907" i="6"/>
  <c r="E2907" i="6"/>
  <c r="J2844" i="6"/>
  <c r="H2844" i="6"/>
  <c r="G2844" i="6"/>
  <c r="F2844" i="6"/>
  <c r="E2844" i="6"/>
  <c r="D2844" i="6"/>
  <c r="R2844" i="6"/>
  <c r="C2844" i="6"/>
  <c r="Q2844" i="6"/>
  <c r="B2844" i="6"/>
  <c r="P2844" i="6"/>
  <c r="A2844" i="6"/>
  <c r="O2844" i="6"/>
  <c r="N2844" i="6"/>
  <c r="M2844" i="6"/>
  <c r="L2844" i="6"/>
  <c r="K2844" i="6"/>
  <c r="I2844" i="6"/>
  <c r="F2769" i="6"/>
  <c r="E2769" i="6"/>
  <c r="R2769" i="6"/>
  <c r="D2769" i="6"/>
  <c r="I2769" i="6"/>
  <c r="H2769" i="6"/>
  <c r="G2769" i="6"/>
  <c r="C2769" i="6"/>
  <c r="B2769" i="6"/>
  <c r="A2769" i="6"/>
  <c r="Q2769" i="6"/>
  <c r="P2769" i="6"/>
  <c r="O2769" i="6"/>
  <c r="N2769" i="6"/>
  <c r="L2769" i="6"/>
  <c r="K2769" i="6"/>
  <c r="J2769" i="6"/>
  <c r="M2769" i="6"/>
  <c r="M2919" i="6"/>
  <c r="L2919" i="6"/>
  <c r="K2919" i="6"/>
  <c r="J2919" i="6"/>
  <c r="I2919" i="6"/>
  <c r="H2919" i="6"/>
  <c r="G2919" i="6"/>
  <c r="F2919" i="6"/>
  <c r="E2919" i="6"/>
  <c r="R2919" i="6"/>
  <c r="D2919" i="6"/>
  <c r="Q2919" i="6"/>
  <c r="P2919" i="6"/>
  <c r="O2919" i="6"/>
  <c r="N2919" i="6"/>
  <c r="C2919" i="6"/>
  <c r="B2919" i="6"/>
  <c r="A2919" i="6"/>
  <c r="L3004" i="6"/>
  <c r="K3004" i="6"/>
  <c r="J3004" i="6"/>
  <c r="I3004" i="6"/>
  <c r="G3004" i="6"/>
  <c r="E3004" i="6"/>
  <c r="D3004" i="6"/>
  <c r="C3004" i="6"/>
  <c r="B3004" i="6"/>
  <c r="A3004" i="6"/>
  <c r="R3004" i="6"/>
  <c r="Q3004" i="6"/>
  <c r="P3004" i="6"/>
  <c r="O3004" i="6"/>
  <c r="N3004" i="6"/>
  <c r="M3004" i="6"/>
  <c r="H3004" i="6"/>
  <c r="F3004" i="6"/>
  <c r="N2942" i="6"/>
  <c r="M2942" i="6"/>
  <c r="L2942" i="6"/>
  <c r="D2942" i="6"/>
  <c r="C2942" i="6"/>
  <c r="B2942" i="6"/>
  <c r="R2942" i="6"/>
  <c r="A2942" i="6"/>
  <c r="Q2942" i="6"/>
  <c r="P2942" i="6"/>
  <c r="O2942" i="6"/>
  <c r="K2942" i="6"/>
  <c r="J2942" i="6"/>
  <c r="I2942" i="6"/>
  <c r="H2942" i="6"/>
  <c r="G2942" i="6"/>
  <c r="F2942" i="6"/>
  <c r="E2942" i="6"/>
  <c r="Q3017" i="6"/>
  <c r="C3017" i="6"/>
  <c r="P3017" i="6"/>
  <c r="B3017" i="6"/>
  <c r="O3017" i="6"/>
  <c r="A3017" i="6"/>
  <c r="N3017" i="6"/>
  <c r="M3017" i="6"/>
  <c r="L3017" i="6"/>
  <c r="K3017" i="6"/>
  <c r="J3017" i="6"/>
  <c r="I3017" i="6"/>
  <c r="H3017" i="6"/>
  <c r="R3017" i="6"/>
  <c r="G3017" i="6"/>
  <c r="F3017" i="6"/>
  <c r="E3017" i="6"/>
  <c r="D3017" i="6"/>
  <c r="H2946" i="6"/>
  <c r="G2946" i="6"/>
  <c r="F2946" i="6"/>
  <c r="P2946" i="6"/>
  <c r="O2946" i="6"/>
  <c r="N2946" i="6"/>
  <c r="M2946" i="6"/>
  <c r="L2946" i="6"/>
  <c r="K2946" i="6"/>
  <c r="J2946" i="6"/>
  <c r="I2946" i="6"/>
  <c r="E2946" i="6"/>
  <c r="D2946" i="6"/>
  <c r="R2946" i="6"/>
  <c r="Q2946" i="6"/>
  <c r="C2946" i="6"/>
  <c r="B2946" i="6"/>
  <c r="A2946" i="6"/>
  <c r="K3069" i="6"/>
  <c r="J3069" i="6"/>
  <c r="I3069" i="6"/>
  <c r="H3069" i="6"/>
  <c r="F3069" i="6"/>
  <c r="E3069" i="6"/>
  <c r="D3069" i="6"/>
  <c r="C3069" i="6"/>
  <c r="R3069" i="6"/>
  <c r="Q3069" i="6"/>
  <c r="P3069" i="6"/>
  <c r="O3069" i="6"/>
  <c r="N3069" i="6"/>
  <c r="M3069" i="6"/>
  <c r="L3069" i="6"/>
  <c r="G3069" i="6"/>
  <c r="B3069" i="6"/>
  <c r="A3069" i="6"/>
  <c r="P3068" i="6"/>
  <c r="B3068" i="6"/>
  <c r="O3068" i="6"/>
  <c r="A3068" i="6"/>
  <c r="N3068" i="6"/>
  <c r="M3068" i="6"/>
  <c r="G3068" i="6"/>
  <c r="F3068" i="6"/>
  <c r="E3068" i="6"/>
  <c r="D3068" i="6"/>
  <c r="K3068" i="6"/>
  <c r="J3068" i="6"/>
  <c r="I3068" i="6"/>
  <c r="H3068" i="6"/>
  <c r="C3068" i="6"/>
  <c r="R3068" i="6"/>
  <c r="Q3068" i="6"/>
  <c r="L3068" i="6"/>
  <c r="N3060" i="6"/>
  <c r="M3060" i="6"/>
  <c r="L3060" i="6"/>
  <c r="K3060" i="6"/>
  <c r="C3060" i="6"/>
  <c r="B3060" i="6"/>
  <c r="A3060" i="6"/>
  <c r="R3060" i="6"/>
  <c r="O3060" i="6"/>
  <c r="I3060" i="6"/>
  <c r="H3060" i="6"/>
  <c r="G3060" i="6"/>
  <c r="F3060" i="6"/>
  <c r="E3060" i="6"/>
  <c r="D3060" i="6"/>
  <c r="Q3060" i="6"/>
  <c r="P3060" i="6"/>
  <c r="J3060" i="6"/>
  <c r="R3135" i="6"/>
  <c r="D3135" i="6"/>
  <c r="Q3135" i="6"/>
  <c r="C3135" i="6"/>
  <c r="I3135" i="6"/>
  <c r="H3135" i="6"/>
  <c r="G3135" i="6"/>
  <c r="F3135" i="6"/>
  <c r="E3135" i="6"/>
  <c r="B3135" i="6"/>
  <c r="A3135" i="6"/>
  <c r="N3135" i="6"/>
  <c r="M3135" i="6"/>
  <c r="L3135" i="6"/>
  <c r="K3135" i="6"/>
  <c r="J3135" i="6"/>
  <c r="P3135" i="6"/>
  <c r="O3135" i="6"/>
  <c r="P3229" i="6"/>
  <c r="B3229" i="6"/>
  <c r="M3229" i="6"/>
  <c r="L3229" i="6"/>
  <c r="K3229" i="6"/>
  <c r="R3229" i="6"/>
  <c r="Q3229" i="6"/>
  <c r="O3229" i="6"/>
  <c r="N3229" i="6"/>
  <c r="J3229" i="6"/>
  <c r="I3229" i="6"/>
  <c r="H3229" i="6"/>
  <c r="G3229" i="6"/>
  <c r="F3229" i="6"/>
  <c r="E3229" i="6"/>
  <c r="D3229" i="6"/>
  <c r="C3229" i="6"/>
  <c r="A3229" i="6"/>
  <c r="E3101" i="6"/>
  <c r="R3101" i="6"/>
  <c r="D3101" i="6"/>
  <c r="Q3101" i="6"/>
  <c r="C3101" i="6"/>
  <c r="P3101" i="6"/>
  <c r="B3101" i="6"/>
  <c r="H3101" i="6"/>
  <c r="G3101" i="6"/>
  <c r="F3101" i="6"/>
  <c r="A3101" i="6"/>
  <c r="O3101" i="6"/>
  <c r="N3101" i="6"/>
  <c r="M3101" i="6"/>
  <c r="J3101" i="6"/>
  <c r="I3101" i="6"/>
  <c r="L3101" i="6"/>
  <c r="K3101" i="6"/>
  <c r="L3255" i="6"/>
  <c r="Q3255" i="6"/>
  <c r="B3255" i="6"/>
  <c r="P3255" i="6"/>
  <c r="A3255" i="6"/>
  <c r="O3255" i="6"/>
  <c r="D3255" i="6"/>
  <c r="C3255" i="6"/>
  <c r="R3255" i="6"/>
  <c r="N3255" i="6"/>
  <c r="M3255" i="6"/>
  <c r="K3255" i="6"/>
  <c r="J3255" i="6"/>
  <c r="I3255" i="6"/>
  <c r="H3255" i="6"/>
  <c r="G3255" i="6"/>
  <c r="F3255" i="6"/>
  <c r="E3255" i="6"/>
  <c r="I3264" i="6"/>
  <c r="L3264" i="6"/>
  <c r="K3264" i="6"/>
  <c r="J3264" i="6"/>
  <c r="G3264" i="6"/>
  <c r="F3264" i="6"/>
  <c r="R3264" i="6"/>
  <c r="Q3264" i="6"/>
  <c r="P3264" i="6"/>
  <c r="O3264" i="6"/>
  <c r="N3264" i="6"/>
  <c r="M3264" i="6"/>
  <c r="H3264" i="6"/>
  <c r="D3264" i="6"/>
  <c r="C3264" i="6"/>
  <c r="B3264" i="6"/>
  <c r="A3264" i="6"/>
  <c r="E3264" i="6"/>
  <c r="L3227" i="6"/>
  <c r="F3227" i="6"/>
  <c r="E3227" i="6"/>
  <c r="D3227" i="6"/>
  <c r="P3227" i="6"/>
  <c r="O3227" i="6"/>
  <c r="N3227" i="6"/>
  <c r="M3227" i="6"/>
  <c r="K3227" i="6"/>
  <c r="J3227" i="6"/>
  <c r="I3227" i="6"/>
  <c r="H3227" i="6"/>
  <c r="R3227" i="6"/>
  <c r="Q3227" i="6"/>
  <c r="G3227" i="6"/>
  <c r="C3227" i="6"/>
  <c r="B3227" i="6"/>
  <c r="A3227" i="6"/>
  <c r="P3432" i="6"/>
  <c r="B3432" i="6"/>
  <c r="O3432" i="6"/>
  <c r="A3432" i="6"/>
  <c r="N3432" i="6"/>
  <c r="M3432" i="6"/>
  <c r="K3432" i="6"/>
  <c r="J3432" i="6"/>
  <c r="I3432" i="6"/>
  <c r="E3432" i="6"/>
  <c r="D3432" i="6"/>
  <c r="C3432" i="6"/>
  <c r="Q3432" i="6"/>
  <c r="L3432" i="6"/>
  <c r="H3432" i="6"/>
  <c r="G3432" i="6"/>
  <c r="F3432" i="6"/>
  <c r="R3432" i="6"/>
  <c r="I3439" i="6"/>
  <c r="H3439" i="6"/>
  <c r="G3439" i="6"/>
  <c r="F3439" i="6"/>
  <c r="R3439" i="6"/>
  <c r="D3439" i="6"/>
  <c r="Q3439" i="6"/>
  <c r="C3439" i="6"/>
  <c r="P3439" i="6"/>
  <c r="B3439" i="6"/>
  <c r="L3439" i="6"/>
  <c r="K3439" i="6"/>
  <c r="J3439" i="6"/>
  <c r="E3439" i="6"/>
  <c r="A3439" i="6"/>
  <c r="O3439" i="6"/>
  <c r="N3439" i="6"/>
  <c r="M3439" i="6"/>
  <c r="H3296" i="6"/>
  <c r="G3296" i="6"/>
  <c r="F3296" i="6"/>
  <c r="E3296" i="6"/>
  <c r="R3296" i="6"/>
  <c r="O3296" i="6"/>
  <c r="N3296" i="6"/>
  <c r="M3296" i="6"/>
  <c r="L3296" i="6"/>
  <c r="K3296" i="6"/>
  <c r="J3296" i="6"/>
  <c r="I3296" i="6"/>
  <c r="Q3296" i="6"/>
  <c r="P3296" i="6"/>
  <c r="D3296" i="6"/>
  <c r="C3296" i="6"/>
  <c r="B3296" i="6"/>
  <c r="A3296" i="6"/>
  <c r="E3347" i="6"/>
  <c r="R3347" i="6"/>
  <c r="D3347" i="6"/>
  <c r="Q3347" i="6"/>
  <c r="C3347" i="6"/>
  <c r="P3347" i="6"/>
  <c r="B3347" i="6"/>
  <c r="O3347" i="6"/>
  <c r="A3347" i="6"/>
  <c r="N3347" i="6"/>
  <c r="M3347" i="6"/>
  <c r="L3347" i="6"/>
  <c r="J3347" i="6"/>
  <c r="I3347" i="6"/>
  <c r="H3347" i="6"/>
  <c r="G3347" i="6"/>
  <c r="F3347" i="6"/>
  <c r="K3347" i="6"/>
  <c r="J3447" i="6"/>
  <c r="I3447" i="6"/>
  <c r="H3447" i="6"/>
  <c r="R3447" i="6"/>
  <c r="A3447" i="6"/>
  <c r="Q3447" i="6"/>
  <c r="P3447" i="6"/>
  <c r="O3447" i="6"/>
  <c r="N3447" i="6"/>
  <c r="M3447" i="6"/>
  <c r="L3447" i="6"/>
  <c r="K3447" i="6"/>
  <c r="E3447" i="6"/>
  <c r="G3447" i="6"/>
  <c r="F3447" i="6"/>
  <c r="D3447" i="6"/>
  <c r="C3447" i="6"/>
  <c r="B3447" i="6"/>
  <c r="F3525" i="6"/>
  <c r="P3525" i="6"/>
  <c r="B3525" i="6"/>
  <c r="O3525" i="6"/>
  <c r="N3525" i="6"/>
  <c r="M3525" i="6"/>
  <c r="L3525" i="6"/>
  <c r="K3525" i="6"/>
  <c r="J3525" i="6"/>
  <c r="R3525" i="6"/>
  <c r="Q3525" i="6"/>
  <c r="I3525" i="6"/>
  <c r="H3525" i="6"/>
  <c r="G3525" i="6"/>
  <c r="E3525" i="6"/>
  <c r="D3525" i="6"/>
  <c r="C3525" i="6"/>
  <c r="A3525" i="6"/>
  <c r="P3440" i="6"/>
  <c r="O3440" i="6"/>
  <c r="D3440" i="6"/>
  <c r="C3440" i="6"/>
  <c r="R3440" i="6"/>
  <c r="B3440" i="6"/>
  <c r="Q3440" i="6"/>
  <c r="A3440" i="6"/>
  <c r="M3440" i="6"/>
  <c r="L3440" i="6"/>
  <c r="K3440" i="6"/>
  <c r="N3440" i="6"/>
  <c r="J3440" i="6"/>
  <c r="I3440" i="6"/>
  <c r="H3440" i="6"/>
  <c r="G3440" i="6"/>
  <c r="F3440" i="6"/>
  <c r="E3440" i="6"/>
  <c r="H3481" i="6"/>
  <c r="G3481" i="6"/>
  <c r="F3481" i="6"/>
  <c r="E3481" i="6"/>
  <c r="I3481" i="6"/>
  <c r="D3481" i="6"/>
  <c r="C3481" i="6"/>
  <c r="B3481" i="6"/>
  <c r="A3481" i="6"/>
  <c r="R3481" i="6"/>
  <c r="Q3481" i="6"/>
  <c r="P3481" i="6"/>
  <c r="O3481" i="6"/>
  <c r="M3481" i="6"/>
  <c r="N3481" i="6"/>
  <c r="L3481" i="6"/>
  <c r="K3481" i="6"/>
  <c r="J3481" i="6"/>
  <c r="Q3604" i="6"/>
  <c r="C3604" i="6"/>
  <c r="K3604" i="6"/>
  <c r="N3604" i="6"/>
  <c r="M3604" i="6"/>
  <c r="L3604" i="6"/>
  <c r="J3604" i="6"/>
  <c r="I3604" i="6"/>
  <c r="H3604" i="6"/>
  <c r="G3604" i="6"/>
  <c r="F3604" i="6"/>
  <c r="E3604" i="6"/>
  <c r="D3604" i="6"/>
  <c r="O3604" i="6"/>
  <c r="B3604" i="6"/>
  <c r="A3604" i="6"/>
  <c r="R3604" i="6"/>
  <c r="P3604" i="6"/>
  <c r="E3528" i="6"/>
  <c r="O3528" i="6"/>
  <c r="A3528" i="6"/>
  <c r="H3528" i="6"/>
  <c r="G3528" i="6"/>
  <c r="F3528" i="6"/>
  <c r="D3528" i="6"/>
  <c r="C3528" i="6"/>
  <c r="R3528" i="6"/>
  <c r="B3528" i="6"/>
  <c r="N3528" i="6"/>
  <c r="M3528" i="6"/>
  <c r="L3528" i="6"/>
  <c r="K3528" i="6"/>
  <c r="J3528" i="6"/>
  <c r="I3528" i="6"/>
  <c r="Q3528" i="6"/>
  <c r="P3528" i="6"/>
  <c r="N3571" i="6"/>
  <c r="H3571" i="6"/>
  <c r="D3571" i="6"/>
  <c r="C3571" i="6"/>
  <c r="R3571" i="6"/>
  <c r="B3571" i="6"/>
  <c r="Q3571" i="6"/>
  <c r="A3571" i="6"/>
  <c r="P3571" i="6"/>
  <c r="O3571" i="6"/>
  <c r="L3571" i="6"/>
  <c r="K3571" i="6"/>
  <c r="J3571" i="6"/>
  <c r="I3571" i="6"/>
  <c r="G3571" i="6"/>
  <c r="F3571" i="6"/>
  <c r="M3571" i="6"/>
  <c r="E3571" i="6"/>
  <c r="A182" i="6"/>
  <c r="B182" i="6" s="1"/>
  <c r="A250" i="6"/>
  <c r="B250" i="6" s="1"/>
  <c r="A12" i="6"/>
  <c r="C12" i="6" s="1"/>
  <c r="A138" i="6"/>
  <c r="C138" i="6" s="1"/>
  <c r="A264" i="6"/>
  <c r="B264" i="6" s="1"/>
  <c r="A197" i="6"/>
  <c r="B197" i="6" s="1"/>
  <c r="H197" i="6" s="1"/>
  <c r="A432" i="6"/>
  <c r="C432" i="6" s="1"/>
  <c r="A180" i="6"/>
  <c r="C180" i="6" s="1"/>
  <c r="A336" i="6"/>
  <c r="C336" i="6" s="1"/>
  <c r="A56" i="6"/>
  <c r="B56" i="6" s="1"/>
  <c r="A129" i="6"/>
  <c r="B129" i="6" s="1"/>
  <c r="A225" i="6"/>
  <c r="C225" i="6" s="1"/>
  <c r="A399" i="6"/>
  <c r="B399" i="6" s="1"/>
  <c r="H399" i="6" s="1"/>
  <c r="A437" i="6"/>
  <c r="C437" i="6" s="1"/>
  <c r="R757" i="6"/>
  <c r="D757" i="6"/>
  <c r="Q757" i="6"/>
  <c r="C757" i="6"/>
  <c r="P757" i="6"/>
  <c r="B757" i="6"/>
  <c r="O757" i="6"/>
  <c r="A757" i="6"/>
  <c r="N757" i="6"/>
  <c r="M757" i="6"/>
  <c r="L757" i="6"/>
  <c r="K757" i="6"/>
  <c r="J757" i="6"/>
  <c r="I757" i="6"/>
  <c r="G757" i="6"/>
  <c r="H757" i="6"/>
  <c r="F757" i="6"/>
  <c r="E757" i="6"/>
  <c r="A538" i="6"/>
  <c r="B538" i="6" s="1"/>
  <c r="A325" i="6"/>
  <c r="C325" i="6" s="1"/>
  <c r="A342" i="6"/>
  <c r="C342" i="6" s="1"/>
  <c r="A247" i="6"/>
  <c r="C247" i="6" s="1"/>
  <c r="A668" i="6"/>
  <c r="B668" i="6" s="1"/>
  <c r="A654" i="6"/>
  <c r="C654" i="6" s="1"/>
  <c r="A693" i="6"/>
  <c r="B693" i="6" s="1"/>
  <c r="A489" i="6"/>
  <c r="C489" i="6" s="1"/>
  <c r="A567" i="6"/>
  <c r="B567" i="6" s="1"/>
  <c r="A721" i="6"/>
  <c r="B721" i="6" s="1"/>
  <c r="Q828" i="6"/>
  <c r="C828" i="6"/>
  <c r="H828" i="6"/>
  <c r="M828" i="6"/>
  <c r="L828" i="6"/>
  <c r="K828" i="6"/>
  <c r="J828" i="6"/>
  <c r="I828" i="6"/>
  <c r="G828" i="6"/>
  <c r="F828" i="6"/>
  <c r="E828" i="6"/>
  <c r="D828" i="6"/>
  <c r="B828" i="6"/>
  <c r="P828" i="6"/>
  <c r="N828" i="6"/>
  <c r="A828" i="6"/>
  <c r="R828" i="6"/>
  <c r="O828" i="6"/>
  <c r="A691" i="6"/>
  <c r="C691" i="6" s="1"/>
  <c r="P817" i="6"/>
  <c r="B817" i="6"/>
  <c r="G817" i="6"/>
  <c r="J817" i="6"/>
  <c r="I817" i="6"/>
  <c r="H817" i="6"/>
  <c r="F817" i="6"/>
  <c r="E817" i="6"/>
  <c r="D817" i="6"/>
  <c r="C817" i="6"/>
  <c r="R817" i="6"/>
  <c r="A817" i="6"/>
  <c r="Q817" i="6"/>
  <c r="O817" i="6"/>
  <c r="M817" i="6"/>
  <c r="N817" i="6"/>
  <c r="L817" i="6"/>
  <c r="K817" i="6"/>
  <c r="M798" i="6"/>
  <c r="H798" i="6"/>
  <c r="G798" i="6"/>
  <c r="F798" i="6"/>
  <c r="E798" i="6"/>
  <c r="D798" i="6"/>
  <c r="R798" i="6"/>
  <c r="C798" i="6"/>
  <c r="Q798" i="6"/>
  <c r="B798" i="6"/>
  <c r="P798" i="6"/>
  <c r="A798" i="6"/>
  <c r="O798" i="6"/>
  <c r="N798" i="6"/>
  <c r="K798" i="6"/>
  <c r="L798" i="6"/>
  <c r="J798" i="6"/>
  <c r="I798" i="6"/>
  <c r="A636" i="6"/>
  <c r="B636" i="6" s="1"/>
  <c r="A639" i="6"/>
  <c r="C639" i="6" s="1"/>
  <c r="H841" i="6"/>
  <c r="F841" i="6"/>
  <c r="P841" i="6"/>
  <c r="B841" i="6"/>
  <c r="O841" i="6"/>
  <c r="A841" i="6"/>
  <c r="M841" i="6"/>
  <c r="R841" i="6"/>
  <c r="Q841" i="6"/>
  <c r="N841" i="6"/>
  <c r="L841" i="6"/>
  <c r="K841" i="6"/>
  <c r="J841" i="6"/>
  <c r="I841" i="6"/>
  <c r="G841" i="6"/>
  <c r="E841" i="6"/>
  <c r="C841" i="6"/>
  <c r="D841" i="6"/>
  <c r="N865" i="6"/>
  <c r="L865" i="6"/>
  <c r="K865" i="6"/>
  <c r="J865" i="6"/>
  <c r="H865" i="6"/>
  <c r="G865" i="6"/>
  <c r="F865" i="6"/>
  <c r="E865" i="6"/>
  <c r="B865" i="6"/>
  <c r="A865" i="6"/>
  <c r="R865" i="6"/>
  <c r="Q865" i="6"/>
  <c r="P865" i="6"/>
  <c r="O865" i="6"/>
  <c r="I865" i="6"/>
  <c r="M865" i="6"/>
  <c r="D865" i="6"/>
  <c r="C865" i="6"/>
  <c r="Q1369" i="6"/>
  <c r="C1369" i="6"/>
  <c r="P1369" i="6"/>
  <c r="A1369" i="6"/>
  <c r="O1369" i="6"/>
  <c r="N1369" i="6"/>
  <c r="M1369" i="6"/>
  <c r="L1369" i="6"/>
  <c r="K1369" i="6"/>
  <c r="J1369" i="6"/>
  <c r="I1369" i="6"/>
  <c r="H1369" i="6"/>
  <c r="G1369" i="6"/>
  <c r="F1369" i="6"/>
  <c r="E1369" i="6"/>
  <c r="D1369" i="6"/>
  <c r="B1369" i="6"/>
  <c r="R1369" i="6"/>
  <c r="J979" i="6"/>
  <c r="H979" i="6"/>
  <c r="G979" i="6"/>
  <c r="K979" i="6"/>
  <c r="I979" i="6"/>
  <c r="F979" i="6"/>
  <c r="E979" i="6"/>
  <c r="D979" i="6"/>
  <c r="C979" i="6"/>
  <c r="B979" i="6"/>
  <c r="R979" i="6"/>
  <c r="A979" i="6"/>
  <c r="Q979" i="6"/>
  <c r="P979" i="6"/>
  <c r="N979" i="6"/>
  <c r="O979" i="6"/>
  <c r="M979" i="6"/>
  <c r="L979" i="6"/>
  <c r="M1054" i="6"/>
  <c r="L1054" i="6"/>
  <c r="K1054" i="6"/>
  <c r="J1054" i="6"/>
  <c r="G1054" i="6"/>
  <c r="D1054" i="6"/>
  <c r="C1054" i="6"/>
  <c r="B1054" i="6"/>
  <c r="A1054" i="6"/>
  <c r="R1054" i="6"/>
  <c r="Q1054" i="6"/>
  <c r="P1054" i="6"/>
  <c r="O1054" i="6"/>
  <c r="N1054" i="6"/>
  <c r="H1054" i="6"/>
  <c r="I1054" i="6"/>
  <c r="F1054" i="6"/>
  <c r="E1054" i="6"/>
  <c r="F949" i="6"/>
  <c r="R949" i="6"/>
  <c r="D949" i="6"/>
  <c r="E949" i="6"/>
  <c r="C949" i="6"/>
  <c r="B949" i="6"/>
  <c r="Q949" i="6"/>
  <c r="A949" i="6"/>
  <c r="P949" i="6"/>
  <c r="O949" i="6"/>
  <c r="N949" i="6"/>
  <c r="M949" i="6"/>
  <c r="L949" i="6"/>
  <c r="K949" i="6"/>
  <c r="I949" i="6"/>
  <c r="J949" i="6"/>
  <c r="H949" i="6"/>
  <c r="G949" i="6"/>
  <c r="I968" i="6"/>
  <c r="G968" i="6"/>
  <c r="C968" i="6"/>
  <c r="R968" i="6"/>
  <c r="B968" i="6"/>
  <c r="Q968" i="6"/>
  <c r="A968" i="6"/>
  <c r="P968" i="6"/>
  <c r="O968" i="6"/>
  <c r="N968" i="6"/>
  <c r="M968" i="6"/>
  <c r="L968" i="6"/>
  <c r="K968" i="6"/>
  <c r="J968" i="6"/>
  <c r="F968" i="6"/>
  <c r="H968" i="6"/>
  <c r="E968" i="6"/>
  <c r="D968" i="6"/>
  <c r="K1205" i="6"/>
  <c r="J1205" i="6"/>
  <c r="I1205" i="6"/>
  <c r="O1205" i="6"/>
  <c r="N1205" i="6"/>
  <c r="M1205" i="6"/>
  <c r="L1205" i="6"/>
  <c r="H1205" i="6"/>
  <c r="G1205" i="6"/>
  <c r="F1205" i="6"/>
  <c r="E1205" i="6"/>
  <c r="D1205" i="6"/>
  <c r="C1205" i="6"/>
  <c r="B1205" i="6"/>
  <c r="R1205" i="6"/>
  <c r="A1205" i="6"/>
  <c r="Q1205" i="6"/>
  <c r="P1205" i="6"/>
  <c r="M1138" i="6"/>
  <c r="L1138" i="6"/>
  <c r="K1138" i="6"/>
  <c r="J1138" i="6"/>
  <c r="I1138" i="6"/>
  <c r="H1138" i="6"/>
  <c r="G1138" i="6"/>
  <c r="F1138" i="6"/>
  <c r="E1138" i="6"/>
  <c r="R1138" i="6"/>
  <c r="D1138" i="6"/>
  <c r="Q1138" i="6"/>
  <c r="C1138" i="6"/>
  <c r="P1138" i="6"/>
  <c r="B1138" i="6"/>
  <c r="O1138" i="6"/>
  <c r="N1138" i="6"/>
  <c r="A1138" i="6"/>
  <c r="K1046" i="6"/>
  <c r="J1046" i="6"/>
  <c r="I1046" i="6"/>
  <c r="H1046" i="6"/>
  <c r="E1046" i="6"/>
  <c r="C1046" i="6"/>
  <c r="B1046" i="6"/>
  <c r="A1046" i="6"/>
  <c r="R1046" i="6"/>
  <c r="Q1046" i="6"/>
  <c r="P1046" i="6"/>
  <c r="O1046" i="6"/>
  <c r="N1046" i="6"/>
  <c r="M1046" i="6"/>
  <c r="G1046" i="6"/>
  <c r="L1046" i="6"/>
  <c r="F1046" i="6"/>
  <c r="D1046" i="6"/>
  <c r="I1094" i="6"/>
  <c r="H1094" i="6"/>
  <c r="G1094" i="6"/>
  <c r="F1094" i="6"/>
  <c r="E1094" i="6"/>
  <c r="R1094" i="6"/>
  <c r="D1094" i="6"/>
  <c r="Q1094" i="6"/>
  <c r="C1094" i="6"/>
  <c r="P1094" i="6"/>
  <c r="B1094" i="6"/>
  <c r="O1094" i="6"/>
  <c r="A1094" i="6"/>
  <c r="N1094" i="6"/>
  <c r="M1094" i="6"/>
  <c r="L1094" i="6"/>
  <c r="K1094" i="6"/>
  <c r="J1094" i="6"/>
  <c r="R1184" i="6"/>
  <c r="D1184" i="6"/>
  <c r="Q1184" i="6"/>
  <c r="C1184" i="6"/>
  <c r="P1184" i="6"/>
  <c r="B1184" i="6"/>
  <c r="E1184" i="6"/>
  <c r="A1184" i="6"/>
  <c r="O1184" i="6"/>
  <c r="N1184" i="6"/>
  <c r="M1184" i="6"/>
  <c r="L1184" i="6"/>
  <c r="K1184" i="6"/>
  <c r="J1184" i="6"/>
  <c r="I1184" i="6"/>
  <c r="H1184" i="6"/>
  <c r="G1184" i="6"/>
  <c r="F1184" i="6"/>
  <c r="R1268" i="6"/>
  <c r="D1268" i="6"/>
  <c r="Q1268" i="6"/>
  <c r="C1268" i="6"/>
  <c r="P1268" i="6"/>
  <c r="B1268" i="6"/>
  <c r="O1268" i="6"/>
  <c r="A1268" i="6"/>
  <c r="N1268" i="6"/>
  <c r="M1268" i="6"/>
  <c r="L1268" i="6"/>
  <c r="K1268" i="6"/>
  <c r="J1268" i="6"/>
  <c r="I1268" i="6"/>
  <c r="H1268" i="6"/>
  <c r="G1268" i="6"/>
  <c r="F1268" i="6"/>
  <c r="E1268" i="6"/>
  <c r="E924" i="6"/>
  <c r="Q924" i="6"/>
  <c r="G924" i="6"/>
  <c r="D924" i="6"/>
  <c r="C924" i="6"/>
  <c r="R924" i="6"/>
  <c r="B924" i="6"/>
  <c r="P924" i="6"/>
  <c r="A924" i="6"/>
  <c r="O924" i="6"/>
  <c r="N924" i="6"/>
  <c r="M924" i="6"/>
  <c r="L924" i="6"/>
  <c r="J924" i="6"/>
  <c r="K924" i="6"/>
  <c r="I924" i="6"/>
  <c r="F924" i="6"/>
  <c r="H924" i="6"/>
  <c r="P1344" i="6"/>
  <c r="B1344" i="6"/>
  <c r="O1344" i="6"/>
  <c r="A1344" i="6"/>
  <c r="N1344" i="6"/>
  <c r="M1344" i="6"/>
  <c r="L1344" i="6"/>
  <c r="K1344" i="6"/>
  <c r="J1344" i="6"/>
  <c r="I1344" i="6"/>
  <c r="H1344" i="6"/>
  <c r="G1344" i="6"/>
  <c r="F1344" i="6"/>
  <c r="E1344" i="6"/>
  <c r="R1344" i="6"/>
  <c r="Q1344" i="6"/>
  <c r="D1344" i="6"/>
  <c r="C1344" i="6"/>
  <c r="M1409" i="6"/>
  <c r="L1409" i="6"/>
  <c r="K1409" i="6"/>
  <c r="J1409" i="6"/>
  <c r="N1409" i="6"/>
  <c r="I1409" i="6"/>
  <c r="H1409" i="6"/>
  <c r="G1409" i="6"/>
  <c r="F1409" i="6"/>
  <c r="E1409" i="6"/>
  <c r="D1409" i="6"/>
  <c r="C1409" i="6"/>
  <c r="B1409" i="6"/>
  <c r="A1409" i="6"/>
  <c r="R1409" i="6"/>
  <c r="Q1409" i="6"/>
  <c r="P1409" i="6"/>
  <c r="O1409" i="6"/>
  <c r="K1345" i="6"/>
  <c r="J1345" i="6"/>
  <c r="I1345" i="6"/>
  <c r="H1345" i="6"/>
  <c r="G1345" i="6"/>
  <c r="F1345" i="6"/>
  <c r="E1345" i="6"/>
  <c r="R1345" i="6"/>
  <c r="D1345" i="6"/>
  <c r="Q1345" i="6"/>
  <c r="C1345" i="6"/>
  <c r="P1345" i="6"/>
  <c r="B1345" i="6"/>
  <c r="O1345" i="6"/>
  <c r="A1345" i="6"/>
  <c r="N1345" i="6"/>
  <c r="M1345" i="6"/>
  <c r="L1345" i="6"/>
  <c r="I1281" i="6"/>
  <c r="H1281" i="6"/>
  <c r="G1281" i="6"/>
  <c r="F1281" i="6"/>
  <c r="E1281" i="6"/>
  <c r="Q1281" i="6"/>
  <c r="C1281" i="6"/>
  <c r="L1281" i="6"/>
  <c r="K1281" i="6"/>
  <c r="J1281" i="6"/>
  <c r="D1281" i="6"/>
  <c r="B1281" i="6"/>
  <c r="A1281" i="6"/>
  <c r="R1281" i="6"/>
  <c r="P1281" i="6"/>
  <c r="O1281" i="6"/>
  <c r="N1281" i="6"/>
  <c r="M1281" i="6"/>
  <c r="G1203" i="6"/>
  <c r="F1203" i="6"/>
  <c r="E1203" i="6"/>
  <c r="P1203" i="6"/>
  <c r="O1203" i="6"/>
  <c r="N1203" i="6"/>
  <c r="M1203" i="6"/>
  <c r="L1203" i="6"/>
  <c r="K1203" i="6"/>
  <c r="J1203" i="6"/>
  <c r="I1203" i="6"/>
  <c r="H1203" i="6"/>
  <c r="D1203" i="6"/>
  <c r="C1203" i="6"/>
  <c r="B1203" i="6"/>
  <c r="R1203" i="6"/>
  <c r="Q1203" i="6"/>
  <c r="A1203" i="6"/>
  <c r="E1335" i="6"/>
  <c r="R1335" i="6"/>
  <c r="D1335" i="6"/>
  <c r="Q1335" i="6"/>
  <c r="C1335" i="6"/>
  <c r="P1335" i="6"/>
  <c r="B1335" i="6"/>
  <c r="O1335" i="6"/>
  <c r="A1335" i="6"/>
  <c r="N1335" i="6"/>
  <c r="M1335" i="6"/>
  <c r="L1335" i="6"/>
  <c r="K1335" i="6"/>
  <c r="J1335" i="6"/>
  <c r="I1335" i="6"/>
  <c r="H1335" i="6"/>
  <c r="G1335" i="6"/>
  <c r="F1335" i="6"/>
  <c r="O1515" i="6"/>
  <c r="A1515" i="6"/>
  <c r="N1515" i="6"/>
  <c r="M1515" i="6"/>
  <c r="L1515" i="6"/>
  <c r="K1515" i="6"/>
  <c r="J1515" i="6"/>
  <c r="I1515" i="6"/>
  <c r="H1515" i="6"/>
  <c r="G1515" i="6"/>
  <c r="F1515" i="6"/>
  <c r="E1515" i="6"/>
  <c r="R1515" i="6"/>
  <c r="D1515" i="6"/>
  <c r="Q1515" i="6"/>
  <c r="C1515" i="6"/>
  <c r="P1515" i="6"/>
  <c r="B1515" i="6"/>
  <c r="L1524" i="6"/>
  <c r="K1524" i="6"/>
  <c r="J1524" i="6"/>
  <c r="I1524" i="6"/>
  <c r="H1524" i="6"/>
  <c r="G1524" i="6"/>
  <c r="F1524" i="6"/>
  <c r="E1524" i="6"/>
  <c r="R1524" i="6"/>
  <c r="D1524" i="6"/>
  <c r="Q1524" i="6"/>
  <c r="C1524" i="6"/>
  <c r="P1524" i="6"/>
  <c r="B1524" i="6"/>
  <c r="O1524" i="6"/>
  <c r="A1524" i="6"/>
  <c r="N1524" i="6"/>
  <c r="M1524" i="6"/>
  <c r="O1628" i="6"/>
  <c r="A1628" i="6"/>
  <c r="N1628" i="6"/>
  <c r="M1628" i="6"/>
  <c r="L1628" i="6"/>
  <c r="I1628" i="6"/>
  <c r="E1628" i="6"/>
  <c r="D1628" i="6"/>
  <c r="C1628" i="6"/>
  <c r="B1628" i="6"/>
  <c r="R1628" i="6"/>
  <c r="Q1628" i="6"/>
  <c r="P1628" i="6"/>
  <c r="K1628" i="6"/>
  <c r="J1628" i="6"/>
  <c r="H1628" i="6"/>
  <c r="G1628" i="6"/>
  <c r="F1628" i="6"/>
  <c r="H1550" i="6"/>
  <c r="G1550" i="6"/>
  <c r="F1550" i="6"/>
  <c r="E1550" i="6"/>
  <c r="R1550" i="6"/>
  <c r="D1550" i="6"/>
  <c r="Q1550" i="6"/>
  <c r="C1550" i="6"/>
  <c r="P1550" i="6"/>
  <c r="B1550" i="6"/>
  <c r="O1550" i="6"/>
  <c r="A1550" i="6"/>
  <c r="N1550" i="6"/>
  <c r="M1550" i="6"/>
  <c r="L1550" i="6"/>
  <c r="K1550" i="6"/>
  <c r="J1550" i="6"/>
  <c r="I1550" i="6"/>
  <c r="F1500" i="6"/>
  <c r="E1500" i="6"/>
  <c r="R1500" i="6"/>
  <c r="D1500" i="6"/>
  <c r="Q1500" i="6"/>
  <c r="C1500" i="6"/>
  <c r="P1500" i="6"/>
  <c r="B1500" i="6"/>
  <c r="O1500" i="6"/>
  <c r="A1500" i="6"/>
  <c r="N1500" i="6"/>
  <c r="M1500" i="6"/>
  <c r="K1500" i="6"/>
  <c r="J1500" i="6"/>
  <c r="I1500" i="6"/>
  <c r="L1500" i="6"/>
  <c r="H1500" i="6"/>
  <c r="G1500" i="6"/>
  <c r="Q1650" i="6"/>
  <c r="C1650" i="6"/>
  <c r="P1650" i="6"/>
  <c r="B1650" i="6"/>
  <c r="O1650" i="6"/>
  <c r="A1650" i="6"/>
  <c r="N1650" i="6"/>
  <c r="M1650" i="6"/>
  <c r="L1650" i="6"/>
  <c r="K1650" i="6"/>
  <c r="J1650" i="6"/>
  <c r="I1650" i="6"/>
  <c r="H1650" i="6"/>
  <c r="G1650" i="6"/>
  <c r="F1650" i="6"/>
  <c r="E1650" i="6"/>
  <c r="R1650" i="6"/>
  <c r="D1650" i="6"/>
  <c r="R1759" i="6"/>
  <c r="D1759" i="6"/>
  <c r="Q1759" i="6"/>
  <c r="C1759" i="6"/>
  <c r="M1759" i="6"/>
  <c r="L1759" i="6"/>
  <c r="K1759" i="6"/>
  <c r="J1759" i="6"/>
  <c r="I1759" i="6"/>
  <c r="H1759" i="6"/>
  <c r="G1759" i="6"/>
  <c r="F1759" i="6"/>
  <c r="E1759" i="6"/>
  <c r="B1759" i="6"/>
  <c r="A1759" i="6"/>
  <c r="P1759" i="6"/>
  <c r="O1759" i="6"/>
  <c r="N1759" i="6"/>
  <c r="L1651" i="6"/>
  <c r="K1651" i="6"/>
  <c r="J1651" i="6"/>
  <c r="I1651" i="6"/>
  <c r="H1651" i="6"/>
  <c r="G1651" i="6"/>
  <c r="F1651" i="6"/>
  <c r="E1651" i="6"/>
  <c r="R1651" i="6"/>
  <c r="D1651" i="6"/>
  <c r="Q1651" i="6"/>
  <c r="C1651" i="6"/>
  <c r="P1651" i="6"/>
  <c r="B1651" i="6"/>
  <c r="O1651" i="6"/>
  <c r="A1651" i="6"/>
  <c r="N1651" i="6"/>
  <c r="M1651" i="6"/>
  <c r="I1674" i="6"/>
  <c r="H1674" i="6"/>
  <c r="G1674" i="6"/>
  <c r="F1674" i="6"/>
  <c r="E1674" i="6"/>
  <c r="R1674" i="6"/>
  <c r="D1674" i="6"/>
  <c r="Q1674" i="6"/>
  <c r="C1674" i="6"/>
  <c r="P1674" i="6"/>
  <c r="B1674" i="6"/>
  <c r="O1674" i="6"/>
  <c r="A1674" i="6"/>
  <c r="N1674" i="6"/>
  <c r="M1674" i="6"/>
  <c r="L1674" i="6"/>
  <c r="K1674" i="6"/>
  <c r="J1674" i="6"/>
  <c r="G1708" i="6"/>
  <c r="F1708" i="6"/>
  <c r="E1708" i="6"/>
  <c r="R1708" i="6"/>
  <c r="D1708" i="6"/>
  <c r="Q1708" i="6"/>
  <c r="C1708" i="6"/>
  <c r="P1708" i="6"/>
  <c r="B1708" i="6"/>
  <c r="O1708" i="6"/>
  <c r="A1708" i="6"/>
  <c r="N1708" i="6"/>
  <c r="M1708" i="6"/>
  <c r="L1708" i="6"/>
  <c r="K1708" i="6"/>
  <c r="J1708" i="6"/>
  <c r="I1708" i="6"/>
  <c r="H1708" i="6"/>
  <c r="E1686" i="6"/>
  <c r="R1686" i="6"/>
  <c r="D1686" i="6"/>
  <c r="Q1686" i="6"/>
  <c r="C1686" i="6"/>
  <c r="P1686" i="6"/>
  <c r="B1686" i="6"/>
  <c r="O1686" i="6"/>
  <c r="A1686" i="6"/>
  <c r="N1686" i="6"/>
  <c r="M1686" i="6"/>
  <c r="L1686" i="6"/>
  <c r="K1686" i="6"/>
  <c r="J1686" i="6"/>
  <c r="I1686" i="6"/>
  <c r="H1686" i="6"/>
  <c r="G1686" i="6"/>
  <c r="F1686" i="6"/>
  <c r="Q1912" i="6"/>
  <c r="C1912" i="6"/>
  <c r="P1912" i="6"/>
  <c r="B1912" i="6"/>
  <c r="O1912" i="6"/>
  <c r="A1912" i="6"/>
  <c r="N1912" i="6"/>
  <c r="M1912" i="6"/>
  <c r="L1912" i="6"/>
  <c r="K1912" i="6"/>
  <c r="J1912" i="6"/>
  <c r="I1912" i="6"/>
  <c r="H1912" i="6"/>
  <c r="G1912" i="6"/>
  <c r="D1912" i="6"/>
  <c r="R1912" i="6"/>
  <c r="F1912" i="6"/>
  <c r="E1912" i="6"/>
  <c r="L1808" i="6"/>
  <c r="K1808" i="6"/>
  <c r="J1808" i="6"/>
  <c r="I1808" i="6"/>
  <c r="H1808" i="6"/>
  <c r="G1808" i="6"/>
  <c r="F1808" i="6"/>
  <c r="E1808" i="6"/>
  <c r="R1808" i="6"/>
  <c r="D1808" i="6"/>
  <c r="Q1808" i="6"/>
  <c r="C1808" i="6"/>
  <c r="P1808" i="6"/>
  <c r="B1808" i="6"/>
  <c r="O1808" i="6"/>
  <c r="A1808" i="6"/>
  <c r="N1808" i="6"/>
  <c r="M1808" i="6"/>
  <c r="I1789" i="6"/>
  <c r="H1789" i="6"/>
  <c r="G1789" i="6"/>
  <c r="F1789" i="6"/>
  <c r="E1789" i="6"/>
  <c r="R1789" i="6"/>
  <c r="D1789" i="6"/>
  <c r="Q1789" i="6"/>
  <c r="C1789" i="6"/>
  <c r="P1789" i="6"/>
  <c r="B1789" i="6"/>
  <c r="O1789" i="6"/>
  <c r="A1789" i="6"/>
  <c r="N1789" i="6"/>
  <c r="M1789" i="6"/>
  <c r="L1789" i="6"/>
  <c r="K1789" i="6"/>
  <c r="J1789" i="6"/>
  <c r="Q1940" i="6"/>
  <c r="C1940" i="6"/>
  <c r="P1940" i="6"/>
  <c r="B1940" i="6"/>
  <c r="O1940" i="6"/>
  <c r="A1940" i="6"/>
  <c r="N1940" i="6"/>
  <c r="M1940" i="6"/>
  <c r="L1940" i="6"/>
  <c r="K1940" i="6"/>
  <c r="J1940" i="6"/>
  <c r="I1940" i="6"/>
  <c r="H1940" i="6"/>
  <c r="G1940" i="6"/>
  <c r="F1940" i="6"/>
  <c r="R1940" i="6"/>
  <c r="E1940" i="6"/>
  <c r="D1940" i="6"/>
  <c r="L2074" i="6"/>
  <c r="P2074" i="6"/>
  <c r="A2074" i="6"/>
  <c r="O2074" i="6"/>
  <c r="N2074" i="6"/>
  <c r="M2074" i="6"/>
  <c r="K2074" i="6"/>
  <c r="J2074" i="6"/>
  <c r="I2074" i="6"/>
  <c r="H2074" i="6"/>
  <c r="G2074" i="6"/>
  <c r="F2074" i="6"/>
  <c r="E2074" i="6"/>
  <c r="D2074" i="6"/>
  <c r="C2074" i="6"/>
  <c r="B2074" i="6"/>
  <c r="R2074" i="6"/>
  <c r="Q2074" i="6"/>
  <c r="L1913" i="6"/>
  <c r="K1913" i="6"/>
  <c r="J1913" i="6"/>
  <c r="I1913" i="6"/>
  <c r="H1913" i="6"/>
  <c r="G1913" i="6"/>
  <c r="F1913" i="6"/>
  <c r="E1913" i="6"/>
  <c r="R1913" i="6"/>
  <c r="D1913" i="6"/>
  <c r="Q1913" i="6"/>
  <c r="C1913" i="6"/>
  <c r="P1913" i="6"/>
  <c r="B1913" i="6"/>
  <c r="O1913" i="6"/>
  <c r="N1913" i="6"/>
  <c r="M1913" i="6"/>
  <c r="A1913" i="6"/>
  <c r="I1894" i="6"/>
  <c r="H1894" i="6"/>
  <c r="G1894" i="6"/>
  <c r="F1894" i="6"/>
  <c r="E1894" i="6"/>
  <c r="R1894" i="6"/>
  <c r="D1894" i="6"/>
  <c r="Q1894" i="6"/>
  <c r="C1894" i="6"/>
  <c r="O1894" i="6"/>
  <c r="A1894" i="6"/>
  <c r="P1894" i="6"/>
  <c r="N1894" i="6"/>
  <c r="M1894" i="6"/>
  <c r="L1894" i="6"/>
  <c r="K1894" i="6"/>
  <c r="J1894" i="6"/>
  <c r="B1894" i="6"/>
  <c r="G1914" i="6"/>
  <c r="F1914" i="6"/>
  <c r="E1914" i="6"/>
  <c r="R1914" i="6"/>
  <c r="D1914" i="6"/>
  <c r="Q1914" i="6"/>
  <c r="C1914" i="6"/>
  <c r="P1914" i="6"/>
  <c r="B1914" i="6"/>
  <c r="O1914" i="6"/>
  <c r="A1914" i="6"/>
  <c r="N1914" i="6"/>
  <c r="M1914" i="6"/>
  <c r="L1914" i="6"/>
  <c r="K1914" i="6"/>
  <c r="J1914" i="6"/>
  <c r="I1914" i="6"/>
  <c r="H1914" i="6"/>
  <c r="E1864" i="6"/>
  <c r="R1864" i="6"/>
  <c r="D1864" i="6"/>
  <c r="Q1864" i="6"/>
  <c r="C1864" i="6"/>
  <c r="P1864" i="6"/>
  <c r="B1864" i="6"/>
  <c r="K1864" i="6"/>
  <c r="J1864" i="6"/>
  <c r="I1864" i="6"/>
  <c r="H1864" i="6"/>
  <c r="G1864" i="6"/>
  <c r="F1864" i="6"/>
  <c r="A1864" i="6"/>
  <c r="O1864" i="6"/>
  <c r="N1864" i="6"/>
  <c r="M1864" i="6"/>
  <c r="L1864" i="6"/>
  <c r="O2166" i="6"/>
  <c r="A2166" i="6"/>
  <c r="N2166" i="6"/>
  <c r="M2166" i="6"/>
  <c r="L2166" i="6"/>
  <c r="K2166" i="6"/>
  <c r="J2166" i="6"/>
  <c r="I2166" i="6"/>
  <c r="H2166" i="6"/>
  <c r="G2166" i="6"/>
  <c r="F2166" i="6"/>
  <c r="E2166" i="6"/>
  <c r="D2166" i="6"/>
  <c r="C2166" i="6"/>
  <c r="B2166" i="6"/>
  <c r="R2166" i="6"/>
  <c r="Q2166" i="6"/>
  <c r="P2166" i="6"/>
  <c r="K2030" i="6"/>
  <c r="J2030" i="6"/>
  <c r="I2030" i="6"/>
  <c r="H2030" i="6"/>
  <c r="G2030" i="6"/>
  <c r="F2030" i="6"/>
  <c r="E2030" i="6"/>
  <c r="O2030" i="6"/>
  <c r="N2030" i="6"/>
  <c r="M2030" i="6"/>
  <c r="L2030" i="6"/>
  <c r="D2030" i="6"/>
  <c r="C2030" i="6"/>
  <c r="B2030" i="6"/>
  <c r="A2030" i="6"/>
  <c r="R2030" i="6"/>
  <c r="Q2030" i="6"/>
  <c r="P2030" i="6"/>
  <c r="R2470" i="6"/>
  <c r="D2470" i="6"/>
  <c r="Q2470" i="6"/>
  <c r="C2470" i="6"/>
  <c r="O2470" i="6"/>
  <c r="N2470" i="6"/>
  <c r="M2470" i="6"/>
  <c r="L2470" i="6"/>
  <c r="K2470" i="6"/>
  <c r="J2470" i="6"/>
  <c r="I2470" i="6"/>
  <c r="H2470" i="6"/>
  <c r="G2470" i="6"/>
  <c r="F2470" i="6"/>
  <c r="E2470" i="6"/>
  <c r="P2470" i="6"/>
  <c r="B2470" i="6"/>
  <c r="A2470" i="6"/>
  <c r="J2111" i="6"/>
  <c r="I2111" i="6"/>
  <c r="H2111" i="6"/>
  <c r="G2111" i="6"/>
  <c r="C2111" i="6"/>
  <c r="B2111" i="6"/>
  <c r="A2111" i="6"/>
  <c r="R2111" i="6"/>
  <c r="Q2111" i="6"/>
  <c r="P2111" i="6"/>
  <c r="O2111" i="6"/>
  <c r="N2111" i="6"/>
  <c r="M2111" i="6"/>
  <c r="L2111" i="6"/>
  <c r="K2111" i="6"/>
  <c r="F2111" i="6"/>
  <c r="E2111" i="6"/>
  <c r="D2111" i="6"/>
  <c r="L2203" i="6"/>
  <c r="K2203" i="6"/>
  <c r="J2203" i="6"/>
  <c r="I2203" i="6"/>
  <c r="H2203" i="6"/>
  <c r="G2203" i="6"/>
  <c r="F2203" i="6"/>
  <c r="E2203" i="6"/>
  <c r="R2203" i="6"/>
  <c r="D2203" i="6"/>
  <c r="Q2203" i="6"/>
  <c r="C2203" i="6"/>
  <c r="N2203" i="6"/>
  <c r="P2203" i="6"/>
  <c r="O2203" i="6"/>
  <c r="M2203" i="6"/>
  <c r="B2203" i="6"/>
  <c r="A2203" i="6"/>
  <c r="E2345" i="6"/>
  <c r="R2345" i="6"/>
  <c r="D2345" i="6"/>
  <c r="Q2345" i="6"/>
  <c r="C2345" i="6"/>
  <c r="P2345" i="6"/>
  <c r="O2345" i="6"/>
  <c r="N2345" i="6"/>
  <c r="M2345" i="6"/>
  <c r="L2345" i="6"/>
  <c r="K2345" i="6"/>
  <c r="J2345" i="6"/>
  <c r="I2345" i="6"/>
  <c r="H2345" i="6"/>
  <c r="G2345" i="6"/>
  <c r="F2345" i="6"/>
  <c r="B2345" i="6"/>
  <c r="A2345" i="6"/>
  <c r="A32" i="6"/>
  <c r="C32" i="6" s="1"/>
  <c r="J32" i="6" s="1"/>
  <c r="A150" i="6"/>
  <c r="C150" i="6" s="1"/>
  <c r="A25" i="6"/>
  <c r="C25" i="6" s="1"/>
  <c r="A146" i="6"/>
  <c r="B146" i="6" s="1"/>
  <c r="A277" i="6"/>
  <c r="C277" i="6" s="1"/>
  <c r="A203" i="6"/>
  <c r="B203" i="6" s="1"/>
  <c r="A482" i="6"/>
  <c r="A266" i="6"/>
  <c r="C266" i="6" s="1"/>
  <c r="A106" i="6"/>
  <c r="A379" i="6"/>
  <c r="C379" i="6" s="1"/>
  <c r="A70" i="6"/>
  <c r="C70" i="6" s="1"/>
  <c r="A312" i="6"/>
  <c r="B312" i="6" s="1"/>
  <c r="I312" i="6" s="1"/>
  <c r="A143" i="6"/>
  <c r="C143" i="6" s="1"/>
  <c r="A545" i="6"/>
  <c r="C545" i="6" s="1"/>
  <c r="A231" i="6"/>
  <c r="B231" i="6" s="1"/>
  <c r="I231" i="6" s="1"/>
  <c r="A410" i="6"/>
  <c r="B410" i="6" s="1"/>
  <c r="A413" i="6"/>
  <c r="C413" i="6" s="1"/>
  <c r="A402" i="6"/>
  <c r="C402" i="6" s="1"/>
  <c r="A443" i="6"/>
  <c r="C443" i="6" s="1"/>
  <c r="A352" i="6"/>
  <c r="C352" i="6" s="1"/>
  <c r="A285" i="6"/>
  <c r="C285" i="6" s="1"/>
  <c r="J285" i="6" s="1"/>
  <c r="A507" i="6"/>
  <c r="B507" i="6" s="1"/>
  <c r="A710" i="6"/>
  <c r="B710" i="6" s="1"/>
  <c r="R811" i="6"/>
  <c r="D811" i="6"/>
  <c r="Q811" i="6"/>
  <c r="B811" i="6"/>
  <c r="P811" i="6"/>
  <c r="A811" i="6"/>
  <c r="O811" i="6"/>
  <c r="N811" i="6"/>
  <c r="M811" i="6"/>
  <c r="L811" i="6"/>
  <c r="K811" i="6"/>
  <c r="J811" i="6"/>
  <c r="I811" i="6"/>
  <c r="H811" i="6"/>
  <c r="F811" i="6"/>
  <c r="G811" i="6"/>
  <c r="E811" i="6"/>
  <c r="C811" i="6"/>
  <c r="A339" i="6"/>
  <c r="C339" i="6" s="1"/>
  <c r="A665" i="6"/>
  <c r="B665" i="6" s="1"/>
  <c r="A356" i="6"/>
  <c r="B356" i="6" s="1"/>
  <c r="A556" i="6"/>
  <c r="B556" i="6" s="1"/>
  <c r="F556" i="6" s="1"/>
  <c r="A261" i="6"/>
  <c r="C261" i="6" s="1"/>
  <c r="A499" i="6"/>
  <c r="C499" i="6" s="1"/>
  <c r="A724" i="6"/>
  <c r="C724" i="6" s="1"/>
  <c r="A516" i="6"/>
  <c r="C516" i="6" s="1"/>
  <c r="A701" i="6"/>
  <c r="C701" i="6" s="1"/>
  <c r="A610" i="6"/>
  <c r="C610" i="6" s="1"/>
  <c r="R729" i="6"/>
  <c r="D729" i="6"/>
  <c r="Q729" i="6"/>
  <c r="C729" i="6"/>
  <c r="P729" i="6"/>
  <c r="B729" i="6"/>
  <c r="O729" i="6"/>
  <c r="A729" i="6"/>
  <c r="N729" i="6"/>
  <c r="M729" i="6"/>
  <c r="L729" i="6"/>
  <c r="K729" i="6"/>
  <c r="J729" i="6"/>
  <c r="I729" i="6"/>
  <c r="G729" i="6"/>
  <c r="H729" i="6"/>
  <c r="F729" i="6"/>
  <c r="E729" i="6"/>
  <c r="A559" i="6"/>
  <c r="B559" i="6" s="1"/>
  <c r="A503" i="6"/>
  <c r="B503" i="6" s="1"/>
  <c r="F503" i="6" s="1"/>
  <c r="A560" i="6"/>
  <c r="A573" i="6"/>
  <c r="C573" i="6" s="1"/>
  <c r="A512" i="6"/>
  <c r="C512" i="6" s="1"/>
  <c r="P735" i="6"/>
  <c r="B735" i="6"/>
  <c r="O735" i="6"/>
  <c r="A735" i="6"/>
  <c r="N735" i="6"/>
  <c r="M735" i="6"/>
  <c r="L735" i="6"/>
  <c r="K735" i="6"/>
  <c r="J735" i="6"/>
  <c r="I735" i="6"/>
  <c r="H735" i="6"/>
  <c r="G735" i="6"/>
  <c r="E735" i="6"/>
  <c r="R735" i="6"/>
  <c r="Q735" i="6"/>
  <c r="F735" i="6"/>
  <c r="D735" i="6"/>
  <c r="C735" i="6"/>
  <c r="O1076" i="6"/>
  <c r="A1076" i="6"/>
  <c r="N1076" i="6"/>
  <c r="M1076" i="6"/>
  <c r="L1076" i="6"/>
  <c r="I1076" i="6"/>
  <c r="H1076" i="6"/>
  <c r="Q1076" i="6"/>
  <c r="P1076" i="6"/>
  <c r="K1076" i="6"/>
  <c r="J1076" i="6"/>
  <c r="G1076" i="6"/>
  <c r="F1076" i="6"/>
  <c r="E1076" i="6"/>
  <c r="D1076" i="6"/>
  <c r="C1076" i="6"/>
  <c r="B1076" i="6"/>
  <c r="R1076" i="6"/>
  <c r="I838" i="6"/>
  <c r="G838" i="6"/>
  <c r="Q838" i="6"/>
  <c r="C838" i="6"/>
  <c r="P838" i="6"/>
  <c r="B838" i="6"/>
  <c r="N838" i="6"/>
  <c r="K838" i="6"/>
  <c r="J838" i="6"/>
  <c r="H838" i="6"/>
  <c r="F838" i="6"/>
  <c r="E838" i="6"/>
  <c r="D838" i="6"/>
  <c r="A838" i="6"/>
  <c r="O838" i="6"/>
  <c r="R838" i="6"/>
  <c r="M838" i="6"/>
  <c r="L838" i="6"/>
  <c r="M744" i="6"/>
  <c r="L744" i="6"/>
  <c r="K744" i="6"/>
  <c r="J744" i="6"/>
  <c r="I744" i="6"/>
  <c r="H744" i="6"/>
  <c r="G744" i="6"/>
  <c r="F744" i="6"/>
  <c r="E744" i="6"/>
  <c r="R744" i="6"/>
  <c r="D744" i="6"/>
  <c r="P744" i="6"/>
  <c r="B744" i="6"/>
  <c r="Q744" i="6"/>
  <c r="O744" i="6"/>
  <c r="N744" i="6"/>
  <c r="C744" i="6"/>
  <c r="A744" i="6"/>
  <c r="A705" i="6"/>
  <c r="C705" i="6" s="1"/>
  <c r="A652" i="6"/>
  <c r="C652" i="6" s="1"/>
  <c r="Q856" i="6"/>
  <c r="C856" i="6"/>
  <c r="O856" i="6"/>
  <c r="A856" i="6"/>
  <c r="N856" i="6"/>
  <c r="M856" i="6"/>
  <c r="K856" i="6"/>
  <c r="J856" i="6"/>
  <c r="H856" i="6"/>
  <c r="D856" i="6"/>
  <c r="B856" i="6"/>
  <c r="R856" i="6"/>
  <c r="P856" i="6"/>
  <c r="L856" i="6"/>
  <c r="G856" i="6"/>
  <c r="F856" i="6"/>
  <c r="E856" i="6"/>
  <c r="I856" i="6"/>
  <c r="P859" i="6"/>
  <c r="B859" i="6"/>
  <c r="N859" i="6"/>
  <c r="M859" i="6"/>
  <c r="L859" i="6"/>
  <c r="J859" i="6"/>
  <c r="I859" i="6"/>
  <c r="G859" i="6"/>
  <c r="C859" i="6"/>
  <c r="A859" i="6"/>
  <c r="R859" i="6"/>
  <c r="Q859" i="6"/>
  <c r="O859" i="6"/>
  <c r="K859" i="6"/>
  <c r="F859" i="6"/>
  <c r="H859" i="6"/>
  <c r="E859" i="6"/>
  <c r="D859" i="6"/>
  <c r="K818" i="6"/>
  <c r="P818" i="6"/>
  <c r="B818" i="6"/>
  <c r="G818" i="6"/>
  <c r="F818" i="6"/>
  <c r="E818" i="6"/>
  <c r="D818" i="6"/>
  <c r="C818" i="6"/>
  <c r="R818" i="6"/>
  <c r="A818" i="6"/>
  <c r="Q818" i="6"/>
  <c r="O818" i="6"/>
  <c r="N818" i="6"/>
  <c r="M818" i="6"/>
  <c r="J818" i="6"/>
  <c r="L818" i="6"/>
  <c r="I818" i="6"/>
  <c r="H818" i="6"/>
  <c r="H731" i="6"/>
  <c r="G731" i="6"/>
  <c r="F731" i="6"/>
  <c r="E731" i="6"/>
  <c r="R731" i="6"/>
  <c r="D731" i="6"/>
  <c r="Q731" i="6"/>
  <c r="C731" i="6"/>
  <c r="P731" i="6"/>
  <c r="B731" i="6"/>
  <c r="O731" i="6"/>
  <c r="A731" i="6"/>
  <c r="N731" i="6"/>
  <c r="M731" i="6"/>
  <c r="K731" i="6"/>
  <c r="I731" i="6"/>
  <c r="L731" i="6"/>
  <c r="J731" i="6"/>
  <c r="A650" i="6"/>
  <c r="C650" i="6" s="1"/>
  <c r="P831" i="6"/>
  <c r="B831" i="6"/>
  <c r="G831" i="6"/>
  <c r="E831" i="6"/>
  <c r="D831" i="6"/>
  <c r="C831" i="6"/>
  <c r="R831" i="6"/>
  <c r="A831" i="6"/>
  <c r="Q831" i="6"/>
  <c r="O831" i="6"/>
  <c r="N831" i="6"/>
  <c r="M831" i="6"/>
  <c r="L831" i="6"/>
  <c r="K831" i="6"/>
  <c r="I831" i="6"/>
  <c r="J831" i="6"/>
  <c r="F831" i="6"/>
  <c r="H831" i="6"/>
  <c r="A653" i="6"/>
  <c r="C653" i="6" s="1"/>
  <c r="O834" i="6"/>
  <c r="A834" i="6"/>
  <c r="M834" i="6"/>
  <c r="H834" i="6"/>
  <c r="F834" i="6"/>
  <c r="B834" i="6"/>
  <c r="R834" i="6"/>
  <c r="Q834" i="6"/>
  <c r="P834" i="6"/>
  <c r="N834" i="6"/>
  <c r="L834" i="6"/>
  <c r="K834" i="6"/>
  <c r="J834" i="6"/>
  <c r="I834" i="6"/>
  <c r="E834" i="6"/>
  <c r="G834" i="6"/>
  <c r="D834" i="6"/>
  <c r="C834" i="6"/>
  <c r="A642" i="6"/>
  <c r="C642" i="6" s="1"/>
  <c r="M642" i="6" s="1"/>
  <c r="Q870" i="6"/>
  <c r="C870" i="6"/>
  <c r="O870" i="6"/>
  <c r="A870" i="6"/>
  <c r="N870" i="6"/>
  <c r="M870" i="6"/>
  <c r="K870" i="6"/>
  <c r="J870" i="6"/>
  <c r="I870" i="6"/>
  <c r="H870" i="6"/>
  <c r="F870" i="6"/>
  <c r="R870" i="6"/>
  <c r="P870" i="6"/>
  <c r="L870" i="6"/>
  <c r="G870" i="6"/>
  <c r="E870" i="6"/>
  <c r="D870" i="6"/>
  <c r="B870" i="6"/>
  <c r="Q986" i="6"/>
  <c r="C986" i="6"/>
  <c r="P986" i="6"/>
  <c r="B986" i="6"/>
  <c r="O986" i="6"/>
  <c r="A986" i="6"/>
  <c r="N986" i="6"/>
  <c r="L986" i="6"/>
  <c r="K986" i="6"/>
  <c r="J986" i="6"/>
  <c r="I986" i="6"/>
  <c r="H986" i="6"/>
  <c r="G986" i="6"/>
  <c r="F986" i="6"/>
  <c r="E986" i="6"/>
  <c r="D986" i="6"/>
  <c r="R986" i="6"/>
  <c r="M986" i="6"/>
  <c r="N879" i="6"/>
  <c r="L879" i="6"/>
  <c r="K879" i="6"/>
  <c r="J879" i="6"/>
  <c r="I879" i="6"/>
  <c r="H879" i="6"/>
  <c r="G879" i="6"/>
  <c r="F879" i="6"/>
  <c r="E879" i="6"/>
  <c r="Q879" i="6"/>
  <c r="C879" i="6"/>
  <c r="D879" i="6"/>
  <c r="B879" i="6"/>
  <c r="A879" i="6"/>
  <c r="P879" i="6"/>
  <c r="R879" i="6"/>
  <c r="O879" i="6"/>
  <c r="M879" i="6"/>
  <c r="M882" i="6"/>
  <c r="K882" i="6"/>
  <c r="J882" i="6"/>
  <c r="I882" i="6"/>
  <c r="H882" i="6"/>
  <c r="G882" i="6"/>
  <c r="F882" i="6"/>
  <c r="E882" i="6"/>
  <c r="R882" i="6"/>
  <c r="D882" i="6"/>
  <c r="P882" i="6"/>
  <c r="B882" i="6"/>
  <c r="Q882" i="6"/>
  <c r="O882" i="6"/>
  <c r="L882" i="6"/>
  <c r="C882" i="6"/>
  <c r="A882" i="6"/>
  <c r="N882" i="6"/>
  <c r="L843" i="6"/>
  <c r="J843" i="6"/>
  <c r="F843" i="6"/>
  <c r="E843" i="6"/>
  <c r="Q843" i="6"/>
  <c r="C843" i="6"/>
  <c r="B843" i="6"/>
  <c r="A843" i="6"/>
  <c r="R843" i="6"/>
  <c r="P843" i="6"/>
  <c r="O843" i="6"/>
  <c r="N843" i="6"/>
  <c r="M843" i="6"/>
  <c r="K843" i="6"/>
  <c r="H843" i="6"/>
  <c r="D843" i="6"/>
  <c r="I843" i="6"/>
  <c r="G843" i="6"/>
  <c r="M1012" i="6"/>
  <c r="L1012" i="6"/>
  <c r="K1012" i="6"/>
  <c r="J1012" i="6"/>
  <c r="H1012" i="6"/>
  <c r="G1012" i="6"/>
  <c r="F1012" i="6"/>
  <c r="E1012" i="6"/>
  <c r="D1012" i="6"/>
  <c r="C1012" i="6"/>
  <c r="B1012" i="6"/>
  <c r="A1012" i="6"/>
  <c r="R1012" i="6"/>
  <c r="Q1012" i="6"/>
  <c r="O1012" i="6"/>
  <c r="N1012" i="6"/>
  <c r="P1012" i="6"/>
  <c r="I1012" i="6"/>
  <c r="N1009" i="6"/>
  <c r="M1009" i="6"/>
  <c r="L1009" i="6"/>
  <c r="K1009" i="6"/>
  <c r="G1009" i="6"/>
  <c r="F1009" i="6"/>
  <c r="E1009" i="6"/>
  <c r="D1009" i="6"/>
  <c r="C1009" i="6"/>
  <c r="B1009" i="6"/>
  <c r="A1009" i="6"/>
  <c r="R1009" i="6"/>
  <c r="Q1009" i="6"/>
  <c r="P1009" i="6"/>
  <c r="J1009" i="6"/>
  <c r="O1009" i="6"/>
  <c r="I1009" i="6"/>
  <c r="H1009" i="6"/>
  <c r="I852" i="6"/>
  <c r="G852" i="6"/>
  <c r="F852" i="6"/>
  <c r="E852" i="6"/>
  <c r="Q852" i="6"/>
  <c r="C852" i="6"/>
  <c r="P852" i="6"/>
  <c r="B852" i="6"/>
  <c r="N852" i="6"/>
  <c r="R852" i="6"/>
  <c r="O852" i="6"/>
  <c r="M852" i="6"/>
  <c r="L852" i="6"/>
  <c r="K852" i="6"/>
  <c r="J852" i="6"/>
  <c r="H852" i="6"/>
  <c r="D852" i="6"/>
  <c r="A852" i="6"/>
  <c r="I1080" i="6"/>
  <c r="H1080" i="6"/>
  <c r="G1080" i="6"/>
  <c r="F1080" i="6"/>
  <c r="Q1080" i="6"/>
  <c r="C1080" i="6"/>
  <c r="P1080" i="6"/>
  <c r="B1080" i="6"/>
  <c r="N1080" i="6"/>
  <c r="M1080" i="6"/>
  <c r="L1080" i="6"/>
  <c r="R1080" i="6"/>
  <c r="O1080" i="6"/>
  <c r="K1080" i="6"/>
  <c r="J1080" i="6"/>
  <c r="E1080" i="6"/>
  <c r="A1080" i="6"/>
  <c r="D1080" i="6"/>
  <c r="Q1000" i="6"/>
  <c r="C1000" i="6"/>
  <c r="P1000" i="6"/>
  <c r="B1000" i="6"/>
  <c r="O1000" i="6"/>
  <c r="A1000" i="6"/>
  <c r="N1000" i="6"/>
  <c r="D1000" i="6"/>
  <c r="R1000" i="6"/>
  <c r="M1000" i="6"/>
  <c r="L1000" i="6"/>
  <c r="K1000" i="6"/>
  <c r="J1000" i="6"/>
  <c r="I1000" i="6"/>
  <c r="G1000" i="6"/>
  <c r="H1000" i="6"/>
  <c r="F1000" i="6"/>
  <c r="E1000" i="6"/>
  <c r="R997" i="6"/>
  <c r="D997" i="6"/>
  <c r="Q997" i="6"/>
  <c r="C997" i="6"/>
  <c r="P997" i="6"/>
  <c r="B997" i="6"/>
  <c r="O997" i="6"/>
  <c r="A997" i="6"/>
  <c r="N997" i="6"/>
  <c r="M997" i="6"/>
  <c r="L997" i="6"/>
  <c r="K997" i="6"/>
  <c r="J997" i="6"/>
  <c r="I997" i="6"/>
  <c r="H997" i="6"/>
  <c r="F997" i="6"/>
  <c r="E997" i="6"/>
  <c r="G997" i="6"/>
  <c r="E794" i="6"/>
  <c r="I794" i="6"/>
  <c r="H794" i="6"/>
  <c r="G794" i="6"/>
  <c r="F794" i="6"/>
  <c r="D794" i="6"/>
  <c r="R794" i="6"/>
  <c r="C794" i="6"/>
  <c r="Q794" i="6"/>
  <c r="B794" i="6"/>
  <c r="P794" i="6"/>
  <c r="A794" i="6"/>
  <c r="O794" i="6"/>
  <c r="N794" i="6"/>
  <c r="L794" i="6"/>
  <c r="J794" i="6"/>
  <c r="M794" i="6"/>
  <c r="K794" i="6"/>
  <c r="N995" i="6"/>
  <c r="M995" i="6"/>
  <c r="L995" i="6"/>
  <c r="K995" i="6"/>
  <c r="A995" i="6"/>
  <c r="R995" i="6"/>
  <c r="Q995" i="6"/>
  <c r="P995" i="6"/>
  <c r="O995" i="6"/>
  <c r="J995" i="6"/>
  <c r="I995" i="6"/>
  <c r="H995" i="6"/>
  <c r="G995" i="6"/>
  <c r="F995" i="6"/>
  <c r="D995" i="6"/>
  <c r="E995" i="6"/>
  <c r="C995" i="6"/>
  <c r="B995" i="6"/>
  <c r="P1190" i="6"/>
  <c r="B1190" i="6"/>
  <c r="O1190" i="6"/>
  <c r="A1190" i="6"/>
  <c r="N1190" i="6"/>
  <c r="M1190" i="6"/>
  <c r="L1190" i="6"/>
  <c r="K1190" i="6"/>
  <c r="J1190" i="6"/>
  <c r="I1190" i="6"/>
  <c r="H1190" i="6"/>
  <c r="G1190" i="6"/>
  <c r="F1190" i="6"/>
  <c r="E1190" i="6"/>
  <c r="D1190" i="6"/>
  <c r="C1190" i="6"/>
  <c r="R1190" i="6"/>
  <c r="Q1190" i="6"/>
  <c r="Q1215" i="6"/>
  <c r="C1215" i="6"/>
  <c r="P1215" i="6"/>
  <c r="B1215" i="6"/>
  <c r="O1215" i="6"/>
  <c r="A1215" i="6"/>
  <c r="N1215" i="6"/>
  <c r="K1215" i="6"/>
  <c r="J1215" i="6"/>
  <c r="I1215" i="6"/>
  <c r="H1215" i="6"/>
  <c r="G1215" i="6"/>
  <c r="F1215" i="6"/>
  <c r="E1215" i="6"/>
  <c r="D1215" i="6"/>
  <c r="R1215" i="6"/>
  <c r="M1215" i="6"/>
  <c r="L1215" i="6"/>
  <c r="K1191" i="6"/>
  <c r="J1191" i="6"/>
  <c r="I1191" i="6"/>
  <c r="N1191" i="6"/>
  <c r="M1191" i="6"/>
  <c r="L1191" i="6"/>
  <c r="H1191" i="6"/>
  <c r="G1191" i="6"/>
  <c r="F1191" i="6"/>
  <c r="E1191" i="6"/>
  <c r="D1191" i="6"/>
  <c r="C1191" i="6"/>
  <c r="B1191" i="6"/>
  <c r="R1191" i="6"/>
  <c r="A1191" i="6"/>
  <c r="Q1191" i="6"/>
  <c r="P1191" i="6"/>
  <c r="O1191" i="6"/>
  <c r="M1152" i="6"/>
  <c r="L1152" i="6"/>
  <c r="K1152" i="6"/>
  <c r="J1152" i="6"/>
  <c r="I1152" i="6"/>
  <c r="H1152" i="6"/>
  <c r="G1152" i="6"/>
  <c r="F1152" i="6"/>
  <c r="E1152" i="6"/>
  <c r="R1152" i="6"/>
  <c r="D1152" i="6"/>
  <c r="Q1152" i="6"/>
  <c r="C1152" i="6"/>
  <c r="P1152" i="6"/>
  <c r="B1152" i="6"/>
  <c r="O1152" i="6"/>
  <c r="N1152" i="6"/>
  <c r="A1152" i="6"/>
  <c r="L1141" i="6"/>
  <c r="K1141" i="6"/>
  <c r="J1141" i="6"/>
  <c r="I1141" i="6"/>
  <c r="H1141" i="6"/>
  <c r="G1141" i="6"/>
  <c r="F1141" i="6"/>
  <c r="E1141" i="6"/>
  <c r="R1141" i="6"/>
  <c r="D1141" i="6"/>
  <c r="Q1141" i="6"/>
  <c r="C1141" i="6"/>
  <c r="P1141" i="6"/>
  <c r="B1141" i="6"/>
  <c r="O1141" i="6"/>
  <c r="A1141" i="6"/>
  <c r="N1141" i="6"/>
  <c r="M1141" i="6"/>
  <c r="K1060" i="6"/>
  <c r="J1060" i="6"/>
  <c r="I1060" i="6"/>
  <c r="H1060" i="6"/>
  <c r="E1060" i="6"/>
  <c r="R1060" i="6"/>
  <c r="D1060" i="6"/>
  <c r="A1060" i="6"/>
  <c r="Q1060" i="6"/>
  <c r="P1060" i="6"/>
  <c r="O1060" i="6"/>
  <c r="N1060" i="6"/>
  <c r="M1060" i="6"/>
  <c r="L1060" i="6"/>
  <c r="F1060" i="6"/>
  <c r="G1060" i="6"/>
  <c r="C1060" i="6"/>
  <c r="B1060" i="6"/>
  <c r="N1280" i="6"/>
  <c r="M1280" i="6"/>
  <c r="L1280" i="6"/>
  <c r="K1280" i="6"/>
  <c r="J1280" i="6"/>
  <c r="H1280" i="6"/>
  <c r="E1280" i="6"/>
  <c r="D1280" i="6"/>
  <c r="C1280" i="6"/>
  <c r="B1280" i="6"/>
  <c r="A1280" i="6"/>
  <c r="R1280" i="6"/>
  <c r="Q1280" i="6"/>
  <c r="P1280" i="6"/>
  <c r="O1280" i="6"/>
  <c r="I1280" i="6"/>
  <c r="G1280" i="6"/>
  <c r="F1280" i="6"/>
  <c r="I1108" i="6"/>
  <c r="H1108" i="6"/>
  <c r="G1108" i="6"/>
  <c r="F1108" i="6"/>
  <c r="E1108" i="6"/>
  <c r="R1108" i="6"/>
  <c r="D1108" i="6"/>
  <c r="Q1108" i="6"/>
  <c r="C1108" i="6"/>
  <c r="P1108" i="6"/>
  <c r="B1108" i="6"/>
  <c r="O1108" i="6"/>
  <c r="A1108" i="6"/>
  <c r="N1108" i="6"/>
  <c r="M1108" i="6"/>
  <c r="L1108" i="6"/>
  <c r="K1108" i="6"/>
  <c r="J1108" i="6"/>
  <c r="H999" i="6"/>
  <c r="G999" i="6"/>
  <c r="F999" i="6"/>
  <c r="E999" i="6"/>
  <c r="A999" i="6"/>
  <c r="R999" i="6"/>
  <c r="Q999" i="6"/>
  <c r="P999" i="6"/>
  <c r="O999" i="6"/>
  <c r="N999" i="6"/>
  <c r="M999" i="6"/>
  <c r="L999" i="6"/>
  <c r="K999" i="6"/>
  <c r="J999" i="6"/>
  <c r="D999" i="6"/>
  <c r="I999" i="6"/>
  <c r="C999" i="6"/>
  <c r="B999" i="6"/>
  <c r="I1197" i="6"/>
  <c r="H1197" i="6"/>
  <c r="G1197" i="6"/>
  <c r="E1197" i="6"/>
  <c r="D1197" i="6"/>
  <c r="C1197" i="6"/>
  <c r="B1197" i="6"/>
  <c r="R1197" i="6"/>
  <c r="A1197" i="6"/>
  <c r="Q1197" i="6"/>
  <c r="P1197" i="6"/>
  <c r="O1197" i="6"/>
  <c r="N1197" i="6"/>
  <c r="M1197" i="6"/>
  <c r="L1197" i="6"/>
  <c r="K1197" i="6"/>
  <c r="J1197" i="6"/>
  <c r="F1197" i="6"/>
  <c r="G1058" i="6"/>
  <c r="F1058" i="6"/>
  <c r="E1058" i="6"/>
  <c r="R1058" i="6"/>
  <c r="D1058" i="6"/>
  <c r="O1058" i="6"/>
  <c r="A1058" i="6"/>
  <c r="N1058" i="6"/>
  <c r="M1058" i="6"/>
  <c r="L1058" i="6"/>
  <c r="K1058" i="6"/>
  <c r="J1058" i="6"/>
  <c r="I1058" i="6"/>
  <c r="H1058" i="6"/>
  <c r="C1058" i="6"/>
  <c r="B1058" i="6"/>
  <c r="Q1058" i="6"/>
  <c r="P1058" i="6"/>
  <c r="M1269" i="6"/>
  <c r="L1269" i="6"/>
  <c r="K1269" i="6"/>
  <c r="J1269" i="6"/>
  <c r="I1269" i="6"/>
  <c r="B1269" i="6"/>
  <c r="A1269" i="6"/>
  <c r="R1269" i="6"/>
  <c r="Q1269" i="6"/>
  <c r="P1269" i="6"/>
  <c r="O1269" i="6"/>
  <c r="N1269" i="6"/>
  <c r="H1269" i="6"/>
  <c r="G1269" i="6"/>
  <c r="F1269" i="6"/>
  <c r="E1269" i="6"/>
  <c r="D1269" i="6"/>
  <c r="C1269" i="6"/>
  <c r="F1145" i="6"/>
  <c r="E1145" i="6"/>
  <c r="R1145" i="6"/>
  <c r="D1145" i="6"/>
  <c r="Q1145" i="6"/>
  <c r="C1145" i="6"/>
  <c r="P1145" i="6"/>
  <c r="B1145" i="6"/>
  <c r="O1145" i="6"/>
  <c r="A1145" i="6"/>
  <c r="N1145" i="6"/>
  <c r="M1145" i="6"/>
  <c r="L1145" i="6"/>
  <c r="K1145" i="6"/>
  <c r="J1145" i="6"/>
  <c r="I1145" i="6"/>
  <c r="H1145" i="6"/>
  <c r="G1145" i="6"/>
  <c r="E938" i="6"/>
  <c r="Q938" i="6"/>
  <c r="C938" i="6"/>
  <c r="R938" i="6"/>
  <c r="A938" i="6"/>
  <c r="P938" i="6"/>
  <c r="O938" i="6"/>
  <c r="N938" i="6"/>
  <c r="M938" i="6"/>
  <c r="L938" i="6"/>
  <c r="K938" i="6"/>
  <c r="J938" i="6"/>
  <c r="I938" i="6"/>
  <c r="H938" i="6"/>
  <c r="F938" i="6"/>
  <c r="B938" i="6"/>
  <c r="G938" i="6"/>
  <c r="D938" i="6"/>
  <c r="E1134" i="6"/>
  <c r="R1134" i="6"/>
  <c r="D1134" i="6"/>
  <c r="Q1134" i="6"/>
  <c r="C1134" i="6"/>
  <c r="P1134" i="6"/>
  <c r="B1134" i="6"/>
  <c r="O1134" i="6"/>
  <c r="A1134" i="6"/>
  <c r="N1134" i="6"/>
  <c r="M1134" i="6"/>
  <c r="L1134" i="6"/>
  <c r="K1134" i="6"/>
  <c r="J1134" i="6"/>
  <c r="I1134" i="6"/>
  <c r="H1134" i="6"/>
  <c r="G1134" i="6"/>
  <c r="F1134" i="6"/>
  <c r="P1358" i="6"/>
  <c r="B1358" i="6"/>
  <c r="O1358" i="6"/>
  <c r="A1358" i="6"/>
  <c r="N1358" i="6"/>
  <c r="M1358" i="6"/>
  <c r="L1358" i="6"/>
  <c r="K1358" i="6"/>
  <c r="J1358" i="6"/>
  <c r="I1358" i="6"/>
  <c r="H1358" i="6"/>
  <c r="G1358" i="6"/>
  <c r="F1358" i="6"/>
  <c r="E1358" i="6"/>
  <c r="D1358" i="6"/>
  <c r="C1358" i="6"/>
  <c r="R1358" i="6"/>
  <c r="Q1358" i="6"/>
  <c r="L1412" i="6"/>
  <c r="K1412" i="6"/>
  <c r="J1412" i="6"/>
  <c r="I1412" i="6"/>
  <c r="O1412" i="6"/>
  <c r="N1412" i="6"/>
  <c r="M1412" i="6"/>
  <c r="H1412" i="6"/>
  <c r="G1412" i="6"/>
  <c r="F1412" i="6"/>
  <c r="E1412" i="6"/>
  <c r="D1412" i="6"/>
  <c r="C1412" i="6"/>
  <c r="B1412" i="6"/>
  <c r="A1412" i="6"/>
  <c r="R1412" i="6"/>
  <c r="Q1412" i="6"/>
  <c r="P1412" i="6"/>
  <c r="O1459" i="6"/>
  <c r="A1459" i="6"/>
  <c r="N1459" i="6"/>
  <c r="M1459" i="6"/>
  <c r="L1459" i="6"/>
  <c r="K1459" i="6"/>
  <c r="J1459" i="6"/>
  <c r="H1459" i="6"/>
  <c r="G1459" i="6"/>
  <c r="F1459" i="6"/>
  <c r="E1459" i="6"/>
  <c r="D1459" i="6"/>
  <c r="C1459" i="6"/>
  <c r="B1459" i="6"/>
  <c r="R1459" i="6"/>
  <c r="Q1459" i="6"/>
  <c r="P1459" i="6"/>
  <c r="I1459" i="6"/>
  <c r="L1342" i="6"/>
  <c r="K1342" i="6"/>
  <c r="J1342" i="6"/>
  <c r="I1342" i="6"/>
  <c r="H1342" i="6"/>
  <c r="G1342" i="6"/>
  <c r="F1342" i="6"/>
  <c r="E1342" i="6"/>
  <c r="R1342" i="6"/>
  <c r="D1342" i="6"/>
  <c r="Q1342" i="6"/>
  <c r="C1342" i="6"/>
  <c r="P1342" i="6"/>
  <c r="B1342" i="6"/>
  <c r="O1342" i="6"/>
  <c r="A1342" i="6"/>
  <c r="N1342" i="6"/>
  <c r="M1342" i="6"/>
  <c r="K1359" i="6"/>
  <c r="J1359" i="6"/>
  <c r="I1359" i="6"/>
  <c r="H1359" i="6"/>
  <c r="G1359" i="6"/>
  <c r="F1359" i="6"/>
  <c r="E1359" i="6"/>
  <c r="R1359" i="6"/>
  <c r="D1359" i="6"/>
  <c r="Q1359" i="6"/>
  <c r="C1359" i="6"/>
  <c r="P1359" i="6"/>
  <c r="B1359" i="6"/>
  <c r="O1359" i="6"/>
  <c r="A1359" i="6"/>
  <c r="N1359" i="6"/>
  <c r="M1359" i="6"/>
  <c r="L1359" i="6"/>
  <c r="M1367" i="6"/>
  <c r="I1367" i="6"/>
  <c r="H1367" i="6"/>
  <c r="G1367" i="6"/>
  <c r="F1367" i="6"/>
  <c r="E1367" i="6"/>
  <c r="D1367" i="6"/>
  <c r="R1367" i="6"/>
  <c r="C1367" i="6"/>
  <c r="Q1367" i="6"/>
  <c r="B1367" i="6"/>
  <c r="P1367" i="6"/>
  <c r="A1367" i="6"/>
  <c r="O1367" i="6"/>
  <c r="N1367" i="6"/>
  <c r="L1367" i="6"/>
  <c r="K1367" i="6"/>
  <c r="J1367" i="6"/>
  <c r="I1295" i="6"/>
  <c r="H1295" i="6"/>
  <c r="G1295" i="6"/>
  <c r="F1295" i="6"/>
  <c r="E1295" i="6"/>
  <c r="R1295" i="6"/>
  <c r="D1295" i="6"/>
  <c r="Q1295" i="6"/>
  <c r="C1295" i="6"/>
  <c r="O1295" i="6"/>
  <c r="A1295" i="6"/>
  <c r="P1295" i="6"/>
  <c r="N1295" i="6"/>
  <c r="M1295" i="6"/>
  <c r="L1295" i="6"/>
  <c r="K1295" i="6"/>
  <c r="J1295" i="6"/>
  <c r="B1295" i="6"/>
  <c r="H1270" i="6"/>
  <c r="G1270" i="6"/>
  <c r="F1270" i="6"/>
  <c r="E1270" i="6"/>
  <c r="R1270" i="6"/>
  <c r="D1270" i="6"/>
  <c r="B1270" i="6"/>
  <c r="A1270" i="6"/>
  <c r="Q1270" i="6"/>
  <c r="P1270" i="6"/>
  <c r="O1270" i="6"/>
  <c r="N1270" i="6"/>
  <c r="M1270" i="6"/>
  <c r="L1270" i="6"/>
  <c r="K1270" i="6"/>
  <c r="J1270" i="6"/>
  <c r="I1270" i="6"/>
  <c r="C1270" i="6"/>
  <c r="G1217" i="6"/>
  <c r="F1217" i="6"/>
  <c r="E1217" i="6"/>
  <c r="R1217" i="6"/>
  <c r="D1217" i="6"/>
  <c r="M1217" i="6"/>
  <c r="L1217" i="6"/>
  <c r="K1217" i="6"/>
  <c r="J1217" i="6"/>
  <c r="I1217" i="6"/>
  <c r="H1217" i="6"/>
  <c r="C1217" i="6"/>
  <c r="B1217" i="6"/>
  <c r="A1217" i="6"/>
  <c r="Q1217" i="6"/>
  <c r="P1217" i="6"/>
  <c r="O1217" i="6"/>
  <c r="N1217" i="6"/>
  <c r="I1379" i="6"/>
  <c r="G1379" i="6"/>
  <c r="E1379" i="6"/>
  <c r="D1379" i="6"/>
  <c r="C1379" i="6"/>
  <c r="R1379" i="6"/>
  <c r="B1379" i="6"/>
  <c r="Q1379" i="6"/>
  <c r="A1379" i="6"/>
  <c r="P1379" i="6"/>
  <c r="O1379" i="6"/>
  <c r="N1379" i="6"/>
  <c r="M1379" i="6"/>
  <c r="L1379" i="6"/>
  <c r="K1379" i="6"/>
  <c r="J1379" i="6"/>
  <c r="H1379" i="6"/>
  <c r="F1379" i="6"/>
  <c r="F1248" i="6"/>
  <c r="E1248" i="6"/>
  <c r="R1248" i="6"/>
  <c r="D1248" i="6"/>
  <c r="Q1248" i="6"/>
  <c r="C1248" i="6"/>
  <c r="L1248" i="6"/>
  <c r="K1248" i="6"/>
  <c r="J1248" i="6"/>
  <c r="I1248" i="6"/>
  <c r="H1248" i="6"/>
  <c r="G1248" i="6"/>
  <c r="B1248" i="6"/>
  <c r="A1248" i="6"/>
  <c r="P1248" i="6"/>
  <c r="O1248" i="6"/>
  <c r="N1248" i="6"/>
  <c r="M1248" i="6"/>
  <c r="R1548" i="6"/>
  <c r="D1548" i="6"/>
  <c r="Q1548" i="6"/>
  <c r="C1548" i="6"/>
  <c r="P1548" i="6"/>
  <c r="B1548" i="6"/>
  <c r="O1548" i="6"/>
  <c r="A1548" i="6"/>
  <c r="N1548" i="6"/>
  <c r="M1548" i="6"/>
  <c r="L1548" i="6"/>
  <c r="K1548" i="6"/>
  <c r="J1548" i="6"/>
  <c r="I1548" i="6"/>
  <c r="H1548" i="6"/>
  <c r="G1548" i="6"/>
  <c r="F1548" i="6"/>
  <c r="E1548" i="6"/>
  <c r="E1349" i="6"/>
  <c r="R1349" i="6"/>
  <c r="D1349" i="6"/>
  <c r="Q1349" i="6"/>
  <c r="C1349" i="6"/>
  <c r="P1349" i="6"/>
  <c r="B1349" i="6"/>
  <c r="O1349" i="6"/>
  <c r="A1349" i="6"/>
  <c r="N1349" i="6"/>
  <c r="M1349" i="6"/>
  <c r="L1349" i="6"/>
  <c r="K1349" i="6"/>
  <c r="J1349" i="6"/>
  <c r="I1349" i="6"/>
  <c r="H1349" i="6"/>
  <c r="G1349" i="6"/>
  <c r="F1349" i="6"/>
  <c r="P1498" i="6"/>
  <c r="B1498" i="6"/>
  <c r="O1498" i="6"/>
  <c r="A1498" i="6"/>
  <c r="N1498" i="6"/>
  <c r="M1498" i="6"/>
  <c r="L1498" i="6"/>
  <c r="K1498" i="6"/>
  <c r="J1498" i="6"/>
  <c r="I1498" i="6"/>
  <c r="G1498" i="6"/>
  <c r="F1498" i="6"/>
  <c r="E1498" i="6"/>
  <c r="R1498" i="6"/>
  <c r="Q1498" i="6"/>
  <c r="H1498" i="6"/>
  <c r="D1498" i="6"/>
  <c r="C1498" i="6"/>
  <c r="O1529" i="6"/>
  <c r="A1529" i="6"/>
  <c r="N1529" i="6"/>
  <c r="M1529" i="6"/>
  <c r="L1529" i="6"/>
  <c r="K1529" i="6"/>
  <c r="J1529" i="6"/>
  <c r="I1529" i="6"/>
  <c r="H1529" i="6"/>
  <c r="G1529" i="6"/>
  <c r="F1529" i="6"/>
  <c r="E1529" i="6"/>
  <c r="R1529" i="6"/>
  <c r="D1529" i="6"/>
  <c r="Q1529" i="6"/>
  <c r="C1529" i="6"/>
  <c r="B1529" i="6"/>
  <c r="P1529" i="6"/>
  <c r="K1570" i="6"/>
  <c r="J1570" i="6"/>
  <c r="I1570" i="6"/>
  <c r="H1570" i="6"/>
  <c r="N1570" i="6"/>
  <c r="M1570" i="6"/>
  <c r="L1570" i="6"/>
  <c r="G1570" i="6"/>
  <c r="F1570" i="6"/>
  <c r="E1570" i="6"/>
  <c r="D1570" i="6"/>
  <c r="C1570" i="6"/>
  <c r="B1570" i="6"/>
  <c r="A1570" i="6"/>
  <c r="R1570" i="6"/>
  <c r="Q1570" i="6"/>
  <c r="P1570" i="6"/>
  <c r="O1570" i="6"/>
  <c r="L1538" i="6"/>
  <c r="K1538" i="6"/>
  <c r="J1538" i="6"/>
  <c r="I1538" i="6"/>
  <c r="H1538" i="6"/>
  <c r="G1538" i="6"/>
  <c r="F1538" i="6"/>
  <c r="E1538" i="6"/>
  <c r="R1538" i="6"/>
  <c r="D1538" i="6"/>
  <c r="Q1538" i="6"/>
  <c r="C1538" i="6"/>
  <c r="P1538" i="6"/>
  <c r="B1538" i="6"/>
  <c r="O1538" i="6"/>
  <c r="A1538" i="6"/>
  <c r="N1538" i="6"/>
  <c r="M1538" i="6"/>
  <c r="R1661" i="6"/>
  <c r="D1661" i="6"/>
  <c r="Q1661" i="6"/>
  <c r="C1661" i="6"/>
  <c r="P1661" i="6"/>
  <c r="B1661" i="6"/>
  <c r="O1661" i="6"/>
  <c r="A1661" i="6"/>
  <c r="N1661" i="6"/>
  <c r="M1661" i="6"/>
  <c r="L1661" i="6"/>
  <c r="K1661" i="6"/>
  <c r="J1661" i="6"/>
  <c r="I1661" i="6"/>
  <c r="H1661" i="6"/>
  <c r="G1661" i="6"/>
  <c r="F1661" i="6"/>
  <c r="E1661" i="6"/>
  <c r="R1703" i="6"/>
  <c r="D1703" i="6"/>
  <c r="Q1703" i="6"/>
  <c r="C1703" i="6"/>
  <c r="P1703" i="6"/>
  <c r="B1703" i="6"/>
  <c r="O1703" i="6"/>
  <c r="A1703" i="6"/>
  <c r="N1703" i="6"/>
  <c r="M1703" i="6"/>
  <c r="L1703" i="6"/>
  <c r="K1703" i="6"/>
  <c r="J1703" i="6"/>
  <c r="I1703" i="6"/>
  <c r="H1703" i="6"/>
  <c r="G1703" i="6"/>
  <c r="F1703" i="6"/>
  <c r="E1703" i="6"/>
  <c r="R1619" i="6"/>
  <c r="D1619" i="6"/>
  <c r="Q1619" i="6"/>
  <c r="C1619" i="6"/>
  <c r="P1619" i="6"/>
  <c r="B1619" i="6"/>
  <c r="O1619" i="6"/>
  <c r="A1619" i="6"/>
  <c r="L1619" i="6"/>
  <c r="N1619" i="6"/>
  <c r="M1619" i="6"/>
  <c r="K1619" i="6"/>
  <c r="J1619" i="6"/>
  <c r="I1619" i="6"/>
  <c r="H1619" i="6"/>
  <c r="G1619" i="6"/>
  <c r="F1619" i="6"/>
  <c r="E1619" i="6"/>
  <c r="J1553" i="6"/>
  <c r="G1553" i="6"/>
  <c r="F1553" i="6"/>
  <c r="E1553" i="6"/>
  <c r="D1553" i="6"/>
  <c r="R1553" i="6"/>
  <c r="C1553" i="6"/>
  <c r="Q1553" i="6"/>
  <c r="B1553" i="6"/>
  <c r="P1553" i="6"/>
  <c r="A1553" i="6"/>
  <c r="O1553" i="6"/>
  <c r="N1553" i="6"/>
  <c r="M1553" i="6"/>
  <c r="L1553" i="6"/>
  <c r="K1553" i="6"/>
  <c r="I1553" i="6"/>
  <c r="H1553" i="6"/>
  <c r="G1497" i="6"/>
  <c r="F1497" i="6"/>
  <c r="E1497" i="6"/>
  <c r="R1497" i="6"/>
  <c r="D1497" i="6"/>
  <c r="Q1497" i="6"/>
  <c r="C1497" i="6"/>
  <c r="P1497" i="6"/>
  <c r="B1497" i="6"/>
  <c r="O1497" i="6"/>
  <c r="A1497" i="6"/>
  <c r="L1497" i="6"/>
  <c r="K1497" i="6"/>
  <c r="J1497" i="6"/>
  <c r="N1497" i="6"/>
  <c r="M1497" i="6"/>
  <c r="I1497" i="6"/>
  <c r="H1497" i="6"/>
  <c r="F1514" i="6"/>
  <c r="E1514" i="6"/>
  <c r="R1514" i="6"/>
  <c r="D1514" i="6"/>
  <c r="Q1514" i="6"/>
  <c r="C1514" i="6"/>
  <c r="P1514" i="6"/>
  <c r="B1514" i="6"/>
  <c r="O1514" i="6"/>
  <c r="A1514" i="6"/>
  <c r="N1514" i="6"/>
  <c r="M1514" i="6"/>
  <c r="L1514" i="6"/>
  <c r="K1514" i="6"/>
  <c r="J1514" i="6"/>
  <c r="I1514" i="6"/>
  <c r="H1514" i="6"/>
  <c r="G1514" i="6"/>
  <c r="E1433" i="6"/>
  <c r="R1433" i="6"/>
  <c r="D1433" i="6"/>
  <c r="Q1433" i="6"/>
  <c r="C1433" i="6"/>
  <c r="P1433" i="6"/>
  <c r="B1433" i="6"/>
  <c r="N1433" i="6"/>
  <c r="J1433" i="6"/>
  <c r="I1433" i="6"/>
  <c r="H1433" i="6"/>
  <c r="G1433" i="6"/>
  <c r="F1433" i="6"/>
  <c r="A1433" i="6"/>
  <c r="O1433" i="6"/>
  <c r="M1433" i="6"/>
  <c r="L1433" i="6"/>
  <c r="K1433" i="6"/>
  <c r="Q1664" i="6"/>
  <c r="C1664" i="6"/>
  <c r="P1664" i="6"/>
  <c r="B1664" i="6"/>
  <c r="O1664" i="6"/>
  <c r="A1664" i="6"/>
  <c r="N1664" i="6"/>
  <c r="M1664" i="6"/>
  <c r="L1664" i="6"/>
  <c r="K1664" i="6"/>
  <c r="J1664" i="6"/>
  <c r="I1664" i="6"/>
  <c r="H1664" i="6"/>
  <c r="G1664" i="6"/>
  <c r="F1664" i="6"/>
  <c r="E1664" i="6"/>
  <c r="R1664" i="6"/>
  <c r="D1664" i="6"/>
  <c r="I1715" i="6"/>
  <c r="P1715" i="6"/>
  <c r="A1715" i="6"/>
  <c r="O1715" i="6"/>
  <c r="N1715" i="6"/>
  <c r="M1715" i="6"/>
  <c r="L1715" i="6"/>
  <c r="K1715" i="6"/>
  <c r="J1715" i="6"/>
  <c r="H1715" i="6"/>
  <c r="G1715" i="6"/>
  <c r="F1715" i="6"/>
  <c r="E1715" i="6"/>
  <c r="D1715" i="6"/>
  <c r="R1715" i="6"/>
  <c r="C1715" i="6"/>
  <c r="Q1715" i="6"/>
  <c r="B1715" i="6"/>
  <c r="H1761" i="6"/>
  <c r="G1761" i="6"/>
  <c r="Q1761" i="6"/>
  <c r="C1761" i="6"/>
  <c r="P1761" i="6"/>
  <c r="B1761" i="6"/>
  <c r="M1761" i="6"/>
  <c r="L1761" i="6"/>
  <c r="K1761" i="6"/>
  <c r="J1761" i="6"/>
  <c r="I1761" i="6"/>
  <c r="F1761" i="6"/>
  <c r="E1761" i="6"/>
  <c r="D1761" i="6"/>
  <c r="A1761" i="6"/>
  <c r="R1761" i="6"/>
  <c r="O1761" i="6"/>
  <c r="N1761" i="6"/>
  <c r="M1634" i="6"/>
  <c r="L1634" i="6"/>
  <c r="K1634" i="6"/>
  <c r="J1634" i="6"/>
  <c r="G1634" i="6"/>
  <c r="A1634" i="6"/>
  <c r="R1634" i="6"/>
  <c r="Q1634" i="6"/>
  <c r="P1634" i="6"/>
  <c r="O1634" i="6"/>
  <c r="N1634" i="6"/>
  <c r="I1634" i="6"/>
  <c r="H1634" i="6"/>
  <c r="F1634" i="6"/>
  <c r="E1634" i="6"/>
  <c r="D1634" i="6"/>
  <c r="C1634" i="6"/>
  <c r="B1634" i="6"/>
  <c r="L1665" i="6"/>
  <c r="K1665" i="6"/>
  <c r="J1665" i="6"/>
  <c r="I1665" i="6"/>
  <c r="H1665" i="6"/>
  <c r="G1665" i="6"/>
  <c r="F1665" i="6"/>
  <c r="E1665" i="6"/>
  <c r="R1665" i="6"/>
  <c r="D1665" i="6"/>
  <c r="Q1665" i="6"/>
  <c r="C1665" i="6"/>
  <c r="P1665" i="6"/>
  <c r="B1665" i="6"/>
  <c r="O1665" i="6"/>
  <c r="A1665" i="6"/>
  <c r="N1665" i="6"/>
  <c r="M1665" i="6"/>
  <c r="K1682" i="6"/>
  <c r="J1682" i="6"/>
  <c r="I1682" i="6"/>
  <c r="H1682" i="6"/>
  <c r="G1682" i="6"/>
  <c r="F1682" i="6"/>
  <c r="E1682" i="6"/>
  <c r="R1682" i="6"/>
  <c r="D1682" i="6"/>
  <c r="Q1682" i="6"/>
  <c r="C1682" i="6"/>
  <c r="P1682" i="6"/>
  <c r="B1682" i="6"/>
  <c r="O1682" i="6"/>
  <c r="A1682" i="6"/>
  <c r="N1682" i="6"/>
  <c r="M1682" i="6"/>
  <c r="L1682" i="6"/>
  <c r="I1688" i="6"/>
  <c r="H1688" i="6"/>
  <c r="G1688" i="6"/>
  <c r="F1688" i="6"/>
  <c r="E1688" i="6"/>
  <c r="R1688" i="6"/>
  <c r="D1688" i="6"/>
  <c r="Q1688" i="6"/>
  <c r="C1688" i="6"/>
  <c r="P1688" i="6"/>
  <c r="B1688" i="6"/>
  <c r="O1688" i="6"/>
  <c r="A1688" i="6"/>
  <c r="N1688" i="6"/>
  <c r="M1688" i="6"/>
  <c r="L1688" i="6"/>
  <c r="K1688" i="6"/>
  <c r="J1688" i="6"/>
  <c r="H1705" i="6"/>
  <c r="G1705" i="6"/>
  <c r="F1705" i="6"/>
  <c r="E1705" i="6"/>
  <c r="R1705" i="6"/>
  <c r="D1705" i="6"/>
  <c r="Q1705" i="6"/>
  <c r="C1705" i="6"/>
  <c r="P1705" i="6"/>
  <c r="B1705" i="6"/>
  <c r="O1705" i="6"/>
  <c r="A1705" i="6"/>
  <c r="N1705" i="6"/>
  <c r="M1705" i="6"/>
  <c r="L1705" i="6"/>
  <c r="K1705" i="6"/>
  <c r="J1705" i="6"/>
  <c r="I1705" i="6"/>
  <c r="H1718" i="6"/>
  <c r="G1718" i="6"/>
  <c r="E1718" i="6"/>
  <c r="D1718" i="6"/>
  <c r="C1718" i="6"/>
  <c r="R1718" i="6"/>
  <c r="B1718" i="6"/>
  <c r="Q1718" i="6"/>
  <c r="A1718" i="6"/>
  <c r="P1718" i="6"/>
  <c r="O1718" i="6"/>
  <c r="N1718" i="6"/>
  <c r="M1718" i="6"/>
  <c r="L1718" i="6"/>
  <c r="K1718" i="6"/>
  <c r="J1718" i="6"/>
  <c r="I1718" i="6"/>
  <c r="F1718" i="6"/>
  <c r="Q1719" i="6"/>
  <c r="C1719" i="6"/>
  <c r="P1719" i="6"/>
  <c r="B1719" i="6"/>
  <c r="D1719" i="6"/>
  <c r="A1719" i="6"/>
  <c r="R1719" i="6"/>
  <c r="O1719" i="6"/>
  <c r="N1719" i="6"/>
  <c r="M1719" i="6"/>
  <c r="L1719" i="6"/>
  <c r="K1719" i="6"/>
  <c r="J1719" i="6"/>
  <c r="I1719" i="6"/>
  <c r="H1719" i="6"/>
  <c r="G1719" i="6"/>
  <c r="F1719" i="6"/>
  <c r="E1719" i="6"/>
  <c r="E1700" i="6"/>
  <c r="R1700" i="6"/>
  <c r="D1700" i="6"/>
  <c r="Q1700" i="6"/>
  <c r="C1700" i="6"/>
  <c r="P1700" i="6"/>
  <c r="B1700" i="6"/>
  <c r="O1700" i="6"/>
  <c r="A1700" i="6"/>
  <c r="N1700" i="6"/>
  <c r="M1700" i="6"/>
  <c r="L1700" i="6"/>
  <c r="K1700" i="6"/>
  <c r="J1700" i="6"/>
  <c r="I1700" i="6"/>
  <c r="H1700" i="6"/>
  <c r="G1700" i="6"/>
  <c r="F1700" i="6"/>
  <c r="P1782" i="6"/>
  <c r="B1782" i="6"/>
  <c r="O1782" i="6"/>
  <c r="A1782" i="6"/>
  <c r="N1782" i="6"/>
  <c r="M1782" i="6"/>
  <c r="K1782" i="6"/>
  <c r="J1782" i="6"/>
  <c r="I1782" i="6"/>
  <c r="H1782" i="6"/>
  <c r="G1782" i="6"/>
  <c r="F1782" i="6"/>
  <c r="E1782" i="6"/>
  <c r="R1782" i="6"/>
  <c r="D1782" i="6"/>
  <c r="Q1782" i="6"/>
  <c r="L1782" i="6"/>
  <c r="C1782" i="6"/>
  <c r="N1774" i="6"/>
  <c r="M1774" i="6"/>
  <c r="L1774" i="6"/>
  <c r="K1774" i="6"/>
  <c r="H1774" i="6"/>
  <c r="G1774" i="6"/>
  <c r="F1774" i="6"/>
  <c r="E1774" i="6"/>
  <c r="R1774" i="6"/>
  <c r="D1774" i="6"/>
  <c r="Q1774" i="6"/>
  <c r="C1774" i="6"/>
  <c r="P1774" i="6"/>
  <c r="O1774" i="6"/>
  <c r="J1774" i="6"/>
  <c r="I1774" i="6"/>
  <c r="B1774" i="6"/>
  <c r="A1774" i="6"/>
  <c r="M1777" i="6"/>
  <c r="L1777" i="6"/>
  <c r="K1777" i="6"/>
  <c r="J1777" i="6"/>
  <c r="H1777" i="6"/>
  <c r="G1777" i="6"/>
  <c r="F1777" i="6"/>
  <c r="E1777" i="6"/>
  <c r="R1777" i="6"/>
  <c r="D1777" i="6"/>
  <c r="Q1777" i="6"/>
  <c r="C1777" i="6"/>
  <c r="P1777" i="6"/>
  <c r="B1777" i="6"/>
  <c r="O1777" i="6"/>
  <c r="N1777" i="6"/>
  <c r="I1777" i="6"/>
  <c r="A1777" i="6"/>
  <c r="R1825" i="6"/>
  <c r="D1825" i="6"/>
  <c r="Q1825" i="6"/>
  <c r="C1825" i="6"/>
  <c r="P1825" i="6"/>
  <c r="B1825" i="6"/>
  <c r="O1825" i="6"/>
  <c r="A1825" i="6"/>
  <c r="H1825" i="6"/>
  <c r="G1825" i="6"/>
  <c r="F1825" i="6"/>
  <c r="E1825" i="6"/>
  <c r="N1825" i="6"/>
  <c r="M1825" i="6"/>
  <c r="L1825" i="6"/>
  <c r="K1825" i="6"/>
  <c r="J1825" i="6"/>
  <c r="I1825" i="6"/>
  <c r="K1811" i="6"/>
  <c r="J1811" i="6"/>
  <c r="I1811" i="6"/>
  <c r="H1811" i="6"/>
  <c r="G1811" i="6"/>
  <c r="F1811" i="6"/>
  <c r="E1811" i="6"/>
  <c r="R1811" i="6"/>
  <c r="D1811" i="6"/>
  <c r="Q1811" i="6"/>
  <c r="C1811" i="6"/>
  <c r="P1811" i="6"/>
  <c r="B1811" i="6"/>
  <c r="O1811" i="6"/>
  <c r="A1811" i="6"/>
  <c r="N1811" i="6"/>
  <c r="M1811" i="6"/>
  <c r="L1811" i="6"/>
  <c r="I1803" i="6"/>
  <c r="H1803" i="6"/>
  <c r="G1803" i="6"/>
  <c r="F1803" i="6"/>
  <c r="E1803" i="6"/>
  <c r="R1803" i="6"/>
  <c r="D1803" i="6"/>
  <c r="Q1803" i="6"/>
  <c r="C1803" i="6"/>
  <c r="P1803" i="6"/>
  <c r="B1803" i="6"/>
  <c r="O1803" i="6"/>
  <c r="A1803" i="6"/>
  <c r="N1803" i="6"/>
  <c r="M1803" i="6"/>
  <c r="L1803" i="6"/>
  <c r="K1803" i="6"/>
  <c r="J1803" i="6"/>
  <c r="J1891" i="6"/>
  <c r="I1891" i="6"/>
  <c r="H1891" i="6"/>
  <c r="G1891" i="6"/>
  <c r="R1891" i="6"/>
  <c r="D1891" i="6"/>
  <c r="P1891" i="6"/>
  <c r="B1891" i="6"/>
  <c r="Q1891" i="6"/>
  <c r="O1891" i="6"/>
  <c r="N1891" i="6"/>
  <c r="M1891" i="6"/>
  <c r="L1891" i="6"/>
  <c r="K1891" i="6"/>
  <c r="F1891" i="6"/>
  <c r="E1891" i="6"/>
  <c r="C1891" i="6"/>
  <c r="A1891" i="6"/>
  <c r="E1728" i="6"/>
  <c r="N1728" i="6"/>
  <c r="M1728" i="6"/>
  <c r="C1728" i="6"/>
  <c r="B1728" i="6"/>
  <c r="R1728" i="6"/>
  <c r="A1728" i="6"/>
  <c r="Q1728" i="6"/>
  <c r="P1728" i="6"/>
  <c r="O1728" i="6"/>
  <c r="L1728" i="6"/>
  <c r="K1728" i="6"/>
  <c r="J1728" i="6"/>
  <c r="I1728" i="6"/>
  <c r="H1728" i="6"/>
  <c r="G1728" i="6"/>
  <c r="F1728" i="6"/>
  <c r="D1728" i="6"/>
  <c r="E1787" i="6"/>
  <c r="R1787" i="6"/>
  <c r="D1787" i="6"/>
  <c r="Q1787" i="6"/>
  <c r="C1787" i="6"/>
  <c r="P1787" i="6"/>
  <c r="B1787" i="6"/>
  <c r="O1787" i="6"/>
  <c r="A1787" i="6"/>
  <c r="N1787" i="6"/>
  <c r="M1787" i="6"/>
  <c r="L1787" i="6"/>
  <c r="K1787" i="6"/>
  <c r="J1787" i="6"/>
  <c r="I1787" i="6"/>
  <c r="H1787" i="6"/>
  <c r="G1787" i="6"/>
  <c r="F1787" i="6"/>
  <c r="G2089" i="6"/>
  <c r="Q2089" i="6"/>
  <c r="B2089" i="6"/>
  <c r="P2089" i="6"/>
  <c r="A2089" i="6"/>
  <c r="O2089" i="6"/>
  <c r="N2089" i="6"/>
  <c r="M2089" i="6"/>
  <c r="L2089" i="6"/>
  <c r="K2089" i="6"/>
  <c r="J2089" i="6"/>
  <c r="I2089" i="6"/>
  <c r="H2089" i="6"/>
  <c r="F2089" i="6"/>
  <c r="D2089" i="6"/>
  <c r="C2089" i="6"/>
  <c r="R2089" i="6"/>
  <c r="E2089" i="6"/>
  <c r="P1970" i="6"/>
  <c r="B1970" i="6"/>
  <c r="O1970" i="6"/>
  <c r="A1970" i="6"/>
  <c r="M1970" i="6"/>
  <c r="K1970" i="6"/>
  <c r="J1970" i="6"/>
  <c r="I1970" i="6"/>
  <c r="H1970" i="6"/>
  <c r="G1970" i="6"/>
  <c r="F1970" i="6"/>
  <c r="E1970" i="6"/>
  <c r="D1970" i="6"/>
  <c r="C1970" i="6"/>
  <c r="R1970" i="6"/>
  <c r="Q1970" i="6"/>
  <c r="N1970" i="6"/>
  <c r="L1970" i="6"/>
  <c r="L1927" i="6"/>
  <c r="K1927" i="6"/>
  <c r="J1927" i="6"/>
  <c r="I1927" i="6"/>
  <c r="H1927" i="6"/>
  <c r="G1927" i="6"/>
  <c r="F1927" i="6"/>
  <c r="E1927" i="6"/>
  <c r="R1927" i="6"/>
  <c r="D1927" i="6"/>
  <c r="Q1927" i="6"/>
  <c r="C1927" i="6"/>
  <c r="P1927" i="6"/>
  <c r="B1927" i="6"/>
  <c r="O1927" i="6"/>
  <c r="A1927" i="6"/>
  <c r="N1927" i="6"/>
  <c r="M1927" i="6"/>
  <c r="N2007" i="6"/>
  <c r="M2007" i="6"/>
  <c r="L2007" i="6"/>
  <c r="K2007" i="6"/>
  <c r="J2007" i="6"/>
  <c r="I2007" i="6"/>
  <c r="H2007" i="6"/>
  <c r="D2007" i="6"/>
  <c r="C2007" i="6"/>
  <c r="B2007" i="6"/>
  <c r="A2007" i="6"/>
  <c r="R2007" i="6"/>
  <c r="Q2007" i="6"/>
  <c r="P2007" i="6"/>
  <c r="O2007" i="6"/>
  <c r="G2007" i="6"/>
  <c r="F2007" i="6"/>
  <c r="E2007" i="6"/>
  <c r="I1908" i="6"/>
  <c r="H1908" i="6"/>
  <c r="G1908" i="6"/>
  <c r="F1908" i="6"/>
  <c r="E1908" i="6"/>
  <c r="R1908" i="6"/>
  <c r="D1908" i="6"/>
  <c r="Q1908" i="6"/>
  <c r="C1908" i="6"/>
  <c r="O1908" i="6"/>
  <c r="A1908" i="6"/>
  <c r="P1908" i="6"/>
  <c r="N1908" i="6"/>
  <c r="M1908" i="6"/>
  <c r="L1908" i="6"/>
  <c r="K1908" i="6"/>
  <c r="J1908" i="6"/>
  <c r="B1908" i="6"/>
  <c r="H1911" i="6"/>
  <c r="G1911" i="6"/>
  <c r="F1911" i="6"/>
  <c r="E1911" i="6"/>
  <c r="R1911" i="6"/>
  <c r="D1911" i="6"/>
  <c r="Q1911" i="6"/>
  <c r="C1911" i="6"/>
  <c r="P1911" i="6"/>
  <c r="B1911" i="6"/>
  <c r="O1911" i="6"/>
  <c r="A1911" i="6"/>
  <c r="N1911" i="6"/>
  <c r="M1911" i="6"/>
  <c r="L1911" i="6"/>
  <c r="K1911" i="6"/>
  <c r="J1911" i="6"/>
  <c r="I1911" i="6"/>
  <c r="G1928" i="6"/>
  <c r="F1928" i="6"/>
  <c r="E1928" i="6"/>
  <c r="R1928" i="6"/>
  <c r="D1928" i="6"/>
  <c r="Q1928" i="6"/>
  <c r="C1928" i="6"/>
  <c r="P1928" i="6"/>
  <c r="B1928" i="6"/>
  <c r="O1928" i="6"/>
  <c r="A1928" i="6"/>
  <c r="N1928" i="6"/>
  <c r="M1928" i="6"/>
  <c r="L1928" i="6"/>
  <c r="K1928" i="6"/>
  <c r="J1928" i="6"/>
  <c r="I1928" i="6"/>
  <c r="H1928" i="6"/>
  <c r="F1875" i="6"/>
  <c r="E1875" i="6"/>
  <c r="R1875" i="6"/>
  <c r="D1875" i="6"/>
  <c r="Q1875" i="6"/>
  <c r="C1875" i="6"/>
  <c r="N1875" i="6"/>
  <c r="O1875" i="6"/>
  <c r="M1875" i="6"/>
  <c r="L1875" i="6"/>
  <c r="K1875" i="6"/>
  <c r="J1875" i="6"/>
  <c r="I1875" i="6"/>
  <c r="H1875" i="6"/>
  <c r="G1875" i="6"/>
  <c r="B1875" i="6"/>
  <c r="A1875" i="6"/>
  <c r="P1875" i="6"/>
  <c r="E1878" i="6"/>
  <c r="R1878" i="6"/>
  <c r="D1878" i="6"/>
  <c r="Q1878" i="6"/>
  <c r="C1878" i="6"/>
  <c r="P1878" i="6"/>
  <c r="B1878" i="6"/>
  <c r="M1878" i="6"/>
  <c r="K1878" i="6"/>
  <c r="A1878" i="6"/>
  <c r="O1878" i="6"/>
  <c r="N1878" i="6"/>
  <c r="L1878" i="6"/>
  <c r="J1878" i="6"/>
  <c r="I1878" i="6"/>
  <c r="H1878" i="6"/>
  <c r="G1878" i="6"/>
  <c r="F1878" i="6"/>
  <c r="Q2101" i="6"/>
  <c r="C2101" i="6"/>
  <c r="O2101" i="6"/>
  <c r="N2101" i="6"/>
  <c r="M2101" i="6"/>
  <c r="L2101" i="6"/>
  <c r="K2101" i="6"/>
  <c r="J2101" i="6"/>
  <c r="I2101" i="6"/>
  <c r="H2101" i="6"/>
  <c r="G2101" i="6"/>
  <c r="F2101" i="6"/>
  <c r="E2101" i="6"/>
  <c r="D2101" i="6"/>
  <c r="R2101" i="6"/>
  <c r="P2101" i="6"/>
  <c r="B2101" i="6"/>
  <c r="A2101" i="6"/>
  <c r="N2049" i="6"/>
  <c r="M2049" i="6"/>
  <c r="L2049" i="6"/>
  <c r="K2049" i="6"/>
  <c r="J2049" i="6"/>
  <c r="I2049" i="6"/>
  <c r="H2049" i="6"/>
  <c r="F2049" i="6"/>
  <c r="E2049" i="6"/>
  <c r="R2049" i="6"/>
  <c r="D2049" i="6"/>
  <c r="B2049" i="6"/>
  <c r="A2049" i="6"/>
  <c r="Q2049" i="6"/>
  <c r="P2049" i="6"/>
  <c r="O2049" i="6"/>
  <c r="G2049" i="6"/>
  <c r="C2049" i="6"/>
  <c r="O2208" i="6"/>
  <c r="A2208" i="6"/>
  <c r="N2208" i="6"/>
  <c r="M2208" i="6"/>
  <c r="L2208" i="6"/>
  <c r="K2208" i="6"/>
  <c r="J2208" i="6"/>
  <c r="I2208" i="6"/>
  <c r="H2208" i="6"/>
  <c r="G2208" i="6"/>
  <c r="F2208" i="6"/>
  <c r="Q2208" i="6"/>
  <c r="C2208" i="6"/>
  <c r="R2208" i="6"/>
  <c r="P2208" i="6"/>
  <c r="E2208" i="6"/>
  <c r="D2208" i="6"/>
  <c r="B2208" i="6"/>
  <c r="K2044" i="6"/>
  <c r="J2044" i="6"/>
  <c r="I2044" i="6"/>
  <c r="H2044" i="6"/>
  <c r="G2044" i="6"/>
  <c r="F2044" i="6"/>
  <c r="E2044" i="6"/>
  <c r="A2044" i="6"/>
  <c r="R2044" i="6"/>
  <c r="Q2044" i="6"/>
  <c r="P2044" i="6"/>
  <c r="O2044" i="6"/>
  <c r="N2044" i="6"/>
  <c r="M2044" i="6"/>
  <c r="L2044" i="6"/>
  <c r="D2044" i="6"/>
  <c r="C2044" i="6"/>
  <c r="B2044" i="6"/>
  <c r="J2033" i="6"/>
  <c r="I2033" i="6"/>
  <c r="H2033" i="6"/>
  <c r="G2033" i="6"/>
  <c r="F2033" i="6"/>
  <c r="E2033" i="6"/>
  <c r="R2033" i="6"/>
  <c r="D2033" i="6"/>
  <c r="N2033" i="6"/>
  <c r="M2033" i="6"/>
  <c r="L2033" i="6"/>
  <c r="K2033" i="6"/>
  <c r="C2033" i="6"/>
  <c r="B2033" i="6"/>
  <c r="A2033" i="6"/>
  <c r="Q2033" i="6"/>
  <c r="P2033" i="6"/>
  <c r="O2033" i="6"/>
  <c r="I2008" i="6"/>
  <c r="H2008" i="6"/>
  <c r="G2008" i="6"/>
  <c r="F2008" i="6"/>
  <c r="E2008" i="6"/>
  <c r="R2008" i="6"/>
  <c r="D2008" i="6"/>
  <c r="Q2008" i="6"/>
  <c r="C2008" i="6"/>
  <c r="M2008" i="6"/>
  <c r="L2008" i="6"/>
  <c r="K2008" i="6"/>
  <c r="J2008" i="6"/>
  <c r="B2008" i="6"/>
  <c r="A2008" i="6"/>
  <c r="P2008" i="6"/>
  <c r="O2008" i="6"/>
  <c r="N2008" i="6"/>
  <c r="G1983" i="6"/>
  <c r="F1983" i="6"/>
  <c r="R1983" i="6"/>
  <c r="D1983" i="6"/>
  <c r="N1983" i="6"/>
  <c r="M1983" i="6"/>
  <c r="L1983" i="6"/>
  <c r="K1983" i="6"/>
  <c r="J1983" i="6"/>
  <c r="I1983" i="6"/>
  <c r="H1983" i="6"/>
  <c r="E1983" i="6"/>
  <c r="C1983" i="6"/>
  <c r="B1983" i="6"/>
  <c r="A1983" i="6"/>
  <c r="Q1983" i="6"/>
  <c r="P1983" i="6"/>
  <c r="O1983" i="6"/>
  <c r="O2152" i="6"/>
  <c r="A2152" i="6"/>
  <c r="N2152" i="6"/>
  <c r="M2152" i="6"/>
  <c r="L2152" i="6"/>
  <c r="K2152" i="6"/>
  <c r="J2152" i="6"/>
  <c r="I2152" i="6"/>
  <c r="R2152" i="6"/>
  <c r="Q2152" i="6"/>
  <c r="P2152" i="6"/>
  <c r="H2152" i="6"/>
  <c r="G2152" i="6"/>
  <c r="F2152" i="6"/>
  <c r="E2152" i="6"/>
  <c r="D2152" i="6"/>
  <c r="C2152" i="6"/>
  <c r="B2152" i="6"/>
  <c r="P2121" i="6"/>
  <c r="B2121" i="6"/>
  <c r="O2121" i="6"/>
  <c r="A2121" i="6"/>
  <c r="N2121" i="6"/>
  <c r="M2121" i="6"/>
  <c r="J2121" i="6"/>
  <c r="R2121" i="6"/>
  <c r="Q2121" i="6"/>
  <c r="L2121" i="6"/>
  <c r="K2121" i="6"/>
  <c r="I2121" i="6"/>
  <c r="H2121" i="6"/>
  <c r="G2121" i="6"/>
  <c r="F2121" i="6"/>
  <c r="E2121" i="6"/>
  <c r="D2121" i="6"/>
  <c r="C2121" i="6"/>
  <c r="Q2073" i="6"/>
  <c r="C2073" i="6"/>
  <c r="E2073" i="6"/>
  <c r="D2073" i="6"/>
  <c r="R2073" i="6"/>
  <c r="B2073" i="6"/>
  <c r="P2073" i="6"/>
  <c r="A2073" i="6"/>
  <c r="O2073" i="6"/>
  <c r="N2073" i="6"/>
  <c r="M2073" i="6"/>
  <c r="L2073" i="6"/>
  <c r="K2073" i="6"/>
  <c r="J2073" i="6"/>
  <c r="I2073" i="6"/>
  <c r="H2073" i="6"/>
  <c r="G2073" i="6"/>
  <c r="F2073" i="6"/>
  <c r="P2104" i="6"/>
  <c r="B2104" i="6"/>
  <c r="D2104" i="6"/>
  <c r="R2104" i="6"/>
  <c r="C2104" i="6"/>
  <c r="Q2104" i="6"/>
  <c r="A2104" i="6"/>
  <c r="O2104" i="6"/>
  <c r="N2104" i="6"/>
  <c r="M2104" i="6"/>
  <c r="L2104" i="6"/>
  <c r="K2104" i="6"/>
  <c r="J2104" i="6"/>
  <c r="I2104" i="6"/>
  <c r="H2104" i="6"/>
  <c r="G2104" i="6"/>
  <c r="F2104" i="6"/>
  <c r="E2104" i="6"/>
  <c r="N2211" i="6"/>
  <c r="M2211" i="6"/>
  <c r="L2211" i="6"/>
  <c r="K2211" i="6"/>
  <c r="J2211" i="6"/>
  <c r="I2211" i="6"/>
  <c r="H2211" i="6"/>
  <c r="G2211" i="6"/>
  <c r="F2211" i="6"/>
  <c r="E2211" i="6"/>
  <c r="P2211" i="6"/>
  <c r="B2211" i="6"/>
  <c r="C2211" i="6"/>
  <c r="A2211" i="6"/>
  <c r="R2211" i="6"/>
  <c r="Q2211" i="6"/>
  <c r="O2211" i="6"/>
  <c r="D2211" i="6"/>
  <c r="L2217" i="6"/>
  <c r="K2217" i="6"/>
  <c r="J2217" i="6"/>
  <c r="I2217" i="6"/>
  <c r="H2217" i="6"/>
  <c r="G2217" i="6"/>
  <c r="F2217" i="6"/>
  <c r="E2217" i="6"/>
  <c r="R2217" i="6"/>
  <c r="D2217" i="6"/>
  <c r="Q2217" i="6"/>
  <c r="C2217" i="6"/>
  <c r="N2217" i="6"/>
  <c r="P2217" i="6"/>
  <c r="O2217" i="6"/>
  <c r="M2217" i="6"/>
  <c r="B2217" i="6"/>
  <c r="A2217" i="6"/>
  <c r="G2242" i="6"/>
  <c r="K2242" i="6"/>
  <c r="J2242" i="6"/>
  <c r="I2242" i="6"/>
  <c r="H2242" i="6"/>
  <c r="F2242" i="6"/>
  <c r="E2242" i="6"/>
  <c r="D2242" i="6"/>
  <c r="R2242" i="6"/>
  <c r="C2242" i="6"/>
  <c r="Q2242" i="6"/>
  <c r="B2242" i="6"/>
  <c r="P2242" i="6"/>
  <c r="A2242" i="6"/>
  <c r="M2242" i="6"/>
  <c r="N2242" i="6"/>
  <c r="L2242" i="6"/>
  <c r="O2242" i="6"/>
  <c r="R2264" i="6"/>
  <c r="D2264" i="6"/>
  <c r="Q2264" i="6"/>
  <c r="C2264" i="6"/>
  <c r="N2264" i="6"/>
  <c r="M2264" i="6"/>
  <c r="F2264" i="6"/>
  <c r="E2264" i="6"/>
  <c r="B2264" i="6"/>
  <c r="A2264" i="6"/>
  <c r="P2264" i="6"/>
  <c r="O2264" i="6"/>
  <c r="L2264" i="6"/>
  <c r="K2264" i="6"/>
  <c r="H2264" i="6"/>
  <c r="J2264" i="6"/>
  <c r="I2264" i="6"/>
  <c r="G2264" i="6"/>
  <c r="Q2253" i="6"/>
  <c r="C2253" i="6"/>
  <c r="P2253" i="6"/>
  <c r="B2253" i="6"/>
  <c r="K2253" i="6"/>
  <c r="J2253" i="6"/>
  <c r="E2253" i="6"/>
  <c r="D2253" i="6"/>
  <c r="A2253" i="6"/>
  <c r="R2253" i="6"/>
  <c r="O2253" i="6"/>
  <c r="N2253" i="6"/>
  <c r="M2253" i="6"/>
  <c r="L2253" i="6"/>
  <c r="G2253" i="6"/>
  <c r="I2253" i="6"/>
  <c r="H2253" i="6"/>
  <c r="F2253" i="6"/>
  <c r="H2159" i="6"/>
  <c r="G2159" i="6"/>
  <c r="F2159" i="6"/>
  <c r="E2159" i="6"/>
  <c r="R2159" i="6"/>
  <c r="D2159" i="6"/>
  <c r="Q2159" i="6"/>
  <c r="C2159" i="6"/>
  <c r="P2159" i="6"/>
  <c r="B2159" i="6"/>
  <c r="A2159" i="6"/>
  <c r="O2159" i="6"/>
  <c r="N2159" i="6"/>
  <c r="M2159" i="6"/>
  <c r="L2159" i="6"/>
  <c r="K2159" i="6"/>
  <c r="J2159" i="6"/>
  <c r="I2159" i="6"/>
  <c r="G2148" i="6"/>
  <c r="F2148" i="6"/>
  <c r="E2148" i="6"/>
  <c r="R2148" i="6"/>
  <c r="D2148" i="6"/>
  <c r="Q2148" i="6"/>
  <c r="C2148" i="6"/>
  <c r="P2148" i="6"/>
  <c r="B2148" i="6"/>
  <c r="O2148" i="6"/>
  <c r="A2148" i="6"/>
  <c r="N2148" i="6"/>
  <c r="M2148" i="6"/>
  <c r="L2148" i="6"/>
  <c r="K2148" i="6"/>
  <c r="J2148" i="6"/>
  <c r="I2148" i="6"/>
  <c r="H2148" i="6"/>
  <c r="E2081" i="6"/>
  <c r="R2081" i="6"/>
  <c r="C2081" i="6"/>
  <c r="Q2081" i="6"/>
  <c r="B2081" i="6"/>
  <c r="P2081" i="6"/>
  <c r="A2081" i="6"/>
  <c r="O2081" i="6"/>
  <c r="N2081" i="6"/>
  <c r="M2081" i="6"/>
  <c r="L2081" i="6"/>
  <c r="K2081" i="6"/>
  <c r="J2081" i="6"/>
  <c r="I2081" i="6"/>
  <c r="H2081" i="6"/>
  <c r="G2081" i="6"/>
  <c r="F2081" i="6"/>
  <c r="D2081" i="6"/>
  <c r="E2140" i="6"/>
  <c r="R2140" i="6"/>
  <c r="D2140" i="6"/>
  <c r="Q2140" i="6"/>
  <c r="C2140" i="6"/>
  <c r="P2140" i="6"/>
  <c r="B2140" i="6"/>
  <c r="O2140" i="6"/>
  <c r="A2140" i="6"/>
  <c r="N2140" i="6"/>
  <c r="M2140" i="6"/>
  <c r="L2140" i="6"/>
  <c r="K2140" i="6"/>
  <c r="J2140" i="6"/>
  <c r="I2140" i="6"/>
  <c r="H2140" i="6"/>
  <c r="G2140" i="6"/>
  <c r="F2140" i="6"/>
  <c r="M2363" i="6"/>
  <c r="L2363" i="6"/>
  <c r="K2363" i="6"/>
  <c r="O2363" i="6"/>
  <c r="N2363" i="6"/>
  <c r="J2363" i="6"/>
  <c r="I2363" i="6"/>
  <c r="H2363" i="6"/>
  <c r="G2363" i="6"/>
  <c r="F2363" i="6"/>
  <c r="E2363" i="6"/>
  <c r="D2363" i="6"/>
  <c r="C2363" i="6"/>
  <c r="B2363" i="6"/>
  <c r="P2363" i="6"/>
  <c r="A2363" i="6"/>
  <c r="R2363" i="6"/>
  <c r="Q2363" i="6"/>
  <c r="Q2337" i="6"/>
  <c r="C2337" i="6"/>
  <c r="P2337" i="6"/>
  <c r="B2337" i="6"/>
  <c r="O2337" i="6"/>
  <c r="A2337" i="6"/>
  <c r="I2337" i="6"/>
  <c r="H2337" i="6"/>
  <c r="G2337" i="6"/>
  <c r="F2337" i="6"/>
  <c r="E2337" i="6"/>
  <c r="D2337" i="6"/>
  <c r="R2337" i="6"/>
  <c r="N2337" i="6"/>
  <c r="M2337" i="6"/>
  <c r="J2337" i="6"/>
  <c r="L2337" i="6"/>
  <c r="K2337" i="6"/>
  <c r="Q2309" i="6"/>
  <c r="C2309" i="6"/>
  <c r="P2309" i="6"/>
  <c r="B2309" i="6"/>
  <c r="O2309" i="6"/>
  <c r="A2309" i="6"/>
  <c r="G2309" i="6"/>
  <c r="F2309" i="6"/>
  <c r="E2309" i="6"/>
  <c r="D2309" i="6"/>
  <c r="R2309" i="6"/>
  <c r="N2309" i="6"/>
  <c r="H2309" i="6"/>
  <c r="M2309" i="6"/>
  <c r="J2309" i="6"/>
  <c r="K2309" i="6"/>
  <c r="I2309" i="6"/>
  <c r="L2309" i="6"/>
  <c r="Q2445" i="6"/>
  <c r="C2445" i="6"/>
  <c r="O2445" i="6"/>
  <c r="N2445" i="6"/>
  <c r="M2445" i="6"/>
  <c r="L2445" i="6"/>
  <c r="K2445" i="6"/>
  <c r="J2445" i="6"/>
  <c r="I2445" i="6"/>
  <c r="H2445" i="6"/>
  <c r="G2445" i="6"/>
  <c r="F2445" i="6"/>
  <c r="E2445" i="6"/>
  <c r="R2445" i="6"/>
  <c r="P2445" i="6"/>
  <c r="D2445" i="6"/>
  <c r="B2445" i="6"/>
  <c r="A2445" i="6"/>
  <c r="K2341" i="6"/>
  <c r="J2341" i="6"/>
  <c r="I2341" i="6"/>
  <c r="D2341" i="6"/>
  <c r="C2341" i="6"/>
  <c r="B2341" i="6"/>
  <c r="R2341" i="6"/>
  <c r="A2341" i="6"/>
  <c r="Q2341" i="6"/>
  <c r="P2341" i="6"/>
  <c r="O2341" i="6"/>
  <c r="N2341" i="6"/>
  <c r="M2341" i="6"/>
  <c r="L2341" i="6"/>
  <c r="H2341" i="6"/>
  <c r="G2341" i="6"/>
  <c r="F2341" i="6"/>
  <c r="E2341" i="6"/>
  <c r="K2383" i="6"/>
  <c r="J2383" i="6"/>
  <c r="I2383" i="6"/>
  <c r="F2383" i="6"/>
  <c r="B2383" i="6"/>
  <c r="A2383" i="6"/>
  <c r="R2383" i="6"/>
  <c r="Q2383" i="6"/>
  <c r="P2383" i="6"/>
  <c r="O2383" i="6"/>
  <c r="N2383" i="6"/>
  <c r="M2383" i="6"/>
  <c r="L2383" i="6"/>
  <c r="H2383" i="6"/>
  <c r="G2383" i="6"/>
  <c r="E2383" i="6"/>
  <c r="D2383" i="6"/>
  <c r="C2383" i="6"/>
  <c r="F2422" i="6"/>
  <c r="O2422" i="6"/>
  <c r="N2422" i="6"/>
  <c r="M2422" i="6"/>
  <c r="L2422" i="6"/>
  <c r="K2422" i="6"/>
  <c r="J2422" i="6"/>
  <c r="I2422" i="6"/>
  <c r="H2422" i="6"/>
  <c r="G2422" i="6"/>
  <c r="E2422" i="6"/>
  <c r="D2422" i="6"/>
  <c r="R2422" i="6"/>
  <c r="Q2422" i="6"/>
  <c r="P2422" i="6"/>
  <c r="C2422" i="6"/>
  <c r="B2422" i="6"/>
  <c r="A2422" i="6"/>
  <c r="N2510" i="6"/>
  <c r="M2510" i="6"/>
  <c r="Q2510" i="6"/>
  <c r="A2510" i="6"/>
  <c r="P2510" i="6"/>
  <c r="O2510" i="6"/>
  <c r="L2510" i="6"/>
  <c r="J2510" i="6"/>
  <c r="I2510" i="6"/>
  <c r="H2510" i="6"/>
  <c r="G2510" i="6"/>
  <c r="D2510" i="6"/>
  <c r="C2510" i="6"/>
  <c r="B2510" i="6"/>
  <c r="R2510" i="6"/>
  <c r="K2510" i="6"/>
  <c r="F2510" i="6"/>
  <c r="E2510" i="6"/>
  <c r="Q2473" i="6"/>
  <c r="C2473" i="6"/>
  <c r="P2473" i="6"/>
  <c r="B2473" i="6"/>
  <c r="N2473" i="6"/>
  <c r="I2473" i="6"/>
  <c r="H2473" i="6"/>
  <c r="G2473" i="6"/>
  <c r="F2473" i="6"/>
  <c r="E2473" i="6"/>
  <c r="D2473" i="6"/>
  <c r="A2473" i="6"/>
  <c r="R2473" i="6"/>
  <c r="O2473" i="6"/>
  <c r="M2473" i="6"/>
  <c r="L2473" i="6"/>
  <c r="K2473" i="6"/>
  <c r="J2473" i="6"/>
  <c r="K2435" i="6"/>
  <c r="I2435" i="6"/>
  <c r="H2435" i="6"/>
  <c r="G2435" i="6"/>
  <c r="F2435" i="6"/>
  <c r="E2435" i="6"/>
  <c r="D2435" i="6"/>
  <c r="R2435" i="6"/>
  <c r="C2435" i="6"/>
  <c r="Q2435" i="6"/>
  <c r="B2435" i="6"/>
  <c r="P2435" i="6"/>
  <c r="A2435" i="6"/>
  <c r="O2435" i="6"/>
  <c r="N2435" i="6"/>
  <c r="M2435" i="6"/>
  <c r="L2435" i="6"/>
  <c r="J2435" i="6"/>
  <c r="G2283" i="6"/>
  <c r="F2283" i="6"/>
  <c r="E2283" i="6"/>
  <c r="R2283" i="6"/>
  <c r="A2283" i="6"/>
  <c r="Q2283" i="6"/>
  <c r="O2283" i="6"/>
  <c r="L2283" i="6"/>
  <c r="P2283" i="6"/>
  <c r="N2283" i="6"/>
  <c r="M2283" i="6"/>
  <c r="K2283" i="6"/>
  <c r="J2283" i="6"/>
  <c r="I2283" i="6"/>
  <c r="H2283" i="6"/>
  <c r="B2283" i="6"/>
  <c r="D2283" i="6"/>
  <c r="C2283" i="6"/>
  <c r="N2468" i="6"/>
  <c r="M2468" i="6"/>
  <c r="E2468" i="6"/>
  <c r="D2468" i="6"/>
  <c r="C2468" i="6"/>
  <c r="R2468" i="6"/>
  <c r="B2468" i="6"/>
  <c r="Q2468" i="6"/>
  <c r="A2468" i="6"/>
  <c r="P2468" i="6"/>
  <c r="O2468" i="6"/>
  <c r="L2468" i="6"/>
  <c r="K2468" i="6"/>
  <c r="J2468" i="6"/>
  <c r="I2468" i="6"/>
  <c r="H2468" i="6"/>
  <c r="G2468" i="6"/>
  <c r="F2468" i="6"/>
  <c r="F2370" i="6"/>
  <c r="E2370" i="6"/>
  <c r="R2370" i="6"/>
  <c r="D2370" i="6"/>
  <c r="G2370" i="6"/>
  <c r="C2370" i="6"/>
  <c r="B2370" i="6"/>
  <c r="A2370" i="6"/>
  <c r="Q2370" i="6"/>
  <c r="P2370" i="6"/>
  <c r="O2370" i="6"/>
  <c r="N2370" i="6"/>
  <c r="M2370" i="6"/>
  <c r="L2370" i="6"/>
  <c r="K2370" i="6"/>
  <c r="J2370" i="6"/>
  <c r="I2370" i="6"/>
  <c r="H2370" i="6"/>
  <c r="E2359" i="6"/>
  <c r="R2359" i="6"/>
  <c r="D2359" i="6"/>
  <c r="Q2359" i="6"/>
  <c r="C2359" i="6"/>
  <c r="P2359" i="6"/>
  <c r="O2359" i="6"/>
  <c r="N2359" i="6"/>
  <c r="M2359" i="6"/>
  <c r="L2359" i="6"/>
  <c r="K2359" i="6"/>
  <c r="J2359" i="6"/>
  <c r="I2359" i="6"/>
  <c r="H2359" i="6"/>
  <c r="G2359" i="6"/>
  <c r="B2359" i="6"/>
  <c r="A2359" i="6"/>
  <c r="F2359" i="6"/>
  <c r="P2671" i="6"/>
  <c r="B2671" i="6"/>
  <c r="O2671" i="6"/>
  <c r="A2671" i="6"/>
  <c r="M2671" i="6"/>
  <c r="L2671" i="6"/>
  <c r="K2671" i="6"/>
  <c r="I2671" i="6"/>
  <c r="H2671" i="6"/>
  <c r="G2671" i="6"/>
  <c r="F2671" i="6"/>
  <c r="E2671" i="6"/>
  <c r="C2671" i="6"/>
  <c r="R2671" i="6"/>
  <c r="N2671" i="6"/>
  <c r="J2671" i="6"/>
  <c r="D2671" i="6"/>
  <c r="Q2671" i="6"/>
  <c r="H2638" i="6"/>
  <c r="G2638" i="6"/>
  <c r="F2638" i="6"/>
  <c r="P2638" i="6"/>
  <c r="O2638" i="6"/>
  <c r="N2638" i="6"/>
  <c r="M2638" i="6"/>
  <c r="L2638" i="6"/>
  <c r="K2638" i="6"/>
  <c r="J2638" i="6"/>
  <c r="D2638" i="6"/>
  <c r="E2638" i="6"/>
  <c r="C2638" i="6"/>
  <c r="B2638" i="6"/>
  <c r="A2638" i="6"/>
  <c r="R2638" i="6"/>
  <c r="Q2638" i="6"/>
  <c r="I2638" i="6"/>
  <c r="N2550" i="6"/>
  <c r="M2550" i="6"/>
  <c r="Q2550" i="6"/>
  <c r="A2550" i="6"/>
  <c r="P2550" i="6"/>
  <c r="J2550" i="6"/>
  <c r="H2550" i="6"/>
  <c r="G2550" i="6"/>
  <c r="F2550" i="6"/>
  <c r="E2550" i="6"/>
  <c r="C2550" i="6"/>
  <c r="B2550" i="6"/>
  <c r="R2550" i="6"/>
  <c r="O2550" i="6"/>
  <c r="L2550" i="6"/>
  <c r="K2550" i="6"/>
  <c r="I2550" i="6"/>
  <c r="D2550" i="6"/>
  <c r="H2500" i="6"/>
  <c r="G2500" i="6"/>
  <c r="K2500" i="6"/>
  <c r="J2500" i="6"/>
  <c r="I2500" i="6"/>
  <c r="F2500" i="6"/>
  <c r="D2500" i="6"/>
  <c r="C2500" i="6"/>
  <c r="R2500" i="6"/>
  <c r="B2500" i="6"/>
  <c r="Q2500" i="6"/>
  <c r="A2500" i="6"/>
  <c r="P2500" i="6"/>
  <c r="O2500" i="6"/>
  <c r="N2500" i="6"/>
  <c r="M2500" i="6"/>
  <c r="L2500" i="6"/>
  <c r="E2500" i="6"/>
  <c r="L2556" i="6"/>
  <c r="K2556" i="6"/>
  <c r="J2556" i="6"/>
  <c r="F2556" i="6"/>
  <c r="E2556" i="6"/>
  <c r="R2556" i="6"/>
  <c r="A2556" i="6"/>
  <c r="D2556" i="6"/>
  <c r="C2556" i="6"/>
  <c r="B2556" i="6"/>
  <c r="Q2556" i="6"/>
  <c r="P2556" i="6"/>
  <c r="O2556" i="6"/>
  <c r="N2556" i="6"/>
  <c r="M2556" i="6"/>
  <c r="I2556" i="6"/>
  <c r="H2556" i="6"/>
  <c r="G2556" i="6"/>
  <c r="M2581" i="6"/>
  <c r="L2581" i="6"/>
  <c r="K2581" i="6"/>
  <c r="N2581" i="6"/>
  <c r="J2581" i="6"/>
  <c r="G2581" i="6"/>
  <c r="F2581" i="6"/>
  <c r="A2581" i="6"/>
  <c r="Q2581" i="6"/>
  <c r="P2581" i="6"/>
  <c r="O2581" i="6"/>
  <c r="I2581" i="6"/>
  <c r="H2581" i="6"/>
  <c r="E2581" i="6"/>
  <c r="D2581" i="6"/>
  <c r="C2581" i="6"/>
  <c r="R2581" i="6"/>
  <c r="B2581" i="6"/>
  <c r="M2527" i="6"/>
  <c r="L2527" i="6"/>
  <c r="D2527" i="6"/>
  <c r="C2527" i="6"/>
  <c r="R2527" i="6"/>
  <c r="B2527" i="6"/>
  <c r="Q2527" i="6"/>
  <c r="A2527" i="6"/>
  <c r="O2527" i="6"/>
  <c r="N2527" i="6"/>
  <c r="K2527" i="6"/>
  <c r="J2527" i="6"/>
  <c r="P2527" i="6"/>
  <c r="I2527" i="6"/>
  <c r="H2527" i="6"/>
  <c r="G2527" i="6"/>
  <c r="F2527" i="6"/>
  <c r="E2527" i="6"/>
  <c r="P2600" i="6"/>
  <c r="B2600" i="6"/>
  <c r="O2600" i="6"/>
  <c r="A2600" i="6"/>
  <c r="N2600" i="6"/>
  <c r="H2600" i="6"/>
  <c r="G2600" i="6"/>
  <c r="E2600" i="6"/>
  <c r="D2600" i="6"/>
  <c r="C2600" i="6"/>
  <c r="M2600" i="6"/>
  <c r="R2600" i="6"/>
  <c r="Q2600" i="6"/>
  <c r="L2600" i="6"/>
  <c r="K2600" i="6"/>
  <c r="J2600" i="6"/>
  <c r="I2600" i="6"/>
  <c r="F2600" i="6"/>
  <c r="M2694" i="6"/>
  <c r="L2694" i="6"/>
  <c r="R2694" i="6"/>
  <c r="B2694" i="6"/>
  <c r="Q2694" i="6"/>
  <c r="A2694" i="6"/>
  <c r="P2694" i="6"/>
  <c r="O2694" i="6"/>
  <c r="N2694" i="6"/>
  <c r="K2694" i="6"/>
  <c r="J2694" i="6"/>
  <c r="I2694" i="6"/>
  <c r="H2694" i="6"/>
  <c r="G2694" i="6"/>
  <c r="F2694" i="6"/>
  <c r="E2694" i="6"/>
  <c r="D2694" i="6"/>
  <c r="C2694" i="6"/>
  <c r="K2559" i="6"/>
  <c r="J2559" i="6"/>
  <c r="I2559" i="6"/>
  <c r="C2559" i="6"/>
  <c r="B2559" i="6"/>
  <c r="P2559" i="6"/>
  <c r="O2559" i="6"/>
  <c r="R2559" i="6"/>
  <c r="Q2559" i="6"/>
  <c r="N2559" i="6"/>
  <c r="M2559" i="6"/>
  <c r="H2559" i="6"/>
  <c r="G2559" i="6"/>
  <c r="F2559" i="6"/>
  <c r="E2559" i="6"/>
  <c r="D2559" i="6"/>
  <c r="A2559" i="6"/>
  <c r="L2559" i="6"/>
  <c r="E2509" i="6"/>
  <c r="R2509" i="6"/>
  <c r="D2509" i="6"/>
  <c r="B2509" i="6"/>
  <c r="Q2509" i="6"/>
  <c r="A2509" i="6"/>
  <c r="P2509" i="6"/>
  <c r="O2509" i="6"/>
  <c r="M2509" i="6"/>
  <c r="L2509" i="6"/>
  <c r="K2509" i="6"/>
  <c r="J2509" i="6"/>
  <c r="N2509" i="6"/>
  <c r="I2509" i="6"/>
  <c r="H2509" i="6"/>
  <c r="G2509" i="6"/>
  <c r="F2509" i="6"/>
  <c r="C2509" i="6"/>
  <c r="N2719" i="6"/>
  <c r="M2719" i="6"/>
  <c r="K2719" i="6"/>
  <c r="F2719" i="6"/>
  <c r="O2719" i="6"/>
  <c r="L2719" i="6"/>
  <c r="J2719" i="6"/>
  <c r="I2719" i="6"/>
  <c r="H2719" i="6"/>
  <c r="G2719" i="6"/>
  <c r="E2719" i="6"/>
  <c r="D2719" i="6"/>
  <c r="C2719" i="6"/>
  <c r="B2719" i="6"/>
  <c r="A2719" i="6"/>
  <c r="R2719" i="6"/>
  <c r="Q2719" i="6"/>
  <c r="P2719" i="6"/>
  <c r="I2678" i="6"/>
  <c r="H2678" i="6"/>
  <c r="L2678" i="6"/>
  <c r="K2678" i="6"/>
  <c r="J2678" i="6"/>
  <c r="F2678" i="6"/>
  <c r="E2678" i="6"/>
  <c r="D2678" i="6"/>
  <c r="C2678" i="6"/>
  <c r="R2678" i="6"/>
  <c r="B2678" i="6"/>
  <c r="Q2678" i="6"/>
  <c r="P2678" i="6"/>
  <c r="O2678" i="6"/>
  <c r="N2678" i="6"/>
  <c r="M2678" i="6"/>
  <c r="G2678" i="6"/>
  <c r="A2678" i="6"/>
  <c r="Q2764" i="6"/>
  <c r="C2764" i="6"/>
  <c r="P2764" i="6"/>
  <c r="B2764" i="6"/>
  <c r="O2764" i="6"/>
  <c r="A2764" i="6"/>
  <c r="M2764" i="6"/>
  <c r="L2764" i="6"/>
  <c r="K2764" i="6"/>
  <c r="J2764" i="6"/>
  <c r="I2764" i="6"/>
  <c r="H2764" i="6"/>
  <c r="G2764" i="6"/>
  <c r="F2764" i="6"/>
  <c r="E2764" i="6"/>
  <c r="D2764" i="6"/>
  <c r="R2764" i="6"/>
  <c r="N2764" i="6"/>
  <c r="G2571" i="6"/>
  <c r="F2571" i="6"/>
  <c r="E2571" i="6"/>
  <c r="H2571" i="6"/>
  <c r="D2571" i="6"/>
  <c r="R2571" i="6"/>
  <c r="A2571" i="6"/>
  <c r="Q2571" i="6"/>
  <c r="N2571" i="6"/>
  <c r="M2571" i="6"/>
  <c r="L2571" i="6"/>
  <c r="K2571" i="6"/>
  <c r="I2571" i="6"/>
  <c r="C2571" i="6"/>
  <c r="B2571" i="6"/>
  <c r="P2571" i="6"/>
  <c r="O2571" i="6"/>
  <c r="J2571" i="6"/>
  <c r="F2574" i="6"/>
  <c r="E2574" i="6"/>
  <c r="R2574" i="6"/>
  <c r="D2574" i="6"/>
  <c r="B2574" i="6"/>
  <c r="A2574" i="6"/>
  <c r="O2574" i="6"/>
  <c r="N2574" i="6"/>
  <c r="I2574" i="6"/>
  <c r="H2574" i="6"/>
  <c r="G2574" i="6"/>
  <c r="C2574" i="6"/>
  <c r="Q2574" i="6"/>
  <c r="P2574" i="6"/>
  <c r="M2574" i="6"/>
  <c r="L2574" i="6"/>
  <c r="K2574" i="6"/>
  <c r="J2574" i="6"/>
  <c r="E2605" i="6"/>
  <c r="R2605" i="6"/>
  <c r="D2605" i="6"/>
  <c r="Q2605" i="6"/>
  <c r="C2605" i="6"/>
  <c r="A2605" i="6"/>
  <c r="P2605" i="6"/>
  <c r="O2605" i="6"/>
  <c r="N2605" i="6"/>
  <c r="M2605" i="6"/>
  <c r="L2605" i="6"/>
  <c r="I2605" i="6"/>
  <c r="J2605" i="6"/>
  <c r="H2605" i="6"/>
  <c r="G2605" i="6"/>
  <c r="F2605" i="6"/>
  <c r="B2605" i="6"/>
  <c r="K2605" i="6"/>
  <c r="I2788" i="6"/>
  <c r="H2788" i="6"/>
  <c r="G2788" i="6"/>
  <c r="F2788" i="6"/>
  <c r="O2788" i="6"/>
  <c r="N2788" i="6"/>
  <c r="M2788" i="6"/>
  <c r="L2788" i="6"/>
  <c r="K2788" i="6"/>
  <c r="J2788" i="6"/>
  <c r="E2788" i="6"/>
  <c r="D2788" i="6"/>
  <c r="C2788" i="6"/>
  <c r="B2788" i="6"/>
  <c r="A2788" i="6"/>
  <c r="R2788" i="6"/>
  <c r="Q2788" i="6"/>
  <c r="P2788" i="6"/>
  <c r="M2750" i="6"/>
  <c r="L2750" i="6"/>
  <c r="K2750" i="6"/>
  <c r="J2750" i="6"/>
  <c r="I2750" i="6"/>
  <c r="H2750" i="6"/>
  <c r="G2750" i="6"/>
  <c r="F2750" i="6"/>
  <c r="E2750" i="6"/>
  <c r="R2750" i="6"/>
  <c r="D2750" i="6"/>
  <c r="Q2750" i="6"/>
  <c r="P2750" i="6"/>
  <c r="O2750" i="6"/>
  <c r="N2750" i="6"/>
  <c r="C2750" i="6"/>
  <c r="A2750" i="6"/>
  <c r="B2750" i="6"/>
  <c r="K2756" i="6"/>
  <c r="J2756" i="6"/>
  <c r="I2756" i="6"/>
  <c r="H2756" i="6"/>
  <c r="G2756" i="6"/>
  <c r="F2756" i="6"/>
  <c r="E2756" i="6"/>
  <c r="R2756" i="6"/>
  <c r="D2756" i="6"/>
  <c r="Q2756" i="6"/>
  <c r="C2756" i="6"/>
  <c r="P2756" i="6"/>
  <c r="B2756" i="6"/>
  <c r="O2756" i="6"/>
  <c r="N2756" i="6"/>
  <c r="M2756" i="6"/>
  <c r="L2756" i="6"/>
  <c r="A2756" i="6"/>
  <c r="O2871" i="6"/>
  <c r="A2871" i="6"/>
  <c r="L2871" i="6"/>
  <c r="Q2871" i="6"/>
  <c r="P2871" i="6"/>
  <c r="N2871" i="6"/>
  <c r="M2871" i="6"/>
  <c r="K2871" i="6"/>
  <c r="J2871" i="6"/>
  <c r="I2871" i="6"/>
  <c r="H2871" i="6"/>
  <c r="G2871" i="6"/>
  <c r="F2871" i="6"/>
  <c r="R2871" i="6"/>
  <c r="E2871" i="6"/>
  <c r="D2871" i="6"/>
  <c r="C2871" i="6"/>
  <c r="B2871" i="6"/>
  <c r="I2847" i="6"/>
  <c r="F2847" i="6"/>
  <c r="O2847" i="6"/>
  <c r="N2847" i="6"/>
  <c r="M2847" i="6"/>
  <c r="L2847" i="6"/>
  <c r="K2847" i="6"/>
  <c r="J2847" i="6"/>
  <c r="H2847" i="6"/>
  <c r="G2847" i="6"/>
  <c r="E2847" i="6"/>
  <c r="D2847" i="6"/>
  <c r="R2847" i="6"/>
  <c r="Q2847" i="6"/>
  <c r="P2847" i="6"/>
  <c r="C2847" i="6"/>
  <c r="B2847" i="6"/>
  <c r="A2847" i="6"/>
  <c r="Q2792" i="6"/>
  <c r="C2792" i="6"/>
  <c r="P2792" i="6"/>
  <c r="B2792" i="6"/>
  <c r="O2792" i="6"/>
  <c r="A2792" i="6"/>
  <c r="N2792" i="6"/>
  <c r="L2792" i="6"/>
  <c r="R2792" i="6"/>
  <c r="M2792" i="6"/>
  <c r="K2792" i="6"/>
  <c r="J2792" i="6"/>
  <c r="I2792" i="6"/>
  <c r="H2792" i="6"/>
  <c r="G2792" i="6"/>
  <c r="F2792" i="6"/>
  <c r="E2792" i="6"/>
  <c r="D2792" i="6"/>
  <c r="L2948" i="6"/>
  <c r="K2948" i="6"/>
  <c r="J2948" i="6"/>
  <c r="I2948" i="6"/>
  <c r="R2948" i="6"/>
  <c r="Q2948" i="6"/>
  <c r="P2948" i="6"/>
  <c r="O2948" i="6"/>
  <c r="N2948" i="6"/>
  <c r="M2948" i="6"/>
  <c r="H2948" i="6"/>
  <c r="G2948" i="6"/>
  <c r="F2948" i="6"/>
  <c r="E2948" i="6"/>
  <c r="D2948" i="6"/>
  <c r="C2948" i="6"/>
  <c r="B2948" i="6"/>
  <c r="A2948" i="6"/>
  <c r="Q2921" i="6"/>
  <c r="C2921" i="6"/>
  <c r="P2921" i="6"/>
  <c r="B2921" i="6"/>
  <c r="O2921" i="6"/>
  <c r="A2921" i="6"/>
  <c r="N2921" i="6"/>
  <c r="M2921" i="6"/>
  <c r="L2921" i="6"/>
  <c r="K2921" i="6"/>
  <c r="J2921" i="6"/>
  <c r="I2921" i="6"/>
  <c r="H2921" i="6"/>
  <c r="R2921" i="6"/>
  <c r="G2921" i="6"/>
  <c r="F2921" i="6"/>
  <c r="E2921" i="6"/>
  <c r="D2921" i="6"/>
  <c r="J2799" i="6"/>
  <c r="I2799" i="6"/>
  <c r="H2799" i="6"/>
  <c r="G2799" i="6"/>
  <c r="E2799" i="6"/>
  <c r="P2799" i="6"/>
  <c r="O2799" i="6"/>
  <c r="N2799" i="6"/>
  <c r="M2799" i="6"/>
  <c r="L2799" i="6"/>
  <c r="K2799" i="6"/>
  <c r="F2799" i="6"/>
  <c r="D2799" i="6"/>
  <c r="C2799" i="6"/>
  <c r="B2799" i="6"/>
  <c r="A2799" i="6"/>
  <c r="R2799" i="6"/>
  <c r="Q2799" i="6"/>
  <c r="P2882" i="6"/>
  <c r="B2882" i="6"/>
  <c r="M2882" i="6"/>
  <c r="L2882" i="6"/>
  <c r="F2882" i="6"/>
  <c r="E2882" i="6"/>
  <c r="D2882" i="6"/>
  <c r="C2882" i="6"/>
  <c r="A2882" i="6"/>
  <c r="R2882" i="6"/>
  <c r="Q2882" i="6"/>
  <c r="O2882" i="6"/>
  <c r="N2882" i="6"/>
  <c r="K2882" i="6"/>
  <c r="G2882" i="6"/>
  <c r="J2882" i="6"/>
  <c r="I2882" i="6"/>
  <c r="H2882" i="6"/>
  <c r="I2833" i="6"/>
  <c r="F2833" i="6"/>
  <c r="E2833" i="6"/>
  <c r="D2833" i="6"/>
  <c r="R2833" i="6"/>
  <c r="C2833" i="6"/>
  <c r="Q2833" i="6"/>
  <c r="B2833" i="6"/>
  <c r="P2833" i="6"/>
  <c r="A2833" i="6"/>
  <c r="O2833" i="6"/>
  <c r="N2833" i="6"/>
  <c r="M2833" i="6"/>
  <c r="L2833" i="6"/>
  <c r="K2833" i="6"/>
  <c r="J2833" i="6"/>
  <c r="H2833" i="6"/>
  <c r="G2833" i="6"/>
  <c r="F2797" i="6"/>
  <c r="E2797" i="6"/>
  <c r="R2797" i="6"/>
  <c r="D2797" i="6"/>
  <c r="Q2797" i="6"/>
  <c r="C2797" i="6"/>
  <c r="O2797" i="6"/>
  <c r="A2797" i="6"/>
  <c r="K2797" i="6"/>
  <c r="J2797" i="6"/>
  <c r="I2797" i="6"/>
  <c r="H2797" i="6"/>
  <c r="G2797" i="6"/>
  <c r="B2797" i="6"/>
  <c r="P2797" i="6"/>
  <c r="N2797" i="6"/>
  <c r="M2797" i="6"/>
  <c r="L2797" i="6"/>
  <c r="H2822" i="6"/>
  <c r="D2822" i="6"/>
  <c r="R2822" i="6"/>
  <c r="C2822" i="6"/>
  <c r="Q2822" i="6"/>
  <c r="B2822" i="6"/>
  <c r="P2822" i="6"/>
  <c r="A2822" i="6"/>
  <c r="O2822" i="6"/>
  <c r="N2822" i="6"/>
  <c r="M2822" i="6"/>
  <c r="L2822" i="6"/>
  <c r="K2822" i="6"/>
  <c r="J2822" i="6"/>
  <c r="I2822" i="6"/>
  <c r="G2822" i="6"/>
  <c r="F2822" i="6"/>
  <c r="E2822" i="6"/>
  <c r="O2967" i="6"/>
  <c r="A2967" i="6"/>
  <c r="N2967" i="6"/>
  <c r="M2967" i="6"/>
  <c r="L2967" i="6"/>
  <c r="I2967" i="6"/>
  <c r="H2967" i="6"/>
  <c r="G2967" i="6"/>
  <c r="F2967" i="6"/>
  <c r="E2967" i="6"/>
  <c r="D2967" i="6"/>
  <c r="C2967" i="6"/>
  <c r="B2967" i="6"/>
  <c r="R2967" i="6"/>
  <c r="Q2967" i="6"/>
  <c r="P2967" i="6"/>
  <c r="K2967" i="6"/>
  <c r="J2967" i="6"/>
  <c r="K2911" i="6"/>
  <c r="J2911" i="6"/>
  <c r="I2911" i="6"/>
  <c r="H2911" i="6"/>
  <c r="G2911" i="6"/>
  <c r="E2911" i="6"/>
  <c r="R2911" i="6"/>
  <c r="D2911" i="6"/>
  <c r="Q2911" i="6"/>
  <c r="C2911" i="6"/>
  <c r="P2911" i="6"/>
  <c r="B2911" i="6"/>
  <c r="A2911" i="6"/>
  <c r="O2911" i="6"/>
  <c r="F2911" i="6"/>
  <c r="N2911" i="6"/>
  <c r="M2911" i="6"/>
  <c r="L2911" i="6"/>
  <c r="P3054" i="6"/>
  <c r="B3054" i="6"/>
  <c r="O3054" i="6"/>
  <c r="A3054" i="6"/>
  <c r="N3054" i="6"/>
  <c r="I3054" i="6"/>
  <c r="H3054" i="6"/>
  <c r="G3054" i="6"/>
  <c r="F3054" i="6"/>
  <c r="C3054" i="6"/>
  <c r="M3054" i="6"/>
  <c r="L3054" i="6"/>
  <c r="K3054" i="6"/>
  <c r="J3054" i="6"/>
  <c r="E3054" i="6"/>
  <c r="D3054" i="6"/>
  <c r="R3054" i="6"/>
  <c r="Q3054" i="6"/>
  <c r="H2934" i="6"/>
  <c r="G2934" i="6"/>
  <c r="F2934" i="6"/>
  <c r="E2934" i="6"/>
  <c r="R2934" i="6"/>
  <c r="D2934" i="6"/>
  <c r="Q2934" i="6"/>
  <c r="C2934" i="6"/>
  <c r="P2934" i="6"/>
  <c r="B2934" i="6"/>
  <c r="O2934" i="6"/>
  <c r="A2934" i="6"/>
  <c r="N2934" i="6"/>
  <c r="M2934" i="6"/>
  <c r="L2934" i="6"/>
  <c r="K2934" i="6"/>
  <c r="J2934" i="6"/>
  <c r="I2934" i="6"/>
  <c r="I2957" i="6"/>
  <c r="H2957" i="6"/>
  <c r="G2957" i="6"/>
  <c r="F2957" i="6"/>
  <c r="C2957" i="6"/>
  <c r="B2957" i="6"/>
  <c r="A2957" i="6"/>
  <c r="R2957" i="6"/>
  <c r="Q2957" i="6"/>
  <c r="P2957" i="6"/>
  <c r="O2957" i="6"/>
  <c r="N2957" i="6"/>
  <c r="M2957" i="6"/>
  <c r="L2957" i="6"/>
  <c r="K2957" i="6"/>
  <c r="J2957" i="6"/>
  <c r="E2957" i="6"/>
  <c r="D2957" i="6"/>
  <c r="E2845" i="6"/>
  <c r="P2845" i="6"/>
  <c r="D2845" i="6"/>
  <c r="C2845" i="6"/>
  <c r="R2845" i="6"/>
  <c r="B2845" i="6"/>
  <c r="Q2845" i="6"/>
  <c r="A2845" i="6"/>
  <c r="O2845" i="6"/>
  <c r="N2845" i="6"/>
  <c r="M2845" i="6"/>
  <c r="L2845" i="6"/>
  <c r="K2845" i="6"/>
  <c r="J2845" i="6"/>
  <c r="I2845" i="6"/>
  <c r="H2845" i="6"/>
  <c r="G2845" i="6"/>
  <c r="F2845" i="6"/>
  <c r="Q3065" i="6"/>
  <c r="C3065" i="6"/>
  <c r="P3065" i="6"/>
  <c r="B3065" i="6"/>
  <c r="O3065" i="6"/>
  <c r="A3065" i="6"/>
  <c r="N3065" i="6"/>
  <c r="F3065" i="6"/>
  <c r="E3065" i="6"/>
  <c r="D3065" i="6"/>
  <c r="R3065" i="6"/>
  <c r="I3065" i="6"/>
  <c r="H3065" i="6"/>
  <c r="G3065" i="6"/>
  <c r="M3065" i="6"/>
  <c r="L3065" i="6"/>
  <c r="K3065" i="6"/>
  <c r="J3065" i="6"/>
  <c r="O3085" i="6"/>
  <c r="A3085" i="6"/>
  <c r="N3085" i="6"/>
  <c r="M3085" i="6"/>
  <c r="L3085" i="6"/>
  <c r="R3085" i="6"/>
  <c r="Q3085" i="6"/>
  <c r="P3085" i="6"/>
  <c r="K3085" i="6"/>
  <c r="I3085" i="6"/>
  <c r="H3085" i="6"/>
  <c r="G3085" i="6"/>
  <c r="F3085" i="6"/>
  <c r="E3085" i="6"/>
  <c r="J3085" i="6"/>
  <c r="D3085" i="6"/>
  <c r="C3085" i="6"/>
  <c r="B3085" i="6"/>
  <c r="H2974" i="6"/>
  <c r="G2974" i="6"/>
  <c r="F2974" i="6"/>
  <c r="E2974" i="6"/>
  <c r="N2974" i="6"/>
  <c r="M2974" i="6"/>
  <c r="L2974" i="6"/>
  <c r="K2974" i="6"/>
  <c r="J2974" i="6"/>
  <c r="I2974" i="6"/>
  <c r="D2974" i="6"/>
  <c r="C2974" i="6"/>
  <c r="B2974" i="6"/>
  <c r="A2974" i="6"/>
  <c r="R2974" i="6"/>
  <c r="Q2974" i="6"/>
  <c r="P2974" i="6"/>
  <c r="O2974" i="6"/>
  <c r="G3039" i="6"/>
  <c r="L3039" i="6"/>
  <c r="K3039" i="6"/>
  <c r="J3039" i="6"/>
  <c r="I3039" i="6"/>
  <c r="B3039" i="6"/>
  <c r="A3039" i="6"/>
  <c r="R3039" i="6"/>
  <c r="Q3039" i="6"/>
  <c r="P3039" i="6"/>
  <c r="O3039" i="6"/>
  <c r="N3039" i="6"/>
  <c r="M3039" i="6"/>
  <c r="H3039" i="6"/>
  <c r="F3039" i="6"/>
  <c r="E3039" i="6"/>
  <c r="D3039" i="6"/>
  <c r="C3039" i="6"/>
  <c r="E2955" i="6"/>
  <c r="R2955" i="6"/>
  <c r="D2955" i="6"/>
  <c r="Q2955" i="6"/>
  <c r="C2955" i="6"/>
  <c r="P2955" i="6"/>
  <c r="B2955" i="6"/>
  <c r="A2955" i="6"/>
  <c r="O2955" i="6"/>
  <c r="N2955" i="6"/>
  <c r="M2955" i="6"/>
  <c r="L2955" i="6"/>
  <c r="K2955" i="6"/>
  <c r="J2955" i="6"/>
  <c r="I2955" i="6"/>
  <c r="H2955" i="6"/>
  <c r="G2955" i="6"/>
  <c r="F2955" i="6"/>
  <c r="I3120" i="6"/>
  <c r="H3120" i="6"/>
  <c r="P3120" i="6"/>
  <c r="O3120" i="6"/>
  <c r="N3120" i="6"/>
  <c r="M3120" i="6"/>
  <c r="L3120" i="6"/>
  <c r="K3120" i="6"/>
  <c r="J3120" i="6"/>
  <c r="E3120" i="6"/>
  <c r="D3120" i="6"/>
  <c r="C3120" i="6"/>
  <c r="B3120" i="6"/>
  <c r="A3120" i="6"/>
  <c r="R3120" i="6"/>
  <c r="Q3120" i="6"/>
  <c r="G3120" i="6"/>
  <c r="F3120" i="6"/>
  <c r="N3102" i="6"/>
  <c r="M3102" i="6"/>
  <c r="L3102" i="6"/>
  <c r="K3102" i="6"/>
  <c r="G3102" i="6"/>
  <c r="F3102" i="6"/>
  <c r="E3102" i="6"/>
  <c r="D3102" i="6"/>
  <c r="C3102" i="6"/>
  <c r="B3102" i="6"/>
  <c r="A3102" i="6"/>
  <c r="R3102" i="6"/>
  <c r="Q3102" i="6"/>
  <c r="P3102" i="6"/>
  <c r="O3102" i="6"/>
  <c r="J3102" i="6"/>
  <c r="I3102" i="6"/>
  <c r="H3102" i="6"/>
  <c r="R3166" i="6"/>
  <c r="D3166" i="6"/>
  <c r="Q3166" i="6"/>
  <c r="C3166" i="6"/>
  <c r="P3166" i="6"/>
  <c r="B3166" i="6"/>
  <c r="O3166" i="6"/>
  <c r="A3166" i="6"/>
  <c r="J3166" i="6"/>
  <c r="I3166" i="6"/>
  <c r="H3166" i="6"/>
  <c r="G3166" i="6"/>
  <c r="F3166" i="6"/>
  <c r="E3166" i="6"/>
  <c r="N3166" i="6"/>
  <c r="M3166" i="6"/>
  <c r="L3166" i="6"/>
  <c r="K3166" i="6"/>
  <c r="L3094" i="6"/>
  <c r="K3094" i="6"/>
  <c r="J3094" i="6"/>
  <c r="I3094" i="6"/>
  <c r="C3094" i="6"/>
  <c r="B3094" i="6"/>
  <c r="A3094" i="6"/>
  <c r="R3094" i="6"/>
  <c r="Q3094" i="6"/>
  <c r="P3094" i="6"/>
  <c r="O3094" i="6"/>
  <c r="N3094" i="6"/>
  <c r="M3094" i="6"/>
  <c r="H3094" i="6"/>
  <c r="E3094" i="6"/>
  <c r="D3094" i="6"/>
  <c r="G3094" i="6"/>
  <c r="F3094" i="6"/>
  <c r="H3225" i="6"/>
  <c r="N3225" i="6"/>
  <c r="M3225" i="6"/>
  <c r="L3225" i="6"/>
  <c r="Q3225" i="6"/>
  <c r="P3225" i="6"/>
  <c r="O3225" i="6"/>
  <c r="K3225" i="6"/>
  <c r="J3225" i="6"/>
  <c r="I3225" i="6"/>
  <c r="G3225" i="6"/>
  <c r="R3225" i="6"/>
  <c r="F3225" i="6"/>
  <c r="E3225" i="6"/>
  <c r="D3225" i="6"/>
  <c r="C3225" i="6"/>
  <c r="B3225" i="6"/>
  <c r="A3225" i="6"/>
  <c r="I3148" i="6"/>
  <c r="H3148" i="6"/>
  <c r="G3148" i="6"/>
  <c r="K3148" i="6"/>
  <c r="J3148" i="6"/>
  <c r="F3148" i="6"/>
  <c r="E3148" i="6"/>
  <c r="D3148" i="6"/>
  <c r="C3148" i="6"/>
  <c r="B3148" i="6"/>
  <c r="R3148" i="6"/>
  <c r="Q3148" i="6"/>
  <c r="P3148" i="6"/>
  <c r="O3148" i="6"/>
  <c r="N3148" i="6"/>
  <c r="M3148" i="6"/>
  <c r="L3148" i="6"/>
  <c r="A3148" i="6"/>
  <c r="Q3152" i="6"/>
  <c r="C3152" i="6"/>
  <c r="P3152" i="6"/>
  <c r="B3152" i="6"/>
  <c r="O3152" i="6"/>
  <c r="A3152" i="6"/>
  <c r="F3152" i="6"/>
  <c r="E3152" i="6"/>
  <c r="D3152" i="6"/>
  <c r="R3152" i="6"/>
  <c r="N3152" i="6"/>
  <c r="M3152" i="6"/>
  <c r="G3152" i="6"/>
  <c r="L3152" i="6"/>
  <c r="K3152" i="6"/>
  <c r="J3152" i="6"/>
  <c r="I3152" i="6"/>
  <c r="H3152" i="6"/>
  <c r="R3322" i="6"/>
  <c r="D3322" i="6"/>
  <c r="Q3322" i="6"/>
  <c r="C3322" i="6"/>
  <c r="P3322" i="6"/>
  <c r="B3322" i="6"/>
  <c r="O3322" i="6"/>
  <c r="A3322" i="6"/>
  <c r="N3322" i="6"/>
  <c r="K3322" i="6"/>
  <c r="J3322" i="6"/>
  <c r="I3322" i="6"/>
  <c r="H3322" i="6"/>
  <c r="G3322" i="6"/>
  <c r="F3322" i="6"/>
  <c r="E3322" i="6"/>
  <c r="M3322" i="6"/>
  <c r="L3322" i="6"/>
  <c r="F3098" i="6"/>
  <c r="E3098" i="6"/>
  <c r="R3098" i="6"/>
  <c r="D3098" i="6"/>
  <c r="Q3098" i="6"/>
  <c r="C3098" i="6"/>
  <c r="G3098" i="6"/>
  <c r="B3098" i="6"/>
  <c r="A3098" i="6"/>
  <c r="P3098" i="6"/>
  <c r="O3098" i="6"/>
  <c r="N3098" i="6"/>
  <c r="M3098" i="6"/>
  <c r="L3098" i="6"/>
  <c r="K3098" i="6"/>
  <c r="J3098" i="6"/>
  <c r="I3098" i="6"/>
  <c r="H3098" i="6"/>
  <c r="N3119" i="6"/>
  <c r="M3119" i="6"/>
  <c r="C3119" i="6"/>
  <c r="R3119" i="6"/>
  <c r="B3119" i="6"/>
  <c r="Q3119" i="6"/>
  <c r="A3119" i="6"/>
  <c r="P3119" i="6"/>
  <c r="O3119" i="6"/>
  <c r="L3119" i="6"/>
  <c r="K3119" i="6"/>
  <c r="J3119" i="6"/>
  <c r="I3119" i="6"/>
  <c r="H3119" i="6"/>
  <c r="G3119" i="6"/>
  <c r="F3119" i="6"/>
  <c r="E3119" i="6"/>
  <c r="D3119" i="6"/>
  <c r="L3269" i="6"/>
  <c r="G3269" i="6"/>
  <c r="F3269" i="6"/>
  <c r="E3269" i="6"/>
  <c r="R3269" i="6"/>
  <c r="C3269" i="6"/>
  <c r="Q3269" i="6"/>
  <c r="B3269" i="6"/>
  <c r="P3269" i="6"/>
  <c r="A3269" i="6"/>
  <c r="O3269" i="6"/>
  <c r="N3269" i="6"/>
  <c r="M3269" i="6"/>
  <c r="K3269" i="6"/>
  <c r="J3269" i="6"/>
  <c r="I3269" i="6"/>
  <c r="H3269" i="6"/>
  <c r="D3269" i="6"/>
  <c r="F3129" i="6"/>
  <c r="E3129" i="6"/>
  <c r="I3129" i="6"/>
  <c r="H3129" i="6"/>
  <c r="G3129" i="6"/>
  <c r="D3129" i="6"/>
  <c r="C3129" i="6"/>
  <c r="R3129" i="6"/>
  <c r="B3129" i="6"/>
  <c r="Q3129" i="6"/>
  <c r="A3129" i="6"/>
  <c r="P3129" i="6"/>
  <c r="O3129" i="6"/>
  <c r="N3129" i="6"/>
  <c r="M3129" i="6"/>
  <c r="L3129" i="6"/>
  <c r="K3129" i="6"/>
  <c r="J3129" i="6"/>
  <c r="E3146" i="6"/>
  <c r="R3146" i="6"/>
  <c r="D3146" i="6"/>
  <c r="Q3146" i="6"/>
  <c r="L3146" i="6"/>
  <c r="K3146" i="6"/>
  <c r="J3146" i="6"/>
  <c r="I3146" i="6"/>
  <c r="H3146" i="6"/>
  <c r="G3146" i="6"/>
  <c r="F3146" i="6"/>
  <c r="A3146" i="6"/>
  <c r="P3146" i="6"/>
  <c r="O3146" i="6"/>
  <c r="N3146" i="6"/>
  <c r="M3146" i="6"/>
  <c r="C3146" i="6"/>
  <c r="B3146" i="6"/>
  <c r="E3177" i="6"/>
  <c r="R3177" i="6"/>
  <c r="D3177" i="6"/>
  <c r="Q3177" i="6"/>
  <c r="C3177" i="6"/>
  <c r="P3177" i="6"/>
  <c r="B3177" i="6"/>
  <c r="O3177" i="6"/>
  <c r="A3177" i="6"/>
  <c r="J3177" i="6"/>
  <c r="I3177" i="6"/>
  <c r="H3177" i="6"/>
  <c r="G3177" i="6"/>
  <c r="F3177" i="6"/>
  <c r="N3177" i="6"/>
  <c r="M3177" i="6"/>
  <c r="L3177" i="6"/>
  <c r="K3177" i="6"/>
  <c r="L3378" i="6"/>
  <c r="K3378" i="6"/>
  <c r="J3378" i="6"/>
  <c r="I3378" i="6"/>
  <c r="O3378" i="6"/>
  <c r="N3378" i="6"/>
  <c r="M3378" i="6"/>
  <c r="H3378" i="6"/>
  <c r="G3378" i="6"/>
  <c r="F3378" i="6"/>
  <c r="E3378" i="6"/>
  <c r="D3378" i="6"/>
  <c r="R3378" i="6"/>
  <c r="Q3378" i="6"/>
  <c r="P3378" i="6"/>
  <c r="C3378" i="6"/>
  <c r="B3378" i="6"/>
  <c r="A3378" i="6"/>
  <c r="Q3254" i="6"/>
  <c r="C3254" i="6"/>
  <c r="F3254" i="6"/>
  <c r="E3254" i="6"/>
  <c r="D3254" i="6"/>
  <c r="A3254" i="6"/>
  <c r="R3254" i="6"/>
  <c r="P3254" i="6"/>
  <c r="O3254" i="6"/>
  <c r="N3254" i="6"/>
  <c r="M3254" i="6"/>
  <c r="L3254" i="6"/>
  <c r="K3254" i="6"/>
  <c r="J3254" i="6"/>
  <c r="I3254" i="6"/>
  <c r="H3254" i="6"/>
  <c r="G3254" i="6"/>
  <c r="B3254" i="6"/>
  <c r="E3216" i="6"/>
  <c r="R3216" i="6"/>
  <c r="D3216" i="6"/>
  <c r="Q3216" i="6"/>
  <c r="A3216" i="6"/>
  <c r="P3216" i="6"/>
  <c r="O3216" i="6"/>
  <c r="N3216" i="6"/>
  <c r="M3216" i="6"/>
  <c r="L3216" i="6"/>
  <c r="K3216" i="6"/>
  <c r="B3216" i="6"/>
  <c r="J3216" i="6"/>
  <c r="I3216" i="6"/>
  <c r="H3216" i="6"/>
  <c r="G3216" i="6"/>
  <c r="F3216" i="6"/>
  <c r="C3216" i="6"/>
  <c r="N3334" i="6"/>
  <c r="M3334" i="6"/>
  <c r="L3334" i="6"/>
  <c r="K3334" i="6"/>
  <c r="J3334" i="6"/>
  <c r="I3334" i="6"/>
  <c r="H3334" i="6"/>
  <c r="C3334" i="6"/>
  <c r="B3334" i="6"/>
  <c r="A3334" i="6"/>
  <c r="R3334" i="6"/>
  <c r="O3334" i="6"/>
  <c r="G3334" i="6"/>
  <c r="F3334" i="6"/>
  <c r="E3334" i="6"/>
  <c r="D3334" i="6"/>
  <c r="Q3334" i="6"/>
  <c r="P3334" i="6"/>
  <c r="O3317" i="6"/>
  <c r="A3317" i="6"/>
  <c r="N3317" i="6"/>
  <c r="M3317" i="6"/>
  <c r="L3317" i="6"/>
  <c r="K3317" i="6"/>
  <c r="R3317" i="6"/>
  <c r="Q3317" i="6"/>
  <c r="P3317" i="6"/>
  <c r="D3317" i="6"/>
  <c r="C3317" i="6"/>
  <c r="B3317" i="6"/>
  <c r="J3317" i="6"/>
  <c r="I3317" i="6"/>
  <c r="H3317" i="6"/>
  <c r="G3317" i="6"/>
  <c r="F3317" i="6"/>
  <c r="E3317" i="6"/>
  <c r="I3373" i="6"/>
  <c r="H3373" i="6"/>
  <c r="G3373" i="6"/>
  <c r="F3373" i="6"/>
  <c r="L3373" i="6"/>
  <c r="K3373" i="6"/>
  <c r="J3373" i="6"/>
  <c r="E3373" i="6"/>
  <c r="D3373" i="6"/>
  <c r="C3373" i="6"/>
  <c r="B3373" i="6"/>
  <c r="A3373" i="6"/>
  <c r="Q3373" i="6"/>
  <c r="P3373" i="6"/>
  <c r="O3373" i="6"/>
  <c r="N3373" i="6"/>
  <c r="M3373" i="6"/>
  <c r="R3373" i="6"/>
  <c r="K3367" i="6"/>
  <c r="J3367" i="6"/>
  <c r="I3367" i="6"/>
  <c r="H3367" i="6"/>
  <c r="F3367" i="6"/>
  <c r="E3367" i="6"/>
  <c r="D3367" i="6"/>
  <c r="C3367" i="6"/>
  <c r="B3367" i="6"/>
  <c r="A3367" i="6"/>
  <c r="R3367" i="6"/>
  <c r="Q3367" i="6"/>
  <c r="P3367" i="6"/>
  <c r="N3367" i="6"/>
  <c r="M3367" i="6"/>
  <c r="L3367" i="6"/>
  <c r="G3367" i="6"/>
  <c r="O3367" i="6"/>
  <c r="H3324" i="6"/>
  <c r="G3324" i="6"/>
  <c r="F3324" i="6"/>
  <c r="E3324" i="6"/>
  <c r="R3324" i="6"/>
  <c r="D3324" i="6"/>
  <c r="Q3324" i="6"/>
  <c r="C3324" i="6"/>
  <c r="P3324" i="6"/>
  <c r="B3324" i="6"/>
  <c r="O3324" i="6"/>
  <c r="N3324" i="6"/>
  <c r="I3324" i="6"/>
  <c r="A3324" i="6"/>
  <c r="M3324" i="6"/>
  <c r="L3324" i="6"/>
  <c r="K3324" i="6"/>
  <c r="J3324" i="6"/>
  <c r="F3288" i="6"/>
  <c r="E3288" i="6"/>
  <c r="R3288" i="6"/>
  <c r="D3288" i="6"/>
  <c r="Q3288" i="6"/>
  <c r="C3288" i="6"/>
  <c r="N3288" i="6"/>
  <c r="P3288" i="6"/>
  <c r="O3288" i="6"/>
  <c r="M3288" i="6"/>
  <c r="L3288" i="6"/>
  <c r="K3288" i="6"/>
  <c r="A3288" i="6"/>
  <c r="J3288" i="6"/>
  <c r="I3288" i="6"/>
  <c r="B3288" i="6"/>
  <c r="H3288" i="6"/>
  <c r="G3288" i="6"/>
  <c r="J3356" i="6"/>
  <c r="I3356" i="6"/>
  <c r="H3356" i="6"/>
  <c r="G3356" i="6"/>
  <c r="A3356" i="6"/>
  <c r="R3356" i="6"/>
  <c r="Q3356" i="6"/>
  <c r="P3356" i="6"/>
  <c r="O3356" i="6"/>
  <c r="N3356" i="6"/>
  <c r="M3356" i="6"/>
  <c r="L3356" i="6"/>
  <c r="K3356" i="6"/>
  <c r="F3356" i="6"/>
  <c r="E3356" i="6"/>
  <c r="D3356" i="6"/>
  <c r="C3356" i="6"/>
  <c r="B3356" i="6"/>
  <c r="N3449" i="6"/>
  <c r="M3449" i="6"/>
  <c r="L3449" i="6"/>
  <c r="Q3449" i="6"/>
  <c r="P3449" i="6"/>
  <c r="O3449" i="6"/>
  <c r="K3449" i="6"/>
  <c r="J3449" i="6"/>
  <c r="I3449" i="6"/>
  <c r="H3449" i="6"/>
  <c r="G3449" i="6"/>
  <c r="D3449" i="6"/>
  <c r="R3449" i="6"/>
  <c r="F3449" i="6"/>
  <c r="E3449" i="6"/>
  <c r="C3449" i="6"/>
  <c r="B3449" i="6"/>
  <c r="A3449" i="6"/>
  <c r="K3496" i="6"/>
  <c r="J3496" i="6"/>
  <c r="I3496" i="6"/>
  <c r="H3496" i="6"/>
  <c r="F3496" i="6"/>
  <c r="E3496" i="6"/>
  <c r="D3496" i="6"/>
  <c r="C3496" i="6"/>
  <c r="B3496" i="6"/>
  <c r="Q3496" i="6"/>
  <c r="P3496" i="6"/>
  <c r="O3496" i="6"/>
  <c r="N3496" i="6"/>
  <c r="M3496" i="6"/>
  <c r="L3496" i="6"/>
  <c r="G3496" i="6"/>
  <c r="A3496" i="6"/>
  <c r="R3496" i="6"/>
  <c r="M3487" i="6"/>
  <c r="H3487" i="6"/>
  <c r="G3487" i="6"/>
  <c r="F3487" i="6"/>
  <c r="E3487" i="6"/>
  <c r="N3487" i="6"/>
  <c r="L3487" i="6"/>
  <c r="K3487" i="6"/>
  <c r="J3487" i="6"/>
  <c r="I3487" i="6"/>
  <c r="D3487" i="6"/>
  <c r="C3487" i="6"/>
  <c r="B3487" i="6"/>
  <c r="A3487" i="6"/>
  <c r="R3487" i="6"/>
  <c r="Q3487" i="6"/>
  <c r="P3487" i="6"/>
  <c r="O3487" i="6"/>
  <c r="K3419" i="6"/>
  <c r="J3419" i="6"/>
  <c r="I3419" i="6"/>
  <c r="E3419" i="6"/>
  <c r="O3419" i="6"/>
  <c r="N3419" i="6"/>
  <c r="M3419" i="6"/>
  <c r="L3419" i="6"/>
  <c r="H3419" i="6"/>
  <c r="G3419" i="6"/>
  <c r="F3419" i="6"/>
  <c r="R3419" i="6"/>
  <c r="Q3419" i="6"/>
  <c r="P3419" i="6"/>
  <c r="D3419" i="6"/>
  <c r="C3419" i="6"/>
  <c r="B3419" i="6"/>
  <c r="A3419" i="6"/>
  <c r="K3458" i="6"/>
  <c r="J3458" i="6"/>
  <c r="I3458" i="6"/>
  <c r="E3458" i="6"/>
  <c r="D3458" i="6"/>
  <c r="C3458" i="6"/>
  <c r="B3458" i="6"/>
  <c r="R3458" i="6"/>
  <c r="A3458" i="6"/>
  <c r="Q3458" i="6"/>
  <c r="P3458" i="6"/>
  <c r="O3458" i="6"/>
  <c r="L3458" i="6"/>
  <c r="M3458" i="6"/>
  <c r="H3458" i="6"/>
  <c r="G3458" i="6"/>
  <c r="F3458" i="6"/>
  <c r="N3458" i="6"/>
  <c r="Q3468" i="6"/>
  <c r="C3468" i="6"/>
  <c r="P3468" i="6"/>
  <c r="B3468" i="6"/>
  <c r="O3468" i="6"/>
  <c r="A3468" i="6"/>
  <c r="N3468" i="6"/>
  <c r="R3468" i="6"/>
  <c r="M3468" i="6"/>
  <c r="L3468" i="6"/>
  <c r="K3468" i="6"/>
  <c r="J3468" i="6"/>
  <c r="I3468" i="6"/>
  <c r="H3468" i="6"/>
  <c r="F3468" i="6"/>
  <c r="G3468" i="6"/>
  <c r="E3468" i="6"/>
  <c r="D3468" i="6"/>
  <c r="Q3520" i="6"/>
  <c r="C3520" i="6"/>
  <c r="M3520" i="6"/>
  <c r="L3520" i="6"/>
  <c r="K3520" i="6"/>
  <c r="J3520" i="6"/>
  <c r="I3520" i="6"/>
  <c r="H3520" i="6"/>
  <c r="F3520" i="6"/>
  <c r="E3520" i="6"/>
  <c r="D3520" i="6"/>
  <c r="B3520" i="6"/>
  <c r="A3520" i="6"/>
  <c r="P3520" i="6"/>
  <c r="R3520" i="6"/>
  <c r="O3520" i="6"/>
  <c r="N3520" i="6"/>
  <c r="G3520" i="6"/>
  <c r="Q3562" i="6"/>
  <c r="C3562" i="6"/>
  <c r="K3562" i="6"/>
  <c r="L3562" i="6"/>
  <c r="J3562" i="6"/>
  <c r="I3562" i="6"/>
  <c r="H3562" i="6"/>
  <c r="F3562" i="6"/>
  <c r="O3562" i="6"/>
  <c r="N3562" i="6"/>
  <c r="G3562" i="6"/>
  <c r="E3562" i="6"/>
  <c r="D3562" i="6"/>
  <c r="B3562" i="6"/>
  <c r="A3562" i="6"/>
  <c r="R3562" i="6"/>
  <c r="P3562" i="6"/>
  <c r="M3562" i="6"/>
  <c r="E3476" i="6"/>
  <c r="R3476" i="6"/>
  <c r="D3476" i="6"/>
  <c r="Q3476" i="6"/>
  <c r="C3476" i="6"/>
  <c r="P3476" i="6"/>
  <c r="B3476" i="6"/>
  <c r="F3476" i="6"/>
  <c r="A3476" i="6"/>
  <c r="O3476" i="6"/>
  <c r="N3476" i="6"/>
  <c r="M3476" i="6"/>
  <c r="L3476" i="6"/>
  <c r="J3476" i="6"/>
  <c r="K3476" i="6"/>
  <c r="I3476" i="6"/>
  <c r="H3476" i="6"/>
  <c r="G3476" i="6"/>
  <c r="H3505" i="6"/>
  <c r="G3505" i="6"/>
  <c r="F3505" i="6"/>
  <c r="E3505" i="6"/>
  <c r="M3505" i="6"/>
  <c r="L3505" i="6"/>
  <c r="K3505" i="6"/>
  <c r="J3505" i="6"/>
  <c r="I3505" i="6"/>
  <c r="D3505" i="6"/>
  <c r="C3505" i="6"/>
  <c r="Q3505" i="6"/>
  <c r="P3505" i="6"/>
  <c r="O3505" i="6"/>
  <c r="N3505" i="6"/>
  <c r="B3505" i="6"/>
  <c r="A3505" i="6"/>
  <c r="R3505" i="6"/>
  <c r="J3545" i="6"/>
  <c r="I3545" i="6"/>
  <c r="H3545" i="6"/>
  <c r="G3545" i="6"/>
  <c r="K3545" i="6"/>
  <c r="D3545" i="6"/>
  <c r="C3545" i="6"/>
  <c r="B3545" i="6"/>
  <c r="A3545" i="6"/>
  <c r="O3545" i="6"/>
  <c r="N3545" i="6"/>
  <c r="M3545" i="6"/>
  <c r="L3545" i="6"/>
  <c r="F3545" i="6"/>
  <c r="E3545" i="6"/>
  <c r="R3545" i="6"/>
  <c r="Q3545" i="6"/>
  <c r="P3545" i="6"/>
  <c r="J3569" i="6"/>
  <c r="R3569" i="6"/>
  <c r="D3569" i="6"/>
  <c r="I3569" i="6"/>
  <c r="H3569" i="6"/>
  <c r="G3569" i="6"/>
  <c r="F3569" i="6"/>
  <c r="E3569" i="6"/>
  <c r="C3569" i="6"/>
  <c r="Q3569" i="6"/>
  <c r="A3569" i="6"/>
  <c r="P3569" i="6"/>
  <c r="O3569" i="6"/>
  <c r="M3569" i="6"/>
  <c r="L3569" i="6"/>
  <c r="K3569" i="6"/>
  <c r="B3569" i="6"/>
  <c r="N3569" i="6"/>
  <c r="O3582" i="6"/>
  <c r="A3582" i="6"/>
  <c r="I3582" i="6"/>
  <c r="G3582" i="6"/>
  <c r="F3582" i="6"/>
  <c r="E3582" i="6"/>
  <c r="D3582" i="6"/>
  <c r="C3582" i="6"/>
  <c r="R3582" i="6"/>
  <c r="B3582" i="6"/>
  <c r="P3582" i="6"/>
  <c r="N3582" i="6"/>
  <c r="M3582" i="6"/>
  <c r="Q3582" i="6"/>
  <c r="L3582" i="6"/>
  <c r="J3582" i="6"/>
  <c r="H3582" i="6"/>
  <c r="K3582" i="6"/>
  <c r="E3546" i="6"/>
  <c r="R3546" i="6"/>
  <c r="D3546" i="6"/>
  <c r="Q3546" i="6"/>
  <c r="C3546" i="6"/>
  <c r="P3546" i="6"/>
  <c r="B3546" i="6"/>
  <c r="J3546" i="6"/>
  <c r="G3546" i="6"/>
  <c r="F3546" i="6"/>
  <c r="A3546" i="6"/>
  <c r="O3546" i="6"/>
  <c r="N3546" i="6"/>
  <c r="M3546" i="6"/>
  <c r="L3546" i="6"/>
  <c r="K3546" i="6"/>
  <c r="I3546" i="6"/>
  <c r="H3546" i="6"/>
  <c r="A66" i="6"/>
  <c r="C66" i="6" s="1"/>
  <c r="A276" i="6"/>
  <c r="C276" i="6" s="1"/>
  <c r="A257" i="6"/>
  <c r="B257" i="6" s="1"/>
  <c r="I257" i="6" s="1"/>
  <c r="A358" i="6"/>
  <c r="C358" i="6" s="1"/>
  <c r="A270" i="6"/>
  <c r="C270" i="6" s="1"/>
  <c r="A304" i="6"/>
  <c r="C304" i="6" s="1"/>
  <c r="G304" i="6" s="1"/>
  <c r="A360" i="6"/>
  <c r="B360" i="6" s="1"/>
  <c r="I360" i="6" s="1"/>
  <c r="A486" i="6"/>
  <c r="A314" i="6"/>
  <c r="C314" i="6" s="1"/>
  <c r="A415" i="6"/>
  <c r="C415" i="6" s="1"/>
  <c r="J415" i="6" s="1"/>
  <c r="A525" i="6"/>
  <c r="C525" i="6" s="1"/>
  <c r="A470" i="6"/>
  <c r="B470" i="6" s="1"/>
  <c r="P789" i="6"/>
  <c r="B789" i="6"/>
  <c r="M789" i="6"/>
  <c r="L789" i="6"/>
  <c r="K789" i="6"/>
  <c r="J789" i="6"/>
  <c r="I789" i="6"/>
  <c r="H789" i="6"/>
  <c r="G789" i="6"/>
  <c r="F789" i="6"/>
  <c r="E789" i="6"/>
  <c r="D789" i="6"/>
  <c r="Q789" i="6"/>
  <c r="A789" i="6"/>
  <c r="R789" i="6"/>
  <c r="O789" i="6"/>
  <c r="C789" i="6"/>
  <c r="N789" i="6"/>
  <c r="F903" i="6"/>
  <c r="R903" i="6"/>
  <c r="D903" i="6"/>
  <c r="Q903" i="6"/>
  <c r="C903" i="6"/>
  <c r="P903" i="6"/>
  <c r="B903" i="6"/>
  <c r="O903" i="6"/>
  <c r="A903" i="6"/>
  <c r="N903" i="6"/>
  <c r="M903" i="6"/>
  <c r="L903" i="6"/>
  <c r="K903" i="6"/>
  <c r="I903" i="6"/>
  <c r="J903" i="6"/>
  <c r="H903" i="6"/>
  <c r="E903" i="6"/>
  <c r="G903" i="6"/>
  <c r="A608" i="6"/>
  <c r="B608" i="6" s="1"/>
  <c r="P803" i="6"/>
  <c r="B803" i="6"/>
  <c r="D803" i="6"/>
  <c r="R803" i="6"/>
  <c r="C803" i="6"/>
  <c r="Q803" i="6"/>
  <c r="A803" i="6"/>
  <c r="O803" i="6"/>
  <c r="N803" i="6"/>
  <c r="M803" i="6"/>
  <c r="L803" i="6"/>
  <c r="K803" i="6"/>
  <c r="J803" i="6"/>
  <c r="I803" i="6"/>
  <c r="G803" i="6"/>
  <c r="H803" i="6"/>
  <c r="F803" i="6"/>
  <c r="E803" i="6"/>
  <c r="I1066" i="6"/>
  <c r="H1066" i="6"/>
  <c r="G1066" i="6"/>
  <c r="F1066" i="6"/>
  <c r="Q1066" i="6"/>
  <c r="C1066" i="6"/>
  <c r="P1066" i="6"/>
  <c r="B1066" i="6"/>
  <c r="K1066" i="6"/>
  <c r="J1066" i="6"/>
  <c r="E1066" i="6"/>
  <c r="D1066" i="6"/>
  <c r="A1066" i="6"/>
  <c r="R1066" i="6"/>
  <c r="N1066" i="6"/>
  <c r="O1066" i="6"/>
  <c r="M1066" i="6"/>
  <c r="L1066" i="6"/>
  <c r="P961" i="6"/>
  <c r="B961" i="6"/>
  <c r="N961" i="6"/>
  <c r="F961" i="6"/>
  <c r="E961" i="6"/>
  <c r="D961" i="6"/>
  <c r="C961" i="6"/>
  <c r="R961" i="6"/>
  <c r="A961" i="6"/>
  <c r="Q961" i="6"/>
  <c r="O961" i="6"/>
  <c r="M961" i="6"/>
  <c r="L961" i="6"/>
  <c r="K961" i="6"/>
  <c r="I961" i="6"/>
  <c r="J961" i="6"/>
  <c r="H961" i="6"/>
  <c r="G961" i="6"/>
  <c r="P1157" i="6"/>
  <c r="B1157" i="6"/>
  <c r="O1157" i="6"/>
  <c r="A1157" i="6"/>
  <c r="N1157" i="6"/>
  <c r="M1157" i="6"/>
  <c r="L1157" i="6"/>
  <c r="K1157" i="6"/>
  <c r="J1157" i="6"/>
  <c r="I1157" i="6"/>
  <c r="H1157" i="6"/>
  <c r="G1157" i="6"/>
  <c r="F1157" i="6"/>
  <c r="E1157" i="6"/>
  <c r="R1157" i="6"/>
  <c r="Q1157" i="6"/>
  <c r="D1157" i="6"/>
  <c r="C1157" i="6"/>
  <c r="L1099" i="6"/>
  <c r="K1099" i="6"/>
  <c r="J1099" i="6"/>
  <c r="I1099" i="6"/>
  <c r="H1099" i="6"/>
  <c r="G1099" i="6"/>
  <c r="F1099" i="6"/>
  <c r="E1099" i="6"/>
  <c r="R1099" i="6"/>
  <c r="D1099" i="6"/>
  <c r="Q1099" i="6"/>
  <c r="C1099" i="6"/>
  <c r="P1099" i="6"/>
  <c r="B1099" i="6"/>
  <c r="O1099" i="6"/>
  <c r="A1099" i="6"/>
  <c r="N1099" i="6"/>
  <c r="M1099" i="6"/>
  <c r="P1442" i="6"/>
  <c r="B1442" i="6"/>
  <c r="O1442" i="6"/>
  <c r="A1442" i="6"/>
  <c r="N1442" i="6"/>
  <c r="M1442" i="6"/>
  <c r="L1442" i="6"/>
  <c r="K1442" i="6"/>
  <c r="Q1442" i="6"/>
  <c r="J1442" i="6"/>
  <c r="I1442" i="6"/>
  <c r="H1442" i="6"/>
  <c r="G1442" i="6"/>
  <c r="F1442" i="6"/>
  <c r="E1442" i="6"/>
  <c r="D1442" i="6"/>
  <c r="C1442" i="6"/>
  <c r="R1442" i="6"/>
  <c r="F1103" i="6"/>
  <c r="E1103" i="6"/>
  <c r="R1103" i="6"/>
  <c r="D1103" i="6"/>
  <c r="Q1103" i="6"/>
  <c r="C1103" i="6"/>
  <c r="P1103" i="6"/>
  <c r="B1103" i="6"/>
  <c r="O1103" i="6"/>
  <c r="A1103" i="6"/>
  <c r="N1103" i="6"/>
  <c r="M1103" i="6"/>
  <c r="L1103" i="6"/>
  <c r="K1103" i="6"/>
  <c r="J1103" i="6"/>
  <c r="I1103" i="6"/>
  <c r="H1103" i="6"/>
  <c r="G1103" i="6"/>
  <c r="I1253" i="6"/>
  <c r="H1253" i="6"/>
  <c r="G1253" i="6"/>
  <c r="F1253" i="6"/>
  <c r="E1253" i="6"/>
  <c r="R1253" i="6"/>
  <c r="Q1253" i="6"/>
  <c r="P1253" i="6"/>
  <c r="O1253" i="6"/>
  <c r="N1253" i="6"/>
  <c r="M1253" i="6"/>
  <c r="L1253" i="6"/>
  <c r="K1253" i="6"/>
  <c r="J1253" i="6"/>
  <c r="D1253" i="6"/>
  <c r="C1253" i="6"/>
  <c r="B1253" i="6"/>
  <c r="A1253" i="6"/>
  <c r="R1436" i="6"/>
  <c r="D1436" i="6"/>
  <c r="Q1436" i="6"/>
  <c r="C1436" i="6"/>
  <c r="P1436" i="6"/>
  <c r="B1436" i="6"/>
  <c r="O1436" i="6"/>
  <c r="A1436" i="6"/>
  <c r="M1436" i="6"/>
  <c r="N1436" i="6"/>
  <c r="L1436" i="6"/>
  <c r="K1436" i="6"/>
  <c r="J1436" i="6"/>
  <c r="I1436" i="6"/>
  <c r="H1436" i="6"/>
  <c r="G1436" i="6"/>
  <c r="F1436" i="6"/>
  <c r="E1436" i="6"/>
  <c r="N1532" i="6"/>
  <c r="M1532" i="6"/>
  <c r="L1532" i="6"/>
  <c r="K1532" i="6"/>
  <c r="J1532" i="6"/>
  <c r="I1532" i="6"/>
  <c r="H1532" i="6"/>
  <c r="G1532" i="6"/>
  <c r="F1532" i="6"/>
  <c r="E1532" i="6"/>
  <c r="R1532" i="6"/>
  <c r="D1532" i="6"/>
  <c r="Q1532" i="6"/>
  <c r="C1532" i="6"/>
  <c r="P1532" i="6"/>
  <c r="B1532" i="6"/>
  <c r="O1532" i="6"/>
  <c r="A1532" i="6"/>
  <c r="J1559" i="6"/>
  <c r="I1559" i="6"/>
  <c r="H1559" i="6"/>
  <c r="G1559" i="6"/>
  <c r="E1559" i="6"/>
  <c r="D1559" i="6"/>
  <c r="C1559" i="6"/>
  <c r="B1559" i="6"/>
  <c r="A1559" i="6"/>
  <c r="R1559" i="6"/>
  <c r="Q1559" i="6"/>
  <c r="P1559" i="6"/>
  <c r="O1559" i="6"/>
  <c r="N1559" i="6"/>
  <c r="M1559" i="6"/>
  <c r="L1559" i="6"/>
  <c r="K1559" i="6"/>
  <c r="F1559" i="6"/>
  <c r="E1391" i="6"/>
  <c r="R1391" i="6"/>
  <c r="D1391" i="6"/>
  <c r="Q1391" i="6"/>
  <c r="C1391" i="6"/>
  <c r="N1391" i="6"/>
  <c r="M1391" i="6"/>
  <c r="L1391" i="6"/>
  <c r="K1391" i="6"/>
  <c r="J1391" i="6"/>
  <c r="I1391" i="6"/>
  <c r="H1391" i="6"/>
  <c r="G1391" i="6"/>
  <c r="F1391" i="6"/>
  <c r="B1391" i="6"/>
  <c r="A1391" i="6"/>
  <c r="P1391" i="6"/>
  <c r="O1391" i="6"/>
  <c r="I1758" i="6"/>
  <c r="H1758" i="6"/>
  <c r="R1758" i="6"/>
  <c r="D1758" i="6"/>
  <c r="Q1758" i="6"/>
  <c r="C1758" i="6"/>
  <c r="L1758" i="6"/>
  <c r="K1758" i="6"/>
  <c r="J1758" i="6"/>
  <c r="G1758" i="6"/>
  <c r="F1758" i="6"/>
  <c r="E1758" i="6"/>
  <c r="B1758" i="6"/>
  <c r="A1758" i="6"/>
  <c r="P1758" i="6"/>
  <c r="O1758" i="6"/>
  <c r="N1758" i="6"/>
  <c r="M1758" i="6"/>
  <c r="G1680" i="6"/>
  <c r="F1680" i="6"/>
  <c r="E1680" i="6"/>
  <c r="R1680" i="6"/>
  <c r="D1680" i="6"/>
  <c r="Q1680" i="6"/>
  <c r="C1680" i="6"/>
  <c r="P1680" i="6"/>
  <c r="B1680" i="6"/>
  <c r="O1680" i="6"/>
  <c r="A1680" i="6"/>
  <c r="N1680" i="6"/>
  <c r="M1680" i="6"/>
  <c r="L1680" i="6"/>
  <c r="K1680" i="6"/>
  <c r="J1680" i="6"/>
  <c r="I1680" i="6"/>
  <c r="H1680" i="6"/>
  <c r="R1909" i="6"/>
  <c r="D1909" i="6"/>
  <c r="Q1909" i="6"/>
  <c r="C1909" i="6"/>
  <c r="P1909" i="6"/>
  <c r="B1909" i="6"/>
  <c r="O1909" i="6"/>
  <c r="A1909" i="6"/>
  <c r="N1909" i="6"/>
  <c r="M1909" i="6"/>
  <c r="L1909" i="6"/>
  <c r="K1909" i="6"/>
  <c r="J1909" i="6"/>
  <c r="H1909" i="6"/>
  <c r="I1909" i="6"/>
  <c r="G1909" i="6"/>
  <c r="F1909" i="6"/>
  <c r="E1909" i="6"/>
  <c r="L1857" i="6"/>
  <c r="K1857" i="6"/>
  <c r="J1857" i="6"/>
  <c r="I1857" i="6"/>
  <c r="F1857" i="6"/>
  <c r="E1857" i="6"/>
  <c r="D1857" i="6"/>
  <c r="C1857" i="6"/>
  <c r="B1857" i="6"/>
  <c r="A1857" i="6"/>
  <c r="R1857" i="6"/>
  <c r="Q1857" i="6"/>
  <c r="P1857" i="6"/>
  <c r="O1857" i="6"/>
  <c r="N1857" i="6"/>
  <c r="M1857" i="6"/>
  <c r="H1857" i="6"/>
  <c r="G1857" i="6"/>
  <c r="N1935" i="6"/>
  <c r="M1935" i="6"/>
  <c r="L1935" i="6"/>
  <c r="K1935" i="6"/>
  <c r="J1935" i="6"/>
  <c r="I1935" i="6"/>
  <c r="H1935" i="6"/>
  <c r="G1935" i="6"/>
  <c r="F1935" i="6"/>
  <c r="E1935" i="6"/>
  <c r="R1935" i="6"/>
  <c r="D1935" i="6"/>
  <c r="Q1935" i="6"/>
  <c r="C1935" i="6"/>
  <c r="P1935" i="6"/>
  <c r="O1935" i="6"/>
  <c r="B1935" i="6"/>
  <c r="A1935" i="6"/>
  <c r="H1869" i="6"/>
  <c r="G1869" i="6"/>
  <c r="F1869" i="6"/>
  <c r="E1869" i="6"/>
  <c r="P1869" i="6"/>
  <c r="B1869" i="6"/>
  <c r="R1869" i="6"/>
  <c r="Q1869" i="6"/>
  <c r="O1869" i="6"/>
  <c r="N1869" i="6"/>
  <c r="M1869" i="6"/>
  <c r="L1869" i="6"/>
  <c r="K1869" i="6"/>
  <c r="J1869" i="6"/>
  <c r="I1869" i="6"/>
  <c r="D1869" i="6"/>
  <c r="C1869" i="6"/>
  <c r="A1869" i="6"/>
  <c r="O2018" i="6"/>
  <c r="A2018" i="6"/>
  <c r="N2018" i="6"/>
  <c r="M2018" i="6"/>
  <c r="L2018" i="6"/>
  <c r="K2018" i="6"/>
  <c r="J2018" i="6"/>
  <c r="I2018" i="6"/>
  <c r="R2018" i="6"/>
  <c r="Q2018" i="6"/>
  <c r="P2018" i="6"/>
  <c r="H2018" i="6"/>
  <c r="G2018" i="6"/>
  <c r="F2018" i="6"/>
  <c r="E2018" i="6"/>
  <c r="D2018" i="6"/>
  <c r="C2018" i="6"/>
  <c r="B2018" i="6"/>
  <c r="J1991" i="6"/>
  <c r="I1991" i="6"/>
  <c r="H1991" i="6"/>
  <c r="G1991" i="6"/>
  <c r="F1991" i="6"/>
  <c r="E1991" i="6"/>
  <c r="P1991" i="6"/>
  <c r="O1991" i="6"/>
  <c r="N1991" i="6"/>
  <c r="M1991" i="6"/>
  <c r="L1991" i="6"/>
  <c r="K1991" i="6"/>
  <c r="D1991" i="6"/>
  <c r="C1991" i="6"/>
  <c r="B1991" i="6"/>
  <c r="A1991" i="6"/>
  <c r="R1991" i="6"/>
  <c r="Q1991" i="6"/>
  <c r="I2114" i="6"/>
  <c r="H2114" i="6"/>
  <c r="G2114" i="6"/>
  <c r="F2114" i="6"/>
  <c r="D2114" i="6"/>
  <c r="C2114" i="6"/>
  <c r="B2114" i="6"/>
  <c r="A2114" i="6"/>
  <c r="R2114" i="6"/>
  <c r="Q2114" i="6"/>
  <c r="P2114" i="6"/>
  <c r="O2114" i="6"/>
  <c r="N2114" i="6"/>
  <c r="M2114" i="6"/>
  <c r="L2114" i="6"/>
  <c r="K2114" i="6"/>
  <c r="J2114" i="6"/>
  <c r="E2114" i="6"/>
  <c r="I2333" i="6"/>
  <c r="H2333" i="6"/>
  <c r="G2333" i="6"/>
  <c r="N2333" i="6"/>
  <c r="M2333" i="6"/>
  <c r="L2333" i="6"/>
  <c r="K2333" i="6"/>
  <c r="J2333" i="6"/>
  <c r="F2333" i="6"/>
  <c r="E2333" i="6"/>
  <c r="D2333" i="6"/>
  <c r="C2333" i="6"/>
  <c r="Q2333" i="6"/>
  <c r="P2333" i="6"/>
  <c r="O2333" i="6"/>
  <c r="B2333" i="6"/>
  <c r="A2333" i="6"/>
  <c r="R2333" i="6"/>
  <c r="I2212" i="6"/>
  <c r="H2212" i="6"/>
  <c r="G2212" i="6"/>
  <c r="F2212" i="6"/>
  <c r="E2212" i="6"/>
  <c r="R2212" i="6"/>
  <c r="D2212" i="6"/>
  <c r="Q2212" i="6"/>
  <c r="C2212" i="6"/>
  <c r="P2212" i="6"/>
  <c r="B2212" i="6"/>
  <c r="O2212" i="6"/>
  <c r="A2212" i="6"/>
  <c r="N2212" i="6"/>
  <c r="K2212" i="6"/>
  <c r="M2212" i="6"/>
  <c r="L2212" i="6"/>
  <c r="J2212" i="6"/>
  <c r="O2315" i="6"/>
  <c r="A2315" i="6"/>
  <c r="N2315" i="6"/>
  <c r="M2315" i="6"/>
  <c r="R2315" i="6"/>
  <c r="Q2315" i="6"/>
  <c r="P2315" i="6"/>
  <c r="L2315" i="6"/>
  <c r="K2315" i="6"/>
  <c r="J2315" i="6"/>
  <c r="I2315" i="6"/>
  <c r="H2315" i="6"/>
  <c r="G2315" i="6"/>
  <c r="F2315" i="6"/>
  <c r="E2315" i="6"/>
  <c r="D2315" i="6"/>
  <c r="C2315" i="6"/>
  <c r="B2315" i="6"/>
  <c r="I2469" i="6"/>
  <c r="H2469" i="6"/>
  <c r="R2469" i="6"/>
  <c r="B2469" i="6"/>
  <c r="Q2469" i="6"/>
  <c r="A2469" i="6"/>
  <c r="P2469" i="6"/>
  <c r="O2469" i="6"/>
  <c r="N2469" i="6"/>
  <c r="M2469" i="6"/>
  <c r="L2469" i="6"/>
  <c r="K2469" i="6"/>
  <c r="J2469" i="6"/>
  <c r="G2469" i="6"/>
  <c r="F2469" i="6"/>
  <c r="E2469" i="6"/>
  <c r="D2469" i="6"/>
  <c r="C2469" i="6"/>
  <c r="O2423" i="6"/>
  <c r="A2423" i="6"/>
  <c r="K2423" i="6"/>
  <c r="J2423" i="6"/>
  <c r="I2423" i="6"/>
  <c r="H2423" i="6"/>
  <c r="G2423" i="6"/>
  <c r="F2423" i="6"/>
  <c r="E2423" i="6"/>
  <c r="D2423" i="6"/>
  <c r="R2423" i="6"/>
  <c r="C2423" i="6"/>
  <c r="Q2423" i="6"/>
  <c r="B2423" i="6"/>
  <c r="P2423" i="6"/>
  <c r="N2423" i="6"/>
  <c r="M2423" i="6"/>
  <c r="L2423" i="6"/>
  <c r="M2553" i="6"/>
  <c r="L2553" i="6"/>
  <c r="K2553" i="6"/>
  <c r="I2553" i="6"/>
  <c r="H2553" i="6"/>
  <c r="D2553" i="6"/>
  <c r="Q2553" i="6"/>
  <c r="P2553" i="6"/>
  <c r="O2553" i="6"/>
  <c r="N2553" i="6"/>
  <c r="G2553" i="6"/>
  <c r="F2553" i="6"/>
  <c r="E2553" i="6"/>
  <c r="C2553" i="6"/>
  <c r="B2553" i="6"/>
  <c r="A2553" i="6"/>
  <c r="R2553" i="6"/>
  <c r="J2553" i="6"/>
  <c r="J2534" i="6"/>
  <c r="K2534" i="6"/>
  <c r="I2534" i="6"/>
  <c r="E2534" i="6"/>
  <c r="D2534" i="6"/>
  <c r="C2534" i="6"/>
  <c r="B2534" i="6"/>
  <c r="Q2534" i="6"/>
  <c r="P2534" i="6"/>
  <c r="O2534" i="6"/>
  <c r="N2534" i="6"/>
  <c r="H2534" i="6"/>
  <c r="G2534" i="6"/>
  <c r="F2534" i="6"/>
  <c r="A2534" i="6"/>
  <c r="R2534" i="6"/>
  <c r="M2534" i="6"/>
  <c r="L2534" i="6"/>
  <c r="E2467" i="6"/>
  <c r="R2467" i="6"/>
  <c r="D2467" i="6"/>
  <c r="H2467" i="6"/>
  <c r="G2467" i="6"/>
  <c r="F2467" i="6"/>
  <c r="C2467" i="6"/>
  <c r="B2467" i="6"/>
  <c r="Q2467" i="6"/>
  <c r="A2467" i="6"/>
  <c r="P2467" i="6"/>
  <c r="O2467" i="6"/>
  <c r="N2467" i="6"/>
  <c r="M2467" i="6"/>
  <c r="L2467" i="6"/>
  <c r="K2467" i="6"/>
  <c r="J2467" i="6"/>
  <c r="I2467" i="6"/>
  <c r="E2563" i="6"/>
  <c r="R2563" i="6"/>
  <c r="D2563" i="6"/>
  <c r="Q2563" i="6"/>
  <c r="C2563" i="6"/>
  <c r="O2563" i="6"/>
  <c r="N2563" i="6"/>
  <c r="K2563" i="6"/>
  <c r="J2563" i="6"/>
  <c r="P2563" i="6"/>
  <c r="M2563" i="6"/>
  <c r="L2563" i="6"/>
  <c r="H2563" i="6"/>
  <c r="G2563" i="6"/>
  <c r="F2563" i="6"/>
  <c r="B2563" i="6"/>
  <c r="A2563" i="6"/>
  <c r="I2563" i="6"/>
  <c r="H2751" i="6"/>
  <c r="G2751" i="6"/>
  <c r="F2751" i="6"/>
  <c r="E2751" i="6"/>
  <c r="R2751" i="6"/>
  <c r="D2751" i="6"/>
  <c r="Q2751" i="6"/>
  <c r="C2751" i="6"/>
  <c r="P2751" i="6"/>
  <c r="B2751" i="6"/>
  <c r="O2751" i="6"/>
  <c r="A2751" i="6"/>
  <c r="N2751" i="6"/>
  <c r="M2751" i="6"/>
  <c r="L2751" i="6"/>
  <c r="K2751" i="6"/>
  <c r="J2751" i="6"/>
  <c r="I2751" i="6"/>
  <c r="M2821" i="6"/>
  <c r="H2821" i="6"/>
  <c r="G2821" i="6"/>
  <c r="F2821" i="6"/>
  <c r="E2821" i="6"/>
  <c r="D2821" i="6"/>
  <c r="R2821" i="6"/>
  <c r="C2821" i="6"/>
  <c r="Q2821" i="6"/>
  <c r="B2821" i="6"/>
  <c r="P2821" i="6"/>
  <c r="A2821" i="6"/>
  <c r="O2821" i="6"/>
  <c r="N2821" i="6"/>
  <c r="L2821" i="6"/>
  <c r="K2821" i="6"/>
  <c r="J2821" i="6"/>
  <c r="I2821" i="6"/>
  <c r="E2772" i="6"/>
  <c r="R2772" i="6"/>
  <c r="D2772" i="6"/>
  <c r="Q2772" i="6"/>
  <c r="C2772" i="6"/>
  <c r="P2772" i="6"/>
  <c r="B2772" i="6"/>
  <c r="G2772" i="6"/>
  <c r="F2772" i="6"/>
  <c r="A2772" i="6"/>
  <c r="O2772" i="6"/>
  <c r="N2772" i="6"/>
  <c r="M2772" i="6"/>
  <c r="L2772" i="6"/>
  <c r="K2772" i="6"/>
  <c r="J2772" i="6"/>
  <c r="I2772" i="6"/>
  <c r="H2772" i="6"/>
  <c r="G2937" i="6"/>
  <c r="F2937" i="6"/>
  <c r="E2937" i="6"/>
  <c r="R2937" i="6"/>
  <c r="D2937" i="6"/>
  <c r="Q2937" i="6"/>
  <c r="C2937" i="6"/>
  <c r="P2937" i="6"/>
  <c r="B2937" i="6"/>
  <c r="O2937" i="6"/>
  <c r="A2937" i="6"/>
  <c r="N2937" i="6"/>
  <c r="M2937" i="6"/>
  <c r="L2937" i="6"/>
  <c r="K2937" i="6"/>
  <c r="J2937" i="6"/>
  <c r="I2937" i="6"/>
  <c r="H2937" i="6"/>
  <c r="K3055" i="6"/>
  <c r="J3055" i="6"/>
  <c r="I3055" i="6"/>
  <c r="G3055" i="6"/>
  <c r="F3055" i="6"/>
  <c r="E3055" i="6"/>
  <c r="D3055" i="6"/>
  <c r="R3055" i="6"/>
  <c r="A3055" i="6"/>
  <c r="Q3055" i="6"/>
  <c r="P3055" i="6"/>
  <c r="O3055" i="6"/>
  <c r="N3055" i="6"/>
  <c r="M3055" i="6"/>
  <c r="L3055" i="6"/>
  <c r="H3055" i="6"/>
  <c r="C3055" i="6"/>
  <c r="B3055" i="6"/>
  <c r="J3187" i="6"/>
  <c r="N3187" i="6"/>
  <c r="M3187" i="6"/>
  <c r="L3187" i="6"/>
  <c r="K3187" i="6"/>
  <c r="I3187" i="6"/>
  <c r="H3187" i="6"/>
  <c r="G3187" i="6"/>
  <c r="R3187" i="6"/>
  <c r="Q3187" i="6"/>
  <c r="P3187" i="6"/>
  <c r="O3187" i="6"/>
  <c r="E3187" i="6"/>
  <c r="D3187" i="6"/>
  <c r="C3187" i="6"/>
  <c r="B3187" i="6"/>
  <c r="A3187" i="6"/>
  <c r="F3187" i="6"/>
  <c r="J3201" i="6"/>
  <c r="I3201" i="6"/>
  <c r="H3201" i="6"/>
  <c r="G3201" i="6"/>
  <c r="F3201" i="6"/>
  <c r="E3201" i="6"/>
  <c r="D3201" i="6"/>
  <c r="C3201" i="6"/>
  <c r="R3201" i="6"/>
  <c r="B3201" i="6"/>
  <c r="Q3201" i="6"/>
  <c r="P3201" i="6"/>
  <c r="O3201" i="6"/>
  <c r="N3201" i="6"/>
  <c r="M3201" i="6"/>
  <c r="L3201" i="6"/>
  <c r="K3201" i="6"/>
  <c r="A3201" i="6"/>
  <c r="K3272" i="6"/>
  <c r="J3272" i="6"/>
  <c r="I3272" i="6"/>
  <c r="H3272" i="6"/>
  <c r="F3272" i="6"/>
  <c r="E3272" i="6"/>
  <c r="D3272" i="6"/>
  <c r="R3272" i="6"/>
  <c r="Q3272" i="6"/>
  <c r="P3272" i="6"/>
  <c r="O3272" i="6"/>
  <c r="N3272" i="6"/>
  <c r="M3272" i="6"/>
  <c r="L3272" i="6"/>
  <c r="A3272" i="6"/>
  <c r="G3272" i="6"/>
  <c r="C3272" i="6"/>
  <c r="B3272" i="6"/>
  <c r="I3279" i="6"/>
  <c r="H3279" i="6"/>
  <c r="G3279" i="6"/>
  <c r="F3279" i="6"/>
  <c r="K3279" i="6"/>
  <c r="A3279" i="6"/>
  <c r="R3279" i="6"/>
  <c r="Q3279" i="6"/>
  <c r="P3279" i="6"/>
  <c r="O3279" i="6"/>
  <c r="N3279" i="6"/>
  <c r="C3279" i="6"/>
  <c r="B3279" i="6"/>
  <c r="M3279" i="6"/>
  <c r="L3279" i="6"/>
  <c r="J3279" i="6"/>
  <c r="E3279" i="6"/>
  <c r="D3279" i="6"/>
  <c r="J3332" i="6"/>
  <c r="I3332" i="6"/>
  <c r="H3332" i="6"/>
  <c r="G3332" i="6"/>
  <c r="F3332" i="6"/>
  <c r="E3332" i="6"/>
  <c r="R3332" i="6"/>
  <c r="D3332" i="6"/>
  <c r="M3332" i="6"/>
  <c r="L3332" i="6"/>
  <c r="K3332" i="6"/>
  <c r="C3332" i="6"/>
  <c r="B3332" i="6"/>
  <c r="A3332" i="6"/>
  <c r="Q3332" i="6"/>
  <c r="P3332" i="6"/>
  <c r="O3332" i="6"/>
  <c r="N3332" i="6"/>
  <c r="N3358" i="6"/>
  <c r="M3358" i="6"/>
  <c r="L3358" i="6"/>
  <c r="K3358" i="6"/>
  <c r="C3358" i="6"/>
  <c r="B3358" i="6"/>
  <c r="A3358" i="6"/>
  <c r="R3358" i="6"/>
  <c r="Q3358" i="6"/>
  <c r="P3358" i="6"/>
  <c r="O3358" i="6"/>
  <c r="J3358" i="6"/>
  <c r="I3358" i="6"/>
  <c r="H3358" i="6"/>
  <c r="G3358" i="6"/>
  <c r="F3358" i="6"/>
  <c r="E3358" i="6"/>
  <c r="D3358" i="6"/>
  <c r="J3384" i="6"/>
  <c r="I3384" i="6"/>
  <c r="H3384" i="6"/>
  <c r="G3384" i="6"/>
  <c r="F3384" i="6"/>
  <c r="E3384" i="6"/>
  <c r="R3384" i="6"/>
  <c r="D3384" i="6"/>
  <c r="O3384" i="6"/>
  <c r="N3384" i="6"/>
  <c r="M3384" i="6"/>
  <c r="L3384" i="6"/>
  <c r="K3384" i="6"/>
  <c r="C3384" i="6"/>
  <c r="B3384" i="6"/>
  <c r="A3384" i="6"/>
  <c r="Q3384" i="6"/>
  <c r="P3384" i="6"/>
  <c r="M3427" i="6"/>
  <c r="L3427" i="6"/>
  <c r="K3427" i="6"/>
  <c r="G3427" i="6"/>
  <c r="A3427" i="6"/>
  <c r="R3427" i="6"/>
  <c r="Q3427" i="6"/>
  <c r="P3427" i="6"/>
  <c r="O3427" i="6"/>
  <c r="N3427" i="6"/>
  <c r="J3427" i="6"/>
  <c r="I3427" i="6"/>
  <c r="H3427" i="6"/>
  <c r="F3427" i="6"/>
  <c r="E3427" i="6"/>
  <c r="D3427" i="6"/>
  <c r="C3427" i="6"/>
  <c r="B3427" i="6"/>
  <c r="L3521" i="6"/>
  <c r="H3521" i="6"/>
  <c r="J3521" i="6"/>
  <c r="I3521" i="6"/>
  <c r="G3521" i="6"/>
  <c r="F3521" i="6"/>
  <c r="E3521" i="6"/>
  <c r="O3521" i="6"/>
  <c r="N3521" i="6"/>
  <c r="M3521" i="6"/>
  <c r="K3521" i="6"/>
  <c r="D3521" i="6"/>
  <c r="C3521" i="6"/>
  <c r="B3521" i="6"/>
  <c r="A3521" i="6"/>
  <c r="R3521" i="6"/>
  <c r="Q3521" i="6"/>
  <c r="P3521" i="6"/>
  <c r="J3499" i="6"/>
  <c r="I3499" i="6"/>
  <c r="H3499" i="6"/>
  <c r="G3499" i="6"/>
  <c r="K3499" i="6"/>
  <c r="F3499" i="6"/>
  <c r="E3499" i="6"/>
  <c r="D3499" i="6"/>
  <c r="C3499" i="6"/>
  <c r="R3499" i="6"/>
  <c r="Q3499" i="6"/>
  <c r="P3499" i="6"/>
  <c r="O3499" i="6"/>
  <c r="N3499" i="6"/>
  <c r="M3499" i="6"/>
  <c r="L3499" i="6"/>
  <c r="B3499" i="6"/>
  <c r="A3499" i="6"/>
  <c r="P3565" i="6"/>
  <c r="B3565" i="6"/>
  <c r="J3565" i="6"/>
  <c r="D3565" i="6"/>
  <c r="C3565" i="6"/>
  <c r="R3565" i="6"/>
  <c r="A3565" i="6"/>
  <c r="Q3565" i="6"/>
  <c r="N3565" i="6"/>
  <c r="H3565" i="6"/>
  <c r="G3565" i="6"/>
  <c r="E3565" i="6"/>
  <c r="O3565" i="6"/>
  <c r="M3565" i="6"/>
  <c r="L3565" i="6"/>
  <c r="K3565" i="6"/>
  <c r="I3565" i="6"/>
  <c r="F3565" i="6"/>
  <c r="A176" i="6"/>
  <c r="B176" i="6" s="1"/>
  <c r="D176" i="6" s="1"/>
  <c r="A155" i="6"/>
  <c r="A453" i="6"/>
  <c r="B453" i="6" s="1"/>
  <c r="A79" i="6"/>
  <c r="C79" i="6" s="1"/>
  <c r="A263" i="6"/>
  <c r="C263" i="6" s="1"/>
  <c r="A164" i="6"/>
  <c r="A513" i="6"/>
  <c r="C513" i="6" s="1"/>
  <c r="A253" i="6"/>
  <c r="C253" i="6" s="1"/>
  <c r="A78" i="6"/>
  <c r="B78" i="6" s="1"/>
  <c r="A42" i="6"/>
  <c r="B42" i="6" s="1"/>
  <c r="A115" i="6"/>
  <c r="C115" i="6" s="1"/>
  <c r="A170" i="6"/>
  <c r="C170" i="6" s="1"/>
  <c r="A385" i="6"/>
  <c r="B385" i="6" s="1"/>
  <c r="D385" i="6" s="1"/>
  <c r="A419" i="6"/>
  <c r="B419" i="6" s="1"/>
  <c r="E419" i="6" s="1"/>
  <c r="A580" i="6"/>
  <c r="C580" i="6" s="1"/>
  <c r="A514" i="6"/>
  <c r="C514" i="6" s="1"/>
  <c r="A521" i="6"/>
  <c r="C521" i="6" s="1"/>
  <c r="A547" i="6"/>
  <c r="C547" i="6" s="1"/>
  <c r="G547" i="6" s="1"/>
  <c r="A518" i="6"/>
  <c r="A429" i="6"/>
  <c r="C429" i="6" s="1"/>
  <c r="J429" i="6" s="1"/>
  <c r="O752" i="6"/>
  <c r="A752" i="6"/>
  <c r="N752" i="6"/>
  <c r="M752" i="6"/>
  <c r="L752" i="6"/>
  <c r="K752" i="6"/>
  <c r="J752" i="6"/>
  <c r="I752" i="6"/>
  <c r="H752" i="6"/>
  <c r="G752" i="6"/>
  <c r="F752" i="6"/>
  <c r="R752" i="6"/>
  <c r="D752" i="6"/>
  <c r="B752" i="6"/>
  <c r="Q752" i="6"/>
  <c r="P752" i="6"/>
  <c r="E752" i="6"/>
  <c r="C752" i="6"/>
  <c r="A601" i="6"/>
  <c r="B601" i="6" s="1"/>
  <c r="A539" i="6"/>
  <c r="C539" i="6" s="1"/>
  <c r="A534" i="6"/>
  <c r="B534" i="6" s="1"/>
  <c r="F534" i="6" s="1"/>
  <c r="A484" i="6"/>
  <c r="B484" i="6" s="1"/>
  <c r="J1021" i="6"/>
  <c r="I1021" i="6"/>
  <c r="H1021" i="6"/>
  <c r="G1021" i="6"/>
  <c r="O1021" i="6"/>
  <c r="N1021" i="6"/>
  <c r="M1021" i="6"/>
  <c r="L1021" i="6"/>
  <c r="K1021" i="6"/>
  <c r="F1021" i="6"/>
  <c r="E1021" i="6"/>
  <c r="D1021" i="6"/>
  <c r="C1021" i="6"/>
  <c r="B1021" i="6"/>
  <c r="R1021" i="6"/>
  <c r="A1021" i="6"/>
  <c r="Q1021" i="6"/>
  <c r="P1021" i="6"/>
  <c r="A716" i="6"/>
  <c r="B716" i="6" s="1"/>
  <c r="F963" i="6"/>
  <c r="R963" i="6"/>
  <c r="D963" i="6"/>
  <c r="P963" i="6"/>
  <c r="O963" i="6"/>
  <c r="N963" i="6"/>
  <c r="M963" i="6"/>
  <c r="L963" i="6"/>
  <c r="K963" i="6"/>
  <c r="J963" i="6"/>
  <c r="I963" i="6"/>
  <c r="H963" i="6"/>
  <c r="G963" i="6"/>
  <c r="C963" i="6"/>
  <c r="Q963" i="6"/>
  <c r="E963" i="6"/>
  <c r="A963" i="6"/>
  <c r="B963" i="6"/>
  <c r="K790" i="6"/>
  <c r="I790" i="6"/>
  <c r="H790" i="6"/>
  <c r="G790" i="6"/>
  <c r="F790" i="6"/>
  <c r="E790" i="6"/>
  <c r="D790" i="6"/>
  <c r="R790" i="6"/>
  <c r="C790" i="6"/>
  <c r="Q790" i="6"/>
  <c r="B790" i="6"/>
  <c r="P790" i="6"/>
  <c r="A790" i="6"/>
  <c r="O790" i="6"/>
  <c r="M790" i="6"/>
  <c r="L790" i="6"/>
  <c r="J790" i="6"/>
  <c r="N790" i="6"/>
  <c r="A703" i="6"/>
  <c r="C703" i="6" s="1"/>
  <c r="Q814" i="6"/>
  <c r="C814" i="6"/>
  <c r="F814" i="6"/>
  <c r="E814" i="6"/>
  <c r="D814" i="6"/>
  <c r="R814" i="6"/>
  <c r="B814" i="6"/>
  <c r="P814" i="6"/>
  <c r="A814" i="6"/>
  <c r="O814" i="6"/>
  <c r="N814" i="6"/>
  <c r="M814" i="6"/>
  <c r="L814" i="6"/>
  <c r="K814" i="6"/>
  <c r="I814" i="6"/>
  <c r="J814" i="6"/>
  <c r="H814" i="6"/>
  <c r="G814" i="6"/>
  <c r="K832" i="6"/>
  <c r="I832" i="6"/>
  <c r="P832" i="6"/>
  <c r="B832" i="6"/>
  <c r="C832" i="6"/>
  <c r="A832" i="6"/>
  <c r="R832" i="6"/>
  <c r="Q832" i="6"/>
  <c r="O832" i="6"/>
  <c r="N832" i="6"/>
  <c r="M832" i="6"/>
  <c r="L832" i="6"/>
  <c r="J832" i="6"/>
  <c r="H832" i="6"/>
  <c r="F832" i="6"/>
  <c r="G832" i="6"/>
  <c r="E832" i="6"/>
  <c r="D832" i="6"/>
  <c r="M826" i="6"/>
  <c r="R826" i="6"/>
  <c r="D826" i="6"/>
  <c r="B826" i="6"/>
  <c r="Q826" i="6"/>
  <c r="A826" i="6"/>
  <c r="P826" i="6"/>
  <c r="O826" i="6"/>
  <c r="N826" i="6"/>
  <c r="L826" i="6"/>
  <c r="K826" i="6"/>
  <c r="J826" i="6"/>
  <c r="I826" i="6"/>
  <c r="H826" i="6"/>
  <c r="F826" i="6"/>
  <c r="G826" i="6"/>
  <c r="E826" i="6"/>
  <c r="C826" i="6"/>
  <c r="N851" i="6"/>
  <c r="L851" i="6"/>
  <c r="K851" i="6"/>
  <c r="J851" i="6"/>
  <c r="H851" i="6"/>
  <c r="G851" i="6"/>
  <c r="E851" i="6"/>
  <c r="O851" i="6"/>
  <c r="M851" i="6"/>
  <c r="I851" i="6"/>
  <c r="F851" i="6"/>
  <c r="D851" i="6"/>
  <c r="C851" i="6"/>
  <c r="B851" i="6"/>
  <c r="A851" i="6"/>
  <c r="R851" i="6"/>
  <c r="Q851" i="6"/>
  <c r="P851" i="6"/>
  <c r="Q1070" i="6"/>
  <c r="C1070" i="6"/>
  <c r="P1070" i="6"/>
  <c r="B1070" i="6"/>
  <c r="O1070" i="6"/>
  <c r="A1070" i="6"/>
  <c r="N1070" i="6"/>
  <c r="K1070" i="6"/>
  <c r="J1070" i="6"/>
  <c r="G1070" i="6"/>
  <c r="F1070" i="6"/>
  <c r="E1070" i="6"/>
  <c r="D1070" i="6"/>
  <c r="R1070" i="6"/>
  <c r="L1070" i="6"/>
  <c r="M1070" i="6"/>
  <c r="I1070" i="6"/>
  <c r="H1070" i="6"/>
  <c r="Q972" i="6"/>
  <c r="C972" i="6"/>
  <c r="O972" i="6"/>
  <c r="A972" i="6"/>
  <c r="I972" i="6"/>
  <c r="H972" i="6"/>
  <c r="G972" i="6"/>
  <c r="F972" i="6"/>
  <c r="E972" i="6"/>
  <c r="D972" i="6"/>
  <c r="B972" i="6"/>
  <c r="R972" i="6"/>
  <c r="P972" i="6"/>
  <c r="N972" i="6"/>
  <c r="L972" i="6"/>
  <c r="M972" i="6"/>
  <c r="K972" i="6"/>
  <c r="J972" i="6"/>
  <c r="R1053" i="6"/>
  <c r="D1053" i="6"/>
  <c r="Q1053" i="6"/>
  <c r="C1053" i="6"/>
  <c r="P1053" i="6"/>
  <c r="B1053" i="6"/>
  <c r="O1053" i="6"/>
  <c r="A1053" i="6"/>
  <c r="L1053" i="6"/>
  <c r="N1053" i="6"/>
  <c r="M1053" i="6"/>
  <c r="K1053" i="6"/>
  <c r="J1053" i="6"/>
  <c r="I1053" i="6"/>
  <c r="G1053" i="6"/>
  <c r="H1053" i="6"/>
  <c r="F1053" i="6"/>
  <c r="E1053" i="6"/>
  <c r="G914" i="6"/>
  <c r="E914" i="6"/>
  <c r="R914" i="6"/>
  <c r="D914" i="6"/>
  <c r="Q914" i="6"/>
  <c r="C914" i="6"/>
  <c r="P914" i="6"/>
  <c r="B914" i="6"/>
  <c r="O914" i="6"/>
  <c r="A914" i="6"/>
  <c r="N914" i="6"/>
  <c r="M914" i="6"/>
  <c r="L914" i="6"/>
  <c r="J914" i="6"/>
  <c r="K914" i="6"/>
  <c r="I914" i="6"/>
  <c r="H914" i="6"/>
  <c r="F914" i="6"/>
  <c r="K962" i="6"/>
  <c r="I962" i="6"/>
  <c r="C962" i="6"/>
  <c r="R962" i="6"/>
  <c r="B962" i="6"/>
  <c r="Q962" i="6"/>
  <c r="A962" i="6"/>
  <c r="P962" i="6"/>
  <c r="O962" i="6"/>
  <c r="N962" i="6"/>
  <c r="M962" i="6"/>
  <c r="L962" i="6"/>
  <c r="J962" i="6"/>
  <c r="H962" i="6"/>
  <c r="F962" i="6"/>
  <c r="D962" i="6"/>
  <c r="G962" i="6"/>
  <c r="E962" i="6"/>
  <c r="P1176" i="6"/>
  <c r="B1176" i="6"/>
  <c r="O1176" i="6"/>
  <c r="A1176" i="6"/>
  <c r="N1176" i="6"/>
  <c r="L1176" i="6"/>
  <c r="K1176" i="6"/>
  <c r="J1176" i="6"/>
  <c r="I1176" i="6"/>
  <c r="H1176" i="6"/>
  <c r="G1176" i="6"/>
  <c r="F1176" i="6"/>
  <c r="E1176" i="6"/>
  <c r="D1176" i="6"/>
  <c r="C1176" i="6"/>
  <c r="R1176" i="6"/>
  <c r="Q1176" i="6"/>
  <c r="M1176" i="6"/>
  <c r="M1124" i="6"/>
  <c r="L1124" i="6"/>
  <c r="K1124" i="6"/>
  <c r="J1124" i="6"/>
  <c r="I1124" i="6"/>
  <c r="H1124" i="6"/>
  <c r="G1124" i="6"/>
  <c r="F1124" i="6"/>
  <c r="E1124" i="6"/>
  <c r="R1124" i="6"/>
  <c r="D1124" i="6"/>
  <c r="Q1124" i="6"/>
  <c r="C1124" i="6"/>
  <c r="P1124" i="6"/>
  <c r="B1124" i="6"/>
  <c r="O1124" i="6"/>
  <c r="N1124" i="6"/>
  <c r="A1124" i="6"/>
  <c r="K1032" i="6"/>
  <c r="J1032" i="6"/>
  <c r="I1032" i="6"/>
  <c r="H1032" i="6"/>
  <c r="E1032" i="6"/>
  <c r="G1032" i="6"/>
  <c r="F1032" i="6"/>
  <c r="D1032" i="6"/>
  <c r="C1032" i="6"/>
  <c r="B1032" i="6"/>
  <c r="A1032" i="6"/>
  <c r="R1032" i="6"/>
  <c r="Q1032" i="6"/>
  <c r="P1032" i="6"/>
  <c r="N1032" i="6"/>
  <c r="O1032" i="6"/>
  <c r="L1032" i="6"/>
  <c r="M1032" i="6"/>
  <c r="O1361" i="6"/>
  <c r="A1361" i="6"/>
  <c r="R1361" i="6"/>
  <c r="C1361" i="6"/>
  <c r="Q1361" i="6"/>
  <c r="B1361" i="6"/>
  <c r="P1361" i="6"/>
  <c r="N1361" i="6"/>
  <c r="M1361" i="6"/>
  <c r="L1361" i="6"/>
  <c r="K1361" i="6"/>
  <c r="J1361" i="6"/>
  <c r="I1361" i="6"/>
  <c r="H1361" i="6"/>
  <c r="G1361" i="6"/>
  <c r="F1361" i="6"/>
  <c r="E1361" i="6"/>
  <c r="D1361" i="6"/>
  <c r="N1168" i="6"/>
  <c r="M1168" i="6"/>
  <c r="L1168" i="6"/>
  <c r="E1168" i="6"/>
  <c r="D1168" i="6"/>
  <c r="C1168" i="6"/>
  <c r="B1168" i="6"/>
  <c r="R1168" i="6"/>
  <c r="A1168" i="6"/>
  <c r="Q1168" i="6"/>
  <c r="P1168" i="6"/>
  <c r="O1168" i="6"/>
  <c r="K1168" i="6"/>
  <c r="J1168" i="6"/>
  <c r="I1168" i="6"/>
  <c r="H1168" i="6"/>
  <c r="G1168" i="6"/>
  <c r="F1168" i="6"/>
  <c r="K1233" i="6"/>
  <c r="J1233" i="6"/>
  <c r="I1233" i="6"/>
  <c r="H1233" i="6"/>
  <c r="C1233" i="6"/>
  <c r="B1233" i="6"/>
  <c r="A1233" i="6"/>
  <c r="R1233" i="6"/>
  <c r="Q1233" i="6"/>
  <c r="P1233" i="6"/>
  <c r="O1233" i="6"/>
  <c r="N1233" i="6"/>
  <c r="M1233" i="6"/>
  <c r="L1233" i="6"/>
  <c r="G1233" i="6"/>
  <c r="F1233" i="6"/>
  <c r="E1233" i="6"/>
  <c r="D1233" i="6"/>
  <c r="L1496" i="6"/>
  <c r="K1496" i="6"/>
  <c r="J1496" i="6"/>
  <c r="I1496" i="6"/>
  <c r="H1496" i="6"/>
  <c r="G1496" i="6"/>
  <c r="F1496" i="6"/>
  <c r="Q1496" i="6"/>
  <c r="C1496" i="6"/>
  <c r="P1496" i="6"/>
  <c r="B1496" i="6"/>
  <c r="O1496" i="6"/>
  <c r="A1496" i="6"/>
  <c r="R1496" i="6"/>
  <c r="N1496" i="6"/>
  <c r="M1496" i="6"/>
  <c r="E1496" i="6"/>
  <c r="D1496" i="6"/>
  <c r="P1330" i="6"/>
  <c r="B1330" i="6"/>
  <c r="O1330" i="6"/>
  <c r="A1330" i="6"/>
  <c r="N1330" i="6"/>
  <c r="M1330" i="6"/>
  <c r="L1330" i="6"/>
  <c r="K1330" i="6"/>
  <c r="J1330" i="6"/>
  <c r="I1330" i="6"/>
  <c r="H1330" i="6"/>
  <c r="G1330" i="6"/>
  <c r="F1330" i="6"/>
  <c r="E1330" i="6"/>
  <c r="R1330" i="6"/>
  <c r="Q1330" i="6"/>
  <c r="D1330" i="6"/>
  <c r="C1330" i="6"/>
  <c r="R1394" i="6"/>
  <c r="D1394" i="6"/>
  <c r="Q1394" i="6"/>
  <c r="C1394" i="6"/>
  <c r="P1394" i="6"/>
  <c r="B1394" i="6"/>
  <c r="K1394" i="6"/>
  <c r="J1394" i="6"/>
  <c r="I1394" i="6"/>
  <c r="H1394" i="6"/>
  <c r="G1394" i="6"/>
  <c r="F1394" i="6"/>
  <c r="E1394" i="6"/>
  <c r="A1394" i="6"/>
  <c r="O1394" i="6"/>
  <c r="N1394" i="6"/>
  <c r="M1394" i="6"/>
  <c r="L1394" i="6"/>
  <c r="K1331" i="6"/>
  <c r="J1331" i="6"/>
  <c r="I1331" i="6"/>
  <c r="H1331" i="6"/>
  <c r="G1331" i="6"/>
  <c r="F1331" i="6"/>
  <c r="E1331" i="6"/>
  <c r="R1331" i="6"/>
  <c r="D1331" i="6"/>
  <c r="Q1331" i="6"/>
  <c r="C1331" i="6"/>
  <c r="P1331" i="6"/>
  <c r="B1331" i="6"/>
  <c r="O1331" i="6"/>
  <c r="A1331" i="6"/>
  <c r="N1331" i="6"/>
  <c r="M1331" i="6"/>
  <c r="L1331" i="6"/>
  <c r="I1267" i="6"/>
  <c r="H1267" i="6"/>
  <c r="G1267" i="6"/>
  <c r="F1267" i="6"/>
  <c r="E1267" i="6"/>
  <c r="P1267" i="6"/>
  <c r="O1267" i="6"/>
  <c r="N1267" i="6"/>
  <c r="M1267" i="6"/>
  <c r="L1267" i="6"/>
  <c r="K1267" i="6"/>
  <c r="J1267" i="6"/>
  <c r="D1267" i="6"/>
  <c r="C1267" i="6"/>
  <c r="B1267" i="6"/>
  <c r="A1267" i="6"/>
  <c r="R1267" i="6"/>
  <c r="Q1267" i="6"/>
  <c r="G1189" i="6"/>
  <c r="F1189" i="6"/>
  <c r="E1189" i="6"/>
  <c r="O1189" i="6"/>
  <c r="N1189" i="6"/>
  <c r="M1189" i="6"/>
  <c r="L1189" i="6"/>
  <c r="K1189" i="6"/>
  <c r="J1189" i="6"/>
  <c r="I1189" i="6"/>
  <c r="H1189" i="6"/>
  <c r="D1189" i="6"/>
  <c r="C1189" i="6"/>
  <c r="B1189" i="6"/>
  <c r="R1189" i="6"/>
  <c r="A1189" i="6"/>
  <c r="Q1189" i="6"/>
  <c r="P1189" i="6"/>
  <c r="F1220" i="6"/>
  <c r="E1220" i="6"/>
  <c r="R1220" i="6"/>
  <c r="D1220" i="6"/>
  <c r="Q1220" i="6"/>
  <c r="C1220" i="6"/>
  <c r="N1220" i="6"/>
  <c r="M1220" i="6"/>
  <c r="L1220" i="6"/>
  <c r="K1220" i="6"/>
  <c r="J1220" i="6"/>
  <c r="I1220" i="6"/>
  <c r="H1220" i="6"/>
  <c r="G1220" i="6"/>
  <c r="B1220" i="6"/>
  <c r="A1220" i="6"/>
  <c r="P1220" i="6"/>
  <c r="O1220" i="6"/>
  <c r="E1321" i="6"/>
  <c r="R1321" i="6"/>
  <c r="D1321" i="6"/>
  <c r="Q1321" i="6"/>
  <c r="C1321" i="6"/>
  <c r="P1321" i="6"/>
  <c r="B1321" i="6"/>
  <c r="O1321" i="6"/>
  <c r="A1321" i="6"/>
  <c r="N1321" i="6"/>
  <c r="M1321" i="6"/>
  <c r="L1321" i="6"/>
  <c r="K1321" i="6"/>
  <c r="J1321" i="6"/>
  <c r="I1321" i="6"/>
  <c r="H1321" i="6"/>
  <c r="G1321" i="6"/>
  <c r="F1321" i="6"/>
  <c r="O1501" i="6"/>
  <c r="A1501" i="6"/>
  <c r="N1501" i="6"/>
  <c r="M1501" i="6"/>
  <c r="L1501" i="6"/>
  <c r="K1501" i="6"/>
  <c r="J1501" i="6"/>
  <c r="I1501" i="6"/>
  <c r="H1501" i="6"/>
  <c r="F1501" i="6"/>
  <c r="E1501" i="6"/>
  <c r="R1501" i="6"/>
  <c r="D1501" i="6"/>
  <c r="Q1501" i="6"/>
  <c r="P1501" i="6"/>
  <c r="G1501" i="6"/>
  <c r="C1501" i="6"/>
  <c r="B1501" i="6"/>
  <c r="L1510" i="6"/>
  <c r="K1510" i="6"/>
  <c r="J1510" i="6"/>
  <c r="I1510" i="6"/>
  <c r="H1510" i="6"/>
  <c r="G1510" i="6"/>
  <c r="F1510" i="6"/>
  <c r="E1510" i="6"/>
  <c r="R1510" i="6"/>
  <c r="D1510" i="6"/>
  <c r="Q1510" i="6"/>
  <c r="C1510" i="6"/>
  <c r="P1510" i="6"/>
  <c r="B1510" i="6"/>
  <c r="O1510" i="6"/>
  <c r="A1510" i="6"/>
  <c r="N1510" i="6"/>
  <c r="M1510" i="6"/>
  <c r="N1589" i="6"/>
  <c r="M1589" i="6"/>
  <c r="L1589" i="6"/>
  <c r="K1589" i="6"/>
  <c r="H1589" i="6"/>
  <c r="E1589" i="6"/>
  <c r="D1589" i="6"/>
  <c r="C1589" i="6"/>
  <c r="B1589" i="6"/>
  <c r="A1589" i="6"/>
  <c r="R1589" i="6"/>
  <c r="Q1589" i="6"/>
  <c r="P1589" i="6"/>
  <c r="O1589" i="6"/>
  <c r="J1589" i="6"/>
  <c r="I1589" i="6"/>
  <c r="G1589" i="6"/>
  <c r="F1589" i="6"/>
  <c r="H1536" i="6"/>
  <c r="G1536" i="6"/>
  <c r="F1536" i="6"/>
  <c r="E1536" i="6"/>
  <c r="R1536" i="6"/>
  <c r="D1536" i="6"/>
  <c r="Q1536" i="6"/>
  <c r="C1536" i="6"/>
  <c r="P1536" i="6"/>
  <c r="B1536" i="6"/>
  <c r="O1536" i="6"/>
  <c r="A1536" i="6"/>
  <c r="N1536" i="6"/>
  <c r="M1536" i="6"/>
  <c r="L1536" i="6"/>
  <c r="K1536" i="6"/>
  <c r="J1536" i="6"/>
  <c r="I1536" i="6"/>
  <c r="F1486" i="6"/>
  <c r="E1486" i="6"/>
  <c r="R1486" i="6"/>
  <c r="D1486" i="6"/>
  <c r="Q1486" i="6"/>
  <c r="C1486" i="6"/>
  <c r="P1486" i="6"/>
  <c r="B1486" i="6"/>
  <c r="O1486" i="6"/>
  <c r="A1486" i="6"/>
  <c r="K1486" i="6"/>
  <c r="J1486" i="6"/>
  <c r="I1486" i="6"/>
  <c r="H1486" i="6"/>
  <c r="G1486" i="6"/>
  <c r="N1486" i="6"/>
  <c r="M1486" i="6"/>
  <c r="L1486" i="6"/>
  <c r="P1625" i="6"/>
  <c r="B1625" i="6"/>
  <c r="O1625" i="6"/>
  <c r="A1625" i="6"/>
  <c r="N1625" i="6"/>
  <c r="M1625" i="6"/>
  <c r="J1625" i="6"/>
  <c r="R1625" i="6"/>
  <c r="Q1625" i="6"/>
  <c r="L1625" i="6"/>
  <c r="K1625" i="6"/>
  <c r="I1625" i="6"/>
  <c r="H1625" i="6"/>
  <c r="G1625" i="6"/>
  <c r="F1625" i="6"/>
  <c r="E1625" i="6"/>
  <c r="D1625" i="6"/>
  <c r="C1625" i="6"/>
  <c r="P1695" i="6"/>
  <c r="B1695" i="6"/>
  <c r="O1695" i="6"/>
  <c r="A1695" i="6"/>
  <c r="N1695" i="6"/>
  <c r="M1695" i="6"/>
  <c r="L1695" i="6"/>
  <c r="K1695" i="6"/>
  <c r="J1695" i="6"/>
  <c r="I1695" i="6"/>
  <c r="H1695" i="6"/>
  <c r="G1695" i="6"/>
  <c r="F1695" i="6"/>
  <c r="E1695" i="6"/>
  <c r="R1695" i="6"/>
  <c r="D1695" i="6"/>
  <c r="Q1695" i="6"/>
  <c r="C1695" i="6"/>
  <c r="M1760" i="6"/>
  <c r="L1760" i="6"/>
  <c r="H1760" i="6"/>
  <c r="G1760" i="6"/>
  <c r="N1760" i="6"/>
  <c r="K1760" i="6"/>
  <c r="J1760" i="6"/>
  <c r="I1760" i="6"/>
  <c r="F1760" i="6"/>
  <c r="E1760" i="6"/>
  <c r="D1760" i="6"/>
  <c r="C1760" i="6"/>
  <c r="B1760" i="6"/>
  <c r="A1760" i="6"/>
  <c r="R1760" i="6"/>
  <c r="Q1760" i="6"/>
  <c r="P1760" i="6"/>
  <c r="O1760" i="6"/>
  <c r="K1654" i="6"/>
  <c r="J1654" i="6"/>
  <c r="I1654" i="6"/>
  <c r="H1654" i="6"/>
  <c r="G1654" i="6"/>
  <c r="F1654" i="6"/>
  <c r="E1654" i="6"/>
  <c r="R1654" i="6"/>
  <c r="D1654" i="6"/>
  <c r="Q1654" i="6"/>
  <c r="C1654" i="6"/>
  <c r="P1654" i="6"/>
  <c r="B1654" i="6"/>
  <c r="O1654" i="6"/>
  <c r="A1654" i="6"/>
  <c r="N1654" i="6"/>
  <c r="M1654" i="6"/>
  <c r="L1654" i="6"/>
  <c r="H1677" i="6"/>
  <c r="G1677" i="6"/>
  <c r="F1677" i="6"/>
  <c r="E1677" i="6"/>
  <c r="R1677" i="6"/>
  <c r="D1677" i="6"/>
  <c r="Q1677" i="6"/>
  <c r="C1677" i="6"/>
  <c r="P1677" i="6"/>
  <c r="B1677" i="6"/>
  <c r="O1677" i="6"/>
  <c r="A1677" i="6"/>
  <c r="N1677" i="6"/>
  <c r="M1677" i="6"/>
  <c r="L1677" i="6"/>
  <c r="K1677" i="6"/>
  <c r="J1677" i="6"/>
  <c r="I1677" i="6"/>
  <c r="F1711" i="6"/>
  <c r="E1711" i="6"/>
  <c r="R1711" i="6"/>
  <c r="D1711" i="6"/>
  <c r="Q1711" i="6"/>
  <c r="C1711" i="6"/>
  <c r="P1711" i="6"/>
  <c r="B1711" i="6"/>
  <c r="O1711" i="6"/>
  <c r="A1711" i="6"/>
  <c r="N1711" i="6"/>
  <c r="M1711" i="6"/>
  <c r="L1711" i="6"/>
  <c r="K1711" i="6"/>
  <c r="J1711" i="6"/>
  <c r="I1711" i="6"/>
  <c r="H1711" i="6"/>
  <c r="G1711" i="6"/>
  <c r="K1957" i="6"/>
  <c r="Q1957" i="6"/>
  <c r="B1957" i="6"/>
  <c r="P1957" i="6"/>
  <c r="A1957" i="6"/>
  <c r="O1957" i="6"/>
  <c r="N1957" i="6"/>
  <c r="M1957" i="6"/>
  <c r="L1957" i="6"/>
  <c r="J1957" i="6"/>
  <c r="I1957" i="6"/>
  <c r="H1957" i="6"/>
  <c r="G1957" i="6"/>
  <c r="F1957" i="6"/>
  <c r="E1957" i="6"/>
  <c r="D1957" i="6"/>
  <c r="C1957" i="6"/>
  <c r="R1957" i="6"/>
  <c r="M1965" i="6"/>
  <c r="L1965" i="6"/>
  <c r="J1965" i="6"/>
  <c r="R1965" i="6"/>
  <c r="A1965" i="6"/>
  <c r="Q1965" i="6"/>
  <c r="P1965" i="6"/>
  <c r="O1965" i="6"/>
  <c r="N1965" i="6"/>
  <c r="K1965" i="6"/>
  <c r="I1965" i="6"/>
  <c r="H1965" i="6"/>
  <c r="G1965" i="6"/>
  <c r="F1965" i="6"/>
  <c r="E1965" i="6"/>
  <c r="D1965" i="6"/>
  <c r="C1965" i="6"/>
  <c r="B1965" i="6"/>
  <c r="K1783" i="6"/>
  <c r="J1783" i="6"/>
  <c r="I1783" i="6"/>
  <c r="H1783" i="6"/>
  <c r="F1783" i="6"/>
  <c r="E1783" i="6"/>
  <c r="R1783" i="6"/>
  <c r="D1783" i="6"/>
  <c r="Q1783" i="6"/>
  <c r="C1783" i="6"/>
  <c r="P1783" i="6"/>
  <c r="B1783" i="6"/>
  <c r="O1783" i="6"/>
  <c r="A1783" i="6"/>
  <c r="N1783" i="6"/>
  <c r="M1783" i="6"/>
  <c r="L1783" i="6"/>
  <c r="G1783" i="6"/>
  <c r="J1821" i="6"/>
  <c r="I1821" i="6"/>
  <c r="H1821" i="6"/>
  <c r="G1821" i="6"/>
  <c r="D1821" i="6"/>
  <c r="C1821" i="6"/>
  <c r="B1821" i="6"/>
  <c r="A1821" i="6"/>
  <c r="R1821" i="6"/>
  <c r="Q1821" i="6"/>
  <c r="P1821" i="6"/>
  <c r="O1821" i="6"/>
  <c r="N1821" i="6"/>
  <c r="M1821" i="6"/>
  <c r="L1821" i="6"/>
  <c r="K1821" i="6"/>
  <c r="F1821" i="6"/>
  <c r="E1821" i="6"/>
  <c r="L1899" i="6"/>
  <c r="K1899" i="6"/>
  <c r="J1899" i="6"/>
  <c r="I1899" i="6"/>
  <c r="H1899" i="6"/>
  <c r="G1899" i="6"/>
  <c r="F1899" i="6"/>
  <c r="R1899" i="6"/>
  <c r="D1899" i="6"/>
  <c r="Q1899" i="6"/>
  <c r="P1899" i="6"/>
  <c r="O1899" i="6"/>
  <c r="N1899" i="6"/>
  <c r="M1899" i="6"/>
  <c r="E1899" i="6"/>
  <c r="C1899" i="6"/>
  <c r="B1899" i="6"/>
  <c r="A1899" i="6"/>
  <c r="L2027" i="6"/>
  <c r="K2027" i="6"/>
  <c r="J2027" i="6"/>
  <c r="I2027" i="6"/>
  <c r="H2027" i="6"/>
  <c r="G2027" i="6"/>
  <c r="F2027" i="6"/>
  <c r="P2027" i="6"/>
  <c r="O2027" i="6"/>
  <c r="N2027" i="6"/>
  <c r="M2027" i="6"/>
  <c r="E2027" i="6"/>
  <c r="D2027" i="6"/>
  <c r="C2027" i="6"/>
  <c r="B2027" i="6"/>
  <c r="A2027" i="6"/>
  <c r="R2027" i="6"/>
  <c r="Q2027" i="6"/>
  <c r="P2029" i="6"/>
  <c r="B2029" i="6"/>
  <c r="O2029" i="6"/>
  <c r="A2029" i="6"/>
  <c r="N2029" i="6"/>
  <c r="M2029" i="6"/>
  <c r="L2029" i="6"/>
  <c r="K2029" i="6"/>
  <c r="J2029" i="6"/>
  <c r="F2029" i="6"/>
  <c r="E2029" i="6"/>
  <c r="D2029" i="6"/>
  <c r="C2029" i="6"/>
  <c r="R2029" i="6"/>
  <c r="Q2029" i="6"/>
  <c r="I2029" i="6"/>
  <c r="H2029" i="6"/>
  <c r="G2029" i="6"/>
  <c r="M2038" i="6"/>
  <c r="L2038" i="6"/>
  <c r="K2038" i="6"/>
  <c r="J2038" i="6"/>
  <c r="I2038" i="6"/>
  <c r="H2038" i="6"/>
  <c r="G2038" i="6"/>
  <c r="C2038" i="6"/>
  <c r="B2038" i="6"/>
  <c r="A2038" i="6"/>
  <c r="R2038" i="6"/>
  <c r="Q2038" i="6"/>
  <c r="P2038" i="6"/>
  <c r="O2038" i="6"/>
  <c r="N2038" i="6"/>
  <c r="F2038" i="6"/>
  <c r="E2038" i="6"/>
  <c r="D2038" i="6"/>
  <c r="G1900" i="6"/>
  <c r="F1900" i="6"/>
  <c r="E1900" i="6"/>
  <c r="R1900" i="6"/>
  <c r="D1900" i="6"/>
  <c r="Q1900" i="6"/>
  <c r="C1900" i="6"/>
  <c r="P1900" i="6"/>
  <c r="B1900" i="6"/>
  <c r="O1900" i="6"/>
  <c r="A1900" i="6"/>
  <c r="M1900" i="6"/>
  <c r="I1900" i="6"/>
  <c r="H1900" i="6"/>
  <c r="N1900" i="6"/>
  <c r="L1900" i="6"/>
  <c r="K1900" i="6"/>
  <c r="J1900" i="6"/>
  <c r="O2046" i="6"/>
  <c r="A2046" i="6"/>
  <c r="N2046" i="6"/>
  <c r="M2046" i="6"/>
  <c r="L2046" i="6"/>
  <c r="K2046" i="6"/>
  <c r="J2046" i="6"/>
  <c r="I2046" i="6"/>
  <c r="R2046" i="6"/>
  <c r="Q2046" i="6"/>
  <c r="P2046" i="6"/>
  <c r="H2046" i="6"/>
  <c r="G2046" i="6"/>
  <c r="F2046" i="6"/>
  <c r="E2046" i="6"/>
  <c r="D2046" i="6"/>
  <c r="C2046" i="6"/>
  <c r="B2046" i="6"/>
  <c r="M2144" i="6"/>
  <c r="L2144" i="6"/>
  <c r="K2144" i="6"/>
  <c r="J2144" i="6"/>
  <c r="I2144" i="6"/>
  <c r="H2144" i="6"/>
  <c r="G2144" i="6"/>
  <c r="F2144" i="6"/>
  <c r="E2144" i="6"/>
  <c r="D2144" i="6"/>
  <c r="C2144" i="6"/>
  <c r="B2144" i="6"/>
  <c r="A2144" i="6"/>
  <c r="R2144" i="6"/>
  <c r="Q2144" i="6"/>
  <c r="P2144" i="6"/>
  <c r="O2144" i="6"/>
  <c r="N2144" i="6"/>
  <c r="K2016" i="6"/>
  <c r="J2016" i="6"/>
  <c r="I2016" i="6"/>
  <c r="H2016" i="6"/>
  <c r="G2016" i="6"/>
  <c r="F2016" i="6"/>
  <c r="E2016" i="6"/>
  <c r="A2016" i="6"/>
  <c r="R2016" i="6"/>
  <c r="Q2016" i="6"/>
  <c r="P2016" i="6"/>
  <c r="O2016" i="6"/>
  <c r="N2016" i="6"/>
  <c r="M2016" i="6"/>
  <c r="L2016" i="6"/>
  <c r="D2016" i="6"/>
  <c r="C2016" i="6"/>
  <c r="B2016" i="6"/>
  <c r="H1980" i="6"/>
  <c r="G1980" i="6"/>
  <c r="E1980" i="6"/>
  <c r="Q1980" i="6"/>
  <c r="P1980" i="6"/>
  <c r="O1980" i="6"/>
  <c r="N1980" i="6"/>
  <c r="M1980" i="6"/>
  <c r="L1980" i="6"/>
  <c r="K1980" i="6"/>
  <c r="J1980" i="6"/>
  <c r="I1980" i="6"/>
  <c r="F1980" i="6"/>
  <c r="D1980" i="6"/>
  <c r="C1980" i="6"/>
  <c r="R1980" i="6"/>
  <c r="B1980" i="6"/>
  <c r="A1980" i="6"/>
  <c r="R2129" i="6"/>
  <c r="D2129" i="6"/>
  <c r="Q2129" i="6"/>
  <c r="C2129" i="6"/>
  <c r="P2129" i="6"/>
  <c r="B2129" i="6"/>
  <c r="O2129" i="6"/>
  <c r="A2129" i="6"/>
  <c r="L2129" i="6"/>
  <c r="N2129" i="6"/>
  <c r="M2129" i="6"/>
  <c r="K2129" i="6"/>
  <c r="J2129" i="6"/>
  <c r="I2129" i="6"/>
  <c r="H2129" i="6"/>
  <c r="G2129" i="6"/>
  <c r="F2129" i="6"/>
  <c r="E2129" i="6"/>
  <c r="F2059" i="6"/>
  <c r="E2059" i="6"/>
  <c r="R2059" i="6"/>
  <c r="D2059" i="6"/>
  <c r="Q2059" i="6"/>
  <c r="C2059" i="6"/>
  <c r="P2059" i="6"/>
  <c r="B2059" i="6"/>
  <c r="O2059" i="6"/>
  <c r="A2059" i="6"/>
  <c r="N2059" i="6"/>
  <c r="L2059" i="6"/>
  <c r="K2059" i="6"/>
  <c r="J2059" i="6"/>
  <c r="H2059" i="6"/>
  <c r="G2059" i="6"/>
  <c r="M2059" i="6"/>
  <c r="I2059" i="6"/>
  <c r="N2183" i="6"/>
  <c r="M2183" i="6"/>
  <c r="L2183" i="6"/>
  <c r="K2183" i="6"/>
  <c r="J2183" i="6"/>
  <c r="I2183" i="6"/>
  <c r="H2183" i="6"/>
  <c r="F2183" i="6"/>
  <c r="E2183" i="6"/>
  <c r="G2183" i="6"/>
  <c r="D2183" i="6"/>
  <c r="C2183" i="6"/>
  <c r="B2183" i="6"/>
  <c r="A2183" i="6"/>
  <c r="R2183" i="6"/>
  <c r="Q2183" i="6"/>
  <c r="P2183" i="6"/>
  <c r="O2183" i="6"/>
  <c r="K2206" i="6"/>
  <c r="J2206" i="6"/>
  <c r="I2206" i="6"/>
  <c r="H2206" i="6"/>
  <c r="G2206" i="6"/>
  <c r="F2206" i="6"/>
  <c r="E2206" i="6"/>
  <c r="R2206" i="6"/>
  <c r="D2206" i="6"/>
  <c r="Q2206" i="6"/>
  <c r="C2206" i="6"/>
  <c r="P2206" i="6"/>
  <c r="B2206" i="6"/>
  <c r="M2206" i="6"/>
  <c r="O2206" i="6"/>
  <c r="N2206" i="6"/>
  <c r="L2206" i="6"/>
  <c r="A2206" i="6"/>
  <c r="I2226" i="6"/>
  <c r="H2226" i="6"/>
  <c r="G2226" i="6"/>
  <c r="F2226" i="6"/>
  <c r="E2226" i="6"/>
  <c r="R2226" i="6"/>
  <c r="D2226" i="6"/>
  <c r="Q2226" i="6"/>
  <c r="C2226" i="6"/>
  <c r="P2226" i="6"/>
  <c r="B2226" i="6"/>
  <c r="O2226" i="6"/>
  <c r="A2226" i="6"/>
  <c r="N2226" i="6"/>
  <c r="K2226" i="6"/>
  <c r="M2226" i="6"/>
  <c r="L2226" i="6"/>
  <c r="J2226" i="6"/>
  <c r="G2120" i="6"/>
  <c r="F2120" i="6"/>
  <c r="E2120" i="6"/>
  <c r="R2120" i="6"/>
  <c r="D2120" i="6"/>
  <c r="O2120" i="6"/>
  <c r="A2120" i="6"/>
  <c r="Q2120" i="6"/>
  <c r="P2120" i="6"/>
  <c r="N2120" i="6"/>
  <c r="M2120" i="6"/>
  <c r="L2120" i="6"/>
  <c r="K2120" i="6"/>
  <c r="J2120" i="6"/>
  <c r="I2120" i="6"/>
  <c r="H2120" i="6"/>
  <c r="C2120" i="6"/>
  <c r="B2120" i="6"/>
  <c r="E2112" i="6"/>
  <c r="R2112" i="6"/>
  <c r="D2112" i="6"/>
  <c r="Q2112" i="6"/>
  <c r="C2112" i="6"/>
  <c r="P2112" i="6"/>
  <c r="B2112" i="6"/>
  <c r="F2112" i="6"/>
  <c r="A2112" i="6"/>
  <c r="O2112" i="6"/>
  <c r="N2112" i="6"/>
  <c r="M2112" i="6"/>
  <c r="L2112" i="6"/>
  <c r="K2112" i="6"/>
  <c r="J2112" i="6"/>
  <c r="I2112" i="6"/>
  <c r="H2112" i="6"/>
  <c r="G2112" i="6"/>
  <c r="G2433" i="6"/>
  <c r="Q2433" i="6"/>
  <c r="B2433" i="6"/>
  <c r="P2433" i="6"/>
  <c r="A2433" i="6"/>
  <c r="O2433" i="6"/>
  <c r="N2433" i="6"/>
  <c r="M2433" i="6"/>
  <c r="L2433" i="6"/>
  <c r="K2433" i="6"/>
  <c r="J2433" i="6"/>
  <c r="I2433" i="6"/>
  <c r="H2433" i="6"/>
  <c r="F2433" i="6"/>
  <c r="R2433" i="6"/>
  <c r="E2433" i="6"/>
  <c r="C2433" i="6"/>
  <c r="D2433" i="6"/>
  <c r="N2388" i="6"/>
  <c r="M2388" i="6"/>
  <c r="L2388" i="6"/>
  <c r="I2388" i="6"/>
  <c r="E2388" i="6"/>
  <c r="D2388" i="6"/>
  <c r="C2388" i="6"/>
  <c r="B2388" i="6"/>
  <c r="A2388" i="6"/>
  <c r="R2388" i="6"/>
  <c r="Q2388" i="6"/>
  <c r="P2388" i="6"/>
  <c r="O2388" i="6"/>
  <c r="K2388" i="6"/>
  <c r="J2388" i="6"/>
  <c r="H2388" i="6"/>
  <c r="G2388" i="6"/>
  <c r="F2388" i="6"/>
  <c r="J2372" i="6"/>
  <c r="I2372" i="6"/>
  <c r="H2372" i="6"/>
  <c r="C2372" i="6"/>
  <c r="B2372" i="6"/>
  <c r="R2372" i="6"/>
  <c r="A2372" i="6"/>
  <c r="Q2372" i="6"/>
  <c r="P2372" i="6"/>
  <c r="O2372" i="6"/>
  <c r="N2372" i="6"/>
  <c r="M2372" i="6"/>
  <c r="L2372" i="6"/>
  <c r="K2372" i="6"/>
  <c r="G2372" i="6"/>
  <c r="E2372" i="6"/>
  <c r="D2372" i="6"/>
  <c r="F2372" i="6"/>
  <c r="R2498" i="6"/>
  <c r="D2498" i="6"/>
  <c r="Q2498" i="6"/>
  <c r="C2498" i="6"/>
  <c r="O2498" i="6"/>
  <c r="N2498" i="6"/>
  <c r="M2498" i="6"/>
  <c r="L2498" i="6"/>
  <c r="J2498" i="6"/>
  <c r="I2498" i="6"/>
  <c r="H2498" i="6"/>
  <c r="G2498" i="6"/>
  <c r="B2498" i="6"/>
  <c r="A2498" i="6"/>
  <c r="P2498" i="6"/>
  <c r="K2498" i="6"/>
  <c r="F2498" i="6"/>
  <c r="E2498" i="6"/>
  <c r="F2408" i="6"/>
  <c r="J2408" i="6"/>
  <c r="I2408" i="6"/>
  <c r="H2408" i="6"/>
  <c r="E2408" i="6"/>
  <c r="D2408" i="6"/>
  <c r="R2408" i="6"/>
  <c r="C2408" i="6"/>
  <c r="P2408" i="6"/>
  <c r="A2408" i="6"/>
  <c r="O2408" i="6"/>
  <c r="N2408" i="6"/>
  <c r="G2408" i="6"/>
  <c r="B2408" i="6"/>
  <c r="Q2408" i="6"/>
  <c r="M2408" i="6"/>
  <c r="L2408" i="6"/>
  <c r="K2408" i="6"/>
  <c r="R2456" i="6"/>
  <c r="D2456" i="6"/>
  <c r="Q2456" i="6"/>
  <c r="C2456" i="6"/>
  <c r="E2456" i="6"/>
  <c r="B2456" i="6"/>
  <c r="A2456" i="6"/>
  <c r="P2456" i="6"/>
  <c r="O2456" i="6"/>
  <c r="N2456" i="6"/>
  <c r="M2456" i="6"/>
  <c r="L2456" i="6"/>
  <c r="K2456" i="6"/>
  <c r="J2456" i="6"/>
  <c r="I2456" i="6"/>
  <c r="H2456" i="6"/>
  <c r="G2456" i="6"/>
  <c r="F2456" i="6"/>
  <c r="E2331" i="6"/>
  <c r="R2331" i="6"/>
  <c r="D2331" i="6"/>
  <c r="Q2331" i="6"/>
  <c r="C2331" i="6"/>
  <c r="O2331" i="6"/>
  <c r="N2331" i="6"/>
  <c r="M2331" i="6"/>
  <c r="L2331" i="6"/>
  <c r="K2331" i="6"/>
  <c r="J2331" i="6"/>
  <c r="I2331" i="6"/>
  <c r="H2331" i="6"/>
  <c r="G2331" i="6"/>
  <c r="B2331" i="6"/>
  <c r="A2331" i="6"/>
  <c r="P2331" i="6"/>
  <c r="F2331" i="6"/>
  <c r="R2594" i="6"/>
  <c r="D2594" i="6"/>
  <c r="Q2594" i="6"/>
  <c r="C2594" i="6"/>
  <c r="P2594" i="6"/>
  <c r="B2594" i="6"/>
  <c r="N2594" i="6"/>
  <c r="M2594" i="6"/>
  <c r="K2594" i="6"/>
  <c r="J2594" i="6"/>
  <c r="I2594" i="6"/>
  <c r="H2594" i="6"/>
  <c r="E2594" i="6"/>
  <c r="F2594" i="6"/>
  <c r="A2594" i="6"/>
  <c r="O2594" i="6"/>
  <c r="L2594" i="6"/>
  <c r="G2594" i="6"/>
  <c r="L2488" i="6"/>
  <c r="K2488" i="6"/>
  <c r="I2488" i="6"/>
  <c r="H2488" i="6"/>
  <c r="G2488" i="6"/>
  <c r="F2488" i="6"/>
  <c r="C2488" i="6"/>
  <c r="O2488" i="6"/>
  <c r="N2488" i="6"/>
  <c r="M2488" i="6"/>
  <c r="J2488" i="6"/>
  <c r="E2488" i="6"/>
  <c r="D2488" i="6"/>
  <c r="B2488" i="6"/>
  <c r="A2488" i="6"/>
  <c r="R2488" i="6"/>
  <c r="Q2488" i="6"/>
  <c r="P2488" i="6"/>
  <c r="Q2555" i="6"/>
  <c r="C2555" i="6"/>
  <c r="P2555" i="6"/>
  <c r="B2555" i="6"/>
  <c r="O2555" i="6"/>
  <c r="A2555" i="6"/>
  <c r="H2555" i="6"/>
  <c r="G2555" i="6"/>
  <c r="N2555" i="6"/>
  <c r="M2555" i="6"/>
  <c r="L2555" i="6"/>
  <c r="K2555" i="6"/>
  <c r="J2555" i="6"/>
  <c r="I2555" i="6"/>
  <c r="F2555" i="6"/>
  <c r="E2555" i="6"/>
  <c r="R2555" i="6"/>
  <c r="D2555" i="6"/>
  <c r="P2642" i="6"/>
  <c r="B2642" i="6"/>
  <c r="O2642" i="6"/>
  <c r="A2642" i="6"/>
  <c r="N2642" i="6"/>
  <c r="K2642" i="6"/>
  <c r="J2642" i="6"/>
  <c r="I2642" i="6"/>
  <c r="H2642" i="6"/>
  <c r="G2642" i="6"/>
  <c r="F2642" i="6"/>
  <c r="E2642" i="6"/>
  <c r="Q2642" i="6"/>
  <c r="M2642" i="6"/>
  <c r="L2642" i="6"/>
  <c r="D2642" i="6"/>
  <c r="R2642" i="6"/>
  <c r="C2642" i="6"/>
  <c r="F2520" i="6"/>
  <c r="E2520" i="6"/>
  <c r="G2520" i="6"/>
  <c r="D2520" i="6"/>
  <c r="C2520" i="6"/>
  <c r="R2520" i="6"/>
  <c r="B2520" i="6"/>
  <c r="P2520" i="6"/>
  <c r="O2520" i="6"/>
  <c r="N2520" i="6"/>
  <c r="M2520" i="6"/>
  <c r="H2520" i="6"/>
  <c r="A2520" i="6"/>
  <c r="Q2520" i="6"/>
  <c r="L2520" i="6"/>
  <c r="K2520" i="6"/>
  <c r="J2520" i="6"/>
  <c r="I2520" i="6"/>
  <c r="H2695" i="6"/>
  <c r="G2695" i="6"/>
  <c r="O2695" i="6"/>
  <c r="N2695" i="6"/>
  <c r="M2695" i="6"/>
  <c r="L2695" i="6"/>
  <c r="K2695" i="6"/>
  <c r="J2695" i="6"/>
  <c r="I2695" i="6"/>
  <c r="F2695" i="6"/>
  <c r="E2695" i="6"/>
  <c r="D2695" i="6"/>
  <c r="C2695" i="6"/>
  <c r="P2695" i="6"/>
  <c r="B2695" i="6"/>
  <c r="A2695" i="6"/>
  <c r="R2695" i="6"/>
  <c r="Q2695" i="6"/>
  <c r="I2706" i="6"/>
  <c r="H2706" i="6"/>
  <c r="O2706" i="6"/>
  <c r="A2706" i="6"/>
  <c r="J2706" i="6"/>
  <c r="G2706" i="6"/>
  <c r="F2706" i="6"/>
  <c r="E2706" i="6"/>
  <c r="D2706" i="6"/>
  <c r="C2706" i="6"/>
  <c r="B2706" i="6"/>
  <c r="R2706" i="6"/>
  <c r="Q2706" i="6"/>
  <c r="P2706" i="6"/>
  <c r="N2706" i="6"/>
  <c r="M2706" i="6"/>
  <c r="L2706" i="6"/>
  <c r="K2706" i="6"/>
  <c r="F2546" i="6"/>
  <c r="E2546" i="6"/>
  <c r="K2546" i="6"/>
  <c r="J2546" i="6"/>
  <c r="H2546" i="6"/>
  <c r="G2546" i="6"/>
  <c r="D2546" i="6"/>
  <c r="C2546" i="6"/>
  <c r="A2546" i="6"/>
  <c r="R2546" i="6"/>
  <c r="Q2546" i="6"/>
  <c r="P2546" i="6"/>
  <c r="O2546" i="6"/>
  <c r="N2546" i="6"/>
  <c r="M2546" i="6"/>
  <c r="L2546" i="6"/>
  <c r="I2546" i="6"/>
  <c r="B2546" i="6"/>
  <c r="R2749" i="6"/>
  <c r="D2749" i="6"/>
  <c r="Q2749" i="6"/>
  <c r="C2749" i="6"/>
  <c r="P2749" i="6"/>
  <c r="B2749" i="6"/>
  <c r="O2749" i="6"/>
  <c r="A2749" i="6"/>
  <c r="N2749" i="6"/>
  <c r="M2749" i="6"/>
  <c r="L2749" i="6"/>
  <c r="K2749" i="6"/>
  <c r="J2749" i="6"/>
  <c r="I2749" i="6"/>
  <c r="H2749" i="6"/>
  <c r="G2749" i="6"/>
  <c r="F2749" i="6"/>
  <c r="E2749" i="6"/>
  <c r="L2838" i="6"/>
  <c r="Q2838" i="6"/>
  <c r="B2838" i="6"/>
  <c r="P2838" i="6"/>
  <c r="A2838" i="6"/>
  <c r="O2838" i="6"/>
  <c r="N2838" i="6"/>
  <c r="M2838" i="6"/>
  <c r="K2838" i="6"/>
  <c r="J2838" i="6"/>
  <c r="I2838" i="6"/>
  <c r="H2838" i="6"/>
  <c r="G2838" i="6"/>
  <c r="R2838" i="6"/>
  <c r="F2838" i="6"/>
  <c r="E2838" i="6"/>
  <c r="D2838" i="6"/>
  <c r="C2838" i="6"/>
  <c r="J2771" i="6"/>
  <c r="I2771" i="6"/>
  <c r="H2771" i="6"/>
  <c r="E2771" i="6"/>
  <c r="D2771" i="6"/>
  <c r="C2771" i="6"/>
  <c r="B2771" i="6"/>
  <c r="R2771" i="6"/>
  <c r="A2771" i="6"/>
  <c r="Q2771" i="6"/>
  <c r="P2771" i="6"/>
  <c r="O2771" i="6"/>
  <c r="N2771" i="6"/>
  <c r="M2771" i="6"/>
  <c r="L2771" i="6"/>
  <c r="K2771" i="6"/>
  <c r="G2771" i="6"/>
  <c r="F2771" i="6"/>
  <c r="F2842" i="6"/>
  <c r="P2842" i="6"/>
  <c r="A2842" i="6"/>
  <c r="O2842" i="6"/>
  <c r="N2842" i="6"/>
  <c r="M2842" i="6"/>
  <c r="L2842" i="6"/>
  <c r="K2842" i="6"/>
  <c r="J2842" i="6"/>
  <c r="I2842" i="6"/>
  <c r="H2842" i="6"/>
  <c r="G2842" i="6"/>
  <c r="R2842" i="6"/>
  <c r="Q2842" i="6"/>
  <c r="E2842" i="6"/>
  <c r="D2842" i="6"/>
  <c r="C2842" i="6"/>
  <c r="B2842" i="6"/>
  <c r="Q2975" i="6"/>
  <c r="C2975" i="6"/>
  <c r="P2975" i="6"/>
  <c r="B2975" i="6"/>
  <c r="O2975" i="6"/>
  <c r="A2975" i="6"/>
  <c r="N2975" i="6"/>
  <c r="M2975" i="6"/>
  <c r="L2975" i="6"/>
  <c r="K2975" i="6"/>
  <c r="J2975" i="6"/>
  <c r="I2975" i="6"/>
  <c r="H2975" i="6"/>
  <c r="G2975" i="6"/>
  <c r="F2975" i="6"/>
  <c r="E2975" i="6"/>
  <c r="D2975" i="6"/>
  <c r="R2975" i="6"/>
  <c r="G2794" i="6"/>
  <c r="F2794" i="6"/>
  <c r="E2794" i="6"/>
  <c r="R2794" i="6"/>
  <c r="D2794" i="6"/>
  <c r="P2794" i="6"/>
  <c r="B2794" i="6"/>
  <c r="A2794" i="6"/>
  <c r="Q2794" i="6"/>
  <c r="O2794" i="6"/>
  <c r="N2794" i="6"/>
  <c r="M2794" i="6"/>
  <c r="L2794" i="6"/>
  <c r="K2794" i="6"/>
  <c r="J2794" i="6"/>
  <c r="I2794" i="6"/>
  <c r="H2794" i="6"/>
  <c r="C2794" i="6"/>
  <c r="E2786" i="6"/>
  <c r="R2786" i="6"/>
  <c r="D2786" i="6"/>
  <c r="Q2786" i="6"/>
  <c r="C2786" i="6"/>
  <c r="P2786" i="6"/>
  <c r="B2786" i="6"/>
  <c r="M2786" i="6"/>
  <c r="L2786" i="6"/>
  <c r="K2786" i="6"/>
  <c r="J2786" i="6"/>
  <c r="I2786" i="6"/>
  <c r="H2786" i="6"/>
  <c r="G2786" i="6"/>
  <c r="F2786" i="6"/>
  <c r="A2786" i="6"/>
  <c r="O2786" i="6"/>
  <c r="N2786" i="6"/>
  <c r="N3032" i="6"/>
  <c r="I3032" i="6"/>
  <c r="G3032" i="6"/>
  <c r="P3032" i="6"/>
  <c r="O3032" i="6"/>
  <c r="M3032" i="6"/>
  <c r="L3032" i="6"/>
  <c r="K3032" i="6"/>
  <c r="J3032" i="6"/>
  <c r="H3032" i="6"/>
  <c r="F3032" i="6"/>
  <c r="E3032" i="6"/>
  <c r="D3032" i="6"/>
  <c r="R3032" i="6"/>
  <c r="Q3032" i="6"/>
  <c r="B3032" i="6"/>
  <c r="C3032" i="6"/>
  <c r="A3032" i="6"/>
  <c r="H2906" i="6"/>
  <c r="G2906" i="6"/>
  <c r="F2906" i="6"/>
  <c r="E2906" i="6"/>
  <c r="R2906" i="6"/>
  <c r="D2906" i="6"/>
  <c r="P2906" i="6"/>
  <c r="B2906" i="6"/>
  <c r="O2906" i="6"/>
  <c r="A2906" i="6"/>
  <c r="N2906" i="6"/>
  <c r="M2906" i="6"/>
  <c r="Q2906" i="6"/>
  <c r="L2906" i="6"/>
  <c r="K2906" i="6"/>
  <c r="J2906" i="6"/>
  <c r="I2906" i="6"/>
  <c r="C2906" i="6"/>
  <c r="E2817" i="6"/>
  <c r="I2817" i="6"/>
  <c r="H2817" i="6"/>
  <c r="G2817" i="6"/>
  <c r="F2817" i="6"/>
  <c r="D2817" i="6"/>
  <c r="R2817" i="6"/>
  <c r="C2817" i="6"/>
  <c r="Q2817" i="6"/>
  <c r="B2817" i="6"/>
  <c r="P2817" i="6"/>
  <c r="A2817" i="6"/>
  <c r="O2817" i="6"/>
  <c r="N2817" i="6"/>
  <c r="M2817" i="6"/>
  <c r="L2817" i="6"/>
  <c r="K2817" i="6"/>
  <c r="J2817" i="6"/>
  <c r="Q3079" i="6"/>
  <c r="C3079" i="6"/>
  <c r="P3079" i="6"/>
  <c r="B3079" i="6"/>
  <c r="O3079" i="6"/>
  <c r="A3079" i="6"/>
  <c r="N3079" i="6"/>
  <c r="L3079" i="6"/>
  <c r="K3079" i="6"/>
  <c r="J3079" i="6"/>
  <c r="I3079" i="6"/>
  <c r="G3079" i="6"/>
  <c r="F3079" i="6"/>
  <c r="E3079" i="6"/>
  <c r="D3079" i="6"/>
  <c r="R3079" i="6"/>
  <c r="M3079" i="6"/>
  <c r="H3079" i="6"/>
  <c r="G3019" i="6"/>
  <c r="F3019" i="6"/>
  <c r="E3019" i="6"/>
  <c r="R3019" i="6"/>
  <c r="D3019" i="6"/>
  <c r="Q3019" i="6"/>
  <c r="C3019" i="6"/>
  <c r="P3019" i="6"/>
  <c r="B3019" i="6"/>
  <c r="O3019" i="6"/>
  <c r="A3019" i="6"/>
  <c r="N3019" i="6"/>
  <c r="M3019" i="6"/>
  <c r="L3019" i="6"/>
  <c r="K3019" i="6"/>
  <c r="J3019" i="6"/>
  <c r="I3019" i="6"/>
  <c r="H3019" i="6"/>
  <c r="K3128" i="6"/>
  <c r="J3128" i="6"/>
  <c r="L3128" i="6"/>
  <c r="I3128" i="6"/>
  <c r="H3128" i="6"/>
  <c r="G3128" i="6"/>
  <c r="F3128" i="6"/>
  <c r="E3128" i="6"/>
  <c r="D3128" i="6"/>
  <c r="Q3128" i="6"/>
  <c r="P3128" i="6"/>
  <c r="O3128" i="6"/>
  <c r="N3128" i="6"/>
  <c r="M3128" i="6"/>
  <c r="C3128" i="6"/>
  <c r="B3128" i="6"/>
  <c r="A3128" i="6"/>
  <c r="R3128" i="6"/>
  <c r="P3113" i="6"/>
  <c r="B3113" i="6"/>
  <c r="K3113" i="6"/>
  <c r="J3113" i="6"/>
  <c r="I3113" i="6"/>
  <c r="H3113" i="6"/>
  <c r="D3113" i="6"/>
  <c r="C3113" i="6"/>
  <c r="A3113" i="6"/>
  <c r="R3113" i="6"/>
  <c r="Q3113" i="6"/>
  <c r="O3113" i="6"/>
  <c r="N3113" i="6"/>
  <c r="M3113" i="6"/>
  <c r="L3113" i="6"/>
  <c r="G3113" i="6"/>
  <c r="F3113" i="6"/>
  <c r="E3113" i="6"/>
  <c r="J3145" i="6"/>
  <c r="I3145" i="6"/>
  <c r="O3145" i="6"/>
  <c r="N3145" i="6"/>
  <c r="M3145" i="6"/>
  <c r="L3145" i="6"/>
  <c r="K3145" i="6"/>
  <c r="H3145" i="6"/>
  <c r="G3145" i="6"/>
  <c r="R3145" i="6"/>
  <c r="Q3145" i="6"/>
  <c r="P3145" i="6"/>
  <c r="F3145" i="6"/>
  <c r="E3145" i="6"/>
  <c r="D3145" i="6"/>
  <c r="C3145" i="6"/>
  <c r="B3145" i="6"/>
  <c r="A3145" i="6"/>
  <c r="M3238" i="6"/>
  <c r="H3238" i="6"/>
  <c r="G3238" i="6"/>
  <c r="F3238" i="6"/>
  <c r="R3238" i="6"/>
  <c r="Q3238" i="6"/>
  <c r="P3238" i="6"/>
  <c r="O3238" i="6"/>
  <c r="N3238" i="6"/>
  <c r="L3238" i="6"/>
  <c r="K3238" i="6"/>
  <c r="J3238" i="6"/>
  <c r="I3238" i="6"/>
  <c r="E3238" i="6"/>
  <c r="D3238" i="6"/>
  <c r="C3238" i="6"/>
  <c r="B3238" i="6"/>
  <c r="A3238" i="6"/>
  <c r="F3070" i="6"/>
  <c r="E3070" i="6"/>
  <c r="R3070" i="6"/>
  <c r="D3070" i="6"/>
  <c r="Q3070" i="6"/>
  <c r="C3070" i="6"/>
  <c r="I3070" i="6"/>
  <c r="H3070" i="6"/>
  <c r="G3070" i="6"/>
  <c r="B3070" i="6"/>
  <c r="A3070" i="6"/>
  <c r="P3070" i="6"/>
  <c r="O3070" i="6"/>
  <c r="N3070" i="6"/>
  <c r="M3070" i="6"/>
  <c r="L3070" i="6"/>
  <c r="K3070" i="6"/>
  <c r="J3070" i="6"/>
  <c r="H3207" i="6"/>
  <c r="G3207" i="6"/>
  <c r="J3207" i="6"/>
  <c r="I3207" i="6"/>
  <c r="F3207" i="6"/>
  <c r="E3207" i="6"/>
  <c r="D3207" i="6"/>
  <c r="C3207" i="6"/>
  <c r="R3207" i="6"/>
  <c r="B3207" i="6"/>
  <c r="K3207" i="6"/>
  <c r="A3207" i="6"/>
  <c r="Q3207" i="6"/>
  <c r="P3207" i="6"/>
  <c r="O3207" i="6"/>
  <c r="N3207" i="6"/>
  <c r="M3207" i="6"/>
  <c r="L3207" i="6"/>
  <c r="E3118" i="6"/>
  <c r="G3118" i="6"/>
  <c r="F3118" i="6"/>
  <c r="D3118" i="6"/>
  <c r="R3118" i="6"/>
  <c r="C3118" i="6"/>
  <c r="Q3118" i="6"/>
  <c r="B3118" i="6"/>
  <c r="P3118" i="6"/>
  <c r="A3118" i="6"/>
  <c r="O3118" i="6"/>
  <c r="L3118" i="6"/>
  <c r="K3118" i="6"/>
  <c r="J3118" i="6"/>
  <c r="I3118" i="6"/>
  <c r="H3118" i="6"/>
  <c r="N3118" i="6"/>
  <c r="M3118" i="6"/>
  <c r="O3303" i="6"/>
  <c r="A3303" i="6"/>
  <c r="N3303" i="6"/>
  <c r="M3303" i="6"/>
  <c r="L3303" i="6"/>
  <c r="E3303" i="6"/>
  <c r="D3303" i="6"/>
  <c r="C3303" i="6"/>
  <c r="G3303" i="6"/>
  <c r="F3303" i="6"/>
  <c r="B3303" i="6"/>
  <c r="R3303" i="6"/>
  <c r="Q3303" i="6"/>
  <c r="P3303" i="6"/>
  <c r="K3303" i="6"/>
  <c r="J3303" i="6"/>
  <c r="I3303" i="6"/>
  <c r="H3303" i="6"/>
  <c r="E3188" i="6"/>
  <c r="R3188" i="6"/>
  <c r="D3188" i="6"/>
  <c r="K3188" i="6"/>
  <c r="J3188" i="6"/>
  <c r="I3188" i="6"/>
  <c r="H3188" i="6"/>
  <c r="G3188" i="6"/>
  <c r="F3188" i="6"/>
  <c r="C3188" i="6"/>
  <c r="L3188" i="6"/>
  <c r="B3188" i="6"/>
  <c r="A3188" i="6"/>
  <c r="Q3188" i="6"/>
  <c r="P3188" i="6"/>
  <c r="O3188" i="6"/>
  <c r="N3188" i="6"/>
  <c r="M3188" i="6"/>
  <c r="M3375" i="6"/>
  <c r="L3375" i="6"/>
  <c r="K3375" i="6"/>
  <c r="J3375" i="6"/>
  <c r="N3375" i="6"/>
  <c r="I3375" i="6"/>
  <c r="H3375" i="6"/>
  <c r="G3375" i="6"/>
  <c r="F3375" i="6"/>
  <c r="E3375" i="6"/>
  <c r="D3375" i="6"/>
  <c r="C3375" i="6"/>
  <c r="R3375" i="6"/>
  <c r="Q3375" i="6"/>
  <c r="P3375" i="6"/>
  <c r="O3375" i="6"/>
  <c r="B3375" i="6"/>
  <c r="A3375" i="6"/>
  <c r="J3346" i="6"/>
  <c r="I3346" i="6"/>
  <c r="H3346" i="6"/>
  <c r="G3346" i="6"/>
  <c r="F3346" i="6"/>
  <c r="E3346" i="6"/>
  <c r="R3346" i="6"/>
  <c r="D3346" i="6"/>
  <c r="Q3346" i="6"/>
  <c r="C3346" i="6"/>
  <c r="P3346" i="6"/>
  <c r="O3346" i="6"/>
  <c r="N3346" i="6"/>
  <c r="L3346" i="6"/>
  <c r="K3346" i="6"/>
  <c r="B3346" i="6"/>
  <c r="A3346" i="6"/>
  <c r="M3346" i="6"/>
  <c r="P3394" i="6"/>
  <c r="B3394" i="6"/>
  <c r="O3394" i="6"/>
  <c r="A3394" i="6"/>
  <c r="N3394" i="6"/>
  <c r="M3394" i="6"/>
  <c r="L3394" i="6"/>
  <c r="K3394" i="6"/>
  <c r="J3394" i="6"/>
  <c r="R3394" i="6"/>
  <c r="Q3394" i="6"/>
  <c r="I3394" i="6"/>
  <c r="H3394" i="6"/>
  <c r="G3394" i="6"/>
  <c r="E3394" i="6"/>
  <c r="D3394" i="6"/>
  <c r="C3394" i="6"/>
  <c r="F3394" i="6"/>
  <c r="P3404" i="6"/>
  <c r="B3404" i="6"/>
  <c r="O3404" i="6"/>
  <c r="A3404" i="6"/>
  <c r="N3404" i="6"/>
  <c r="G3404" i="6"/>
  <c r="F3404" i="6"/>
  <c r="E3404" i="6"/>
  <c r="D3404" i="6"/>
  <c r="C3404" i="6"/>
  <c r="R3404" i="6"/>
  <c r="Q3404" i="6"/>
  <c r="M3404" i="6"/>
  <c r="L3404" i="6"/>
  <c r="J3404" i="6"/>
  <c r="K3404" i="6"/>
  <c r="I3404" i="6"/>
  <c r="H3404" i="6"/>
  <c r="H3428" i="6"/>
  <c r="G3428" i="6"/>
  <c r="F3428" i="6"/>
  <c r="P3428" i="6"/>
  <c r="B3428" i="6"/>
  <c r="R3428" i="6"/>
  <c r="Q3428" i="6"/>
  <c r="O3428" i="6"/>
  <c r="N3428" i="6"/>
  <c r="M3428" i="6"/>
  <c r="L3428" i="6"/>
  <c r="I3428" i="6"/>
  <c r="E3428" i="6"/>
  <c r="D3428" i="6"/>
  <c r="C3428" i="6"/>
  <c r="A3428" i="6"/>
  <c r="K3428" i="6"/>
  <c r="J3428" i="6"/>
  <c r="N3477" i="6"/>
  <c r="M3477" i="6"/>
  <c r="L3477" i="6"/>
  <c r="K3477" i="6"/>
  <c r="E3477" i="6"/>
  <c r="D3477" i="6"/>
  <c r="C3477" i="6"/>
  <c r="B3477" i="6"/>
  <c r="A3477" i="6"/>
  <c r="R3477" i="6"/>
  <c r="Q3477" i="6"/>
  <c r="P3477" i="6"/>
  <c r="O3477" i="6"/>
  <c r="I3477" i="6"/>
  <c r="G3477" i="6"/>
  <c r="F3477" i="6"/>
  <c r="J3477" i="6"/>
  <c r="H3477" i="6"/>
  <c r="R3503" i="6"/>
  <c r="D3503" i="6"/>
  <c r="Q3503" i="6"/>
  <c r="C3503" i="6"/>
  <c r="P3503" i="6"/>
  <c r="B3503" i="6"/>
  <c r="O3503" i="6"/>
  <c r="A3503" i="6"/>
  <c r="K3503" i="6"/>
  <c r="J3503" i="6"/>
  <c r="I3503" i="6"/>
  <c r="H3503" i="6"/>
  <c r="G3503" i="6"/>
  <c r="F3503" i="6"/>
  <c r="E3503" i="6"/>
  <c r="N3503" i="6"/>
  <c r="M3503" i="6"/>
  <c r="L3503" i="6"/>
  <c r="E3448" i="6"/>
  <c r="R3448" i="6"/>
  <c r="D3448" i="6"/>
  <c r="Q3448" i="6"/>
  <c r="C3448" i="6"/>
  <c r="P3448" i="6"/>
  <c r="O3448" i="6"/>
  <c r="N3448" i="6"/>
  <c r="M3448" i="6"/>
  <c r="L3448" i="6"/>
  <c r="K3448" i="6"/>
  <c r="J3448" i="6"/>
  <c r="I3448" i="6"/>
  <c r="F3448" i="6"/>
  <c r="B3448" i="6"/>
  <c r="A3448" i="6"/>
  <c r="H3448" i="6"/>
  <c r="G3448" i="6"/>
  <c r="E3500" i="6"/>
  <c r="R3500" i="6"/>
  <c r="D3500" i="6"/>
  <c r="Q3500" i="6"/>
  <c r="C3500" i="6"/>
  <c r="P3500" i="6"/>
  <c r="B3500" i="6"/>
  <c r="J3500" i="6"/>
  <c r="I3500" i="6"/>
  <c r="H3500" i="6"/>
  <c r="G3500" i="6"/>
  <c r="F3500" i="6"/>
  <c r="O3500" i="6"/>
  <c r="M3500" i="6"/>
  <c r="N3500" i="6"/>
  <c r="L3500" i="6"/>
  <c r="A3500" i="6"/>
  <c r="K3500" i="6"/>
  <c r="I3600" i="6"/>
  <c r="Q3600" i="6"/>
  <c r="C3600" i="6"/>
  <c r="H3600" i="6"/>
  <c r="G3600" i="6"/>
  <c r="F3600" i="6"/>
  <c r="E3600" i="6"/>
  <c r="D3600" i="6"/>
  <c r="B3600" i="6"/>
  <c r="R3600" i="6"/>
  <c r="A3600" i="6"/>
  <c r="P3600" i="6"/>
  <c r="O3600" i="6"/>
  <c r="N3600" i="6"/>
  <c r="M3600" i="6"/>
  <c r="L3600" i="6"/>
  <c r="K3600" i="6"/>
  <c r="J3600" i="6"/>
  <c r="A16" i="6"/>
  <c r="C16" i="6" s="1"/>
  <c r="A110" i="6"/>
  <c r="C110" i="6" s="1"/>
  <c r="A96" i="6"/>
  <c r="C96" i="6" s="1"/>
  <c r="A13" i="6"/>
  <c r="C13" i="6" s="1"/>
  <c r="A330" i="6"/>
  <c r="B330" i="6" s="1"/>
  <c r="A190" i="6"/>
  <c r="C190" i="6" s="1"/>
  <c r="A168" i="6"/>
  <c r="C168" i="6" s="1"/>
  <c r="A259" i="6"/>
  <c r="C259" i="6" s="1"/>
  <c r="A92" i="6"/>
  <c r="A271" i="6"/>
  <c r="C271" i="6" s="1"/>
  <c r="A532" i="6"/>
  <c r="C532" i="6" s="1"/>
  <c r="G532" i="6" s="1"/>
  <c r="A396" i="6"/>
  <c r="C396" i="6" s="1"/>
  <c r="G396" i="6" s="1"/>
  <c r="A388" i="6"/>
  <c r="C388" i="6" s="1"/>
  <c r="A338" i="6"/>
  <c r="B338" i="6" s="1"/>
  <c r="A474" i="6"/>
  <c r="B474" i="6" s="1"/>
  <c r="A624" i="6"/>
  <c r="C624" i="6" s="1"/>
  <c r="A620" i="6"/>
  <c r="C620" i="6" s="1"/>
  <c r="A542" i="6"/>
  <c r="C542" i="6" s="1"/>
  <c r="G542" i="6" s="1"/>
  <c r="A480" i="6"/>
  <c r="B480" i="6" s="1"/>
  <c r="A502" i="6"/>
  <c r="C502" i="6" s="1"/>
  <c r="A607" i="6"/>
  <c r="C607" i="6" s="1"/>
  <c r="A553" i="6"/>
  <c r="C553" i="6" s="1"/>
  <c r="A554" i="6"/>
  <c r="C554" i="6" s="1"/>
  <c r="J554" i="6" s="1"/>
  <c r="A498" i="6"/>
  <c r="C498" i="6" s="1"/>
  <c r="Q1042" i="6"/>
  <c r="C1042" i="6"/>
  <c r="P1042" i="6"/>
  <c r="B1042" i="6"/>
  <c r="O1042" i="6"/>
  <c r="A1042" i="6"/>
  <c r="N1042" i="6"/>
  <c r="K1042" i="6"/>
  <c r="M1042" i="6"/>
  <c r="L1042" i="6"/>
  <c r="J1042" i="6"/>
  <c r="I1042" i="6"/>
  <c r="H1042" i="6"/>
  <c r="G1042" i="6"/>
  <c r="F1042" i="6"/>
  <c r="E1042" i="6"/>
  <c r="D1042" i="6"/>
  <c r="R1042" i="6"/>
  <c r="M730" i="6"/>
  <c r="L730" i="6"/>
  <c r="K730" i="6"/>
  <c r="J730" i="6"/>
  <c r="I730" i="6"/>
  <c r="H730" i="6"/>
  <c r="G730" i="6"/>
  <c r="F730" i="6"/>
  <c r="E730" i="6"/>
  <c r="R730" i="6"/>
  <c r="D730" i="6"/>
  <c r="P730" i="6"/>
  <c r="B730" i="6"/>
  <c r="Q730" i="6"/>
  <c r="O730" i="6"/>
  <c r="N730" i="6"/>
  <c r="A730" i="6"/>
  <c r="C730" i="6"/>
  <c r="P989" i="6"/>
  <c r="B989" i="6"/>
  <c r="O989" i="6"/>
  <c r="A989" i="6"/>
  <c r="N989" i="6"/>
  <c r="M989" i="6"/>
  <c r="Q989" i="6"/>
  <c r="L989" i="6"/>
  <c r="K989" i="6"/>
  <c r="J989" i="6"/>
  <c r="I989" i="6"/>
  <c r="H989" i="6"/>
  <c r="G989" i="6"/>
  <c r="F989" i="6"/>
  <c r="E989" i="6"/>
  <c r="D989" i="6"/>
  <c r="R989" i="6"/>
  <c r="C989" i="6"/>
  <c r="H813" i="6"/>
  <c r="J813" i="6"/>
  <c r="I813" i="6"/>
  <c r="G813" i="6"/>
  <c r="F813" i="6"/>
  <c r="E813" i="6"/>
  <c r="D813" i="6"/>
  <c r="R813" i="6"/>
  <c r="C813" i="6"/>
  <c r="Q813" i="6"/>
  <c r="B813" i="6"/>
  <c r="P813" i="6"/>
  <c r="A813" i="6"/>
  <c r="O813" i="6"/>
  <c r="M813" i="6"/>
  <c r="N813" i="6"/>
  <c r="L813" i="6"/>
  <c r="K813" i="6"/>
  <c r="A717" i="6"/>
  <c r="C717" i="6" s="1"/>
  <c r="R825" i="6"/>
  <c r="D825" i="6"/>
  <c r="I825" i="6"/>
  <c r="E825" i="6"/>
  <c r="C825" i="6"/>
  <c r="B825" i="6"/>
  <c r="Q825" i="6"/>
  <c r="A825" i="6"/>
  <c r="P825" i="6"/>
  <c r="O825" i="6"/>
  <c r="N825" i="6"/>
  <c r="M825" i="6"/>
  <c r="L825" i="6"/>
  <c r="K825" i="6"/>
  <c r="H825" i="6"/>
  <c r="J825" i="6"/>
  <c r="G825" i="6"/>
  <c r="F825" i="6"/>
  <c r="F833" i="6"/>
  <c r="R833" i="6"/>
  <c r="D833" i="6"/>
  <c r="M833" i="6"/>
  <c r="K833" i="6"/>
  <c r="A833" i="6"/>
  <c r="Q833" i="6"/>
  <c r="P833" i="6"/>
  <c r="O833" i="6"/>
  <c r="N833" i="6"/>
  <c r="L833" i="6"/>
  <c r="J833" i="6"/>
  <c r="I833" i="6"/>
  <c r="H833" i="6"/>
  <c r="E833" i="6"/>
  <c r="G833" i="6"/>
  <c r="C833" i="6"/>
  <c r="B833" i="6"/>
  <c r="A628" i="6"/>
  <c r="C628" i="6" s="1"/>
  <c r="H957" i="6"/>
  <c r="F957" i="6"/>
  <c r="P957" i="6"/>
  <c r="O957" i="6"/>
  <c r="N957" i="6"/>
  <c r="M957" i="6"/>
  <c r="L957" i="6"/>
  <c r="K957" i="6"/>
  <c r="J957" i="6"/>
  <c r="I957" i="6"/>
  <c r="G957" i="6"/>
  <c r="E957" i="6"/>
  <c r="C957" i="6"/>
  <c r="R957" i="6"/>
  <c r="Q957" i="6"/>
  <c r="D957" i="6"/>
  <c r="B957" i="6"/>
  <c r="A957" i="6"/>
  <c r="M868" i="6"/>
  <c r="K868" i="6"/>
  <c r="J868" i="6"/>
  <c r="I868" i="6"/>
  <c r="G868" i="6"/>
  <c r="F868" i="6"/>
  <c r="E868" i="6"/>
  <c r="R868" i="6"/>
  <c r="D868" i="6"/>
  <c r="P868" i="6"/>
  <c r="B868" i="6"/>
  <c r="Q868" i="6"/>
  <c r="O868" i="6"/>
  <c r="N868" i="6"/>
  <c r="L868" i="6"/>
  <c r="H868" i="6"/>
  <c r="C868" i="6"/>
  <c r="A868" i="6"/>
  <c r="I982" i="6"/>
  <c r="H982" i="6"/>
  <c r="G982" i="6"/>
  <c r="F982" i="6"/>
  <c r="L982" i="6"/>
  <c r="K982" i="6"/>
  <c r="J982" i="6"/>
  <c r="E982" i="6"/>
  <c r="D982" i="6"/>
  <c r="C982" i="6"/>
  <c r="B982" i="6"/>
  <c r="A982" i="6"/>
  <c r="R982" i="6"/>
  <c r="Q982" i="6"/>
  <c r="O982" i="6"/>
  <c r="N982" i="6"/>
  <c r="M982" i="6"/>
  <c r="P982" i="6"/>
  <c r="R1123" i="6"/>
  <c r="D1123" i="6"/>
  <c r="Q1123" i="6"/>
  <c r="C1123" i="6"/>
  <c r="P1123" i="6"/>
  <c r="B1123" i="6"/>
  <c r="O1123" i="6"/>
  <c r="A1123" i="6"/>
  <c r="N1123" i="6"/>
  <c r="M1123" i="6"/>
  <c r="L1123" i="6"/>
  <c r="K1123" i="6"/>
  <c r="J1123" i="6"/>
  <c r="I1123" i="6"/>
  <c r="H1123" i="6"/>
  <c r="G1123" i="6"/>
  <c r="F1123" i="6"/>
  <c r="E1123" i="6"/>
  <c r="L973" i="6"/>
  <c r="J973" i="6"/>
  <c r="F973" i="6"/>
  <c r="E973" i="6"/>
  <c r="D973" i="6"/>
  <c r="C973" i="6"/>
  <c r="R973" i="6"/>
  <c r="B973" i="6"/>
  <c r="Q973" i="6"/>
  <c r="A973" i="6"/>
  <c r="P973" i="6"/>
  <c r="O973" i="6"/>
  <c r="N973" i="6"/>
  <c r="M973" i="6"/>
  <c r="I973" i="6"/>
  <c r="K973" i="6"/>
  <c r="H973" i="6"/>
  <c r="G973" i="6"/>
  <c r="E780" i="6"/>
  <c r="R780" i="6"/>
  <c r="C780" i="6"/>
  <c r="Q780" i="6"/>
  <c r="B780" i="6"/>
  <c r="P780" i="6"/>
  <c r="A780" i="6"/>
  <c r="O780" i="6"/>
  <c r="N780" i="6"/>
  <c r="M780" i="6"/>
  <c r="L780" i="6"/>
  <c r="K780" i="6"/>
  <c r="J780" i="6"/>
  <c r="I780" i="6"/>
  <c r="G780" i="6"/>
  <c r="H780" i="6"/>
  <c r="F780" i="6"/>
  <c r="D780" i="6"/>
  <c r="L1174" i="6"/>
  <c r="K1174" i="6"/>
  <c r="J1174" i="6"/>
  <c r="P1174" i="6"/>
  <c r="O1174" i="6"/>
  <c r="N1174" i="6"/>
  <c r="M1174" i="6"/>
  <c r="I1174" i="6"/>
  <c r="H1174" i="6"/>
  <c r="G1174" i="6"/>
  <c r="F1174" i="6"/>
  <c r="E1174" i="6"/>
  <c r="D1174" i="6"/>
  <c r="C1174" i="6"/>
  <c r="B1174" i="6"/>
  <c r="R1174" i="6"/>
  <c r="Q1174" i="6"/>
  <c r="A1174" i="6"/>
  <c r="P1162" i="6"/>
  <c r="B1162" i="6"/>
  <c r="O1162" i="6"/>
  <c r="A1162" i="6"/>
  <c r="N1162" i="6"/>
  <c r="K1162" i="6"/>
  <c r="J1162" i="6"/>
  <c r="I1162" i="6"/>
  <c r="H1162" i="6"/>
  <c r="G1162" i="6"/>
  <c r="F1162" i="6"/>
  <c r="E1162" i="6"/>
  <c r="D1162" i="6"/>
  <c r="C1162" i="6"/>
  <c r="R1162" i="6"/>
  <c r="Q1162" i="6"/>
  <c r="M1162" i="6"/>
  <c r="L1162" i="6"/>
  <c r="L1127" i="6"/>
  <c r="K1127" i="6"/>
  <c r="J1127" i="6"/>
  <c r="I1127" i="6"/>
  <c r="H1127" i="6"/>
  <c r="G1127" i="6"/>
  <c r="F1127" i="6"/>
  <c r="E1127" i="6"/>
  <c r="R1127" i="6"/>
  <c r="D1127" i="6"/>
  <c r="Q1127" i="6"/>
  <c r="C1127" i="6"/>
  <c r="P1127" i="6"/>
  <c r="B1127" i="6"/>
  <c r="O1127" i="6"/>
  <c r="A1127" i="6"/>
  <c r="N1127" i="6"/>
  <c r="M1127" i="6"/>
  <c r="J1264" i="6"/>
  <c r="I1264" i="6"/>
  <c r="H1264" i="6"/>
  <c r="G1264" i="6"/>
  <c r="F1264" i="6"/>
  <c r="K1264" i="6"/>
  <c r="E1264" i="6"/>
  <c r="D1264" i="6"/>
  <c r="C1264" i="6"/>
  <c r="B1264" i="6"/>
  <c r="A1264" i="6"/>
  <c r="R1264" i="6"/>
  <c r="Q1264" i="6"/>
  <c r="P1264" i="6"/>
  <c r="O1264" i="6"/>
  <c r="N1264" i="6"/>
  <c r="M1264" i="6"/>
  <c r="L1264" i="6"/>
  <c r="H985" i="6"/>
  <c r="G985" i="6"/>
  <c r="F985" i="6"/>
  <c r="E985" i="6"/>
  <c r="M985" i="6"/>
  <c r="L985" i="6"/>
  <c r="K985" i="6"/>
  <c r="J985" i="6"/>
  <c r="I985" i="6"/>
  <c r="D985" i="6"/>
  <c r="C985" i="6"/>
  <c r="B985" i="6"/>
  <c r="A985" i="6"/>
  <c r="R985" i="6"/>
  <c r="P985" i="6"/>
  <c r="Q985" i="6"/>
  <c r="O985" i="6"/>
  <c r="N985" i="6"/>
  <c r="G1044" i="6"/>
  <c r="F1044" i="6"/>
  <c r="E1044" i="6"/>
  <c r="R1044" i="6"/>
  <c r="D1044" i="6"/>
  <c r="O1044" i="6"/>
  <c r="A1044" i="6"/>
  <c r="Q1044" i="6"/>
  <c r="P1044" i="6"/>
  <c r="N1044" i="6"/>
  <c r="M1044" i="6"/>
  <c r="L1044" i="6"/>
  <c r="K1044" i="6"/>
  <c r="J1044" i="6"/>
  <c r="I1044" i="6"/>
  <c r="H1044" i="6"/>
  <c r="B1044" i="6"/>
  <c r="C1044" i="6"/>
  <c r="F1131" i="6"/>
  <c r="E1131" i="6"/>
  <c r="R1131" i="6"/>
  <c r="D1131" i="6"/>
  <c r="Q1131" i="6"/>
  <c r="C1131" i="6"/>
  <c r="P1131" i="6"/>
  <c r="B1131" i="6"/>
  <c r="O1131" i="6"/>
  <c r="A1131" i="6"/>
  <c r="N1131" i="6"/>
  <c r="M1131" i="6"/>
  <c r="L1131" i="6"/>
  <c r="K1131" i="6"/>
  <c r="J1131" i="6"/>
  <c r="I1131" i="6"/>
  <c r="H1131" i="6"/>
  <c r="G1131" i="6"/>
  <c r="E1120" i="6"/>
  <c r="R1120" i="6"/>
  <c r="D1120" i="6"/>
  <c r="Q1120" i="6"/>
  <c r="C1120" i="6"/>
  <c r="P1120" i="6"/>
  <c r="B1120" i="6"/>
  <c r="O1120" i="6"/>
  <c r="A1120" i="6"/>
  <c r="N1120" i="6"/>
  <c r="M1120" i="6"/>
  <c r="L1120" i="6"/>
  <c r="K1120" i="6"/>
  <c r="J1120" i="6"/>
  <c r="I1120" i="6"/>
  <c r="H1120" i="6"/>
  <c r="G1120" i="6"/>
  <c r="F1120" i="6"/>
  <c r="R1408" i="6"/>
  <c r="D1408" i="6"/>
  <c r="Q1408" i="6"/>
  <c r="C1408" i="6"/>
  <c r="P1408" i="6"/>
  <c r="B1408" i="6"/>
  <c r="O1408" i="6"/>
  <c r="A1408" i="6"/>
  <c r="K1408" i="6"/>
  <c r="J1408" i="6"/>
  <c r="I1408" i="6"/>
  <c r="H1408" i="6"/>
  <c r="G1408" i="6"/>
  <c r="F1408" i="6"/>
  <c r="E1408" i="6"/>
  <c r="N1408" i="6"/>
  <c r="M1408" i="6"/>
  <c r="L1408" i="6"/>
  <c r="L1328" i="6"/>
  <c r="K1328" i="6"/>
  <c r="J1328" i="6"/>
  <c r="I1328" i="6"/>
  <c r="H1328" i="6"/>
  <c r="G1328" i="6"/>
  <c r="F1328" i="6"/>
  <c r="E1328" i="6"/>
  <c r="R1328" i="6"/>
  <c r="D1328" i="6"/>
  <c r="Q1328" i="6"/>
  <c r="C1328" i="6"/>
  <c r="P1328" i="6"/>
  <c r="B1328" i="6"/>
  <c r="O1328" i="6"/>
  <c r="A1328" i="6"/>
  <c r="N1328" i="6"/>
  <c r="M1328" i="6"/>
  <c r="J1348" i="6"/>
  <c r="I1348" i="6"/>
  <c r="H1348" i="6"/>
  <c r="G1348" i="6"/>
  <c r="F1348" i="6"/>
  <c r="E1348" i="6"/>
  <c r="R1348" i="6"/>
  <c r="D1348" i="6"/>
  <c r="Q1348" i="6"/>
  <c r="C1348" i="6"/>
  <c r="P1348" i="6"/>
  <c r="B1348" i="6"/>
  <c r="O1348" i="6"/>
  <c r="A1348" i="6"/>
  <c r="N1348" i="6"/>
  <c r="M1348" i="6"/>
  <c r="L1348" i="6"/>
  <c r="K1348" i="6"/>
  <c r="H1256" i="6"/>
  <c r="G1256" i="6"/>
  <c r="F1256" i="6"/>
  <c r="E1256" i="6"/>
  <c r="R1256" i="6"/>
  <c r="D1256" i="6"/>
  <c r="J1256" i="6"/>
  <c r="I1256" i="6"/>
  <c r="C1256" i="6"/>
  <c r="B1256" i="6"/>
  <c r="A1256" i="6"/>
  <c r="Q1256" i="6"/>
  <c r="P1256" i="6"/>
  <c r="O1256" i="6"/>
  <c r="N1256" i="6"/>
  <c r="M1256" i="6"/>
  <c r="L1256" i="6"/>
  <c r="K1256" i="6"/>
  <c r="K1373" i="6"/>
  <c r="I1373" i="6"/>
  <c r="E1373" i="6"/>
  <c r="D1373" i="6"/>
  <c r="C1373" i="6"/>
  <c r="R1373" i="6"/>
  <c r="B1373" i="6"/>
  <c r="Q1373" i="6"/>
  <c r="A1373" i="6"/>
  <c r="P1373" i="6"/>
  <c r="O1373" i="6"/>
  <c r="N1373" i="6"/>
  <c r="M1373" i="6"/>
  <c r="L1373" i="6"/>
  <c r="J1373" i="6"/>
  <c r="H1373" i="6"/>
  <c r="G1373" i="6"/>
  <c r="F1373" i="6"/>
  <c r="K1457" i="6"/>
  <c r="J1457" i="6"/>
  <c r="I1457" i="6"/>
  <c r="H1457" i="6"/>
  <c r="G1457" i="6"/>
  <c r="F1457" i="6"/>
  <c r="R1457" i="6"/>
  <c r="Q1457" i="6"/>
  <c r="P1457" i="6"/>
  <c r="O1457" i="6"/>
  <c r="N1457" i="6"/>
  <c r="M1457" i="6"/>
  <c r="L1457" i="6"/>
  <c r="E1457" i="6"/>
  <c r="D1457" i="6"/>
  <c r="C1457" i="6"/>
  <c r="B1457" i="6"/>
  <c r="A1457" i="6"/>
  <c r="P1484" i="6"/>
  <c r="B1484" i="6"/>
  <c r="O1484" i="6"/>
  <c r="A1484" i="6"/>
  <c r="N1484" i="6"/>
  <c r="M1484" i="6"/>
  <c r="L1484" i="6"/>
  <c r="K1484" i="6"/>
  <c r="G1484" i="6"/>
  <c r="F1484" i="6"/>
  <c r="E1484" i="6"/>
  <c r="H1484" i="6"/>
  <c r="D1484" i="6"/>
  <c r="C1484" i="6"/>
  <c r="R1484" i="6"/>
  <c r="Q1484" i="6"/>
  <c r="J1484" i="6"/>
  <c r="I1484" i="6"/>
  <c r="Q1566" i="6"/>
  <c r="C1566" i="6"/>
  <c r="P1566" i="6"/>
  <c r="B1566" i="6"/>
  <c r="O1566" i="6"/>
  <c r="A1566" i="6"/>
  <c r="N1566" i="6"/>
  <c r="J1566" i="6"/>
  <c r="I1566" i="6"/>
  <c r="H1566" i="6"/>
  <c r="G1566" i="6"/>
  <c r="F1566" i="6"/>
  <c r="E1566" i="6"/>
  <c r="D1566" i="6"/>
  <c r="R1566" i="6"/>
  <c r="M1566" i="6"/>
  <c r="L1566" i="6"/>
  <c r="K1566" i="6"/>
  <c r="J1629" i="6"/>
  <c r="I1629" i="6"/>
  <c r="H1629" i="6"/>
  <c r="G1629" i="6"/>
  <c r="R1629" i="6"/>
  <c r="D1629" i="6"/>
  <c r="F1629" i="6"/>
  <c r="E1629" i="6"/>
  <c r="C1629" i="6"/>
  <c r="B1629" i="6"/>
  <c r="A1629" i="6"/>
  <c r="Q1629" i="6"/>
  <c r="P1629" i="6"/>
  <c r="O1629" i="6"/>
  <c r="N1629" i="6"/>
  <c r="M1629" i="6"/>
  <c r="L1629" i="6"/>
  <c r="K1629" i="6"/>
  <c r="L1581" i="6"/>
  <c r="K1581" i="6"/>
  <c r="J1581" i="6"/>
  <c r="I1581" i="6"/>
  <c r="F1581" i="6"/>
  <c r="D1581" i="6"/>
  <c r="C1581" i="6"/>
  <c r="B1581" i="6"/>
  <c r="A1581" i="6"/>
  <c r="R1581" i="6"/>
  <c r="Q1581" i="6"/>
  <c r="P1581" i="6"/>
  <c r="O1581" i="6"/>
  <c r="N1581" i="6"/>
  <c r="M1581" i="6"/>
  <c r="H1581" i="6"/>
  <c r="G1581" i="6"/>
  <c r="E1581" i="6"/>
  <c r="G1483" i="6"/>
  <c r="F1483" i="6"/>
  <c r="E1483" i="6"/>
  <c r="R1483" i="6"/>
  <c r="D1483" i="6"/>
  <c r="Q1483" i="6"/>
  <c r="C1483" i="6"/>
  <c r="P1483" i="6"/>
  <c r="B1483" i="6"/>
  <c r="L1483" i="6"/>
  <c r="K1483" i="6"/>
  <c r="J1483" i="6"/>
  <c r="O1483" i="6"/>
  <c r="N1483" i="6"/>
  <c r="M1483" i="6"/>
  <c r="I1483" i="6"/>
  <c r="H1483" i="6"/>
  <c r="A1483" i="6"/>
  <c r="E1419" i="6"/>
  <c r="R1419" i="6"/>
  <c r="D1419" i="6"/>
  <c r="Q1419" i="6"/>
  <c r="C1419" i="6"/>
  <c r="P1419" i="6"/>
  <c r="B1419" i="6"/>
  <c r="O1419" i="6"/>
  <c r="N1419" i="6"/>
  <c r="M1419" i="6"/>
  <c r="L1419" i="6"/>
  <c r="K1419" i="6"/>
  <c r="J1419" i="6"/>
  <c r="I1419" i="6"/>
  <c r="H1419" i="6"/>
  <c r="G1419" i="6"/>
  <c r="F1419" i="6"/>
  <c r="A1419" i="6"/>
  <c r="P1709" i="6"/>
  <c r="B1709" i="6"/>
  <c r="O1709" i="6"/>
  <c r="A1709" i="6"/>
  <c r="N1709" i="6"/>
  <c r="M1709" i="6"/>
  <c r="L1709" i="6"/>
  <c r="K1709" i="6"/>
  <c r="J1709" i="6"/>
  <c r="I1709" i="6"/>
  <c r="H1709" i="6"/>
  <c r="G1709" i="6"/>
  <c r="F1709" i="6"/>
  <c r="E1709" i="6"/>
  <c r="R1709" i="6"/>
  <c r="D1709" i="6"/>
  <c r="Q1709" i="6"/>
  <c r="C1709" i="6"/>
  <c r="L1843" i="6"/>
  <c r="K1843" i="6"/>
  <c r="J1843" i="6"/>
  <c r="I1843" i="6"/>
  <c r="R1843" i="6"/>
  <c r="Q1843" i="6"/>
  <c r="P1843" i="6"/>
  <c r="O1843" i="6"/>
  <c r="N1843" i="6"/>
  <c r="M1843" i="6"/>
  <c r="H1843" i="6"/>
  <c r="G1843" i="6"/>
  <c r="F1843" i="6"/>
  <c r="E1843" i="6"/>
  <c r="D1843" i="6"/>
  <c r="C1843" i="6"/>
  <c r="B1843" i="6"/>
  <c r="A1843" i="6"/>
  <c r="K1668" i="6"/>
  <c r="J1668" i="6"/>
  <c r="I1668" i="6"/>
  <c r="H1668" i="6"/>
  <c r="G1668" i="6"/>
  <c r="F1668" i="6"/>
  <c r="E1668" i="6"/>
  <c r="R1668" i="6"/>
  <c r="D1668" i="6"/>
  <c r="Q1668" i="6"/>
  <c r="C1668" i="6"/>
  <c r="P1668" i="6"/>
  <c r="B1668" i="6"/>
  <c r="O1668" i="6"/>
  <c r="A1668" i="6"/>
  <c r="N1668" i="6"/>
  <c r="M1668" i="6"/>
  <c r="L1668" i="6"/>
  <c r="H1691" i="6"/>
  <c r="G1691" i="6"/>
  <c r="F1691" i="6"/>
  <c r="E1691" i="6"/>
  <c r="R1691" i="6"/>
  <c r="D1691" i="6"/>
  <c r="Q1691" i="6"/>
  <c r="C1691" i="6"/>
  <c r="P1691" i="6"/>
  <c r="B1691" i="6"/>
  <c r="O1691" i="6"/>
  <c r="A1691" i="6"/>
  <c r="N1691" i="6"/>
  <c r="M1691" i="6"/>
  <c r="L1691" i="6"/>
  <c r="K1691" i="6"/>
  <c r="J1691" i="6"/>
  <c r="I1691" i="6"/>
  <c r="N1714" i="6"/>
  <c r="E1714" i="6"/>
  <c r="D1714" i="6"/>
  <c r="R1714" i="6"/>
  <c r="C1714" i="6"/>
  <c r="Q1714" i="6"/>
  <c r="B1714" i="6"/>
  <c r="P1714" i="6"/>
  <c r="A1714" i="6"/>
  <c r="O1714" i="6"/>
  <c r="M1714" i="6"/>
  <c r="L1714" i="6"/>
  <c r="K1714" i="6"/>
  <c r="J1714" i="6"/>
  <c r="I1714" i="6"/>
  <c r="H1714" i="6"/>
  <c r="G1714" i="6"/>
  <c r="F1714" i="6"/>
  <c r="O1768" i="6"/>
  <c r="A1768" i="6"/>
  <c r="N1768" i="6"/>
  <c r="J1768" i="6"/>
  <c r="I1768" i="6"/>
  <c r="G1768" i="6"/>
  <c r="F1768" i="6"/>
  <c r="D1768" i="6"/>
  <c r="C1768" i="6"/>
  <c r="B1768" i="6"/>
  <c r="R1768" i="6"/>
  <c r="Q1768" i="6"/>
  <c r="P1768" i="6"/>
  <c r="M1768" i="6"/>
  <c r="L1768" i="6"/>
  <c r="K1768" i="6"/>
  <c r="H1768" i="6"/>
  <c r="E1768" i="6"/>
  <c r="M2085" i="6"/>
  <c r="R2085" i="6"/>
  <c r="C2085" i="6"/>
  <c r="Q2085" i="6"/>
  <c r="B2085" i="6"/>
  <c r="P2085" i="6"/>
  <c r="A2085" i="6"/>
  <c r="O2085" i="6"/>
  <c r="N2085" i="6"/>
  <c r="L2085" i="6"/>
  <c r="K2085" i="6"/>
  <c r="J2085" i="6"/>
  <c r="I2085" i="6"/>
  <c r="H2085" i="6"/>
  <c r="G2085" i="6"/>
  <c r="F2085" i="6"/>
  <c r="E2085" i="6"/>
  <c r="D2085" i="6"/>
  <c r="K1797" i="6"/>
  <c r="J1797" i="6"/>
  <c r="I1797" i="6"/>
  <c r="H1797" i="6"/>
  <c r="G1797" i="6"/>
  <c r="F1797" i="6"/>
  <c r="E1797" i="6"/>
  <c r="R1797" i="6"/>
  <c r="D1797" i="6"/>
  <c r="Q1797" i="6"/>
  <c r="C1797" i="6"/>
  <c r="P1797" i="6"/>
  <c r="B1797" i="6"/>
  <c r="O1797" i="6"/>
  <c r="A1797" i="6"/>
  <c r="N1797" i="6"/>
  <c r="M1797" i="6"/>
  <c r="L1797" i="6"/>
  <c r="N1851" i="6"/>
  <c r="M1851" i="6"/>
  <c r="L1851" i="6"/>
  <c r="K1851" i="6"/>
  <c r="D1851" i="6"/>
  <c r="C1851" i="6"/>
  <c r="B1851" i="6"/>
  <c r="A1851" i="6"/>
  <c r="R1851" i="6"/>
  <c r="Q1851" i="6"/>
  <c r="P1851" i="6"/>
  <c r="O1851" i="6"/>
  <c r="J1851" i="6"/>
  <c r="I1851" i="6"/>
  <c r="H1851" i="6"/>
  <c r="G1851" i="6"/>
  <c r="F1851" i="6"/>
  <c r="E1851" i="6"/>
  <c r="E1773" i="6"/>
  <c r="R1773" i="6"/>
  <c r="D1773" i="6"/>
  <c r="Q1773" i="6"/>
  <c r="C1773" i="6"/>
  <c r="P1773" i="6"/>
  <c r="B1773" i="6"/>
  <c r="M1773" i="6"/>
  <c r="L1773" i="6"/>
  <c r="K1773" i="6"/>
  <c r="J1773" i="6"/>
  <c r="I1773" i="6"/>
  <c r="H1773" i="6"/>
  <c r="O1773" i="6"/>
  <c r="N1773" i="6"/>
  <c r="G1773" i="6"/>
  <c r="F1773" i="6"/>
  <c r="A1773" i="6"/>
  <c r="G1969" i="6"/>
  <c r="F1969" i="6"/>
  <c r="R1969" i="6"/>
  <c r="D1969" i="6"/>
  <c r="M1969" i="6"/>
  <c r="L1969" i="6"/>
  <c r="K1969" i="6"/>
  <c r="J1969" i="6"/>
  <c r="I1969" i="6"/>
  <c r="H1969" i="6"/>
  <c r="E1969" i="6"/>
  <c r="C1969" i="6"/>
  <c r="B1969" i="6"/>
  <c r="A1969" i="6"/>
  <c r="Q1969" i="6"/>
  <c r="P1969" i="6"/>
  <c r="O1969" i="6"/>
  <c r="N1969" i="6"/>
  <c r="O1973" i="6"/>
  <c r="A1973" i="6"/>
  <c r="N1973" i="6"/>
  <c r="L1973" i="6"/>
  <c r="H1973" i="6"/>
  <c r="G1973" i="6"/>
  <c r="F1973" i="6"/>
  <c r="E1973" i="6"/>
  <c r="D1973" i="6"/>
  <c r="C1973" i="6"/>
  <c r="B1973" i="6"/>
  <c r="R1973" i="6"/>
  <c r="Q1973" i="6"/>
  <c r="P1973" i="6"/>
  <c r="M1973" i="6"/>
  <c r="K1973" i="6"/>
  <c r="J1973" i="6"/>
  <c r="I1973" i="6"/>
  <c r="H1897" i="6"/>
  <c r="G1897" i="6"/>
  <c r="F1897" i="6"/>
  <c r="E1897" i="6"/>
  <c r="R1897" i="6"/>
  <c r="D1897" i="6"/>
  <c r="Q1897" i="6"/>
  <c r="C1897" i="6"/>
  <c r="P1897" i="6"/>
  <c r="B1897" i="6"/>
  <c r="N1897" i="6"/>
  <c r="O1897" i="6"/>
  <c r="M1897" i="6"/>
  <c r="L1897" i="6"/>
  <c r="K1897" i="6"/>
  <c r="J1897" i="6"/>
  <c r="I1897" i="6"/>
  <c r="A1897" i="6"/>
  <c r="F1861" i="6"/>
  <c r="E1861" i="6"/>
  <c r="R1861" i="6"/>
  <c r="D1861" i="6"/>
  <c r="Q1861" i="6"/>
  <c r="C1861" i="6"/>
  <c r="J1861" i="6"/>
  <c r="I1861" i="6"/>
  <c r="H1861" i="6"/>
  <c r="G1861" i="6"/>
  <c r="B1861" i="6"/>
  <c r="A1861" i="6"/>
  <c r="P1861" i="6"/>
  <c r="O1861" i="6"/>
  <c r="N1861" i="6"/>
  <c r="M1861" i="6"/>
  <c r="L1861" i="6"/>
  <c r="K1861" i="6"/>
  <c r="M2172" i="6"/>
  <c r="L2172" i="6"/>
  <c r="K2172" i="6"/>
  <c r="J2172" i="6"/>
  <c r="I2172" i="6"/>
  <c r="H2172" i="6"/>
  <c r="G2172" i="6"/>
  <c r="F2172" i="6"/>
  <c r="E2172" i="6"/>
  <c r="D2172" i="6"/>
  <c r="C2172" i="6"/>
  <c r="B2172" i="6"/>
  <c r="A2172" i="6"/>
  <c r="R2172" i="6"/>
  <c r="Q2172" i="6"/>
  <c r="P2172" i="6"/>
  <c r="O2172" i="6"/>
  <c r="N2172" i="6"/>
  <c r="J2019" i="6"/>
  <c r="I2019" i="6"/>
  <c r="H2019" i="6"/>
  <c r="G2019" i="6"/>
  <c r="F2019" i="6"/>
  <c r="E2019" i="6"/>
  <c r="R2019" i="6"/>
  <c r="D2019" i="6"/>
  <c r="Q2019" i="6"/>
  <c r="P2019" i="6"/>
  <c r="O2019" i="6"/>
  <c r="N2019" i="6"/>
  <c r="M2019" i="6"/>
  <c r="L2019" i="6"/>
  <c r="K2019" i="6"/>
  <c r="C2019" i="6"/>
  <c r="B2019" i="6"/>
  <c r="A2019" i="6"/>
  <c r="I1994" i="6"/>
  <c r="H1994" i="6"/>
  <c r="G1994" i="6"/>
  <c r="F1994" i="6"/>
  <c r="E1994" i="6"/>
  <c r="R1994" i="6"/>
  <c r="D1994" i="6"/>
  <c r="K1994" i="6"/>
  <c r="J1994" i="6"/>
  <c r="C1994" i="6"/>
  <c r="B1994" i="6"/>
  <c r="A1994" i="6"/>
  <c r="Q1994" i="6"/>
  <c r="P1994" i="6"/>
  <c r="O1994" i="6"/>
  <c r="N1994" i="6"/>
  <c r="M1994" i="6"/>
  <c r="L1994" i="6"/>
  <c r="M2130" i="6"/>
  <c r="L2130" i="6"/>
  <c r="K2130" i="6"/>
  <c r="J2130" i="6"/>
  <c r="G2130" i="6"/>
  <c r="C2130" i="6"/>
  <c r="B2130" i="6"/>
  <c r="A2130" i="6"/>
  <c r="R2130" i="6"/>
  <c r="Q2130" i="6"/>
  <c r="P2130" i="6"/>
  <c r="O2130" i="6"/>
  <c r="N2130" i="6"/>
  <c r="I2130" i="6"/>
  <c r="H2130" i="6"/>
  <c r="F2130" i="6"/>
  <c r="E2130" i="6"/>
  <c r="D2130" i="6"/>
  <c r="I2069" i="6"/>
  <c r="E2069" i="6"/>
  <c r="D2069" i="6"/>
  <c r="R2069" i="6"/>
  <c r="C2069" i="6"/>
  <c r="Q2069" i="6"/>
  <c r="B2069" i="6"/>
  <c r="P2069" i="6"/>
  <c r="A2069" i="6"/>
  <c r="O2069" i="6"/>
  <c r="N2069" i="6"/>
  <c r="M2069" i="6"/>
  <c r="L2069" i="6"/>
  <c r="K2069" i="6"/>
  <c r="J2069" i="6"/>
  <c r="H2069" i="6"/>
  <c r="G2069" i="6"/>
  <c r="F2069" i="6"/>
  <c r="N2197" i="6"/>
  <c r="M2197" i="6"/>
  <c r="L2197" i="6"/>
  <c r="K2197" i="6"/>
  <c r="J2197" i="6"/>
  <c r="I2197" i="6"/>
  <c r="H2197" i="6"/>
  <c r="G2197" i="6"/>
  <c r="F2197" i="6"/>
  <c r="E2197" i="6"/>
  <c r="P2197" i="6"/>
  <c r="B2197" i="6"/>
  <c r="D2197" i="6"/>
  <c r="C2197" i="6"/>
  <c r="A2197" i="6"/>
  <c r="R2197" i="6"/>
  <c r="Q2197" i="6"/>
  <c r="O2197" i="6"/>
  <c r="Q2625" i="6"/>
  <c r="C2625" i="6"/>
  <c r="P2625" i="6"/>
  <c r="B2625" i="6"/>
  <c r="O2625" i="6"/>
  <c r="A2625" i="6"/>
  <c r="M2625" i="6"/>
  <c r="L2625" i="6"/>
  <c r="K2625" i="6"/>
  <c r="J2625" i="6"/>
  <c r="I2625" i="6"/>
  <c r="H2625" i="6"/>
  <c r="G2625" i="6"/>
  <c r="D2625" i="6"/>
  <c r="E2625" i="6"/>
  <c r="R2625" i="6"/>
  <c r="N2625" i="6"/>
  <c r="F2625" i="6"/>
  <c r="A287" i="6"/>
  <c r="C287" i="6" s="1"/>
  <c r="A256" i="6"/>
  <c r="B256" i="6" s="1"/>
  <c r="A145" i="6"/>
  <c r="C145" i="6" s="1"/>
  <c r="A29" i="6"/>
  <c r="B29" i="6" s="1"/>
  <c r="A337" i="6"/>
  <c r="C337" i="6" s="1"/>
  <c r="A196" i="6"/>
  <c r="C196" i="6" s="1"/>
  <c r="G196" i="6" s="1"/>
  <c r="A222" i="6"/>
  <c r="C222" i="6" s="1"/>
  <c r="A186" i="6"/>
  <c r="C186" i="6" s="1"/>
  <c r="M186" i="6" s="1"/>
  <c r="A65" i="6"/>
  <c r="C65" i="6" s="1"/>
  <c r="J65" i="6" s="1"/>
  <c r="A159" i="6"/>
  <c r="B159" i="6" s="1"/>
  <c r="H159" i="6" s="1"/>
  <c r="A183" i="6"/>
  <c r="C183" i="6" s="1"/>
  <c r="A262" i="6"/>
  <c r="B262" i="6" s="1"/>
  <c r="A362" i="6"/>
  <c r="C362" i="6" s="1"/>
  <c r="A43" i="6"/>
  <c r="B43" i="6" s="1"/>
  <c r="A37" i="6"/>
  <c r="B37" i="6" s="1"/>
  <c r="A141" i="6"/>
  <c r="B141" i="6" s="1"/>
  <c r="A88" i="6"/>
  <c r="C88" i="6" s="1"/>
  <c r="J88" i="6" s="1"/>
  <c r="A301" i="6"/>
  <c r="C301" i="6" s="1"/>
  <c r="A279" i="6"/>
  <c r="B279" i="6" s="1"/>
  <c r="A209" i="6"/>
  <c r="A228" i="6"/>
  <c r="A58" i="6"/>
  <c r="C58" i="6" s="1"/>
  <c r="A291" i="6"/>
  <c r="B291" i="6" s="1"/>
  <c r="A192" i="6"/>
  <c r="C192" i="6" s="1"/>
  <c r="A120" i="6"/>
  <c r="C120" i="6" s="1"/>
  <c r="A407" i="6"/>
  <c r="C407" i="6" s="1"/>
  <c r="A84" i="6"/>
  <c r="C84" i="6" s="1"/>
  <c r="A351" i="6"/>
  <c r="C351" i="6" s="1"/>
  <c r="A162" i="6"/>
  <c r="C162" i="6" s="1"/>
  <c r="J162" i="6" s="1"/>
  <c r="A6" i="6"/>
  <c r="C6" i="6" s="1"/>
  <c r="M6" i="6"/>
  <c r="A237" i="6"/>
  <c r="A424" i="6"/>
  <c r="B424" i="6" s="1"/>
  <c r="A427" i="6"/>
  <c r="B427" i="6" s="1"/>
  <c r="A416" i="6"/>
  <c r="C416" i="6" s="1"/>
  <c r="A449" i="6"/>
  <c r="C449" i="6" s="1"/>
  <c r="A366" i="6"/>
  <c r="C366" i="6" s="1"/>
  <c r="A299" i="6"/>
  <c r="C299" i="6" s="1"/>
  <c r="Q774" i="6"/>
  <c r="C774" i="6"/>
  <c r="P774" i="6"/>
  <c r="B774" i="6"/>
  <c r="O774" i="6"/>
  <c r="A774" i="6"/>
  <c r="N774" i="6"/>
  <c r="M774" i="6"/>
  <c r="L774" i="6"/>
  <c r="K774" i="6"/>
  <c r="J774" i="6"/>
  <c r="I774" i="6"/>
  <c r="H774" i="6"/>
  <c r="F774" i="6"/>
  <c r="R774" i="6"/>
  <c r="G774" i="6"/>
  <c r="E774" i="6"/>
  <c r="D774" i="6"/>
  <c r="M970" i="6"/>
  <c r="K970" i="6"/>
  <c r="O970" i="6"/>
  <c r="N970" i="6"/>
  <c r="L970" i="6"/>
  <c r="J970" i="6"/>
  <c r="I970" i="6"/>
  <c r="H970" i="6"/>
  <c r="G970" i="6"/>
  <c r="F970" i="6"/>
  <c r="E970" i="6"/>
  <c r="D970" i="6"/>
  <c r="R970" i="6"/>
  <c r="B970" i="6"/>
  <c r="A970" i="6"/>
  <c r="Q970" i="6"/>
  <c r="P970" i="6"/>
  <c r="C970" i="6"/>
  <c r="A392" i="6"/>
  <c r="C392" i="6" s="1"/>
  <c r="A353" i="6"/>
  <c r="B353" i="6" s="1"/>
  <c r="A174" i="6"/>
  <c r="C174" i="6" s="1"/>
  <c r="A370" i="6"/>
  <c r="C370" i="6" s="1"/>
  <c r="A562" i="6"/>
  <c r="C562" i="6" s="1"/>
  <c r="G562" i="6" s="1"/>
  <c r="A275" i="6"/>
  <c r="B275" i="6" s="1"/>
  <c r="A501" i="6"/>
  <c r="C501" i="6" s="1"/>
  <c r="A551" i="6"/>
  <c r="A530" i="6"/>
  <c r="C530" i="6" s="1"/>
  <c r="A718" i="6"/>
  <c r="C718" i="6" s="1"/>
  <c r="A640" i="6"/>
  <c r="C640" i="6" s="1"/>
  <c r="Q746" i="6"/>
  <c r="C746" i="6"/>
  <c r="P746" i="6"/>
  <c r="B746" i="6"/>
  <c r="O746" i="6"/>
  <c r="A746" i="6"/>
  <c r="N746" i="6"/>
  <c r="M746" i="6"/>
  <c r="L746" i="6"/>
  <c r="K746" i="6"/>
  <c r="J746" i="6"/>
  <c r="I746" i="6"/>
  <c r="H746" i="6"/>
  <c r="F746" i="6"/>
  <c r="R746" i="6"/>
  <c r="G746" i="6"/>
  <c r="E746" i="6"/>
  <c r="D746" i="6"/>
  <c r="A565" i="6"/>
  <c r="C565" i="6" s="1"/>
  <c r="A517" i="6"/>
  <c r="C517" i="6" s="1"/>
  <c r="A566" i="6"/>
  <c r="C566" i="6" s="1"/>
  <c r="A579" i="6"/>
  <c r="C579" i="6" s="1"/>
  <c r="G579" i="6" s="1"/>
  <c r="A526" i="6"/>
  <c r="C526" i="6" s="1"/>
  <c r="P749" i="6"/>
  <c r="B749" i="6"/>
  <c r="O749" i="6"/>
  <c r="A749" i="6"/>
  <c r="N749" i="6"/>
  <c r="M749" i="6"/>
  <c r="L749" i="6"/>
  <c r="K749" i="6"/>
  <c r="J749" i="6"/>
  <c r="I749" i="6"/>
  <c r="H749" i="6"/>
  <c r="G749" i="6"/>
  <c r="E749" i="6"/>
  <c r="R749" i="6"/>
  <c r="Q749" i="6"/>
  <c r="F749" i="6"/>
  <c r="D749" i="6"/>
  <c r="C749" i="6"/>
  <c r="A657" i="6"/>
  <c r="C657" i="6" s="1"/>
  <c r="J863" i="6"/>
  <c r="H863" i="6"/>
  <c r="G863" i="6"/>
  <c r="F863" i="6"/>
  <c r="R863" i="6"/>
  <c r="D863" i="6"/>
  <c r="Q863" i="6"/>
  <c r="C863" i="6"/>
  <c r="O863" i="6"/>
  <c r="A863" i="6"/>
  <c r="K863" i="6"/>
  <c r="I863" i="6"/>
  <c r="E863" i="6"/>
  <c r="B863" i="6"/>
  <c r="N863" i="6"/>
  <c r="L863" i="6"/>
  <c r="P863" i="6"/>
  <c r="M863" i="6"/>
  <c r="M758" i="6"/>
  <c r="L758" i="6"/>
  <c r="K758" i="6"/>
  <c r="J758" i="6"/>
  <c r="I758" i="6"/>
  <c r="H758" i="6"/>
  <c r="G758" i="6"/>
  <c r="F758" i="6"/>
  <c r="E758" i="6"/>
  <c r="R758" i="6"/>
  <c r="D758" i="6"/>
  <c r="P758" i="6"/>
  <c r="B758" i="6"/>
  <c r="O758" i="6"/>
  <c r="N758" i="6"/>
  <c r="C758" i="6"/>
  <c r="A758" i="6"/>
  <c r="Q758" i="6"/>
  <c r="A719" i="6"/>
  <c r="C719" i="6" s="1"/>
  <c r="A666" i="6"/>
  <c r="C666" i="6" s="1"/>
  <c r="O890" i="6"/>
  <c r="A890" i="6"/>
  <c r="M890" i="6"/>
  <c r="L890" i="6"/>
  <c r="K890" i="6"/>
  <c r="J890" i="6"/>
  <c r="I890" i="6"/>
  <c r="H890" i="6"/>
  <c r="G890" i="6"/>
  <c r="F890" i="6"/>
  <c r="R890" i="6"/>
  <c r="D890" i="6"/>
  <c r="Q890" i="6"/>
  <c r="P890" i="6"/>
  <c r="N890" i="6"/>
  <c r="C890" i="6"/>
  <c r="B890" i="6"/>
  <c r="E890" i="6"/>
  <c r="Q898" i="6"/>
  <c r="C898" i="6"/>
  <c r="O898" i="6"/>
  <c r="A898" i="6"/>
  <c r="N898" i="6"/>
  <c r="M898" i="6"/>
  <c r="L898" i="6"/>
  <c r="K898" i="6"/>
  <c r="J898" i="6"/>
  <c r="I898" i="6"/>
  <c r="H898" i="6"/>
  <c r="F898" i="6"/>
  <c r="R898" i="6"/>
  <c r="P898" i="6"/>
  <c r="G898" i="6"/>
  <c r="E898" i="6"/>
  <c r="B898" i="6"/>
  <c r="D898" i="6"/>
  <c r="I824" i="6"/>
  <c r="N824" i="6"/>
  <c r="G824" i="6"/>
  <c r="F824" i="6"/>
  <c r="E824" i="6"/>
  <c r="D824" i="6"/>
  <c r="C824" i="6"/>
  <c r="R824" i="6"/>
  <c r="B824" i="6"/>
  <c r="Q824" i="6"/>
  <c r="A824" i="6"/>
  <c r="P824" i="6"/>
  <c r="O824" i="6"/>
  <c r="M824" i="6"/>
  <c r="K824" i="6"/>
  <c r="J824" i="6"/>
  <c r="H824" i="6"/>
  <c r="L824" i="6"/>
  <c r="H745" i="6"/>
  <c r="G745" i="6"/>
  <c r="F745" i="6"/>
  <c r="E745" i="6"/>
  <c r="R745" i="6"/>
  <c r="D745" i="6"/>
  <c r="Q745" i="6"/>
  <c r="C745" i="6"/>
  <c r="P745" i="6"/>
  <c r="B745" i="6"/>
  <c r="O745" i="6"/>
  <c r="A745" i="6"/>
  <c r="N745" i="6"/>
  <c r="M745" i="6"/>
  <c r="K745" i="6"/>
  <c r="L745" i="6"/>
  <c r="J745" i="6"/>
  <c r="I745" i="6"/>
  <c r="A664" i="6"/>
  <c r="C664" i="6" s="1"/>
  <c r="Q842" i="6"/>
  <c r="C842" i="6"/>
  <c r="O842" i="6"/>
  <c r="A842" i="6"/>
  <c r="K842" i="6"/>
  <c r="J842" i="6"/>
  <c r="H842" i="6"/>
  <c r="R842" i="6"/>
  <c r="P842" i="6"/>
  <c r="N842" i="6"/>
  <c r="M842" i="6"/>
  <c r="L842" i="6"/>
  <c r="I842" i="6"/>
  <c r="G842" i="6"/>
  <c r="E842" i="6"/>
  <c r="F842" i="6"/>
  <c r="D842" i="6"/>
  <c r="B842" i="6"/>
  <c r="A667" i="6"/>
  <c r="C667" i="6" s="1"/>
  <c r="F861" i="6"/>
  <c r="R861" i="6"/>
  <c r="D861" i="6"/>
  <c r="Q861" i="6"/>
  <c r="C861" i="6"/>
  <c r="P861" i="6"/>
  <c r="B861" i="6"/>
  <c r="N861" i="6"/>
  <c r="M861" i="6"/>
  <c r="K861" i="6"/>
  <c r="O861" i="6"/>
  <c r="L861" i="6"/>
  <c r="J861" i="6"/>
  <c r="I861" i="6"/>
  <c r="H861" i="6"/>
  <c r="G861" i="6"/>
  <c r="E861" i="6"/>
  <c r="A861" i="6"/>
  <c r="A656" i="6"/>
  <c r="C656" i="6" s="1"/>
  <c r="R881" i="6"/>
  <c r="D881" i="6"/>
  <c r="P881" i="6"/>
  <c r="B881" i="6"/>
  <c r="O881" i="6"/>
  <c r="A881" i="6"/>
  <c r="N881" i="6"/>
  <c r="M881" i="6"/>
  <c r="L881" i="6"/>
  <c r="K881" i="6"/>
  <c r="J881" i="6"/>
  <c r="I881" i="6"/>
  <c r="G881" i="6"/>
  <c r="Q881" i="6"/>
  <c r="H881" i="6"/>
  <c r="F881" i="6"/>
  <c r="E881" i="6"/>
  <c r="C881" i="6"/>
  <c r="K990" i="6"/>
  <c r="J990" i="6"/>
  <c r="I990" i="6"/>
  <c r="H990" i="6"/>
  <c r="P990" i="6"/>
  <c r="O990" i="6"/>
  <c r="N990" i="6"/>
  <c r="M990" i="6"/>
  <c r="L990" i="6"/>
  <c r="G990" i="6"/>
  <c r="F990" i="6"/>
  <c r="E990" i="6"/>
  <c r="D990" i="6"/>
  <c r="C990" i="6"/>
  <c r="A990" i="6"/>
  <c r="R990" i="6"/>
  <c r="Q990" i="6"/>
  <c r="B990" i="6"/>
  <c r="N893" i="6"/>
  <c r="L893" i="6"/>
  <c r="K893" i="6"/>
  <c r="J893" i="6"/>
  <c r="I893" i="6"/>
  <c r="H893" i="6"/>
  <c r="G893" i="6"/>
  <c r="F893" i="6"/>
  <c r="E893" i="6"/>
  <c r="Q893" i="6"/>
  <c r="C893" i="6"/>
  <c r="R893" i="6"/>
  <c r="P893" i="6"/>
  <c r="O893" i="6"/>
  <c r="M893" i="6"/>
  <c r="D893" i="6"/>
  <c r="B893" i="6"/>
  <c r="A893" i="6"/>
  <c r="M896" i="6"/>
  <c r="K896" i="6"/>
  <c r="J896" i="6"/>
  <c r="I896" i="6"/>
  <c r="H896" i="6"/>
  <c r="G896" i="6"/>
  <c r="F896" i="6"/>
  <c r="E896" i="6"/>
  <c r="R896" i="6"/>
  <c r="D896" i="6"/>
  <c r="P896" i="6"/>
  <c r="B896" i="6"/>
  <c r="Q896" i="6"/>
  <c r="O896" i="6"/>
  <c r="N896" i="6"/>
  <c r="L896" i="6"/>
  <c r="C896" i="6"/>
  <c r="A896" i="6"/>
  <c r="L857" i="6"/>
  <c r="J857" i="6"/>
  <c r="I857" i="6"/>
  <c r="H857" i="6"/>
  <c r="F857" i="6"/>
  <c r="E857" i="6"/>
  <c r="Q857" i="6"/>
  <c r="C857" i="6"/>
  <c r="M857" i="6"/>
  <c r="K857" i="6"/>
  <c r="G857" i="6"/>
  <c r="D857" i="6"/>
  <c r="B857" i="6"/>
  <c r="A857" i="6"/>
  <c r="P857" i="6"/>
  <c r="R857" i="6"/>
  <c r="O857" i="6"/>
  <c r="N857" i="6"/>
  <c r="R1039" i="6"/>
  <c r="D1039" i="6"/>
  <c r="Q1039" i="6"/>
  <c r="C1039" i="6"/>
  <c r="P1039" i="6"/>
  <c r="B1039" i="6"/>
  <c r="O1039" i="6"/>
  <c r="A1039" i="6"/>
  <c r="L1039" i="6"/>
  <c r="G1039" i="6"/>
  <c r="F1039" i="6"/>
  <c r="E1039" i="6"/>
  <c r="N1039" i="6"/>
  <c r="M1039" i="6"/>
  <c r="J1039" i="6"/>
  <c r="K1039" i="6"/>
  <c r="I1039" i="6"/>
  <c r="H1039" i="6"/>
  <c r="P1031" i="6"/>
  <c r="B1031" i="6"/>
  <c r="O1031" i="6"/>
  <c r="A1031" i="6"/>
  <c r="N1031" i="6"/>
  <c r="M1031" i="6"/>
  <c r="J1031" i="6"/>
  <c r="F1031" i="6"/>
  <c r="E1031" i="6"/>
  <c r="D1031" i="6"/>
  <c r="C1031" i="6"/>
  <c r="R1031" i="6"/>
  <c r="Q1031" i="6"/>
  <c r="L1031" i="6"/>
  <c r="I1031" i="6"/>
  <c r="G1031" i="6"/>
  <c r="K1031" i="6"/>
  <c r="H1031" i="6"/>
  <c r="I866" i="6"/>
  <c r="G866" i="6"/>
  <c r="F866" i="6"/>
  <c r="E866" i="6"/>
  <c r="Q866" i="6"/>
  <c r="C866" i="6"/>
  <c r="P866" i="6"/>
  <c r="B866" i="6"/>
  <c r="O866" i="6"/>
  <c r="A866" i="6"/>
  <c r="N866" i="6"/>
  <c r="L866" i="6"/>
  <c r="R866" i="6"/>
  <c r="M866" i="6"/>
  <c r="K866" i="6"/>
  <c r="J866" i="6"/>
  <c r="H866" i="6"/>
  <c r="D866" i="6"/>
  <c r="Q1154" i="6"/>
  <c r="C1154" i="6"/>
  <c r="P1154" i="6"/>
  <c r="B1154" i="6"/>
  <c r="O1154" i="6"/>
  <c r="A1154" i="6"/>
  <c r="N1154" i="6"/>
  <c r="M1154" i="6"/>
  <c r="L1154" i="6"/>
  <c r="K1154" i="6"/>
  <c r="J1154" i="6"/>
  <c r="I1154" i="6"/>
  <c r="H1154" i="6"/>
  <c r="G1154" i="6"/>
  <c r="F1154" i="6"/>
  <c r="R1154" i="6"/>
  <c r="E1154" i="6"/>
  <c r="D1154" i="6"/>
  <c r="K1004" i="6"/>
  <c r="J1004" i="6"/>
  <c r="I1004" i="6"/>
  <c r="H1004" i="6"/>
  <c r="D1004" i="6"/>
  <c r="C1004" i="6"/>
  <c r="B1004" i="6"/>
  <c r="A1004" i="6"/>
  <c r="R1004" i="6"/>
  <c r="Q1004" i="6"/>
  <c r="P1004" i="6"/>
  <c r="O1004" i="6"/>
  <c r="N1004" i="6"/>
  <c r="M1004" i="6"/>
  <c r="G1004" i="6"/>
  <c r="L1004" i="6"/>
  <c r="F1004" i="6"/>
  <c r="E1004" i="6"/>
  <c r="L1001" i="6"/>
  <c r="K1001" i="6"/>
  <c r="J1001" i="6"/>
  <c r="I1001" i="6"/>
  <c r="C1001" i="6"/>
  <c r="B1001" i="6"/>
  <c r="A1001" i="6"/>
  <c r="R1001" i="6"/>
  <c r="Q1001" i="6"/>
  <c r="P1001" i="6"/>
  <c r="O1001" i="6"/>
  <c r="N1001" i="6"/>
  <c r="M1001" i="6"/>
  <c r="H1001" i="6"/>
  <c r="F1001" i="6"/>
  <c r="G1001" i="6"/>
  <c r="E1001" i="6"/>
  <c r="D1001" i="6"/>
  <c r="E808" i="6"/>
  <c r="N808" i="6"/>
  <c r="M808" i="6"/>
  <c r="L808" i="6"/>
  <c r="K808" i="6"/>
  <c r="J808" i="6"/>
  <c r="I808" i="6"/>
  <c r="H808" i="6"/>
  <c r="G808" i="6"/>
  <c r="F808" i="6"/>
  <c r="D808" i="6"/>
  <c r="Q808" i="6"/>
  <c r="B808" i="6"/>
  <c r="R808" i="6"/>
  <c r="P808" i="6"/>
  <c r="O808" i="6"/>
  <c r="C808" i="6"/>
  <c r="A808" i="6"/>
  <c r="R1025" i="6"/>
  <c r="D1025" i="6"/>
  <c r="Q1025" i="6"/>
  <c r="C1025" i="6"/>
  <c r="P1025" i="6"/>
  <c r="B1025" i="6"/>
  <c r="O1025" i="6"/>
  <c r="A1025" i="6"/>
  <c r="N1025" i="6"/>
  <c r="M1025" i="6"/>
  <c r="L1025" i="6"/>
  <c r="K1025" i="6"/>
  <c r="J1025" i="6"/>
  <c r="I1025" i="6"/>
  <c r="H1025" i="6"/>
  <c r="G1025" i="6"/>
  <c r="F1025" i="6"/>
  <c r="E1025" i="6"/>
  <c r="P1218" i="6"/>
  <c r="B1218" i="6"/>
  <c r="O1218" i="6"/>
  <c r="A1218" i="6"/>
  <c r="N1218" i="6"/>
  <c r="M1218" i="6"/>
  <c r="L1218" i="6"/>
  <c r="K1218" i="6"/>
  <c r="J1218" i="6"/>
  <c r="I1218" i="6"/>
  <c r="H1218" i="6"/>
  <c r="G1218" i="6"/>
  <c r="F1218" i="6"/>
  <c r="E1218" i="6"/>
  <c r="D1218" i="6"/>
  <c r="C1218" i="6"/>
  <c r="R1218" i="6"/>
  <c r="Q1218" i="6"/>
  <c r="K1219" i="6"/>
  <c r="J1219" i="6"/>
  <c r="I1219" i="6"/>
  <c r="H1219" i="6"/>
  <c r="O1219" i="6"/>
  <c r="N1219" i="6"/>
  <c r="M1219" i="6"/>
  <c r="L1219" i="6"/>
  <c r="G1219" i="6"/>
  <c r="F1219" i="6"/>
  <c r="E1219" i="6"/>
  <c r="D1219" i="6"/>
  <c r="C1219" i="6"/>
  <c r="B1219" i="6"/>
  <c r="A1219" i="6"/>
  <c r="R1219" i="6"/>
  <c r="Q1219" i="6"/>
  <c r="P1219" i="6"/>
  <c r="O1207" i="6"/>
  <c r="A1207" i="6"/>
  <c r="N1207" i="6"/>
  <c r="M1207" i="6"/>
  <c r="K1207" i="6"/>
  <c r="J1207" i="6"/>
  <c r="I1207" i="6"/>
  <c r="H1207" i="6"/>
  <c r="G1207" i="6"/>
  <c r="F1207" i="6"/>
  <c r="E1207" i="6"/>
  <c r="D1207" i="6"/>
  <c r="C1207" i="6"/>
  <c r="B1207" i="6"/>
  <c r="R1207" i="6"/>
  <c r="Q1207" i="6"/>
  <c r="P1207" i="6"/>
  <c r="L1207" i="6"/>
  <c r="K1177" i="6"/>
  <c r="J1177" i="6"/>
  <c r="I1177" i="6"/>
  <c r="M1177" i="6"/>
  <c r="L1177" i="6"/>
  <c r="H1177" i="6"/>
  <c r="G1177" i="6"/>
  <c r="F1177" i="6"/>
  <c r="E1177" i="6"/>
  <c r="D1177" i="6"/>
  <c r="C1177" i="6"/>
  <c r="B1177" i="6"/>
  <c r="R1177" i="6"/>
  <c r="A1177" i="6"/>
  <c r="Q1177" i="6"/>
  <c r="P1177" i="6"/>
  <c r="O1177" i="6"/>
  <c r="N1177" i="6"/>
  <c r="L1155" i="6"/>
  <c r="K1155" i="6"/>
  <c r="J1155" i="6"/>
  <c r="I1155" i="6"/>
  <c r="H1155" i="6"/>
  <c r="G1155" i="6"/>
  <c r="F1155" i="6"/>
  <c r="E1155" i="6"/>
  <c r="R1155" i="6"/>
  <c r="D1155" i="6"/>
  <c r="Q1155" i="6"/>
  <c r="C1155" i="6"/>
  <c r="P1155" i="6"/>
  <c r="B1155" i="6"/>
  <c r="O1155" i="6"/>
  <c r="A1155" i="6"/>
  <c r="N1155" i="6"/>
  <c r="M1155" i="6"/>
  <c r="K1074" i="6"/>
  <c r="J1074" i="6"/>
  <c r="I1074" i="6"/>
  <c r="H1074" i="6"/>
  <c r="E1074" i="6"/>
  <c r="R1074" i="6"/>
  <c r="D1074" i="6"/>
  <c r="C1074" i="6"/>
  <c r="B1074" i="6"/>
  <c r="A1074" i="6"/>
  <c r="Q1074" i="6"/>
  <c r="P1074" i="6"/>
  <c r="O1074" i="6"/>
  <c r="N1074" i="6"/>
  <c r="L1074" i="6"/>
  <c r="M1074" i="6"/>
  <c r="G1074" i="6"/>
  <c r="F1074" i="6"/>
  <c r="Q1355" i="6"/>
  <c r="C1355" i="6"/>
  <c r="P1355" i="6"/>
  <c r="B1355" i="6"/>
  <c r="O1355" i="6"/>
  <c r="A1355" i="6"/>
  <c r="N1355" i="6"/>
  <c r="M1355" i="6"/>
  <c r="L1355" i="6"/>
  <c r="K1355" i="6"/>
  <c r="J1355" i="6"/>
  <c r="I1355" i="6"/>
  <c r="H1355" i="6"/>
  <c r="G1355" i="6"/>
  <c r="F1355" i="6"/>
  <c r="R1355" i="6"/>
  <c r="E1355" i="6"/>
  <c r="D1355" i="6"/>
  <c r="I1122" i="6"/>
  <c r="H1122" i="6"/>
  <c r="G1122" i="6"/>
  <c r="F1122" i="6"/>
  <c r="E1122" i="6"/>
  <c r="R1122" i="6"/>
  <c r="D1122" i="6"/>
  <c r="Q1122" i="6"/>
  <c r="C1122" i="6"/>
  <c r="P1122" i="6"/>
  <c r="B1122" i="6"/>
  <c r="O1122" i="6"/>
  <c r="A1122" i="6"/>
  <c r="N1122" i="6"/>
  <c r="M1122" i="6"/>
  <c r="L1122" i="6"/>
  <c r="K1122" i="6"/>
  <c r="J1122" i="6"/>
  <c r="H1013" i="6"/>
  <c r="G1013" i="6"/>
  <c r="F1013" i="6"/>
  <c r="E1013" i="6"/>
  <c r="K1013" i="6"/>
  <c r="J1013" i="6"/>
  <c r="I1013" i="6"/>
  <c r="D1013" i="6"/>
  <c r="C1013" i="6"/>
  <c r="B1013" i="6"/>
  <c r="A1013" i="6"/>
  <c r="R1013" i="6"/>
  <c r="Q1013" i="6"/>
  <c r="P1013" i="6"/>
  <c r="N1013" i="6"/>
  <c r="O1013" i="6"/>
  <c r="M1013" i="6"/>
  <c r="L1013" i="6"/>
  <c r="P1232" i="6"/>
  <c r="B1232" i="6"/>
  <c r="O1232" i="6"/>
  <c r="A1232" i="6"/>
  <c r="N1232" i="6"/>
  <c r="M1232" i="6"/>
  <c r="D1232" i="6"/>
  <c r="C1232" i="6"/>
  <c r="R1232" i="6"/>
  <c r="Q1232" i="6"/>
  <c r="L1232" i="6"/>
  <c r="K1232" i="6"/>
  <c r="J1232" i="6"/>
  <c r="I1232" i="6"/>
  <c r="H1232" i="6"/>
  <c r="G1232" i="6"/>
  <c r="F1232" i="6"/>
  <c r="E1232" i="6"/>
  <c r="G1072" i="6"/>
  <c r="F1072" i="6"/>
  <c r="E1072" i="6"/>
  <c r="R1072" i="6"/>
  <c r="D1072" i="6"/>
  <c r="O1072" i="6"/>
  <c r="A1072" i="6"/>
  <c r="N1072" i="6"/>
  <c r="Q1072" i="6"/>
  <c r="P1072" i="6"/>
  <c r="M1072" i="6"/>
  <c r="L1072" i="6"/>
  <c r="K1072" i="6"/>
  <c r="J1072" i="6"/>
  <c r="I1072" i="6"/>
  <c r="H1072" i="6"/>
  <c r="C1072" i="6"/>
  <c r="B1072" i="6"/>
  <c r="P1274" i="6"/>
  <c r="B1274" i="6"/>
  <c r="O1274" i="6"/>
  <c r="A1274" i="6"/>
  <c r="N1274" i="6"/>
  <c r="M1274" i="6"/>
  <c r="L1274" i="6"/>
  <c r="J1274" i="6"/>
  <c r="R1274" i="6"/>
  <c r="Q1274" i="6"/>
  <c r="K1274" i="6"/>
  <c r="I1274" i="6"/>
  <c r="H1274" i="6"/>
  <c r="G1274" i="6"/>
  <c r="F1274" i="6"/>
  <c r="E1274" i="6"/>
  <c r="D1274" i="6"/>
  <c r="C1274" i="6"/>
  <c r="F1159" i="6"/>
  <c r="E1159" i="6"/>
  <c r="R1159" i="6"/>
  <c r="D1159" i="6"/>
  <c r="Q1159" i="6"/>
  <c r="C1159" i="6"/>
  <c r="P1159" i="6"/>
  <c r="B1159" i="6"/>
  <c r="O1159" i="6"/>
  <c r="A1159" i="6"/>
  <c r="N1159" i="6"/>
  <c r="M1159" i="6"/>
  <c r="L1159" i="6"/>
  <c r="K1159" i="6"/>
  <c r="J1159" i="6"/>
  <c r="I1159" i="6"/>
  <c r="H1159" i="6"/>
  <c r="G1159" i="6"/>
  <c r="E952" i="6"/>
  <c r="Q952" i="6"/>
  <c r="C952" i="6"/>
  <c r="M952" i="6"/>
  <c r="L952" i="6"/>
  <c r="K952" i="6"/>
  <c r="J952" i="6"/>
  <c r="I952" i="6"/>
  <c r="H952" i="6"/>
  <c r="G952" i="6"/>
  <c r="F952" i="6"/>
  <c r="D952" i="6"/>
  <c r="B952" i="6"/>
  <c r="P952" i="6"/>
  <c r="R952" i="6"/>
  <c r="O952" i="6"/>
  <c r="N952" i="6"/>
  <c r="A952" i="6"/>
  <c r="E1148" i="6"/>
  <c r="R1148" i="6"/>
  <c r="D1148" i="6"/>
  <c r="Q1148" i="6"/>
  <c r="C1148" i="6"/>
  <c r="P1148" i="6"/>
  <c r="B1148" i="6"/>
  <c r="O1148" i="6"/>
  <c r="A1148" i="6"/>
  <c r="N1148" i="6"/>
  <c r="M1148" i="6"/>
  <c r="L1148" i="6"/>
  <c r="K1148" i="6"/>
  <c r="J1148" i="6"/>
  <c r="I1148" i="6"/>
  <c r="H1148" i="6"/>
  <c r="G1148" i="6"/>
  <c r="F1148" i="6"/>
  <c r="J1390" i="6"/>
  <c r="I1390" i="6"/>
  <c r="H1390" i="6"/>
  <c r="P1390" i="6"/>
  <c r="O1390" i="6"/>
  <c r="N1390" i="6"/>
  <c r="M1390" i="6"/>
  <c r="L1390" i="6"/>
  <c r="K1390" i="6"/>
  <c r="G1390" i="6"/>
  <c r="F1390" i="6"/>
  <c r="E1390" i="6"/>
  <c r="D1390" i="6"/>
  <c r="C1390" i="6"/>
  <c r="B1390" i="6"/>
  <c r="R1390" i="6"/>
  <c r="Q1390" i="6"/>
  <c r="A1390" i="6"/>
  <c r="N1434" i="6"/>
  <c r="M1434" i="6"/>
  <c r="L1434" i="6"/>
  <c r="K1434" i="6"/>
  <c r="I1434" i="6"/>
  <c r="O1434" i="6"/>
  <c r="J1434" i="6"/>
  <c r="H1434" i="6"/>
  <c r="G1434" i="6"/>
  <c r="F1434" i="6"/>
  <c r="E1434" i="6"/>
  <c r="D1434" i="6"/>
  <c r="C1434" i="6"/>
  <c r="B1434" i="6"/>
  <c r="A1434" i="6"/>
  <c r="R1434" i="6"/>
  <c r="Q1434" i="6"/>
  <c r="P1434" i="6"/>
  <c r="L1482" i="6"/>
  <c r="K1482" i="6"/>
  <c r="J1482" i="6"/>
  <c r="I1482" i="6"/>
  <c r="H1482" i="6"/>
  <c r="G1482" i="6"/>
  <c r="P1482" i="6"/>
  <c r="B1482" i="6"/>
  <c r="O1482" i="6"/>
  <c r="A1482" i="6"/>
  <c r="F1482" i="6"/>
  <c r="E1482" i="6"/>
  <c r="D1482" i="6"/>
  <c r="C1482" i="6"/>
  <c r="R1482" i="6"/>
  <c r="Q1482" i="6"/>
  <c r="N1482" i="6"/>
  <c r="M1482" i="6"/>
  <c r="L1356" i="6"/>
  <c r="K1356" i="6"/>
  <c r="J1356" i="6"/>
  <c r="I1356" i="6"/>
  <c r="H1356" i="6"/>
  <c r="G1356" i="6"/>
  <c r="F1356" i="6"/>
  <c r="E1356" i="6"/>
  <c r="R1356" i="6"/>
  <c r="D1356" i="6"/>
  <c r="Q1356" i="6"/>
  <c r="C1356" i="6"/>
  <c r="P1356" i="6"/>
  <c r="B1356" i="6"/>
  <c r="O1356" i="6"/>
  <c r="A1356" i="6"/>
  <c r="N1356" i="6"/>
  <c r="M1356" i="6"/>
  <c r="Q1397" i="6"/>
  <c r="C1397" i="6"/>
  <c r="P1397" i="6"/>
  <c r="B1397" i="6"/>
  <c r="O1397" i="6"/>
  <c r="A1397" i="6"/>
  <c r="H1397" i="6"/>
  <c r="G1397" i="6"/>
  <c r="F1397" i="6"/>
  <c r="E1397" i="6"/>
  <c r="D1397" i="6"/>
  <c r="R1397" i="6"/>
  <c r="N1397" i="6"/>
  <c r="M1397" i="6"/>
  <c r="L1397" i="6"/>
  <c r="K1397" i="6"/>
  <c r="J1397" i="6"/>
  <c r="I1397" i="6"/>
  <c r="P1372" i="6"/>
  <c r="B1372" i="6"/>
  <c r="N1372" i="6"/>
  <c r="H1372" i="6"/>
  <c r="G1372" i="6"/>
  <c r="F1372" i="6"/>
  <c r="E1372" i="6"/>
  <c r="D1372" i="6"/>
  <c r="C1372" i="6"/>
  <c r="R1372" i="6"/>
  <c r="A1372" i="6"/>
  <c r="Q1372" i="6"/>
  <c r="O1372" i="6"/>
  <c r="M1372" i="6"/>
  <c r="L1372" i="6"/>
  <c r="K1372" i="6"/>
  <c r="J1372" i="6"/>
  <c r="I1372" i="6"/>
  <c r="I1309" i="6"/>
  <c r="H1309" i="6"/>
  <c r="G1309" i="6"/>
  <c r="F1309" i="6"/>
  <c r="E1309" i="6"/>
  <c r="R1309" i="6"/>
  <c r="D1309" i="6"/>
  <c r="Q1309" i="6"/>
  <c r="C1309" i="6"/>
  <c r="P1309" i="6"/>
  <c r="B1309" i="6"/>
  <c r="O1309" i="6"/>
  <c r="A1309" i="6"/>
  <c r="N1309" i="6"/>
  <c r="M1309" i="6"/>
  <c r="L1309" i="6"/>
  <c r="K1309" i="6"/>
  <c r="J1309" i="6"/>
  <c r="H1284" i="6"/>
  <c r="G1284" i="6"/>
  <c r="F1284" i="6"/>
  <c r="E1284" i="6"/>
  <c r="R1284" i="6"/>
  <c r="D1284" i="6"/>
  <c r="P1284" i="6"/>
  <c r="B1284" i="6"/>
  <c r="A1284" i="6"/>
  <c r="Q1284" i="6"/>
  <c r="O1284" i="6"/>
  <c r="N1284" i="6"/>
  <c r="M1284" i="6"/>
  <c r="L1284" i="6"/>
  <c r="K1284" i="6"/>
  <c r="J1284" i="6"/>
  <c r="I1284" i="6"/>
  <c r="C1284" i="6"/>
  <c r="G1231" i="6"/>
  <c r="F1231" i="6"/>
  <c r="E1231" i="6"/>
  <c r="R1231" i="6"/>
  <c r="D1231" i="6"/>
  <c r="A1231" i="6"/>
  <c r="Q1231" i="6"/>
  <c r="P1231" i="6"/>
  <c r="O1231" i="6"/>
  <c r="N1231" i="6"/>
  <c r="M1231" i="6"/>
  <c r="L1231" i="6"/>
  <c r="K1231" i="6"/>
  <c r="J1231" i="6"/>
  <c r="I1231" i="6"/>
  <c r="H1231" i="6"/>
  <c r="C1231" i="6"/>
  <c r="B1231" i="6"/>
  <c r="P1386" i="6"/>
  <c r="B1386" i="6"/>
  <c r="O1386" i="6"/>
  <c r="N1386" i="6"/>
  <c r="D1386" i="6"/>
  <c r="C1386" i="6"/>
  <c r="A1386" i="6"/>
  <c r="R1386" i="6"/>
  <c r="Q1386" i="6"/>
  <c r="M1386" i="6"/>
  <c r="L1386" i="6"/>
  <c r="K1386" i="6"/>
  <c r="J1386" i="6"/>
  <c r="I1386" i="6"/>
  <c r="H1386" i="6"/>
  <c r="G1386" i="6"/>
  <c r="F1386" i="6"/>
  <c r="E1386" i="6"/>
  <c r="F1262" i="6"/>
  <c r="E1262" i="6"/>
  <c r="R1262" i="6"/>
  <c r="D1262" i="6"/>
  <c r="Q1262" i="6"/>
  <c r="C1262" i="6"/>
  <c r="P1262" i="6"/>
  <c r="B1262" i="6"/>
  <c r="A1262" i="6"/>
  <c r="O1262" i="6"/>
  <c r="N1262" i="6"/>
  <c r="M1262" i="6"/>
  <c r="L1262" i="6"/>
  <c r="K1262" i="6"/>
  <c r="J1262" i="6"/>
  <c r="I1262" i="6"/>
  <c r="H1262" i="6"/>
  <c r="G1262" i="6"/>
  <c r="E1167" i="6"/>
  <c r="R1167" i="6"/>
  <c r="D1167" i="6"/>
  <c r="Q1167" i="6"/>
  <c r="C1167" i="6"/>
  <c r="G1167" i="6"/>
  <c r="F1167" i="6"/>
  <c r="B1167" i="6"/>
  <c r="A1167" i="6"/>
  <c r="P1167" i="6"/>
  <c r="O1167" i="6"/>
  <c r="N1167" i="6"/>
  <c r="M1167" i="6"/>
  <c r="L1167" i="6"/>
  <c r="K1167" i="6"/>
  <c r="J1167" i="6"/>
  <c r="I1167" i="6"/>
  <c r="H1167" i="6"/>
  <c r="F1374" i="6"/>
  <c r="R1374" i="6"/>
  <c r="D1374" i="6"/>
  <c r="B1374" i="6"/>
  <c r="Q1374" i="6"/>
  <c r="A1374" i="6"/>
  <c r="P1374" i="6"/>
  <c r="O1374" i="6"/>
  <c r="N1374" i="6"/>
  <c r="M1374" i="6"/>
  <c r="L1374" i="6"/>
  <c r="K1374" i="6"/>
  <c r="J1374" i="6"/>
  <c r="I1374" i="6"/>
  <c r="H1374" i="6"/>
  <c r="G1374" i="6"/>
  <c r="E1374" i="6"/>
  <c r="C1374" i="6"/>
  <c r="P1512" i="6"/>
  <c r="B1512" i="6"/>
  <c r="O1512" i="6"/>
  <c r="A1512" i="6"/>
  <c r="N1512" i="6"/>
  <c r="M1512" i="6"/>
  <c r="L1512" i="6"/>
  <c r="K1512" i="6"/>
  <c r="J1512" i="6"/>
  <c r="I1512" i="6"/>
  <c r="H1512" i="6"/>
  <c r="G1512" i="6"/>
  <c r="F1512" i="6"/>
  <c r="E1512" i="6"/>
  <c r="R1512" i="6"/>
  <c r="D1512" i="6"/>
  <c r="Q1512" i="6"/>
  <c r="C1512" i="6"/>
  <c r="O1543" i="6"/>
  <c r="A1543" i="6"/>
  <c r="N1543" i="6"/>
  <c r="M1543" i="6"/>
  <c r="L1543" i="6"/>
  <c r="K1543" i="6"/>
  <c r="J1543" i="6"/>
  <c r="I1543" i="6"/>
  <c r="H1543" i="6"/>
  <c r="G1543" i="6"/>
  <c r="F1543" i="6"/>
  <c r="E1543" i="6"/>
  <c r="R1543" i="6"/>
  <c r="D1543" i="6"/>
  <c r="Q1543" i="6"/>
  <c r="C1543" i="6"/>
  <c r="P1543" i="6"/>
  <c r="B1543" i="6"/>
  <c r="P1583" i="6"/>
  <c r="B1583" i="6"/>
  <c r="O1583" i="6"/>
  <c r="A1583" i="6"/>
  <c r="N1583" i="6"/>
  <c r="M1583" i="6"/>
  <c r="J1583" i="6"/>
  <c r="I1583" i="6"/>
  <c r="H1583" i="6"/>
  <c r="G1583" i="6"/>
  <c r="F1583" i="6"/>
  <c r="E1583" i="6"/>
  <c r="D1583" i="6"/>
  <c r="C1583" i="6"/>
  <c r="R1583" i="6"/>
  <c r="Q1583" i="6"/>
  <c r="L1583" i="6"/>
  <c r="K1583" i="6"/>
  <c r="L1552" i="6"/>
  <c r="K1552" i="6"/>
  <c r="J1552" i="6"/>
  <c r="I1552" i="6"/>
  <c r="H1552" i="6"/>
  <c r="G1552" i="6"/>
  <c r="F1552" i="6"/>
  <c r="E1552" i="6"/>
  <c r="R1552" i="6"/>
  <c r="D1552" i="6"/>
  <c r="Q1552" i="6"/>
  <c r="C1552" i="6"/>
  <c r="P1552" i="6"/>
  <c r="B1552" i="6"/>
  <c r="O1552" i="6"/>
  <c r="A1552" i="6"/>
  <c r="N1552" i="6"/>
  <c r="M1552" i="6"/>
  <c r="J1432" i="6"/>
  <c r="I1432" i="6"/>
  <c r="H1432" i="6"/>
  <c r="G1432" i="6"/>
  <c r="E1432" i="6"/>
  <c r="F1432" i="6"/>
  <c r="D1432" i="6"/>
  <c r="C1432" i="6"/>
  <c r="B1432" i="6"/>
  <c r="A1432" i="6"/>
  <c r="R1432" i="6"/>
  <c r="Q1432" i="6"/>
  <c r="P1432" i="6"/>
  <c r="O1432" i="6"/>
  <c r="N1432" i="6"/>
  <c r="M1432" i="6"/>
  <c r="L1432" i="6"/>
  <c r="K1432" i="6"/>
  <c r="M1868" i="6"/>
  <c r="L1868" i="6"/>
  <c r="K1868" i="6"/>
  <c r="J1868" i="6"/>
  <c r="G1868" i="6"/>
  <c r="R1868" i="6"/>
  <c r="Q1868" i="6"/>
  <c r="P1868" i="6"/>
  <c r="O1868" i="6"/>
  <c r="N1868" i="6"/>
  <c r="I1868" i="6"/>
  <c r="H1868" i="6"/>
  <c r="F1868" i="6"/>
  <c r="E1868" i="6"/>
  <c r="D1868" i="6"/>
  <c r="C1868" i="6"/>
  <c r="B1868" i="6"/>
  <c r="A1868" i="6"/>
  <c r="M1620" i="6"/>
  <c r="L1620" i="6"/>
  <c r="K1620" i="6"/>
  <c r="J1620" i="6"/>
  <c r="G1620" i="6"/>
  <c r="D1620" i="6"/>
  <c r="C1620" i="6"/>
  <c r="B1620" i="6"/>
  <c r="A1620" i="6"/>
  <c r="R1620" i="6"/>
  <c r="Q1620" i="6"/>
  <c r="P1620" i="6"/>
  <c r="O1620" i="6"/>
  <c r="N1620" i="6"/>
  <c r="I1620" i="6"/>
  <c r="H1620" i="6"/>
  <c r="F1620" i="6"/>
  <c r="E1620" i="6"/>
  <c r="K1556" i="6"/>
  <c r="J1556" i="6"/>
  <c r="I1556" i="6"/>
  <c r="H1556" i="6"/>
  <c r="D1556" i="6"/>
  <c r="C1556" i="6"/>
  <c r="B1556" i="6"/>
  <c r="A1556" i="6"/>
  <c r="R1556" i="6"/>
  <c r="Q1556" i="6"/>
  <c r="P1556" i="6"/>
  <c r="O1556" i="6"/>
  <c r="N1556" i="6"/>
  <c r="M1556" i="6"/>
  <c r="L1556" i="6"/>
  <c r="G1556" i="6"/>
  <c r="F1556" i="6"/>
  <c r="E1556" i="6"/>
  <c r="G1511" i="6"/>
  <c r="F1511" i="6"/>
  <c r="E1511" i="6"/>
  <c r="R1511" i="6"/>
  <c r="D1511" i="6"/>
  <c r="Q1511" i="6"/>
  <c r="C1511" i="6"/>
  <c r="P1511" i="6"/>
  <c r="B1511" i="6"/>
  <c r="O1511" i="6"/>
  <c r="A1511" i="6"/>
  <c r="N1511" i="6"/>
  <c r="M1511" i="6"/>
  <c r="L1511" i="6"/>
  <c r="K1511" i="6"/>
  <c r="J1511" i="6"/>
  <c r="I1511" i="6"/>
  <c r="H1511" i="6"/>
  <c r="F1528" i="6"/>
  <c r="E1528" i="6"/>
  <c r="R1528" i="6"/>
  <c r="D1528" i="6"/>
  <c r="Q1528" i="6"/>
  <c r="C1528" i="6"/>
  <c r="P1528" i="6"/>
  <c r="B1528" i="6"/>
  <c r="O1528" i="6"/>
  <c r="A1528" i="6"/>
  <c r="N1528" i="6"/>
  <c r="M1528" i="6"/>
  <c r="L1528" i="6"/>
  <c r="K1528" i="6"/>
  <c r="J1528" i="6"/>
  <c r="I1528" i="6"/>
  <c r="H1528" i="6"/>
  <c r="G1528" i="6"/>
  <c r="E1447" i="6"/>
  <c r="R1447" i="6"/>
  <c r="D1447" i="6"/>
  <c r="Q1447" i="6"/>
  <c r="C1447" i="6"/>
  <c r="P1447" i="6"/>
  <c r="B1447" i="6"/>
  <c r="O1447" i="6"/>
  <c r="A1447" i="6"/>
  <c r="N1447" i="6"/>
  <c r="M1447" i="6"/>
  <c r="L1447" i="6"/>
  <c r="K1447" i="6"/>
  <c r="J1447" i="6"/>
  <c r="I1447" i="6"/>
  <c r="H1447" i="6"/>
  <c r="G1447" i="6"/>
  <c r="F1447" i="6"/>
  <c r="Q1678" i="6"/>
  <c r="C1678" i="6"/>
  <c r="P1678" i="6"/>
  <c r="B1678" i="6"/>
  <c r="O1678" i="6"/>
  <c r="A1678" i="6"/>
  <c r="N1678" i="6"/>
  <c r="M1678" i="6"/>
  <c r="L1678" i="6"/>
  <c r="K1678" i="6"/>
  <c r="J1678" i="6"/>
  <c r="I1678" i="6"/>
  <c r="H1678" i="6"/>
  <c r="G1678" i="6"/>
  <c r="F1678" i="6"/>
  <c r="E1678" i="6"/>
  <c r="R1678" i="6"/>
  <c r="D1678" i="6"/>
  <c r="M1732" i="6"/>
  <c r="H1732" i="6"/>
  <c r="G1732" i="6"/>
  <c r="P1732" i="6"/>
  <c r="O1732" i="6"/>
  <c r="N1732" i="6"/>
  <c r="L1732" i="6"/>
  <c r="K1732" i="6"/>
  <c r="J1732" i="6"/>
  <c r="I1732" i="6"/>
  <c r="F1732" i="6"/>
  <c r="E1732" i="6"/>
  <c r="D1732" i="6"/>
  <c r="C1732" i="6"/>
  <c r="B1732" i="6"/>
  <c r="R1732" i="6"/>
  <c r="A1732" i="6"/>
  <c r="Q1732" i="6"/>
  <c r="L1763" i="6"/>
  <c r="K1763" i="6"/>
  <c r="G1763" i="6"/>
  <c r="F1763" i="6"/>
  <c r="O1763" i="6"/>
  <c r="N1763" i="6"/>
  <c r="M1763" i="6"/>
  <c r="J1763" i="6"/>
  <c r="I1763" i="6"/>
  <c r="H1763" i="6"/>
  <c r="E1763" i="6"/>
  <c r="D1763" i="6"/>
  <c r="C1763" i="6"/>
  <c r="B1763" i="6"/>
  <c r="A1763" i="6"/>
  <c r="R1763" i="6"/>
  <c r="Q1763" i="6"/>
  <c r="P1763" i="6"/>
  <c r="M1648" i="6"/>
  <c r="L1648" i="6"/>
  <c r="K1648" i="6"/>
  <c r="J1648" i="6"/>
  <c r="I1648" i="6"/>
  <c r="H1648" i="6"/>
  <c r="G1648" i="6"/>
  <c r="F1648" i="6"/>
  <c r="E1648" i="6"/>
  <c r="R1648" i="6"/>
  <c r="D1648" i="6"/>
  <c r="Q1648" i="6"/>
  <c r="C1648" i="6"/>
  <c r="P1648" i="6"/>
  <c r="B1648" i="6"/>
  <c r="O1648" i="6"/>
  <c r="A1648" i="6"/>
  <c r="N1648" i="6"/>
  <c r="L1679" i="6"/>
  <c r="K1679" i="6"/>
  <c r="J1679" i="6"/>
  <c r="I1679" i="6"/>
  <c r="H1679" i="6"/>
  <c r="G1679" i="6"/>
  <c r="F1679" i="6"/>
  <c r="E1679" i="6"/>
  <c r="R1679" i="6"/>
  <c r="D1679" i="6"/>
  <c r="Q1679" i="6"/>
  <c r="C1679" i="6"/>
  <c r="P1679" i="6"/>
  <c r="B1679" i="6"/>
  <c r="O1679" i="6"/>
  <c r="A1679" i="6"/>
  <c r="N1679" i="6"/>
  <c r="M1679" i="6"/>
  <c r="K1696" i="6"/>
  <c r="J1696" i="6"/>
  <c r="I1696" i="6"/>
  <c r="H1696" i="6"/>
  <c r="G1696" i="6"/>
  <c r="F1696" i="6"/>
  <c r="E1696" i="6"/>
  <c r="R1696" i="6"/>
  <c r="D1696" i="6"/>
  <c r="Q1696" i="6"/>
  <c r="C1696" i="6"/>
  <c r="P1696" i="6"/>
  <c r="B1696" i="6"/>
  <c r="O1696" i="6"/>
  <c r="A1696" i="6"/>
  <c r="N1696" i="6"/>
  <c r="M1696" i="6"/>
  <c r="L1696" i="6"/>
  <c r="I1702" i="6"/>
  <c r="H1702" i="6"/>
  <c r="G1702" i="6"/>
  <c r="F1702" i="6"/>
  <c r="E1702" i="6"/>
  <c r="R1702" i="6"/>
  <c r="D1702" i="6"/>
  <c r="Q1702" i="6"/>
  <c r="C1702" i="6"/>
  <c r="P1702" i="6"/>
  <c r="B1702" i="6"/>
  <c r="O1702" i="6"/>
  <c r="A1702" i="6"/>
  <c r="N1702" i="6"/>
  <c r="M1702" i="6"/>
  <c r="L1702" i="6"/>
  <c r="K1702" i="6"/>
  <c r="J1702" i="6"/>
  <c r="O1726" i="6"/>
  <c r="A1726" i="6"/>
  <c r="J1726" i="6"/>
  <c r="I1726" i="6"/>
  <c r="E1726" i="6"/>
  <c r="D1726" i="6"/>
  <c r="C1726" i="6"/>
  <c r="B1726" i="6"/>
  <c r="R1726" i="6"/>
  <c r="Q1726" i="6"/>
  <c r="P1726" i="6"/>
  <c r="N1726" i="6"/>
  <c r="M1726" i="6"/>
  <c r="L1726" i="6"/>
  <c r="K1726" i="6"/>
  <c r="H1726" i="6"/>
  <c r="G1726" i="6"/>
  <c r="F1726" i="6"/>
  <c r="F1557" i="6"/>
  <c r="E1557" i="6"/>
  <c r="R1557" i="6"/>
  <c r="D1557" i="6"/>
  <c r="Q1557" i="6"/>
  <c r="C1557" i="6"/>
  <c r="G1557" i="6"/>
  <c r="B1557" i="6"/>
  <c r="A1557" i="6"/>
  <c r="P1557" i="6"/>
  <c r="O1557" i="6"/>
  <c r="N1557" i="6"/>
  <c r="M1557" i="6"/>
  <c r="L1557" i="6"/>
  <c r="K1557" i="6"/>
  <c r="J1557" i="6"/>
  <c r="I1557" i="6"/>
  <c r="H1557" i="6"/>
  <c r="N1743" i="6"/>
  <c r="I1743" i="6"/>
  <c r="H1743" i="6"/>
  <c r="C1743" i="6"/>
  <c r="B1743" i="6"/>
  <c r="R1743" i="6"/>
  <c r="A1743" i="6"/>
  <c r="Q1743" i="6"/>
  <c r="P1743" i="6"/>
  <c r="O1743" i="6"/>
  <c r="M1743" i="6"/>
  <c r="L1743" i="6"/>
  <c r="K1743" i="6"/>
  <c r="J1743" i="6"/>
  <c r="G1743" i="6"/>
  <c r="F1743" i="6"/>
  <c r="E1743" i="6"/>
  <c r="D1743" i="6"/>
  <c r="N1729" i="6"/>
  <c r="I1729" i="6"/>
  <c r="H1729" i="6"/>
  <c r="B1729" i="6"/>
  <c r="R1729" i="6"/>
  <c r="A1729" i="6"/>
  <c r="Q1729" i="6"/>
  <c r="P1729" i="6"/>
  <c r="O1729" i="6"/>
  <c r="M1729" i="6"/>
  <c r="L1729" i="6"/>
  <c r="K1729" i="6"/>
  <c r="J1729" i="6"/>
  <c r="G1729" i="6"/>
  <c r="F1729" i="6"/>
  <c r="E1729" i="6"/>
  <c r="D1729" i="6"/>
  <c r="C1729" i="6"/>
  <c r="P1796" i="6"/>
  <c r="B1796" i="6"/>
  <c r="O1796" i="6"/>
  <c r="A1796" i="6"/>
  <c r="N1796" i="6"/>
  <c r="M1796" i="6"/>
  <c r="L1796" i="6"/>
  <c r="K1796" i="6"/>
  <c r="J1796" i="6"/>
  <c r="I1796" i="6"/>
  <c r="H1796" i="6"/>
  <c r="G1796" i="6"/>
  <c r="F1796" i="6"/>
  <c r="E1796" i="6"/>
  <c r="R1796" i="6"/>
  <c r="D1796" i="6"/>
  <c r="Q1796" i="6"/>
  <c r="C1796" i="6"/>
  <c r="N1788" i="6"/>
  <c r="M1788" i="6"/>
  <c r="L1788" i="6"/>
  <c r="K1788" i="6"/>
  <c r="J1788" i="6"/>
  <c r="I1788" i="6"/>
  <c r="H1788" i="6"/>
  <c r="G1788" i="6"/>
  <c r="F1788" i="6"/>
  <c r="E1788" i="6"/>
  <c r="R1788" i="6"/>
  <c r="D1788" i="6"/>
  <c r="Q1788" i="6"/>
  <c r="C1788" i="6"/>
  <c r="P1788" i="6"/>
  <c r="B1788" i="6"/>
  <c r="O1788" i="6"/>
  <c r="A1788" i="6"/>
  <c r="M1791" i="6"/>
  <c r="L1791" i="6"/>
  <c r="K1791" i="6"/>
  <c r="J1791" i="6"/>
  <c r="I1791" i="6"/>
  <c r="H1791" i="6"/>
  <c r="G1791" i="6"/>
  <c r="F1791" i="6"/>
  <c r="E1791" i="6"/>
  <c r="R1791" i="6"/>
  <c r="D1791" i="6"/>
  <c r="Q1791" i="6"/>
  <c r="C1791" i="6"/>
  <c r="P1791" i="6"/>
  <c r="B1791" i="6"/>
  <c r="O1791" i="6"/>
  <c r="A1791" i="6"/>
  <c r="N1791" i="6"/>
  <c r="L1829" i="6"/>
  <c r="K1829" i="6"/>
  <c r="J1829" i="6"/>
  <c r="I1829" i="6"/>
  <c r="H1829" i="6"/>
  <c r="G1829" i="6"/>
  <c r="F1829" i="6"/>
  <c r="E1829" i="6"/>
  <c r="D1829" i="6"/>
  <c r="C1829" i="6"/>
  <c r="B1829" i="6"/>
  <c r="A1829" i="6"/>
  <c r="R1829" i="6"/>
  <c r="Q1829" i="6"/>
  <c r="P1829" i="6"/>
  <c r="O1829" i="6"/>
  <c r="N1829" i="6"/>
  <c r="M1829" i="6"/>
  <c r="M1826" i="6"/>
  <c r="L1826" i="6"/>
  <c r="K1826" i="6"/>
  <c r="J1826" i="6"/>
  <c r="G1826" i="6"/>
  <c r="F1826" i="6"/>
  <c r="E1826" i="6"/>
  <c r="D1826" i="6"/>
  <c r="C1826" i="6"/>
  <c r="B1826" i="6"/>
  <c r="A1826" i="6"/>
  <c r="R1826" i="6"/>
  <c r="Q1826" i="6"/>
  <c r="P1826" i="6"/>
  <c r="O1826" i="6"/>
  <c r="N1826" i="6"/>
  <c r="I1826" i="6"/>
  <c r="H1826" i="6"/>
  <c r="O1820" i="6"/>
  <c r="A1820" i="6"/>
  <c r="N1820" i="6"/>
  <c r="M1820" i="6"/>
  <c r="L1820" i="6"/>
  <c r="E1820" i="6"/>
  <c r="D1820" i="6"/>
  <c r="C1820" i="6"/>
  <c r="B1820" i="6"/>
  <c r="R1820" i="6"/>
  <c r="Q1820" i="6"/>
  <c r="P1820" i="6"/>
  <c r="K1820" i="6"/>
  <c r="J1820" i="6"/>
  <c r="I1820" i="6"/>
  <c r="H1820" i="6"/>
  <c r="G1820" i="6"/>
  <c r="F1820" i="6"/>
  <c r="Q1981" i="6"/>
  <c r="C1981" i="6"/>
  <c r="P1981" i="6"/>
  <c r="B1981" i="6"/>
  <c r="N1981" i="6"/>
  <c r="R1981" i="6"/>
  <c r="O1981" i="6"/>
  <c r="M1981" i="6"/>
  <c r="L1981" i="6"/>
  <c r="K1981" i="6"/>
  <c r="J1981" i="6"/>
  <c r="I1981" i="6"/>
  <c r="H1981" i="6"/>
  <c r="G1981" i="6"/>
  <c r="F1981" i="6"/>
  <c r="E1981" i="6"/>
  <c r="D1981" i="6"/>
  <c r="A1981" i="6"/>
  <c r="E1742" i="6"/>
  <c r="N1742" i="6"/>
  <c r="M1742" i="6"/>
  <c r="D1742" i="6"/>
  <c r="C1742" i="6"/>
  <c r="B1742" i="6"/>
  <c r="R1742" i="6"/>
  <c r="A1742" i="6"/>
  <c r="Q1742" i="6"/>
  <c r="P1742" i="6"/>
  <c r="O1742" i="6"/>
  <c r="L1742" i="6"/>
  <c r="K1742" i="6"/>
  <c r="J1742" i="6"/>
  <c r="I1742" i="6"/>
  <c r="H1742" i="6"/>
  <c r="G1742" i="6"/>
  <c r="F1742" i="6"/>
  <c r="E1801" i="6"/>
  <c r="R1801" i="6"/>
  <c r="D1801" i="6"/>
  <c r="Q1801" i="6"/>
  <c r="C1801" i="6"/>
  <c r="P1801" i="6"/>
  <c r="B1801" i="6"/>
  <c r="O1801" i="6"/>
  <c r="A1801" i="6"/>
  <c r="N1801" i="6"/>
  <c r="M1801" i="6"/>
  <c r="L1801" i="6"/>
  <c r="K1801" i="6"/>
  <c r="J1801" i="6"/>
  <c r="I1801" i="6"/>
  <c r="H1801" i="6"/>
  <c r="G1801" i="6"/>
  <c r="F1801" i="6"/>
  <c r="R2157" i="6"/>
  <c r="D2157" i="6"/>
  <c r="Q2157" i="6"/>
  <c r="C2157" i="6"/>
  <c r="P2157" i="6"/>
  <c r="B2157" i="6"/>
  <c r="O2157" i="6"/>
  <c r="A2157" i="6"/>
  <c r="N2157" i="6"/>
  <c r="M2157" i="6"/>
  <c r="L2157" i="6"/>
  <c r="K2157" i="6"/>
  <c r="J2157" i="6"/>
  <c r="I2157" i="6"/>
  <c r="H2157" i="6"/>
  <c r="G2157" i="6"/>
  <c r="F2157" i="6"/>
  <c r="E2157" i="6"/>
  <c r="Q1998" i="6"/>
  <c r="C1998" i="6"/>
  <c r="P1998" i="6"/>
  <c r="B1998" i="6"/>
  <c r="O1998" i="6"/>
  <c r="A1998" i="6"/>
  <c r="N1998" i="6"/>
  <c r="M1998" i="6"/>
  <c r="L1998" i="6"/>
  <c r="K1998" i="6"/>
  <c r="G1998" i="6"/>
  <c r="F1998" i="6"/>
  <c r="E1998" i="6"/>
  <c r="D1998" i="6"/>
  <c r="R1998" i="6"/>
  <c r="J1998" i="6"/>
  <c r="I1998" i="6"/>
  <c r="H1998" i="6"/>
  <c r="L1941" i="6"/>
  <c r="K1941" i="6"/>
  <c r="J1941" i="6"/>
  <c r="I1941" i="6"/>
  <c r="H1941" i="6"/>
  <c r="G1941" i="6"/>
  <c r="F1941" i="6"/>
  <c r="E1941" i="6"/>
  <c r="R1941" i="6"/>
  <c r="D1941" i="6"/>
  <c r="Q1941" i="6"/>
  <c r="C1941" i="6"/>
  <c r="P1941" i="6"/>
  <c r="B1941" i="6"/>
  <c r="O1941" i="6"/>
  <c r="A1941" i="6"/>
  <c r="N1941" i="6"/>
  <c r="M1941" i="6"/>
  <c r="N2035" i="6"/>
  <c r="M2035" i="6"/>
  <c r="L2035" i="6"/>
  <c r="K2035" i="6"/>
  <c r="J2035" i="6"/>
  <c r="I2035" i="6"/>
  <c r="H2035" i="6"/>
  <c r="D2035" i="6"/>
  <c r="C2035" i="6"/>
  <c r="B2035" i="6"/>
  <c r="A2035" i="6"/>
  <c r="R2035" i="6"/>
  <c r="Q2035" i="6"/>
  <c r="P2035" i="6"/>
  <c r="O2035" i="6"/>
  <c r="G2035" i="6"/>
  <c r="F2035" i="6"/>
  <c r="E2035" i="6"/>
  <c r="I1922" i="6"/>
  <c r="H1922" i="6"/>
  <c r="G1922" i="6"/>
  <c r="F1922" i="6"/>
  <c r="E1922" i="6"/>
  <c r="R1922" i="6"/>
  <c r="D1922" i="6"/>
  <c r="Q1922" i="6"/>
  <c r="C1922" i="6"/>
  <c r="P1922" i="6"/>
  <c r="B1922" i="6"/>
  <c r="O1922" i="6"/>
  <c r="A1922" i="6"/>
  <c r="N1922" i="6"/>
  <c r="M1922" i="6"/>
  <c r="L1922" i="6"/>
  <c r="K1922" i="6"/>
  <c r="J1922" i="6"/>
  <c r="H1925" i="6"/>
  <c r="G1925" i="6"/>
  <c r="F1925" i="6"/>
  <c r="E1925" i="6"/>
  <c r="R1925" i="6"/>
  <c r="D1925" i="6"/>
  <c r="Q1925" i="6"/>
  <c r="C1925" i="6"/>
  <c r="P1925" i="6"/>
  <c r="B1925" i="6"/>
  <c r="O1925" i="6"/>
  <c r="A1925" i="6"/>
  <c r="N1925" i="6"/>
  <c r="M1925" i="6"/>
  <c r="L1925" i="6"/>
  <c r="K1925" i="6"/>
  <c r="J1925" i="6"/>
  <c r="I1925" i="6"/>
  <c r="G1942" i="6"/>
  <c r="F1942" i="6"/>
  <c r="E1942" i="6"/>
  <c r="R1942" i="6"/>
  <c r="D1942" i="6"/>
  <c r="Q1942" i="6"/>
  <c r="C1942" i="6"/>
  <c r="P1942" i="6"/>
  <c r="B1942" i="6"/>
  <c r="O1942" i="6"/>
  <c r="A1942" i="6"/>
  <c r="N1942" i="6"/>
  <c r="M1942" i="6"/>
  <c r="L1942" i="6"/>
  <c r="K1942" i="6"/>
  <c r="J1942" i="6"/>
  <c r="I1942" i="6"/>
  <c r="H1942" i="6"/>
  <c r="F1889" i="6"/>
  <c r="E1889" i="6"/>
  <c r="R1889" i="6"/>
  <c r="D1889" i="6"/>
  <c r="Q1889" i="6"/>
  <c r="C1889" i="6"/>
  <c r="N1889" i="6"/>
  <c r="L1889" i="6"/>
  <c r="M1889" i="6"/>
  <c r="K1889" i="6"/>
  <c r="J1889" i="6"/>
  <c r="I1889" i="6"/>
  <c r="H1889" i="6"/>
  <c r="G1889" i="6"/>
  <c r="B1889" i="6"/>
  <c r="A1889" i="6"/>
  <c r="P1889" i="6"/>
  <c r="O1889" i="6"/>
  <c r="E1892" i="6"/>
  <c r="R1892" i="6"/>
  <c r="D1892" i="6"/>
  <c r="Q1892" i="6"/>
  <c r="C1892" i="6"/>
  <c r="P1892" i="6"/>
  <c r="B1892" i="6"/>
  <c r="M1892" i="6"/>
  <c r="K1892" i="6"/>
  <c r="G1892" i="6"/>
  <c r="F1892" i="6"/>
  <c r="A1892" i="6"/>
  <c r="O1892" i="6"/>
  <c r="N1892" i="6"/>
  <c r="L1892" i="6"/>
  <c r="J1892" i="6"/>
  <c r="I1892" i="6"/>
  <c r="H1892" i="6"/>
  <c r="Q2118" i="6"/>
  <c r="C2118" i="6"/>
  <c r="P2118" i="6"/>
  <c r="B2118" i="6"/>
  <c r="O2118" i="6"/>
  <c r="A2118" i="6"/>
  <c r="N2118" i="6"/>
  <c r="K2118" i="6"/>
  <c r="L2118" i="6"/>
  <c r="J2118" i="6"/>
  <c r="I2118" i="6"/>
  <c r="H2118" i="6"/>
  <c r="G2118" i="6"/>
  <c r="F2118" i="6"/>
  <c r="E2118" i="6"/>
  <c r="D2118" i="6"/>
  <c r="R2118" i="6"/>
  <c r="M2118" i="6"/>
  <c r="N2063" i="6"/>
  <c r="M2063" i="6"/>
  <c r="L2063" i="6"/>
  <c r="K2063" i="6"/>
  <c r="J2063" i="6"/>
  <c r="I2063" i="6"/>
  <c r="H2063" i="6"/>
  <c r="F2063" i="6"/>
  <c r="E2063" i="6"/>
  <c r="R2063" i="6"/>
  <c r="D2063" i="6"/>
  <c r="Q2063" i="6"/>
  <c r="P2063" i="6"/>
  <c r="O2063" i="6"/>
  <c r="G2063" i="6"/>
  <c r="C2063" i="6"/>
  <c r="B2063" i="6"/>
  <c r="A2063" i="6"/>
  <c r="M2377" i="6"/>
  <c r="L2377" i="6"/>
  <c r="K2377" i="6"/>
  <c r="H2377" i="6"/>
  <c r="R2377" i="6"/>
  <c r="Q2377" i="6"/>
  <c r="P2377" i="6"/>
  <c r="O2377" i="6"/>
  <c r="N2377" i="6"/>
  <c r="J2377" i="6"/>
  <c r="I2377" i="6"/>
  <c r="G2377" i="6"/>
  <c r="F2377" i="6"/>
  <c r="E2377" i="6"/>
  <c r="D2377" i="6"/>
  <c r="A2377" i="6"/>
  <c r="C2377" i="6"/>
  <c r="B2377" i="6"/>
  <c r="K2058" i="6"/>
  <c r="J2058" i="6"/>
  <c r="I2058" i="6"/>
  <c r="H2058" i="6"/>
  <c r="G2058" i="6"/>
  <c r="F2058" i="6"/>
  <c r="E2058" i="6"/>
  <c r="Q2058" i="6"/>
  <c r="C2058" i="6"/>
  <c r="P2058" i="6"/>
  <c r="B2058" i="6"/>
  <c r="O2058" i="6"/>
  <c r="A2058" i="6"/>
  <c r="R2058" i="6"/>
  <c r="N2058" i="6"/>
  <c r="M2058" i="6"/>
  <c r="L2058" i="6"/>
  <c r="D2058" i="6"/>
  <c r="J2047" i="6"/>
  <c r="I2047" i="6"/>
  <c r="H2047" i="6"/>
  <c r="G2047" i="6"/>
  <c r="F2047" i="6"/>
  <c r="E2047" i="6"/>
  <c r="R2047" i="6"/>
  <c r="D2047" i="6"/>
  <c r="P2047" i="6"/>
  <c r="O2047" i="6"/>
  <c r="Q2047" i="6"/>
  <c r="N2047" i="6"/>
  <c r="M2047" i="6"/>
  <c r="L2047" i="6"/>
  <c r="K2047" i="6"/>
  <c r="C2047" i="6"/>
  <c r="B2047" i="6"/>
  <c r="A2047" i="6"/>
  <c r="I2022" i="6"/>
  <c r="H2022" i="6"/>
  <c r="G2022" i="6"/>
  <c r="F2022" i="6"/>
  <c r="E2022" i="6"/>
  <c r="R2022" i="6"/>
  <c r="D2022" i="6"/>
  <c r="Q2022" i="6"/>
  <c r="C2022" i="6"/>
  <c r="P2022" i="6"/>
  <c r="O2022" i="6"/>
  <c r="N2022" i="6"/>
  <c r="M2022" i="6"/>
  <c r="L2022" i="6"/>
  <c r="K2022" i="6"/>
  <c r="J2022" i="6"/>
  <c r="B2022" i="6"/>
  <c r="A2022" i="6"/>
  <c r="H1997" i="6"/>
  <c r="G1997" i="6"/>
  <c r="F1997" i="6"/>
  <c r="E1997" i="6"/>
  <c r="R1997" i="6"/>
  <c r="D1997" i="6"/>
  <c r="Q1997" i="6"/>
  <c r="C1997" i="6"/>
  <c r="P1997" i="6"/>
  <c r="O1997" i="6"/>
  <c r="N1997" i="6"/>
  <c r="M1997" i="6"/>
  <c r="L1997" i="6"/>
  <c r="K1997" i="6"/>
  <c r="J1997" i="6"/>
  <c r="I1997" i="6"/>
  <c r="B1997" i="6"/>
  <c r="A1997" i="6"/>
  <c r="O2180" i="6"/>
  <c r="A2180" i="6"/>
  <c r="N2180" i="6"/>
  <c r="M2180" i="6"/>
  <c r="L2180" i="6"/>
  <c r="K2180" i="6"/>
  <c r="J2180" i="6"/>
  <c r="I2180" i="6"/>
  <c r="R2180" i="6"/>
  <c r="Q2180" i="6"/>
  <c r="P2180" i="6"/>
  <c r="H2180" i="6"/>
  <c r="G2180" i="6"/>
  <c r="F2180" i="6"/>
  <c r="E2180" i="6"/>
  <c r="D2180" i="6"/>
  <c r="C2180" i="6"/>
  <c r="B2180" i="6"/>
  <c r="N2155" i="6"/>
  <c r="M2155" i="6"/>
  <c r="L2155" i="6"/>
  <c r="K2155" i="6"/>
  <c r="J2155" i="6"/>
  <c r="I2155" i="6"/>
  <c r="H2155" i="6"/>
  <c r="R2155" i="6"/>
  <c r="Q2155" i="6"/>
  <c r="P2155" i="6"/>
  <c r="O2155" i="6"/>
  <c r="G2155" i="6"/>
  <c r="F2155" i="6"/>
  <c r="E2155" i="6"/>
  <c r="D2155" i="6"/>
  <c r="C2155" i="6"/>
  <c r="B2155" i="6"/>
  <c r="A2155" i="6"/>
  <c r="F2092" i="6"/>
  <c r="E2092" i="6"/>
  <c r="D2092" i="6"/>
  <c r="R2092" i="6"/>
  <c r="C2092" i="6"/>
  <c r="Q2092" i="6"/>
  <c r="B2092" i="6"/>
  <c r="P2092" i="6"/>
  <c r="A2092" i="6"/>
  <c r="O2092" i="6"/>
  <c r="N2092" i="6"/>
  <c r="M2092" i="6"/>
  <c r="L2092" i="6"/>
  <c r="K2092" i="6"/>
  <c r="J2092" i="6"/>
  <c r="I2092" i="6"/>
  <c r="H2092" i="6"/>
  <c r="G2092" i="6"/>
  <c r="L2133" i="6"/>
  <c r="K2133" i="6"/>
  <c r="J2133" i="6"/>
  <c r="I2133" i="6"/>
  <c r="H2133" i="6"/>
  <c r="G2133" i="6"/>
  <c r="F2133" i="6"/>
  <c r="R2133" i="6"/>
  <c r="Q2133" i="6"/>
  <c r="P2133" i="6"/>
  <c r="O2133" i="6"/>
  <c r="N2133" i="6"/>
  <c r="M2133" i="6"/>
  <c r="E2133" i="6"/>
  <c r="D2133" i="6"/>
  <c r="C2133" i="6"/>
  <c r="B2133" i="6"/>
  <c r="A2133" i="6"/>
  <c r="N2225" i="6"/>
  <c r="M2225" i="6"/>
  <c r="L2225" i="6"/>
  <c r="K2225" i="6"/>
  <c r="J2225" i="6"/>
  <c r="I2225" i="6"/>
  <c r="H2225" i="6"/>
  <c r="G2225" i="6"/>
  <c r="F2225" i="6"/>
  <c r="E2225" i="6"/>
  <c r="P2225" i="6"/>
  <c r="B2225" i="6"/>
  <c r="A2225" i="6"/>
  <c r="R2225" i="6"/>
  <c r="Q2225" i="6"/>
  <c r="O2225" i="6"/>
  <c r="D2225" i="6"/>
  <c r="C2225" i="6"/>
  <c r="L2231" i="6"/>
  <c r="K2231" i="6"/>
  <c r="J2231" i="6"/>
  <c r="I2231" i="6"/>
  <c r="H2231" i="6"/>
  <c r="G2231" i="6"/>
  <c r="F2231" i="6"/>
  <c r="E2231" i="6"/>
  <c r="R2231" i="6"/>
  <c r="D2231" i="6"/>
  <c r="Q2231" i="6"/>
  <c r="C2231" i="6"/>
  <c r="N2231" i="6"/>
  <c r="O2231" i="6"/>
  <c r="M2231" i="6"/>
  <c r="B2231" i="6"/>
  <c r="A2231" i="6"/>
  <c r="P2231" i="6"/>
  <c r="O2246" i="6"/>
  <c r="A2246" i="6"/>
  <c r="J2246" i="6"/>
  <c r="I2246" i="6"/>
  <c r="H2246" i="6"/>
  <c r="G2246" i="6"/>
  <c r="F2246" i="6"/>
  <c r="E2246" i="6"/>
  <c r="D2246" i="6"/>
  <c r="R2246" i="6"/>
  <c r="C2246" i="6"/>
  <c r="Q2246" i="6"/>
  <c r="B2246" i="6"/>
  <c r="P2246" i="6"/>
  <c r="L2246" i="6"/>
  <c r="K2246" i="6"/>
  <c r="N2246" i="6"/>
  <c r="M2246" i="6"/>
  <c r="H2266" i="6"/>
  <c r="G2266" i="6"/>
  <c r="J2266" i="6"/>
  <c r="I2266" i="6"/>
  <c r="R2266" i="6"/>
  <c r="B2266" i="6"/>
  <c r="E2266" i="6"/>
  <c r="D2266" i="6"/>
  <c r="C2266" i="6"/>
  <c r="A2266" i="6"/>
  <c r="Q2266" i="6"/>
  <c r="P2266" i="6"/>
  <c r="O2266" i="6"/>
  <c r="N2266" i="6"/>
  <c r="K2266" i="6"/>
  <c r="M2266" i="6"/>
  <c r="L2266" i="6"/>
  <c r="F2266" i="6"/>
  <c r="K2257" i="6"/>
  <c r="J2257" i="6"/>
  <c r="Q2257" i="6"/>
  <c r="A2257" i="6"/>
  <c r="P2257" i="6"/>
  <c r="E2257" i="6"/>
  <c r="D2257" i="6"/>
  <c r="C2257" i="6"/>
  <c r="B2257" i="6"/>
  <c r="R2257" i="6"/>
  <c r="O2257" i="6"/>
  <c r="N2257" i="6"/>
  <c r="M2257" i="6"/>
  <c r="L2257" i="6"/>
  <c r="G2257" i="6"/>
  <c r="I2257" i="6"/>
  <c r="H2257" i="6"/>
  <c r="F2257" i="6"/>
  <c r="H2173" i="6"/>
  <c r="G2173" i="6"/>
  <c r="F2173" i="6"/>
  <c r="E2173" i="6"/>
  <c r="R2173" i="6"/>
  <c r="D2173" i="6"/>
  <c r="Q2173" i="6"/>
  <c r="C2173" i="6"/>
  <c r="P2173" i="6"/>
  <c r="B2173" i="6"/>
  <c r="O2173" i="6"/>
  <c r="N2173" i="6"/>
  <c r="M2173" i="6"/>
  <c r="L2173" i="6"/>
  <c r="K2173" i="6"/>
  <c r="J2173" i="6"/>
  <c r="I2173" i="6"/>
  <c r="A2173" i="6"/>
  <c r="G2162" i="6"/>
  <c r="F2162" i="6"/>
  <c r="E2162" i="6"/>
  <c r="R2162" i="6"/>
  <c r="D2162" i="6"/>
  <c r="Q2162" i="6"/>
  <c r="C2162" i="6"/>
  <c r="P2162" i="6"/>
  <c r="B2162" i="6"/>
  <c r="O2162" i="6"/>
  <c r="A2162" i="6"/>
  <c r="N2162" i="6"/>
  <c r="M2162" i="6"/>
  <c r="L2162" i="6"/>
  <c r="K2162" i="6"/>
  <c r="J2162" i="6"/>
  <c r="I2162" i="6"/>
  <c r="H2162" i="6"/>
  <c r="E2095" i="6"/>
  <c r="I2095" i="6"/>
  <c r="H2095" i="6"/>
  <c r="G2095" i="6"/>
  <c r="F2095" i="6"/>
  <c r="D2095" i="6"/>
  <c r="R2095" i="6"/>
  <c r="C2095" i="6"/>
  <c r="Q2095" i="6"/>
  <c r="B2095" i="6"/>
  <c r="P2095" i="6"/>
  <c r="A2095" i="6"/>
  <c r="O2095" i="6"/>
  <c r="N2095" i="6"/>
  <c r="M2095" i="6"/>
  <c r="L2095" i="6"/>
  <c r="K2095" i="6"/>
  <c r="J2095" i="6"/>
  <c r="E2154" i="6"/>
  <c r="R2154" i="6"/>
  <c r="D2154" i="6"/>
  <c r="Q2154" i="6"/>
  <c r="C2154" i="6"/>
  <c r="P2154" i="6"/>
  <c r="B2154" i="6"/>
  <c r="O2154" i="6"/>
  <c r="A2154" i="6"/>
  <c r="N2154" i="6"/>
  <c r="M2154" i="6"/>
  <c r="L2154" i="6"/>
  <c r="K2154" i="6"/>
  <c r="J2154" i="6"/>
  <c r="I2154" i="6"/>
  <c r="H2154" i="6"/>
  <c r="G2154" i="6"/>
  <c r="F2154" i="6"/>
  <c r="P2406" i="6"/>
  <c r="B2406" i="6"/>
  <c r="R2406" i="6"/>
  <c r="C2406" i="6"/>
  <c r="Q2406" i="6"/>
  <c r="A2406" i="6"/>
  <c r="O2406" i="6"/>
  <c r="M2406" i="6"/>
  <c r="L2406" i="6"/>
  <c r="K2406" i="6"/>
  <c r="I2406" i="6"/>
  <c r="H2406" i="6"/>
  <c r="F2406" i="6"/>
  <c r="E2406" i="6"/>
  <c r="D2406" i="6"/>
  <c r="N2406" i="6"/>
  <c r="G2406" i="6"/>
  <c r="J2406" i="6"/>
  <c r="H2350" i="6"/>
  <c r="G2350" i="6"/>
  <c r="F2350" i="6"/>
  <c r="L2350" i="6"/>
  <c r="K2350" i="6"/>
  <c r="J2350" i="6"/>
  <c r="I2350" i="6"/>
  <c r="E2350" i="6"/>
  <c r="D2350" i="6"/>
  <c r="C2350" i="6"/>
  <c r="B2350" i="6"/>
  <c r="R2350" i="6"/>
  <c r="A2350" i="6"/>
  <c r="Q2350" i="6"/>
  <c r="P2350" i="6"/>
  <c r="M2350" i="6"/>
  <c r="O2350" i="6"/>
  <c r="N2350" i="6"/>
  <c r="H2322" i="6"/>
  <c r="G2322" i="6"/>
  <c r="F2322" i="6"/>
  <c r="J2322" i="6"/>
  <c r="I2322" i="6"/>
  <c r="E2322" i="6"/>
  <c r="D2322" i="6"/>
  <c r="C2322" i="6"/>
  <c r="B2322" i="6"/>
  <c r="R2322" i="6"/>
  <c r="A2322" i="6"/>
  <c r="Q2322" i="6"/>
  <c r="K2322" i="6"/>
  <c r="P2322" i="6"/>
  <c r="M2322" i="6"/>
  <c r="O2322" i="6"/>
  <c r="N2322" i="6"/>
  <c r="L2322" i="6"/>
  <c r="Q2654" i="6"/>
  <c r="C2654" i="6"/>
  <c r="N2654" i="6"/>
  <c r="M2654" i="6"/>
  <c r="L2654" i="6"/>
  <c r="J2654" i="6"/>
  <c r="I2654" i="6"/>
  <c r="H2654" i="6"/>
  <c r="O2654" i="6"/>
  <c r="K2654" i="6"/>
  <c r="G2654" i="6"/>
  <c r="F2654" i="6"/>
  <c r="E2654" i="6"/>
  <c r="D2654" i="6"/>
  <c r="B2654" i="6"/>
  <c r="R2654" i="6"/>
  <c r="P2654" i="6"/>
  <c r="A2654" i="6"/>
  <c r="O2357" i="6"/>
  <c r="A2357" i="6"/>
  <c r="N2357" i="6"/>
  <c r="M2357" i="6"/>
  <c r="D2357" i="6"/>
  <c r="C2357" i="6"/>
  <c r="B2357" i="6"/>
  <c r="R2357" i="6"/>
  <c r="Q2357" i="6"/>
  <c r="P2357" i="6"/>
  <c r="L2357" i="6"/>
  <c r="K2357" i="6"/>
  <c r="J2357" i="6"/>
  <c r="I2357" i="6"/>
  <c r="H2357" i="6"/>
  <c r="G2357" i="6"/>
  <c r="F2357" i="6"/>
  <c r="E2357" i="6"/>
  <c r="E2234" i="6"/>
  <c r="L2234" i="6"/>
  <c r="K2234" i="6"/>
  <c r="J2234" i="6"/>
  <c r="I2234" i="6"/>
  <c r="H2234" i="6"/>
  <c r="G2234" i="6"/>
  <c r="F2234" i="6"/>
  <c r="D2234" i="6"/>
  <c r="R2234" i="6"/>
  <c r="C2234" i="6"/>
  <c r="Q2234" i="6"/>
  <c r="B2234" i="6"/>
  <c r="N2234" i="6"/>
  <c r="P2234" i="6"/>
  <c r="O2234" i="6"/>
  <c r="M2234" i="6"/>
  <c r="A2234" i="6"/>
  <c r="N2426" i="6"/>
  <c r="O2426" i="6"/>
  <c r="M2426" i="6"/>
  <c r="L2426" i="6"/>
  <c r="K2426" i="6"/>
  <c r="J2426" i="6"/>
  <c r="I2426" i="6"/>
  <c r="H2426" i="6"/>
  <c r="G2426" i="6"/>
  <c r="F2426" i="6"/>
  <c r="E2426" i="6"/>
  <c r="D2426" i="6"/>
  <c r="R2426" i="6"/>
  <c r="Q2426" i="6"/>
  <c r="P2426" i="6"/>
  <c r="C2426" i="6"/>
  <c r="B2426" i="6"/>
  <c r="A2426" i="6"/>
  <c r="L2516" i="6"/>
  <c r="K2516" i="6"/>
  <c r="Q2516" i="6"/>
  <c r="A2516" i="6"/>
  <c r="P2516" i="6"/>
  <c r="O2516" i="6"/>
  <c r="N2516" i="6"/>
  <c r="J2516" i="6"/>
  <c r="I2516" i="6"/>
  <c r="H2516" i="6"/>
  <c r="G2516" i="6"/>
  <c r="D2516" i="6"/>
  <c r="C2516" i="6"/>
  <c r="B2516" i="6"/>
  <c r="R2516" i="6"/>
  <c r="M2516" i="6"/>
  <c r="F2516" i="6"/>
  <c r="E2516" i="6"/>
  <c r="L2404" i="6"/>
  <c r="J2404" i="6"/>
  <c r="I2404" i="6"/>
  <c r="H2404" i="6"/>
  <c r="F2404" i="6"/>
  <c r="E2404" i="6"/>
  <c r="D2404" i="6"/>
  <c r="Q2404" i="6"/>
  <c r="B2404" i="6"/>
  <c r="P2404" i="6"/>
  <c r="A2404" i="6"/>
  <c r="K2404" i="6"/>
  <c r="G2404" i="6"/>
  <c r="C2404" i="6"/>
  <c r="R2404" i="6"/>
  <c r="N2404" i="6"/>
  <c r="M2404" i="6"/>
  <c r="O2404" i="6"/>
  <c r="L2474" i="6"/>
  <c r="K2474" i="6"/>
  <c r="M2474" i="6"/>
  <c r="G2474" i="6"/>
  <c r="F2474" i="6"/>
  <c r="E2474" i="6"/>
  <c r="D2474" i="6"/>
  <c r="C2474" i="6"/>
  <c r="B2474" i="6"/>
  <c r="R2474" i="6"/>
  <c r="A2474" i="6"/>
  <c r="Q2474" i="6"/>
  <c r="P2474" i="6"/>
  <c r="O2474" i="6"/>
  <c r="N2474" i="6"/>
  <c r="J2474" i="6"/>
  <c r="I2474" i="6"/>
  <c r="H2474" i="6"/>
  <c r="G2297" i="6"/>
  <c r="F2297" i="6"/>
  <c r="E2297" i="6"/>
  <c r="B2297" i="6"/>
  <c r="R2297" i="6"/>
  <c r="A2297" i="6"/>
  <c r="Q2297" i="6"/>
  <c r="P2297" i="6"/>
  <c r="O2297" i="6"/>
  <c r="N2297" i="6"/>
  <c r="M2297" i="6"/>
  <c r="J2297" i="6"/>
  <c r="I2297" i="6"/>
  <c r="H2297" i="6"/>
  <c r="D2297" i="6"/>
  <c r="C2297" i="6"/>
  <c r="L2297" i="6"/>
  <c r="K2297" i="6"/>
  <c r="M2485" i="6"/>
  <c r="L2485" i="6"/>
  <c r="R2485" i="6"/>
  <c r="B2485" i="6"/>
  <c r="Q2485" i="6"/>
  <c r="A2485" i="6"/>
  <c r="P2485" i="6"/>
  <c r="O2485" i="6"/>
  <c r="J2485" i="6"/>
  <c r="N2485" i="6"/>
  <c r="K2485" i="6"/>
  <c r="I2485" i="6"/>
  <c r="H2485" i="6"/>
  <c r="G2485" i="6"/>
  <c r="F2485" i="6"/>
  <c r="E2485" i="6"/>
  <c r="D2485" i="6"/>
  <c r="C2485" i="6"/>
  <c r="F2384" i="6"/>
  <c r="E2384" i="6"/>
  <c r="R2384" i="6"/>
  <c r="D2384" i="6"/>
  <c r="O2384" i="6"/>
  <c r="A2384" i="6"/>
  <c r="B2384" i="6"/>
  <c r="Q2384" i="6"/>
  <c r="P2384" i="6"/>
  <c r="N2384" i="6"/>
  <c r="M2384" i="6"/>
  <c r="L2384" i="6"/>
  <c r="K2384" i="6"/>
  <c r="J2384" i="6"/>
  <c r="I2384" i="6"/>
  <c r="H2384" i="6"/>
  <c r="G2384" i="6"/>
  <c r="C2384" i="6"/>
  <c r="E2373" i="6"/>
  <c r="R2373" i="6"/>
  <c r="D2373" i="6"/>
  <c r="Q2373" i="6"/>
  <c r="C2373" i="6"/>
  <c r="A2373" i="6"/>
  <c r="P2373" i="6"/>
  <c r="O2373" i="6"/>
  <c r="N2373" i="6"/>
  <c r="M2373" i="6"/>
  <c r="L2373" i="6"/>
  <c r="K2373" i="6"/>
  <c r="J2373" i="6"/>
  <c r="I2373" i="6"/>
  <c r="H2373" i="6"/>
  <c r="G2373" i="6"/>
  <c r="B2373" i="6"/>
  <c r="F2373" i="6"/>
  <c r="M2539" i="6"/>
  <c r="F2539" i="6"/>
  <c r="E2539" i="6"/>
  <c r="P2539" i="6"/>
  <c r="O2539" i="6"/>
  <c r="N2539" i="6"/>
  <c r="L2539" i="6"/>
  <c r="J2539" i="6"/>
  <c r="I2539" i="6"/>
  <c r="H2539" i="6"/>
  <c r="G2539" i="6"/>
  <c r="D2539" i="6"/>
  <c r="C2539" i="6"/>
  <c r="B2539" i="6"/>
  <c r="R2539" i="6"/>
  <c r="Q2539" i="6"/>
  <c r="K2539" i="6"/>
  <c r="A2539" i="6"/>
  <c r="Q2682" i="6"/>
  <c r="C2682" i="6"/>
  <c r="P2682" i="6"/>
  <c r="B2682" i="6"/>
  <c r="R2682" i="6"/>
  <c r="O2682" i="6"/>
  <c r="N2682" i="6"/>
  <c r="M2682" i="6"/>
  <c r="L2682" i="6"/>
  <c r="K2682" i="6"/>
  <c r="J2682" i="6"/>
  <c r="I2682" i="6"/>
  <c r="H2682" i="6"/>
  <c r="G2682" i="6"/>
  <c r="A2682" i="6"/>
  <c r="F2682" i="6"/>
  <c r="E2682" i="6"/>
  <c r="D2682" i="6"/>
  <c r="I2551" i="6"/>
  <c r="H2551" i="6"/>
  <c r="N2551" i="6"/>
  <c r="M2551" i="6"/>
  <c r="G2551" i="6"/>
  <c r="K2551" i="6"/>
  <c r="J2551" i="6"/>
  <c r="F2551" i="6"/>
  <c r="E2551" i="6"/>
  <c r="C2551" i="6"/>
  <c r="B2551" i="6"/>
  <c r="A2551" i="6"/>
  <c r="R2551" i="6"/>
  <c r="Q2551" i="6"/>
  <c r="P2551" i="6"/>
  <c r="O2551" i="6"/>
  <c r="L2551" i="6"/>
  <c r="D2551" i="6"/>
  <c r="K2531" i="6"/>
  <c r="G2531" i="6"/>
  <c r="F2531" i="6"/>
  <c r="J2531" i="6"/>
  <c r="I2531" i="6"/>
  <c r="H2531" i="6"/>
  <c r="E2531" i="6"/>
  <c r="C2531" i="6"/>
  <c r="B2531" i="6"/>
  <c r="R2531" i="6"/>
  <c r="A2531" i="6"/>
  <c r="Q2531" i="6"/>
  <c r="P2531" i="6"/>
  <c r="O2531" i="6"/>
  <c r="N2531" i="6"/>
  <c r="M2531" i="6"/>
  <c r="L2531" i="6"/>
  <c r="D2531" i="6"/>
  <c r="I2565" i="6"/>
  <c r="H2565" i="6"/>
  <c r="G2565" i="6"/>
  <c r="N2565" i="6"/>
  <c r="M2565" i="6"/>
  <c r="J2565" i="6"/>
  <c r="F2565" i="6"/>
  <c r="C2565" i="6"/>
  <c r="B2565" i="6"/>
  <c r="A2565" i="6"/>
  <c r="R2565" i="6"/>
  <c r="Q2565" i="6"/>
  <c r="P2565" i="6"/>
  <c r="O2565" i="6"/>
  <c r="L2565" i="6"/>
  <c r="K2565" i="6"/>
  <c r="E2565" i="6"/>
  <c r="D2565" i="6"/>
  <c r="G2726" i="6"/>
  <c r="F2726" i="6"/>
  <c r="R2726" i="6"/>
  <c r="D2726" i="6"/>
  <c r="M2726" i="6"/>
  <c r="Q2726" i="6"/>
  <c r="P2726" i="6"/>
  <c r="O2726" i="6"/>
  <c r="N2726" i="6"/>
  <c r="L2726" i="6"/>
  <c r="K2726" i="6"/>
  <c r="J2726" i="6"/>
  <c r="I2726" i="6"/>
  <c r="H2726" i="6"/>
  <c r="E2726" i="6"/>
  <c r="C2726" i="6"/>
  <c r="B2726" i="6"/>
  <c r="A2726" i="6"/>
  <c r="J2576" i="6"/>
  <c r="I2576" i="6"/>
  <c r="H2576" i="6"/>
  <c r="R2576" i="6"/>
  <c r="A2576" i="6"/>
  <c r="Q2576" i="6"/>
  <c r="N2576" i="6"/>
  <c r="M2576" i="6"/>
  <c r="P2576" i="6"/>
  <c r="O2576" i="6"/>
  <c r="K2576" i="6"/>
  <c r="G2576" i="6"/>
  <c r="F2576" i="6"/>
  <c r="E2576" i="6"/>
  <c r="D2576" i="6"/>
  <c r="C2576" i="6"/>
  <c r="B2576" i="6"/>
  <c r="L2576" i="6"/>
  <c r="K2629" i="6"/>
  <c r="J2629" i="6"/>
  <c r="I2629" i="6"/>
  <c r="H2629" i="6"/>
  <c r="G2629" i="6"/>
  <c r="F2629" i="6"/>
  <c r="E2629" i="6"/>
  <c r="D2629" i="6"/>
  <c r="C2629" i="6"/>
  <c r="B2629" i="6"/>
  <c r="P2629" i="6"/>
  <c r="N2629" i="6"/>
  <c r="M2629" i="6"/>
  <c r="L2629" i="6"/>
  <c r="A2629" i="6"/>
  <c r="R2629" i="6"/>
  <c r="Q2629" i="6"/>
  <c r="O2629" i="6"/>
  <c r="Q2724" i="6"/>
  <c r="C2724" i="6"/>
  <c r="P2724" i="6"/>
  <c r="B2724" i="6"/>
  <c r="N2724" i="6"/>
  <c r="I2724" i="6"/>
  <c r="R2724" i="6"/>
  <c r="O2724" i="6"/>
  <c r="M2724" i="6"/>
  <c r="L2724" i="6"/>
  <c r="K2724" i="6"/>
  <c r="J2724" i="6"/>
  <c r="H2724" i="6"/>
  <c r="G2724" i="6"/>
  <c r="F2724" i="6"/>
  <c r="E2724" i="6"/>
  <c r="D2724" i="6"/>
  <c r="A2724" i="6"/>
  <c r="O2575" i="6"/>
  <c r="A2575" i="6"/>
  <c r="N2575" i="6"/>
  <c r="M2575" i="6"/>
  <c r="C2575" i="6"/>
  <c r="B2575" i="6"/>
  <c r="P2575" i="6"/>
  <c r="L2575" i="6"/>
  <c r="K2575" i="6"/>
  <c r="J2575" i="6"/>
  <c r="I2575" i="6"/>
  <c r="H2575" i="6"/>
  <c r="F2575" i="6"/>
  <c r="E2575" i="6"/>
  <c r="D2575" i="6"/>
  <c r="R2575" i="6"/>
  <c r="Q2575" i="6"/>
  <c r="G2575" i="6"/>
  <c r="E2523" i="6"/>
  <c r="R2523" i="6"/>
  <c r="D2523" i="6"/>
  <c r="N2523" i="6"/>
  <c r="M2523" i="6"/>
  <c r="L2523" i="6"/>
  <c r="K2523" i="6"/>
  <c r="I2523" i="6"/>
  <c r="H2523" i="6"/>
  <c r="G2523" i="6"/>
  <c r="F2523" i="6"/>
  <c r="Q2523" i="6"/>
  <c r="P2523" i="6"/>
  <c r="O2523" i="6"/>
  <c r="J2523" i="6"/>
  <c r="C2523" i="6"/>
  <c r="B2523" i="6"/>
  <c r="A2523" i="6"/>
  <c r="I2720" i="6"/>
  <c r="H2720" i="6"/>
  <c r="F2720" i="6"/>
  <c r="O2720" i="6"/>
  <c r="A2720" i="6"/>
  <c r="N2720" i="6"/>
  <c r="M2720" i="6"/>
  <c r="L2720" i="6"/>
  <c r="K2720" i="6"/>
  <c r="J2720" i="6"/>
  <c r="G2720" i="6"/>
  <c r="E2720" i="6"/>
  <c r="D2720" i="6"/>
  <c r="C2720" i="6"/>
  <c r="B2720" i="6"/>
  <c r="R2720" i="6"/>
  <c r="Q2720" i="6"/>
  <c r="P2720" i="6"/>
  <c r="G2684" i="6"/>
  <c r="F2684" i="6"/>
  <c r="L2684" i="6"/>
  <c r="K2684" i="6"/>
  <c r="J2684" i="6"/>
  <c r="I2684" i="6"/>
  <c r="H2684" i="6"/>
  <c r="E2684" i="6"/>
  <c r="D2684" i="6"/>
  <c r="C2684" i="6"/>
  <c r="R2684" i="6"/>
  <c r="B2684" i="6"/>
  <c r="Q2684" i="6"/>
  <c r="P2684" i="6"/>
  <c r="O2684" i="6"/>
  <c r="N2684" i="6"/>
  <c r="M2684" i="6"/>
  <c r="A2684" i="6"/>
  <c r="N2787" i="6"/>
  <c r="M2787" i="6"/>
  <c r="L2787" i="6"/>
  <c r="K2787" i="6"/>
  <c r="P2787" i="6"/>
  <c r="O2787" i="6"/>
  <c r="J2787" i="6"/>
  <c r="I2787" i="6"/>
  <c r="H2787" i="6"/>
  <c r="G2787" i="6"/>
  <c r="F2787" i="6"/>
  <c r="E2787" i="6"/>
  <c r="D2787" i="6"/>
  <c r="C2787" i="6"/>
  <c r="B2787" i="6"/>
  <c r="R2787" i="6"/>
  <c r="Q2787" i="6"/>
  <c r="A2787" i="6"/>
  <c r="G2585" i="6"/>
  <c r="F2585" i="6"/>
  <c r="E2585" i="6"/>
  <c r="I2585" i="6"/>
  <c r="H2585" i="6"/>
  <c r="B2585" i="6"/>
  <c r="R2585" i="6"/>
  <c r="A2585" i="6"/>
  <c r="Q2585" i="6"/>
  <c r="P2585" i="6"/>
  <c r="N2585" i="6"/>
  <c r="M2585" i="6"/>
  <c r="L2585" i="6"/>
  <c r="K2585" i="6"/>
  <c r="J2585" i="6"/>
  <c r="D2585" i="6"/>
  <c r="C2585" i="6"/>
  <c r="O2585" i="6"/>
  <c r="F2588" i="6"/>
  <c r="E2588" i="6"/>
  <c r="R2588" i="6"/>
  <c r="D2588" i="6"/>
  <c r="C2588" i="6"/>
  <c r="B2588" i="6"/>
  <c r="P2588" i="6"/>
  <c r="O2588" i="6"/>
  <c r="N2588" i="6"/>
  <c r="M2588" i="6"/>
  <c r="L2588" i="6"/>
  <c r="K2588" i="6"/>
  <c r="I2588" i="6"/>
  <c r="H2588" i="6"/>
  <c r="G2588" i="6"/>
  <c r="A2588" i="6"/>
  <c r="Q2588" i="6"/>
  <c r="J2588" i="6"/>
  <c r="E2619" i="6"/>
  <c r="R2619" i="6"/>
  <c r="D2619" i="6"/>
  <c r="Q2619" i="6"/>
  <c r="C2619" i="6"/>
  <c r="B2619" i="6"/>
  <c r="A2619" i="6"/>
  <c r="P2619" i="6"/>
  <c r="O2619" i="6"/>
  <c r="N2619" i="6"/>
  <c r="M2619" i="6"/>
  <c r="J2619" i="6"/>
  <c r="L2619" i="6"/>
  <c r="K2619" i="6"/>
  <c r="I2619" i="6"/>
  <c r="H2619" i="6"/>
  <c r="G2619" i="6"/>
  <c r="F2619" i="6"/>
  <c r="N2846" i="6"/>
  <c r="K2846" i="6"/>
  <c r="R2846" i="6"/>
  <c r="B2846" i="6"/>
  <c r="Q2846" i="6"/>
  <c r="A2846" i="6"/>
  <c r="P2846" i="6"/>
  <c r="O2846" i="6"/>
  <c r="M2846" i="6"/>
  <c r="L2846" i="6"/>
  <c r="J2846" i="6"/>
  <c r="I2846" i="6"/>
  <c r="H2846" i="6"/>
  <c r="G2846" i="6"/>
  <c r="C2846" i="6"/>
  <c r="E2846" i="6"/>
  <c r="D2846" i="6"/>
  <c r="F2846" i="6"/>
  <c r="P2767" i="6"/>
  <c r="B2767" i="6"/>
  <c r="O2767" i="6"/>
  <c r="A2767" i="6"/>
  <c r="N2767" i="6"/>
  <c r="J2767" i="6"/>
  <c r="I2767" i="6"/>
  <c r="H2767" i="6"/>
  <c r="G2767" i="6"/>
  <c r="F2767" i="6"/>
  <c r="E2767" i="6"/>
  <c r="D2767" i="6"/>
  <c r="C2767" i="6"/>
  <c r="R2767" i="6"/>
  <c r="Q2767" i="6"/>
  <c r="M2767" i="6"/>
  <c r="L2767" i="6"/>
  <c r="K2767" i="6"/>
  <c r="K2768" i="6"/>
  <c r="J2768" i="6"/>
  <c r="I2768" i="6"/>
  <c r="H2768" i="6"/>
  <c r="G2768" i="6"/>
  <c r="F2768" i="6"/>
  <c r="E2768" i="6"/>
  <c r="D2768" i="6"/>
  <c r="C2768" i="6"/>
  <c r="B2768" i="6"/>
  <c r="R2768" i="6"/>
  <c r="A2768" i="6"/>
  <c r="Q2768" i="6"/>
  <c r="P2768" i="6"/>
  <c r="O2768" i="6"/>
  <c r="N2768" i="6"/>
  <c r="M2768" i="6"/>
  <c r="L2768" i="6"/>
  <c r="M2877" i="6"/>
  <c r="J2877" i="6"/>
  <c r="Q2877" i="6"/>
  <c r="A2877" i="6"/>
  <c r="P2877" i="6"/>
  <c r="O2877" i="6"/>
  <c r="N2877" i="6"/>
  <c r="L2877" i="6"/>
  <c r="K2877" i="6"/>
  <c r="I2877" i="6"/>
  <c r="H2877" i="6"/>
  <c r="G2877" i="6"/>
  <c r="F2877" i="6"/>
  <c r="R2877" i="6"/>
  <c r="E2877" i="6"/>
  <c r="D2877" i="6"/>
  <c r="C2877" i="6"/>
  <c r="B2877" i="6"/>
  <c r="G2754" i="6"/>
  <c r="F2754" i="6"/>
  <c r="E2754" i="6"/>
  <c r="R2754" i="6"/>
  <c r="D2754" i="6"/>
  <c r="Q2754" i="6"/>
  <c r="C2754" i="6"/>
  <c r="P2754" i="6"/>
  <c r="B2754" i="6"/>
  <c r="O2754" i="6"/>
  <c r="A2754" i="6"/>
  <c r="N2754" i="6"/>
  <c r="M2754" i="6"/>
  <c r="L2754" i="6"/>
  <c r="K2754" i="6"/>
  <c r="J2754" i="6"/>
  <c r="I2754" i="6"/>
  <c r="H2754" i="6"/>
  <c r="L2793" i="6"/>
  <c r="K2793" i="6"/>
  <c r="J2793" i="6"/>
  <c r="I2793" i="6"/>
  <c r="G2793" i="6"/>
  <c r="A2793" i="6"/>
  <c r="R2793" i="6"/>
  <c r="Q2793" i="6"/>
  <c r="P2793" i="6"/>
  <c r="O2793" i="6"/>
  <c r="N2793" i="6"/>
  <c r="M2793" i="6"/>
  <c r="H2793" i="6"/>
  <c r="F2793" i="6"/>
  <c r="E2793" i="6"/>
  <c r="D2793" i="6"/>
  <c r="C2793" i="6"/>
  <c r="B2793" i="6"/>
  <c r="M2835" i="6"/>
  <c r="N2835" i="6"/>
  <c r="L2835" i="6"/>
  <c r="K2835" i="6"/>
  <c r="J2835" i="6"/>
  <c r="I2835" i="6"/>
  <c r="H2835" i="6"/>
  <c r="G2835" i="6"/>
  <c r="F2835" i="6"/>
  <c r="E2835" i="6"/>
  <c r="D2835" i="6"/>
  <c r="R2835" i="6"/>
  <c r="Q2835" i="6"/>
  <c r="P2835" i="6"/>
  <c r="O2835" i="6"/>
  <c r="C2835" i="6"/>
  <c r="B2835" i="6"/>
  <c r="A2835" i="6"/>
  <c r="L2824" i="6"/>
  <c r="K2824" i="6"/>
  <c r="J2824" i="6"/>
  <c r="I2824" i="6"/>
  <c r="H2824" i="6"/>
  <c r="G2824" i="6"/>
  <c r="F2824" i="6"/>
  <c r="E2824" i="6"/>
  <c r="D2824" i="6"/>
  <c r="R2824" i="6"/>
  <c r="C2824" i="6"/>
  <c r="Q2824" i="6"/>
  <c r="P2824" i="6"/>
  <c r="O2824" i="6"/>
  <c r="N2824" i="6"/>
  <c r="M2824" i="6"/>
  <c r="B2824" i="6"/>
  <c r="A2824" i="6"/>
  <c r="J2813" i="6"/>
  <c r="I2813" i="6"/>
  <c r="H2813" i="6"/>
  <c r="G2813" i="6"/>
  <c r="F2813" i="6"/>
  <c r="E2813" i="6"/>
  <c r="R2813" i="6"/>
  <c r="D2813" i="6"/>
  <c r="P2813" i="6"/>
  <c r="B2813" i="6"/>
  <c r="Q2813" i="6"/>
  <c r="O2813" i="6"/>
  <c r="N2813" i="6"/>
  <c r="M2813" i="6"/>
  <c r="L2813" i="6"/>
  <c r="K2813" i="6"/>
  <c r="C2813" i="6"/>
  <c r="A2813" i="6"/>
  <c r="P2896" i="6"/>
  <c r="B2896" i="6"/>
  <c r="N2896" i="6"/>
  <c r="M2896" i="6"/>
  <c r="L2896" i="6"/>
  <c r="J2896" i="6"/>
  <c r="I2896" i="6"/>
  <c r="H2896" i="6"/>
  <c r="A2896" i="6"/>
  <c r="R2896" i="6"/>
  <c r="Q2896" i="6"/>
  <c r="O2896" i="6"/>
  <c r="K2896" i="6"/>
  <c r="G2896" i="6"/>
  <c r="F2896" i="6"/>
  <c r="E2896" i="6"/>
  <c r="D2896" i="6"/>
  <c r="C2896" i="6"/>
  <c r="Q2837" i="6"/>
  <c r="C2837" i="6"/>
  <c r="F2837" i="6"/>
  <c r="E2837" i="6"/>
  <c r="D2837" i="6"/>
  <c r="R2837" i="6"/>
  <c r="B2837" i="6"/>
  <c r="P2837" i="6"/>
  <c r="A2837" i="6"/>
  <c r="O2837" i="6"/>
  <c r="N2837" i="6"/>
  <c r="M2837" i="6"/>
  <c r="L2837" i="6"/>
  <c r="K2837" i="6"/>
  <c r="I2837" i="6"/>
  <c r="H2837" i="6"/>
  <c r="G2837" i="6"/>
  <c r="J2837" i="6"/>
  <c r="F2811" i="6"/>
  <c r="E2811" i="6"/>
  <c r="R2811" i="6"/>
  <c r="D2811" i="6"/>
  <c r="Q2811" i="6"/>
  <c r="C2811" i="6"/>
  <c r="P2811" i="6"/>
  <c r="B2811" i="6"/>
  <c r="O2811" i="6"/>
  <c r="A2811" i="6"/>
  <c r="N2811" i="6"/>
  <c r="L2811" i="6"/>
  <c r="M2811" i="6"/>
  <c r="K2811" i="6"/>
  <c r="J2811" i="6"/>
  <c r="I2811" i="6"/>
  <c r="H2811" i="6"/>
  <c r="G2811" i="6"/>
  <c r="P2826" i="6"/>
  <c r="B2826" i="6"/>
  <c r="D2826" i="6"/>
  <c r="R2826" i="6"/>
  <c r="C2826" i="6"/>
  <c r="Q2826" i="6"/>
  <c r="A2826" i="6"/>
  <c r="O2826" i="6"/>
  <c r="N2826" i="6"/>
  <c r="M2826" i="6"/>
  <c r="L2826" i="6"/>
  <c r="K2826" i="6"/>
  <c r="J2826" i="6"/>
  <c r="I2826" i="6"/>
  <c r="H2826" i="6"/>
  <c r="G2826" i="6"/>
  <c r="F2826" i="6"/>
  <c r="E2826" i="6"/>
  <c r="I2971" i="6"/>
  <c r="H2971" i="6"/>
  <c r="G2971" i="6"/>
  <c r="F2971" i="6"/>
  <c r="M2971" i="6"/>
  <c r="L2971" i="6"/>
  <c r="K2971" i="6"/>
  <c r="J2971" i="6"/>
  <c r="E2971" i="6"/>
  <c r="D2971" i="6"/>
  <c r="C2971" i="6"/>
  <c r="B2971" i="6"/>
  <c r="A2971" i="6"/>
  <c r="R2971" i="6"/>
  <c r="Q2971" i="6"/>
  <c r="P2971" i="6"/>
  <c r="O2971" i="6"/>
  <c r="N2971" i="6"/>
  <c r="K2925" i="6"/>
  <c r="J2925" i="6"/>
  <c r="I2925" i="6"/>
  <c r="H2925" i="6"/>
  <c r="G2925" i="6"/>
  <c r="F2925" i="6"/>
  <c r="E2925" i="6"/>
  <c r="R2925" i="6"/>
  <c r="D2925" i="6"/>
  <c r="Q2925" i="6"/>
  <c r="C2925" i="6"/>
  <c r="P2925" i="6"/>
  <c r="B2925" i="6"/>
  <c r="O2925" i="6"/>
  <c r="N2925" i="6"/>
  <c r="M2925" i="6"/>
  <c r="L2925" i="6"/>
  <c r="A2925" i="6"/>
  <c r="I2889" i="6"/>
  <c r="G2889" i="6"/>
  <c r="F2889" i="6"/>
  <c r="E2889" i="6"/>
  <c r="Q2889" i="6"/>
  <c r="C2889" i="6"/>
  <c r="A2889" i="6"/>
  <c r="R2889" i="6"/>
  <c r="P2889" i="6"/>
  <c r="O2889" i="6"/>
  <c r="N2889" i="6"/>
  <c r="M2889" i="6"/>
  <c r="L2889" i="6"/>
  <c r="K2889" i="6"/>
  <c r="B2889" i="6"/>
  <c r="H2889" i="6"/>
  <c r="D2889" i="6"/>
  <c r="J2889" i="6"/>
  <c r="I2940" i="6"/>
  <c r="H2940" i="6"/>
  <c r="F2940" i="6"/>
  <c r="E2940" i="6"/>
  <c r="D2940" i="6"/>
  <c r="C2940" i="6"/>
  <c r="R2940" i="6"/>
  <c r="B2940" i="6"/>
  <c r="Q2940" i="6"/>
  <c r="A2940" i="6"/>
  <c r="P2940" i="6"/>
  <c r="O2940" i="6"/>
  <c r="N2940" i="6"/>
  <c r="M2940" i="6"/>
  <c r="L2940" i="6"/>
  <c r="K2940" i="6"/>
  <c r="J2940" i="6"/>
  <c r="G2940" i="6"/>
  <c r="P2978" i="6"/>
  <c r="B2978" i="6"/>
  <c r="O2978" i="6"/>
  <c r="A2978" i="6"/>
  <c r="N2978" i="6"/>
  <c r="M2978" i="6"/>
  <c r="K2978" i="6"/>
  <c r="R2978" i="6"/>
  <c r="Q2978" i="6"/>
  <c r="L2978" i="6"/>
  <c r="J2978" i="6"/>
  <c r="I2978" i="6"/>
  <c r="H2978" i="6"/>
  <c r="G2978" i="6"/>
  <c r="F2978" i="6"/>
  <c r="E2978" i="6"/>
  <c r="D2978" i="6"/>
  <c r="C2978" i="6"/>
  <c r="E2859" i="6"/>
  <c r="P2859" i="6"/>
  <c r="B2859" i="6"/>
  <c r="O2859" i="6"/>
  <c r="N2859" i="6"/>
  <c r="M2859" i="6"/>
  <c r="L2859" i="6"/>
  <c r="K2859" i="6"/>
  <c r="J2859" i="6"/>
  <c r="I2859" i="6"/>
  <c r="H2859" i="6"/>
  <c r="G2859" i="6"/>
  <c r="F2859" i="6"/>
  <c r="R2859" i="6"/>
  <c r="Q2859" i="6"/>
  <c r="D2859" i="6"/>
  <c r="C2859" i="6"/>
  <c r="A2859" i="6"/>
  <c r="M3015" i="6"/>
  <c r="L3015" i="6"/>
  <c r="K3015" i="6"/>
  <c r="J3015" i="6"/>
  <c r="I3015" i="6"/>
  <c r="H3015" i="6"/>
  <c r="G3015" i="6"/>
  <c r="F3015" i="6"/>
  <c r="E3015" i="6"/>
  <c r="R3015" i="6"/>
  <c r="D3015" i="6"/>
  <c r="C3015" i="6"/>
  <c r="B3015" i="6"/>
  <c r="A3015" i="6"/>
  <c r="Q3015" i="6"/>
  <c r="P3015" i="6"/>
  <c r="O3015" i="6"/>
  <c r="N3015" i="6"/>
  <c r="N3292" i="6"/>
  <c r="M3292" i="6"/>
  <c r="L3292" i="6"/>
  <c r="K3292" i="6"/>
  <c r="R3292" i="6"/>
  <c r="G3292" i="6"/>
  <c r="F3292" i="6"/>
  <c r="E3292" i="6"/>
  <c r="D3292" i="6"/>
  <c r="C3292" i="6"/>
  <c r="B3292" i="6"/>
  <c r="A3292" i="6"/>
  <c r="I3292" i="6"/>
  <c r="H3292" i="6"/>
  <c r="P3292" i="6"/>
  <c r="O3292" i="6"/>
  <c r="J3292" i="6"/>
  <c r="Q3292" i="6"/>
  <c r="H2988" i="6"/>
  <c r="G2988" i="6"/>
  <c r="F2988" i="6"/>
  <c r="E2988" i="6"/>
  <c r="Q2988" i="6"/>
  <c r="C2988" i="6"/>
  <c r="D2988" i="6"/>
  <c r="B2988" i="6"/>
  <c r="A2988" i="6"/>
  <c r="R2988" i="6"/>
  <c r="P2988" i="6"/>
  <c r="O2988" i="6"/>
  <c r="N2988" i="6"/>
  <c r="M2988" i="6"/>
  <c r="L2988" i="6"/>
  <c r="K2988" i="6"/>
  <c r="J2988" i="6"/>
  <c r="I2988" i="6"/>
  <c r="L3052" i="6"/>
  <c r="K3052" i="6"/>
  <c r="J3052" i="6"/>
  <c r="M3052" i="6"/>
  <c r="I3052" i="6"/>
  <c r="H3052" i="6"/>
  <c r="G3052" i="6"/>
  <c r="D3052" i="6"/>
  <c r="R3052" i="6"/>
  <c r="Q3052" i="6"/>
  <c r="P3052" i="6"/>
  <c r="O3052" i="6"/>
  <c r="N3052" i="6"/>
  <c r="F3052" i="6"/>
  <c r="E3052" i="6"/>
  <c r="A3052" i="6"/>
  <c r="C3052" i="6"/>
  <c r="B3052" i="6"/>
  <c r="E2969" i="6"/>
  <c r="R2969" i="6"/>
  <c r="D2969" i="6"/>
  <c r="Q2969" i="6"/>
  <c r="C2969" i="6"/>
  <c r="P2969" i="6"/>
  <c r="B2969" i="6"/>
  <c r="K2969" i="6"/>
  <c r="J2969" i="6"/>
  <c r="I2969" i="6"/>
  <c r="H2969" i="6"/>
  <c r="G2969" i="6"/>
  <c r="F2969" i="6"/>
  <c r="A2969" i="6"/>
  <c r="O2969" i="6"/>
  <c r="N2969" i="6"/>
  <c r="M2969" i="6"/>
  <c r="L2969" i="6"/>
  <c r="N3178" i="6"/>
  <c r="M3178" i="6"/>
  <c r="L3178" i="6"/>
  <c r="K3178" i="6"/>
  <c r="J3178" i="6"/>
  <c r="O3178" i="6"/>
  <c r="I3178" i="6"/>
  <c r="H3178" i="6"/>
  <c r="G3178" i="6"/>
  <c r="F3178" i="6"/>
  <c r="E3178" i="6"/>
  <c r="D3178" i="6"/>
  <c r="C3178" i="6"/>
  <c r="A3178" i="6"/>
  <c r="R3178" i="6"/>
  <c r="Q3178" i="6"/>
  <c r="P3178" i="6"/>
  <c r="B3178" i="6"/>
  <c r="N3161" i="6"/>
  <c r="M3161" i="6"/>
  <c r="L3161" i="6"/>
  <c r="K3161" i="6"/>
  <c r="J3161" i="6"/>
  <c r="I3161" i="6"/>
  <c r="H3161" i="6"/>
  <c r="G3161" i="6"/>
  <c r="F3161" i="6"/>
  <c r="E3161" i="6"/>
  <c r="D3161" i="6"/>
  <c r="R3161" i="6"/>
  <c r="Q3161" i="6"/>
  <c r="P3161" i="6"/>
  <c r="O3161" i="6"/>
  <c r="C3161" i="6"/>
  <c r="B3161" i="6"/>
  <c r="A3161" i="6"/>
  <c r="R3223" i="6"/>
  <c r="D3223" i="6"/>
  <c r="G3223" i="6"/>
  <c r="F3223" i="6"/>
  <c r="E3223" i="6"/>
  <c r="O3223" i="6"/>
  <c r="N3223" i="6"/>
  <c r="M3223" i="6"/>
  <c r="L3223" i="6"/>
  <c r="K3223" i="6"/>
  <c r="J3223" i="6"/>
  <c r="I3223" i="6"/>
  <c r="P3223" i="6"/>
  <c r="H3223" i="6"/>
  <c r="C3223" i="6"/>
  <c r="B3223" i="6"/>
  <c r="A3223" i="6"/>
  <c r="Q3223" i="6"/>
  <c r="G3126" i="6"/>
  <c r="F3126" i="6"/>
  <c r="P3126" i="6"/>
  <c r="O3126" i="6"/>
  <c r="N3126" i="6"/>
  <c r="M3126" i="6"/>
  <c r="L3126" i="6"/>
  <c r="K3126" i="6"/>
  <c r="J3126" i="6"/>
  <c r="R3126" i="6"/>
  <c r="Q3126" i="6"/>
  <c r="I3126" i="6"/>
  <c r="H3126" i="6"/>
  <c r="E3126" i="6"/>
  <c r="D3126" i="6"/>
  <c r="C3126" i="6"/>
  <c r="B3126" i="6"/>
  <c r="A3126" i="6"/>
  <c r="N3088" i="6"/>
  <c r="M3088" i="6"/>
  <c r="L3088" i="6"/>
  <c r="K3088" i="6"/>
  <c r="A3088" i="6"/>
  <c r="R3088" i="6"/>
  <c r="Q3088" i="6"/>
  <c r="P3088" i="6"/>
  <c r="O3088" i="6"/>
  <c r="J3088" i="6"/>
  <c r="I3088" i="6"/>
  <c r="H3088" i="6"/>
  <c r="G3088" i="6"/>
  <c r="F3088" i="6"/>
  <c r="E3088" i="6"/>
  <c r="D3088" i="6"/>
  <c r="C3088" i="6"/>
  <c r="B3088" i="6"/>
  <c r="I3165" i="6"/>
  <c r="H3165" i="6"/>
  <c r="G3165" i="6"/>
  <c r="F3165" i="6"/>
  <c r="K3165" i="6"/>
  <c r="J3165" i="6"/>
  <c r="E3165" i="6"/>
  <c r="D3165" i="6"/>
  <c r="C3165" i="6"/>
  <c r="B3165" i="6"/>
  <c r="A3165" i="6"/>
  <c r="R3165" i="6"/>
  <c r="L3165" i="6"/>
  <c r="Q3165" i="6"/>
  <c r="P3165" i="6"/>
  <c r="O3165" i="6"/>
  <c r="N3165" i="6"/>
  <c r="M3165" i="6"/>
  <c r="O3274" i="6"/>
  <c r="A3274" i="6"/>
  <c r="R3274" i="6"/>
  <c r="C3274" i="6"/>
  <c r="Q3274" i="6"/>
  <c r="B3274" i="6"/>
  <c r="P3274" i="6"/>
  <c r="M3274" i="6"/>
  <c r="L3274" i="6"/>
  <c r="K3274" i="6"/>
  <c r="J3274" i="6"/>
  <c r="I3274" i="6"/>
  <c r="H3274" i="6"/>
  <c r="G3274" i="6"/>
  <c r="F3274" i="6"/>
  <c r="E3274" i="6"/>
  <c r="D3274" i="6"/>
  <c r="N3274" i="6"/>
  <c r="G3053" i="6"/>
  <c r="F3053" i="6"/>
  <c r="E3053" i="6"/>
  <c r="K3053" i="6"/>
  <c r="J3053" i="6"/>
  <c r="I3053" i="6"/>
  <c r="H3053" i="6"/>
  <c r="B3053" i="6"/>
  <c r="C3053" i="6"/>
  <c r="A3053" i="6"/>
  <c r="R3053" i="6"/>
  <c r="Q3053" i="6"/>
  <c r="P3053" i="6"/>
  <c r="O3053" i="6"/>
  <c r="N3053" i="6"/>
  <c r="M3053" i="6"/>
  <c r="L3053" i="6"/>
  <c r="D3053" i="6"/>
  <c r="R3107" i="6"/>
  <c r="D3107" i="6"/>
  <c r="E3107" i="6"/>
  <c r="C3107" i="6"/>
  <c r="Q3107" i="6"/>
  <c r="B3107" i="6"/>
  <c r="P3107" i="6"/>
  <c r="A3107" i="6"/>
  <c r="L3107" i="6"/>
  <c r="K3107" i="6"/>
  <c r="J3107" i="6"/>
  <c r="I3107" i="6"/>
  <c r="H3107" i="6"/>
  <c r="G3107" i="6"/>
  <c r="F3107" i="6"/>
  <c r="O3107" i="6"/>
  <c r="N3107" i="6"/>
  <c r="M3107" i="6"/>
  <c r="L3125" i="6"/>
  <c r="K3125" i="6"/>
  <c r="C3125" i="6"/>
  <c r="R3125" i="6"/>
  <c r="B3125" i="6"/>
  <c r="Q3125" i="6"/>
  <c r="A3125" i="6"/>
  <c r="P3125" i="6"/>
  <c r="O3125" i="6"/>
  <c r="N3125" i="6"/>
  <c r="M3125" i="6"/>
  <c r="H3125" i="6"/>
  <c r="G3125" i="6"/>
  <c r="F3125" i="6"/>
  <c r="E3125" i="6"/>
  <c r="D3125" i="6"/>
  <c r="J3125" i="6"/>
  <c r="I3125" i="6"/>
  <c r="P3300" i="6"/>
  <c r="B3300" i="6"/>
  <c r="O3300" i="6"/>
  <c r="A3300" i="6"/>
  <c r="N3300" i="6"/>
  <c r="M3300" i="6"/>
  <c r="D3300" i="6"/>
  <c r="C3300" i="6"/>
  <c r="K3300" i="6"/>
  <c r="J3300" i="6"/>
  <c r="I3300" i="6"/>
  <c r="H3300" i="6"/>
  <c r="G3300" i="6"/>
  <c r="F3300" i="6"/>
  <c r="E3300" i="6"/>
  <c r="R3300" i="6"/>
  <c r="Q3300" i="6"/>
  <c r="L3300" i="6"/>
  <c r="F3143" i="6"/>
  <c r="E3143" i="6"/>
  <c r="C3143" i="6"/>
  <c r="R3143" i="6"/>
  <c r="B3143" i="6"/>
  <c r="Q3143" i="6"/>
  <c r="A3143" i="6"/>
  <c r="P3143" i="6"/>
  <c r="O3143" i="6"/>
  <c r="N3143" i="6"/>
  <c r="M3143" i="6"/>
  <c r="L3143" i="6"/>
  <c r="K3143" i="6"/>
  <c r="J3143" i="6"/>
  <c r="I3143" i="6"/>
  <c r="H3143" i="6"/>
  <c r="G3143" i="6"/>
  <c r="D3143" i="6"/>
  <c r="E3160" i="6"/>
  <c r="R3160" i="6"/>
  <c r="D3160" i="6"/>
  <c r="Q3160" i="6"/>
  <c r="C3160" i="6"/>
  <c r="M3160" i="6"/>
  <c r="L3160" i="6"/>
  <c r="K3160" i="6"/>
  <c r="J3160" i="6"/>
  <c r="I3160" i="6"/>
  <c r="H3160" i="6"/>
  <c r="G3160" i="6"/>
  <c r="F3160" i="6"/>
  <c r="P3160" i="6"/>
  <c r="O3160" i="6"/>
  <c r="N3160" i="6"/>
  <c r="B3160" i="6"/>
  <c r="A3160" i="6"/>
  <c r="O3232" i="6"/>
  <c r="A3232" i="6"/>
  <c r="Q3232" i="6"/>
  <c r="B3232" i="6"/>
  <c r="P3232" i="6"/>
  <c r="N3232" i="6"/>
  <c r="R3232" i="6"/>
  <c r="M3232" i="6"/>
  <c r="L3232" i="6"/>
  <c r="K3232" i="6"/>
  <c r="J3232" i="6"/>
  <c r="I3232" i="6"/>
  <c r="H3232" i="6"/>
  <c r="G3232" i="6"/>
  <c r="F3232" i="6"/>
  <c r="E3232" i="6"/>
  <c r="D3232" i="6"/>
  <c r="C3232" i="6"/>
  <c r="R3280" i="6"/>
  <c r="D3280" i="6"/>
  <c r="Q3280" i="6"/>
  <c r="C3280" i="6"/>
  <c r="P3280" i="6"/>
  <c r="B3280" i="6"/>
  <c r="O3280" i="6"/>
  <c r="A3280" i="6"/>
  <c r="J3280" i="6"/>
  <c r="E3280" i="6"/>
  <c r="N3280" i="6"/>
  <c r="M3280" i="6"/>
  <c r="L3280" i="6"/>
  <c r="K3280" i="6"/>
  <c r="I3280" i="6"/>
  <c r="H3280" i="6"/>
  <c r="G3280" i="6"/>
  <c r="F3280" i="6"/>
  <c r="F3273" i="6"/>
  <c r="G3273" i="6"/>
  <c r="E3273" i="6"/>
  <c r="D3273" i="6"/>
  <c r="Q3273" i="6"/>
  <c r="B3273" i="6"/>
  <c r="P3273" i="6"/>
  <c r="A3273" i="6"/>
  <c r="O3273" i="6"/>
  <c r="H3273" i="6"/>
  <c r="C3273" i="6"/>
  <c r="R3273" i="6"/>
  <c r="N3273" i="6"/>
  <c r="M3273" i="6"/>
  <c r="L3273" i="6"/>
  <c r="K3273" i="6"/>
  <c r="J3273" i="6"/>
  <c r="I3273" i="6"/>
  <c r="H3239" i="6"/>
  <c r="D3239" i="6"/>
  <c r="R3239" i="6"/>
  <c r="C3239" i="6"/>
  <c r="Q3239" i="6"/>
  <c r="B3239" i="6"/>
  <c r="P3239" i="6"/>
  <c r="O3239" i="6"/>
  <c r="N3239" i="6"/>
  <c r="M3239" i="6"/>
  <c r="L3239" i="6"/>
  <c r="K3239" i="6"/>
  <c r="J3239" i="6"/>
  <c r="I3239" i="6"/>
  <c r="G3239" i="6"/>
  <c r="F3239" i="6"/>
  <c r="E3239" i="6"/>
  <c r="A3239" i="6"/>
  <c r="M3351" i="6"/>
  <c r="L3351" i="6"/>
  <c r="K3351" i="6"/>
  <c r="J3351" i="6"/>
  <c r="I3351" i="6"/>
  <c r="H3351" i="6"/>
  <c r="G3351" i="6"/>
  <c r="F3351" i="6"/>
  <c r="B3351" i="6"/>
  <c r="A3351" i="6"/>
  <c r="R3351" i="6"/>
  <c r="Q3351" i="6"/>
  <c r="C3351" i="6"/>
  <c r="P3351" i="6"/>
  <c r="O3351" i="6"/>
  <c r="N3351" i="6"/>
  <c r="E3351" i="6"/>
  <c r="D3351" i="6"/>
  <c r="J3318" i="6"/>
  <c r="I3318" i="6"/>
  <c r="H3318" i="6"/>
  <c r="G3318" i="6"/>
  <c r="F3318" i="6"/>
  <c r="A3318" i="6"/>
  <c r="R3318" i="6"/>
  <c r="Q3318" i="6"/>
  <c r="P3318" i="6"/>
  <c r="N3318" i="6"/>
  <c r="M3318" i="6"/>
  <c r="L3318" i="6"/>
  <c r="K3318" i="6"/>
  <c r="E3318" i="6"/>
  <c r="D3318" i="6"/>
  <c r="C3318" i="6"/>
  <c r="O3318" i="6"/>
  <c r="B3318" i="6"/>
  <c r="N3386" i="6"/>
  <c r="M3386" i="6"/>
  <c r="L3386" i="6"/>
  <c r="K3386" i="6"/>
  <c r="J3386" i="6"/>
  <c r="I3386" i="6"/>
  <c r="H3386" i="6"/>
  <c r="E3386" i="6"/>
  <c r="D3386" i="6"/>
  <c r="C3386" i="6"/>
  <c r="B3386" i="6"/>
  <c r="A3386" i="6"/>
  <c r="Q3386" i="6"/>
  <c r="F3386" i="6"/>
  <c r="R3386" i="6"/>
  <c r="P3386" i="6"/>
  <c r="O3386" i="6"/>
  <c r="G3386" i="6"/>
  <c r="L3392" i="6"/>
  <c r="K3392" i="6"/>
  <c r="J3392" i="6"/>
  <c r="I3392" i="6"/>
  <c r="H3392" i="6"/>
  <c r="G3392" i="6"/>
  <c r="F3392" i="6"/>
  <c r="C3392" i="6"/>
  <c r="B3392" i="6"/>
  <c r="A3392" i="6"/>
  <c r="R3392" i="6"/>
  <c r="Q3392" i="6"/>
  <c r="O3392" i="6"/>
  <c r="P3392" i="6"/>
  <c r="N3392" i="6"/>
  <c r="M3392" i="6"/>
  <c r="E3392" i="6"/>
  <c r="D3392" i="6"/>
  <c r="H3338" i="6"/>
  <c r="G3338" i="6"/>
  <c r="F3338" i="6"/>
  <c r="E3338" i="6"/>
  <c r="R3338" i="6"/>
  <c r="D3338" i="6"/>
  <c r="Q3338" i="6"/>
  <c r="C3338" i="6"/>
  <c r="P3338" i="6"/>
  <c r="B3338" i="6"/>
  <c r="K3338" i="6"/>
  <c r="J3338" i="6"/>
  <c r="I3338" i="6"/>
  <c r="A3338" i="6"/>
  <c r="O3338" i="6"/>
  <c r="N3338" i="6"/>
  <c r="M3338" i="6"/>
  <c r="L3338" i="6"/>
  <c r="F3302" i="6"/>
  <c r="E3302" i="6"/>
  <c r="R3302" i="6"/>
  <c r="D3302" i="6"/>
  <c r="Q3302" i="6"/>
  <c r="C3302" i="6"/>
  <c r="B3302" i="6"/>
  <c r="A3302" i="6"/>
  <c r="P3302" i="6"/>
  <c r="O3302" i="6"/>
  <c r="N3302" i="6"/>
  <c r="M3302" i="6"/>
  <c r="G3302" i="6"/>
  <c r="L3302" i="6"/>
  <c r="K3302" i="6"/>
  <c r="J3302" i="6"/>
  <c r="I3302" i="6"/>
  <c r="H3302" i="6"/>
  <c r="M3399" i="6"/>
  <c r="L3399" i="6"/>
  <c r="K3399" i="6"/>
  <c r="N3399" i="6"/>
  <c r="J3399" i="6"/>
  <c r="I3399" i="6"/>
  <c r="H3399" i="6"/>
  <c r="G3399" i="6"/>
  <c r="F3399" i="6"/>
  <c r="E3399" i="6"/>
  <c r="R3399" i="6"/>
  <c r="Q3399" i="6"/>
  <c r="P3399" i="6"/>
  <c r="O3399" i="6"/>
  <c r="D3399" i="6"/>
  <c r="C3399" i="6"/>
  <c r="B3399" i="6"/>
  <c r="A3399" i="6"/>
  <c r="Q3454" i="6"/>
  <c r="C3454" i="6"/>
  <c r="P3454" i="6"/>
  <c r="B3454" i="6"/>
  <c r="O3454" i="6"/>
  <c r="A3454" i="6"/>
  <c r="J3454" i="6"/>
  <c r="I3454" i="6"/>
  <c r="H3454" i="6"/>
  <c r="G3454" i="6"/>
  <c r="F3454" i="6"/>
  <c r="E3454" i="6"/>
  <c r="D3454" i="6"/>
  <c r="N3454" i="6"/>
  <c r="R3454" i="6"/>
  <c r="M3454" i="6"/>
  <c r="L3454" i="6"/>
  <c r="K3454" i="6"/>
  <c r="F3354" i="6"/>
  <c r="R3354" i="6"/>
  <c r="D3354" i="6"/>
  <c r="Q3354" i="6"/>
  <c r="C3354" i="6"/>
  <c r="P3354" i="6"/>
  <c r="O3354" i="6"/>
  <c r="N3354" i="6"/>
  <c r="M3354" i="6"/>
  <c r="L3354" i="6"/>
  <c r="K3354" i="6"/>
  <c r="J3354" i="6"/>
  <c r="I3354" i="6"/>
  <c r="H3354" i="6"/>
  <c r="G3354" i="6"/>
  <c r="E3354" i="6"/>
  <c r="B3354" i="6"/>
  <c r="A3354" i="6"/>
  <c r="K3538" i="6"/>
  <c r="G3538" i="6"/>
  <c r="N3538" i="6"/>
  <c r="M3538" i="6"/>
  <c r="L3538" i="6"/>
  <c r="J3538" i="6"/>
  <c r="I3538" i="6"/>
  <c r="H3538" i="6"/>
  <c r="F3538" i="6"/>
  <c r="R3538" i="6"/>
  <c r="Q3538" i="6"/>
  <c r="P3538" i="6"/>
  <c r="O3538" i="6"/>
  <c r="E3538" i="6"/>
  <c r="D3538" i="6"/>
  <c r="C3538" i="6"/>
  <c r="B3538" i="6"/>
  <c r="A3538" i="6"/>
  <c r="K3433" i="6"/>
  <c r="J3433" i="6"/>
  <c r="I3433" i="6"/>
  <c r="H3433" i="6"/>
  <c r="F3433" i="6"/>
  <c r="E3433" i="6"/>
  <c r="R3433" i="6"/>
  <c r="D3433" i="6"/>
  <c r="N3433" i="6"/>
  <c r="M3433" i="6"/>
  <c r="L3433" i="6"/>
  <c r="G3433" i="6"/>
  <c r="C3433" i="6"/>
  <c r="B3433" i="6"/>
  <c r="A3433" i="6"/>
  <c r="Q3433" i="6"/>
  <c r="P3433" i="6"/>
  <c r="O3433" i="6"/>
  <c r="O3474" i="6"/>
  <c r="A3474" i="6"/>
  <c r="N3474" i="6"/>
  <c r="M3474" i="6"/>
  <c r="L3474" i="6"/>
  <c r="D3474" i="6"/>
  <c r="C3474" i="6"/>
  <c r="B3474" i="6"/>
  <c r="R3474" i="6"/>
  <c r="Q3474" i="6"/>
  <c r="P3474" i="6"/>
  <c r="K3474" i="6"/>
  <c r="J3474" i="6"/>
  <c r="H3474" i="6"/>
  <c r="E3474" i="6"/>
  <c r="I3474" i="6"/>
  <c r="G3474" i="6"/>
  <c r="F3474" i="6"/>
  <c r="K3472" i="6"/>
  <c r="J3472" i="6"/>
  <c r="I3472" i="6"/>
  <c r="H3472" i="6"/>
  <c r="B3472" i="6"/>
  <c r="A3472" i="6"/>
  <c r="R3472" i="6"/>
  <c r="Q3472" i="6"/>
  <c r="P3472" i="6"/>
  <c r="O3472" i="6"/>
  <c r="N3472" i="6"/>
  <c r="M3472" i="6"/>
  <c r="L3472" i="6"/>
  <c r="F3472" i="6"/>
  <c r="G3472" i="6"/>
  <c r="E3472" i="6"/>
  <c r="D3472" i="6"/>
  <c r="C3472" i="6"/>
  <c r="N3515" i="6"/>
  <c r="J3515" i="6"/>
  <c r="I3515" i="6"/>
  <c r="H3515" i="6"/>
  <c r="G3515" i="6"/>
  <c r="F3515" i="6"/>
  <c r="K3515" i="6"/>
  <c r="E3515" i="6"/>
  <c r="D3515" i="6"/>
  <c r="C3515" i="6"/>
  <c r="B3515" i="6"/>
  <c r="A3515" i="6"/>
  <c r="R3515" i="6"/>
  <c r="Q3515" i="6"/>
  <c r="P3515" i="6"/>
  <c r="O3515" i="6"/>
  <c r="M3515" i="6"/>
  <c r="L3515" i="6"/>
  <c r="F3442" i="6"/>
  <c r="E3442" i="6"/>
  <c r="N3442" i="6"/>
  <c r="M3442" i="6"/>
  <c r="L3442" i="6"/>
  <c r="K3442" i="6"/>
  <c r="I3442" i="6"/>
  <c r="H3442" i="6"/>
  <c r="G3442" i="6"/>
  <c r="R3442" i="6"/>
  <c r="B3442" i="6"/>
  <c r="Q3442" i="6"/>
  <c r="P3442" i="6"/>
  <c r="O3442" i="6"/>
  <c r="J3442" i="6"/>
  <c r="D3442" i="6"/>
  <c r="C3442" i="6"/>
  <c r="A3442" i="6"/>
  <c r="H3488" i="6"/>
  <c r="D3488" i="6"/>
  <c r="R3488" i="6"/>
  <c r="C3488" i="6"/>
  <c r="Q3488" i="6"/>
  <c r="B3488" i="6"/>
  <c r="P3488" i="6"/>
  <c r="A3488" i="6"/>
  <c r="N3488" i="6"/>
  <c r="M3488" i="6"/>
  <c r="L3488" i="6"/>
  <c r="K3488" i="6"/>
  <c r="J3488" i="6"/>
  <c r="I3488" i="6"/>
  <c r="G3488" i="6"/>
  <c r="F3488" i="6"/>
  <c r="E3488" i="6"/>
  <c r="O3488" i="6"/>
  <c r="N3543" i="6"/>
  <c r="K3543" i="6"/>
  <c r="J3543" i="6"/>
  <c r="I3543" i="6"/>
  <c r="H3543" i="6"/>
  <c r="C3543" i="6"/>
  <c r="B3543" i="6"/>
  <c r="A3543" i="6"/>
  <c r="R3543" i="6"/>
  <c r="Q3543" i="6"/>
  <c r="P3543" i="6"/>
  <c r="O3543" i="6"/>
  <c r="M3543" i="6"/>
  <c r="L3543" i="6"/>
  <c r="G3543" i="6"/>
  <c r="E3543" i="6"/>
  <c r="F3543" i="6"/>
  <c r="D3543" i="6"/>
  <c r="J3541" i="6"/>
  <c r="F3541" i="6"/>
  <c r="E3541" i="6"/>
  <c r="D3541" i="6"/>
  <c r="C3541" i="6"/>
  <c r="R3541" i="6"/>
  <c r="B3541" i="6"/>
  <c r="Q3541" i="6"/>
  <c r="A3541" i="6"/>
  <c r="P3541" i="6"/>
  <c r="O3541" i="6"/>
  <c r="N3541" i="6"/>
  <c r="M3541" i="6"/>
  <c r="L3541" i="6"/>
  <c r="K3541" i="6"/>
  <c r="I3541" i="6"/>
  <c r="H3541" i="6"/>
  <c r="G3541" i="6"/>
  <c r="H3575" i="6"/>
  <c r="P3575" i="6"/>
  <c r="B3575" i="6"/>
  <c r="J3575" i="6"/>
  <c r="I3575" i="6"/>
  <c r="G3575" i="6"/>
  <c r="F3575" i="6"/>
  <c r="E3575" i="6"/>
  <c r="D3575" i="6"/>
  <c r="R3575" i="6"/>
  <c r="A3575" i="6"/>
  <c r="Q3575" i="6"/>
  <c r="O3575" i="6"/>
  <c r="M3575" i="6"/>
  <c r="L3575" i="6"/>
  <c r="K3575" i="6"/>
  <c r="C3575" i="6"/>
  <c r="N3575" i="6"/>
  <c r="M3588" i="6"/>
  <c r="G3588" i="6"/>
  <c r="H3588" i="6"/>
  <c r="F3588" i="6"/>
  <c r="E3588" i="6"/>
  <c r="D3588" i="6"/>
  <c r="C3588" i="6"/>
  <c r="R3588" i="6"/>
  <c r="B3588" i="6"/>
  <c r="P3588" i="6"/>
  <c r="O3588" i="6"/>
  <c r="N3588" i="6"/>
  <c r="Q3588" i="6"/>
  <c r="L3588" i="6"/>
  <c r="K3588" i="6"/>
  <c r="J3588" i="6"/>
  <c r="I3588" i="6"/>
  <c r="A3588" i="6"/>
  <c r="Q3590" i="6"/>
  <c r="C3590" i="6"/>
  <c r="K3590" i="6"/>
  <c r="B3590" i="6"/>
  <c r="R3590" i="6"/>
  <c r="A3590" i="6"/>
  <c r="P3590" i="6"/>
  <c r="O3590" i="6"/>
  <c r="N3590" i="6"/>
  <c r="M3590" i="6"/>
  <c r="J3590" i="6"/>
  <c r="I3590" i="6"/>
  <c r="H3590" i="6"/>
  <c r="E3590" i="6"/>
  <c r="D3590" i="6"/>
  <c r="L3590" i="6"/>
  <c r="G3590" i="6"/>
  <c r="F3590" i="6"/>
  <c r="N3585" i="6"/>
  <c r="H3585" i="6"/>
  <c r="P3585" i="6"/>
  <c r="O3585" i="6"/>
  <c r="M3585" i="6"/>
  <c r="L3585" i="6"/>
  <c r="K3585" i="6"/>
  <c r="J3585" i="6"/>
  <c r="G3585" i="6"/>
  <c r="F3585" i="6"/>
  <c r="E3585" i="6"/>
  <c r="D3585" i="6"/>
  <c r="C3585" i="6"/>
  <c r="A3585" i="6"/>
  <c r="I3585" i="6"/>
  <c r="B3585" i="6"/>
  <c r="R3585" i="6"/>
  <c r="Q3585" i="6"/>
  <c r="A19" i="6"/>
  <c r="C19" i="6" s="1"/>
  <c r="A10" i="6"/>
  <c r="C10" i="6" s="1"/>
  <c r="A47" i="6"/>
  <c r="B47" i="6" s="1"/>
  <c r="D47" i="6" s="1"/>
  <c r="A41" i="6"/>
  <c r="C41" i="6" s="1"/>
  <c r="A144" i="6"/>
  <c r="A102" i="6"/>
  <c r="C102" i="6" s="1"/>
  <c r="A365" i="6"/>
  <c r="C365" i="6" s="1"/>
  <c r="A284" i="6"/>
  <c r="C284" i="6" s="1"/>
  <c r="A215" i="6"/>
  <c r="C215" i="6" s="1"/>
  <c r="A234" i="6"/>
  <c r="C234" i="6" s="1"/>
  <c r="A72" i="6"/>
  <c r="A306" i="6"/>
  <c r="B306" i="6" s="1"/>
  <c r="E306" i="6" s="1"/>
  <c r="A198" i="6"/>
  <c r="C198" i="6" s="1"/>
  <c r="A134" i="6"/>
  <c r="B134" i="6" s="1"/>
  <c r="A236" i="6"/>
  <c r="A98" i="6"/>
  <c r="A364" i="6"/>
  <c r="C364" i="6" s="1"/>
  <c r="A166" i="6"/>
  <c r="C166" i="6" s="1"/>
  <c r="J166" i="6" s="1"/>
  <c r="A20" i="6"/>
  <c r="C20" i="6" s="1"/>
  <c r="A243" i="6"/>
  <c r="B243" i="6" s="1"/>
  <c r="H243" i="6" s="1"/>
  <c r="A448" i="6"/>
  <c r="C448" i="6" s="1"/>
  <c r="J448" i="6" s="1"/>
  <c r="A487" i="6"/>
  <c r="C487" i="6" s="1"/>
  <c r="G487" i="6" s="1"/>
  <c r="A430" i="6"/>
  <c r="C430" i="6" s="1"/>
  <c r="A457" i="6"/>
  <c r="C457" i="6" s="1"/>
  <c r="A380" i="6"/>
  <c r="B380" i="6" s="1"/>
  <c r="A313" i="6"/>
  <c r="B313" i="6" s="1"/>
  <c r="A386" i="6"/>
  <c r="C386" i="6" s="1"/>
  <c r="A361" i="6"/>
  <c r="C361" i="6" s="1"/>
  <c r="A406" i="6"/>
  <c r="C406" i="6" s="1"/>
  <c r="A367" i="6"/>
  <c r="B367" i="6" s="1"/>
  <c r="A188" i="6"/>
  <c r="A384" i="6"/>
  <c r="C384" i="6" s="1"/>
  <c r="A578" i="6"/>
  <c r="B578" i="6" s="1"/>
  <c r="I578" i="6" s="1"/>
  <c r="A289" i="6"/>
  <c r="C289" i="6" s="1"/>
  <c r="A574" i="6"/>
  <c r="C574" i="6" s="1"/>
  <c r="A606" i="6"/>
  <c r="B606" i="6" s="1"/>
  <c r="A544" i="6"/>
  <c r="B544" i="6" s="1"/>
  <c r="O766" i="6"/>
  <c r="A766" i="6"/>
  <c r="N766" i="6"/>
  <c r="M766" i="6"/>
  <c r="L766" i="6"/>
  <c r="K766" i="6"/>
  <c r="J766" i="6"/>
  <c r="I766" i="6"/>
  <c r="H766" i="6"/>
  <c r="G766" i="6"/>
  <c r="F766" i="6"/>
  <c r="R766" i="6"/>
  <c r="D766" i="6"/>
  <c r="Q766" i="6"/>
  <c r="P766" i="6"/>
  <c r="E766" i="6"/>
  <c r="B766" i="6"/>
  <c r="C766" i="6"/>
  <c r="A673" i="6"/>
  <c r="C673" i="6" s="1"/>
  <c r="G788" i="6"/>
  <c r="Q788" i="6"/>
  <c r="B788" i="6"/>
  <c r="P788" i="6"/>
  <c r="A788" i="6"/>
  <c r="O788" i="6"/>
  <c r="N788" i="6"/>
  <c r="M788" i="6"/>
  <c r="L788" i="6"/>
  <c r="K788" i="6"/>
  <c r="J788" i="6"/>
  <c r="I788" i="6"/>
  <c r="H788" i="6"/>
  <c r="E788" i="6"/>
  <c r="R788" i="6"/>
  <c r="F788" i="6"/>
  <c r="D788" i="6"/>
  <c r="C788" i="6"/>
  <c r="A571" i="6"/>
  <c r="A531" i="6"/>
  <c r="C531" i="6" s="1"/>
  <c r="A629" i="6"/>
  <c r="C629" i="6" s="1"/>
  <c r="A585" i="6"/>
  <c r="C585" i="6" s="1"/>
  <c r="G585" i="6" s="1"/>
  <c r="A540" i="6"/>
  <c r="C540" i="6" s="1"/>
  <c r="P763" i="6"/>
  <c r="B763" i="6"/>
  <c r="O763" i="6"/>
  <c r="A763" i="6"/>
  <c r="N763" i="6"/>
  <c r="M763" i="6"/>
  <c r="L763" i="6"/>
  <c r="K763" i="6"/>
  <c r="J763" i="6"/>
  <c r="I763" i="6"/>
  <c r="H763" i="6"/>
  <c r="G763" i="6"/>
  <c r="E763" i="6"/>
  <c r="R763" i="6"/>
  <c r="Q763" i="6"/>
  <c r="F763" i="6"/>
  <c r="D763" i="6"/>
  <c r="C763" i="6"/>
  <c r="A671" i="6"/>
  <c r="B671" i="6" s="1"/>
  <c r="F875" i="6"/>
  <c r="R875" i="6"/>
  <c r="D875" i="6"/>
  <c r="Q875" i="6"/>
  <c r="C875" i="6"/>
  <c r="P875" i="6"/>
  <c r="B875" i="6"/>
  <c r="N875" i="6"/>
  <c r="M875" i="6"/>
  <c r="L875" i="6"/>
  <c r="K875" i="6"/>
  <c r="I875" i="6"/>
  <c r="E875" i="6"/>
  <c r="A875" i="6"/>
  <c r="J875" i="6"/>
  <c r="O875" i="6"/>
  <c r="H875" i="6"/>
  <c r="G875" i="6"/>
  <c r="M772" i="6"/>
  <c r="L772" i="6"/>
  <c r="K772" i="6"/>
  <c r="J772" i="6"/>
  <c r="I772" i="6"/>
  <c r="H772" i="6"/>
  <c r="G772" i="6"/>
  <c r="F772" i="6"/>
  <c r="E772" i="6"/>
  <c r="R772" i="6"/>
  <c r="D772" i="6"/>
  <c r="P772" i="6"/>
  <c r="B772" i="6"/>
  <c r="N772" i="6"/>
  <c r="C772" i="6"/>
  <c r="A772" i="6"/>
  <c r="Q772" i="6"/>
  <c r="O772" i="6"/>
  <c r="L733" i="6"/>
  <c r="K733" i="6"/>
  <c r="J733" i="6"/>
  <c r="I733" i="6"/>
  <c r="H733" i="6"/>
  <c r="G733" i="6"/>
  <c r="F733" i="6"/>
  <c r="E733" i="6"/>
  <c r="R733" i="6"/>
  <c r="D733" i="6"/>
  <c r="Q733" i="6"/>
  <c r="C733" i="6"/>
  <c r="O733" i="6"/>
  <c r="A733" i="6"/>
  <c r="P733" i="6"/>
  <c r="M733" i="6"/>
  <c r="B733" i="6"/>
  <c r="N733" i="6"/>
  <c r="A680" i="6"/>
  <c r="C680" i="6" s="1"/>
  <c r="J680" i="6" s="1"/>
  <c r="N1023" i="6"/>
  <c r="M1023" i="6"/>
  <c r="L1023" i="6"/>
  <c r="K1023" i="6"/>
  <c r="Q1023" i="6"/>
  <c r="P1023" i="6"/>
  <c r="O1023" i="6"/>
  <c r="J1023" i="6"/>
  <c r="I1023" i="6"/>
  <c r="H1023" i="6"/>
  <c r="G1023" i="6"/>
  <c r="F1023" i="6"/>
  <c r="E1023" i="6"/>
  <c r="D1023" i="6"/>
  <c r="B1023" i="6"/>
  <c r="R1023" i="6"/>
  <c r="C1023" i="6"/>
  <c r="A1023" i="6"/>
  <c r="R1067" i="6"/>
  <c r="D1067" i="6"/>
  <c r="Q1067" i="6"/>
  <c r="C1067" i="6"/>
  <c r="P1067" i="6"/>
  <c r="B1067" i="6"/>
  <c r="O1067" i="6"/>
  <c r="A1067" i="6"/>
  <c r="L1067" i="6"/>
  <c r="K1067" i="6"/>
  <c r="N1067" i="6"/>
  <c r="M1067" i="6"/>
  <c r="J1067" i="6"/>
  <c r="I1067" i="6"/>
  <c r="H1067" i="6"/>
  <c r="G1067" i="6"/>
  <c r="F1067" i="6"/>
  <c r="E1067" i="6"/>
  <c r="G830" i="6"/>
  <c r="L830" i="6"/>
  <c r="H830" i="6"/>
  <c r="F830" i="6"/>
  <c r="E830" i="6"/>
  <c r="D830" i="6"/>
  <c r="C830" i="6"/>
  <c r="R830" i="6"/>
  <c r="B830" i="6"/>
  <c r="Q830" i="6"/>
  <c r="A830" i="6"/>
  <c r="P830" i="6"/>
  <c r="O830" i="6"/>
  <c r="N830" i="6"/>
  <c r="K830" i="6"/>
  <c r="M830" i="6"/>
  <c r="J830" i="6"/>
  <c r="I830" i="6"/>
  <c r="H759" i="6"/>
  <c r="G759" i="6"/>
  <c r="F759" i="6"/>
  <c r="E759" i="6"/>
  <c r="R759" i="6"/>
  <c r="D759" i="6"/>
  <c r="Q759" i="6"/>
  <c r="C759" i="6"/>
  <c r="P759" i="6"/>
  <c r="B759" i="6"/>
  <c r="O759" i="6"/>
  <c r="A759" i="6"/>
  <c r="N759" i="6"/>
  <c r="M759" i="6"/>
  <c r="K759" i="6"/>
  <c r="L759" i="6"/>
  <c r="J759" i="6"/>
  <c r="I759" i="6"/>
  <c r="A678" i="6"/>
  <c r="B678" i="6" s="1"/>
  <c r="J849" i="6"/>
  <c r="H849" i="6"/>
  <c r="G849" i="6"/>
  <c r="F849" i="6"/>
  <c r="R849" i="6"/>
  <c r="D849" i="6"/>
  <c r="Q849" i="6"/>
  <c r="C849" i="6"/>
  <c r="O849" i="6"/>
  <c r="A849" i="6"/>
  <c r="P849" i="6"/>
  <c r="N849" i="6"/>
  <c r="M849" i="6"/>
  <c r="L849" i="6"/>
  <c r="K849" i="6"/>
  <c r="I849" i="6"/>
  <c r="E849" i="6"/>
  <c r="B849" i="6"/>
  <c r="A681" i="6"/>
  <c r="C681" i="6" s="1"/>
  <c r="O876" i="6"/>
  <c r="A876" i="6"/>
  <c r="M876" i="6"/>
  <c r="L876" i="6"/>
  <c r="K876" i="6"/>
  <c r="I876" i="6"/>
  <c r="H876" i="6"/>
  <c r="G876" i="6"/>
  <c r="F876" i="6"/>
  <c r="R876" i="6"/>
  <c r="D876" i="6"/>
  <c r="Q876" i="6"/>
  <c r="P876" i="6"/>
  <c r="N876" i="6"/>
  <c r="J876" i="6"/>
  <c r="E876" i="6"/>
  <c r="C876" i="6"/>
  <c r="B876" i="6"/>
  <c r="A670" i="6"/>
  <c r="B670" i="6" s="1"/>
  <c r="O904" i="6"/>
  <c r="A904" i="6"/>
  <c r="M904" i="6"/>
  <c r="L904" i="6"/>
  <c r="K904" i="6"/>
  <c r="J904" i="6"/>
  <c r="I904" i="6"/>
  <c r="H904" i="6"/>
  <c r="G904" i="6"/>
  <c r="F904" i="6"/>
  <c r="R904" i="6"/>
  <c r="D904" i="6"/>
  <c r="Q904" i="6"/>
  <c r="P904" i="6"/>
  <c r="N904" i="6"/>
  <c r="E904" i="6"/>
  <c r="C904" i="6"/>
  <c r="B904" i="6"/>
  <c r="O1020" i="6"/>
  <c r="A1020" i="6"/>
  <c r="N1020" i="6"/>
  <c r="M1020" i="6"/>
  <c r="L1020" i="6"/>
  <c r="P1020" i="6"/>
  <c r="K1020" i="6"/>
  <c r="J1020" i="6"/>
  <c r="I1020" i="6"/>
  <c r="H1020" i="6"/>
  <c r="G1020" i="6"/>
  <c r="F1020" i="6"/>
  <c r="E1020" i="6"/>
  <c r="D1020" i="6"/>
  <c r="C1020" i="6"/>
  <c r="R1020" i="6"/>
  <c r="Q1020" i="6"/>
  <c r="B1020" i="6"/>
  <c r="N907" i="6"/>
  <c r="L907" i="6"/>
  <c r="K907" i="6"/>
  <c r="J907" i="6"/>
  <c r="I907" i="6"/>
  <c r="H907" i="6"/>
  <c r="G907" i="6"/>
  <c r="F907" i="6"/>
  <c r="E907" i="6"/>
  <c r="Q907" i="6"/>
  <c r="C907" i="6"/>
  <c r="O907" i="6"/>
  <c r="M907" i="6"/>
  <c r="D907" i="6"/>
  <c r="B907" i="6"/>
  <c r="A907" i="6"/>
  <c r="R907" i="6"/>
  <c r="P907" i="6"/>
  <c r="M910" i="6"/>
  <c r="K910" i="6"/>
  <c r="J910" i="6"/>
  <c r="I910" i="6"/>
  <c r="H910" i="6"/>
  <c r="G910" i="6"/>
  <c r="F910" i="6"/>
  <c r="E910" i="6"/>
  <c r="R910" i="6"/>
  <c r="D910" i="6"/>
  <c r="P910" i="6"/>
  <c r="B910" i="6"/>
  <c r="C910" i="6"/>
  <c r="A910" i="6"/>
  <c r="O910" i="6"/>
  <c r="Q910" i="6"/>
  <c r="N910" i="6"/>
  <c r="L910" i="6"/>
  <c r="L871" i="6"/>
  <c r="J871" i="6"/>
  <c r="I871" i="6"/>
  <c r="H871" i="6"/>
  <c r="F871" i="6"/>
  <c r="E871" i="6"/>
  <c r="R871" i="6"/>
  <c r="D871" i="6"/>
  <c r="Q871" i="6"/>
  <c r="C871" i="6"/>
  <c r="O871" i="6"/>
  <c r="A871" i="6"/>
  <c r="P871" i="6"/>
  <c r="N871" i="6"/>
  <c r="K871" i="6"/>
  <c r="M871" i="6"/>
  <c r="G871" i="6"/>
  <c r="B871" i="6"/>
  <c r="M1040" i="6"/>
  <c r="L1040" i="6"/>
  <c r="K1040" i="6"/>
  <c r="J1040" i="6"/>
  <c r="G1040" i="6"/>
  <c r="H1040" i="6"/>
  <c r="F1040" i="6"/>
  <c r="E1040" i="6"/>
  <c r="D1040" i="6"/>
  <c r="C1040" i="6"/>
  <c r="B1040" i="6"/>
  <c r="A1040" i="6"/>
  <c r="R1040" i="6"/>
  <c r="Q1040" i="6"/>
  <c r="O1040" i="6"/>
  <c r="P1040" i="6"/>
  <c r="N1040" i="6"/>
  <c r="I1040" i="6"/>
  <c r="Q1112" i="6"/>
  <c r="C1112" i="6"/>
  <c r="P1112" i="6"/>
  <c r="B1112" i="6"/>
  <c r="O1112" i="6"/>
  <c r="A1112" i="6"/>
  <c r="N1112" i="6"/>
  <c r="M1112" i="6"/>
  <c r="L1112" i="6"/>
  <c r="K1112" i="6"/>
  <c r="J1112" i="6"/>
  <c r="I1112" i="6"/>
  <c r="H1112" i="6"/>
  <c r="G1112" i="6"/>
  <c r="F1112" i="6"/>
  <c r="R1112" i="6"/>
  <c r="E1112" i="6"/>
  <c r="D1112" i="6"/>
  <c r="I880" i="6"/>
  <c r="G880" i="6"/>
  <c r="F880" i="6"/>
  <c r="E880" i="6"/>
  <c r="R880" i="6"/>
  <c r="D880" i="6"/>
  <c r="Q880" i="6"/>
  <c r="C880" i="6"/>
  <c r="P880" i="6"/>
  <c r="B880" i="6"/>
  <c r="O880" i="6"/>
  <c r="A880" i="6"/>
  <c r="N880" i="6"/>
  <c r="L880" i="6"/>
  <c r="M880" i="6"/>
  <c r="K880" i="6"/>
  <c r="J880" i="6"/>
  <c r="H880" i="6"/>
  <c r="H1172" i="6"/>
  <c r="G1172" i="6"/>
  <c r="F1172" i="6"/>
  <c r="Q1172" i="6"/>
  <c r="P1172" i="6"/>
  <c r="O1172" i="6"/>
  <c r="N1172" i="6"/>
  <c r="M1172" i="6"/>
  <c r="L1172" i="6"/>
  <c r="K1172" i="6"/>
  <c r="J1172" i="6"/>
  <c r="I1172" i="6"/>
  <c r="E1172" i="6"/>
  <c r="D1172" i="6"/>
  <c r="C1172" i="6"/>
  <c r="R1172" i="6"/>
  <c r="B1172" i="6"/>
  <c r="A1172" i="6"/>
  <c r="I1038" i="6"/>
  <c r="H1038" i="6"/>
  <c r="G1038" i="6"/>
  <c r="F1038" i="6"/>
  <c r="Q1038" i="6"/>
  <c r="C1038" i="6"/>
  <c r="B1038" i="6"/>
  <c r="A1038" i="6"/>
  <c r="R1038" i="6"/>
  <c r="P1038" i="6"/>
  <c r="O1038" i="6"/>
  <c r="N1038" i="6"/>
  <c r="M1038" i="6"/>
  <c r="L1038" i="6"/>
  <c r="J1038" i="6"/>
  <c r="K1038" i="6"/>
  <c r="E1038" i="6"/>
  <c r="D1038" i="6"/>
  <c r="N1037" i="6"/>
  <c r="M1037" i="6"/>
  <c r="L1037" i="6"/>
  <c r="K1037" i="6"/>
  <c r="H1037" i="6"/>
  <c r="B1037" i="6"/>
  <c r="A1037" i="6"/>
  <c r="R1037" i="6"/>
  <c r="Q1037" i="6"/>
  <c r="P1037" i="6"/>
  <c r="O1037" i="6"/>
  <c r="J1037" i="6"/>
  <c r="I1037" i="6"/>
  <c r="G1037" i="6"/>
  <c r="E1037" i="6"/>
  <c r="F1037" i="6"/>
  <c r="D1037" i="6"/>
  <c r="C1037" i="6"/>
  <c r="E822" i="6"/>
  <c r="J822" i="6"/>
  <c r="M822" i="6"/>
  <c r="L822" i="6"/>
  <c r="K822" i="6"/>
  <c r="I822" i="6"/>
  <c r="H822" i="6"/>
  <c r="G822" i="6"/>
  <c r="F822" i="6"/>
  <c r="D822" i="6"/>
  <c r="C822" i="6"/>
  <c r="R822" i="6"/>
  <c r="B822" i="6"/>
  <c r="P822" i="6"/>
  <c r="Q822" i="6"/>
  <c r="O822" i="6"/>
  <c r="N822" i="6"/>
  <c r="A822" i="6"/>
  <c r="I1052" i="6"/>
  <c r="H1052" i="6"/>
  <c r="G1052" i="6"/>
  <c r="F1052" i="6"/>
  <c r="Q1052" i="6"/>
  <c r="C1052" i="6"/>
  <c r="R1052" i="6"/>
  <c r="P1052" i="6"/>
  <c r="O1052" i="6"/>
  <c r="N1052" i="6"/>
  <c r="M1052" i="6"/>
  <c r="L1052" i="6"/>
  <c r="K1052" i="6"/>
  <c r="J1052" i="6"/>
  <c r="E1052" i="6"/>
  <c r="B1052" i="6"/>
  <c r="D1052" i="6"/>
  <c r="A1052" i="6"/>
  <c r="J1222" i="6"/>
  <c r="I1222" i="6"/>
  <c r="H1222" i="6"/>
  <c r="G1222" i="6"/>
  <c r="P1222" i="6"/>
  <c r="O1222" i="6"/>
  <c r="N1222" i="6"/>
  <c r="M1222" i="6"/>
  <c r="L1222" i="6"/>
  <c r="K1222" i="6"/>
  <c r="F1222" i="6"/>
  <c r="E1222" i="6"/>
  <c r="D1222" i="6"/>
  <c r="C1222" i="6"/>
  <c r="B1222" i="6"/>
  <c r="A1222" i="6"/>
  <c r="R1222" i="6"/>
  <c r="Q1222" i="6"/>
  <c r="O1249" i="6"/>
  <c r="A1249" i="6"/>
  <c r="N1249" i="6"/>
  <c r="M1249" i="6"/>
  <c r="L1249" i="6"/>
  <c r="K1249" i="6"/>
  <c r="J1249" i="6"/>
  <c r="I1249" i="6"/>
  <c r="H1249" i="6"/>
  <c r="G1249" i="6"/>
  <c r="F1249" i="6"/>
  <c r="E1249" i="6"/>
  <c r="D1249" i="6"/>
  <c r="C1249" i="6"/>
  <c r="B1249" i="6"/>
  <c r="R1249" i="6"/>
  <c r="Q1249" i="6"/>
  <c r="P1249" i="6"/>
  <c r="R1212" i="6"/>
  <c r="D1212" i="6"/>
  <c r="Q1212" i="6"/>
  <c r="C1212" i="6"/>
  <c r="P1212" i="6"/>
  <c r="B1212" i="6"/>
  <c r="O1212" i="6"/>
  <c r="A1212" i="6"/>
  <c r="J1212" i="6"/>
  <c r="I1212" i="6"/>
  <c r="H1212" i="6"/>
  <c r="G1212" i="6"/>
  <c r="F1212" i="6"/>
  <c r="E1212" i="6"/>
  <c r="N1212" i="6"/>
  <c r="M1212" i="6"/>
  <c r="L1212" i="6"/>
  <c r="K1212" i="6"/>
  <c r="O1193" i="6"/>
  <c r="A1193" i="6"/>
  <c r="N1193" i="6"/>
  <c r="M1193" i="6"/>
  <c r="J1193" i="6"/>
  <c r="I1193" i="6"/>
  <c r="H1193" i="6"/>
  <c r="G1193" i="6"/>
  <c r="F1193" i="6"/>
  <c r="E1193" i="6"/>
  <c r="D1193" i="6"/>
  <c r="C1193" i="6"/>
  <c r="B1193" i="6"/>
  <c r="R1193" i="6"/>
  <c r="Q1193" i="6"/>
  <c r="P1193" i="6"/>
  <c r="L1193" i="6"/>
  <c r="K1193" i="6"/>
  <c r="K1163" i="6"/>
  <c r="J1163" i="6"/>
  <c r="I1163" i="6"/>
  <c r="L1163" i="6"/>
  <c r="H1163" i="6"/>
  <c r="G1163" i="6"/>
  <c r="F1163" i="6"/>
  <c r="E1163" i="6"/>
  <c r="D1163" i="6"/>
  <c r="C1163" i="6"/>
  <c r="B1163" i="6"/>
  <c r="R1163" i="6"/>
  <c r="A1163" i="6"/>
  <c r="Q1163" i="6"/>
  <c r="P1163" i="6"/>
  <c r="O1163" i="6"/>
  <c r="N1163" i="6"/>
  <c r="M1163" i="6"/>
  <c r="K1088" i="6"/>
  <c r="J1088" i="6"/>
  <c r="I1088" i="6"/>
  <c r="H1088" i="6"/>
  <c r="E1088" i="6"/>
  <c r="R1088" i="6"/>
  <c r="D1088" i="6"/>
  <c r="Q1088" i="6"/>
  <c r="C1088" i="6"/>
  <c r="P1088" i="6"/>
  <c r="B1088" i="6"/>
  <c r="O1088" i="6"/>
  <c r="A1088" i="6"/>
  <c r="N1088" i="6"/>
  <c r="M1088" i="6"/>
  <c r="L1088" i="6"/>
  <c r="G1088" i="6"/>
  <c r="F1088" i="6"/>
  <c r="J1418" i="6"/>
  <c r="I1418" i="6"/>
  <c r="H1418" i="6"/>
  <c r="G1418" i="6"/>
  <c r="Q1418" i="6"/>
  <c r="P1418" i="6"/>
  <c r="O1418" i="6"/>
  <c r="N1418" i="6"/>
  <c r="M1418" i="6"/>
  <c r="L1418" i="6"/>
  <c r="K1418" i="6"/>
  <c r="F1418" i="6"/>
  <c r="E1418" i="6"/>
  <c r="D1418" i="6"/>
  <c r="C1418" i="6"/>
  <c r="B1418" i="6"/>
  <c r="R1418" i="6"/>
  <c r="A1418" i="6"/>
  <c r="I1136" i="6"/>
  <c r="H1136" i="6"/>
  <c r="G1136" i="6"/>
  <c r="F1136" i="6"/>
  <c r="E1136" i="6"/>
  <c r="R1136" i="6"/>
  <c r="D1136" i="6"/>
  <c r="Q1136" i="6"/>
  <c r="C1136" i="6"/>
  <c r="P1136" i="6"/>
  <c r="B1136" i="6"/>
  <c r="O1136" i="6"/>
  <c r="A1136" i="6"/>
  <c r="N1136" i="6"/>
  <c r="M1136" i="6"/>
  <c r="L1136" i="6"/>
  <c r="K1136" i="6"/>
  <c r="J1136" i="6"/>
  <c r="H1027" i="6"/>
  <c r="G1027" i="6"/>
  <c r="F1027" i="6"/>
  <c r="E1027" i="6"/>
  <c r="Q1027" i="6"/>
  <c r="P1027" i="6"/>
  <c r="O1027" i="6"/>
  <c r="N1027" i="6"/>
  <c r="M1027" i="6"/>
  <c r="L1027" i="6"/>
  <c r="K1027" i="6"/>
  <c r="J1027" i="6"/>
  <c r="I1027" i="6"/>
  <c r="D1027" i="6"/>
  <c r="B1027" i="6"/>
  <c r="R1027" i="6"/>
  <c r="A1027" i="6"/>
  <c r="C1027" i="6"/>
  <c r="J1236" i="6"/>
  <c r="I1236" i="6"/>
  <c r="H1236" i="6"/>
  <c r="G1236" i="6"/>
  <c r="D1236" i="6"/>
  <c r="C1236" i="6"/>
  <c r="B1236" i="6"/>
  <c r="A1236" i="6"/>
  <c r="R1236" i="6"/>
  <c r="Q1236" i="6"/>
  <c r="P1236" i="6"/>
  <c r="O1236" i="6"/>
  <c r="N1236" i="6"/>
  <c r="M1236" i="6"/>
  <c r="L1236" i="6"/>
  <c r="K1236" i="6"/>
  <c r="F1236" i="6"/>
  <c r="E1236" i="6"/>
  <c r="G1086" i="6"/>
  <c r="F1086" i="6"/>
  <c r="E1086" i="6"/>
  <c r="R1086" i="6"/>
  <c r="D1086" i="6"/>
  <c r="O1086" i="6"/>
  <c r="A1086" i="6"/>
  <c r="N1086" i="6"/>
  <c r="M1086" i="6"/>
  <c r="L1086" i="6"/>
  <c r="K1086" i="6"/>
  <c r="J1086" i="6"/>
  <c r="H1086" i="6"/>
  <c r="C1086" i="6"/>
  <c r="B1086" i="6"/>
  <c r="Q1086" i="6"/>
  <c r="I1086" i="6"/>
  <c r="P1086" i="6"/>
  <c r="Q1341" i="6"/>
  <c r="C1341" i="6"/>
  <c r="P1341" i="6"/>
  <c r="B1341" i="6"/>
  <c r="O1341" i="6"/>
  <c r="A1341" i="6"/>
  <c r="N1341" i="6"/>
  <c r="M1341" i="6"/>
  <c r="L1341" i="6"/>
  <c r="K1341" i="6"/>
  <c r="J1341" i="6"/>
  <c r="I1341" i="6"/>
  <c r="H1341" i="6"/>
  <c r="G1341" i="6"/>
  <c r="F1341" i="6"/>
  <c r="R1341" i="6"/>
  <c r="E1341" i="6"/>
  <c r="D1341" i="6"/>
  <c r="I1169" i="6"/>
  <c r="H1169" i="6"/>
  <c r="G1169" i="6"/>
  <c r="C1169" i="6"/>
  <c r="B1169" i="6"/>
  <c r="R1169" i="6"/>
  <c r="A1169" i="6"/>
  <c r="Q1169" i="6"/>
  <c r="P1169" i="6"/>
  <c r="O1169" i="6"/>
  <c r="N1169" i="6"/>
  <c r="M1169" i="6"/>
  <c r="L1169" i="6"/>
  <c r="K1169" i="6"/>
  <c r="J1169" i="6"/>
  <c r="F1169" i="6"/>
  <c r="E1169" i="6"/>
  <c r="D1169" i="6"/>
  <c r="E966" i="6"/>
  <c r="Q966" i="6"/>
  <c r="C966" i="6"/>
  <c r="I966" i="6"/>
  <c r="H966" i="6"/>
  <c r="G966" i="6"/>
  <c r="F966" i="6"/>
  <c r="D966" i="6"/>
  <c r="B966" i="6"/>
  <c r="R966" i="6"/>
  <c r="A966" i="6"/>
  <c r="P966" i="6"/>
  <c r="O966" i="6"/>
  <c r="N966" i="6"/>
  <c r="L966" i="6"/>
  <c r="M966" i="6"/>
  <c r="K966" i="6"/>
  <c r="J966" i="6"/>
  <c r="M1171" i="6"/>
  <c r="L1171" i="6"/>
  <c r="K1171" i="6"/>
  <c r="B1171" i="6"/>
  <c r="R1171" i="6"/>
  <c r="A1171" i="6"/>
  <c r="Q1171" i="6"/>
  <c r="P1171" i="6"/>
  <c r="O1171" i="6"/>
  <c r="N1171" i="6"/>
  <c r="J1171" i="6"/>
  <c r="I1171" i="6"/>
  <c r="H1171" i="6"/>
  <c r="G1171" i="6"/>
  <c r="F1171" i="6"/>
  <c r="E1171" i="6"/>
  <c r="D1171" i="6"/>
  <c r="C1171" i="6"/>
  <c r="Q1411" i="6"/>
  <c r="C1411" i="6"/>
  <c r="P1411" i="6"/>
  <c r="B1411" i="6"/>
  <c r="O1411" i="6"/>
  <c r="A1411" i="6"/>
  <c r="N1411" i="6"/>
  <c r="L1411" i="6"/>
  <c r="K1411" i="6"/>
  <c r="J1411" i="6"/>
  <c r="I1411" i="6"/>
  <c r="H1411" i="6"/>
  <c r="G1411" i="6"/>
  <c r="F1411" i="6"/>
  <c r="E1411" i="6"/>
  <c r="D1411" i="6"/>
  <c r="R1411" i="6"/>
  <c r="M1411" i="6"/>
  <c r="R1450" i="6"/>
  <c r="D1450" i="6"/>
  <c r="Q1450" i="6"/>
  <c r="C1450" i="6"/>
  <c r="P1450" i="6"/>
  <c r="B1450" i="6"/>
  <c r="O1450" i="6"/>
  <c r="A1450" i="6"/>
  <c r="N1450" i="6"/>
  <c r="M1450" i="6"/>
  <c r="I1450" i="6"/>
  <c r="H1450" i="6"/>
  <c r="G1450" i="6"/>
  <c r="F1450" i="6"/>
  <c r="E1450" i="6"/>
  <c r="L1450" i="6"/>
  <c r="K1450" i="6"/>
  <c r="J1450" i="6"/>
  <c r="M1297" i="6"/>
  <c r="L1297" i="6"/>
  <c r="K1297" i="6"/>
  <c r="J1297" i="6"/>
  <c r="I1297" i="6"/>
  <c r="H1297" i="6"/>
  <c r="G1297" i="6"/>
  <c r="E1297" i="6"/>
  <c r="O1297" i="6"/>
  <c r="N1297" i="6"/>
  <c r="F1297" i="6"/>
  <c r="D1297" i="6"/>
  <c r="C1297" i="6"/>
  <c r="B1297" i="6"/>
  <c r="A1297" i="6"/>
  <c r="R1297" i="6"/>
  <c r="Q1297" i="6"/>
  <c r="P1297" i="6"/>
  <c r="M1395" i="6"/>
  <c r="L1395" i="6"/>
  <c r="K1395" i="6"/>
  <c r="I1395" i="6"/>
  <c r="H1395" i="6"/>
  <c r="G1395" i="6"/>
  <c r="F1395" i="6"/>
  <c r="E1395" i="6"/>
  <c r="D1395" i="6"/>
  <c r="C1395" i="6"/>
  <c r="B1395" i="6"/>
  <c r="R1395" i="6"/>
  <c r="A1395" i="6"/>
  <c r="Q1395" i="6"/>
  <c r="P1395" i="6"/>
  <c r="O1395" i="6"/>
  <c r="N1395" i="6"/>
  <c r="J1395" i="6"/>
  <c r="P1400" i="6"/>
  <c r="B1400" i="6"/>
  <c r="O1400" i="6"/>
  <c r="A1400" i="6"/>
  <c r="N1400" i="6"/>
  <c r="M1400" i="6"/>
  <c r="G1400" i="6"/>
  <c r="F1400" i="6"/>
  <c r="E1400" i="6"/>
  <c r="D1400" i="6"/>
  <c r="C1400" i="6"/>
  <c r="R1400" i="6"/>
  <c r="Q1400" i="6"/>
  <c r="L1400" i="6"/>
  <c r="K1400" i="6"/>
  <c r="J1400" i="6"/>
  <c r="I1400" i="6"/>
  <c r="H1400" i="6"/>
  <c r="N1378" i="6"/>
  <c r="L1378" i="6"/>
  <c r="H1378" i="6"/>
  <c r="G1378" i="6"/>
  <c r="F1378" i="6"/>
  <c r="E1378" i="6"/>
  <c r="D1378" i="6"/>
  <c r="C1378" i="6"/>
  <c r="R1378" i="6"/>
  <c r="B1378" i="6"/>
  <c r="Q1378" i="6"/>
  <c r="A1378" i="6"/>
  <c r="P1378" i="6"/>
  <c r="O1378" i="6"/>
  <c r="M1378" i="6"/>
  <c r="K1378" i="6"/>
  <c r="J1378" i="6"/>
  <c r="I1378" i="6"/>
  <c r="I1323" i="6"/>
  <c r="H1323" i="6"/>
  <c r="G1323" i="6"/>
  <c r="F1323" i="6"/>
  <c r="E1323" i="6"/>
  <c r="R1323" i="6"/>
  <c r="D1323" i="6"/>
  <c r="Q1323" i="6"/>
  <c r="C1323" i="6"/>
  <c r="P1323" i="6"/>
  <c r="B1323" i="6"/>
  <c r="O1323" i="6"/>
  <c r="A1323" i="6"/>
  <c r="N1323" i="6"/>
  <c r="M1323" i="6"/>
  <c r="L1323" i="6"/>
  <c r="K1323" i="6"/>
  <c r="J1323" i="6"/>
  <c r="H1298" i="6"/>
  <c r="G1298" i="6"/>
  <c r="F1298" i="6"/>
  <c r="E1298" i="6"/>
  <c r="R1298" i="6"/>
  <c r="D1298" i="6"/>
  <c r="Q1298" i="6"/>
  <c r="C1298" i="6"/>
  <c r="P1298" i="6"/>
  <c r="B1298" i="6"/>
  <c r="N1298" i="6"/>
  <c r="M1298" i="6"/>
  <c r="K1298" i="6"/>
  <c r="O1298" i="6"/>
  <c r="L1298" i="6"/>
  <c r="J1298" i="6"/>
  <c r="I1298" i="6"/>
  <c r="A1298" i="6"/>
  <c r="G1245" i="6"/>
  <c r="F1245" i="6"/>
  <c r="E1245" i="6"/>
  <c r="R1245" i="6"/>
  <c r="D1245" i="6"/>
  <c r="K1245" i="6"/>
  <c r="J1245" i="6"/>
  <c r="I1245" i="6"/>
  <c r="H1245" i="6"/>
  <c r="C1245" i="6"/>
  <c r="B1245" i="6"/>
  <c r="A1245" i="6"/>
  <c r="Q1245" i="6"/>
  <c r="P1245" i="6"/>
  <c r="O1245" i="6"/>
  <c r="N1245" i="6"/>
  <c r="M1245" i="6"/>
  <c r="L1245" i="6"/>
  <c r="R1422" i="6"/>
  <c r="D1422" i="6"/>
  <c r="Q1422" i="6"/>
  <c r="C1422" i="6"/>
  <c r="P1422" i="6"/>
  <c r="B1422" i="6"/>
  <c r="O1422" i="6"/>
  <c r="A1422" i="6"/>
  <c r="N1422" i="6"/>
  <c r="M1422" i="6"/>
  <c r="L1422" i="6"/>
  <c r="K1422" i="6"/>
  <c r="J1422" i="6"/>
  <c r="I1422" i="6"/>
  <c r="H1422" i="6"/>
  <c r="G1422" i="6"/>
  <c r="F1422" i="6"/>
  <c r="E1422" i="6"/>
  <c r="F1276" i="6"/>
  <c r="E1276" i="6"/>
  <c r="R1276" i="6"/>
  <c r="D1276" i="6"/>
  <c r="Q1276" i="6"/>
  <c r="C1276" i="6"/>
  <c r="P1276" i="6"/>
  <c r="B1276" i="6"/>
  <c r="N1276" i="6"/>
  <c r="I1276" i="6"/>
  <c r="H1276" i="6"/>
  <c r="G1276" i="6"/>
  <c r="A1276" i="6"/>
  <c r="O1276" i="6"/>
  <c r="M1276" i="6"/>
  <c r="L1276" i="6"/>
  <c r="K1276" i="6"/>
  <c r="J1276" i="6"/>
  <c r="E1181" i="6"/>
  <c r="R1181" i="6"/>
  <c r="D1181" i="6"/>
  <c r="Q1181" i="6"/>
  <c r="C1181" i="6"/>
  <c r="H1181" i="6"/>
  <c r="G1181" i="6"/>
  <c r="F1181" i="6"/>
  <c r="B1181" i="6"/>
  <c r="A1181" i="6"/>
  <c r="P1181" i="6"/>
  <c r="O1181" i="6"/>
  <c r="N1181" i="6"/>
  <c r="M1181" i="6"/>
  <c r="L1181" i="6"/>
  <c r="K1181" i="6"/>
  <c r="J1181" i="6"/>
  <c r="I1181" i="6"/>
  <c r="K1387" i="6"/>
  <c r="J1387" i="6"/>
  <c r="I1387" i="6"/>
  <c r="B1387" i="6"/>
  <c r="R1387" i="6"/>
  <c r="A1387" i="6"/>
  <c r="Q1387" i="6"/>
  <c r="P1387" i="6"/>
  <c r="O1387" i="6"/>
  <c r="N1387" i="6"/>
  <c r="M1387" i="6"/>
  <c r="L1387" i="6"/>
  <c r="H1387" i="6"/>
  <c r="G1387" i="6"/>
  <c r="F1387" i="6"/>
  <c r="E1387" i="6"/>
  <c r="D1387" i="6"/>
  <c r="C1387" i="6"/>
  <c r="P1526" i="6"/>
  <c r="B1526" i="6"/>
  <c r="O1526" i="6"/>
  <c r="A1526" i="6"/>
  <c r="N1526" i="6"/>
  <c r="M1526" i="6"/>
  <c r="L1526" i="6"/>
  <c r="K1526" i="6"/>
  <c r="J1526" i="6"/>
  <c r="I1526" i="6"/>
  <c r="H1526" i="6"/>
  <c r="G1526" i="6"/>
  <c r="F1526" i="6"/>
  <c r="E1526" i="6"/>
  <c r="R1526" i="6"/>
  <c r="D1526" i="6"/>
  <c r="Q1526" i="6"/>
  <c r="C1526" i="6"/>
  <c r="P1569" i="6"/>
  <c r="B1569" i="6"/>
  <c r="O1569" i="6"/>
  <c r="A1569" i="6"/>
  <c r="N1569" i="6"/>
  <c r="M1569" i="6"/>
  <c r="K1569" i="6"/>
  <c r="J1569" i="6"/>
  <c r="I1569" i="6"/>
  <c r="H1569" i="6"/>
  <c r="G1569" i="6"/>
  <c r="F1569" i="6"/>
  <c r="E1569" i="6"/>
  <c r="D1569" i="6"/>
  <c r="C1569" i="6"/>
  <c r="R1569" i="6"/>
  <c r="Q1569" i="6"/>
  <c r="L1569" i="6"/>
  <c r="J1615" i="6"/>
  <c r="I1615" i="6"/>
  <c r="H1615" i="6"/>
  <c r="G1615" i="6"/>
  <c r="R1615" i="6"/>
  <c r="D1615" i="6"/>
  <c r="M1615" i="6"/>
  <c r="L1615" i="6"/>
  <c r="K1615" i="6"/>
  <c r="F1615" i="6"/>
  <c r="E1615" i="6"/>
  <c r="C1615" i="6"/>
  <c r="B1615" i="6"/>
  <c r="A1615" i="6"/>
  <c r="Q1615" i="6"/>
  <c r="P1615" i="6"/>
  <c r="O1615" i="6"/>
  <c r="N1615" i="6"/>
  <c r="M1564" i="6"/>
  <c r="L1564" i="6"/>
  <c r="K1564" i="6"/>
  <c r="J1564" i="6"/>
  <c r="H1564" i="6"/>
  <c r="G1564" i="6"/>
  <c r="F1564" i="6"/>
  <c r="E1564" i="6"/>
  <c r="D1564" i="6"/>
  <c r="C1564" i="6"/>
  <c r="B1564" i="6"/>
  <c r="A1564" i="6"/>
  <c r="R1564" i="6"/>
  <c r="Q1564" i="6"/>
  <c r="P1564" i="6"/>
  <c r="O1564" i="6"/>
  <c r="N1564" i="6"/>
  <c r="I1564" i="6"/>
  <c r="J1446" i="6"/>
  <c r="I1446" i="6"/>
  <c r="H1446" i="6"/>
  <c r="G1446" i="6"/>
  <c r="F1446" i="6"/>
  <c r="E1446" i="6"/>
  <c r="M1446" i="6"/>
  <c r="L1446" i="6"/>
  <c r="K1446" i="6"/>
  <c r="D1446" i="6"/>
  <c r="C1446" i="6"/>
  <c r="B1446" i="6"/>
  <c r="A1446" i="6"/>
  <c r="R1446" i="6"/>
  <c r="Q1446" i="6"/>
  <c r="P1446" i="6"/>
  <c r="O1446" i="6"/>
  <c r="N1446" i="6"/>
  <c r="I1449" i="6"/>
  <c r="H1449" i="6"/>
  <c r="G1449" i="6"/>
  <c r="F1449" i="6"/>
  <c r="E1449" i="6"/>
  <c r="R1449" i="6"/>
  <c r="D1449" i="6"/>
  <c r="B1449" i="6"/>
  <c r="A1449" i="6"/>
  <c r="Q1449" i="6"/>
  <c r="P1449" i="6"/>
  <c r="O1449" i="6"/>
  <c r="N1449" i="6"/>
  <c r="M1449" i="6"/>
  <c r="L1449" i="6"/>
  <c r="K1449" i="6"/>
  <c r="J1449" i="6"/>
  <c r="C1449" i="6"/>
  <c r="O1642" i="6"/>
  <c r="A1642" i="6"/>
  <c r="N1642" i="6"/>
  <c r="M1642" i="6"/>
  <c r="L1642" i="6"/>
  <c r="I1642" i="6"/>
  <c r="G1642" i="6"/>
  <c r="F1642" i="6"/>
  <c r="R1642" i="6"/>
  <c r="D1642" i="6"/>
  <c r="Q1642" i="6"/>
  <c r="P1642" i="6"/>
  <c r="K1642" i="6"/>
  <c r="J1642" i="6"/>
  <c r="H1642" i="6"/>
  <c r="E1642" i="6"/>
  <c r="C1642" i="6"/>
  <c r="B1642" i="6"/>
  <c r="I1604" i="6"/>
  <c r="H1604" i="6"/>
  <c r="G1604" i="6"/>
  <c r="F1604" i="6"/>
  <c r="Q1604" i="6"/>
  <c r="C1604" i="6"/>
  <c r="B1604" i="6"/>
  <c r="A1604" i="6"/>
  <c r="R1604" i="6"/>
  <c r="P1604" i="6"/>
  <c r="O1604" i="6"/>
  <c r="N1604" i="6"/>
  <c r="M1604" i="6"/>
  <c r="L1604" i="6"/>
  <c r="K1604" i="6"/>
  <c r="J1604" i="6"/>
  <c r="E1604" i="6"/>
  <c r="D1604" i="6"/>
  <c r="G1525" i="6"/>
  <c r="F1525" i="6"/>
  <c r="E1525" i="6"/>
  <c r="R1525" i="6"/>
  <c r="D1525" i="6"/>
  <c r="Q1525" i="6"/>
  <c r="C1525" i="6"/>
  <c r="P1525" i="6"/>
  <c r="B1525" i="6"/>
  <c r="O1525" i="6"/>
  <c r="A1525" i="6"/>
  <c r="N1525" i="6"/>
  <c r="M1525" i="6"/>
  <c r="L1525" i="6"/>
  <c r="K1525" i="6"/>
  <c r="J1525" i="6"/>
  <c r="I1525" i="6"/>
  <c r="H1525" i="6"/>
  <c r="F1542" i="6"/>
  <c r="E1542" i="6"/>
  <c r="R1542" i="6"/>
  <c r="D1542" i="6"/>
  <c r="Q1542" i="6"/>
  <c r="C1542" i="6"/>
  <c r="P1542" i="6"/>
  <c r="B1542" i="6"/>
  <c r="O1542" i="6"/>
  <c r="A1542" i="6"/>
  <c r="N1542" i="6"/>
  <c r="M1542" i="6"/>
  <c r="L1542" i="6"/>
  <c r="K1542" i="6"/>
  <c r="J1542" i="6"/>
  <c r="I1542" i="6"/>
  <c r="H1542" i="6"/>
  <c r="G1542" i="6"/>
  <c r="E1461" i="6"/>
  <c r="R1461" i="6"/>
  <c r="D1461" i="6"/>
  <c r="Q1461" i="6"/>
  <c r="C1461" i="6"/>
  <c r="P1461" i="6"/>
  <c r="B1461" i="6"/>
  <c r="O1461" i="6"/>
  <c r="A1461" i="6"/>
  <c r="N1461" i="6"/>
  <c r="M1461" i="6"/>
  <c r="L1461" i="6"/>
  <c r="K1461" i="6"/>
  <c r="J1461" i="6"/>
  <c r="I1461" i="6"/>
  <c r="H1461" i="6"/>
  <c r="G1461" i="6"/>
  <c r="F1461" i="6"/>
  <c r="Q1692" i="6"/>
  <c r="C1692" i="6"/>
  <c r="P1692" i="6"/>
  <c r="B1692" i="6"/>
  <c r="O1692" i="6"/>
  <c r="A1692" i="6"/>
  <c r="N1692" i="6"/>
  <c r="M1692" i="6"/>
  <c r="L1692" i="6"/>
  <c r="K1692" i="6"/>
  <c r="J1692" i="6"/>
  <c r="I1692" i="6"/>
  <c r="H1692" i="6"/>
  <c r="G1692" i="6"/>
  <c r="F1692" i="6"/>
  <c r="E1692" i="6"/>
  <c r="R1692" i="6"/>
  <c r="D1692" i="6"/>
  <c r="H1733" i="6"/>
  <c r="Q1733" i="6"/>
  <c r="C1733" i="6"/>
  <c r="P1733" i="6"/>
  <c r="B1733" i="6"/>
  <c r="N1733" i="6"/>
  <c r="M1733" i="6"/>
  <c r="L1733" i="6"/>
  <c r="K1733" i="6"/>
  <c r="J1733" i="6"/>
  <c r="I1733" i="6"/>
  <c r="G1733" i="6"/>
  <c r="F1733" i="6"/>
  <c r="E1733" i="6"/>
  <c r="D1733" i="6"/>
  <c r="A1733" i="6"/>
  <c r="R1733" i="6"/>
  <c r="O1733" i="6"/>
  <c r="R1804" i="6"/>
  <c r="D1804" i="6"/>
  <c r="Q1804" i="6"/>
  <c r="C1804" i="6"/>
  <c r="P1804" i="6"/>
  <c r="B1804" i="6"/>
  <c r="O1804" i="6"/>
  <c r="A1804" i="6"/>
  <c r="N1804" i="6"/>
  <c r="M1804" i="6"/>
  <c r="L1804" i="6"/>
  <c r="K1804" i="6"/>
  <c r="J1804" i="6"/>
  <c r="I1804" i="6"/>
  <c r="H1804" i="6"/>
  <c r="G1804" i="6"/>
  <c r="F1804" i="6"/>
  <c r="E1804" i="6"/>
  <c r="M1662" i="6"/>
  <c r="L1662" i="6"/>
  <c r="K1662" i="6"/>
  <c r="J1662" i="6"/>
  <c r="I1662" i="6"/>
  <c r="H1662" i="6"/>
  <c r="G1662" i="6"/>
  <c r="F1662" i="6"/>
  <c r="E1662" i="6"/>
  <c r="R1662" i="6"/>
  <c r="D1662" i="6"/>
  <c r="Q1662" i="6"/>
  <c r="C1662" i="6"/>
  <c r="P1662" i="6"/>
  <c r="B1662" i="6"/>
  <c r="O1662" i="6"/>
  <c r="A1662" i="6"/>
  <c r="N1662" i="6"/>
  <c r="L1693" i="6"/>
  <c r="K1693" i="6"/>
  <c r="J1693" i="6"/>
  <c r="I1693" i="6"/>
  <c r="H1693" i="6"/>
  <c r="G1693" i="6"/>
  <c r="F1693" i="6"/>
  <c r="E1693" i="6"/>
  <c r="R1693" i="6"/>
  <c r="D1693" i="6"/>
  <c r="Q1693" i="6"/>
  <c r="C1693" i="6"/>
  <c r="P1693" i="6"/>
  <c r="B1693" i="6"/>
  <c r="O1693" i="6"/>
  <c r="A1693" i="6"/>
  <c r="N1693" i="6"/>
  <c r="M1693" i="6"/>
  <c r="K1710" i="6"/>
  <c r="J1710" i="6"/>
  <c r="I1710" i="6"/>
  <c r="H1710" i="6"/>
  <c r="G1710" i="6"/>
  <c r="F1710" i="6"/>
  <c r="E1710" i="6"/>
  <c r="R1710" i="6"/>
  <c r="D1710" i="6"/>
  <c r="Q1710" i="6"/>
  <c r="C1710" i="6"/>
  <c r="P1710" i="6"/>
  <c r="B1710" i="6"/>
  <c r="O1710" i="6"/>
  <c r="A1710" i="6"/>
  <c r="N1710" i="6"/>
  <c r="M1710" i="6"/>
  <c r="L1710" i="6"/>
  <c r="F1725" i="6"/>
  <c r="O1725" i="6"/>
  <c r="A1725" i="6"/>
  <c r="N1725" i="6"/>
  <c r="G1725" i="6"/>
  <c r="E1725" i="6"/>
  <c r="D1725" i="6"/>
  <c r="C1725" i="6"/>
  <c r="B1725" i="6"/>
  <c r="R1725" i="6"/>
  <c r="Q1725" i="6"/>
  <c r="P1725" i="6"/>
  <c r="M1725" i="6"/>
  <c r="L1725" i="6"/>
  <c r="K1725" i="6"/>
  <c r="J1725" i="6"/>
  <c r="I1725" i="6"/>
  <c r="H1725" i="6"/>
  <c r="G1554" i="6"/>
  <c r="F1554" i="6"/>
  <c r="E1554" i="6"/>
  <c r="R1554" i="6"/>
  <c r="C1554" i="6"/>
  <c r="B1554" i="6"/>
  <c r="A1554" i="6"/>
  <c r="Q1554" i="6"/>
  <c r="P1554" i="6"/>
  <c r="O1554" i="6"/>
  <c r="N1554" i="6"/>
  <c r="M1554" i="6"/>
  <c r="L1554" i="6"/>
  <c r="K1554" i="6"/>
  <c r="J1554" i="6"/>
  <c r="I1554" i="6"/>
  <c r="H1554" i="6"/>
  <c r="D1554" i="6"/>
  <c r="F1571" i="6"/>
  <c r="E1571" i="6"/>
  <c r="R1571" i="6"/>
  <c r="D1571" i="6"/>
  <c r="Q1571" i="6"/>
  <c r="C1571" i="6"/>
  <c r="M1571" i="6"/>
  <c r="L1571" i="6"/>
  <c r="K1571" i="6"/>
  <c r="J1571" i="6"/>
  <c r="I1571" i="6"/>
  <c r="H1571" i="6"/>
  <c r="G1571" i="6"/>
  <c r="B1571" i="6"/>
  <c r="A1571" i="6"/>
  <c r="P1571" i="6"/>
  <c r="O1571" i="6"/>
  <c r="N1571" i="6"/>
  <c r="I1744" i="6"/>
  <c r="R1744" i="6"/>
  <c r="D1744" i="6"/>
  <c r="Q1744" i="6"/>
  <c r="C1744" i="6"/>
  <c r="A1744" i="6"/>
  <c r="P1744" i="6"/>
  <c r="O1744" i="6"/>
  <c r="N1744" i="6"/>
  <c r="M1744" i="6"/>
  <c r="L1744" i="6"/>
  <c r="K1744" i="6"/>
  <c r="J1744" i="6"/>
  <c r="H1744" i="6"/>
  <c r="G1744" i="6"/>
  <c r="F1744" i="6"/>
  <c r="E1744" i="6"/>
  <c r="B1744" i="6"/>
  <c r="I1730" i="6"/>
  <c r="R1730" i="6"/>
  <c r="D1730" i="6"/>
  <c r="Q1730" i="6"/>
  <c r="C1730" i="6"/>
  <c r="P1730" i="6"/>
  <c r="O1730" i="6"/>
  <c r="N1730" i="6"/>
  <c r="M1730" i="6"/>
  <c r="L1730" i="6"/>
  <c r="K1730" i="6"/>
  <c r="J1730" i="6"/>
  <c r="H1730" i="6"/>
  <c r="G1730" i="6"/>
  <c r="F1730" i="6"/>
  <c r="E1730" i="6"/>
  <c r="B1730" i="6"/>
  <c r="A1730" i="6"/>
  <c r="P1810" i="6"/>
  <c r="B1810" i="6"/>
  <c r="O1810" i="6"/>
  <c r="A1810" i="6"/>
  <c r="N1810" i="6"/>
  <c r="M1810" i="6"/>
  <c r="L1810" i="6"/>
  <c r="K1810" i="6"/>
  <c r="J1810" i="6"/>
  <c r="I1810" i="6"/>
  <c r="H1810" i="6"/>
  <c r="G1810" i="6"/>
  <c r="F1810" i="6"/>
  <c r="E1810" i="6"/>
  <c r="R1810" i="6"/>
  <c r="D1810" i="6"/>
  <c r="Q1810" i="6"/>
  <c r="C1810" i="6"/>
  <c r="N1802" i="6"/>
  <c r="M1802" i="6"/>
  <c r="L1802" i="6"/>
  <c r="K1802" i="6"/>
  <c r="J1802" i="6"/>
  <c r="I1802" i="6"/>
  <c r="H1802" i="6"/>
  <c r="G1802" i="6"/>
  <c r="F1802" i="6"/>
  <c r="E1802" i="6"/>
  <c r="R1802" i="6"/>
  <c r="D1802" i="6"/>
  <c r="Q1802" i="6"/>
  <c r="C1802" i="6"/>
  <c r="P1802" i="6"/>
  <c r="B1802" i="6"/>
  <c r="A1802" i="6"/>
  <c r="O1802" i="6"/>
  <c r="M1805" i="6"/>
  <c r="L1805" i="6"/>
  <c r="K1805" i="6"/>
  <c r="J1805" i="6"/>
  <c r="I1805" i="6"/>
  <c r="H1805" i="6"/>
  <c r="G1805" i="6"/>
  <c r="F1805" i="6"/>
  <c r="E1805" i="6"/>
  <c r="R1805" i="6"/>
  <c r="D1805" i="6"/>
  <c r="Q1805" i="6"/>
  <c r="C1805" i="6"/>
  <c r="P1805" i="6"/>
  <c r="B1805" i="6"/>
  <c r="O1805" i="6"/>
  <c r="A1805" i="6"/>
  <c r="N1805" i="6"/>
  <c r="P1859" i="6"/>
  <c r="B1859" i="6"/>
  <c r="O1859" i="6"/>
  <c r="A1859" i="6"/>
  <c r="N1859" i="6"/>
  <c r="M1859" i="6"/>
  <c r="H1859" i="6"/>
  <c r="G1859" i="6"/>
  <c r="F1859" i="6"/>
  <c r="E1859" i="6"/>
  <c r="D1859" i="6"/>
  <c r="C1859" i="6"/>
  <c r="R1859" i="6"/>
  <c r="Q1859" i="6"/>
  <c r="L1859" i="6"/>
  <c r="K1859" i="6"/>
  <c r="J1859" i="6"/>
  <c r="I1859" i="6"/>
  <c r="Q1856" i="6"/>
  <c r="C1856" i="6"/>
  <c r="P1856" i="6"/>
  <c r="B1856" i="6"/>
  <c r="O1856" i="6"/>
  <c r="A1856" i="6"/>
  <c r="N1856" i="6"/>
  <c r="G1856" i="6"/>
  <c r="F1856" i="6"/>
  <c r="E1856" i="6"/>
  <c r="D1856" i="6"/>
  <c r="R1856" i="6"/>
  <c r="M1856" i="6"/>
  <c r="L1856" i="6"/>
  <c r="K1856" i="6"/>
  <c r="J1856" i="6"/>
  <c r="I1856" i="6"/>
  <c r="H1856" i="6"/>
  <c r="I1824" i="6"/>
  <c r="H1824" i="6"/>
  <c r="G1824" i="6"/>
  <c r="F1824" i="6"/>
  <c r="E1824" i="6"/>
  <c r="D1824" i="6"/>
  <c r="C1824" i="6"/>
  <c r="B1824" i="6"/>
  <c r="A1824" i="6"/>
  <c r="R1824" i="6"/>
  <c r="Q1824" i="6"/>
  <c r="P1824" i="6"/>
  <c r="O1824" i="6"/>
  <c r="N1824" i="6"/>
  <c r="M1824" i="6"/>
  <c r="L1824" i="6"/>
  <c r="K1824" i="6"/>
  <c r="J1824" i="6"/>
  <c r="R2051" i="6"/>
  <c r="D2051" i="6"/>
  <c r="Q2051" i="6"/>
  <c r="C2051" i="6"/>
  <c r="P2051" i="6"/>
  <c r="B2051" i="6"/>
  <c r="O2051" i="6"/>
  <c r="A2051" i="6"/>
  <c r="N2051" i="6"/>
  <c r="M2051" i="6"/>
  <c r="L2051" i="6"/>
  <c r="J2051" i="6"/>
  <c r="I2051" i="6"/>
  <c r="H2051" i="6"/>
  <c r="K2051" i="6"/>
  <c r="G2051" i="6"/>
  <c r="F2051" i="6"/>
  <c r="E2051" i="6"/>
  <c r="E1756" i="6"/>
  <c r="R1756" i="6"/>
  <c r="D1756" i="6"/>
  <c r="N1756" i="6"/>
  <c r="M1756" i="6"/>
  <c r="J1756" i="6"/>
  <c r="I1756" i="6"/>
  <c r="H1756" i="6"/>
  <c r="G1756" i="6"/>
  <c r="F1756" i="6"/>
  <c r="C1756" i="6"/>
  <c r="B1756" i="6"/>
  <c r="A1756" i="6"/>
  <c r="Q1756" i="6"/>
  <c r="P1756" i="6"/>
  <c r="O1756" i="6"/>
  <c r="L1756" i="6"/>
  <c r="K1756" i="6"/>
  <c r="E1815" i="6"/>
  <c r="R1815" i="6"/>
  <c r="D1815" i="6"/>
  <c r="Q1815" i="6"/>
  <c r="C1815" i="6"/>
  <c r="P1815" i="6"/>
  <c r="B1815" i="6"/>
  <c r="O1815" i="6"/>
  <c r="A1815" i="6"/>
  <c r="N1815" i="6"/>
  <c r="M1815" i="6"/>
  <c r="L1815" i="6"/>
  <c r="K1815" i="6"/>
  <c r="J1815" i="6"/>
  <c r="I1815" i="6"/>
  <c r="H1815" i="6"/>
  <c r="G1815" i="6"/>
  <c r="F1815" i="6"/>
  <c r="O1918" i="6"/>
  <c r="A1918" i="6"/>
  <c r="N1918" i="6"/>
  <c r="M1918" i="6"/>
  <c r="L1918" i="6"/>
  <c r="K1918" i="6"/>
  <c r="J1918" i="6"/>
  <c r="I1918" i="6"/>
  <c r="H1918" i="6"/>
  <c r="G1918" i="6"/>
  <c r="F1918" i="6"/>
  <c r="E1918" i="6"/>
  <c r="R1918" i="6"/>
  <c r="D1918" i="6"/>
  <c r="Q1918" i="6"/>
  <c r="P1918" i="6"/>
  <c r="C1918" i="6"/>
  <c r="B1918" i="6"/>
  <c r="Q2026" i="6"/>
  <c r="C2026" i="6"/>
  <c r="P2026" i="6"/>
  <c r="B2026" i="6"/>
  <c r="O2026" i="6"/>
  <c r="A2026" i="6"/>
  <c r="N2026" i="6"/>
  <c r="M2026" i="6"/>
  <c r="L2026" i="6"/>
  <c r="K2026" i="6"/>
  <c r="G2026" i="6"/>
  <c r="F2026" i="6"/>
  <c r="E2026" i="6"/>
  <c r="D2026" i="6"/>
  <c r="R2026" i="6"/>
  <c r="J2026" i="6"/>
  <c r="I2026" i="6"/>
  <c r="H2026" i="6"/>
  <c r="L1955" i="6"/>
  <c r="K1955" i="6"/>
  <c r="J1955" i="6"/>
  <c r="I1955" i="6"/>
  <c r="H1955" i="6"/>
  <c r="G1955" i="6"/>
  <c r="F1955" i="6"/>
  <c r="E1955" i="6"/>
  <c r="R1955" i="6"/>
  <c r="D1955" i="6"/>
  <c r="Q1955" i="6"/>
  <c r="C1955" i="6"/>
  <c r="P1955" i="6"/>
  <c r="B1955" i="6"/>
  <c r="O1955" i="6"/>
  <c r="A1955" i="6"/>
  <c r="N1955" i="6"/>
  <c r="M1955" i="6"/>
  <c r="Q2160" i="6"/>
  <c r="C2160" i="6"/>
  <c r="P2160" i="6"/>
  <c r="B2160" i="6"/>
  <c r="O2160" i="6"/>
  <c r="A2160" i="6"/>
  <c r="N2160" i="6"/>
  <c r="M2160" i="6"/>
  <c r="L2160" i="6"/>
  <c r="K2160" i="6"/>
  <c r="J2160" i="6"/>
  <c r="I2160" i="6"/>
  <c r="H2160" i="6"/>
  <c r="G2160" i="6"/>
  <c r="F2160" i="6"/>
  <c r="E2160" i="6"/>
  <c r="D2160" i="6"/>
  <c r="R2160" i="6"/>
  <c r="I1936" i="6"/>
  <c r="H1936" i="6"/>
  <c r="G1936" i="6"/>
  <c r="F1936" i="6"/>
  <c r="E1936" i="6"/>
  <c r="R1936" i="6"/>
  <c r="D1936" i="6"/>
  <c r="Q1936" i="6"/>
  <c r="C1936" i="6"/>
  <c r="P1936" i="6"/>
  <c r="B1936" i="6"/>
  <c r="O1936" i="6"/>
  <c r="A1936" i="6"/>
  <c r="N1936" i="6"/>
  <c r="M1936" i="6"/>
  <c r="L1936" i="6"/>
  <c r="K1936" i="6"/>
  <c r="J1936" i="6"/>
  <c r="H1939" i="6"/>
  <c r="G1939" i="6"/>
  <c r="F1939" i="6"/>
  <c r="E1939" i="6"/>
  <c r="R1939" i="6"/>
  <c r="D1939" i="6"/>
  <c r="Q1939" i="6"/>
  <c r="C1939" i="6"/>
  <c r="P1939" i="6"/>
  <c r="B1939" i="6"/>
  <c r="O1939" i="6"/>
  <c r="A1939" i="6"/>
  <c r="N1939" i="6"/>
  <c r="M1939" i="6"/>
  <c r="L1939" i="6"/>
  <c r="K1939" i="6"/>
  <c r="J1939" i="6"/>
  <c r="I1939" i="6"/>
  <c r="G1956" i="6"/>
  <c r="F1956" i="6"/>
  <c r="E1956" i="6"/>
  <c r="R1956" i="6"/>
  <c r="D1956" i="6"/>
  <c r="Q1956" i="6"/>
  <c r="C1956" i="6"/>
  <c r="P1956" i="6"/>
  <c r="B1956" i="6"/>
  <c r="O1956" i="6"/>
  <c r="A1956" i="6"/>
  <c r="N1956" i="6"/>
  <c r="M1956" i="6"/>
  <c r="L1956" i="6"/>
  <c r="K1956" i="6"/>
  <c r="J1956" i="6"/>
  <c r="I1956" i="6"/>
  <c r="H1956" i="6"/>
  <c r="F1903" i="6"/>
  <c r="E1903" i="6"/>
  <c r="R1903" i="6"/>
  <c r="D1903" i="6"/>
  <c r="Q1903" i="6"/>
  <c r="C1903" i="6"/>
  <c r="P1903" i="6"/>
  <c r="B1903" i="6"/>
  <c r="O1903" i="6"/>
  <c r="A1903" i="6"/>
  <c r="N1903" i="6"/>
  <c r="L1903" i="6"/>
  <c r="M1903" i="6"/>
  <c r="K1903" i="6"/>
  <c r="J1903" i="6"/>
  <c r="I1903" i="6"/>
  <c r="H1903" i="6"/>
  <c r="G1903" i="6"/>
  <c r="E1906" i="6"/>
  <c r="R1906" i="6"/>
  <c r="D1906" i="6"/>
  <c r="Q1906" i="6"/>
  <c r="C1906" i="6"/>
  <c r="P1906" i="6"/>
  <c r="B1906" i="6"/>
  <c r="O1906" i="6"/>
  <c r="A1906" i="6"/>
  <c r="N1906" i="6"/>
  <c r="M1906" i="6"/>
  <c r="K1906" i="6"/>
  <c r="L1906" i="6"/>
  <c r="J1906" i="6"/>
  <c r="I1906" i="6"/>
  <c r="H1906" i="6"/>
  <c r="G1906" i="6"/>
  <c r="F1906" i="6"/>
  <c r="L2119" i="6"/>
  <c r="K2119" i="6"/>
  <c r="J2119" i="6"/>
  <c r="I2119" i="6"/>
  <c r="F2119" i="6"/>
  <c r="P2119" i="6"/>
  <c r="O2119" i="6"/>
  <c r="N2119" i="6"/>
  <c r="M2119" i="6"/>
  <c r="H2119" i="6"/>
  <c r="G2119" i="6"/>
  <c r="E2119" i="6"/>
  <c r="D2119" i="6"/>
  <c r="C2119" i="6"/>
  <c r="B2119" i="6"/>
  <c r="A2119" i="6"/>
  <c r="R2119" i="6"/>
  <c r="Q2119" i="6"/>
  <c r="H2086" i="6"/>
  <c r="N2086" i="6"/>
  <c r="M2086" i="6"/>
  <c r="L2086" i="6"/>
  <c r="K2086" i="6"/>
  <c r="J2086" i="6"/>
  <c r="I2086" i="6"/>
  <c r="G2086" i="6"/>
  <c r="F2086" i="6"/>
  <c r="E2086" i="6"/>
  <c r="D2086" i="6"/>
  <c r="R2086" i="6"/>
  <c r="C2086" i="6"/>
  <c r="Q2086" i="6"/>
  <c r="P2086" i="6"/>
  <c r="O2086" i="6"/>
  <c r="B2086" i="6"/>
  <c r="A2086" i="6"/>
  <c r="G2075" i="6"/>
  <c r="L2075" i="6"/>
  <c r="K2075" i="6"/>
  <c r="J2075" i="6"/>
  <c r="I2075" i="6"/>
  <c r="H2075" i="6"/>
  <c r="F2075" i="6"/>
  <c r="E2075" i="6"/>
  <c r="D2075" i="6"/>
  <c r="R2075" i="6"/>
  <c r="C2075" i="6"/>
  <c r="Q2075" i="6"/>
  <c r="B2075" i="6"/>
  <c r="P2075" i="6"/>
  <c r="A2075" i="6"/>
  <c r="O2075" i="6"/>
  <c r="N2075" i="6"/>
  <c r="M2075" i="6"/>
  <c r="I2083" i="6"/>
  <c r="K2083" i="6"/>
  <c r="J2083" i="6"/>
  <c r="H2083" i="6"/>
  <c r="G2083" i="6"/>
  <c r="F2083" i="6"/>
  <c r="E2083" i="6"/>
  <c r="D2083" i="6"/>
  <c r="R2083" i="6"/>
  <c r="C2083" i="6"/>
  <c r="Q2083" i="6"/>
  <c r="B2083" i="6"/>
  <c r="P2083" i="6"/>
  <c r="A2083" i="6"/>
  <c r="O2083" i="6"/>
  <c r="N2083" i="6"/>
  <c r="M2083" i="6"/>
  <c r="L2083" i="6"/>
  <c r="J2061" i="6"/>
  <c r="I2061" i="6"/>
  <c r="H2061" i="6"/>
  <c r="G2061" i="6"/>
  <c r="F2061" i="6"/>
  <c r="E2061" i="6"/>
  <c r="R2061" i="6"/>
  <c r="D2061" i="6"/>
  <c r="P2061" i="6"/>
  <c r="B2061" i="6"/>
  <c r="O2061" i="6"/>
  <c r="A2061" i="6"/>
  <c r="N2061" i="6"/>
  <c r="Q2061" i="6"/>
  <c r="M2061" i="6"/>
  <c r="L2061" i="6"/>
  <c r="K2061" i="6"/>
  <c r="C2061" i="6"/>
  <c r="I2036" i="6"/>
  <c r="H2036" i="6"/>
  <c r="G2036" i="6"/>
  <c r="F2036" i="6"/>
  <c r="E2036" i="6"/>
  <c r="R2036" i="6"/>
  <c r="D2036" i="6"/>
  <c r="Q2036" i="6"/>
  <c r="C2036" i="6"/>
  <c r="M2036" i="6"/>
  <c r="L2036" i="6"/>
  <c r="K2036" i="6"/>
  <c r="J2036" i="6"/>
  <c r="B2036" i="6"/>
  <c r="A2036" i="6"/>
  <c r="P2036" i="6"/>
  <c r="O2036" i="6"/>
  <c r="N2036" i="6"/>
  <c r="H2011" i="6"/>
  <c r="G2011" i="6"/>
  <c r="F2011" i="6"/>
  <c r="E2011" i="6"/>
  <c r="R2011" i="6"/>
  <c r="D2011" i="6"/>
  <c r="Q2011" i="6"/>
  <c r="C2011" i="6"/>
  <c r="P2011" i="6"/>
  <c r="B2011" i="6"/>
  <c r="L2011" i="6"/>
  <c r="K2011" i="6"/>
  <c r="J2011" i="6"/>
  <c r="I2011" i="6"/>
  <c r="A2011" i="6"/>
  <c r="O2011" i="6"/>
  <c r="N2011" i="6"/>
  <c r="M2011" i="6"/>
  <c r="R2213" i="6"/>
  <c r="D2213" i="6"/>
  <c r="Q2213" i="6"/>
  <c r="C2213" i="6"/>
  <c r="P2213" i="6"/>
  <c r="B2213" i="6"/>
  <c r="O2213" i="6"/>
  <c r="A2213" i="6"/>
  <c r="N2213" i="6"/>
  <c r="M2213" i="6"/>
  <c r="L2213" i="6"/>
  <c r="K2213" i="6"/>
  <c r="J2213" i="6"/>
  <c r="I2213" i="6"/>
  <c r="F2213" i="6"/>
  <c r="H2213" i="6"/>
  <c r="G2213" i="6"/>
  <c r="E2213" i="6"/>
  <c r="R2227" i="6"/>
  <c r="D2227" i="6"/>
  <c r="Q2227" i="6"/>
  <c r="C2227" i="6"/>
  <c r="P2227" i="6"/>
  <c r="B2227" i="6"/>
  <c r="O2227" i="6"/>
  <c r="A2227" i="6"/>
  <c r="N2227" i="6"/>
  <c r="M2227" i="6"/>
  <c r="L2227" i="6"/>
  <c r="K2227" i="6"/>
  <c r="J2227" i="6"/>
  <c r="I2227" i="6"/>
  <c r="F2227" i="6"/>
  <c r="H2227" i="6"/>
  <c r="G2227" i="6"/>
  <c r="E2227" i="6"/>
  <c r="N2096" i="6"/>
  <c r="E2096" i="6"/>
  <c r="D2096" i="6"/>
  <c r="R2096" i="6"/>
  <c r="C2096" i="6"/>
  <c r="Q2096" i="6"/>
  <c r="B2096" i="6"/>
  <c r="P2096" i="6"/>
  <c r="A2096" i="6"/>
  <c r="O2096" i="6"/>
  <c r="M2096" i="6"/>
  <c r="L2096" i="6"/>
  <c r="K2096" i="6"/>
  <c r="J2096" i="6"/>
  <c r="I2096" i="6"/>
  <c r="H2096" i="6"/>
  <c r="G2096" i="6"/>
  <c r="F2096" i="6"/>
  <c r="L2161" i="6"/>
  <c r="K2161" i="6"/>
  <c r="J2161" i="6"/>
  <c r="I2161" i="6"/>
  <c r="H2161" i="6"/>
  <c r="G2161" i="6"/>
  <c r="F2161" i="6"/>
  <c r="R2161" i="6"/>
  <c r="Q2161" i="6"/>
  <c r="P2161" i="6"/>
  <c r="O2161" i="6"/>
  <c r="N2161" i="6"/>
  <c r="M2161" i="6"/>
  <c r="E2161" i="6"/>
  <c r="D2161" i="6"/>
  <c r="C2161" i="6"/>
  <c r="B2161" i="6"/>
  <c r="A2161" i="6"/>
  <c r="F2245" i="6"/>
  <c r="N2245" i="6"/>
  <c r="M2245" i="6"/>
  <c r="L2245" i="6"/>
  <c r="K2245" i="6"/>
  <c r="J2245" i="6"/>
  <c r="I2245" i="6"/>
  <c r="H2245" i="6"/>
  <c r="G2245" i="6"/>
  <c r="E2245" i="6"/>
  <c r="D2245" i="6"/>
  <c r="P2245" i="6"/>
  <c r="A2245" i="6"/>
  <c r="R2245" i="6"/>
  <c r="Q2245" i="6"/>
  <c r="O2245" i="6"/>
  <c r="C2245" i="6"/>
  <c r="B2245" i="6"/>
  <c r="M2238" i="6"/>
  <c r="K2238" i="6"/>
  <c r="J2238" i="6"/>
  <c r="I2238" i="6"/>
  <c r="H2238" i="6"/>
  <c r="G2238" i="6"/>
  <c r="F2238" i="6"/>
  <c r="E2238" i="6"/>
  <c r="D2238" i="6"/>
  <c r="R2238" i="6"/>
  <c r="C2238" i="6"/>
  <c r="Q2238" i="6"/>
  <c r="B2238" i="6"/>
  <c r="N2238" i="6"/>
  <c r="P2238" i="6"/>
  <c r="O2238" i="6"/>
  <c r="L2238" i="6"/>
  <c r="A2238" i="6"/>
  <c r="I2250" i="6"/>
  <c r="H2250" i="6"/>
  <c r="K2250" i="6"/>
  <c r="J2250" i="6"/>
  <c r="G2250" i="6"/>
  <c r="F2250" i="6"/>
  <c r="E2250" i="6"/>
  <c r="D2250" i="6"/>
  <c r="C2250" i="6"/>
  <c r="R2250" i="6"/>
  <c r="B2250" i="6"/>
  <c r="Q2250" i="6"/>
  <c r="A2250" i="6"/>
  <c r="P2250" i="6"/>
  <c r="M2250" i="6"/>
  <c r="O2250" i="6"/>
  <c r="N2250" i="6"/>
  <c r="L2250" i="6"/>
  <c r="O2273" i="6"/>
  <c r="A2273" i="6"/>
  <c r="N2273" i="6"/>
  <c r="M2273" i="6"/>
  <c r="L2273" i="6"/>
  <c r="K2273" i="6"/>
  <c r="F2273" i="6"/>
  <c r="D2273" i="6"/>
  <c r="C2273" i="6"/>
  <c r="B2273" i="6"/>
  <c r="R2273" i="6"/>
  <c r="Q2273" i="6"/>
  <c r="P2273" i="6"/>
  <c r="J2273" i="6"/>
  <c r="G2273" i="6"/>
  <c r="I2273" i="6"/>
  <c r="H2273" i="6"/>
  <c r="E2273" i="6"/>
  <c r="O2259" i="6"/>
  <c r="A2259" i="6"/>
  <c r="N2259" i="6"/>
  <c r="K2259" i="6"/>
  <c r="J2259" i="6"/>
  <c r="E2259" i="6"/>
  <c r="D2259" i="6"/>
  <c r="C2259" i="6"/>
  <c r="B2259" i="6"/>
  <c r="R2259" i="6"/>
  <c r="Q2259" i="6"/>
  <c r="P2259" i="6"/>
  <c r="M2259" i="6"/>
  <c r="L2259" i="6"/>
  <c r="G2259" i="6"/>
  <c r="F2259" i="6"/>
  <c r="I2259" i="6"/>
  <c r="H2259" i="6"/>
  <c r="H2187" i="6"/>
  <c r="G2187" i="6"/>
  <c r="F2187" i="6"/>
  <c r="E2187" i="6"/>
  <c r="R2187" i="6"/>
  <c r="D2187" i="6"/>
  <c r="Q2187" i="6"/>
  <c r="C2187" i="6"/>
  <c r="P2187" i="6"/>
  <c r="B2187" i="6"/>
  <c r="N2187" i="6"/>
  <c r="M2187" i="6"/>
  <c r="K2187" i="6"/>
  <c r="J2187" i="6"/>
  <c r="I2187" i="6"/>
  <c r="A2187" i="6"/>
  <c r="O2187" i="6"/>
  <c r="L2187" i="6"/>
  <c r="G2176" i="6"/>
  <c r="F2176" i="6"/>
  <c r="E2176" i="6"/>
  <c r="R2176" i="6"/>
  <c r="D2176" i="6"/>
  <c r="Q2176" i="6"/>
  <c r="C2176" i="6"/>
  <c r="P2176" i="6"/>
  <c r="B2176" i="6"/>
  <c r="O2176" i="6"/>
  <c r="A2176" i="6"/>
  <c r="N2176" i="6"/>
  <c r="M2176" i="6"/>
  <c r="L2176" i="6"/>
  <c r="K2176" i="6"/>
  <c r="J2176" i="6"/>
  <c r="I2176" i="6"/>
  <c r="H2176" i="6"/>
  <c r="F2109" i="6"/>
  <c r="E2109" i="6"/>
  <c r="R2109" i="6"/>
  <c r="D2109" i="6"/>
  <c r="Q2109" i="6"/>
  <c r="C2109" i="6"/>
  <c r="A2109" i="6"/>
  <c r="P2109" i="6"/>
  <c r="O2109" i="6"/>
  <c r="N2109" i="6"/>
  <c r="M2109" i="6"/>
  <c r="L2109" i="6"/>
  <c r="K2109" i="6"/>
  <c r="J2109" i="6"/>
  <c r="I2109" i="6"/>
  <c r="H2109" i="6"/>
  <c r="G2109" i="6"/>
  <c r="B2109" i="6"/>
  <c r="E2168" i="6"/>
  <c r="R2168" i="6"/>
  <c r="D2168" i="6"/>
  <c r="Q2168" i="6"/>
  <c r="C2168" i="6"/>
  <c r="P2168" i="6"/>
  <c r="B2168" i="6"/>
  <c r="O2168" i="6"/>
  <c r="A2168" i="6"/>
  <c r="N2168" i="6"/>
  <c r="M2168" i="6"/>
  <c r="L2168" i="6"/>
  <c r="K2168" i="6"/>
  <c r="J2168" i="6"/>
  <c r="I2168" i="6"/>
  <c r="H2168" i="6"/>
  <c r="G2168" i="6"/>
  <c r="F2168" i="6"/>
  <c r="M2429" i="6"/>
  <c r="R2429" i="6"/>
  <c r="C2429" i="6"/>
  <c r="Q2429" i="6"/>
  <c r="B2429" i="6"/>
  <c r="P2429" i="6"/>
  <c r="A2429" i="6"/>
  <c r="O2429" i="6"/>
  <c r="N2429" i="6"/>
  <c r="L2429" i="6"/>
  <c r="K2429" i="6"/>
  <c r="J2429" i="6"/>
  <c r="I2429" i="6"/>
  <c r="H2429" i="6"/>
  <c r="G2429" i="6"/>
  <c r="F2429" i="6"/>
  <c r="E2429" i="6"/>
  <c r="D2429" i="6"/>
  <c r="L2366" i="6"/>
  <c r="K2366" i="6"/>
  <c r="J2366" i="6"/>
  <c r="I2366" i="6"/>
  <c r="H2366" i="6"/>
  <c r="G2366" i="6"/>
  <c r="F2366" i="6"/>
  <c r="E2366" i="6"/>
  <c r="D2366" i="6"/>
  <c r="C2366" i="6"/>
  <c r="B2366" i="6"/>
  <c r="R2366" i="6"/>
  <c r="A2366" i="6"/>
  <c r="Q2366" i="6"/>
  <c r="P2366" i="6"/>
  <c r="O2366" i="6"/>
  <c r="N2366" i="6"/>
  <c r="M2366" i="6"/>
  <c r="L2338" i="6"/>
  <c r="K2338" i="6"/>
  <c r="J2338" i="6"/>
  <c r="G2338" i="6"/>
  <c r="F2338" i="6"/>
  <c r="E2338" i="6"/>
  <c r="D2338" i="6"/>
  <c r="C2338" i="6"/>
  <c r="B2338" i="6"/>
  <c r="R2338" i="6"/>
  <c r="A2338" i="6"/>
  <c r="Q2338" i="6"/>
  <c r="P2338" i="6"/>
  <c r="O2338" i="6"/>
  <c r="N2338" i="6"/>
  <c r="M2338" i="6"/>
  <c r="I2338" i="6"/>
  <c r="H2338" i="6"/>
  <c r="Q2281" i="6"/>
  <c r="C2281" i="6"/>
  <c r="P2281" i="6"/>
  <c r="B2281" i="6"/>
  <c r="O2281" i="6"/>
  <c r="A2281" i="6"/>
  <c r="E2281" i="6"/>
  <c r="D2281" i="6"/>
  <c r="M2281" i="6"/>
  <c r="J2281" i="6"/>
  <c r="I2281" i="6"/>
  <c r="H2281" i="6"/>
  <c r="G2281" i="6"/>
  <c r="F2281" i="6"/>
  <c r="L2281" i="6"/>
  <c r="R2281" i="6"/>
  <c r="N2281" i="6"/>
  <c r="K2281" i="6"/>
  <c r="P2382" i="6"/>
  <c r="B2382" i="6"/>
  <c r="O2382" i="6"/>
  <c r="A2382" i="6"/>
  <c r="N2382" i="6"/>
  <c r="K2382" i="6"/>
  <c r="C2382" i="6"/>
  <c r="R2382" i="6"/>
  <c r="Q2382" i="6"/>
  <c r="M2382" i="6"/>
  <c r="L2382" i="6"/>
  <c r="J2382" i="6"/>
  <c r="I2382" i="6"/>
  <c r="H2382" i="6"/>
  <c r="G2382" i="6"/>
  <c r="E2382" i="6"/>
  <c r="F2382" i="6"/>
  <c r="D2382" i="6"/>
  <c r="E2248" i="6"/>
  <c r="Q2248" i="6"/>
  <c r="B2248" i="6"/>
  <c r="P2248" i="6"/>
  <c r="A2248" i="6"/>
  <c r="O2248" i="6"/>
  <c r="N2248" i="6"/>
  <c r="M2248" i="6"/>
  <c r="L2248" i="6"/>
  <c r="K2248" i="6"/>
  <c r="J2248" i="6"/>
  <c r="I2248" i="6"/>
  <c r="H2248" i="6"/>
  <c r="D2248" i="6"/>
  <c r="R2248" i="6"/>
  <c r="G2248" i="6"/>
  <c r="F2248" i="6"/>
  <c r="C2248" i="6"/>
  <c r="K2449" i="6"/>
  <c r="O2449" i="6"/>
  <c r="N2449" i="6"/>
  <c r="M2449" i="6"/>
  <c r="L2449" i="6"/>
  <c r="J2449" i="6"/>
  <c r="I2449" i="6"/>
  <c r="H2449" i="6"/>
  <c r="G2449" i="6"/>
  <c r="F2449" i="6"/>
  <c r="E2449" i="6"/>
  <c r="D2449" i="6"/>
  <c r="R2449" i="6"/>
  <c r="Q2449" i="6"/>
  <c r="P2449" i="6"/>
  <c r="C2449" i="6"/>
  <c r="B2449" i="6"/>
  <c r="A2449" i="6"/>
  <c r="J2522" i="6"/>
  <c r="I2522" i="6"/>
  <c r="Q2522" i="6"/>
  <c r="A2522" i="6"/>
  <c r="P2522" i="6"/>
  <c r="O2522" i="6"/>
  <c r="N2522" i="6"/>
  <c r="L2522" i="6"/>
  <c r="K2522" i="6"/>
  <c r="H2522" i="6"/>
  <c r="G2522" i="6"/>
  <c r="D2522" i="6"/>
  <c r="C2522" i="6"/>
  <c r="B2522" i="6"/>
  <c r="R2522" i="6"/>
  <c r="M2522" i="6"/>
  <c r="F2522" i="6"/>
  <c r="E2522" i="6"/>
  <c r="I2427" i="6"/>
  <c r="K2427" i="6"/>
  <c r="J2427" i="6"/>
  <c r="H2427" i="6"/>
  <c r="G2427" i="6"/>
  <c r="F2427" i="6"/>
  <c r="E2427" i="6"/>
  <c r="D2427" i="6"/>
  <c r="R2427" i="6"/>
  <c r="C2427" i="6"/>
  <c r="Q2427" i="6"/>
  <c r="B2427" i="6"/>
  <c r="P2427" i="6"/>
  <c r="A2427" i="6"/>
  <c r="O2427" i="6"/>
  <c r="N2427" i="6"/>
  <c r="M2427" i="6"/>
  <c r="L2427" i="6"/>
  <c r="H2416" i="6"/>
  <c r="I2416" i="6"/>
  <c r="G2416" i="6"/>
  <c r="F2416" i="6"/>
  <c r="D2416" i="6"/>
  <c r="R2416" i="6"/>
  <c r="C2416" i="6"/>
  <c r="Q2416" i="6"/>
  <c r="B2416" i="6"/>
  <c r="P2416" i="6"/>
  <c r="O2416" i="6"/>
  <c r="N2416" i="6"/>
  <c r="M2416" i="6"/>
  <c r="L2416" i="6"/>
  <c r="K2416" i="6"/>
  <c r="J2416" i="6"/>
  <c r="E2416" i="6"/>
  <c r="A2416" i="6"/>
  <c r="G2311" i="6"/>
  <c r="F2311" i="6"/>
  <c r="E2311" i="6"/>
  <c r="C2311" i="6"/>
  <c r="B2311" i="6"/>
  <c r="R2311" i="6"/>
  <c r="A2311" i="6"/>
  <c r="Q2311" i="6"/>
  <c r="P2311" i="6"/>
  <c r="O2311" i="6"/>
  <c r="N2311" i="6"/>
  <c r="M2311" i="6"/>
  <c r="I2311" i="6"/>
  <c r="H2311" i="6"/>
  <c r="D2311" i="6"/>
  <c r="K2311" i="6"/>
  <c r="L2311" i="6"/>
  <c r="J2311" i="6"/>
  <c r="O2493" i="6"/>
  <c r="A2493" i="6"/>
  <c r="N2493" i="6"/>
  <c r="L2493" i="6"/>
  <c r="K2493" i="6"/>
  <c r="J2493" i="6"/>
  <c r="I2493" i="6"/>
  <c r="F2493" i="6"/>
  <c r="E2493" i="6"/>
  <c r="R2493" i="6"/>
  <c r="Q2493" i="6"/>
  <c r="P2493" i="6"/>
  <c r="M2493" i="6"/>
  <c r="H2493" i="6"/>
  <c r="G2493" i="6"/>
  <c r="D2493" i="6"/>
  <c r="C2493" i="6"/>
  <c r="B2493" i="6"/>
  <c r="F2398" i="6"/>
  <c r="E2398" i="6"/>
  <c r="R2398" i="6"/>
  <c r="D2398" i="6"/>
  <c r="O2398" i="6"/>
  <c r="A2398" i="6"/>
  <c r="L2398" i="6"/>
  <c r="K2398" i="6"/>
  <c r="Q2398" i="6"/>
  <c r="P2398" i="6"/>
  <c r="N2398" i="6"/>
  <c r="M2398" i="6"/>
  <c r="J2398" i="6"/>
  <c r="I2398" i="6"/>
  <c r="H2398" i="6"/>
  <c r="G2398" i="6"/>
  <c r="C2398" i="6"/>
  <c r="B2398" i="6"/>
  <c r="E2387" i="6"/>
  <c r="R2387" i="6"/>
  <c r="D2387" i="6"/>
  <c r="Q2387" i="6"/>
  <c r="C2387" i="6"/>
  <c r="N2387" i="6"/>
  <c r="F2387" i="6"/>
  <c r="B2387" i="6"/>
  <c r="A2387" i="6"/>
  <c r="P2387" i="6"/>
  <c r="O2387" i="6"/>
  <c r="M2387" i="6"/>
  <c r="L2387" i="6"/>
  <c r="K2387" i="6"/>
  <c r="J2387" i="6"/>
  <c r="I2387" i="6"/>
  <c r="G2387" i="6"/>
  <c r="H2387" i="6"/>
  <c r="H2540" i="6"/>
  <c r="Q2540" i="6"/>
  <c r="B2540" i="6"/>
  <c r="P2540" i="6"/>
  <c r="A2540" i="6"/>
  <c r="N2540" i="6"/>
  <c r="M2540" i="6"/>
  <c r="L2540" i="6"/>
  <c r="K2540" i="6"/>
  <c r="I2540" i="6"/>
  <c r="G2540" i="6"/>
  <c r="F2540" i="6"/>
  <c r="E2540" i="6"/>
  <c r="D2540" i="6"/>
  <c r="C2540" i="6"/>
  <c r="R2540" i="6"/>
  <c r="J2540" i="6"/>
  <c r="O2540" i="6"/>
  <c r="R2735" i="6"/>
  <c r="D2735" i="6"/>
  <c r="Q2735" i="6"/>
  <c r="C2735" i="6"/>
  <c r="O2735" i="6"/>
  <c r="A2735" i="6"/>
  <c r="N2735" i="6"/>
  <c r="M2735" i="6"/>
  <c r="L2735" i="6"/>
  <c r="K2735" i="6"/>
  <c r="J2735" i="6"/>
  <c r="P2735" i="6"/>
  <c r="I2735" i="6"/>
  <c r="H2735" i="6"/>
  <c r="G2735" i="6"/>
  <c r="F2735" i="6"/>
  <c r="E2735" i="6"/>
  <c r="B2735" i="6"/>
  <c r="N2578" i="6"/>
  <c r="M2578" i="6"/>
  <c r="L2578" i="6"/>
  <c r="Q2578" i="6"/>
  <c r="P2578" i="6"/>
  <c r="J2578" i="6"/>
  <c r="I2578" i="6"/>
  <c r="F2578" i="6"/>
  <c r="E2578" i="6"/>
  <c r="D2578" i="6"/>
  <c r="C2578" i="6"/>
  <c r="A2578" i="6"/>
  <c r="R2578" i="6"/>
  <c r="O2578" i="6"/>
  <c r="K2578" i="6"/>
  <c r="H2578" i="6"/>
  <c r="G2578" i="6"/>
  <c r="B2578" i="6"/>
  <c r="F2532" i="6"/>
  <c r="R2532" i="6"/>
  <c r="C2532" i="6"/>
  <c r="Q2532" i="6"/>
  <c r="B2532" i="6"/>
  <c r="I2532" i="6"/>
  <c r="H2532" i="6"/>
  <c r="G2532" i="6"/>
  <c r="E2532" i="6"/>
  <c r="A2532" i="6"/>
  <c r="P2532" i="6"/>
  <c r="O2532" i="6"/>
  <c r="J2532" i="6"/>
  <c r="D2532" i="6"/>
  <c r="N2532" i="6"/>
  <c r="M2532" i="6"/>
  <c r="L2532" i="6"/>
  <c r="K2532" i="6"/>
  <c r="Q2569" i="6"/>
  <c r="C2569" i="6"/>
  <c r="P2569" i="6"/>
  <c r="B2569" i="6"/>
  <c r="O2569" i="6"/>
  <c r="A2569" i="6"/>
  <c r="I2569" i="6"/>
  <c r="H2569" i="6"/>
  <c r="E2569" i="6"/>
  <c r="D2569" i="6"/>
  <c r="R2569" i="6"/>
  <c r="N2569" i="6"/>
  <c r="M2569" i="6"/>
  <c r="L2569" i="6"/>
  <c r="K2569" i="6"/>
  <c r="J2569" i="6"/>
  <c r="G2569" i="6"/>
  <c r="F2569" i="6"/>
  <c r="R2484" i="6"/>
  <c r="D2484" i="6"/>
  <c r="Q2484" i="6"/>
  <c r="C2484" i="6"/>
  <c r="E2484" i="6"/>
  <c r="B2484" i="6"/>
  <c r="A2484" i="6"/>
  <c r="P2484" i="6"/>
  <c r="M2484" i="6"/>
  <c r="L2484" i="6"/>
  <c r="K2484" i="6"/>
  <c r="J2484" i="6"/>
  <c r="I2484" i="6"/>
  <c r="H2484" i="6"/>
  <c r="G2484" i="6"/>
  <c r="F2484" i="6"/>
  <c r="O2484" i="6"/>
  <c r="N2484" i="6"/>
  <c r="R2580" i="6"/>
  <c r="D2580" i="6"/>
  <c r="Q2580" i="6"/>
  <c r="C2580" i="6"/>
  <c r="P2580" i="6"/>
  <c r="B2580" i="6"/>
  <c r="M2580" i="6"/>
  <c r="L2580" i="6"/>
  <c r="I2580" i="6"/>
  <c r="H2580" i="6"/>
  <c r="O2580" i="6"/>
  <c r="N2580" i="6"/>
  <c r="J2580" i="6"/>
  <c r="G2580" i="6"/>
  <c r="F2580" i="6"/>
  <c r="E2580" i="6"/>
  <c r="A2580" i="6"/>
  <c r="K2580" i="6"/>
  <c r="Q2806" i="6"/>
  <c r="C2806" i="6"/>
  <c r="P2806" i="6"/>
  <c r="B2806" i="6"/>
  <c r="O2806" i="6"/>
  <c r="A2806" i="6"/>
  <c r="N2806" i="6"/>
  <c r="L2806" i="6"/>
  <c r="M2806" i="6"/>
  <c r="K2806" i="6"/>
  <c r="J2806" i="6"/>
  <c r="I2806" i="6"/>
  <c r="H2806" i="6"/>
  <c r="G2806" i="6"/>
  <c r="F2806" i="6"/>
  <c r="E2806" i="6"/>
  <c r="D2806" i="6"/>
  <c r="R2806" i="6"/>
  <c r="M2973" i="6"/>
  <c r="L2973" i="6"/>
  <c r="K2973" i="6"/>
  <c r="J2973" i="6"/>
  <c r="O2973" i="6"/>
  <c r="N2973" i="6"/>
  <c r="I2973" i="6"/>
  <c r="H2973" i="6"/>
  <c r="G2973" i="6"/>
  <c r="F2973" i="6"/>
  <c r="E2973" i="6"/>
  <c r="D2973" i="6"/>
  <c r="C2973" i="6"/>
  <c r="B2973" i="6"/>
  <c r="Q2973" i="6"/>
  <c r="P2973" i="6"/>
  <c r="A2973" i="6"/>
  <c r="R2973" i="6"/>
  <c r="J2604" i="6"/>
  <c r="I2604" i="6"/>
  <c r="H2604" i="6"/>
  <c r="C2604" i="6"/>
  <c r="B2604" i="6"/>
  <c r="Q2604" i="6"/>
  <c r="P2604" i="6"/>
  <c r="O2604" i="6"/>
  <c r="N2604" i="6"/>
  <c r="K2604" i="6"/>
  <c r="R2604" i="6"/>
  <c r="M2604" i="6"/>
  <c r="L2604" i="6"/>
  <c r="G2604" i="6"/>
  <c r="F2604" i="6"/>
  <c r="E2604" i="6"/>
  <c r="D2604" i="6"/>
  <c r="A2604" i="6"/>
  <c r="O2561" i="6"/>
  <c r="A2561" i="6"/>
  <c r="N2561" i="6"/>
  <c r="M2561" i="6"/>
  <c r="B2561" i="6"/>
  <c r="R2561" i="6"/>
  <c r="L2561" i="6"/>
  <c r="K2561" i="6"/>
  <c r="F2561" i="6"/>
  <c r="E2561" i="6"/>
  <c r="D2561" i="6"/>
  <c r="C2561" i="6"/>
  <c r="Q2561" i="6"/>
  <c r="P2561" i="6"/>
  <c r="J2561" i="6"/>
  <c r="I2561" i="6"/>
  <c r="H2561" i="6"/>
  <c r="G2561" i="6"/>
  <c r="Q2696" i="6"/>
  <c r="C2696" i="6"/>
  <c r="P2696" i="6"/>
  <c r="B2696" i="6"/>
  <c r="L2696" i="6"/>
  <c r="K2696" i="6"/>
  <c r="J2696" i="6"/>
  <c r="I2696" i="6"/>
  <c r="H2696" i="6"/>
  <c r="G2696" i="6"/>
  <c r="F2696" i="6"/>
  <c r="E2696" i="6"/>
  <c r="D2696" i="6"/>
  <c r="A2696" i="6"/>
  <c r="R2696" i="6"/>
  <c r="O2696" i="6"/>
  <c r="N2696" i="6"/>
  <c r="M2696" i="6"/>
  <c r="N2705" i="6"/>
  <c r="M2705" i="6"/>
  <c r="F2705" i="6"/>
  <c r="J2705" i="6"/>
  <c r="I2705" i="6"/>
  <c r="H2705" i="6"/>
  <c r="G2705" i="6"/>
  <c r="E2705" i="6"/>
  <c r="D2705" i="6"/>
  <c r="C2705" i="6"/>
  <c r="B2705" i="6"/>
  <c r="R2705" i="6"/>
  <c r="A2705" i="6"/>
  <c r="Q2705" i="6"/>
  <c r="P2705" i="6"/>
  <c r="O2705" i="6"/>
  <c r="L2705" i="6"/>
  <c r="K2705" i="6"/>
  <c r="P2741" i="6"/>
  <c r="B2741" i="6"/>
  <c r="O2741" i="6"/>
  <c r="A2741" i="6"/>
  <c r="M2741" i="6"/>
  <c r="L2741" i="6"/>
  <c r="K2741" i="6"/>
  <c r="J2741" i="6"/>
  <c r="I2741" i="6"/>
  <c r="H2741" i="6"/>
  <c r="R2741" i="6"/>
  <c r="Q2741" i="6"/>
  <c r="N2741" i="6"/>
  <c r="G2741" i="6"/>
  <c r="F2741" i="6"/>
  <c r="E2741" i="6"/>
  <c r="D2741" i="6"/>
  <c r="C2741" i="6"/>
  <c r="G2599" i="6"/>
  <c r="F2599" i="6"/>
  <c r="E2599" i="6"/>
  <c r="J2599" i="6"/>
  <c r="I2599" i="6"/>
  <c r="D2599" i="6"/>
  <c r="C2599" i="6"/>
  <c r="B2599" i="6"/>
  <c r="R2599" i="6"/>
  <c r="A2599" i="6"/>
  <c r="O2599" i="6"/>
  <c r="P2599" i="6"/>
  <c r="N2599" i="6"/>
  <c r="M2599" i="6"/>
  <c r="L2599" i="6"/>
  <c r="H2599" i="6"/>
  <c r="Q2599" i="6"/>
  <c r="K2599" i="6"/>
  <c r="F2602" i="6"/>
  <c r="E2602" i="6"/>
  <c r="R2602" i="6"/>
  <c r="D2602" i="6"/>
  <c r="G2602" i="6"/>
  <c r="C2602" i="6"/>
  <c r="A2602" i="6"/>
  <c r="Q2602" i="6"/>
  <c r="P2602" i="6"/>
  <c r="O2602" i="6"/>
  <c r="L2602" i="6"/>
  <c r="N2602" i="6"/>
  <c r="M2602" i="6"/>
  <c r="K2602" i="6"/>
  <c r="J2602" i="6"/>
  <c r="I2602" i="6"/>
  <c r="H2602" i="6"/>
  <c r="B2602" i="6"/>
  <c r="E2633" i="6"/>
  <c r="R2633" i="6"/>
  <c r="D2633" i="6"/>
  <c r="Q2633" i="6"/>
  <c r="C2633" i="6"/>
  <c r="F2633" i="6"/>
  <c r="B2633" i="6"/>
  <c r="A2633" i="6"/>
  <c r="P2633" i="6"/>
  <c r="O2633" i="6"/>
  <c r="N2633" i="6"/>
  <c r="K2633" i="6"/>
  <c r="M2633" i="6"/>
  <c r="L2633" i="6"/>
  <c r="J2633" i="6"/>
  <c r="H2633" i="6"/>
  <c r="G2633" i="6"/>
  <c r="I2633" i="6"/>
  <c r="L2852" i="6"/>
  <c r="I2852" i="6"/>
  <c r="R2852" i="6"/>
  <c r="B2852" i="6"/>
  <c r="Q2852" i="6"/>
  <c r="A2852" i="6"/>
  <c r="P2852" i="6"/>
  <c r="O2852" i="6"/>
  <c r="N2852" i="6"/>
  <c r="M2852" i="6"/>
  <c r="K2852" i="6"/>
  <c r="J2852" i="6"/>
  <c r="H2852" i="6"/>
  <c r="G2852" i="6"/>
  <c r="C2852" i="6"/>
  <c r="F2852" i="6"/>
  <c r="E2852" i="6"/>
  <c r="D2852" i="6"/>
  <c r="Q2778" i="6"/>
  <c r="C2778" i="6"/>
  <c r="P2778" i="6"/>
  <c r="B2778" i="6"/>
  <c r="O2778" i="6"/>
  <c r="A2778" i="6"/>
  <c r="N2778" i="6"/>
  <c r="I2778" i="6"/>
  <c r="H2778" i="6"/>
  <c r="G2778" i="6"/>
  <c r="F2778" i="6"/>
  <c r="E2778" i="6"/>
  <c r="D2778" i="6"/>
  <c r="R2778" i="6"/>
  <c r="M2778" i="6"/>
  <c r="L2778" i="6"/>
  <c r="K2778" i="6"/>
  <c r="J2778" i="6"/>
  <c r="M2776" i="6"/>
  <c r="L2776" i="6"/>
  <c r="K2776" i="6"/>
  <c r="J2776" i="6"/>
  <c r="G2776" i="6"/>
  <c r="F2776" i="6"/>
  <c r="E2776" i="6"/>
  <c r="D2776" i="6"/>
  <c r="C2776" i="6"/>
  <c r="B2776" i="6"/>
  <c r="A2776" i="6"/>
  <c r="R2776" i="6"/>
  <c r="Q2776" i="6"/>
  <c r="P2776" i="6"/>
  <c r="N2776" i="6"/>
  <c r="I2776" i="6"/>
  <c r="H2776" i="6"/>
  <c r="O2776" i="6"/>
  <c r="P3020" i="6"/>
  <c r="B3020" i="6"/>
  <c r="O3020" i="6"/>
  <c r="A3020" i="6"/>
  <c r="N3020" i="6"/>
  <c r="M3020" i="6"/>
  <c r="L3020" i="6"/>
  <c r="K3020" i="6"/>
  <c r="J3020" i="6"/>
  <c r="I3020" i="6"/>
  <c r="H3020" i="6"/>
  <c r="G3020" i="6"/>
  <c r="F3020" i="6"/>
  <c r="E3020" i="6"/>
  <c r="D3020" i="6"/>
  <c r="C3020" i="6"/>
  <c r="R3020" i="6"/>
  <c r="Q3020" i="6"/>
  <c r="N2801" i="6"/>
  <c r="M2801" i="6"/>
  <c r="L2801" i="6"/>
  <c r="K2801" i="6"/>
  <c r="I2801" i="6"/>
  <c r="B2801" i="6"/>
  <c r="A2801" i="6"/>
  <c r="R2801" i="6"/>
  <c r="Q2801" i="6"/>
  <c r="P2801" i="6"/>
  <c r="O2801" i="6"/>
  <c r="J2801" i="6"/>
  <c r="H2801" i="6"/>
  <c r="G2801" i="6"/>
  <c r="F2801" i="6"/>
  <c r="C2801" i="6"/>
  <c r="D2801" i="6"/>
  <c r="E2801" i="6"/>
  <c r="E2662" i="6"/>
  <c r="R2662" i="6"/>
  <c r="D2662" i="6"/>
  <c r="F2662" i="6"/>
  <c r="C2662" i="6"/>
  <c r="B2662" i="6"/>
  <c r="P2662" i="6"/>
  <c r="O2662" i="6"/>
  <c r="N2662" i="6"/>
  <c r="Q2662" i="6"/>
  <c r="M2662" i="6"/>
  <c r="J2662" i="6"/>
  <c r="K2662" i="6"/>
  <c r="I2662" i="6"/>
  <c r="H2662" i="6"/>
  <c r="G2662" i="6"/>
  <c r="L2662" i="6"/>
  <c r="A2662" i="6"/>
  <c r="R2848" i="6"/>
  <c r="D2848" i="6"/>
  <c r="O2848" i="6"/>
  <c r="A2848" i="6"/>
  <c r="L2848" i="6"/>
  <c r="K2848" i="6"/>
  <c r="J2848" i="6"/>
  <c r="I2848" i="6"/>
  <c r="H2848" i="6"/>
  <c r="G2848" i="6"/>
  <c r="F2848" i="6"/>
  <c r="E2848" i="6"/>
  <c r="C2848" i="6"/>
  <c r="B2848" i="6"/>
  <c r="P2848" i="6"/>
  <c r="N2848" i="6"/>
  <c r="M2848" i="6"/>
  <c r="Q2848" i="6"/>
  <c r="G2867" i="6"/>
  <c r="R2867" i="6"/>
  <c r="D2867" i="6"/>
  <c r="K2867" i="6"/>
  <c r="J2867" i="6"/>
  <c r="I2867" i="6"/>
  <c r="H2867" i="6"/>
  <c r="F2867" i="6"/>
  <c r="E2867" i="6"/>
  <c r="C2867" i="6"/>
  <c r="B2867" i="6"/>
  <c r="Q2867" i="6"/>
  <c r="A2867" i="6"/>
  <c r="P2867" i="6"/>
  <c r="O2867" i="6"/>
  <c r="N2867" i="6"/>
  <c r="M2867" i="6"/>
  <c r="L2867" i="6"/>
  <c r="H2836" i="6"/>
  <c r="J2836" i="6"/>
  <c r="I2836" i="6"/>
  <c r="G2836" i="6"/>
  <c r="F2836" i="6"/>
  <c r="E2836" i="6"/>
  <c r="D2836" i="6"/>
  <c r="R2836" i="6"/>
  <c r="C2836" i="6"/>
  <c r="Q2836" i="6"/>
  <c r="B2836" i="6"/>
  <c r="P2836" i="6"/>
  <c r="A2836" i="6"/>
  <c r="O2836" i="6"/>
  <c r="N2836" i="6"/>
  <c r="M2836" i="6"/>
  <c r="L2836" i="6"/>
  <c r="K2836" i="6"/>
  <c r="I2999" i="6"/>
  <c r="H2999" i="6"/>
  <c r="G2999" i="6"/>
  <c r="F2999" i="6"/>
  <c r="R2999" i="6"/>
  <c r="D2999" i="6"/>
  <c r="N2999" i="6"/>
  <c r="M2999" i="6"/>
  <c r="L2999" i="6"/>
  <c r="K2999" i="6"/>
  <c r="J2999" i="6"/>
  <c r="E2999" i="6"/>
  <c r="C2999" i="6"/>
  <c r="B2999" i="6"/>
  <c r="A2999" i="6"/>
  <c r="Q2999" i="6"/>
  <c r="P2999" i="6"/>
  <c r="O2999" i="6"/>
  <c r="Q2851" i="6"/>
  <c r="C2851" i="6"/>
  <c r="N2851" i="6"/>
  <c r="E2851" i="6"/>
  <c r="D2851" i="6"/>
  <c r="B2851" i="6"/>
  <c r="R2851" i="6"/>
  <c r="A2851" i="6"/>
  <c r="P2851" i="6"/>
  <c r="O2851" i="6"/>
  <c r="M2851" i="6"/>
  <c r="L2851" i="6"/>
  <c r="K2851" i="6"/>
  <c r="J2851" i="6"/>
  <c r="I2851" i="6"/>
  <c r="H2851" i="6"/>
  <c r="G2851" i="6"/>
  <c r="F2851" i="6"/>
  <c r="F2814" i="6"/>
  <c r="E2814" i="6"/>
  <c r="D2814" i="6"/>
  <c r="R2814" i="6"/>
  <c r="C2814" i="6"/>
  <c r="Q2814" i="6"/>
  <c r="B2814" i="6"/>
  <c r="P2814" i="6"/>
  <c r="A2814" i="6"/>
  <c r="O2814" i="6"/>
  <c r="N2814" i="6"/>
  <c r="L2814" i="6"/>
  <c r="G2814" i="6"/>
  <c r="M2814" i="6"/>
  <c r="K2814" i="6"/>
  <c r="J2814" i="6"/>
  <c r="I2814" i="6"/>
  <c r="H2814" i="6"/>
  <c r="F2870" i="6"/>
  <c r="Q2870" i="6"/>
  <c r="C2870" i="6"/>
  <c r="B2870" i="6"/>
  <c r="R2870" i="6"/>
  <c r="A2870" i="6"/>
  <c r="P2870" i="6"/>
  <c r="O2870" i="6"/>
  <c r="N2870" i="6"/>
  <c r="M2870" i="6"/>
  <c r="L2870" i="6"/>
  <c r="K2870" i="6"/>
  <c r="J2870" i="6"/>
  <c r="I2870" i="6"/>
  <c r="D2870" i="6"/>
  <c r="H2870" i="6"/>
  <c r="G2870" i="6"/>
  <c r="E2870" i="6"/>
  <c r="Q2989" i="6"/>
  <c r="C2989" i="6"/>
  <c r="P2989" i="6"/>
  <c r="B2989" i="6"/>
  <c r="O2989" i="6"/>
  <c r="A2989" i="6"/>
  <c r="N2989" i="6"/>
  <c r="L2989" i="6"/>
  <c r="H2989" i="6"/>
  <c r="G2989" i="6"/>
  <c r="F2989" i="6"/>
  <c r="E2989" i="6"/>
  <c r="D2989" i="6"/>
  <c r="R2989" i="6"/>
  <c r="J2989" i="6"/>
  <c r="I2989" i="6"/>
  <c r="M2989" i="6"/>
  <c r="K2989" i="6"/>
  <c r="K2939" i="6"/>
  <c r="J2939" i="6"/>
  <c r="I2939" i="6"/>
  <c r="H2939" i="6"/>
  <c r="G2939" i="6"/>
  <c r="F2939" i="6"/>
  <c r="E2939" i="6"/>
  <c r="R2939" i="6"/>
  <c r="D2939" i="6"/>
  <c r="Q2939" i="6"/>
  <c r="C2939" i="6"/>
  <c r="P2939" i="6"/>
  <c r="B2939" i="6"/>
  <c r="O2939" i="6"/>
  <c r="N2939" i="6"/>
  <c r="M2939" i="6"/>
  <c r="L2939" i="6"/>
  <c r="A2939" i="6"/>
  <c r="I2903" i="6"/>
  <c r="H2903" i="6"/>
  <c r="G2903" i="6"/>
  <c r="F2903" i="6"/>
  <c r="E2903" i="6"/>
  <c r="Q2903" i="6"/>
  <c r="C2903" i="6"/>
  <c r="P2903" i="6"/>
  <c r="B2903" i="6"/>
  <c r="O2903" i="6"/>
  <c r="A2903" i="6"/>
  <c r="N2903" i="6"/>
  <c r="R2903" i="6"/>
  <c r="M2903" i="6"/>
  <c r="L2903" i="6"/>
  <c r="J2903" i="6"/>
  <c r="D2903" i="6"/>
  <c r="K2903" i="6"/>
  <c r="N2956" i="6"/>
  <c r="M2956" i="6"/>
  <c r="L2956" i="6"/>
  <c r="K2956" i="6"/>
  <c r="D2956" i="6"/>
  <c r="C2956" i="6"/>
  <c r="B2956" i="6"/>
  <c r="A2956" i="6"/>
  <c r="R2956" i="6"/>
  <c r="Q2956" i="6"/>
  <c r="P2956" i="6"/>
  <c r="O2956" i="6"/>
  <c r="J2956" i="6"/>
  <c r="I2956" i="6"/>
  <c r="H2956" i="6"/>
  <c r="G2956" i="6"/>
  <c r="F2956" i="6"/>
  <c r="E2956" i="6"/>
  <c r="K2979" i="6"/>
  <c r="J2979" i="6"/>
  <c r="I2979" i="6"/>
  <c r="H2979" i="6"/>
  <c r="F2979" i="6"/>
  <c r="B2979" i="6"/>
  <c r="A2979" i="6"/>
  <c r="R2979" i="6"/>
  <c r="Q2979" i="6"/>
  <c r="P2979" i="6"/>
  <c r="O2979" i="6"/>
  <c r="N2979" i="6"/>
  <c r="M2979" i="6"/>
  <c r="L2979" i="6"/>
  <c r="G2979" i="6"/>
  <c r="E2979" i="6"/>
  <c r="D2979" i="6"/>
  <c r="C2979" i="6"/>
  <c r="E2873" i="6"/>
  <c r="P2873" i="6"/>
  <c r="B2873" i="6"/>
  <c r="K2873" i="6"/>
  <c r="J2873" i="6"/>
  <c r="I2873" i="6"/>
  <c r="H2873" i="6"/>
  <c r="G2873" i="6"/>
  <c r="F2873" i="6"/>
  <c r="D2873" i="6"/>
  <c r="C2873" i="6"/>
  <c r="R2873" i="6"/>
  <c r="A2873" i="6"/>
  <c r="Q2873" i="6"/>
  <c r="O2873" i="6"/>
  <c r="N2873" i="6"/>
  <c r="M2873" i="6"/>
  <c r="L2873" i="6"/>
  <c r="O3027" i="6"/>
  <c r="A3027" i="6"/>
  <c r="L3027" i="6"/>
  <c r="K3027" i="6"/>
  <c r="J3027" i="6"/>
  <c r="I3027" i="6"/>
  <c r="H3027" i="6"/>
  <c r="G3027" i="6"/>
  <c r="F3027" i="6"/>
  <c r="E3027" i="6"/>
  <c r="D3027" i="6"/>
  <c r="R3027" i="6"/>
  <c r="C3027" i="6"/>
  <c r="Q3027" i="6"/>
  <c r="P3027" i="6"/>
  <c r="N3027" i="6"/>
  <c r="M3027" i="6"/>
  <c r="B3027" i="6"/>
  <c r="J2982" i="6"/>
  <c r="I2982" i="6"/>
  <c r="H2982" i="6"/>
  <c r="G2982" i="6"/>
  <c r="E2982" i="6"/>
  <c r="L2982" i="6"/>
  <c r="K2982" i="6"/>
  <c r="F2982" i="6"/>
  <c r="D2982" i="6"/>
  <c r="C2982" i="6"/>
  <c r="B2982" i="6"/>
  <c r="A2982" i="6"/>
  <c r="R2982" i="6"/>
  <c r="Q2982" i="6"/>
  <c r="P2982" i="6"/>
  <c r="O2982" i="6"/>
  <c r="N2982" i="6"/>
  <c r="M2982" i="6"/>
  <c r="H3002" i="6"/>
  <c r="G3002" i="6"/>
  <c r="F3002" i="6"/>
  <c r="E3002" i="6"/>
  <c r="Q3002" i="6"/>
  <c r="C3002" i="6"/>
  <c r="R3002" i="6"/>
  <c r="P3002" i="6"/>
  <c r="O3002" i="6"/>
  <c r="N3002" i="6"/>
  <c r="M3002" i="6"/>
  <c r="L3002" i="6"/>
  <c r="K3002" i="6"/>
  <c r="J3002" i="6"/>
  <c r="D3002" i="6"/>
  <c r="A3002" i="6"/>
  <c r="I3002" i="6"/>
  <c r="B3002" i="6"/>
  <c r="M3077" i="6"/>
  <c r="L3077" i="6"/>
  <c r="K3077" i="6"/>
  <c r="J3077" i="6"/>
  <c r="N3077" i="6"/>
  <c r="I3077" i="6"/>
  <c r="H3077" i="6"/>
  <c r="G3077" i="6"/>
  <c r="D3077" i="6"/>
  <c r="R3077" i="6"/>
  <c r="Q3077" i="6"/>
  <c r="P3077" i="6"/>
  <c r="O3077" i="6"/>
  <c r="F3077" i="6"/>
  <c r="E3077" i="6"/>
  <c r="C3077" i="6"/>
  <c r="B3077" i="6"/>
  <c r="A3077" i="6"/>
  <c r="E2983" i="6"/>
  <c r="R2983" i="6"/>
  <c r="D2983" i="6"/>
  <c r="Q2983" i="6"/>
  <c r="C2983" i="6"/>
  <c r="P2983" i="6"/>
  <c r="B2983" i="6"/>
  <c r="N2983" i="6"/>
  <c r="L2983" i="6"/>
  <c r="K2983" i="6"/>
  <c r="J2983" i="6"/>
  <c r="I2983" i="6"/>
  <c r="H2983" i="6"/>
  <c r="G2983" i="6"/>
  <c r="F2983" i="6"/>
  <c r="A2983" i="6"/>
  <c r="O2983" i="6"/>
  <c r="M2983" i="6"/>
  <c r="N3221" i="6"/>
  <c r="O3221" i="6"/>
  <c r="M3221" i="6"/>
  <c r="L3221" i="6"/>
  <c r="Q3221" i="6"/>
  <c r="P3221" i="6"/>
  <c r="K3221" i="6"/>
  <c r="J3221" i="6"/>
  <c r="I3221" i="6"/>
  <c r="H3221" i="6"/>
  <c r="G3221" i="6"/>
  <c r="R3221" i="6"/>
  <c r="F3221" i="6"/>
  <c r="E3221" i="6"/>
  <c r="D3221" i="6"/>
  <c r="C3221" i="6"/>
  <c r="B3221" i="6"/>
  <c r="A3221" i="6"/>
  <c r="K3198" i="6"/>
  <c r="J3198" i="6"/>
  <c r="Q3198" i="6"/>
  <c r="A3198" i="6"/>
  <c r="P3198" i="6"/>
  <c r="O3198" i="6"/>
  <c r="N3198" i="6"/>
  <c r="M3198" i="6"/>
  <c r="L3198" i="6"/>
  <c r="I3198" i="6"/>
  <c r="R3198" i="6"/>
  <c r="H3198" i="6"/>
  <c r="G3198" i="6"/>
  <c r="F3198" i="6"/>
  <c r="E3198" i="6"/>
  <c r="D3198" i="6"/>
  <c r="C3198" i="6"/>
  <c r="B3198" i="6"/>
  <c r="K3230" i="6"/>
  <c r="I3230" i="6"/>
  <c r="H3230" i="6"/>
  <c r="G3230" i="6"/>
  <c r="Q3230" i="6"/>
  <c r="P3230" i="6"/>
  <c r="O3230" i="6"/>
  <c r="N3230" i="6"/>
  <c r="M3230" i="6"/>
  <c r="L3230" i="6"/>
  <c r="J3230" i="6"/>
  <c r="F3230" i="6"/>
  <c r="C3230" i="6"/>
  <c r="B3230" i="6"/>
  <c r="A3230" i="6"/>
  <c r="R3230" i="6"/>
  <c r="E3230" i="6"/>
  <c r="D3230" i="6"/>
  <c r="Q3183" i="6"/>
  <c r="C3183" i="6"/>
  <c r="P3183" i="6"/>
  <c r="B3183" i="6"/>
  <c r="O3183" i="6"/>
  <c r="A3183" i="6"/>
  <c r="N3183" i="6"/>
  <c r="M3183" i="6"/>
  <c r="L3183" i="6"/>
  <c r="K3183" i="6"/>
  <c r="R3183" i="6"/>
  <c r="J3183" i="6"/>
  <c r="I3183" i="6"/>
  <c r="H3183" i="6"/>
  <c r="G3183" i="6"/>
  <c r="F3183" i="6"/>
  <c r="E3183" i="6"/>
  <c r="D3183" i="6"/>
  <c r="O3200" i="6"/>
  <c r="A3200" i="6"/>
  <c r="N3200" i="6"/>
  <c r="K3200" i="6"/>
  <c r="J3200" i="6"/>
  <c r="I3200" i="6"/>
  <c r="H3200" i="6"/>
  <c r="G3200" i="6"/>
  <c r="F3200" i="6"/>
  <c r="E3200" i="6"/>
  <c r="L3200" i="6"/>
  <c r="D3200" i="6"/>
  <c r="C3200" i="6"/>
  <c r="B3200" i="6"/>
  <c r="P3200" i="6"/>
  <c r="M3200" i="6"/>
  <c r="R3200" i="6"/>
  <c r="Q3200" i="6"/>
  <c r="M3192" i="6"/>
  <c r="L3192" i="6"/>
  <c r="Q3192" i="6"/>
  <c r="A3192" i="6"/>
  <c r="P3192" i="6"/>
  <c r="O3192" i="6"/>
  <c r="N3192" i="6"/>
  <c r="K3192" i="6"/>
  <c r="J3192" i="6"/>
  <c r="I3192" i="6"/>
  <c r="B3192" i="6"/>
  <c r="R3192" i="6"/>
  <c r="C3192" i="6"/>
  <c r="H3192" i="6"/>
  <c r="E3192" i="6"/>
  <c r="D3192" i="6"/>
  <c r="G3192" i="6"/>
  <c r="F3192" i="6"/>
  <c r="H3064" i="6"/>
  <c r="G3064" i="6"/>
  <c r="F3064" i="6"/>
  <c r="E3064" i="6"/>
  <c r="C3064" i="6"/>
  <c r="B3064" i="6"/>
  <c r="A3064" i="6"/>
  <c r="R3064" i="6"/>
  <c r="O3064" i="6"/>
  <c r="Q3064" i="6"/>
  <c r="P3064" i="6"/>
  <c r="N3064" i="6"/>
  <c r="M3064" i="6"/>
  <c r="L3064" i="6"/>
  <c r="K3064" i="6"/>
  <c r="J3064" i="6"/>
  <c r="I3064" i="6"/>
  <c r="D3064" i="6"/>
  <c r="G3067" i="6"/>
  <c r="F3067" i="6"/>
  <c r="E3067" i="6"/>
  <c r="R3067" i="6"/>
  <c r="D3067" i="6"/>
  <c r="H3067" i="6"/>
  <c r="C3067" i="6"/>
  <c r="B3067" i="6"/>
  <c r="A3067" i="6"/>
  <c r="P3067" i="6"/>
  <c r="Q3067" i="6"/>
  <c r="O3067" i="6"/>
  <c r="N3067" i="6"/>
  <c r="M3067" i="6"/>
  <c r="L3067" i="6"/>
  <c r="K3067" i="6"/>
  <c r="J3067" i="6"/>
  <c r="I3067" i="6"/>
  <c r="P3155" i="6"/>
  <c r="B3155" i="6"/>
  <c r="O3155" i="6"/>
  <c r="A3155" i="6"/>
  <c r="N3155" i="6"/>
  <c r="C3155" i="6"/>
  <c r="R3155" i="6"/>
  <c r="Q3155" i="6"/>
  <c r="M3155" i="6"/>
  <c r="L3155" i="6"/>
  <c r="K3155" i="6"/>
  <c r="J3155" i="6"/>
  <c r="I3155" i="6"/>
  <c r="H3155" i="6"/>
  <c r="G3155" i="6"/>
  <c r="F3155" i="6"/>
  <c r="E3155" i="6"/>
  <c r="D3155" i="6"/>
  <c r="J3131" i="6"/>
  <c r="I3131" i="6"/>
  <c r="C3131" i="6"/>
  <c r="R3131" i="6"/>
  <c r="B3131" i="6"/>
  <c r="Q3131" i="6"/>
  <c r="A3131" i="6"/>
  <c r="P3131" i="6"/>
  <c r="O3131" i="6"/>
  <c r="N3131" i="6"/>
  <c r="M3131" i="6"/>
  <c r="L3131" i="6"/>
  <c r="K3131" i="6"/>
  <c r="H3131" i="6"/>
  <c r="G3131" i="6"/>
  <c r="F3131" i="6"/>
  <c r="E3131" i="6"/>
  <c r="D3131" i="6"/>
  <c r="R3308" i="6"/>
  <c r="D3308" i="6"/>
  <c r="Q3308" i="6"/>
  <c r="C3308" i="6"/>
  <c r="P3308" i="6"/>
  <c r="B3308" i="6"/>
  <c r="O3308" i="6"/>
  <c r="A3308" i="6"/>
  <c r="H3308" i="6"/>
  <c r="G3308" i="6"/>
  <c r="F3308" i="6"/>
  <c r="K3308" i="6"/>
  <c r="J3308" i="6"/>
  <c r="I3308" i="6"/>
  <c r="E3308" i="6"/>
  <c r="N3308" i="6"/>
  <c r="M3308" i="6"/>
  <c r="L3308" i="6"/>
  <c r="F3157" i="6"/>
  <c r="E3157" i="6"/>
  <c r="R3157" i="6"/>
  <c r="D3157" i="6"/>
  <c r="P3157" i="6"/>
  <c r="O3157" i="6"/>
  <c r="N3157" i="6"/>
  <c r="M3157" i="6"/>
  <c r="L3157" i="6"/>
  <c r="K3157" i="6"/>
  <c r="J3157" i="6"/>
  <c r="I3157" i="6"/>
  <c r="Q3157" i="6"/>
  <c r="H3157" i="6"/>
  <c r="G3157" i="6"/>
  <c r="C3157" i="6"/>
  <c r="B3157" i="6"/>
  <c r="A3157" i="6"/>
  <c r="F3174" i="6"/>
  <c r="E3174" i="6"/>
  <c r="R3174" i="6"/>
  <c r="D3174" i="6"/>
  <c r="Q3174" i="6"/>
  <c r="C3174" i="6"/>
  <c r="P3174" i="6"/>
  <c r="B3174" i="6"/>
  <c r="O3174" i="6"/>
  <c r="N3174" i="6"/>
  <c r="M3174" i="6"/>
  <c r="L3174" i="6"/>
  <c r="K3174" i="6"/>
  <c r="J3174" i="6"/>
  <c r="I3174" i="6"/>
  <c r="H3174" i="6"/>
  <c r="G3174" i="6"/>
  <c r="A3174" i="6"/>
  <c r="I3236" i="6"/>
  <c r="P3236" i="6"/>
  <c r="A3236" i="6"/>
  <c r="O3236" i="6"/>
  <c r="N3236" i="6"/>
  <c r="R3236" i="6"/>
  <c r="Q3236" i="6"/>
  <c r="M3236" i="6"/>
  <c r="L3236" i="6"/>
  <c r="K3236" i="6"/>
  <c r="J3236" i="6"/>
  <c r="H3236" i="6"/>
  <c r="G3236" i="6"/>
  <c r="F3236" i="6"/>
  <c r="E3236" i="6"/>
  <c r="D3236" i="6"/>
  <c r="C3236" i="6"/>
  <c r="B3236" i="6"/>
  <c r="M3281" i="6"/>
  <c r="L3281" i="6"/>
  <c r="K3281" i="6"/>
  <c r="J3281" i="6"/>
  <c r="I3281" i="6"/>
  <c r="E3281" i="6"/>
  <c r="D3281" i="6"/>
  <c r="C3281" i="6"/>
  <c r="B3281" i="6"/>
  <c r="A3281" i="6"/>
  <c r="R3281" i="6"/>
  <c r="G3281" i="6"/>
  <c r="F3281" i="6"/>
  <c r="Q3281" i="6"/>
  <c r="P3281" i="6"/>
  <c r="O3281" i="6"/>
  <c r="N3281" i="6"/>
  <c r="H3281" i="6"/>
  <c r="N3277" i="6"/>
  <c r="F3277" i="6"/>
  <c r="E3277" i="6"/>
  <c r="D3277" i="6"/>
  <c r="Q3277" i="6"/>
  <c r="B3277" i="6"/>
  <c r="P3277" i="6"/>
  <c r="A3277" i="6"/>
  <c r="O3277" i="6"/>
  <c r="I3277" i="6"/>
  <c r="H3277" i="6"/>
  <c r="G3277" i="6"/>
  <c r="C3277" i="6"/>
  <c r="R3277" i="6"/>
  <c r="M3277" i="6"/>
  <c r="L3277" i="6"/>
  <c r="K3277" i="6"/>
  <c r="J3277" i="6"/>
  <c r="P3243" i="6"/>
  <c r="B3243" i="6"/>
  <c r="D3243" i="6"/>
  <c r="R3243" i="6"/>
  <c r="C3243" i="6"/>
  <c r="Q3243" i="6"/>
  <c r="A3243" i="6"/>
  <c r="O3243" i="6"/>
  <c r="N3243" i="6"/>
  <c r="M3243" i="6"/>
  <c r="L3243" i="6"/>
  <c r="K3243" i="6"/>
  <c r="J3243" i="6"/>
  <c r="I3243" i="6"/>
  <c r="H3243" i="6"/>
  <c r="G3243" i="6"/>
  <c r="F3243" i="6"/>
  <c r="E3243" i="6"/>
  <c r="N3372" i="6"/>
  <c r="M3372" i="6"/>
  <c r="L3372" i="6"/>
  <c r="K3372" i="6"/>
  <c r="I3372" i="6"/>
  <c r="H3372" i="6"/>
  <c r="G3372" i="6"/>
  <c r="F3372" i="6"/>
  <c r="E3372" i="6"/>
  <c r="D3372" i="6"/>
  <c r="C3372" i="6"/>
  <c r="B3372" i="6"/>
  <c r="R3372" i="6"/>
  <c r="Q3372" i="6"/>
  <c r="O3372" i="6"/>
  <c r="P3372" i="6"/>
  <c r="J3372" i="6"/>
  <c r="A3372" i="6"/>
  <c r="Q3339" i="6"/>
  <c r="C3339" i="6"/>
  <c r="P3339" i="6"/>
  <c r="B3339" i="6"/>
  <c r="O3339" i="6"/>
  <c r="A3339" i="6"/>
  <c r="N3339" i="6"/>
  <c r="M3339" i="6"/>
  <c r="L3339" i="6"/>
  <c r="K3339" i="6"/>
  <c r="R3339" i="6"/>
  <c r="J3339" i="6"/>
  <c r="I3339" i="6"/>
  <c r="H3339" i="6"/>
  <c r="G3339" i="6"/>
  <c r="F3339" i="6"/>
  <c r="E3339" i="6"/>
  <c r="D3339" i="6"/>
  <c r="R3412" i="6"/>
  <c r="D3412" i="6"/>
  <c r="Q3412" i="6"/>
  <c r="C3412" i="6"/>
  <c r="P3412" i="6"/>
  <c r="B3412" i="6"/>
  <c r="L3412" i="6"/>
  <c r="J3412" i="6"/>
  <c r="I3412" i="6"/>
  <c r="H3412" i="6"/>
  <c r="G3412" i="6"/>
  <c r="F3412" i="6"/>
  <c r="E3412" i="6"/>
  <c r="A3412" i="6"/>
  <c r="N3412" i="6"/>
  <c r="O3412" i="6"/>
  <c r="M3412" i="6"/>
  <c r="K3412" i="6"/>
  <c r="H3400" i="6"/>
  <c r="G3400" i="6"/>
  <c r="F3400" i="6"/>
  <c r="L3400" i="6"/>
  <c r="K3400" i="6"/>
  <c r="J3400" i="6"/>
  <c r="I3400" i="6"/>
  <c r="E3400" i="6"/>
  <c r="D3400" i="6"/>
  <c r="C3400" i="6"/>
  <c r="R3400" i="6"/>
  <c r="Q3400" i="6"/>
  <c r="O3400" i="6"/>
  <c r="P3400" i="6"/>
  <c r="N3400" i="6"/>
  <c r="M3400" i="6"/>
  <c r="B3400" i="6"/>
  <c r="A3400" i="6"/>
  <c r="H3352" i="6"/>
  <c r="G3352" i="6"/>
  <c r="F3352" i="6"/>
  <c r="E3352" i="6"/>
  <c r="R3352" i="6"/>
  <c r="D3352" i="6"/>
  <c r="Q3352" i="6"/>
  <c r="C3352" i="6"/>
  <c r="P3352" i="6"/>
  <c r="B3352" i="6"/>
  <c r="O3352" i="6"/>
  <c r="A3352" i="6"/>
  <c r="M3352" i="6"/>
  <c r="L3352" i="6"/>
  <c r="K3352" i="6"/>
  <c r="J3352" i="6"/>
  <c r="I3352" i="6"/>
  <c r="N3352" i="6"/>
  <c r="F3316" i="6"/>
  <c r="E3316" i="6"/>
  <c r="R3316" i="6"/>
  <c r="D3316" i="6"/>
  <c r="Q3316" i="6"/>
  <c r="C3316" i="6"/>
  <c r="P3316" i="6"/>
  <c r="B3316" i="6"/>
  <c r="O3316" i="6"/>
  <c r="N3316" i="6"/>
  <c r="M3316" i="6"/>
  <c r="L3316" i="6"/>
  <c r="K3316" i="6"/>
  <c r="J3316" i="6"/>
  <c r="I3316" i="6"/>
  <c r="H3316" i="6"/>
  <c r="G3316" i="6"/>
  <c r="A3316" i="6"/>
  <c r="K3441" i="6"/>
  <c r="J3441" i="6"/>
  <c r="Q3441" i="6"/>
  <c r="A3441" i="6"/>
  <c r="P3441" i="6"/>
  <c r="O3441" i="6"/>
  <c r="N3441" i="6"/>
  <c r="L3441" i="6"/>
  <c r="I3441" i="6"/>
  <c r="H3441" i="6"/>
  <c r="E3441" i="6"/>
  <c r="D3441" i="6"/>
  <c r="C3441" i="6"/>
  <c r="B3441" i="6"/>
  <c r="R3441" i="6"/>
  <c r="M3441" i="6"/>
  <c r="G3441" i="6"/>
  <c r="F3441" i="6"/>
  <c r="I3387" i="6"/>
  <c r="H3387" i="6"/>
  <c r="G3387" i="6"/>
  <c r="F3387" i="6"/>
  <c r="E3387" i="6"/>
  <c r="R3387" i="6"/>
  <c r="D3387" i="6"/>
  <c r="Q3387" i="6"/>
  <c r="C3387" i="6"/>
  <c r="N3387" i="6"/>
  <c r="M3387" i="6"/>
  <c r="L3387" i="6"/>
  <c r="K3387" i="6"/>
  <c r="J3387" i="6"/>
  <c r="B3387" i="6"/>
  <c r="A3387" i="6"/>
  <c r="O3387" i="6"/>
  <c r="P3387" i="6"/>
  <c r="F3368" i="6"/>
  <c r="E3368" i="6"/>
  <c r="R3368" i="6"/>
  <c r="D3368" i="6"/>
  <c r="Q3368" i="6"/>
  <c r="C3368" i="6"/>
  <c r="I3368" i="6"/>
  <c r="H3368" i="6"/>
  <c r="G3368" i="6"/>
  <c r="B3368" i="6"/>
  <c r="A3368" i="6"/>
  <c r="P3368" i="6"/>
  <c r="O3368" i="6"/>
  <c r="N3368" i="6"/>
  <c r="M3368" i="6"/>
  <c r="L3368" i="6"/>
  <c r="K3368" i="6"/>
  <c r="J3368" i="6"/>
  <c r="I3450" i="6"/>
  <c r="H3450" i="6"/>
  <c r="G3450" i="6"/>
  <c r="O3450" i="6"/>
  <c r="N3450" i="6"/>
  <c r="M3450" i="6"/>
  <c r="L3450" i="6"/>
  <c r="K3450" i="6"/>
  <c r="J3450" i="6"/>
  <c r="F3450" i="6"/>
  <c r="E3450" i="6"/>
  <c r="B3450" i="6"/>
  <c r="Q3450" i="6"/>
  <c r="P3450" i="6"/>
  <c r="D3450" i="6"/>
  <c r="C3450" i="6"/>
  <c r="A3450" i="6"/>
  <c r="R3450" i="6"/>
  <c r="L3455" i="6"/>
  <c r="K3455" i="6"/>
  <c r="J3455" i="6"/>
  <c r="H3455" i="6"/>
  <c r="G3455" i="6"/>
  <c r="F3455" i="6"/>
  <c r="E3455" i="6"/>
  <c r="D3455" i="6"/>
  <c r="C3455" i="6"/>
  <c r="B3455" i="6"/>
  <c r="R3455" i="6"/>
  <c r="A3455" i="6"/>
  <c r="O3455" i="6"/>
  <c r="Q3455" i="6"/>
  <c r="P3455" i="6"/>
  <c r="N3455" i="6"/>
  <c r="M3455" i="6"/>
  <c r="I3455" i="6"/>
  <c r="I3478" i="6"/>
  <c r="H3478" i="6"/>
  <c r="G3478" i="6"/>
  <c r="F3478" i="6"/>
  <c r="D3478" i="6"/>
  <c r="C3478" i="6"/>
  <c r="B3478" i="6"/>
  <c r="A3478" i="6"/>
  <c r="R3478" i="6"/>
  <c r="Q3478" i="6"/>
  <c r="P3478" i="6"/>
  <c r="O3478" i="6"/>
  <c r="N3478" i="6"/>
  <c r="L3478" i="6"/>
  <c r="K3478" i="6"/>
  <c r="M3478" i="6"/>
  <c r="J3478" i="6"/>
  <c r="E3478" i="6"/>
  <c r="H3491" i="6"/>
  <c r="G3491" i="6"/>
  <c r="I3491" i="6"/>
  <c r="F3491" i="6"/>
  <c r="E3491" i="6"/>
  <c r="D3491" i="6"/>
  <c r="R3491" i="6"/>
  <c r="Q3491" i="6"/>
  <c r="P3491" i="6"/>
  <c r="O3491" i="6"/>
  <c r="N3491" i="6"/>
  <c r="M3491" i="6"/>
  <c r="L3491" i="6"/>
  <c r="J3491" i="6"/>
  <c r="K3491" i="6"/>
  <c r="C3491" i="6"/>
  <c r="B3491" i="6"/>
  <c r="A3491" i="6"/>
  <c r="P3555" i="6"/>
  <c r="B3555" i="6"/>
  <c r="O3555" i="6"/>
  <c r="A3555" i="6"/>
  <c r="N3555" i="6"/>
  <c r="M3555" i="6"/>
  <c r="K3555" i="6"/>
  <c r="R3555" i="6"/>
  <c r="Q3555" i="6"/>
  <c r="L3555" i="6"/>
  <c r="J3555" i="6"/>
  <c r="I3555" i="6"/>
  <c r="H3555" i="6"/>
  <c r="G3555" i="6"/>
  <c r="F3555" i="6"/>
  <c r="E3555" i="6"/>
  <c r="D3555" i="6"/>
  <c r="C3555" i="6"/>
  <c r="G3456" i="6"/>
  <c r="F3456" i="6"/>
  <c r="E3456" i="6"/>
  <c r="I3456" i="6"/>
  <c r="H3456" i="6"/>
  <c r="D3456" i="6"/>
  <c r="C3456" i="6"/>
  <c r="B3456" i="6"/>
  <c r="R3456" i="6"/>
  <c r="A3456" i="6"/>
  <c r="Q3456" i="6"/>
  <c r="P3456" i="6"/>
  <c r="M3456" i="6"/>
  <c r="O3456" i="6"/>
  <c r="N3456" i="6"/>
  <c r="L3456" i="6"/>
  <c r="K3456" i="6"/>
  <c r="J3456" i="6"/>
  <c r="P3509" i="6"/>
  <c r="B3509" i="6"/>
  <c r="R3509" i="6"/>
  <c r="C3509" i="6"/>
  <c r="Q3509" i="6"/>
  <c r="A3509" i="6"/>
  <c r="O3509" i="6"/>
  <c r="N3509" i="6"/>
  <c r="M3509" i="6"/>
  <c r="L3509" i="6"/>
  <c r="K3509" i="6"/>
  <c r="J3509" i="6"/>
  <c r="I3509" i="6"/>
  <c r="H3509" i="6"/>
  <c r="G3509" i="6"/>
  <c r="F3509" i="6"/>
  <c r="E3509" i="6"/>
  <c r="D3509" i="6"/>
  <c r="G3494" i="6"/>
  <c r="F3494" i="6"/>
  <c r="E3494" i="6"/>
  <c r="R3494" i="6"/>
  <c r="D3494" i="6"/>
  <c r="H3494" i="6"/>
  <c r="C3494" i="6"/>
  <c r="B3494" i="6"/>
  <c r="A3494" i="6"/>
  <c r="Q3494" i="6"/>
  <c r="P3494" i="6"/>
  <c r="O3494" i="6"/>
  <c r="N3494" i="6"/>
  <c r="M3494" i="6"/>
  <c r="L3494" i="6"/>
  <c r="K3494" i="6"/>
  <c r="I3494" i="6"/>
  <c r="J3494" i="6"/>
  <c r="M3560" i="6"/>
  <c r="G3560" i="6"/>
  <c r="Q3560" i="6"/>
  <c r="A3560" i="6"/>
  <c r="P3560" i="6"/>
  <c r="O3560" i="6"/>
  <c r="N3560" i="6"/>
  <c r="K3560" i="6"/>
  <c r="C3560" i="6"/>
  <c r="B3560" i="6"/>
  <c r="R3560" i="6"/>
  <c r="D3560" i="6"/>
  <c r="L3560" i="6"/>
  <c r="J3560" i="6"/>
  <c r="I3560" i="6"/>
  <c r="H3560" i="6"/>
  <c r="F3560" i="6"/>
  <c r="E3560" i="6"/>
  <c r="I3586" i="6"/>
  <c r="Q3586" i="6"/>
  <c r="C3586" i="6"/>
  <c r="M3586" i="6"/>
  <c r="L3586" i="6"/>
  <c r="K3586" i="6"/>
  <c r="J3586" i="6"/>
  <c r="H3586" i="6"/>
  <c r="G3586" i="6"/>
  <c r="E3586" i="6"/>
  <c r="D3586" i="6"/>
  <c r="B3586" i="6"/>
  <c r="R3586" i="6"/>
  <c r="P3586" i="6"/>
  <c r="O3586" i="6"/>
  <c r="N3586" i="6"/>
  <c r="A3586" i="6"/>
  <c r="F3586" i="6"/>
  <c r="H3551" i="6"/>
  <c r="G3551" i="6"/>
  <c r="F3551" i="6"/>
  <c r="E3551" i="6"/>
  <c r="M3551" i="6"/>
  <c r="J3551" i="6"/>
  <c r="I3551" i="6"/>
  <c r="D3551" i="6"/>
  <c r="C3551" i="6"/>
  <c r="R3551" i="6"/>
  <c r="Q3551" i="6"/>
  <c r="P3551" i="6"/>
  <c r="O3551" i="6"/>
  <c r="N3551" i="6"/>
  <c r="L3551" i="6"/>
  <c r="K3551" i="6"/>
  <c r="B3551" i="6"/>
  <c r="A3551" i="6"/>
  <c r="O3596" i="6"/>
  <c r="A3596" i="6"/>
  <c r="I3596" i="6"/>
  <c r="C3596" i="6"/>
  <c r="R3596" i="6"/>
  <c r="B3596" i="6"/>
  <c r="Q3596" i="6"/>
  <c r="P3596" i="6"/>
  <c r="N3596" i="6"/>
  <c r="M3596" i="6"/>
  <c r="L3596" i="6"/>
  <c r="K3596" i="6"/>
  <c r="J3596" i="6"/>
  <c r="H3596" i="6"/>
  <c r="G3596" i="6"/>
  <c r="F3596" i="6"/>
  <c r="D3596" i="6"/>
  <c r="E3596" i="6"/>
  <c r="M3602" i="6"/>
  <c r="G3602" i="6"/>
  <c r="C3602" i="6"/>
  <c r="R3602" i="6"/>
  <c r="B3602" i="6"/>
  <c r="Q3602" i="6"/>
  <c r="A3602" i="6"/>
  <c r="P3602" i="6"/>
  <c r="O3602" i="6"/>
  <c r="N3602" i="6"/>
  <c r="L3602" i="6"/>
  <c r="K3602" i="6"/>
  <c r="J3602" i="6"/>
  <c r="I3602" i="6"/>
  <c r="F3602" i="6"/>
  <c r="H3602" i="6"/>
  <c r="E3602" i="6"/>
  <c r="D3602" i="6"/>
  <c r="A294" i="6"/>
  <c r="C294" i="6" s="1"/>
  <c r="A444" i="6"/>
  <c r="C444" i="6" s="1"/>
  <c r="I810" i="6"/>
  <c r="F810" i="6"/>
  <c r="E810" i="6"/>
  <c r="D810" i="6"/>
  <c r="R810" i="6"/>
  <c r="C810" i="6"/>
  <c r="Q810" i="6"/>
  <c r="B810" i="6"/>
  <c r="P810" i="6"/>
  <c r="A810" i="6"/>
  <c r="O810" i="6"/>
  <c r="N810" i="6"/>
  <c r="M810" i="6"/>
  <c r="L810" i="6"/>
  <c r="J810" i="6"/>
  <c r="K810" i="6"/>
  <c r="H810" i="6"/>
  <c r="G810" i="6"/>
  <c r="J1320" i="6"/>
  <c r="I1320" i="6"/>
  <c r="H1320" i="6"/>
  <c r="G1320" i="6"/>
  <c r="F1320" i="6"/>
  <c r="E1320" i="6"/>
  <c r="R1320" i="6"/>
  <c r="D1320" i="6"/>
  <c r="Q1320" i="6"/>
  <c r="C1320" i="6"/>
  <c r="P1320" i="6"/>
  <c r="B1320" i="6"/>
  <c r="O1320" i="6"/>
  <c r="A1320" i="6"/>
  <c r="N1320" i="6"/>
  <c r="M1320" i="6"/>
  <c r="L1320" i="6"/>
  <c r="K1320" i="6"/>
  <c r="M3108" i="6"/>
  <c r="P3108" i="6"/>
  <c r="A3108" i="6"/>
  <c r="O3108" i="6"/>
  <c r="N3108" i="6"/>
  <c r="L3108" i="6"/>
  <c r="Q3108" i="6"/>
  <c r="K3108" i="6"/>
  <c r="J3108" i="6"/>
  <c r="I3108" i="6"/>
  <c r="H3108" i="6"/>
  <c r="G3108" i="6"/>
  <c r="F3108" i="6"/>
  <c r="E3108" i="6"/>
  <c r="D3108" i="6"/>
  <c r="C3108" i="6"/>
  <c r="R3108" i="6"/>
  <c r="B3108" i="6"/>
  <c r="A249" i="6"/>
  <c r="C249" i="6" s="1"/>
  <c r="F3581" i="6"/>
  <c r="N3581" i="6"/>
  <c r="J3581" i="6"/>
  <c r="I3581" i="6"/>
  <c r="H3581" i="6"/>
  <c r="G3581" i="6"/>
  <c r="E3581" i="6"/>
  <c r="D3581" i="6"/>
  <c r="R3581" i="6"/>
  <c r="B3581" i="6"/>
  <c r="Q3581" i="6"/>
  <c r="A3581" i="6"/>
  <c r="P3581" i="6"/>
  <c r="O3581" i="6"/>
  <c r="M3581" i="6"/>
  <c r="L3581" i="6"/>
  <c r="K3581" i="6"/>
  <c r="C3581" i="6"/>
  <c r="A473" i="6"/>
  <c r="B473" i="6" s="1"/>
  <c r="A317" i="6"/>
  <c r="B317" i="6" s="1"/>
  <c r="A570" i="6"/>
  <c r="C570" i="6" s="1"/>
  <c r="Q958" i="6"/>
  <c r="C958" i="6"/>
  <c r="O958" i="6"/>
  <c r="A958" i="6"/>
  <c r="M958" i="6"/>
  <c r="L958" i="6"/>
  <c r="K958" i="6"/>
  <c r="J958" i="6"/>
  <c r="I958" i="6"/>
  <c r="H958" i="6"/>
  <c r="G958" i="6"/>
  <c r="F958" i="6"/>
  <c r="E958" i="6"/>
  <c r="D958" i="6"/>
  <c r="R958" i="6"/>
  <c r="P958" i="6"/>
  <c r="N958" i="6"/>
  <c r="B958" i="6"/>
  <c r="Q732" i="6"/>
  <c r="C732" i="6"/>
  <c r="P732" i="6"/>
  <c r="B732" i="6"/>
  <c r="O732" i="6"/>
  <c r="A732" i="6"/>
  <c r="N732" i="6"/>
  <c r="M732" i="6"/>
  <c r="L732" i="6"/>
  <c r="K732" i="6"/>
  <c r="J732" i="6"/>
  <c r="I732" i="6"/>
  <c r="H732" i="6"/>
  <c r="F732" i="6"/>
  <c r="R732" i="6"/>
  <c r="G732" i="6"/>
  <c r="E732" i="6"/>
  <c r="D732" i="6"/>
  <c r="M1026" i="6"/>
  <c r="L1026" i="6"/>
  <c r="K1026" i="6"/>
  <c r="J1026" i="6"/>
  <c r="R1026" i="6"/>
  <c r="Q1026" i="6"/>
  <c r="P1026" i="6"/>
  <c r="O1026" i="6"/>
  <c r="N1026" i="6"/>
  <c r="I1026" i="6"/>
  <c r="H1026" i="6"/>
  <c r="G1026" i="6"/>
  <c r="F1026" i="6"/>
  <c r="E1026" i="6"/>
  <c r="C1026" i="6"/>
  <c r="B1026" i="6"/>
  <c r="A1026" i="6"/>
  <c r="D1026" i="6"/>
  <c r="A634" i="6"/>
  <c r="C634" i="6" s="1"/>
  <c r="A603" i="6"/>
  <c r="C603" i="6" s="1"/>
  <c r="M854" i="6"/>
  <c r="K854" i="6"/>
  <c r="J854" i="6"/>
  <c r="I854" i="6"/>
  <c r="G854" i="6"/>
  <c r="F854" i="6"/>
  <c r="R854" i="6"/>
  <c r="D854" i="6"/>
  <c r="N854" i="6"/>
  <c r="L854" i="6"/>
  <c r="H854" i="6"/>
  <c r="E854" i="6"/>
  <c r="C854" i="6"/>
  <c r="B854" i="6"/>
  <c r="A854" i="6"/>
  <c r="Q854" i="6"/>
  <c r="P854" i="6"/>
  <c r="O854" i="6"/>
  <c r="A626" i="6"/>
  <c r="B626" i="6" s="1"/>
  <c r="A550" i="6"/>
  <c r="I796" i="6"/>
  <c r="P796" i="6"/>
  <c r="A796" i="6"/>
  <c r="O796" i="6"/>
  <c r="N796" i="6"/>
  <c r="M796" i="6"/>
  <c r="L796" i="6"/>
  <c r="K796" i="6"/>
  <c r="J796" i="6"/>
  <c r="H796" i="6"/>
  <c r="G796" i="6"/>
  <c r="F796" i="6"/>
  <c r="D796" i="6"/>
  <c r="Q796" i="6"/>
  <c r="E796" i="6"/>
  <c r="C796" i="6"/>
  <c r="B796" i="6"/>
  <c r="R796" i="6"/>
  <c r="A699" i="6"/>
  <c r="C699" i="6" s="1"/>
  <c r="J993" i="6"/>
  <c r="I993" i="6"/>
  <c r="H993" i="6"/>
  <c r="G993" i="6"/>
  <c r="Q993" i="6"/>
  <c r="P993" i="6"/>
  <c r="O993" i="6"/>
  <c r="N993" i="6"/>
  <c r="M993" i="6"/>
  <c r="L993" i="6"/>
  <c r="K993" i="6"/>
  <c r="F993" i="6"/>
  <c r="E993" i="6"/>
  <c r="D993" i="6"/>
  <c r="B993" i="6"/>
  <c r="C993" i="6"/>
  <c r="R993" i="6"/>
  <c r="A993" i="6"/>
  <c r="R797" i="6"/>
  <c r="D797" i="6"/>
  <c r="L797" i="6"/>
  <c r="K797" i="6"/>
  <c r="J797" i="6"/>
  <c r="I797" i="6"/>
  <c r="H797" i="6"/>
  <c r="G797" i="6"/>
  <c r="F797" i="6"/>
  <c r="E797" i="6"/>
  <c r="C797" i="6"/>
  <c r="Q797" i="6"/>
  <c r="B797" i="6"/>
  <c r="O797" i="6"/>
  <c r="P797" i="6"/>
  <c r="N797" i="6"/>
  <c r="M797" i="6"/>
  <c r="A797" i="6"/>
  <c r="L761" i="6"/>
  <c r="K761" i="6"/>
  <c r="J761" i="6"/>
  <c r="I761" i="6"/>
  <c r="H761" i="6"/>
  <c r="G761" i="6"/>
  <c r="F761" i="6"/>
  <c r="E761" i="6"/>
  <c r="R761" i="6"/>
  <c r="D761" i="6"/>
  <c r="Q761" i="6"/>
  <c r="C761" i="6"/>
  <c r="O761" i="6"/>
  <c r="A761" i="6"/>
  <c r="P761" i="6"/>
  <c r="N761" i="6"/>
  <c r="M761" i="6"/>
  <c r="B761" i="6"/>
  <c r="A708" i="6"/>
  <c r="C708" i="6" s="1"/>
  <c r="A669" i="6"/>
  <c r="B669" i="6" s="1"/>
  <c r="A658" i="6"/>
  <c r="C658" i="6" s="1"/>
  <c r="O862" i="6"/>
  <c r="A862" i="6"/>
  <c r="M862" i="6"/>
  <c r="L862" i="6"/>
  <c r="K862" i="6"/>
  <c r="I862" i="6"/>
  <c r="H862" i="6"/>
  <c r="F862" i="6"/>
  <c r="B862" i="6"/>
  <c r="R862" i="6"/>
  <c r="Q862" i="6"/>
  <c r="P862" i="6"/>
  <c r="N862" i="6"/>
  <c r="J862" i="6"/>
  <c r="E862" i="6"/>
  <c r="G862" i="6"/>
  <c r="D862" i="6"/>
  <c r="C862" i="6"/>
  <c r="J779" i="6"/>
  <c r="G779" i="6"/>
  <c r="F779" i="6"/>
  <c r="E779" i="6"/>
  <c r="D779" i="6"/>
  <c r="R779" i="6"/>
  <c r="C779" i="6"/>
  <c r="Q779" i="6"/>
  <c r="B779" i="6"/>
  <c r="P779" i="6"/>
  <c r="A779" i="6"/>
  <c r="O779" i="6"/>
  <c r="N779" i="6"/>
  <c r="M779" i="6"/>
  <c r="K779" i="6"/>
  <c r="I779" i="6"/>
  <c r="H779" i="6"/>
  <c r="L779" i="6"/>
  <c r="A706" i="6"/>
  <c r="C706" i="6" s="1"/>
  <c r="O922" i="6"/>
  <c r="A922" i="6"/>
  <c r="N922" i="6"/>
  <c r="L922" i="6"/>
  <c r="K922" i="6"/>
  <c r="J922" i="6"/>
  <c r="I922" i="6"/>
  <c r="H922" i="6"/>
  <c r="G922" i="6"/>
  <c r="F922" i="6"/>
  <c r="E922" i="6"/>
  <c r="R922" i="6"/>
  <c r="C922" i="6"/>
  <c r="Q922" i="6"/>
  <c r="P922" i="6"/>
  <c r="M922" i="6"/>
  <c r="D922" i="6"/>
  <c r="B922" i="6"/>
  <c r="A709" i="6"/>
  <c r="C709" i="6" s="1"/>
  <c r="R969" i="6"/>
  <c r="D969" i="6"/>
  <c r="P969" i="6"/>
  <c r="B969" i="6"/>
  <c r="Q969" i="6"/>
  <c r="O969" i="6"/>
  <c r="N969" i="6"/>
  <c r="M969" i="6"/>
  <c r="L969" i="6"/>
  <c r="K969" i="6"/>
  <c r="J969" i="6"/>
  <c r="I969" i="6"/>
  <c r="H969" i="6"/>
  <c r="G969" i="6"/>
  <c r="E969" i="6"/>
  <c r="F969" i="6"/>
  <c r="C969" i="6"/>
  <c r="A969" i="6"/>
  <c r="A698" i="6"/>
  <c r="C698" i="6" s="1"/>
  <c r="P873" i="6"/>
  <c r="B873" i="6"/>
  <c r="N873" i="6"/>
  <c r="M873" i="6"/>
  <c r="L873" i="6"/>
  <c r="J873" i="6"/>
  <c r="I873" i="6"/>
  <c r="H873" i="6"/>
  <c r="G873" i="6"/>
  <c r="E873" i="6"/>
  <c r="C873" i="6"/>
  <c r="A873" i="6"/>
  <c r="R873" i="6"/>
  <c r="Q873" i="6"/>
  <c r="K873" i="6"/>
  <c r="O873" i="6"/>
  <c r="F873" i="6"/>
  <c r="D873" i="6"/>
  <c r="O1034" i="6"/>
  <c r="A1034" i="6"/>
  <c r="N1034" i="6"/>
  <c r="M1034" i="6"/>
  <c r="L1034" i="6"/>
  <c r="I1034" i="6"/>
  <c r="P1034" i="6"/>
  <c r="K1034" i="6"/>
  <c r="J1034" i="6"/>
  <c r="H1034" i="6"/>
  <c r="G1034" i="6"/>
  <c r="F1034" i="6"/>
  <c r="E1034" i="6"/>
  <c r="D1034" i="6"/>
  <c r="C1034" i="6"/>
  <c r="B1034" i="6"/>
  <c r="R1034" i="6"/>
  <c r="Q1034" i="6"/>
  <c r="M984" i="6"/>
  <c r="L984" i="6"/>
  <c r="K984" i="6"/>
  <c r="J984" i="6"/>
  <c r="N984" i="6"/>
  <c r="I984" i="6"/>
  <c r="H984" i="6"/>
  <c r="G984" i="6"/>
  <c r="F984" i="6"/>
  <c r="E984" i="6"/>
  <c r="D984" i="6"/>
  <c r="C984" i="6"/>
  <c r="B984" i="6"/>
  <c r="A984" i="6"/>
  <c r="Q984" i="6"/>
  <c r="R984" i="6"/>
  <c r="P984" i="6"/>
  <c r="O984" i="6"/>
  <c r="K934" i="6"/>
  <c r="I934" i="6"/>
  <c r="M934" i="6"/>
  <c r="L934" i="6"/>
  <c r="J934" i="6"/>
  <c r="H934" i="6"/>
  <c r="G934" i="6"/>
  <c r="F934" i="6"/>
  <c r="E934" i="6"/>
  <c r="D934" i="6"/>
  <c r="C934" i="6"/>
  <c r="R934" i="6"/>
  <c r="B934" i="6"/>
  <c r="P934" i="6"/>
  <c r="O934" i="6"/>
  <c r="A934" i="6"/>
  <c r="Q934" i="6"/>
  <c r="N934" i="6"/>
  <c r="L899" i="6"/>
  <c r="J899" i="6"/>
  <c r="I899" i="6"/>
  <c r="H899" i="6"/>
  <c r="G899" i="6"/>
  <c r="F899" i="6"/>
  <c r="E899" i="6"/>
  <c r="R899" i="6"/>
  <c r="D899" i="6"/>
  <c r="Q899" i="6"/>
  <c r="C899" i="6"/>
  <c r="O899" i="6"/>
  <c r="A899" i="6"/>
  <c r="P899" i="6"/>
  <c r="N899" i="6"/>
  <c r="M899" i="6"/>
  <c r="K899" i="6"/>
  <c r="B899" i="6"/>
  <c r="K846" i="6"/>
  <c r="I846" i="6"/>
  <c r="H846" i="6"/>
  <c r="G846" i="6"/>
  <c r="E846" i="6"/>
  <c r="R846" i="6"/>
  <c r="D846" i="6"/>
  <c r="P846" i="6"/>
  <c r="B846" i="6"/>
  <c r="Q846" i="6"/>
  <c r="O846" i="6"/>
  <c r="N846" i="6"/>
  <c r="M846" i="6"/>
  <c r="L846" i="6"/>
  <c r="J846" i="6"/>
  <c r="F846" i="6"/>
  <c r="A846" i="6"/>
  <c r="C846" i="6"/>
  <c r="I1225" i="6"/>
  <c r="H1225" i="6"/>
  <c r="G1225" i="6"/>
  <c r="F1225" i="6"/>
  <c r="Q1225" i="6"/>
  <c r="P1225" i="6"/>
  <c r="O1225" i="6"/>
  <c r="N1225" i="6"/>
  <c r="M1225" i="6"/>
  <c r="L1225" i="6"/>
  <c r="K1225" i="6"/>
  <c r="J1225" i="6"/>
  <c r="E1225" i="6"/>
  <c r="D1225" i="6"/>
  <c r="C1225" i="6"/>
  <c r="B1225" i="6"/>
  <c r="R1225" i="6"/>
  <c r="A1225" i="6"/>
  <c r="I908" i="6"/>
  <c r="G908" i="6"/>
  <c r="F908" i="6"/>
  <c r="E908" i="6"/>
  <c r="R908" i="6"/>
  <c r="D908" i="6"/>
  <c r="Q908" i="6"/>
  <c r="C908" i="6"/>
  <c r="P908" i="6"/>
  <c r="B908" i="6"/>
  <c r="O908" i="6"/>
  <c r="A908" i="6"/>
  <c r="N908" i="6"/>
  <c r="L908" i="6"/>
  <c r="M908" i="6"/>
  <c r="K908" i="6"/>
  <c r="H908" i="6"/>
  <c r="J908" i="6"/>
  <c r="H855" i="6"/>
  <c r="F855" i="6"/>
  <c r="E855" i="6"/>
  <c r="R855" i="6"/>
  <c r="D855" i="6"/>
  <c r="P855" i="6"/>
  <c r="B855" i="6"/>
  <c r="O855" i="6"/>
  <c r="A855" i="6"/>
  <c r="M855" i="6"/>
  <c r="Q855" i="6"/>
  <c r="N855" i="6"/>
  <c r="L855" i="6"/>
  <c r="K855" i="6"/>
  <c r="J855" i="6"/>
  <c r="I855" i="6"/>
  <c r="G855" i="6"/>
  <c r="C855" i="6"/>
  <c r="P1073" i="6"/>
  <c r="B1073" i="6"/>
  <c r="O1073" i="6"/>
  <c r="A1073" i="6"/>
  <c r="N1073" i="6"/>
  <c r="M1073" i="6"/>
  <c r="J1073" i="6"/>
  <c r="I1073" i="6"/>
  <c r="R1073" i="6"/>
  <c r="Q1073" i="6"/>
  <c r="L1073" i="6"/>
  <c r="K1073" i="6"/>
  <c r="H1073" i="6"/>
  <c r="G1073" i="6"/>
  <c r="E1073" i="6"/>
  <c r="F1073" i="6"/>
  <c r="D1073" i="6"/>
  <c r="C1073" i="6"/>
  <c r="L931" i="6"/>
  <c r="J931" i="6"/>
  <c r="D931" i="6"/>
  <c r="C931" i="6"/>
  <c r="R931" i="6"/>
  <c r="B931" i="6"/>
  <c r="Q931" i="6"/>
  <c r="A931" i="6"/>
  <c r="P931" i="6"/>
  <c r="O931" i="6"/>
  <c r="N931" i="6"/>
  <c r="M931" i="6"/>
  <c r="K931" i="6"/>
  <c r="I931" i="6"/>
  <c r="G931" i="6"/>
  <c r="H931" i="6"/>
  <c r="F931" i="6"/>
  <c r="E931" i="6"/>
  <c r="E850" i="6"/>
  <c r="Q850" i="6"/>
  <c r="C850" i="6"/>
  <c r="P850" i="6"/>
  <c r="B850" i="6"/>
  <c r="O850" i="6"/>
  <c r="A850" i="6"/>
  <c r="M850" i="6"/>
  <c r="L850" i="6"/>
  <c r="J850" i="6"/>
  <c r="F850" i="6"/>
  <c r="D850" i="6"/>
  <c r="R850" i="6"/>
  <c r="N850" i="6"/>
  <c r="I850" i="6"/>
  <c r="K850" i="6"/>
  <c r="H850" i="6"/>
  <c r="G850" i="6"/>
  <c r="Q1140" i="6"/>
  <c r="C1140" i="6"/>
  <c r="P1140" i="6"/>
  <c r="B1140" i="6"/>
  <c r="O1140" i="6"/>
  <c r="A1140" i="6"/>
  <c r="N1140" i="6"/>
  <c r="M1140" i="6"/>
  <c r="L1140" i="6"/>
  <c r="K1140" i="6"/>
  <c r="J1140" i="6"/>
  <c r="I1140" i="6"/>
  <c r="H1140" i="6"/>
  <c r="G1140" i="6"/>
  <c r="F1140" i="6"/>
  <c r="R1140" i="6"/>
  <c r="E1140" i="6"/>
  <c r="D1140" i="6"/>
  <c r="O1277" i="6"/>
  <c r="A1277" i="6"/>
  <c r="N1277" i="6"/>
  <c r="M1277" i="6"/>
  <c r="L1277" i="6"/>
  <c r="K1277" i="6"/>
  <c r="I1277" i="6"/>
  <c r="P1277" i="6"/>
  <c r="J1277" i="6"/>
  <c r="H1277" i="6"/>
  <c r="G1277" i="6"/>
  <c r="F1277" i="6"/>
  <c r="E1277" i="6"/>
  <c r="D1277" i="6"/>
  <c r="C1277" i="6"/>
  <c r="B1277" i="6"/>
  <c r="R1277" i="6"/>
  <c r="Q1277" i="6"/>
  <c r="L1258" i="6"/>
  <c r="K1258" i="6"/>
  <c r="J1258" i="6"/>
  <c r="I1258" i="6"/>
  <c r="H1258" i="6"/>
  <c r="O1258" i="6"/>
  <c r="N1258" i="6"/>
  <c r="M1258" i="6"/>
  <c r="G1258" i="6"/>
  <c r="F1258" i="6"/>
  <c r="E1258" i="6"/>
  <c r="D1258" i="6"/>
  <c r="C1258" i="6"/>
  <c r="B1258" i="6"/>
  <c r="A1258" i="6"/>
  <c r="R1258" i="6"/>
  <c r="Q1258" i="6"/>
  <c r="P1258" i="6"/>
  <c r="P1246" i="6"/>
  <c r="B1246" i="6"/>
  <c r="O1246" i="6"/>
  <c r="A1246" i="6"/>
  <c r="N1246" i="6"/>
  <c r="M1246" i="6"/>
  <c r="J1246" i="6"/>
  <c r="I1246" i="6"/>
  <c r="H1246" i="6"/>
  <c r="G1246" i="6"/>
  <c r="F1246" i="6"/>
  <c r="E1246" i="6"/>
  <c r="D1246" i="6"/>
  <c r="C1246" i="6"/>
  <c r="R1246" i="6"/>
  <c r="Q1246" i="6"/>
  <c r="L1246" i="6"/>
  <c r="K1246" i="6"/>
  <c r="Q1243" i="6"/>
  <c r="C1243" i="6"/>
  <c r="P1243" i="6"/>
  <c r="B1243" i="6"/>
  <c r="O1243" i="6"/>
  <c r="A1243" i="6"/>
  <c r="N1243" i="6"/>
  <c r="I1243" i="6"/>
  <c r="H1243" i="6"/>
  <c r="G1243" i="6"/>
  <c r="F1243" i="6"/>
  <c r="E1243" i="6"/>
  <c r="D1243" i="6"/>
  <c r="R1243" i="6"/>
  <c r="M1243" i="6"/>
  <c r="L1243" i="6"/>
  <c r="K1243" i="6"/>
  <c r="J1243" i="6"/>
  <c r="J1208" i="6"/>
  <c r="I1208" i="6"/>
  <c r="H1208" i="6"/>
  <c r="L1208" i="6"/>
  <c r="K1208" i="6"/>
  <c r="G1208" i="6"/>
  <c r="F1208" i="6"/>
  <c r="E1208" i="6"/>
  <c r="D1208" i="6"/>
  <c r="C1208" i="6"/>
  <c r="B1208" i="6"/>
  <c r="R1208" i="6"/>
  <c r="A1208" i="6"/>
  <c r="Q1208" i="6"/>
  <c r="P1208" i="6"/>
  <c r="O1208" i="6"/>
  <c r="N1208" i="6"/>
  <c r="M1208" i="6"/>
  <c r="K1116" i="6"/>
  <c r="J1116" i="6"/>
  <c r="I1116" i="6"/>
  <c r="H1116" i="6"/>
  <c r="G1116" i="6"/>
  <c r="F1116" i="6"/>
  <c r="E1116" i="6"/>
  <c r="R1116" i="6"/>
  <c r="D1116" i="6"/>
  <c r="Q1116" i="6"/>
  <c r="C1116" i="6"/>
  <c r="P1116" i="6"/>
  <c r="B1116" i="6"/>
  <c r="O1116" i="6"/>
  <c r="A1116" i="6"/>
  <c r="N1116" i="6"/>
  <c r="M1116" i="6"/>
  <c r="L1116" i="6"/>
  <c r="J1119" i="6"/>
  <c r="I1119" i="6"/>
  <c r="H1119" i="6"/>
  <c r="G1119" i="6"/>
  <c r="F1119" i="6"/>
  <c r="E1119" i="6"/>
  <c r="R1119" i="6"/>
  <c r="D1119" i="6"/>
  <c r="Q1119" i="6"/>
  <c r="C1119" i="6"/>
  <c r="P1119" i="6"/>
  <c r="B1119" i="6"/>
  <c r="O1119" i="6"/>
  <c r="A1119" i="6"/>
  <c r="N1119" i="6"/>
  <c r="M1119" i="6"/>
  <c r="L1119" i="6"/>
  <c r="K1119" i="6"/>
  <c r="J1166" i="6"/>
  <c r="I1166" i="6"/>
  <c r="H1166" i="6"/>
  <c r="F1166" i="6"/>
  <c r="E1166" i="6"/>
  <c r="D1166" i="6"/>
  <c r="C1166" i="6"/>
  <c r="B1166" i="6"/>
  <c r="R1166" i="6"/>
  <c r="A1166" i="6"/>
  <c r="Q1166" i="6"/>
  <c r="P1166" i="6"/>
  <c r="O1166" i="6"/>
  <c r="N1166" i="6"/>
  <c r="M1166" i="6"/>
  <c r="L1166" i="6"/>
  <c r="K1166" i="6"/>
  <c r="G1166" i="6"/>
  <c r="H1055" i="6"/>
  <c r="G1055" i="6"/>
  <c r="F1055" i="6"/>
  <c r="E1055" i="6"/>
  <c r="P1055" i="6"/>
  <c r="B1055" i="6"/>
  <c r="I1055" i="6"/>
  <c r="D1055" i="6"/>
  <c r="C1055" i="6"/>
  <c r="A1055" i="6"/>
  <c r="R1055" i="6"/>
  <c r="Q1055" i="6"/>
  <c r="O1055" i="6"/>
  <c r="N1055" i="6"/>
  <c r="L1055" i="6"/>
  <c r="M1055" i="6"/>
  <c r="K1055" i="6"/>
  <c r="J1055" i="6"/>
  <c r="K1443" i="6"/>
  <c r="J1443" i="6"/>
  <c r="I1443" i="6"/>
  <c r="H1443" i="6"/>
  <c r="G1443" i="6"/>
  <c r="F1443" i="6"/>
  <c r="R1443" i="6"/>
  <c r="Q1443" i="6"/>
  <c r="P1443" i="6"/>
  <c r="O1443" i="6"/>
  <c r="N1443" i="6"/>
  <c r="M1443" i="6"/>
  <c r="L1443" i="6"/>
  <c r="E1443" i="6"/>
  <c r="D1443" i="6"/>
  <c r="C1443" i="6"/>
  <c r="B1443" i="6"/>
  <c r="A1443" i="6"/>
  <c r="G1114" i="6"/>
  <c r="F1114" i="6"/>
  <c r="E1114" i="6"/>
  <c r="R1114" i="6"/>
  <c r="D1114" i="6"/>
  <c r="Q1114" i="6"/>
  <c r="C1114" i="6"/>
  <c r="P1114" i="6"/>
  <c r="B1114" i="6"/>
  <c r="O1114" i="6"/>
  <c r="A1114" i="6"/>
  <c r="N1114" i="6"/>
  <c r="M1114" i="6"/>
  <c r="L1114" i="6"/>
  <c r="K1114" i="6"/>
  <c r="J1114" i="6"/>
  <c r="I1114" i="6"/>
  <c r="H1114" i="6"/>
  <c r="F1005" i="6"/>
  <c r="E1005" i="6"/>
  <c r="R1005" i="6"/>
  <c r="D1005" i="6"/>
  <c r="Q1005" i="6"/>
  <c r="C1005" i="6"/>
  <c r="G1005" i="6"/>
  <c r="B1005" i="6"/>
  <c r="A1005" i="6"/>
  <c r="P1005" i="6"/>
  <c r="O1005" i="6"/>
  <c r="N1005" i="6"/>
  <c r="M1005" i="6"/>
  <c r="L1005" i="6"/>
  <c r="J1005" i="6"/>
  <c r="K1005" i="6"/>
  <c r="I1005" i="6"/>
  <c r="H1005" i="6"/>
  <c r="Q1201" i="6"/>
  <c r="C1201" i="6"/>
  <c r="P1201" i="6"/>
  <c r="B1201" i="6"/>
  <c r="O1201" i="6"/>
  <c r="A1201" i="6"/>
  <c r="R1201" i="6"/>
  <c r="N1201" i="6"/>
  <c r="M1201" i="6"/>
  <c r="L1201" i="6"/>
  <c r="K1201" i="6"/>
  <c r="J1201" i="6"/>
  <c r="I1201" i="6"/>
  <c r="H1201" i="6"/>
  <c r="G1201" i="6"/>
  <c r="F1201" i="6"/>
  <c r="E1201" i="6"/>
  <c r="D1201" i="6"/>
  <c r="E994" i="6"/>
  <c r="R994" i="6"/>
  <c r="D994" i="6"/>
  <c r="Q994" i="6"/>
  <c r="C994" i="6"/>
  <c r="P994" i="6"/>
  <c r="B994" i="6"/>
  <c r="O994" i="6"/>
  <c r="N994" i="6"/>
  <c r="M994" i="6"/>
  <c r="L994" i="6"/>
  <c r="K994" i="6"/>
  <c r="J994" i="6"/>
  <c r="I994" i="6"/>
  <c r="H994" i="6"/>
  <c r="G994" i="6"/>
  <c r="A994" i="6"/>
  <c r="F994" i="6"/>
  <c r="H1200" i="6"/>
  <c r="G1200" i="6"/>
  <c r="F1200" i="6"/>
  <c r="B1200" i="6"/>
  <c r="R1200" i="6"/>
  <c r="A1200" i="6"/>
  <c r="Q1200" i="6"/>
  <c r="P1200" i="6"/>
  <c r="O1200" i="6"/>
  <c r="N1200" i="6"/>
  <c r="M1200" i="6"/>
  <c r="L1200" i="6"/>
  <c r="K1200" i="6"/>
  <c r="J1200" i="6"/>
  <c r="I1200" i="6"/>
  <c r="E1200" i="6"/>
  <c r="D1200" i="6"/>
  <c r="C1200" i="6"/>
  <c r="I1435" i="6"/>
  <c r="H1435" i="6"/>
  <c r="G1435" i="6"/>
  <c r="F1435" i="6"/>
  <c r="R1435" i="6"/>
  <c r="D1435" i="6"/>
  <c r="O1435" i="6"/>
  <c r="N1435" i="6"/>
  <c r="M1435" i="6"/>
  <c r="L1435" i="6"/>
  <c r="K1435" i="6"/>
  <c r="J1435" i="6"/>
  <c r="E1435" i="6"/>
  <c r="C1435" i="6"/>
  <c r="B1435" i="6"/>
  <c r="A1435" i="6"/>
  <c r="Q1435" i="6"/>
  <c r="P1435" i="6"/>
  <c r="N1322" i="6"/>
  <c r="M1322" i="6"/>
  <c r="L1322" i="6"/>
  <c r="K1322" i="6"/>
  <c r="J1322" i="6"/>
  <c r="I1322" i="6"/>
  <c r="H1322" i="6"/>
  <c r="G1322" i="6"/>
  <c r="F1322" i="6"/>
  <c r="E1322" i="6"/>
  <c r="R1322" i="6"/>
  <c r="D1322" i="6"/>
  <c r="Q1322" i="6"/>
  <c r="C1322" i="6"/>
  <c r="B1322" i="6"/>
  <c r="A1322" i="6"/>
  <c r="P1322" i="6"/>
  <c r="O1322" i="6"/>
  <c r="M1325" i="6"/>
  <c r="L1325" i="6"/>
  <c r="K1325" i="6"/>
  <c r="J1325" i="6"/>
  <c r="I1325" i="6"/>
  <c r="H1325" i="6"/>
  <c r="G1325" i="6"/>
  <c r="F1325" i="6"/>
  <c r="E1325" i="6"/>
  <c r="R1325" i="6"/>
  <c r="D1325" i="6"/>
  <c r="Q1325" i="6"/>
  <c r="C1325" i="6"/>
  <c r="P1325" i="6"/>
  <c r="B1325" i="6"/>
  <c r="O1325" i="6"/>
  <c r="N1325" i="6"/>
  <c r="A1325" i="6"/>
  <c r="I1407" i="6"/>
  <c r="H1407" i="6"/>
  <c r="G1407" i="6"/>
  <c r="F1407" i="6"/>
  <c r="L1407" i="6"/>
  <c r="K1407" i="6"/>
  <c r="J1407" i="6"/>
  <c r="E1407" i="6"/>
  <c r="D1407" i="6"/>
  <c r="C1407" i="6"/>
  <c r="B1407" i="6"/>
  <c r="A1407" i="6"/>
  <c r="R1407" i="6"/>
  <c r="Q1407" i="6"/>
  <c r="P1407" i="6"/>
  <c r="O1407" i="6"/>
  <c r="N1407" i="6"/>
  <c r="M1407" i="6"/>
  <c r="Q1439" i="6"/>
  <c r="C1439" i="6"/>
  <c r="P1439" i="6"/>
  <c r="B1439" i="6"/>
  <c r="O1439" i="6"/>
  <c r="A1439" i="6"/>
  <c r="N1439" i="6"/>
  <c r="L1439" i="6"/>
  <c r="F1439" i="6"/>
  <c r="E1439" i="6"/>
  <c r="D1439" i="6"/>
  <c r="R1439" i="6"/>
  <c r="M1439" i="6"/>
  <c r="K1439" i="6"/>
  <c r="J1439" i="6"/>
  <c r="I1439" i="6"/>
  <c r="H1439" i="6"/>
  <c r="G1439" i="6"/>
  <c r="H1396" i="6"/>
  <c r="G1396" i="6"/>
  <c r="F1396" i="6"/>
  <c r="J1396" i="6"/>
  <c r="I1396" i="6"/>
  <c r="E1396" i="6"/>
  <c r="D1396" i="6"/>
  <c r="C1396" i="6"/>
  <c r="B1396" i="6"/>
  <c r="R1396" i="6"/>
  <c r="A1396" i="6"/>
  <c r="Q1396" i="6"/>
  <c r="P1396" i="6"/>
  <c r="O1396" i="6"/>
  <c r="N1396" i="6"/>
  <c r="M1396" i="6"/>
  <c r="L1396" i="6"/>
  <c r="K1396" i="6"/>
  <c r="I1351" i="6"/>
  <c r="H1351" i="6"/>
  <c r="G1351" i="6"/>
  <c r="F1351" i="6"/>
  <c r="E1351" i="6"/>
  <c r="R1351" i="6"/>
  <c r="D1351" i="6"/>
  <c r="Q1351" i="6"/>
  <c r="C1351" i="6"/>
  <c r="P1351" i="6"/>
  <c r="B1351" i="6"/>
  <c r="O1351" i="6"/>
  <c r="A1351" i="6"/>
  <c r="N1351" i="6"/>
  <c r="M1351" i="6"/>
  <c r="L1351" i="6"/>
  <c r="K1351" i="6"/>
  <c r="J1351" i="6"/>
  <c r="H1326" i="6"/>
  <c r="G1326" i="6"/>
  <c r="F1326" i="6"/>
  <c r="E1326" i="6"/>
  <c r="R1326" i="6"/>
  <c r="D1326" i="6"/>
  <c r="Q1326" i="6"/>
  <c r="C1326" i="6"/>
  <c r="P1326" i="6"/>
  <c r="B1326" i="6"/>
  <c r="O1326" i="6"/>
  <c r="A1326" i="6"/>
  <c r="N1326" i="6"/>
  <c r="M1326" i="6"/>
  <c r="L1326" i="6"/>
  <c r="K1326" i="6"/>
  <c r="J1326" i="6"/>
  <c r="I1326" i="6"/>
  <c r="G1273" i="6"/>
  <c r="F1273" i="6"/>
  <c r="E1273" i="6"/>
  <c r="R1273" i="6"/>
  <c r="D1273" i="6"/>
  <c r="Q1273" i="6"/>
  <c r="C1273" i="6"/>
  <c r="O1273" i="6"/>
  <c r="A1273" i="6"/>
  <c r="N1273" i="6"/>
  <c r="M1273" i="6"/>
  <c r="L1273" i="6"/>
  <c r="K1273" i="6"/>
  <c r="J1273" i="6"/>
  <c r="I1273" i="6"/>
  <c r="H1273" i="6"/>
  <c r="B1273" i="6"/>
  <c r="P1273" i="6"/>
  <c r="N1448" i="6"/>
  <c r="M1448" i="6"/>
  <c r="L1448" i="6"/>
  <c r="K1448" i="6"/>
  <c r="J1448" i="6"/>
  <c r="I1448" i="6"/>
  <c r="A1448" i="6"/>
  <c r="R1448" i="6"/>
  <c r="Q1448" i="6"/>
  <c r="P1448" i="6"/>
  <c r="O1448" i="6"/>
  <c r="H1448" i="6"/>
  <c r="G1448" i="6"/>
  <c r="F1448" i="6"/>
  <c r="E1448" i="6"/>
  <c r="D1448" i="6"/>
  <c r="C1448" i="6"/>
  <c r="B1448" i="6"/>
  <c r="F1304" i="6"/>
  <c r="E1304" i="6"/>
  <c r="R1304" i="6"/>
  <c r="D1304" i="6"/>
  <c r="Q1304" i="6"/>
  <c r="C1304" i="6"/>
  <c r="P1304" i="6"/>
  <c r="B1304" i="6"/>
  <c r="O1304" i="6"/>
  <c r="A1304" i="6"/>
  <c r="N1304" i="6"/>
  <c r="L1304" i="6"/>
  <c r="K1304" i="6"/>
  <c r="J1304" i="6"/>
  <c r="I1304" i="6"/>
  <c r="M1304" i="6"/>
  <c r="H1304" i="6"/>
  <c r="G1304" i="6"/>
  <c r="E1209" i="6"/>
  <c r="R1209" i="6"/>
  <c r="D1209" i="6"/>
  <c r="Q1209" i="6"/>
  <c r="C1209" i="6"/>
  <c r="J1209" i="6"/>
  <c r="I1209" i="6"/>
  <c r="H1209" i="6"/>
  <c r="G1209" i="6"/>
  <c r="F1209" i="6"/>
  <c r="B1209" i="6"/>
  <c r="A1209" i="6"/>
  <c r="P1209" i="6"/>
  <c r="O1209" i="6"/>
  <c r="N1209" i="6"/>
  <c r="M1209" i="6"/>
  <c r="L1209" i="6"/>
  <c r="K1209" i="6"/>
  <c r="P1456" i="6"/>
  <c r="B1456" i="6"/>
  <c r="O1456" i="6"/>
  <c r="A1456" i="6"/>
  <c r="N1456" i="6"/>
  <c r="M1456" i="6"/>
  <c r="L1456" i="6"/>
  <c r="K1456" i="6"/>
  <c r="R1456" i="6"/>
  <c r="Q1456" i="6"/>
  <c r="J1456" i="6"/>
  <c r="I1456" i="6"/>
  <c r="H1456" i="6"/>
  <c r="G1456" i="6"/>
  <c r="F1456" i="6"/>
  <c r="E1456" i="6"/>
  <c r="D1456" i="6"/>
  <c r="C1456" i="6"/>
  <c r="O1572" i="6"/>
  <c r="A1572" i="6"/>
  <c r="N1572" i="6"/>
  <c r="M1572" i="6"/>
  <c r="L1572" i="6"/>
  <c r="P1572" i="6"/>
  <c r="K1572" i="6"/>
  <c r="J1572" i="6"/>
  <c r="I1572" i="6"/>
  <c r="H1572" i="6"/>
  <c r="G1572" i="6"/>
  <c r="F1572" i="6"/>
  <c r="E1572" i="6"/>
  <c r="D1572" i="6"/>
  <c r="C1572" i="6"/>
  <c r="B1572" i="6"/>
  <c r="R1572" i="6"/>
  <c r="Q1572" i="6"/>
  <c r="R1591" i="6"/>
  <c r="D1591" i="6"/>
  <c r="Q1591" i="6"/>
  <c r="C1591" i="6"/>
  <c r="P1591" i="6"/>
  <c r="B1591" i="6"/>
  <c r="O1591" i="6"/>
  <c r="A1591" i="6"/>
  <c r="L1591" i="6"/>
  <c r="J1591" i="6"/>
  <c r="I1591" i="6"/>
  <c r="H1591" i="6"/>
  <c r="G1591" i="6"/>
  <c r="F1591" i="6"/>
  <c r="E1591" i="6"/>
  <c r="N1591" i="6"/>
  <c r="M1591" i="6"/>
  <c r="K1591" i="6"/>
  <c r="L1623" i="6"/>
  <c r="K1623" i="6"/>
  <c r="J1623" i="6"/>
  <c r="I1623" i="6"/>
  <c r="F1623" i="6"/>
  <c r="N1623" i="6"/>
  <c r="M1623" i="6"/>
  <c r="H1623" i="6"/>
  <c r="G1623" i="6"/>
  <c r="E1623" i="6"/>
  <c r="D1623" i="6"/>
  <c r="C1623" i="6"/>
  <c r="B1623" i="6"/>
  <c r="A1623" i="6"/>
  <c r="R1623" i="6"/>
  <c r="Q1623" i="6"/>
  <c r="P1623" i="6"/>
  <c r="O1623" i="6"/>
  <c r="M1606" i="6"/>
  <c r="L1606" i="6"/>
  <c r="K1606" i="6"/>
  <c r="J1606" i="6"/>
  <c r="G1606" i="6"/>
  <c r="H1606" i="6"/>
  <c r="F1606" i="6"/>
  <c r="E1606" i="6"/>
  <c r="D1606" i="6"/>
  <c r="C1606" i="6"/>
  <c r="B1606" i="6"/>
  <c r="A1606" i="6"/>
  <c r="R1606" i="6"/>
  <c r="Q1606" i="6"/>
  <c r="P1606" i="6"/>
  <c r="O1606" i="6"/>
  <c r="N1606" i="6"/>
  <c r="I1606" i="6"/>
  <c r="J1474" i="6"/>
  <c r="I1474" i="6"/>
  <c r="H1474" i="6"/>
  <c r="G1474" i="6"/>
  <c r="F1474" i="6"/>
  <c r="E1474" i="6"/>
  <c r="Q1474" i="6"/>
  <c r="P1474" i="6"/>
  <c r="O1474" i="6"/>
  <c r="N1474" i="6"/>
  <c r="M1474" i="6"/>
  <c r="L1474" i="6"/>
  <c r="K1474" i="6"/>
  <c r="D1474" i="6"/>
  <c r="C1474" i="6"/>
  <c r="B1474" i="6"/>
  <c r="A1474" i="6"/>
  <c r="R1474" i="6"/>
  <c r="I1477" i="6"/>
  <c r="H1477" i="6"/>
  <c r="G1477" i="6"/>
  <c r="F1477" i="6"/>
  <c r="E1477" i="6"/>
  <c r="R1477" i="6"/>
  <c r="D1477" i="6"/>
  <c r="M1477" i="6"/>
  <c r="O1477" i="6"/>
  <c r="N1477" i="6"/>
  <c r="L1477" i="6"/>
  <c r="K1477" i="6"/>
  <c r="J1477" i="6"/>
  <c r="C1477" i="6"/>
  <c r="B1477" i="6"/>
  <c r="A1477" i="6"/>
  <c r="Q1477" i="6"/>
  <c r="P1477" i="6"/>
  <c r="H1424" i="6"/>
  <c r="G1424" i="6"/>
  <c r="F1424" i="6"/>
  <c r="E1424" i="6"/>
  <c r="A1424" i="6"/>
  <c r="R1424" i="6"/>
  <c r="Q1424" i="6"/>
  <c r="P1424" i="6"/>
  <c r="O1424" i="6"/>
  <c r="N1424" i="6"/>
  <c r="M1424" i="6"/>
  <c r="L1424" i="6"/>
  <c r="K1424" i="6"/>
  <c r="J1424" i="6"/>
  <c r="I1424" i="6"/>
  <c r="D1424" i="6"/>
  <c r="C1424" i="6"/>
  <c r="B1424" i="6"/>
  <c r="L1637" i="6"/>
  <c r="K1637" i="6"/>
  <c r="J1637" i="6"/>
  <c r="I1637" i="6"/>
  <c r="F1637" i="6"/>
  <c r="R1637" i="6"/>
  <c r="D1637" i="6"/>
  <c r="Q1637" i="6"/>
  <c r="C1637" i="6"/>
  <c r="O1637" i="6"/>
  <c r="A1637" i="6"/>
  <c r="P1637" i="6"/>
  <c r="N1637" i="6"/>
  <c r="M1637" i="6"/>
  <c r="H1637" i="6"/>
  <c r="G1637" i="6"/>
  <c r="E1637" i="6"/>
  <c r="B1637" i="6"/>
  <c r="N1603" i="6"/>
  <c r="M1603" i="6"/>
  <c r="L1603" i="6"/>
  <c r="K1603" i="6"/>
  <c r="H1603" i="6"/>
  <c r="B1603" i="6"/>
  <c r="A1603" i="6"/>
  <c r="R1603" i="6"/>
  <c r="Q1603" i="6"/>
  <c r="P1603" i="6"/>
  <c r="O1603" i="6"/>
  <c r="J1603" i="6"/>
  <c r="I1603" i="6"/>
  <c r="G1603" i="6"/>
  <c r="F1603" i="6"/>
  <c r="E1603" i="6"/>
  <c r="D1603" i="6"/>
  <c r="C1603" i="6"/>
  <c r="Q1594" i="6"/>
  <c r="C1594" i="6"/>
  <c r="P1594" i="6"/>
  <c r="B1594" i="6"/>
  <c r="O1594" i="6"/>
  <c r="A1594" i="6"/>
  <c r="N1594" i="6"/>
  <c r="K1594" i="6"/>
  <c r="R1594" i="6"/>
  <c r="M1594" i="6"/>
  <c r="L1594" i="6"/>
  <c r="J1594" i="6"/>
  <c r="I1594" i="6"/>
  <c r="H1594" i="6"/>
  <c r="G1594" i="6"/>
  <c r="F1594" i="6"/>
  <c r="E1594" i="6"/>
  <c r="D1594" i="6"/>
  <c r="E1489" i="6"/>
  <c r="R1489" i="6"/>
  <c r="D1489" i="6"/>
  <c r="Q1489" i="6"/>
  <c r="C1489" i="6"/>
  <c r="P1489" i="6"/>
  <c r="B1489" i="6"/>
  <c r="O1489" i="6"/>
  <c r="A1489" i="6"/>
  <c r="N1489" i="6"/>
  <c r="J1489" i="6"/>
  <c r="I1489" i="6"/>
  <c r="H1489" i="6"/>
  <c r="M1489" i="6"/>
  <c r="L1489" i="6"/>
  <c r="K1489" i="6"/>
  <c r="G1489" i="6"/>
  <c r="F1489" i="6"/>
  <c r="L1720" i="6"/>
  <c r="K1720" i="6"/>
  <c r="Q1720" i="6"/>
  <c r="A1720" i="6"/>
  <c r="P1720" i="6"/>
  <c r="O1720" i="6"/>
  <c r="N1720" i="6"/>
  <c r="M1720" i="6"/>
  <c r="J1720" i="6"/>
  <c r="I1720" i="6"/>
  <c r="H1720" i="6"/>
  <c r="G1720" i="6"/>
  <c r="F1720" i="6"/>
  <c r="E1720" i="6"/>
  <c r="D1720" i="6"/>
  <c r="C1720" i="6"/>
  <c r="R1720" i="6"/>
  <c r="B1720" i="6"/>
  <c r="Q1762" i="6"/>
  <c r="C1762" i="6"/>
  <c r="P1762" i="6"/>
  <c r="B1762" i="6"/>
  <c r="L1762" i="6"/>
  <c r="K1762" i="6"/>
  <c r="N1762" i="6"/>
  <c r="M1762" i="6"/>
  <c r="J1762" i="6"/>
  <c r="I1762" i="6"/>
  <c r="H1762" i="6"/>
  <c r="G1762" i="6"/>
  <c r="F1762" i="6"/>
  <c r="E1762" i="6"/>
  <c r="D1762" i="6"/>
  <c r="A1762" i="6"/>
  <c r="R1762" i="6"/>
  <c r="O1762" i="6"/>
  <c r="N1659" i="6"/>
  <c r="M1659" i="6"/>
  <c r="L1659" i="6"/>
  <c r="K1659" i="6"/>
  <c r="J1659" i="6"/>
  <c r="I1659" i="6"/>
  <c r="H1659" i="6"/>
  <c r="G1659" i="6"/>
  <c r="F1659" i="6"/>
  <c r="E1659" i="6"/>
  <c r="R1659" i="6"/>
  <c r="D1659" i="6"/>
  <c r="Q1659" i="6"/>
  <c r="C1659" i="6"/>
  <c r="P1659" i="6"/>
  <c r="B1659" i="6"/>
  <c r="O1659" i="6"/>
  <c r="A1659" i="6"/>
  <c r="M1690" i="6"/>
  <c r="L1690" i="6"/>
  <c r="K1690" i="6"/>
  <c r="J1690" i="6"/>
  <c r="I1690" i="6"/>
  <c r="H1690" i="6"/>
  <c r="G1690" i="6"/>
  <c r="F1690" i="6"/>
  <c r="E1690" i="6"/>
  <c r="R1690" i="6"/>
  <c r="D1690" i="6"/>
  <c r="Q1690" i="6"/>
  <c r="C1690" i="6"/>
  <c r="P1690" i="6"/>
  <c r="B1690" i="6"/>
  <c r="O1690" i="6"/>
  <c r="A1690" i="6"/>
  <c r="N1690" i="6"/>
  <c r="P1737" i="6"/>
  <c r="B1737" i="6"/>
  <c r="K1737" i="6"/>
  <c r="J1737" i="6"/>
  <c r="I1737" i="6"/>
  <c r="H1737" i="6"/>
  <c r="G1737" i="6"/>
  <c r="F1737" i="6"/>
  <c r="E1737" i="6"/>
  <c r="D1737" i="6"/>
  <c r="C1737" i="6"/>
  <c r="A1737" i="6"/>
  <c r="R1737" i="6"/>
  <c r="Q1737" i="6"/>
  <c r="O1737" i="6"/>
  <c r="N1737" i="6"/>
  <c r="M1737" i="6"/>
  <c r="L1737" i="6"/>
  <c r="J1657" i="6"/>
  <c r="I1657" i="6"/>
  <c r="H1657" i="6"/>
  <c r="G1657" i="6"/>
  <c r="F1657" i="6"/>
  <c r="E1657" i="6"/>
  <c r="R1657" i="6"/>
  <c r="D1657" i="6"/>
  <c r="Q1657" i="6"/>
  <c r="C1657" i="6"/>
  <c r="P1657" i="6"/>
  <c r="B1657" i="6"/>
  <c r="O1657" i="6"/>
  <c r="A1657" i="6"/>
  <c r="N1657" i="6"/>
  <c r="M1657" i="6"/>
  <c r="L1657" i="6"/>
  <c r="K1657" i="6"/>
  <c r="H1565" i="6"/>
  <c r="G1565" i="6"/>
  <c r="F1565" i="6"/>
  <c r="E1565" i="6"/>
  <c r="K1565" i="6"/>
  <c r="J1565" i="6"/>
  <c r="I1565" i="6"/>
  <c r="D1565" i="6"/>
  <c r="C1565" i="6"/>
  <c r="B1565" i="6"/>
  <c r="A1565" i="6"/>
  <c r="R1565" i="6"/>
  <c r="Q1565" i="6"/>
  <c r="P1565" i="6"/>
  <c r="O1565" i="6"/>
  <c r="N1565" i="6"/>
  <c r="M1565" i="6"/>
  <c r="L1565" i="6"/>
  <c r="G1582" i="6"/>
  <c r="F1582" i="6"/>
  <c r="E1582" i="6"/>
  <c r="R1582" i="6"/>
  <c r="D1582" i="6"/>
  <c r="O1582" i="6"/>
  <c r="A1582" i="6"/>
  <c r="I1582" i="6"/>
  <c r="H1582" i="6"/>
  <c r="C1582" i="6"/>
  <c r="B1582" i="6"/>
  <c r="Q1582" i="6"/>
  <c r="P1582" i="6"/>
  <c r="N1582" i="6"/>
  <c r="M1582" i="6"/>
  <c r="L1582" i="6"/>
  <c r="K1582" i="6"/>
  <c r="J1582" i="6"/>
  <c r="F1599" i="6"/>
  <c r="E1599" i="6"/>
  <c r="R1599" i="6"/>
  <c r="D1599" i="6"/>
  <c r="Q1599" i="6"/>
  <c r="C1599" i="6"/>
  <c r="N1599" i="6"/>
  <c r="K1599" i="6"/>
  <c r="J1599" i="6"/>
  <c r="I1599" i="6"/>
  <c r="H1599" i="6"/>
  <c r="G1599" i="6"/>
  <c r="B1599" i="6"/>
  <c r="A1599" i="6"/>
  <c r="P1599" i="6"/>
  <c r="O1599" i="6"/>
  <c r="M1599" i="6"/>
  <c r="L1599" i="6"/>
  <c r="E1560" i="6"/>
  <c r="R1560" i="6"/>
  <c r="D1560" i="6"/>
  <c r="Q1560" i="6"/>
  <c r="C1560" i="6"/>
  <c r="P1560" i="6"/>
  <c r="B1560" i="6"/>
  <c r="H1560" i="6"/>
  <c r="G1560" i="6"/>
  <c r="F1560" i="6"/>
  <c r="A1560" i="6"/>
  <c r="O1560" i="6"/>
  <c r="N1560" i="6"/>
  <c r="M1560" i="6"/>
  <c r="L1560" i="6"/>
  <c r="K1560" i="6"/>
  <c r="J1560" i="6"/>
  <c r="I1560" i="6"/>
  <c r="R1867" i="6"/>
  <c r="D1867" i="6"/>
  <c r="Q1867" i="6"/>
  <c r="C1867" i="6"/>
  <c r="P1867" i="6"/>
  <c r="B1867" i="6"/>
  <c r="O1867" i="6"/>
  <c r="A1867" i="6"/>
  <c r="L1867" i="6"/>
  <c r="N1867" i="6"/>
  <c r="M1867" i="6"/>
  <c r="K1867" i="6"/>
  <c r="J1867" i="6"/>
  <c r="I1867" i="6"/>
  <c r="H1867" i="6"/>
  <c r="G1867" i="6"/>
  <c r="F1867" i="6"/>
  <c r="E1867" i="6"/>
  <c r="R1937" i="6"/>
  <c r="D1937" i="6"/>
  <c r="Q1937" i="6"/>
  <c r="C1937" i="6"/>
  <c r="P1937" i="6"/>
  <c r="B1937" i="6"/>
  <c r="O1937" i="6"/>
  <c r="A1937" i="6"/>
  <c r="N1937" i="6"/>
  <c r="M1937" i="6"/>
  <c r="L1937" i="6"/>
  <c r="K1937" i="6"/>
  <c r="J1937" i="6"/>
  <c r="I1937" i="6"/>
  <c r="H1937" i="6"/>
  <c r="G1937" i="6"/>
  <c r="F1937" i="6"/>
  <c r="E1937" i="6"/>
  <c r="P1831" i="6"/>
  <c r="B1831" i="6"/>
  <c r="O1831" i="6"/>
  <c r="A1831" i="6"/>
  <c r="N1831" i="6"/>
  <c r="M1831" i="6"/>
  <c r="J1831" i="6"/>
  <c r="I1831" i="6"/>
  <c r="H1831" i="6"/>
  <c r="G1831" i="6"/>
  <c r="F1831" i="6"/>
  <c r="E1831" i="6"/>
  <c r="D1831" i="6"/>
  <c r="C1831" i="6"/>
  <c r="R1831" i="6"/>
  <c r="Q1831" i="6"/>
  <c r="L1831" i="6"/>
  <c r="K1831" i="6"/>
  <c r="K1832" i="6"/>
  <c r="J1832" i="6"/>
  <c r="I1832" i="6"/>
  <c r="H1832" i="6"/>
  <c r="M1832" i="6"/>
  <c r="L1832" i="6"/>
  <c r="G1832" i="6"/>
  <c r="F1832" i="6"/>
  <c r="E1832" i="6"/>
  <c r="D1832" i="6"/>
  <c r="C1832" i="6"/>
  <c r="B1832" i="6"/>
  <c r="A1832" i="6"/>
  <c r="R1832" i="6"/>
  <c r="Q1832" i="6"/>
  <c r="P1832" i="6"/>
  <c r="O1832" i="6"/>
  <c r="N1832" i="6"/>
  <c r="N1879" i="6"/>
  <c r="M1879" i="6"/>
  <c r="L1879" i="6"/>
  <c r="K1879" i="6"/>
  <c r="H1879" i="6"/>
  <c r="F1879" i="6"/>
  <c r="G1879" i="6"/>
  <c r="E1879" i="6"/>
  <c r="D1879" i="6"/>
  <c r="C1879" i="6"/>
  <c r="B1879" i="6"/>
  <c r="A1879" i="6"/>
  <c r="R1879" i="6"/>
  <c r="Q1879" i="6"/>
  <c r="P1879" i="6"/>
  <c r="O1879" i="6"/>
  <c r="J1879" i="6"/>
  <c r="I1879" i="6"/>
  <c r="Q1954" i="6"/>
  <c r="C1954" i="6"/>
  <c r="P1954" i="6"/>
  <c r="B1954" i="6"/>
  <c r="O1954" i="6"/>
  <c r="A1954" i="6"/>
  <c r="N1954" i="6"/>
  <c r="M1954" i="6"/>
  <c r="L1954" i="6"/>
  <c r="K1954" i="6"/>
  <c r="J1954" i="6"/>
  <c r="I1954" i="6"/>
  <c r="H1954" i="6"/>
  <c r="G1954" i="6"/>
  <c r="F1954" i="6"/>
  <c r="R1954" i="6"/>
  <c r="E1954" i="6"/>
  <c r="D1954" i="6"/>
  <c r="Q1870" i="6"/>
  <c r="C1870" i="6"/>
  <c r="P1870" i="6"/>
  <c r="B1870" i="6"/>
  <c r="O1870" i="6"/>
  <c r="A1870" i="6"/>
  <c r="N1870" i="6"/>
  <c r="K1870" i="6"/>
  <c r="D1870" i="6"/>
  <c r="R1870" i="6"/>
  <c r="M1870" i="6"/>
  <c r="L1870" i="6"/>
  <c r="J1870" i="6"/>
  <c r="I1870" i="6"/>
  <c r="H1870" i="6"/>
  <c r="G1870" i="6"/>
  <c r="F1870" i="6"/>
  <c r="E1870" i="6"/>
  <c r="F1753" i="6"/>
  <c r="O1753" i="6"/>
  <c r="A1753" i="6"/>
  <c r="N1753" i="6"/>
  <c r="I1753" i="6"/>
  <c r="H1753" i="6"/>
  <c r="G1753" i="6"/>
  <c r="E1753" i="6"/>
  <c r="D1753" i="6"/>
  <c r="C1753" i="6"/>
  <c r="B1753" i="6"/>
  <c r="R1753" i="6"/>
  <c r="Q1753" i="6"/>
  <c r="P1753" i="6"/>
  <c r="M1753" i="6"/>
  <c r="L1753" i="6"/>
  <c r="K1753" i="6"/>
  <c r="J1753" i="6"/>
  <c r="F1784" i="6"/>
  <c r="E1784" i="6"/>
  <c r="R1784" i="6"/>
  <c r="D1784" i="6"/>
  <c r="Q1784" i="6"/>
  <c r="C1784" i="6"/>
  <c r="O1784" i="6"/>
  <c r="A1784" i="6"/>
  <c r="N1784" i="6"/>
  <c r="M1784" i="6"/>
  <c r="L1784" i="6"/>
  <c r="K1784" i="6"/>
  <c r="J1784" i="6"/>
  <c r="I1784" i="6"/>
  <c r="H1784" i="6"/>
  <c r="B1784" i="6"/>
  <c r="P1784" i="6"/>
  <c r="G1784" i="6"/>
  <c r="K1846" i="6"/>
  <c r="J1846" i="6"/>
  <c r="I1846" i="6"/>
  <c r="H1846" i="6"/>
  <c r="A1846" i="6"/>
  <c r="R1846" i="6"/>
  <c r="Q1846" i="6"/>
  <c r="P1846" i="6"/>
  <c r="O1846" i="6"/>
  <c r="N1846" i="6"/>
  <c r="M1846" i="6"/>
  <c r="L1846" i="6"/>
  <c r="G1846" i="6"/>
  <c r="F1846" i="6"/>
  <c r="E1846" i="6"/>
  <c r="D1846" i="6"/>
  <c r="C1846" i="6"/>
  <c r="B1846" i="6"/>
  <c r="O1946" i="6"/>
  <c r="A1946" i="6"/>
  <c r="N1946" i="6"/>
  <c r="M1946" i="6"/>
  <c r="L1946" i="6"/>
  <c r="K1946" i="6"/>
  <c r="J1946" i="6"/>
  <c r="I1946" i="6"/>
  <c r="H1946" i="6"/>
  <c r="G1946" i="6"/>
  <c r="F1946" i="6"/>
  <c r="E1946" i="6"/>
  <c r="R1946" i="6"/>
  <c r="D1946" i="6"/>
  <c r="Q1946" i="6"/>
  <c r="P1946" i="6"/>
  <c r="C1946" i="6"/>
  <c r="B1946" i="6"/>
  <c r="M1882" i="6"/>
  <c r="L1882" i="6"/>
  <c r="K1882" i="6"/>
  <c r="J1882" i="6"/>
  <c r="G1882" i="6"/>
  <c r="E1882" i="6"/>
  <c r="A1882" i="6"/>
  <c r="R1882" i="6"/>
  <c r="Q1882" i="6"/>
  <c r="P1882" i="6"/>
  <c r="O1882" i="6"/>
  <c r="N1882" i="6"/>
  <c r="I1882" i="6"/>
  <c r="H1882" i="6"/>
  <c r="F1882" i="6"/>
  <c r="D1882" i="6"/>
  <c r="C1882" i="6"/>
  <c r="B1882" i="6"/>
  <c r="O2004" i="6"/>
  <c r="A2004" i="6"/>
  <c r="N2004" i="6"/>
  <c r="M2004" i="6"/>
  <c r="L2004" i="6"/>
  <c r="K2004" i="6"/>
  <c r="J2004" i="6"/>
  <c r="I2004" i="6"/>
  <c r="E2004" i="6"/>
  <c r="D2004" i="6"/>
  <c r="C2004" i="6"/>
  <c r="B2004" i="6"/>
  <c r="R2004" i="6"/>
  <c r="Q2004" i="6"/>
  <c r="P2004" i="6"/>
  <c r="H2004" i="6"/>
  <c r="G2004" i="6"/>
  <c r="F2004" i="6"/>
  <c r="J1919" i="6"/>
  <c r="I1919" i="6"/>
  <c r="H1919" i="6"/>
  <c r="G1919" i="6"/>
  <c r="F1919" i="6"/>
  <c r="E1919" i="6"/>
  <c r="R1919" i="6"/>
  <c r="D1919" i="6"/>
  <c r="Q1919" i="6"/>
  <c r="C1919" i="6"/>
  <c r="P1919" i="6"/>
  <c r="B1919" i="6"/>
  <c r="O1919" i="6"/>
  <c r="A1919" i="6"/>
  <c r="N1919" i="6"/>
  <c r="M1919" i="6"/>
  <c r="L1919" i="6"/>
  <c r="K1919" i="6"/>
  <c r="J1974" i="6"/>
  <c r="I1974" i="6"/>
  <c r="G1974" i="6"/>
  <c r="F1974" i="6"/>
  <c r="E1974" i="6"/>
  <c r="D1974" i="6"/>
  <c r="C1974" i="6"/>
  <c r="B1974" i="6"/>
  <c r="R1974" i="6"/>
  <c r="A1974" i="6"/>
  <c r="Q1974" i="6"/>
  <c r="P1974" i="6"/>
  <c r="O1974" i="6"/>
  <c r="N1974" i="6"/>
  <c r="M1974" i="6"/>
  <c r="L1974" i="6"/>
  <c r="K1974" i="6"/>
  <c r="H1974" i="6"/>
  <c r="N1976" i="6"/>
  <c r="M1976" i="6"/>
  <c r="K1976" i="6"/>
  <c r="E1976" i="6"/>
  <c r="D1976" i="6"/>
  <c r="C1976" i="6"/>
  <c r="B1976" i="6"/>
  <c r="R1976" i="6"/>
  <c r="A1976" i="6"/>
  <c r="Q1976" i="6"/>
  <c r="P1976" i="6"/>
  <c r="O1976" i="6"/>
  <c r="L1976" i="6"/>
  <c r="J1976" i="6"/>
  <c r="I1976" i="6"/>
  <c r="H1976" i="6"/>
  <c r="G1976" i="6"/>
  <c r="F1976" i="6"/>
  <c r="R1978" i="6"/>
  <c r="D1978" i="6"/>
  <c r="Q1978" i="6"/>
  <c r="C1978" i="6"/>
  <c r="O1978" i="6"/>
  <c r="A1978" i="6"/>
  <c r="B1978" i="6"/>
  <c r="P1978" i="6"/>
  <c r="N1978" i="6"/>
  <c r="M1978" i="6"/>
  <c r="L1978" i="6"/>
  <c r="K1978" i="6"/>
  <c r="J1978" i="6"/>
  <c r="I1978" i="6"/>
  <c r="H1978" i="6"/>
  <c r="G1978" i="6"/>
  <c r="F1978" i="6"/>
  <c r="E1978" i="6"/>
  <c r="F1931" i="6"/>
  <c r="E1931" i="6"/>
  <c r="R1931" i="6"/>
  <c r="D1931" i="6"/>
  <c r="Q1931" i="6"/>
  <c r="C1931" i="6"/>
  <c r="P1931" i="6"/>
  <c r="B1931" i="6"/>
  <c r="O1931" i="6"/>
  <c r="A1931" i="6"/>
  <c r="N1931" i="6"/>
  <c r="M1931" i="6"/>
  <c r="L1931" i="6"/>
  <c r="K1931" i="6"/>
  <c r="J1931" i="6"/>
  <c r="I1931" i="6"/>
  <c r="H1931" i="6"/>
  <c r="G1931" i="6"/>
  <c r="E1934" i="6"/>
  <c r="R1934" i="6"/>
  <c r="D1934" i="6"/>
  <c r="Q1934" i="6"/>
  <c r="C1934" i="6"/>
  <c r="P1934" i="6"/>
  <c r="B1934" i="6"/>
  <c r="O1934" i="6"/>
  <c r="A1934" i="6"/>
  <c r="N1934" i="6"/>
  <c r="M1934" i="6"/>
  <c r="L1934" i="6"/>
  <c r="K1934" i="6"/>
  <c r="J1934" i="6"/>
  <c r="I1934" i="6"/>
  <c r="H1934" i="6"/>
  <c r="G1934" i="6"/>
  <c r="F1934" i="6"/>
  <c r="P2163" i="6"/>
  <c r="B2163" i="6"/>
  <c r="O2163" i="6"/>
  <c r="A2163" i="6"/>
  <c r="N2163" i="6"/>
  <c r="M2163" i="6"/>
  <c r="L2163" i="6"/>
  <c r="K2163" i="6"/>
  <c r="J2163" i="6"/>
  <c r="I2163" i="6"/>
  <c r="H2163" i="6"/>
  <c r="G2163" i="6"/>
  <c r="F2163" i="6"/>
  <c r="E2163" i="6"/>
  <c r="D2163" i="6"/>
  <c r="C2163" i="6"/>
  <c r="R2163" i="6"/>
  <c r="Q2163" i="6"/>
  <c r="N2141" i="6"/>
  <c r="M2141" i="6"/>
  <c r="L2141" i="6"/>
  <c r="K2141" i="6"/>
  <c r="J2141" i="6"/>
  <c r="I2141" i="6"/>
  <c r="H2141" i="6"/>
  <c r="G2141" i="6"/>
  <c r="F2141" i="6"/>
  <c r="E2141" i="6"/>
  <c r="D2141" i="6"/>
  <c r="C2141" i="6"/>
  <c r="B2141" i="6"/>
  <c r="A2141" i="6"/>
  <c r="R2141" i="6"/>
  <c r="Q2141" i="6"/>
  <c r="P2141" i="6"/>
  <c r="O2141" i="6"/>
  <c r="L2102" i="6"/>
  <c r="K2102" i="6"/>
  <c r="J2102" i="6"/>
  <c r="I2102" i="6"/>
  <c r="H2102" i="6"/>
  <c r="G2102" i="6"/>
  <c r="F2102" i="6"/>
  <c r="E2102" i="6"/>
  <c r="D2102" i="6"/>
  <c r="R2102" i="6"/>
  <c r="C2102" i="6"/>
  <c r="Q2102" i="6"/>
  <c r="B2102" i="6"/>
  <c r="P2102" i="6"/>
  <c r="A2102" i="6"/>
  <c r="O2102" i="6"/>
  <c r="N2102" i="6"/>
  <c r="M2102" i="6"/>
  <c r="F2106" i="6"/>
  <c r="K2106" i="6"/>
  <c r="J2106" i="6"/>
  <c r="I2106" i="6"/>
  <c r="H2106" i="6"/>
  <c r="G2106" i="6"/>
  <c r="E2106" i="6"/>
  <c r="D2106" i="6"/>
  <c r="R2106" i="6"/>
  <c r="C2106" i="6"/>
  <c r="Q2106" i="6"/>
  <c r="B2106" i="6"/>
  <c r="P2106" i="6"/>
  <c r="A2106" i="6"/>
  <c r="O2106" i="6"/>
  <c r="N2106" i="6"/>
  <c r="M2106" i="6"/>
  <c r="L2106" i="6"/>
  <c r="N2068" i="6"/>
  <c r="I2068" i="6"/>
  <c r="H2068" i="6"/>
  <c r="G2068" i="6"/>
  <c r="F2068" i="6"/>
  <c r="E2068" i="6"/>
  <c r="D2068" i="6"/>
  <c r="R2068" i="6"/>
  <c r="C2068" i="6"/>
  <c r="Q2068" i="6"/>
  <c r="P2068" i="6"/>
  <c r="A2068" i="6"/>
  <c r="O2068" i="6"/>
  <c r="M2068" i="6"/>
  <c r="L2068" i="6"/>
  <c r="K2068" i="6"/>
  <c r="J2068" i="6"/>
  <c r="B2068" i="6"/>
  <c r="H2072" i="6"/>
  <c r="I2072" i="6"/>
  <c r="G2072" i="6"/>
  <c r="F2072" i="6"/>
  <c r="E2072" i="6"/>
  <c r="D2072" i="6"/>
  <c r="R2072" i="6"/>
  <c r="C2072" i="6"/>
  <c r="Q2072" i="6"/>
  <c r="B2072" i="6"/>
  <c r="P2072" i="6"/>
  <c r="A2072" i="6"/>
  <c r="O2072" i="6"/>
  <c r="N2072" i="6"/>
  <c r="M2072" i="6"/>
  <c r="L2072" i="6"/>
  <c r="K2072" i="6"/>
  <c r="J2072" i="6"/>
  <c r="H2039" i="6"/>
  <c r="G2039" i="6"/>
  <c r="F2039" i="6"/>
  <c r="E2039" i="6"/>
  <c r="R2039" i="6"/>
  <c r="D2039" i="6"/>
  <c r="Q2039" i="6"/>
  <c r="C2039" i="6"/>
  <c r="P2039" i="6"/>
  <c r="B2039" i="6"/>
  <c r="L2039" i="6"/>
  <c r="K2039" i="6"/>
  <c r="J2039" i="6"/>
  <c r="I2039" i="6"/>
  <c r="A2039" i="6"/>
  <c r="O2039" i="6"/>
  <c r="N2039" i="6"/>
  <c r="M2039" i="6"/>
  <c r="F1972" i="6"/>
  <c r="E1972" i="6"/>
  <c r="Q1972" i="6"/>
  <c r="C1972" i="6"/>
  <c r="J1972" i="6"/>
  <c r="I1972" i="6"/>
  <c r="H1972" i="6"/>
  <c r="G1972" i="6"/>
  <c r="D1972" i="6"/>
  <c r="B1972" i="6"/>
  <c r="A1972" i="6"/>
  <c r="R1972" i="6"/>
  <c r="P1972" i="6"/>
  <c r="O1972" i="6"/>
  <c r="N1972" i="6"/>
  <c r="M1972" i="6"/>
  <c r="L1972" i="6"/>
  <c r="K1972" i="6"/>
  <c r="N2290" i="6"/>
  <c r="M2290" i="6"/>
  <c r="L2290" i="6"/>
  <c r="J2290" i="6"/>
  <c r="I2290" i="6"/>
  <c r="G2290" i="6"/>
  <c r="D2290" i="6"/>
  <c r="P2290" i="6"/>
  <c r="O2290" i="6"/>
  <c r="K2290" i="6"/>
  <c r="H2290" i="6"/>
  <c r="F2290" i="6"/>
  <c r="E2290" i="6"/>
  <c r="C2290" i="6"/>
  <c r="B2290" i="6"/>
  <c r="A2290" i="6"/>
  <c r="R2290" i="6"/>
  <c r="Q2290" i="6"/>
  <c r="M2158" i="6"/>
  <c r="L2158" i="6"/>
  <c r="K2158" i="6"/>
  <c r="J2158" i="6"/>
  <c r="I2158" i="6"/>
  <c r="H2158" i="6"/>
  <c r="G2158" i="6"/>
  <c r="R2158" i="6"/>
  <c r="Q2158" i="6"/>
  <c r="P2158" i="6"/>
  <c r="O2158" i="6"/>
  <c r="N2158" i="6"/>
  <c r="F2158" i="6"/>
  <c r="E2158" i="6"/>
  <c r="D2158" i="6"/>
  <c r="C2158" i="6"/>
  <c r="B2158" i="6"/>
  <c r="A2158" i="6"/>
  <c r="I2319" i="6"/>
  <c r="H2319" i="6"/>
  <c r="G2319" i="6"/>
  <c r="M2319" i="6"/>
  <c r="L2319" i="6"/>
  <c r="K2319" i="6"/>
  <c r="J2319" i="6"/>
  <c r="F2319" i="6"/>
  <c r="E2319" i="6"/>
  <c r="D2319" i="6"/>
  <c r="C2319" i="6"/>
  <c r="R2319" i="6"/>
  <c r="Q2319" i="6"/>
  <c r="P2319" i="6"/>
  <c r="O2319" i="6"/>
  <c r="N2319" i="6"/>
  <c r="B2319" i="6"/>
  <c r="A2319" i="6"/>
  <c r="K2285" i="6"/>
  <c r="J2285" i="6"/>
  <c r="I2285" i="6"/>
  <c r="Q2285" i="6"/>
  <c r="P2285" i="6"/>
  <c r="N2285" i="6"/>
  <c r="H2285" i="6"/>
  <c r="G2285" i="6"/>
  <c r="F2285" i="6"/>
  <c r="E2285" i="6"/>
  <c r="D2285" i="6"/>
  <c r="C2285" i="6"/>
  <c r="B2285" i="6"/>
  <c r="A2285" i="6"/>
  <c r="M2285" i="6"/>
  <c r="O2285" i="6"/>
  <c r="L2285" i="6"/>
  <c r="R2285" i="6"/>
  <c r="R2292" i="6"/>
  <c r="D2292" i="6"/>
  <c r="Q2292" i="6"/>
  <c r="C2292" i="6"/>
  <c r="P2292" i="6"/>
  <c r="B2292" i="6"/>
  <c r="I2292" i="6"/>
  <c r="H2292" i="6"/>
  <c r="G2292" i="6"/>
  <c r="F2292" i="6"/>
  <c r="E2292" i="6"/>
  <c r="A2292" i="6"/>
  <c r="O2292" i="6"/>
  <c r="N2292" i="6"/>
  <c r="K2292" i="6"/>
  <c r="J2292" i="6"/>
  <c r="M2292" i="6"/>
  <c r="L2292" i="6"/>
  <c r="J2316" i="6"/>
  <c r="I2316" i="6"/>
  <c r="H2316" i="6"/>
  <c r="P2316" i="6"/>
  <c r="O2316" i="6"/>
  <c r="N2316" i="6"/>
  <c r="M2316" i="6"/>
  <c r="L2316" i="6"/>
  <c r="K2316" i="6"/>
  <c r="G2316" i="6"/>
  <c r="F2316" i="6"/>
  <c r="R2316" i="6"/>
  <c r="Q2316" i="6"/>
  <c r="E2316" i="6"/>
  <c r="B2316" i="6"/>
  <c r="D2316" i="6"/>
  <c r="C2316" i="6"/>
  <c r="A2316" i="6"/>
  <c r="I2305" i="6"/>
  <c r="H2305" i="6"/>
  <c r="G2305" i="6"/>
  <c r="L2305" i="6"/>
  <c r="K2305" i="6"/>
  <c r="J2305" i="6"/>
  <c r="F2305" i="6"/>
  <c r="E2305" i="6"/>
  <c r="D2305" i="6"/>
  <c r="C2305" i="6"/>
  <c r="R2305" i="6"/>
  <c r="Q2305" i="6"/>
  <c r="P2305" i="6"/>
  <c r="O2305" i="6"/>
  <c r="B2305" i="6"/>
  <c r="N2305" i="6"/>
  <c r="M2305" i="6"/>
  <c r="A2305" i="6"/>
  <c r="M2265" i="6"/>
  <c r="L2265" i="6"/>
  <c r="K2265" i="6"/>
  <c r="J2265" i="6"/>
  <c r="E2265" i="6"/>
  <c r="D2265" i="6"/>
  <c r="C2265" i="6"/>
  <c r="B2265" i="6"/>
  <c r="A2265" i="6"/>
  <c r="R2265" i="6"/>
  <c r="Q2265" i="6"/>
  <c r="P2265" i="6"/>
  <c r="O2265" i="6"/>
  <c r="N2265" i="6"/>
  <c r="G2265" i="6"/>
  <c r="I2265" i="6"/>
  <c r="H2265" i="6"/>
  <c r="F2265" i="6"/>
  <c r="H2215" i="6"/>
  <c r="G2215" i="6"/>
  <c r="F2215" i="6"/>
  <c r="E2215" i="6"/>
  <c r="R2215" i="6"/>
  <c r="D2215" i="6"/>
  <c r="Q2215" i="6"/>
  <c r="C2215" i="6"/>
  <c r="P2215" i="6"/>
  <c r="B2215" i="6"/>
  <c r="O2215" i="6"/>
  <c r="A2215" i="6"/>
  <c r="N2215" i="6"/>
  <c r="M2215" i="6"/>
  <c r="J2215" i="6"/>
  <c r="L2215" i="6"/>
  <c r="K2215" i="6"/>
  <c r="I2215" i="6"/>
  <c r="G2204" i="6"/>
  <c r="F2204" i="6"/>
  <c r="E2204" i="6"/>
  <c r="R2204" i="6"/>
  <c r="D2204" i="6"/>
  <c r="Q2204" i="6"/>
  <c r="C2204" i="6"/>
  <c r="P2204" i="6"/>
  <c r="B2204" i="6"/>
  <c r="O2204" i="6"/>
  <c r="A2204" i="6"/>
  <c r="N2204" i="6"/>
  <c r="M2204" i="6"/>
  <c r="L2204" i="6"/>
  <c r="I2204" i="6"/>
  <c r="H2204" i="6"/>
  <c r="K2204" i="6"/>
  <c r="J2204" i="6"/>
  <c r="F2137" i="6"/>
  <c r="E2137" i="6"/>
  <c r="R2137" i="6"/>
  <c r="D2137" i="6"/>
  <c r="Q2137" i="6"/>
  <c r="C2137" i="6"/>
  <c r="P2137" i="6"/>
  <c r="B2137" i="6"/>
  <c r="O2137" i="6"/>
  <c r="A2137" i="6"/>
  <c r="N2137" i="6"/>
  <c r="M2137" i="6"/>
  <c r="L2137" i="6"/>
  <c r="K2137" i="6"/>
  <c r="J2137" i="6"/>
  <c r="I2137" i="6"/>
  <c r="H2137" i="6"/>
  <c r="G2137" i="6"/>
  <c r="E2196" i="6"/>
  <c r="R2196" i="6"/>
  <c r="D2196" i="6"/>
  <c r="Q2196" i="6"/>
  <c r="C2196" i="6"/>
  <c r="P2196" i="6"/>
  <c r="B2196" i="6"/>
  <c r="O2196" i="6"/>
  <c r="A2196" i="6"/>
  <c r="N2196" i="6"/>
  <c r="M2196" i="6"/>
  <c r="L2196" i="6"/>
  <c r="K2196" i="6"/>
  <c r="J2196" i="6"/>
  <c r="I2196" i="6"/>
  <c r="H2196" i="6"/>
  <c r="G2196" i="6"/>
  <c r="F2196" i="6"/>
  <c r="M2349" i="6"/>
  <c r="L2349" i="6"/>
  <c r="K2349" i="6"/>
  <c r="N2349" i="6"/>
  <c r="J2349" i="6"/>
  <c r="I2349" i="6"/>
  <c r="H2349" i="6"/>
  <c r="G2349" i="6"/>
  <c r="F2349" i="6"/>
  <c r="E2349" i="6"/>
  <c r="D2349" i="6"/>
  <c r="C2349" i="6"/>
  <c r="B2349" i="6"/>
  <c r="R2349" i="6"/>
  <c r="A2349" i="6"/>
  <c r="Q2349" i="6"/>
  <c r="P2349" i="6"/>
  <c r="O2349" i="6"/>
  <c r="J2452" i="6"/>
  <c r="R2452" i="6"/>
  <c r="C2452" i="6"/>
  <c r="Q2452" i="6"/>
  <c r="B2452" i="6"/>
  <c r="P2452" i="6"/>
  <c r="A2452" i="6"/>
  <c r="O2452" i="6"/>
  <c r="N2452" i="6"/>
  <c r="M2452" i="6"/>
  <c r="L2452" i="6"/>
  <c r="K2452" i="6"/>
  <c r="I2452" i="6"/>
  <c r="H2452" i="6"/>
  <c r="G2452" i="6"/>
  <c r="F2452" i="6"/>
  <c r="E2452" i="6"/>
  <c r="D2452" i="6"/>
  <c r="O2399" i="6"/>
  <c r="A2399" i="6"/>
  <c r="N2399" i="6"/>
  <c r="M2399" i="6"/>
  <c r="K2399" i="6"/>
  <c r="J2399" i="6"/>
  <c r="I2399" i="6"/>
  <c r="G2399" i="6"/>
  <c r="F2399" i="6"/>
  <c r="B2399" i="6"/>
  <c r="R2399" i="6"/>
  <c r="Q2399" i="6"/>
  <c r="P2399" i="6"/>
  <c r="L2399" i="6"/>
  <c r="H2399" i="6"/>
  <c r="E2399" i="6"/>
  <c r="D2399" i="6"/>
  <c r="C2399" i="6"/>
  <c r="L2310" i="6"/>
  <c r="K2310" i="6"/>
  <c r="J2310" i="6"/>
  <c r="E2310" i="6"/>
  <c r="D2310" i="6"/>
  <c r="C2310" i="6"/>
  <c r="B2310" i="6"/>
  <c r="R2310" i="6"/>
  <c r="A2310" i="6"/>
  <c r="Q2310" i="6"/>
  <c r="P2310" i="6"/>
  <c r="O2310" i="6"/>
  <c r="N2310" i="6"/>
  <c r="M2310" i="6"/>
  <c r="I2310" i="6"/>
  <c r="H2310" i="6"/>
  <c r="G2310" i="6"/>
  <c r="F2310" i="6"/>
  <c r="K2573" i="6"/>
  <c r="J2573" i="6"/>
  <c r="I2573" i="6"/>
  <c r="D2573" i="6"/>
  <c r="C2573" i="6"/>
  <c r="Q2573" i="6"/>
  <c r="P2573" i="6"/>
  <c r="B2573" i="6"/>
  <c r="A2573" i="6"/>
  <c r="R2573" i="6"/>
  <c r="O2573" i="6"/>
  <c r="N2573" i="6"/>
  <c r="M2573" i="6"/>
  <c r="L2573" i="6"/>
  <c r="H2573" i="6"/>
  <c r="G2573" i="6"/>
  <c r="F2573" i="6"/>
  <c r="E2573" i="6"/>
  <c r="K2313" i="6"/>
  <c r="J2313" i="6"/>
  <c r="I2313" i="6"/>
  <c r="B2313" i="6"/>
  <c r="R2313" i="6"/>
  <c r="A2313" i="6"/>
  <c r="Q2313" i="6"/>
  <c r="P2313" i="6"/>
  <c r="O2313" i="6"/>
  <c r="N2313" i="6"/>
  <c r="M2313" i="6"/>
  <c r="L2313" i="6"/>
  <c r="G2313" i="6"/>
  <c r="F2313" i="6"/>
  <c r="E2313" i="6"/>
  <c r="D2313" i="6"/>
  <c r="C2313" i="6"/>
  <c r="H2313" i="6"/>
  <c r="K2407" i="6"/>
  <c r="N2407" i="6"/>
  <c r="M2407" i="6"/>
  <c r="L2407" i="6"/>
  <c r="I2407" i="6"/>
  <c r="H2407" i="6"/>
  <c r="G2407" i="6"/>
  <c r="E2407" i="6"/>
  <c r="D2407" i="6"/>
  <c r="R2407" i="6"/>
  <c r="Q2407" i="6"/>
  <c r="P2407" i="6"/>
  <c r="O2407" i="6"/>
  <c r="J2407" i="6"/>
  <c r="F2407" i="6"/>
  <c r="C2407" i="6"/>
  <c r="B2407" i="6"/>
  <c r="A2407" i="6"/>
  <c r="H2528" i="6"/>
  <c r="G2528" i="6"/>
  <c r="Q2528" i="6"/>
  <c r="A2528" i="6"/>
  <c r="P2528" i="6"/>
  <c r="O2528" i="6"/>
  <c r="N2528" i="6"/>
  <c r="L2528" i="6"/>
  <c r="K2528" i="6"/>
  <c r="J2528" i="6"/>
  <c r="I2528" i="6"/>
  <c r="D2528" i="6"/>
  <c r="C2528" i="6"/>
  <c r="B2528" i="6"/>
  <c r="R2528" i="6"/>
  <c r="M2528" i="6"/>
  <c r="F2528" i="6"/>
  <c r="E2528" i="6"/>
  <c r="F2450" i="6"/>
  <c r="K2450" i="6"/>
  <c r="J2450" i="6"/>
  <c r="I2450" i="6"/>
  <c r="H2450" i="6"/>
  <c r="G2450" i="6"/>
  <c r="E2450" i="6"/>
  <c r="D2450" i="6"/>
  <c r="R2450" i="6"/>
  <c r="C2450" i="6"/>
  <c r="Q2450" i="6"/>
  <c r="B2450" i="6"/>
  <c r="P2450" i="6"/>
  <c r="A2450" i="6"/>
  <c r="O2450" i="6"/>
  <c r="N2450" i="6"/>
  <c r="M2450" i="6"/>
  <c r="L2450" i="6"/>
  <c r="M2443" i="6"/>
  <c r="H2443" i="6"/>
  <c r="G2443" i="6"/>
  <c r="F2443" i="6"/>
  <c r="E2443" i="6"/>
  <c r="D2443" i="6"/>
  <c r="R2443" i="6"/>
  <c r="C2443" i="6"/>
  <c r="Q2443" i="6"/>
  <c r="B2443" i="6"/>
  <c r="P2443" i="6"/>
  <c r="A2443" i="6"/>
  <c r="O2443" i="6"/>
  <c r="N2443" i="6"/>
  <c r="L2443" i="6"/>
  <c r="J2443" i="6"/>
  <c r="I2443" i="6"/>
  <c r="K2443" i="6"/>
  <c r="G2339" i="6"/>
  <c r="F2339" i="6"/>
  <c r="E2339" i="6"/>
  <c r="H2339" i="6"/>
  <c r="D2339" i="6"/>
  <c r="C2339" i="6"/>
  <c r="B2339" i="6"/>
  <c r="R2339" i="6"/>
  <c r="A2339" i="6"/>
  <c r="Q2339" i="6"/>
  <c r="P2339" i="6"/>
  <c r="O2339" i="6"/>
  <c r="N2339" i="6"/>
  <c r="M2339" i="6"/>
  <c r="L2339" i="6"/>
  <c r="K2339" i="6"/>
  <c r="J2339" i="6"/>
  <c r="I2339" i="6"/>
  <c r="G2503" i="6"/>
  <c r="F2503" i="6"/>
  <c r="R2503" i="6"/>
  <c r="B2503" i="6"/>
  <c r="Q2503" i="6"/>
  <c r="A2503" i="6"/>
  <c r="P2503" i="6"/>
  <c r="O2503" i="6"/>
  <c r="M2503" i="6"/>
  <c r="L2503" i="6"/>
  <c r="K2503" i="6"/>
  <c r="J2503" i="6"/>
  <c r="N2503" i="6"/>
  <c r="I2503" i="6"/>
  <c r="H2503" i="6"/>
  <c r="E2503" i="6"/>
  <c r="D2503" i="6"/>
  <c r="C2503" i="6"/>
  <c r="Q2417" i="6"/>
  <c r="C2417" i="6"/>
  <c r="E2417" i="6"/>
  <c r="D2417" i="6"/>
  <c r="R2417" i="6"/>
  <c r="B2417" i="6"/>
  <c r="P2417" i="6"/>
  <c r="A2417" i="6"/>
  <c r="O2417" i="6"/>
  <c r="N2417" i="6"/>
  <c r="M2417" i="6"/>
  <c r="L2417" i="6"/>
  <c r="K2417" i="6"/>
  <c r="J2417" i="6"/>
  <c r="I2417" i="6"/>
  <c r="H2417" i="6"/>
  <c r="G2417" i="6"/>
  <c r="F2417" i="6"/>
  <c r="H2444" i="6"/>
  <c r="D2444" i="6"/>
  <c r="R2444" i="6"/>
  <c r="C2444" i="6"/>
  <c r="Q2444" i="6"/>
  <c r="B2444" i="6"/>
  <c r="P2444" i="6"/>
  <c r="A2444" i="6"/>
  <c r="O2444" i="6"/>
  <c r="N2444" i="6"/>
  <c r="M2444" i="6"/>
  <c r="L2444" i="6"/>
  <c r="K2444" i="6"/>
  <c r="J2444" i="6"/>
  <c r="I2444" i="6"/>
  <c r="G2444" i="6"/>
  <c r="F2444" i="6"/>
  <c r="E2444" i="6"/>
  <c r="P2558" i="6"/>
  <c r="B2558" i="6"/>
  <c r="O2558" i="6"/>
  <c r="A2558" i="6"/>
  <c r="N2558" i="6"/>
  <c r="E2558" i="6"/>
  <c r="D2558" i="6"/>
  <c r="R2558" i="6"/>
  <c r="Q2558" i="6"/>
  <c r="K2558" i="6"/>
  <c r="J2558" i="6"/>
  <c r="I2558" i="6"/>
  <c r="H2558" i="6"/>
  <c r="F2558" i="6"/>
  <c r="C2558" i="6"/>
  <c r="M2558" i="6"/>
  <c r="L2558" i="6"/>
  <c r="G2558" i="6"/>
  <c r="K2587" i="6"/>
  <c r="J2587" i="6"/>
  <c r="I2587" i="6"/>
  <c r="E2587" i="6"/>
  <c r="D2587" i="6"/>
  <c r="R2587" i="6"/>
  <c r="A2587" i="6"/>
  <c r="Q2587" i="6"/>
  <c r="L2587" i="6"/>
  <c r="H2587" i="6"/>
  <c r="G2587" i="6"/>
  <c r="F2587" i="6"/>
  <c r="B2587" i="6"/>
  <c r="P2587" i="6"/>
  <c r="O2587" i="6"/>
  <c r="N2587" i="6"/>
  <c r="M2587" i="6"/>
  <c r="C2587" i="6"/>
  <c r="L2612" i="6"/>
  <c r="K2612" i="6"/>
  <c r="J2612" i="6"/>
  <c r="M2612" i="6"/>
  <c r="I2612" i="6"/>
  <c r="H2612" i="6"/>
  <c r="G2612" i="6"/>
  <c r="F2612" i="6"/>
  <c r="E2612" i="6"/>
  <c r="D2612" i="6"/>
  <c r="R2612" i="6"/>
  <c r="A2612" i="6"/>
  <c r="B2612" i="6"/>
  <c r="Q2612" i="6"/>
  <c r="P2612" i="6"/>
  <c r="O2612" i="6"/>
  <c r="N2612" i="6"/>
  <c r="C2612" i="6"/>
  <c r="O2547" i="6"/>
  <c r="A2547" i="6"/>
  <c r="N2547" i="6"/>
  <c r="H2547" i="6"/>
  <c r="G2547" i="6"/>
  <c r="I2547" i="6"/>
  <c r="F2547" i="6"/>
  <c r="E2547" i="6"/>
  <c r="D2547" i="6"/>
  <c r="B2547" i="6"/>
  <c r="R2547" i="6"/>
  <c r="Q2547" i="6"/>
  <c r="P2547" i="6"/>
  <c r="M2547" i="6"/>
  <c r="L2547" i="6"/>
  <c r="K2547" i="6"/>
  <c r="C2547" i="6"/>
  <c r="J2547" i="6"/>
  <c r="O2589" i="6"/>
  <c r="A2589" i="6"/>
  <c r="N2589" i="6"/>
  <c r="M2589" i="6"/>
  <c r="D2589" i="6"/>
  <c r="C2589" i="6"/>
  <c r="R2589" i="6"/>
  <c r="Q2589" i="6"/>
  <c r="P2589" i="6"/>
  <c r="L2589" i="6"/>
  <c r="I2589" i="6"/>
  <c r="K2589" i="6"/>
  <c r="J2589" i="6"/>
  <c r="H2589" i="6"/>
  <c r="G2589" i="6"/>
  <c r="F2589" i="6"/>
  <c r="E2589" i="6"/>
  <c r="B2589" i="6"/>
  <c r="N2496" i="6"/>
  <c r="M2496" i="6"/>
  <c r="E2496" i="6"/>
  <c r="D2496" i="6"/>
  <c r="C2496" i="6"/>
  <c r="R2496" i="6"/>
  <c r="B2496" i="6"/>
  <c r="P2496" i="6"/>
  <c r="O2496" i="6"/>
  <c r="L2496" i="6"/>
  <c r="K2496" i="6"/>
  <c r="F2496" i="6"/>
  <c r="A2496" i="6"/>
  <c r="Q2496" i="6"/>
  <c r="J2496" i="6"/>
  <c r="I2496" i="6"/>
  <c r="H2496" i="6"/>
  <c r="G2496" i="6"/>
  <c r="Q2611" i="6"/>
  <c r="C2611" i="6"/>
  <c r="P2611" i="6"/>
  <c r="B2611" i="6"/>
  <c r="O2611" i="6"/>
  <c r="A2611" i="6"/>
  <c r="L2611" i="6"/>
  <c r="K2611" i="6"/>
  <c r="J2611" i="6"/>
  <c r="I2611" i="6"/>
  <c r="H2611" i="6"/>
  <c r="G2611" i="6"/>
  <c r="F2611" i="6"/>
  <c r="R2611" i="6"/>
  <c r="N2611" i="6"/>
  <c r="E2611" i="6"/>
  <c r="D2611" i="6"/>
  <c r="M2611" i="6"/>
  <c r="L2570" i="6"/>
  <c r="K2570" i="6"/>
  <c r="J2570" i="6"/>
  <c r="G2570" i="6"/>
  <c r="F2570" i="6"/>
  <c r="C2570" i="6"/>
  <c r="B2570" i="6"/>
  <c r="I2570" i="6"/>
  <c r="H2570" i="6"/>
  <c r="E2570" i="6"/>
  <c r="D2570" i="6"/>
  <c r="R2570" i="6"/>
  <c r="Q2570" i="6"/>
  <c r="P2570" i="6"/>
  <c r="O2570" i="6"/>
  <c r="N2570" i="6"/>
  <c r="M2570" i="6"/>
  <c r="A2570" i="6"/>
  <c r="N2634" i="6"/>
  <c r="M2634" i="6"/>
  <c r="L2634" i="6"/>
  <c r="D2634" i="6"/>
  <c r="C2634" i="6"/>
  <c r="B2634" i="6"/>
  <c r="R2634" i="6"/>
  <c r="A2634" i="6"/>
  <c r="Q2634" i="6"/>
  <c r="P2634" i="6"/>
  <c r="O2634" i="6"/>
  <c r="I2634" i="6"/>
  <c r="E2634" i="6"/>
  <c r="K2634" i="6"/>
  <c r="J2634" i="6"/>
  <c r="H2634" i="6"/>
  <c r="G2634" i="6"/>
  <c r="F2634" i="6"/>
  <c r="R2636" i="6"/>
  <c r="D2636" i="6"/>
  <c r="Q2636" i="6"/>
  <c r="C2636" i="6"/>
  <c r="P2636" i="6"/>
  <c r="B2636" i="6"/>
  <c r="O2636" i="6"/>
  <c r="N2636" i="6"/>
  <c r="M2636" i="6"/>
  <c r="L2636" i="6"/>
  <c r="K2636" i="6"/>
  <c r="H2636" i="6"/>
  <c r="F2636" i="6"/>
  <c r="E2636" i="6"/>
  <c r="A2636" i="6"/>
  <c r="J2636" i="6"/>
  <c r="I2636" i="6"/>
  <c r="G2636" i="6"/>
  <c r="N2606" i="6"/>
  <c r="M2606" i="6"/>
  <c r="L2606" i="6"/>
  <c r="B2606" i="6"/>
  <c r="R2606" i="6"/>
  <c r="A2606" i="6"/>
  <c r="Q2606" i="6"/>
  <c r="P2606" i="6"/>
  <c r="O2606" i="6"/>
  <c r="K2606" i="6"/>
  <c r="J2606" i="6"/>
  <c r="G2606" i="6"/>
  <c r="I2606" i="6"/>
  <c r="H2606" i="6"/>
  <c r="F2606" i="6"/>
  <c r="E2606" i="6"/>
  <c r="D2606" i="6"/>
  <c r="C2606" i="6"/>
  <c r="O2716" i="6"/>
  <c r="A2716" i="6"/>
  <c r="N2716" i="6"/>
  <c r="L2716" i="6"/>
  <c r="G2716" i="6"/>
  <c r="K2716" i="6"/>
  <c r="J2716" i="6"/>
  <c r="I2716" i="6"/>
  <c r="H2716" i="6"/>
  <c r="F2716" i="6"/>
  <c r="E2716" i="6"/>
  <c r="D2716" i="6"/>
  <c r="C2716" i="6"/>
  <c r="B2716" i="6"/>
  <c r="R2716" i="6"/>
  <c r="Q2716" i="6"/>
  <c r="P2716" i="6"/>
  <c r="M2716" i="6"/>
  <c r="L2711" i="6"/>
  <c r="K2711" i="6"/>
  <c r="I2711" i="6"/>
  <c r="R2711" i="6"/>
  <c r="D2711" i="6"/>
  <c r="H2711" i="6"/>
  <c r="G2711" i="6"/>
  <c r="F2711" i="6"/>
  <c r="E2711" i="6"/>
  <c r="C2711" i="6"/>
  <c r="B2711" i="6"/>
  <c r="A2711" i="6"/>
  <c r="Q2711" i="6"/>
  <c r="P2711" i="6"/>
  <c r="O2711" i="6"/>
  <c r="N2711" i="6"/>
  <c r="M2711" i="6"/>
  <c r="J2711" i="6"/>
  <c r="I2649" i="6"/>
  <c r="H2649" i="6"/>
  <c r="G2649" i="6"/>
  <c r="E2649" i="6"/>
  <c r="N2649" i="6"/>
  <c r="M2649" i="6"/>
  <c r="L2649" i="6"/>
  <c r="K2649" i="6"/>
  <c r="J2649" i="6"/>
  <c r="F2649" i="6"/>
  <c r="D2649" i="6"/>
  <c r="A2649" i="6"/>
  <c r="Q2649" i="6"/>
  <c r="P2649" i="6"/>
  <c r="O2649" i="6"/>
  <c r="C2649" i="6"/>
  <c r="R2649" i="6"/>
  <c r="B2649" i="6"/>
  <c r="G2627" i="6"/>
  <c r="F2627" i="6"/>
  <c r="E2627" i="6"/>
  <c r="L2627" i="6"/>
  <c r="K2627" i="6"/>
  <c r="J2627" i="6"/>
  <c r="I2627" i="6"/>
  <c r="H2627" i="6"/>
  <c r="D2627" i="6"/>
  <c r="C2627" i="6"/>
  <c r="Q2627" i="6"/>
  <c r="M2627" i="6"/>
  <c r="B2627" i="6"/>
  <c r="A2627" i="6"/>
  <c r="R2627" i="6"/>
  <c r="P2627" i="6"/>
  <c r="O2627" i="6"/>
  <c r="N2627" i="6"/>
  <c r="F2630" i="6"/>
  <c r="E2630" i="6"/>
  <c r="R2630" i="6"/>
  <c r="D2630" i="6"/>
  <c r="I2630" i="6"/>
  <c r="H2630" i="6"/>
  <c r="G2630" i="6"/>
  <c r="C2630" i="6"/>
  <c r="B2630" i="6"/>
  <c r="A2630" i="6"/>
  <c r="Q2630" i="6"/>
  <c r="N2630" i="6"/>
  <c r="P2630" i="6"/>
  <c r="O2630" i="6"/>
  <c r="M2630" i="6"/>
  <c r="L2630" i="6"/>
  <c r="K2630" i="6"/>
  <c r="J2630" i="6"/>
  <c r="P2657" i="6"/>
  <c r="B2657" i="6"/>
  <c r="O2657" i="6"/>
  <c r="C2657" i="6"/>
  <c r="R2657" i="6"/>
  <c r="A2657" i="6"/>
  <c r="Q2657" i="6"/>
  <c r="M2657" i="6"/>
  <c r="L2657" i="6"/>
  <c r="K2657" i="6"/>
  <c r="H2657" i="6"/>
  <c r="G2657" i="6"/>
  <c r="F2657" i="6"/>
  <c r="E2657" i="6"/>
  <c r="D2657" i="6"/>
  <c r="N2657" i="6"/>
  <c r="J2657" i="6"/>
  <c r="I2657" i="6"/>
  <c r="Q2893" i="6"/>
  <c r="C2893" i="6"/>
  <c r="O2893" i="6"/>
  <c r="A2893" i="6"/>
  <c r="N2893" i="6"/>
  <c r="M2893" i="6"/>
  <c r="K2893" i="6"/>
  <c r="L2893" i="6"/>
  <c r="J2893" i="6"/>
  <c r="I2893" i="6"/>
  <c r="H2893" i="6"/>
  <c r="G2893" i="6"/>
  <c r="F2893" i="6"/>
  <c r="E2893" i="6"/>
  <c r="D2893" i="6"/>
  <c r="B2893" i="6"/>
  <c r="R2893" i="6"/>
  <c r="P2893" i="6"/>
  <c r="K2993" i="6"/>
  <c r="J2993" i="6"/>
  <c r="I2993" i="6"/>
  <c r="H2993" i="6"/>
  <c r="F2993" i="6"/>
  <c r="R2993" i="6"/>
  <c r="Q2993" i="6"/>
  <c r="P2993" i="6"/>
  <c r="O2993" i="6"/>
  <c r="N2993" i="6"/>
  <c r="M2993" i="6"/>
  <c r="L2993" i="6"/>
  <c r="G2993" i="6"/>
  <c r="E2993" i="6"/>
  <c r="D2993" i="6"/>
  <c r="C2993" i="6"/>
  <c r="B2993" i="6"/>
  <c r="A2993" i="6"/>
  <c r="K2796" i="6"/>
  <c r="J2796" i="6"/>
  <c r="I2796" i="6"/>
  <c r="H2796" i="6"/>
  <c r="F2796" i="6"/>
  <c r="G2796" i="6"/>
  <c r="E2796" i="6"/>
  <c r="D2796" i="6"/>
  <c r="C2796" i="6"/>
  <c r="B2796" i="6"/>
  <c r="A2796" i="6"/>
  <c r="R2796" i="6"/>
  <c r="Q2796" i="6"/>
  <c r="P2796" i="6"/>
  <c r="O2796" i="6"/>
  <c r="N2796" i="6"/>
  <c r="M2796" i="6"/>
  <c r="L2796" i="6"/>
  <c r="I2748" i="6"/>
  <c r="H2748" i="6"/>
  <c r="F2748" i="6"/>
  <c r="E2748" i="6"/>
  <c r="R2748" i="6"/>
  <c r="D2748" i="6"/>
  <c r="Q2748" i="6"/>
  <c r="C2748" i="6"/>
  <c r="P2748" i="6"/>
  <c r="B2748" i="6"/>
  <c r="O2748" i="6"/>
  <c r="A2748" i="6"/>
  <c r="N2748" i="6"/>
  <c r="M2748" i="6"/>
  <c r="L2748" i="6"/>
  <c r="K2748" i="6"/>
  <c r="J2748" i="6"/>
  <c r="G2748" i="6"/>
  <c r="M2945" i="6"/>
  <c r="L2945" i="6"/>
  <c r="K2945" i="6"/>
  <c r="R2945" i="6"/>
  <c r="A2945" i="6"/>
  <c r="Q2945" i="6"/>
  <c r="P2945" i="6"/>
  <c r="O2945" i="6"/>
  <c r="N2945" i="6"/>
  <c r="J2945" i="6"/>
  <c r="I2945" i="6"/>
  <c r="H2945" i="6"/>
  <c r="G2945" i="6"/>
  <c r="F2945" i="6"/>
  <c r="C2945" i="6"/>
  <c r="B2945" i="6"/>
  <c r="E2945" i="6"/>
  <c r="D2945" i="6"/>
  <c r="E2690" i="6"/>
  <c r="R2690" i="6"/>
  <c r="D2690" i="6"/>
  <c r="L2690" i="6"/>
  <c r="K2690" i="6"/>
  <c r="J2690" i="6"/>
  <c r="I2690" i="6"/>
  <c r="H2690" i="6"/>
  <c r="G2690" i="6"/>
  <c r="F2690" i="6"/>
  <c r="C2690" i="6"/>
  <c r="B2690" i="6"/>
  <c r="Q2690" i="6"/>
  <c r="A2690" i="6"/>
  <c r="P2690" i="6"/>
  <c r="O2690" i="6"/>
  <c r="N2690" i="6"/>
  <c r="M2690" i="6"/>
  <c r="N2860" i="6"/>
  <c r="K2860" i="6"/>
  <c r="M2860" i="6"/>
  <c r="L2860" i="6"/>
  <c r="J2860" i="6"/>
  <c r="I2860" i="6"/>
  <c r="H2860" i="6"/>
  <c r="G2860" i="6"/>
  <c r="F2860" i="6"/>
  <c r="E2860" i="6"/>
  <c r="D2860" i="6"/>
  <c r="C2860" i="6"/>
  <c r="Q2860" i="6"/>
  <c r="P2860" i="6"/>
  <c r="O2860" i="6"/>
  <c r="B2860" i="6"/>
  <c r="A2860" i="6"/>
  <c r="R2860" i="6"/>
  <c r="F2828" i="6"/>
  <c r="K2828" i="6"/>
  <c r="J2828" i="6"/>
  <c r="I2828" i="6"/>
  <c r="H2828" i="6"/>
  <c r="G2828" i="6"/>
  <c r="E2828" i="6"/>
  <c r="D2828" i="6"/>
  <c r="R2828" i="6"/>
  <c r="C2828" i="6"/>
  <c r="Q2828" i="6"/>
  <c r="B2828" i="6"/>
  <c r="P2828" i="6"/>
  <c r="O2828" i="6"/>
  <c r="N2828" i="6"/>
  <c r="M2828" i="6"/>
  <c r="L2828" i="6"/>
  <c r="A2828" i="6"/>
  <c r="R2862" i="6"/>
  <c r="D2862" i="6"/>
  <c r="O2862" i="6"/>
  <c r="A2862" i="6"/>
  <c r="H2862" i="6"/>
  <c r="G2862" i="6"/>
  <c r="F2862" i="6"/>
  <c r="E2862" i="6"/>
  <c r="C2862" i="6"/>
  <c r="B2862" i="6"/>
  <c r="Q2862" i="6"/>
  <c r="P2862" i="6"/>
  <c r="N2862" i="6"/>
  <c r="M2862" i="6"/>
  <c r="L2862" i="6"/>
  <c r="K2862" i="6"/>
  <c r="J2862" i="6"/>
  <c r="I2862" i="6"/>
  <c r="H2791" i="6"/>
  <c r="G2791" i="6"/>
  <c r="F2791" i="6"/>
  <c r="E2791" i="6"/>
  <c r="P2791" i="6"/>
  <c r="O2791" i="6"/>
  <c r="N2791" i="6"/>
  <c r="M2791" i="6"/>
  <c r="L2791" i="6"/>
  <c r="K2791" i="6"/>
  <c r="J2791" i="6"/>
  <c r="I2791" i="6"/>
  <c r="D2791" i="6"/>
  <c r="C2791" i="6"/>
  <c r="B2791" i="6"/>
  <c r="R2791" i="6"/>
  <c r="Q2791" i="6"/>
  <c r="A2791" i="6"/>
  <c r="M2863" i="6"/>
  <c r="J2863" i="6"/>
  <c r="E2863" i="6"/>
  <c r="D2863" i="6"/>
  <c r="C2863" i="6"/>
  <c r="R2863" i="6"/>
  <c r="B2863" i="6"/>
  <c r="Q2863" i="6"/>
  <c r="A2863" i="6"/>
  <c r="P2863" i="6"/>
  <c r="O2863" i="6"/>
  <c r="N2863" i="6"/>
  <c r="L2863" i="6"/>
  <c r="K2863" i="6"/>
  <c r="I2863" i="6"/>
  <c r="H2863" i="6"/>
  <c r="G2863" i="6"/>
  <c r="F2863" i="6"/>
  <c r="K2841" i="6"/>
  <c r="E2841" i="6"/>
  <c r="D2841" i="6"/>
  <c r="R2841" i="6"/>
  <c r="C2841" i="6"/>
  <c r="Q2841" i="6"/>
  <c r="B2841" i="6"/>
  <c r="P2841" i="6"/>
  <c r="A2841" i="6"/>
  <c r="O2841" i="6"/>
  <c r="N2841" i="6"/>
  <c r="M2841" i="6"/>
  <c r="L2841" i="6"/>
  <c r="J2841" i="6"/>
  <c r="I2841" i="6"/>
  <c r="H2841" i="6"/>
  <c r="G2841" i="6"/>
  <c r="F2841" i="6"/>
  <c r="O3057" i="6"/>
  <c r="A3057" i="6"/>
  <c r="N3057" i="6"/>
  <c r="M3057" i="6"/>
  <c r="F3057" i="6"/>
  <c r="E3057" i="6"/>
  <c r="D3057" i="6"/>
  <c r="C3057" i="6"/>
  <c r="Q3057" i="6"/>
  <c r="K3057" i="6"/>
  <c r="J3057" i="6"/>
  <c r="I3057" i="6"/>
  <c r="H3057" i="6"/>
  <c r="G3057" i="6"/>
  <c r="B3057" i="6"/>
  <c r="R3057" i="6"/>
  <c r="P3057" i="6"/>
  <c r="L3057" i="6"/>
  <c r="O3023" i="6"/>
  <c r="A3023" i="6"/>
  <c r="N3023" i="6"/>
  <c r="M3023" i="6"/>
  <c r="L3023" i="6"/>
  <c r="K3023" i="6"/>
  <c r="J3023" i="6"/>
  <c r="I3023" i="6"/>
  <c r="H3023" i="6"/>
  <c r="G3023" i="6"/>
  <c r="F3023" i="6"/>
  <c r="C3023" i="6"/>
  <c r="B3023" i="6"/>
  <c r="R3023" i="6"/>
  <c r="Q3023" i="6"/>
  <c r="P3023" i="6"/>
  <c r="D3023" i="6"/>
  <c r="E3023" i="6"/>
  <c r="K2965" i="6"/>
  <c r="J2965" i="6"/>
  <c r="I2965" i="6"/>
  <c r="H2965" i="6"/>
  <c r="G2965" i="6"/>
  <c r="F2965" i="6"/>
  <c r="E2965" i="6"/>
  <c r="D2965" i="6"/>
  <c r="C2965" i="6"/>
  <c r="B2965" i="6"/>
  <c r="A2965" i="6"/>
  <c r="R2965" i="6"/>
  <c r="Q2965" i="6"/>
  <c r="P2965" i="6"/>
  <c r="O2965" i="6"/>
  <c r="N2965" i="6"/>
  <c r="M2965" i="6"/>
  <c r="L2965" i="6"/>
  <c r="I2931" i="6"/>
  <c r="H2931" i="6"/>
  <c r="G2931" i="6"/>
  <c r="F2931" i="6"/>
  <c r="E2931" i="6"/>
  <c r="R2931" i="6"/>
  <c r="D2931" i="6"/>
  <c r="Q2931" i="6"/>
  <c r="C2931" i="6"/>
  <c r="P2931" i="6"/>
  <c r="B2931" i="6"/>
  <c r="O2931" i="6"/>
  <c r="A2931" i="6"/>
  <c r="N2931" i="6"/>
  <c r="M2931" i="6"/>
  <c r="L2931" i="6"/>
  <c r="K2931" i="6"/>
  <c r="J2931" i="6"/>
  <c r="M2987" i="6"/>
  <c r="L2987" i="6"/>
  <c r="K2987" i="6"/>
  <c r="J2987" i="6"/>
  <c r="H2987" i="6"/>
  <c r="C2987" i="6"/>
  <c r="B2987" i="6"/>
  <c r="A2987" i="6"/>
  <c r="R2987" i="6"/>
  <c r="Q2987" i="6"/>
  <c r="P2987" i="6"/>
  <c r="O2987" i="6"/>
  <c r="N2987" i="6"/>
  <c r="I2987" i="6"/>
  <c r="G2987" i="6"/>
  <c r="F2987" i="6"/>
  <c r="E2987" i="6"/>
  <c r="D2987" i="6"/>
  <c r="F2898" i="6"/>
  <c r="E2898" i="6"/>
  <c r="R2898" i="6"/>
  <c r="D2898" i="6"/>
  <c r="Q2898" i="6"/>
  <c r="C2898" i="6"/>
  <c r="P2898" i="6"/>
  <c r="B2898" i="6"/>
  <c r="N2898" i="6"/>
  <c r="M2898" i="6"/>
  <c r="L2898" i="6"/>
  <c r="O2898" i="6"/>
  <c r="K2898" i="6"/>
  <c r="J2898" i="6"/>
  <c r="I2898" i="6"/>
  <c r="H2898" i="6"/>
  <c r="G2898" i="6"/>
  <c r="A2898" i="6"/>
  <c r="E2901" i="6"/>
  <c r="R2901" i="6"/>
  <c r="D2901" i="6"/>
  <c r="Q2901" i="6"/>
  <c r="C2901" i="6"/>
  <c r="P2901" i="6"/>
  <c r="B2901" i="6"/>
  <c r="O2901" i="6"/>
  <c r="A2901" i="6"/>
  <c r="M2901" i="6"/>
  <c r="L2901" i="6"/>
  <c r="K2901" i="6"/>
  <c r="J2901" i="6"/>
  <c r="N2901" i="6"/>
  <c r="I2901" i="6"/>
  <c r="H2901" i="6"/>
  <c r="G2901" i="6"/>
  <c r="F2901" i="6"/>
  <c r="N3046" i="6"/>
  <c r="M3046" i="6"/>
  <c r="H3046" i="6"/>
  <c r="G3046" i="6"/>
  <c r="F3046" i="6"/>
  <c r="E3046" i="6"/>
  <c r="R3046" i="6"/>
  <c r="B3046" i="6"/>
  <c r="I3046" i="6"/>
  <c r="D3046" i="6"/>
  <c r="C3046" i="6"/>
  <c r="A3046" i="6"/>
  <c r="Q3046" i="6"/>
  <c r="P3046" i="6"/>
  <c r="O3046" i="6"/>
  <c r="L3046" i="6"/>
  <c r="K3046" i="6"/>
  <c r="J3046" i="6"/>
  <c r="J3010" i="6"/>
  <c r="I3010" i="6"/>
  <c r="H3010" i="6"/>
  <c r="G3010" i="6"/>
  <c r="F3010" i="6"/>
  <c r="E3010" i="6"/>
  <c r="R3010" i="6"/>
  <c r="D3010" i="6"/>
  <c r="Q3010" i="6"/>
  <c r="C3010" i="6"/>
  <c r="P3010" i="6"/>
  <c r="B3010" i="6"/>
  <c r="L3010" i="6"/>
  <c r="K3010" i="6"/>
  <c r="A3010" i="6"/>
  <c r="O3010" i="6"/>
  <c r="N3010" i="6"/>
  <c r="M3010" i="6"/>
  <c r="I3089" i="6"/>
  <c r="H3089" i="6"/>
  <c r="G3089" i="6"/>
  <c r="F3089" i="6"/>
  <c r="R3089" i="6"/>
  <c r="Q3089" i="6"/>
  <c r="P3089" i="6"/>
  <c r="O3089" i="6"/>
  <c r="N3089" i="6"/>
  <c r="M3089" i="6"/>
  <c r="L3089" i="6"/>
  <c r="K3089" i="6"/>
  <c r="J3089" i="6"/>
  <c r="E3089" i="6"/>
  <c r="D3089" i="6"/>
  <c r="C3089" i="6"/>
  <c r="B3089" i="6"/>
  <c r="A3089" i="6"/>
  <c r="F2952" i="6"/>
  <c r="E2952" i="6"/>
  <c r="R2952" i="6"/>
  <c r="D2952" i="6"/>
  <c r="Q2952" i="6"/>
  <c r="C2952" i="6"/>
  <c r="P2952" i="6"/>
  <c r="O2952" i="6"/>
  <c r="N2952" i="6"/>
  <c r="M2952" i="6"/>
  <c r="L2952" i="6"/>
  <c r="K2952" i="6"/>
  <c r="J2952" i="6"/>
  <c r="I2952" i="6"/>
  <c r="B2952" i="6"/>
  <c r="A2952" i="6"/>
  <c r="H2952" i="6"/>
  <c r="G2952" i="6"/>
  <c r="E3011" i="6"/>
  <c r="R3011" i="6"/>
  <c r="D3011" i="6"/>
  <c r="Q3011" i="6"/>
  <c r="C3011" i="6"/>
  <c r="P3011" i="6"/>
  <c r="B3011" i="6"/>
  <c r="O3011" i="6"/>
  <c r="A3011" i="6"/>
  <c r="N3011" i="6"/>
  <c r="M3011" i="6"/>
  <c r="L3011" i="6"/>
  <c r="K3011" i="6"/>
  <c r="J3011" i="6"/>
  <c r="I3011" i="6"/>
  <c r="H3011" i="6"/>
  <c r="G3011" i="6"/>
  <c r="F3011" i="6"/>
  <c r="P3127" i="6"/>
  <c r="B3127" i="6"/>
  <c r="O3127" i="6"/>
  <c r="A3127" i="6"/>
  <c r="M3127" i="6"/>
  <c r="L3127" i="6"/>
  <c r="K3127" i="6"/>
  <c r="J3127" i="6"/>
  <c r="I3127" i="6"/>
  <c r="H3127" i="6"/>
  <c r="G3127" i="6"/>
  <c r="D3127" i="6"/>
  <c r="C3127" i="6"/>
  <c r="R3127" i="6"/>
  <c r="Q3127" i="6"/>
  <c r="N3127" i="6"/>
  <c r="F3127" i="6"/>
  <c r="E3127" i="6"/>
  <c r="I3103" i="6"/>
  <c r="H3103" i="6"/>
  <c r="G3103" i="6"/>
  <c r="F3103" i="6"/>
  <c r="J3103" i="6"/>
  <c r="E3103" i="6"/>
  <c r="D3103" i="6"/>
  <c r="C3103" i="6"/>
  <c r="B3103" i="6"/>
  <c r="A3103" i="6"/>
  <c r="R3103" i="6"/>
  <c r="Q3103" i="6"/>
  <c r="P3103" i="6"/>
  <c r="O3103" i="6"/>
  <c r="N3103" i="6"/>
  <c r="M3103" i="6"/>
  <c r="L3103" i="6"/>
  <c r="K3103" i="6"/>
  <c r="Q3093" i="6"/>
  <c r="C3093" i="6"/>
  <c r="P3093" i="6"/>
  <c r="B3093" i="6"/>
  <c r="O3093" i="6"/>
  <c r="A3093" i="6"/>
  <c r="N3093" i="6"/>
  <c r="D3093" i="6"/>
  <c r="R3093" i="6"/>
  <c r="M3093" i="6"/>
  <c r="L3093" i="6"/>
  <c r="K3093" i="6"/>
  <c r="J3093" i="6"/>
  <c r="I3093" i="6"/>
  <c r="H3093" i="6"/>
  <c r="G3093" i="6"/>
  <c r="F3093" i="6"/>
  <c r="E3093" i="6"/>
  <c r="I3033" i="6"/>
  <c r="E3033" i="6"/>
  <c r="D3033" i="6"/>
  <c r="R3033" i="6"/>
  <c r="C3033" i="6"/>
  <c r="O3033" i="6"/>
  <c r="N3033" i="6"/>
  <c r="M3033" i="6"/>
  <c r="L3033" i="6"/>
  <c r="K3033" i="6"/>
  <c r="J3033" i="6"/>
  <c r="H3033" i="6"/>
  <c r="G3033" i="6"/>
  <c r="F3033" i="6"/>
  <c r="B3033" i="6"/>
  <c r="Q3033" i="6"/>
  <c r="P3033" i="6"/>
  <c r="A3033" i="6"/>
  <c r="G3228" i="6"/>
  <c r="Q3228" i="6"/>
  <c r="B3228" i="6"/>
  <c r="P3228" i="6"/>
  <c r="A3228" i="6"/>
  <c r="O3228" i="6"/>
  <c r="R3228" i="6"/>
  <c r="N3228" i="6"/>
  <c r="M3228" i="6"/>
  <c r="L3228" i="6"/>
  <c r="K3228" i="6"/>
  <c r="J3228" i="6"/>
  <c r="I3228" i="6"/>
  <c r="H3228" i="6"/>
  <c r="F3228" i="6"/>
  <c r="E3228" i="6"/>
  <c r="D3228" i="6"/>
  <c r="C3228" i="6"/>
  <c r="Q3226" i="6"/>
  <c r="C3226" i="6"/>
  <c r="J3226" i="6"/>
  <c r="I3226" i="6"/>
  <c r="H3226" i="6"/>
  <c r="P3226" i="6"/>
  <c r="O3226" i="6"/>
  <c r="N3226" i="6"/>
  <c r="M3226" i="6"/>
  <c r="L3226" i="6"/>
  <c r="K3226" i="6"/>
  <c r="G3226" i="6"/>
  <c r="R3226" i="6"/>
  <c r="F3226" i="6"/>
  <c r="E3226" i="6"/>
  <c r="A3226" i="6"/>
  <c r="D3226" i="6"/>
  <c r="B3226" i="6"/>
  <c r="H3092" i="6"/>
  <c r="G3092" i="6"/>
  <c r="F3092" i="6"/>
  <c r="E3092" i="6"/>
  <c r="A3092" i="6"/>
  <c r="R3092" i="6"/>
  <c r="Q3092" i="6"/>
  <c r="P3092" i="6"/>
  <c r="O3092" i="6"/>
  <c r="N3092" i="6"/>
  <c r="M3092" i="6"/>
  <c r="L3092" i="6"/>
  <c r="K3092" i="6"/>
  <c r="J3092" i="6"/>
  <c r="I3092" i="6"/>
  <c r="D3092" i="6"/>
  <c r="C3092" i="6"/>
  <c r="B3092" i="6"/>
  <c r="G3095" i="6"/>
  <c r="F3095" i="6"/>
  <c r="E3095" i="6"/>
  <c r="R3095" i="6"/>
  <c r="D3095" i="6"/>
  <c r="B3095" i="6"/>
  <c r="A3095" i="6"/>
  <c r="Q3095" i="6"/>
  <c r="P3095" i="6"/>
  <c r="O3095" i="6"/>
  <c r="N3095" i="6"/>
  <c r="M3095" i="6"/>
  <c r="L3095" i="6"/>
  <c r="K3095" i="6"/>
  <c r="J3095" i="6"/>
  <c r="I3095" i="6"/>
  <c r="H3095" i="6"/>
  <c r="C3095" i="6"/>
  <c r="L3184" i="6"/>
  <c r="K3184" i="6"/>
  <c r="J3184" i="6"/>
  <c r="I3184" i="6"/>
  <c r="H3184" i="6"/>
  <c r="G3184" i="6"/>
  <c r="F3184" i="6"/>
  <c r="R3184" i="6"/>
  <c r="Q3184" i="6"/>
  <c r="P3184" i="6"/>
  <c r="O3184" i="6"/>
  <c r="N3184" i="6"/>
  <c r="M3184" i="6"/>
  <c r="B3184" i="6"/>
  <c r="A3184" i="6"/>
  <c r="E3184" i="6"/>
  <c r="D3184" i="6"/>
  <c r="C3184" i="6"/>
  <c r="P3172" i="6"/>
  <c r="B3172" i="6"/>
  <c r="O3172" i="6"/>
  <c r="A3172" i="6"/>
  <c r="N3172" i="6"/>
  <c r="M3172" i="6"/>
  <c r="L3172" i="6"/>
  <c r="R3172" i="6"/>
  <c r="Q3172" i="6"/>
  <c r="K3172" i="6"/>
  <c r="J3172" i="6"/>
  <c r="I3172" i="6"/>
  <c r="H3172" i="6"/>
  <c r="G3172" i="6"/>
  <c r="F3172" i="6"/>
  <c r="E3172" i="6"/>
  <c r="D3172" i="6"/>
  <c r="C3172" i="6"/>
  <c r="I3179" i="6"/>
  <c r="H3179" i="6"/>
  <c r="G3179" i="6"/>
  <c r="F3179" i="6"/>
  <c r="E3179" i="6"/>
  <c r="O3179" i="6"/>
  <c r="N3179" i="6"/>
  <c r="M3179" i="6"/>
  <c r="L3179" i="6"/>
  <c r="K3179" i="6"/>
  <c r="J3179" i="6"/>
  <c r="D3179" i="6"/>
  <c r="C3179" i="6"/>
  <c r="R3179" i="6"/>
  <c r="Q3179" i="6"/>
  <c r="P3179" i="6"/>
  <c r="B3179" i="6"/>
  <c r="A3179" i="6"/>
  <c r="G3185" i="6"/>
  <c r="F3185" i="6"/>
  <c r="E3185" i="6"/>
  <c r="R3185" i="6"/>
  <c r="D3185" i="6"/>
  <c r="Q3185" i="6"/>
  <c r="C3185" i="6"/>
  <c r="P3185" i="6"/>
  <c r="B3185" i="6"/>
  <c r="O3185" i="6"/>
  <c r="A3185" i="6"/>
  <c r="H3185" i="6"/>
  <c r="N3185" i="6"/>
  <c r="M3185" i="6"/>
  <c r="L3185" i="6"/>
  <c r="K3185" i="6"/>
  <c r="J3185" i="6"/>
  <c r="I3185" i="6"/>
  <c r="P3197" i="6"/>
  <c r="B3197" i="6"/>
  <c r="O3197" i="6"/>
  <c r="A3197" i="6"/>
  <c r="D3197" i="6"/>
  <c r="C3197" i="6"/>
  <c r="R3197" i="6"/>
  <c r="Q3197" i="6"/>
  <c r="N3197" i="6"/>
  <c r="M3197" i="6"/>
  <c r="L3197" i="6"/>
  <c r="E3197" i="6"/>
  <c r="J3197" i="6"/>
  <c r="K3197" i="6"/>
  <c r="I3197" i="6"/>
  <c r="H3197" i="6"/>
  <c r="G3197" i="6"/>
  <c r="F3197" i="6"/>
  <c r="L3241" i="6"/>
  <c r="K3241" i="6"/>
  <c r="J3241" i="6"/>
  <c r="I3241" i="6"/>
  <c r="A3241" i="6"/>
  <c r="R3241" i="6"/>
  <c r="Q3241" i="6"/>
  <c r="P3241" i="6"/>
  <c r="O3241" i="6"/>
  <c r="N3241" i="6"/>
  <c r="M3241" i="6"/>
  <c r="H3241" i="6"/>
  <c r="G3241" i="6"/>
  <c r="F3241" i="6"/>
  <c r="E3241" i="6"/>
  <c r="D3241" i="6"/>
  <c r="C3241" i="6"/>
  <c r="B3241" i="6"/>
  <c r="R3265" i="6"/>
  <c r="D3265" i="6"/>
  <c r="H3265" i="6"/>
  <c r="G3265" i="6"/>
  <c r="F3265" i="6"/>
  <c r="C3265" i="6"/>
  <c r="Q3265" i="6"/>
  <c r="B3265" i="6"/>
  <c r="A3265" i="6"/>
  <c r="P3265" i="6"/>
  <c r="O3265" i="6"/>
  <c r="N3265" i="6"/>
  <c r="M3265" i="6"/>
  <c r="L3265" i="6"/>
  <c r="K3265" i="6"/>
  <c r="J3265" i="6"/>
  <c r="I3265" i="6"/>
  <c r="E3265" i="6"/>
  <c r="M3323" i="6"/>
  <c r="L3323" i="6"/>
  <c r="K3323" i="6"/>
  <c r="J3323" i="6"/>
  <c r="I3323" i="6"/>
  <c r="P3323" i="6"/>
  <c r="O3323" i="6"/>
  <c r="N3323" i="6"/>
  <c r="H3323" i="6"/>
  <c r="G3323" i="6"/>
  <c r="R3323" i="6"/>
  <c r="Q3323" i="6"/>
  <c r="F3323" i="6"/>
  <c r="E3323" i="6"/>
  <c r="C3323" i="6"/>
  <c r="B3323" i="6"/>
  <c r="A3323" i="6"/>
  <c r="D3323" i="6"/>
  <c r="P3328" i="6"/>
  <c r="B3328" i="6"/>
  <c r="O3328" i="6"/>
  <c r="A3328" i="6"/>
  <c r="N3328" i="6"/>
  <c r="M3328" i="6"/>
  <c r="L3328" i="6"/>
  <c r="K3328" i="6"/>
  <c r="J3328" i="6"/>
  <c r="E3328" i="6"/>
  <c r="D3328" i="6"/>
  <c r="C3328" i="6"/>
  <c r="R3328" i="6"/>
  <c r="Q3328" i="6"/>
  <c r="I3328" i="6"/>
  <c r="H3328" i="6"/>
  <c r="G3328" i="6"/>
  <c r="F3328" i="6"/>
  <c r="M3337" i="6"/>
  <c r="L3337" i="6"/>
  <c r="K3337" i="6"/>
  <c r="J3337" i="6"/>
  <c r="I3337" i="6"/>
  <c r="H3337" i="6"/>
  <c r="G3337" i="6"/>
  <c r="B3337" i="6"/>
  <c r="A3337" i="6"/>
  <c r="R3337" i="6"/>
  <c r="Q3337" i="6"/>
  <c r="N3337" i="6"/>
  <c r="F3337" i="6"/>
  <c r="E3337" i="6"/>
  <c r="D3337" i="6"/>
  <c r="C3337" i="6"/>
  <c r="P3337" i="6"/>
  <c r="O3337" i="6"/>
  <c r="E3234" i="6"/>
  <c r="I3234" i="6"/>
  <c r="H3234" i="6"/>
  <c r="G3234" i="6"/>
  <c r="Q3234" i="6"/>
  <c r="P3234" i="6"/>
  <c r="O3234" i="6"/>
  <c r="N3234" i="6"/>
  <c r="M3234" i="6"/>
  <c r="L3234" i="6"/>
  <c r="K3234" i="6"/>
  <c r="J3234" i="6"/>
  <c r="R3234" i="6"/>
  <c r="F3234" i="6"/>
  <c r="D3234" i="6"/>
  <c r="C3234" i="6"/>
  <c r="B3234" i="6"/>
  <c r="A3234" i="6"/>
  <c r="O3443" i="6"/>
  <c r="A3443" i="6"/>
  <c r="N3443" i="6"/>
  <c r="K3443" i="6"/>
  <c r="J3443" i="6"/>
  <c r="I3443" i="6"/>
  <c r="H3443" i="6"/>
  <c r="G3443" i="6"/>
  <c r="F3443" i="6"/>
  <c r="E3443" i="6"/>
  <c r="D3443" i="6"/>
  <c r="Q3443" i="6"/>
  <c r="C3443" i="6"/>
  <c r="B3443" i="6"/>
  <c r="R3443" i="6"/>
  <c r="P3443" i="6"/>
  <c r="M3443" i="6"/>
  <c r="L3443" i="6"/>
  <c r="I3321" i="6"/>
  <c r="H3321" i="6"/>
  <c r="G3321" i="6"/>
  <c r="F3321" i="6"/>
  <c r="E3321" i="6"/>
  <c r="K3321" i="6"/>
  <c r="J3321" i="6"/>
  <c r="D3321" i="6"/>
  <c r="C3321" i="6"/>
  <c r="B3321" i="6"/>
  <c r="R3321" i="6"/>
  <c r="Q3321" i="6"/>
  <c r="P3321" i="6"/>
  <c r="O3321" i="6"/>
  <c r="N3321" i="6"/>
  <c r="M3321" i="6"/>
  <c r="L3321" i="6"/>
  <c r="A3321" i="6"/>
  <c r="Q3391" i="6"/>
  <c r="C3391" i="6"/>
  <c r="P3391" i="6"/>
  <c r="B3391" i="6"/>
  <c r="O3391" i="6"/>
  <c r="A3391" i="6"/>
  <c r="N3391" i="6"/>
  <c r="M3391" i="6"/>
  <c r="L3391" i="6"/>
  <c r="K3391" i="6"/>
  <c r="R3391" i="6"/>
  <c r="J3391" i="6"/>
  <c r="I3391" i="6"/>
  <c r="H3391" i="6"/>
  <c r="F3391" i="6"/>
  <c r="G3391" i="6"/>
  <c r="E3391" i="6"/>
  <c r="D3391" i="6"/>
  <c r="F3344" i="6"/>
  <c r="E3344" i="6"/>
  <c r="R3344" i="6"/>
  <c r="D3344" i="6"/>
  <c r="Q3344" i="6"/>
  <c r="C3344" i="6"/>
  <c r="P3344" i="6"/>
  <c r="B3344" i="6"/>
  <c r="O3344" i="6"/>
  <c r="A3344" i="6"/>
  <c r="N3344" i="6"/>
  <c r="I3344" i="6"/>
  <c r="H3344" i="6"/>
  <c r="G3344" i="6"/>
  <c r="M3344" i="6"/>
  <c r="L3344" i="6"/>
  <c r="K3344" i="6"/>
  <c r="J3344" i="6"/>
  <c r="L3553" i="6"/>
  <c r="K3553" i="6"/>
  <c r="J3553" i="6"/>
  <c r="I3553" i="6"/>
  <c r="G3553" i="6"/>
  <c r="P3553" i="6"/>
  <c r="M3553" i="6"/>
  <c r="H3553" i="6"/>
  <c r="F3553" i="6"/>
  <c r="E3553" i="6"/>
  <c r="R3553" i="6"/>
  <c r="Q3553" i="6"/>
  <c r="O3553" i="6"/>
  <c r="N3553" i="6"/>
  <c r="D3553" i="6"/>
  <c r="C3553" i="6"/>
  <c r="B3553" i="6"/>
  <c r="A3553" i="6"/>
  <c r="N3501" i="6"/>
  <c r="M3501" i="6"/>
  <c r="L3501" i="6"/>
  <c r="K3501" i="6"/>
  <c r="I3501" i="6"/>
  <c r="H3501" i="6"/>
  <c r="G3501" i="6"/>
  <c r="F3501" i="6"/>
  <c r="E3501" i="6"/>
  <c r="Q3501" i="6"/>
  <c r="P3501" i="6"/>
  <c r="O3501" i="6"/>
  <c r="J3501" i="6"/>
  <c r="D3501" i="6"/>
  <c r="C3501" i="6"/>
  <c r="B3501" i="6"/>
  <c r="A3501" i="6"/>
  <c r="R3501" i="6"/>
  <c r="F3396" i="6"/>
  <c r="E3396" i="6"/>
  <c r="R3396" i="6"/>
  <c r="D3396" i="6"/>
  <c r="Q3396" i="6"/>
  <c r="C3396" i="6"/>
  <c r="P3396" i="6"/>
  <c r="B3396" i="6"/>
  <c r="O3396" i="6"/>
  <c r="A3396" i="6"/>
  <c r="N3396" i="6"/>
  <c r="K3396" i="6"/>
  <c r="J3396" i="6"/>
  <c r="I3396" i="6"/>
  <c r="H3396" i="6"/>
  <c r="G3396" i="6"/>
  <c r="M3396" i="6"/>
  <c r="L3396" i="6"/>
  <c r="P3537" i="6"/>
  <c r="B3537" i="6"/>
  <c r="L3537" i="6"/>
  <c r="Q3537" i="6"/>
  <c r="O3537" i="6"/>
  <c r="N3537" i="6"/>
  <c r="M3537" i="6"/>
  <c r="K3537" i="6"/>
  <c r="J3537" i="6"/>
  <c r="I3537" i="6"/>
  <c r="E3537" i="6"/>
  <c r="D3537" i="6"/>
  <c r="C3537" i="6"/>
  <c r="A3537" i="6"/>
  <c r="F3537" i="6"/>
  <c r="R3537" i="6"/>
  <c r="H3537" i="6"/>
  <c r="G3537" i="6"/>
  <c r="L3483" i="6"/>
  <c r="K3483" i="6"/>
  <c r="J3483" i="6"/>
  <c r="I3483" i="6"/>
  <c r="G3483" i="6"/>
  <c r="F3483" i="6"/>
  <c r="E3483" i="6"/>
  <c r="D3483" i="6"/>
  <c r="C3483" i="6"/>
  <c r="B3483" i="6"/>
  <c r="A3483" i="6"/>
  <c r="R3483" i="6"/>
  <c r="Q3483" i="6"/>
  <c r="O3483" i="6"/>
  <c r="P3483" i="6"/>
  <c r="N3483" i="6"/>
  <c r="M3483" i="6"/>
  <c r="H3483" i="6"/>
  <c r="G3417" i="6"/>
  <c r="F3417" i="6"/>
  <c r="E3417" i="6"/>
  <c r="O3417" i="6"/>
  <c r="A3417" i="6"/>
  <c r="M3417" i="6"/>
  <c r="L3417" i="6"/>
  <c r="K3417" i="6"/>
  <c r="J3417" i="6"/>
  <c r="I3417" i="6"/>
  <c r="H3417" i="6"/>
  <c r="D3417" i="6"/>
  <c r="R3417" i="6"/>
  <c r="Q3417" i="6"/>
  <c r="P3417" i="6"/>
  <c r="N3417" i="6"/>
  <c r="C3417" i="6"/>
  <c r="B3417" i="6"/>
  <c r="E3423" i="6"/>
  <c r="R3423" i="6"/>
  <c r="D3423" i="6"/>
  <c r="Q3423" i="6"/>
  <c r="C3423" i="6"/>
  <c r="M3423" i="6"/>
  <c r="P3423" i="6"/>
  <c r="O3423" i="6"/>
  <c r="N3423" i="6"/>
  <c r="L3423" i="6"/>
  <c r="K3423" i="6"/>
  <c r="J3423" i="6"/>
  <c r="I3423" i="6"/>
  <c r="H3423" i="6"/>
  <c r="G3423" i="6"/>
  <c r="F3423" i="6"/>
  <c r="B3423" i="6"/>
  <c r="A3423" i="6"/>
  <c r="M3532" i="6"/>
  <c r="I3532" i="6"/>
  <c r="N3532" i="6"/>
  <c r="L3532" i="6"/>
  <c r="K3532" i="6"/>
  <c r="J3532" i="6"/>
  <c r="H3532" i="6"/>
  <c r="G3532" i="6"/>
  <c r="F3532" i="6"/>
  <c r="B3532" i="6"/>
  <c r="A3532" i="6"/>
  <c r="R3532" i="6"/>
  <c r="Q3532" i="6"/>
  <c r="D3532" i="6"/>
  <c r="C3532" i="6"/>
  <c r="P3532" i="6"/>
  <c r="O3532" i="6"/>
  <c r="E3532" i="6"/>
  <c r="G3484" i="6"/>
  <c r="F3484" i="6"/>
  <c r="E3484" i="6"/>
  <c r="R3484" i="6"/>
  <c r="D3484" i="6"/>
  <c r="J3484" i="6"/>
  <c r="I3484" i="6"/>
  <c r="H3484" i="6"/>
  <c r="C3484" i="6"/>
  <c r="B3484" i="6"/>
  <c r="A3484" i="6"/>
  <c r="Q3484" i="6"/>
  <c r="P3484" i="6"/>
  <c r="N3484" i="6"/>
  <c r="L3484" i="6"/>
  <c r="K3484" i="6"/>
  <c r="O3484" i="6"/>
  <c r="M3484" i="6"/>
  <c r="F3511" i="6"/>
  <c r="J3511" i="6"/>
  <c r="I3511" i="6"/>
  <c r="H3511" i="6"/>
  <c r="G3511" i="6"/>
  <c r="R3511" i="6"/>
  <c r="Q3511" i="6"/>
  <c r="P3511" i="6"/>
  <c r="O3511" i="6"/>
  <c r="N3511" i="6"/>
  <c r="M3511" i="6"/>
  <c r="L3511" i="6"/>
  <c r="K3511" i="6"/>
  <c r="E3511" i="6"/>
  <c r="C3511" i="6"/>
  <c r="D3511" i="6"/>
  <c r="B3511" i="6"/>
  <c r="A3511" i="6"/>
  <c r="O3512" i="6"/>
  <c r="A3512" i="6"/>
  <c r="F3512" i="6"/>
  <c r="E3512" i="6"/>
  <c r="D3512" i="6"/>
  <c r="R3512" i="6"/>
  <c r="C3512" i="6"/>
  <c r="Q3512" i="6"/>
  <c r="P3512" i="6"/>
  <c r="N3512" i="6"/>
  <c r="M3512" i="6"/>
  <c r="L3512" i="6"/>
  <c r="K3512" i="6"/>
  <c r="J3512" i="6"/>
  <c r="I3512" i="6"/>
  <c r="H3512" i="6"/>
  <c r="G3512" i="6"/>
  <c r="B3512" i="6"/>
  <c r="I3516" i="6"/>
  <c r="E3516" i="6"/>
  <c r="G3516" i="6"/>
  <c r="F3516" i="6"/>
  <c r="D3516" i="6"/>
  <c r="C3516" i="6"/>
  <c r="M3516" i="6"/>
  <c r="L3516" i="6"/>
  <c r="K3516" i="6"/>
  <c r="J3516" i="6"/>
  <c r="H3516" i="6"/>
  <c r="B3516" i="6"/>
  <c r="A3516" i="6"/>
  <c r="N3516" i="6"/>
  <c r="R3516" i="6"/>
  <c r="Q3516" i="6"/>
  <c r="O3516" i="6"/>
  <c r="P3516" i="6"/>
  <c r="O3568" i="6"/>
  <c r="A3568" i="6"/>
  <c r="I3568" i="6"/>
  <c r="L3568" i="6"/>
  <c r="K3568" i="6"/>
  <c r="J3568" i="6"/>
  <c r="H3568" i="6"/>
  <c r="G3568" i="6"/>
  <c r="F3568" i="6"/>
  <c r="C3568" i="6"/>
  <c r="B3568" i="6"/>
  <c r="R3568" i="6"/>
  <c r="Q3568" i="6"/>
  <c r="P3568" i="6"/>
  <c r="N3568" i="6"/>
  <c r="M3568" i="6"/>
  <c r="E3568" i="6"/>
  <c r="D3568" i="6"/>
  <c r="G3564" i="6"/>
  <c r="O3564" i="6"/>
  <c r="A3564" i="6"/>
  <c r="F3564" i="6"/>
  <c r="E3564" i="6"/>
  <c r="D3564" i="6"/>
  <c r="C3564" i="6"/>
  <c r="Q3564" i="6"/>
  <c r="R3564" i="6"/>
  <c r="P3564" i="6"/>
  <c r="N3564" i="6"/>
  <c r="K3564" i="6"/>
  <c r="J3564" i="6"/>
  <c r="I3564" i="6"/>
  <c r="H3564" i="6"/>
  <c r="B3564" i="6"/>
  <c r="M3564" i="6"/>
  <c r="L3564" i="6"/>
  <c r="K3566" i="6"/>
  <c r="E3566" i="6"/>
  <c r="Q3566" i="6"/>
  <c r="A3566" i="6"/>
  <c r="P3566" i="6"/>
  <c r="O3566" i="6"/>
  <c r="N3566" i="6"/>
  <c r="L3566" i="6"/>
  <c r="M3566" i="6"/>
  <c r="J3566" i="6"/>
  <c r="H3566" i="6"/>
  <c r="G3566" i="6"/>
  <c r="F3566" i="6"/>
  <c r="D3566" i="6"/>
  <c r="R3566" i="6"/>
  <c r="I3566" i="6"/>
  <c r="C3566" i="6"/>
  <c r="B3566" i="6"/>
  <c r="A54" i="6"/>
  <c r="C54" i="6" s="1"/>
  <c r="A101" i="6"/>
  <c r="B101" i="6" s="1"/>
  <c r="J807" i="6"/>
  <c r="R807" i="6"/>
  <c r="C807" i="6"/>
  <c r="Q807" i="6"/>
  <c r="B807" i="6"/>
  <c r="P807" i="6"/>
  <c r="A807" i="6"/>
  <c r="O807" i="6"/>
  <c r="N807" i="6"/>
  <c r="M807" i="6"/>
  <c r="L807" i="6"/>
  <c r="K807" i="6"/>
  <c r="I807" i="6"/>
  <c r="H807" i="6"/>
  <c r="F807" i="6"/>
  <c r="G807" i="6"/>
  <c r="E807" i="6"/>
  <c r="D807" i="6"/>
  <c r="N1476" i="6"/>
  <c r="M1476" i="6"/>
  <c r="L1476" i="6"/>
  <c r="K1476" i="6"/>
  <c r="J1476" i="6"/>
  <c r="I1476" i="6"/>
  <c r="R1476" i="6"/>
  <c r="D1476" i="6"/>
  <c r="F1476" i="6"/>
  <c r="E1476" i="6"/>
  <c r="C1476" i="6"/>
  <c r="B1476" i="6"/>
  <c r="A1476" i="6"/>
  <c r="Q1476" i="6"/>
  <c r="P1476" i="6"/>
  <c r="O1476" i="6"/>
  <c r="H1476" i="6"/>
  <c r="G1476" i="6"/>
  <c r="J3100" i="6"/>
  <c r="I3100" i="6"/>
  <c r="H3100" i="6"/>
  <c r="G3100" i="6"/>
  <c r="E3100" i="6"/>
  <c r="D3100" i="6"/>
  <c r="C3100" i="6"/>
  <c r="B3100" i="6"/>
  <c r="A3100" i="6"/>
  <c r="R3100" i="6"/>
  <c r="Q3100" i="6"/>
  <c r="P3100" i="6"/>
  <c r="O3100" i="6"/>
  <c r="N3100" i="6"/>
  <c r="M3100" i="6"/>
  <c r="L3100" i="6"/>
  <c r="K3100" i="6"/>
  <c r="F3100" i="6"/>
  <c r="A491" i="6"/>
  <c r="C491" i="6" s="1"/>
  <c r="G3508" i="6"/>
  <c r="F3508" i="6"/>
  <c r="E3508" i="6"/>
  <c r="R3508" i="6"/>
  <c r="D3508" i="6"/>
  <c r="N3508" i="6"/>
  <c r="M3508" i="6"/>
  <c r="L3508" i="6"/>
  <c r="K3508" i="6"/>
  <c r="J3508" i="6"/>
  <c r="I3508" i="6"/>
  <c r="H3508" i="6"/>
  <c r="Q3508" i="6"/>
  <c r="O3508" i="6"/>
  <c r="P3508" i="6"/>
  <c r="C3508" i="6"/>
  <c r="B3508" i="6"/>
  <c r="A3508" i="6"/>
  <c r="A496" i="6"/>
  <c r="B496" i="6" s="1"/>
  <c r="A632" i="6"/>
  <c r="C632" i="6" s="1"/>
  <c r="Q800" i="6"/>
  <c r="C800" i="6"/>
  <c r="O800" i="6"/>
  <c r="N800" i="6"/>
  <c r="M800" i="6"/>
  <c r="L800" i="6"/>
  <c r="K800" i="6"/>
  <c r="J800" i="6"/>
  <c r="I800" i="6"/>
  <c r="H800" i="6"/>
  <c r="G800" i="6"/>
  <c r="F800" i="6"/>
  <c r="D800" i="6"/>
  <c r="R800" i="6"/>
  <c r="E800" i="6"/>
  <c r="B800" i="6"/>
  <c r="A800" i="6"/>
  <c r="P800" i="6"/>
  <c r="P1017" i="6"/>
  <c r="B1017" i="6"/>
  <c r="O1017" i="6"/>
  <c r="A1017" i="6"/>
  <c r="N1017" i="6"/>
  <c r="M1017" i="6"/>
  <c r="K1017" i="6"/>
  <c r="J1017" i="6"/>
  <c r="I1017" i="6"/>
  <c r="H1017" i="6"/>
  <c r="G1017" i="6"/>
  <c r="F1017" i="6"/>
  <c r="E1017" i="6"/>
  <c r="D1017" i="6"/>
  <c r="C1017" i="6"/>
  <c r="R1017" i="6"/>
  <c r="L1017" i="6"/>
  <c r="Q1017" i="6"/>
  <c r="G816" i="6"/>
  <c r="M816" i="6"/>
  <c r="L816" i="6"/>
  <c r="K816" i="6"/>
  <c r="J816" i="6"/>
  <c r="I816" i="6"/>
  <c r="H816" i="6"/>
  <c r="F816" i="6"/>
  <c r="E816" i="6"/>
  <c r="D816" i="6"/>
  <c r="R816" i="6"/>
  <c r="C816" i="6"/>
  <c r="P816" i="6"/>
  <c r="A816" i="6"/>
  <c r="N816" i="6"/>
  <c r="B816" i="6"/>
  <c r="O816" i="6"/>
  <c r="Q816" i="6"/>
  <c r="L775" i="6"/>
  <c r="K775" i="6"/>
  <c r="J775" i="6"/>
  <c r="I775" i="6"/>
  <c r="H775" i="6"/>
  <c r="G775" i="6"/>
  <c r="F775" i="6"/>
  <c r="E775" i="6"/>
  <c r="R775" i="6"/>
  <c r="D775" i="6"/>
  <c r="Q775" i="6"/>
  <c r="C775" i="6"/>
  <c r="O775" i="6"/>
  <c r="A775" i="6"/>
  <c r="P775" i="6"/>
  <c r="N775" i="6"/>
  <c r="M775" i="6"/>
  <c r="B775" i="6"/>
  <c r="A722" i="6"/>
  <c r="C722" i="6" s="1"/>
  <c r="A683" i="6"/>
  <c r="C683" i="6" s="1"/>
  <c r="A672" i="6"/>
  <c r="B672" i="6" s="1"/>
  <c r="J1091" i="6"/>
  <c r="I1091" i="6"/>
  <c r="H1091" i="6"/>
  <c r="G1091" i="6"/>
  <c r="R1091" i="6"/>
  <c r="D1091" i="6"/>
  <c r="Q1091" i="6"/>
  <c r="C1091" i="6"/>
  <c r="P1091" i="6"/>
  <c r="B1091" i="6"/>
  <c r="O1091" i="6"/>
  <c r="A1091" i="6"/>
  <c r="N1091" i="6"/>
  <c r="M1091" i="6"/>
  <c r="K1091" i="6"/>
  <c r="F1091" i="6"/>
  <c r="E1091" i="6"/>
  <c r="L1091" i="6"/>
  <c r="R783" i="6"/>
  <c r="D783" i="6"/>
  <c r="G783" i="6"/>
  <c r="F783" i="6"/>
  <c r="E783" i="6"/>
  <c r="C783" i="6"/>
  <c r="Q783" i="6"/>
  <c r="B783" i="6"/>
  <c r="P783" i="6"/>
  <c r="A783" i="6"/>
  <c r="O783" i="6"/>
  <c r="N783" i="6"/>
  <c r="M783" i="6"/>
  <c r="L783" i="6"/>
  <c r="J783" i="6"/>
  <c r="H783" i="6"/>
  <c r="K783" i="6"/>
  <c r="I783" i="6"/>
  <c r="A720" i="6"/>
  <c r="C720" i="6" s="1"/>
  <c r="N1051" i="6"/>
  <c r="M1051" i="6"/>
  <c r="L1051" i="6"/>
  <c r="K1051" i="6"/>
  <c r="H1051" i="6"/>
  <c r="R1051" i="6"/>
  <c r="Q1051" i="6"/>
  <c r="P1051" i="6"/>
  <c r="O1051" i="6"/>
  <c r="J1051" i="6"/>
  <c r="I1051" i="6"/>
  <c r="G1051" i="6"/>
  <c r="F1051" i="6"/>
  <c r="E1051" i="6"/>
  <c r="D1051" i="6"/>
  <c r="B1051" i="6"/>
  <c r="C1051" i="6"/>
  <c r="A1051" i="6"/>
  <c r="A723" i="6"/>
  <c r="B723" i="6" s="1"/>
  <c r="I996" i="6"/>
  <c r="H996" i="6"/>
  <c r="G996" i="6"/>
  <c r="F996" i="6"/>
  <c r="R996" i="6"/>
  <c r="Q996" i="6"/>
  <c r="P996" i="6"/>
  <c r="O996" i="6"/>
  <c r="N996" i="6"/>
  <c r="M996" i="6"/>
  <c r="L996" i="6"/>
  <c r="K996" i="6"/>
  <c r="J996" i="6"/>
  <c r="E996" i="6"/>
  <c r="C996" i="6"/>
  <c r="D996" i="6"/>
  <c r="B996" i="6"/>
  <c r="A996" i="6"/>
  <c r="A712" i="6"/>
  <c r="C712" i="6" s="1"/>
  <c r="P887" i="6"/>
  <c r="B887" i="6"/>
  <c r="N887" i="6"/>
  <c r="M887" i="6"/>
  <c r="L887" i="6"/>
  <c r="K887" i="6"/>
  <c r="J887" i="6"/>
  <c r="I887" i="6"/>
  <c r="H887" i="6"/>
  <c r="G887" i="6"/>
  <c r="E887" i="6"/>
  <c r="C887" i="6"/>
  <c r="A887" i="6"/>
  <c r="R887" i="6"/>
  <c r="O887" i="6"/>
  <c r="Q887" i="6"/>
  <c r="F887" i="6"/>
  <c r="D887" i="6"/>
  <c r="R1095" i="6"/>
  <c r="D1095" i="6"/>
  <c r="Q1095" i="6"/>
  <c r="C1095" i="6"/>
  <c r="P1095" i="6"/>
  <c r="B1095" i="6"/>
  <c r="O1095" i="6"/>
  <c r="A1095" i="6"/>
  <c r="N1095" i="6"/>
  <c r="M1095" i="6"/>
  <c r="L1095" i="6"/>
  <c r="K1095" i="6"/>
  <c r="J1095" i="6"/>
  <c r="I1095" i="6"/>
  <c r="H1095" i="6"/>
  <c r="G1095" i="6"/>
  <c r="F1095" i="6"/>
  <c r="E1095" i="6"/>
  <c r="Q1014" i="6"/>
  <c r="C1014" i="6"/>
  <c r="P1014" i="6"/>
  <c r="B1014" i="6"/>
  <c r="O1014" i="6"/>
  <c r="A1014" i="6"/>
  <c r="N1014" i="6"/>
  <c r="J1014" i="6"/>
  <c r="I1014" i="6"/>
  <c r="H1014" i="6"/>
  <c r="G1014" i="6"/>
  <c r="F1014" i="6"/>
  <c r="E1014" i="6"/>
  <c r="D1014" i="6"/>
  <c r="M1014" i="6"/>
  <c r="R1014" i="6"/>
  <c r="L1014" i="6"/>
  <c r="K1014" i="6"/>
  <c r="I940" i="6"/>
  <c r="G940" i="6"/>
  <c r="M940" i="6"/>
  <c r="L940" i="6"/>
  <c r="K940" i="6"/>
  <c r="J940" i="6"/>
  <c r="H940" i="6"/>
  <c r="F940" i="6"/>
  <c r="E940" i="6"/>
  <c r="D940" i="6"/>
  <c r="C940" i="6"/>
  <c r="R940" i="6"/>
  <c r="B940" i="6"/>
  <c r="P940" i="6"/>
  <c r="Q940" i="6"/>
  <c r="O940" i="6"/>
  <c r="N940" i="6"/>
  <c r="A940" i="6"/>
  <c r="L913" i="6"/>
  <c r="J913" i="6"/>
  <c r="I913" i="6"/>
  <c r="H913" i="6"/>
  <c r="G913" i="6"/>
  <c r="F913" i="6"/>
  <c r="E913" i="6"/>
  <c r="R913" i="6"/>
  <c r="D913" i="6"/>
  <c r="Q913" i="6"/>
  <c r="C913" i="6"/>
  <c r="O913" i="6"/>
  <c r="A913" i="6"/>
  <c r="P913" i="6"/>
  <c r="N913" i="6"/>
  <c r="K913" i="6"/>
  <c r="M913" i="6"/>
  <c r="B913" i="6"/>
  <c r="K860" i="6"/>
  <c r="I860" i="6"/>
  <c r="H860" i="6"/>
  <c r="G860" i="6"/>
  <c r="E860" i="6"/>
  <c r="R860" i="6"/>
  <c r="D860" i="6"/>
  <c r="P860" i="6"/>
  <c r="B860" i="6"/>
  <c r="L860" i="6"/>
  <c r="J860" i="6"/>
  <c r="F860" i="6"/>
  <c r="C860" i="6"/>
  <c r="A860" i="6"/>
  <c r="O860" i="6"/>
  <c r="N860" i="6"/>
  <c r="M860" i="6"/>
  <c r="Q860" i="6"/>
  <c r="O1375" i="6"/>
  <c r="A1375" i="6"/>
  <c r="M1375" i="6"/>
  <c r="Q1375" i="6"/>
  <c r="P1375" i="6"/>
  <c r="N1375" i="6"/>
  <c r="L1375" i="6"/>
  <c r="K1375" i="6"/>
  <c r="J1375" i="6"/>
  <c r="I1375" i="6"/>
  <c r="H1375" i="6"/>
  <c r="G1375" i="6"/>
  <c r="F1375" i="6"/>
  <c r="E1375" i="6"/>
  <c r="D1375" i="6"/>
  <c r="C1375" i="6"/>
  <c r="B1375" i="6"/>
  <c r="R1375" i="6"/>
  <c r="Q930" i="6"/>
  <c r="C930" i="6"/>
  <c r="O930" i="6"/>
  <c r="A930" i="6"/>
  <c r="G930" i="6"/>
  <c r="F930" i="6"/>
  <c r="E930" i="6"/>
  <c r="D930" i="6"/>
  <c r="B930" i="6"/>
  <c r="R930" i="6"/>
  <c r="P930" i="6"/>
  <c r="N930" i="6"/>
  <c r="M930" i="6"/>
  <c r="L930" i="6"/>
  <c r="J930" i="6"/>
  <c r="K930" i="6"/>
  <c r="I930" i="6"/>
  <c r="H930" i="6"/>
  <c r="H869" i="6"/>
  <c r="F869" i="6"/>
  <c r="E869" i="6"/>
  <c r="R869" i="6"/>
  <c r="D869" i="6"/>
  <c r="P869" i="6"/>
  <c r="B869" i="6"/>
  <c r="O869" i="6"/>
  <c r="A869" i="6"/>
  <c r="N869" i="6"/>
  <c r="M869" i="6"/>
  <c r="K869" i="6"/>
  <c r="Q869" i="6"/>
  <c r="L869" i="6"/>
  <c r="I869" i="6"/>
  <c r="J869" i="6"/>
  <c r="C869" i="6"/>
  <c r="G869" i="6"/>
  <c r="Q1173" i="6"/>
  <c r="C1173" i="6"/>
  <c r="P1173" i="6"/>
  <c r="B1173" i="6"/>
  <c r="O1173" i="6"/>
  <c r="A1173" i="6"/>
  <c r="R1173" i="6"/>
  <c r="N1173" i="6"/>
  <c r="M1173" i="6"/>
  <c r="L1173" i="6"/>
  <c r="K1173" i="6"/>
  <c r="J1173" i="6"/>
  <c r="I1173" i="6"/>
  <c r="H1173" i="6"/>
  <c r="G1173" i="6"/>
  <c r="F1173" i="6"/>
  <c r="E1173" i="6"/>
  <c r="D1173" i="6"/>
  <c r="J937" i="6"/>
  <c r="H937" i="6"/>
  <c r="D937" i="6"/>
  <c r="C937" i="6"/>
  <c r="R937" i="6"/>
  <c r="B937" i="6"/>
  <c r="Q937" i="6"/>
  <c r="A937" i="6"/>
  <c r="P937" i="6"/>
  <c r="O937" i="6"/>
  <c r="N937" i="6"/>
  <c r="M937" i="6"/>
  <c r="L937" i="6"/>
  <c r="K937" i="6"/>
  <c r="G937" i="6"/>
  <c r="I937" i="6"/>
  <c r="F937" i="6"/>
  <c r="E937" i="6"/>
  <c r="E864" i="6"/>
  <c r="Q864" i="6"/>
  <c r="C864" i="6"/>
  <c r="P864" i="6"/>
  <c r="B864" i="6"/>
  <c r="O864" i="6"/>
  <c r="A864" i="6"/>
  <c r="M864" i="6"/>
  <c r="L864" i="6"/>
  <c r="K864" i="6"/>
  <c r="J864" i="6"/>
  <c r="R864" i="6"/>
  <c r="N864" i="6"/>
  <c r="I864" i="6"/>
  <c r="H864" i="6"/>
  <c r="G864" i="6"/>
  <c r="F864" i="6"/>
  <c r="D864" i="6"/>
  <c r="O1221" i="6"/>
  <c r="A1221" i="6"/>
  <c r="N1221" i="6"/>
  <c r="M1221" i="6"/>
  <c r="L1221" i="6"/>
  <c r="Q1221" i="6"/>
  <c r="P1221" i="6"/>
  <c r="K1221" i="6"/>
  <c r="J1221" i="6"/>
  <c r="I1221" i="6"/>
  <c r="H1221" i="6"/>
  <c r="G1221" i="6"/>
  <c r="F1221" i="6"/>
  <c r="E1221" i="6"/>
  <c r="D1221" i="6"/>
  <c r="C1221" i="6"/>
  <c r="B1221" i="6"/>
  <c r="R1221" i="6"/>
  <c r="R1338" i="6"/>
  <c r="D1338" i="6"/>
  <c r="Q1338" i="6"/>
  <c r="C1338" i="6"/>
  <c r="P1338" i="6"/>
  <c r="B1338" i="6"/>
  <c r="O1338" i="6"/>
  <c r="A1338" i="6"/>
  <c r="N1338" i="6"/>
  <c r="M1338" i="6"/>
  <c r="L1338" i="6"/>
  <c r="K1338" i="6"/>
  <c r="J1338" i="6"/>
  <c r="I1338" i="6"/>
  <c r="H1338" i="6"/>
  <c r="G1338" i="6"/>
  <c r="F1338" i="6"/>
  <c r="E1338" i="6"/>
  <c r="L1286" i="6"/>
  <c r="K1286" i="6"/>
  <c r="J1286" i="6"/>
  <c r="I1286" i="6"/>
  <c r="H1286" i="6"/>
  <c r="F1286" i="6"/>
  <c r="O1286" i="6"/>
  <c r="N1286" i="6"/>
  <c r="M1286" i="6"/>
  <c r="G1286" i="6"/>
  <c r="E1286" i="6"/>
  <c r="D1286" i="6"/>
  <c r="C1286" i="6"/>
  <c r="B1286" i="6"/>
  <c r="A1286" i="6"/>
  <c r="R1286" i="6"/>
  <c r="Q1286" i="6"/>
  <c r="P1286" i="6"/>
  <c r="J1250" i="6"/>
  <c r="I1250" i="6"/>
  <c r="H1250" i="6"/>
  <c r="G1250" i="6"/>
  <c r="N1250" i="6"/>
  <c r="M1250" i="6"/>
  <c r="L1250" i="6"/>
  <c r="K1250" i="6"/>
  <c r="F1250" i="6"/>
  <c r="E1250" i="6"/>
  <c r="D1250" i="6"/>
  <c r="C1250" i="6"/>
  <c r="B1250" i="6"/>
  <c r="A1250" i="6"/>
  <c r="R1250" i="6"/>
  <c r="Q1250" i="6"/>
  <c r="P1250" i="6"/>
  <c r="O1250" i="6"/>
  <c r="K1247" i="6"/>
  <c r="J1247" i="6"/>
  <c r="I1247" i="6"/>
  <c r="H1247" i="6"/>
  <c r="M1247" i="6"/>
  <c r="L1247" i="6"/>
  <c r="G1247" i="6"/>
  <c r="F1247" i="6"/>
  <c r="E1247" i="6"/>
  <c r="D1247" i="6"/>
  <c r="C1247" i="6"/>
  <c r="B1247" i="6"/>
  <c r="A1247" i="6"/>
  <c r="R1247" i="6"/>
  <c r="Q1247" i="6"/>
  <c r="P1247" i="6"/>
  <c r="O1247" i="6"/>
  <c r="N1247" i="6"/>
  <c r="N1210" i="6"/>
  <c r="M1210" i="6"/>
  <c r="L1210" i="6"/>
  <c r="K1210" i="6"/>
  <c r="H1210" i="6"/>
  <c r="G1210" i="6"/>
  <c r="F1210" i="6"/>
  <c r="E1210" i="6"/>
  <c r="D1210" i="6"/>
  <c r="C1210" i="6"/>
  <c r="B1210" i="6"/>
  <c r="A1210" i="6"/>
  <c r="R1210" i="6"/>
  <c r="Q1210" i="6"/>
  <c r="P1210" i="6"/>
  <c r="O1210" i="6"/>
  <c r="J1210" i="6"/>
  <c r="I1210" i="6"/>
  <c r="K1130" i="6"/>
  <c r="J1130" i="6"/>
  <c r="I1130" i="6"/>
  <c r="H1130" i="6"/>
  <c r="G1130" i="6"/>
  <c r="F1130" i="6"/>
  <c r="E1130" i="6"/>
  <c r="R1130" i="6"/>
  <c r="D1130" i="6"/>
  <c r="Q1130" i="6"/>
  <c r="C1130" i="6"/>
  <c r="P1130" i="6"/>
  <c r="B1130" i="6"/>
  <c r="O1130" i="6"/>
  <c r="A1130" i="6"/>
  <c r="N1130" i="6"/>
  <c r="M1130" i="6"/>
  <c r="L1130" i="6"/>
  <c r="J1133" i="6"/>
  <c r="I1133" i="6"/>
  <c r="H1133" i="6"/>
  <c r="G1133" i="6"/>
  <c r="F1133" i="6"/>
  <c r="E1133" i="6"/>
  <c r="R1133" i="6"/>
  <c r="D1133" i="6"/>
  <c r="Q1133" i="6"/>
  <c r="C1133" i="6"/>
  <c r="P1133" i="6"/>
  <c r="B1133" i="6"/>
  <c r="O1133" i="6"/>
  <c r="A1133" i="6"/>
  <c r="N1133" i="6"/>
  <c r="M1133" i="6"/>
  <c r="L1133" i="6"/>
  <c r="K1133" i="6"/>
  <c r="N1182" i="6"/>
  <c r="M1182" i="6"/>
  <c r="L1182" i="6"/>
  <c r="F1182" i="6"/>
  <c r="E1182" i="6"/>
  <c r="D1182" i="6"/>
  <c r="C1182" i="6"/>
  <c r="B1182" i="6"/>
  <c r="R1182" i="6"/>
  <c r="A1182" i="6"/>
  <c r="Q1182" i="6"/>
  <c r="P1182" i="6"/>
  <c r="O1182" i="6"/>
  <c r="K1182" i="6"/>
  <c r="J1182" i="6"/>
  <c r="I1182" i="6"/>
  <c r="H1182" i="6"/>
  <c r="G1182" i="6"/>
  <c r="H1069" i="6"/>
  <c r="G1069" i="6"/>
  <c r="F1069" i="6"/>
  <c r="E1069" i="6"/>
  <c r="P1069" i="6"/>
  <c r="B1069" i="6"/>
  <c r="O1069" i="6"/>
  <c r="A1069" i="6"/>
  <c r="R1069" i="6"/>
  <c r="Q1069" i="6"/>
  <c r="N1069" i="6"/>
  <c r="M1069" i="6"/>
  <c r="L1069" i="6"/>
  <c r="K1069" i="6"/>
  <c r="I1069" i="6"/>
  <c r="J1069" i="6"/>
  <c r="D1069" i="6"/>
  <c r="C1069" i="6"/>
  <c r="G932" i="6"/>
  <c r="E932" i="6"/>
  <c r="Q932" i="6"/>
  <c r="A932" i="6"/>
  <c r="P932" i="6"/>
  <c r="O932" i="6"/>
  <c r="N932" i="6"/>
  <c r="M932" i="6"/>
  <c r="L932" i="6"/>
  <c r="K932" i="6"/>
  <c r="J932" i="6"/>
  <c r="I932" i="6"/>
  <c r="H932" i="6"/>
  <c r="D932" i="6"/>
  <c r="R932" i="6"/>
  <c r="F932" i="6"/>
  <c r="C932" i="6"/>
  <c r="B932" i="6"/>
  <c r="G1128" i="6"/>
  <c r="F1128" i="6"/>
  <c r="E1128" i="6"/>
  <c r="R1128" i="6"/>
  <c r="D1128" i="6"/>
  <c r="Q1128" i="6"/>
  <c r="C1128" i="6"/>
  <c r="P1128" i="6"/>
  <c r="B1128" i="6"/>
  <c r="O1128" i="6"/>
  <c r="A1128" i="6"/>
  <c r="N1128" i="6"/>
  <c r="M1128" i="6"/>
  <c r="L1128" i="6"/>
  <c r="K1128" i="6"/>
  <c r="J1128" i="6"/>
  <c r="I1128" i="6"/>
  <c r="H1128" i="6"/>
  <c r="F1019" i="6"/>
  <c r="E1019" i="6"/>
  <c r="R1019" i="6"/>
  <c r="D1019" i="6"/>
  <c r="Q1019" i="6"/>
  <c r="C1019" i="6"/>
  <c r="M1019" i="6"/>
  <c r="L1019" i="6"/>
  <c r="K1019" i="6"/>
  <c r="J1019" i="6"/>
  <c r="I1019" i="6"/>
  <c r="H1019" i="6"/>
  <c r="G1019" i="6"/>
  <c r="B1019" i="6"/>
  <c r="A1019" i="6"/>
  <c r="P1019" i="6"/>
  <c r="O1019" i="6"/>
  <c r="N1019" i="6"/>
  <c r="R1226" i="6"/>
  <c r="D1226" i="6"/>
  <c r="Q1226" i="6"/>
  <c r="C1226" i="6"/>
  <c r="P1226" i="6"/>
  <c r="B1226" i="6"/>
  <c r="O1226" i="6"/>
  <c r="A1226" i="6"/>
  <c r="N1226" i="6"/>
  <c r="M1226" i="6"/>
  <c r="L1226" i="6"/>
  <c r="K1226" i="6"/>
  <c r="J1226" i="6"/>
  <c r="I1226" i="6"/>
  <c r="H1226" i="6"/>
  <c r="G1226" i="6"/>
  <c r="F1226" i="6"/>
  <c r="E1226" i="6"/>
  <c r="E1008" i="6"/>
  <c r="R1008" i="6"/>
  <c r="D1008" i="6"/>
  <c r="Q1008" i="6"/>
  <c r="C1008" i="6"/>
  <c r="P1008" i="6"/>
  <c r="B1008" i="6"/>
  <c r="H1008" i="6"/>
  <c r="G1008" i="6"/>
  <c r="F1008" i="6"/>
  <c r="A1008" i="6"/>
  <c r="O1008" i="6"/>
  <c r="N1008" i="6"/>
  <c r="M1008" i="6"/>
  <c r="K1008" i="6"/>
  <c r="L1008" i="6"/>
  <c r="J1008" i="6"/>
  <c r="I1008" i="6"/>
  <c r="M1227" i="6"/>
  <c r="L1227" i="6"/>
  <c r="K1227" i="6"/>
  <c r="J1227" i="6"/>
  <c r="A1227" i="6"/>
  <c r="R1227" i="6"/>
  <c r="Q1227" i="6"/>
  <c r="P1227" i="6"/>
  <c r="O1227" i="6"/>
  <c r="N1227" i="6"/>
  <c r="I1227" i="6"/>
  <c r="H1227" i="6"/>
  <c r="G1227" i="6"/>
  <c r="F1227" i="6"/>
  <c r="E1227" i="6"/>
  <c r="D1227" i="6"/>
  <c r="C1227" i="6"/>
  <c r="B1227" i="6"/>
  <c r="M1451" i="6"/>
  <c r="L1451" i="6"/>
  <c r="K1451" i="6"/>
  <c r="J1451" i="6"/>
  <c r="I1451" i="6"/>
  <c r="H1451" i="6"/>
  <c r="P1451" i="6"/>
  <c r="O1451" i="6"/>
  <c r="N1451" i="6"/>
  <c r="G1451" i="6"/>
  <c r="F1451" i="6"/>
  <c r="E1451" i="6"/>
  <c r="D1451" i="6"/>
  <c r="C1451" i="6"/>
  <c r="B1451" i="6"/>
  <c r="A1451" i="6"/>
  <c r="R1451" i="6"/>
  <c r="Q1451" i="6"/>
  <c r="N1336" i="6"/>
  <c r="M1336" i="6"/>
  <c r="L1336" i="6"/>
  <c r="K1336" i="6"/>
  <c r="J1336" i="6"/>
  <c r="I1336" i="6"/>
  <c r="H1336" i="6"/>
  <c r="G1336" i="6"/>
  <c r="F1336" i="6"/>
  <c r="E1336" i="6"/>
  <c r="R1336" i="6"/>
  <c r="D1336" i="6"/>
  <c r="Q1336" i="6"/>
  <c r="C1336" i="6"/>
  <c r="P1336" i="6"/>
  <c r="O1336" i="6"/>
  <c r="B1336" i="6"/>
  <c r="A1336" i="6"/>
  <c r="M1339" i="6"/>
  <c r="L1339" i="6"/>
  <c r="K1339" i="6"/>
  <c r="J1339" i="6"/>
  <c r="I1339" i="6"/>
  <c r="H1339" i="6"/>
  <c r="G1339" i="6"/>
  <c r="F1339" i="6"/>
  <c r="E1339" i="6"/>
  <c r="R1339" i="6"/>
  <c r="D1339" i="6"/>
  <c r="Q1339" i="6"/>
  <c r="C1339" i="6"/>
  <c r="P1339" i="6"/>
  <c r="B1339" i="6"/>
  <c r="O1339" i="6"/>
  <c r="N1339" i="6"/>
  <c r="A1339" i="6"/>
  <c r="O1445" i="6"/>
  <c r="A1445" i="6"/>
  <c r="N1445" i="6"/>
  <c r="M1445" i="6"/>
  <c r="L1445" i="6"/>
  <c r="K1445" i="6"/>
  <c r="J1445" i="6"/>
  <c r="F1445" i="6"/>
  <c r="E1445" i="6"/>
  <c r="D1445" i="6"/>
  <c r="C1445" i="6"/>
  <c r="B1445" i="6"/>
  <c r="R1445" i="6"/>
  <c r="Q1445" i="6"/>
  <c r="P1445" i="6"/>
  <c r="I1445" i="6"/>
  <c r="H1445" i="6"/>
  <c r="G1445" i="6"/>
  <c r="L1440" i="6"/>
  <c r="K1440" i="6"/>
  <c r="J1440" i="6"/>
  <c r="I1440" i="6"/>
  <c r="G1440" i="6"/>
  <c r="F1440" i="6"/>
  <c r="E1440" i="6"/>
  <c r="D1440" i="6"/>
  <c r="C1440" i="6"/>
  <c r="B1440" i="6"/>
  <c r="A1440" i="6"/>
  <c r="R1440" i="6"/>
  <c r="Q1440" i="6"/>
  <c r="P1440" i="6"/>
  <c r="O1440" i="6"/>
  <c r="N1440" i="6"/>
  <c r="M1440" i="6"/>
  <c r="H1440" i="6"/>
  <c r="K1401" i="6"/>
  <c r="J1401" i="6"/>
  <c r="I1401" i="6"/>
  <c r="H1401" i="6"/>
  <c r="F1401" i="6"/>
  <c r="E1401" i="6"/>
  <c r="D1401" i="6"/>
  <c r="C1401" i="6"/>
  <c r="B1401" i="6"/>
  <c r="A1401" i="6"/>
  <c r="R1401" i="6"/>
  <c r="Q1401" i="6"/>
  <c r="P1401" i="6"/>
  <c r="O1401" i="6"/>
  <c r="N1401" i="6"/>
  <c r="M1401" i="6"/>
  <c r="L1401" i="6"/>
  <c r="G1401" i="6"/>
  <c r="L1398" i="6"/>
  <c r="K1398" i="6"/>
  <c r="J1398" i="6"/>
  <c r="F1398" i="6"/>
  <c r="E1398" i="6"/>
  <c r="D1398" i="6"/>
  <c r="C1398" i="6"/>
  <c r="B1398" i="6"/>
  <c r="R1398" i="6"/>
  <c r="A1398" i="6"/>
  <c r="Q1398" i="6"/>
  <c r="P1398" i="6"/>
  <c r="O1398" i="6"/>
  <c r="N1398" i="6"/>
  <c r="M1398" i="6"/>
  <c r="I1398" i="6"/>
  <c r="H1398" i="6"/>
  <c r="G1398" i="6"/>
  <c r="H1340" i="6"/>
  <c r="G1340" i="6"/>
  <c r="F1340" i="6"/>
  <c r="E1340" i="6"/>
  <c r="R1340" i="6"/>
  <c r="D1340" i="6"/>
  <c r="Q1340" i="6"/>
  <c r="C1340" i="6"/>
  <c r="P1340" i="6"/>
  <c r="B1340" i="6"/>
  <c r="O1340" i="6"/>
  <c r="A1340" i="6"/>
  <c r="N1340" i="6"/>
  <c r="M1340" i="6"/>
  <c r="L1340" i="6"/>
  <c r="K1340" i="6"/>
  <c r="J1340" i="6"/>
  <c r="I1340" i="6"/>
  <c r="G1287" i="6"/>
  <c r="F1287" i="6"/>
  <c r="E1287" i="6"/>
  <c r="R1287" i="6"/>
  <c r="D1287" i="6"/>
  <c r="Q1287" i="6"/>
  <c r="C1287" i="6"/>
  <c r="O1287" i="6"/>
  <c r="A1287" i="6"/>
  <c r="P1287" i="6"/>
  <c r="N1287" i="6"/>
  <c r="M1287" i="6"/>
  <c r="L1287" i="6"/>
  <c r="K1287" i="6"/>
  <c r="J1287" i="6"/>
  <c r="I1287" i="6"/>
  <c r="H1287" i="6"/>
  <c r="B1287" i="6"/>
  <c r="P1470" i="6"/>
  <c r="B1470" i="6"/>
  <c r="O1470" i="6"/>
  <c r="A1470" i="6"/>
  <c r="N1470" i="6"/>
  <c r="M1470" i="6"/>
  <c r="L1470" i="6"/>
  <c r="K1470" i="6"/>
  <c r="R1470" i="6"/>
  <c r="Q1470" i="6"/>
  <c r="J1470" i="6"/>
  <c r="I1470" i="6"/>
  <c r="H1470" i="6"/>
  <c r="G1470" i="6"/>
  <c r="F1470" i="6"/>
  <c r="E1470" i="6"/>
  <c r="D1470" i="6"/>
  <c r="C1470" i="6"/>
  <c r="F1318" i="6"/>
  <c r="E1318" i="6"/>
  <c r="R1318" i="6"/>
  <c r="D1318" i="6"/>
  <c r="Q1318" i="6"/>
  <c r="C1318" i="6"/>
  <c r="P1318" i="6"/>
  <c r="B1318" i="6"/>
  <c r="O1318" i="6"/>
  <c r="A1318" i="6"/>
  <c r="N1318" i="6"/>
  <c r="M1318" i="6"/>
  <c r="L1318" i="6"/>
  <c r="K1318" i="6"/>
  <c r="J1318" i="6"/>
  <c r="I1318" i="6"/>
  <c r="H1318" i="6"/>
  <c r="G1318" i="6"/>
  <c r="E1223" i="6"/>
  <c r="R1223" i="6"/>
  <c r="D1223" i="6"/>
  <c r="Q1223" i="6"/>
  <c r="C1223" i="6"/>
  <c r="P1223" i="6"/>
  <c r="B1223" i="6"/>
  <c r="O1223" i="6"/>
  <c r="N1223" i="6"/>
  <c r="M1223" i="6"/>
  <c r="L1223" i="6"/>
  <c r="K1223" i="6"/>
  <c r="J1223" i="6"/>
  <c r="I1223" i="6"/>
  <c r="H1223" i="6"/>
  <c r="G1223" i="6"/>
  <c r="F1223" i="6"/>
  <c r="A1223" i="6"/>
  <c r="Q1509" i="6"/>
  <c r="C1509" i="6"/>
  <c r="P1509" i="6"/>
  <c r="B1509" i="6"/>
  <c r="O1509" i="6"/>
  <c r="A1509" i="6"/>
  <c r="N1509" i="6"/>
  <c r="M1509" i="6"/>
  <c r="L1509" i="6"/>
  <c r="K1509" i="6"/>
  <c r="J1509" i="6"/>
  <c r="I1509" i="6"/>
  <c r="H1509" i="6"/>
  <c r="G1509" i="6"/>
  <c r="F1509" i="6"/>
  <c r="E1509" i="6"/>
  <c r="R1509" i="6"/>
  <c r="D1509" i="6"/>
  <c r="I1576" i="6"/>
  <c r="H1576" i="6"/>
  <c r="G1576" i="6"/>
  <c r="F1576" i="6"/>
  <c r="P1576" i="6"/>
  <c r="O1576" i="6"/>
  <c r="N1576" i="6"/>
  <c r="M1576" i="6"/>
  <c r="L1576" i="6"/>
  <c r="K1576" i="6"/>
  <c r="J1576" i="6"/>
  <c r="E1576" i="6"/>
  <c r="D1576" i="6"/>
  <c r="C1576" i="6"/>
  <c r="B1576" i="6"/>
  <c r="A1576" i="6"/>
  <c r="R1576" i="6"/>
  <c r="Q1576" i="6"/>
  <c r="M1592" i="6"/>
  <c r="L1592" i="6"/>
  <c r="K1592" i="6"/>
  <c r="J1592" i="6"/>
  <c r="G1592" i="6"/>
  <c r="O1592" i="6"/>
  <c r="N1592" i="6"/>
  <c r="I1592" i="6"/>
  <c r="H1592" i="6"/>
  <c r="F1592" i="6"/>
  <c r="E1592" i="6"/>
  <c r="D1592" i="6"/>
  <c r="C1592" i="6"/>
  <c r="B1592" i="6"/>
  <c r="A1592" i="6"/>
  <c r="R1592" i="6"/>
  <c r="Q1592" i="6"/>
  <c r="P1592" i="6"/>
  <c r="M1507" i="6"/>
  <c r="L1507" i="6"/>
  <c r="K1507" i="6"/>
  <c r="J1507" i="6"/>
  <c r="I1507" i="6"/>
  <c r="H1507" i="6"/>
  <c r="G1507" i="6"/>
  <c r="F1507" i="6"/>
  <c r="E1507" i="6"/>
  <c r="R1507" i="6"/>
  <c r="D1507" i="6"/>
  <c r="Q1507" i="6"/>
  <c r="C1507" i="6"/>
  <c r="P1507" i="6"/>
  <c r="B1507" i="6"/>
  <c r="O1507" i="6"/>
  <c r="A1507" i="6"/>
  <c r="N1507" i="6"/>
  <c r="R1839" i="6"/>
  <c r="D1839" i="6"/>
  <c r="Q1839" i="6"/>
  <c r="C1839" i="6"/>
  <c r="P1839" i="6"/>
  <c r="B1839" i="6"/>
  <c r="O1839" i="6"/>
  <c r="A1839" i="6"/>
  <c r="N1839" i="6"/>
  <c r="M1839" i="6"/>
  <c r="L1839" i="6"/>
  <c r="K1839" i="6"/>
  <c r="J1839" i="6"/>
  <c r="I1839" i="6"/>
  <c r="H1839" i="6"/>
  <c r="G1839" i="6"/>
  <c r="F1839" i="6"/>
  <c r="E1839" i="6"/>
  <c r="J1488" i="6"/>
  <c r="I1488" i="6"/>
  <c r="H1488" i="6"/>
  <c r="G1488" i="6"/>
  <c r="F1488" i="6"/>
  <c r="E1488" i="6"/>
  <c r="O1488" i="6"/>
  <c r="A1488" i="6"/>
  <c r="N1488" i="6"/>
  <c r="M1488" i="6"/>
  <c r="K1488" i="6"/>
  <c r="D1488" i="6"/>
  <c r="C1488" i="6"/>
  <c r="B1488" i="6"/>
  <c r="R1488" i="6"/>
  <c r="Q1488" i="6"/>
  <c r="P1488" i="6"/>
  <c r="L1488" i="6"/>
  <c r="I1491" i="6"/>
  <c r="H1491" i="6"/>
  <c r="G1491" i="6"/>
  <c r="F1491" i="6"/>
  <c r="E1491" i="6"/>
  <c r="R1491" i="6"/>
  <c r="D1491" i="6"/>
  <c r="N1491" i="6"/>
  <c r="M1491" i="6"/>
  <c r="L1491" i="6"/>
  <c r="Q1491" i="6"/>
  <c r="P1491" i="6"/>
  <c r="O1491" i="6"/>
  <c r="K1491" i="6"/>
  <c r="J1491" i="6"/>
  <c r="C1491" i="6"/>
  <c r="B1491" i="6"/>
  <c r="A1491" i="6"/>
  <c r="H1438" i="6"/>
  <c r="G1438" i="6"/>
  <c r="F1438" i="6"/>
  <c r="E1438" i="6"/>
  <c r="Q1438" i="6"/>
  <c r="C1438" i="6"/>
  <c r="A1438" i="6"/>
  <c r="R1438" i="6"/>
  <c r="P1438" i="6"/>
  <c r="O1438" i="6"/>
  <c r="N1438" i="6"/>
  <c r="M1438" i="6"/>
  <c r="L1438" i="6"/>
  <c r="K1438" i="6"/>
  <c r="J1438" i="6"/>
  <c r="I1438" i="6"/>
  <c r="D1438" i="6"/>
  <c r="B1438" i="6"/>
  <c r="G1371" i="6"/>
  <c r="E1371" i="6"/>
  <c r="K1371" i="6"/>
  <c r="J1371" i="6"/>
  <c r="I1371" i="6"/>
  <c r="H1371" i="6"/>
  <c r="F1371" i="6"/>
  <c r="D1371" i="6"/>
  <c r="C1371" i="6"/>
  <c r="R1371" i="6"/>
  <c r="B1371" i="6"/>
  <c r="Q1371" i="6"/>
  <c r="A1371" i="6"/>
  <c r="P1371" i="6"/>
  <c r="O1371" i="6"/>
  <c r="N1371" i="6"/>
  <c r="M1371" i="6"/>
  <c r="L1371" i="6"/>
  <c r="F1388" i="6"/>
  <c r="E1388" i="6"/>
  <c r="R1388" i="6"/>
  <c r="D1388" i="6"/>
  <c r="Q1388" i="6"/>
  <c r="P1388" i="6"/>
  <c r="O1388" i="6"/>
  <c r="N1388" i="6"/>
  <c r="M1388" i="6"/>
  <c r="L1388" i="6"/>
  <c r="K1388" i="6"/>
  <c r="J1388" i="6"/>
  <c r="I1388" i="6"/>
  <c r="H1388" i="6"/>
  <c r="G1388" i="6"/>
  <c r="C1388" i="6"/>
  <c r="B1388" i="6"/>
  <c r="A1388" i="6"/>
  <c r="L1595" i="6"/>
  <c r="K1595" i="6"/>
  <c r="J1595" i="6"/>
  <c r="I1595" i="6"/>
  <c r="F1595" i="6"/>
  <c r="A1595" i="6"/>
  <c r="R1595" i="6"/>
  <c r="Q1595" i="6"/>
  <c r="P1595" i="6"/>
  <c r="O1595" i="6"/>
  <c r="N1595" i="6"/>
  <c r="M1595" i="6"/>
  <c r="H1595" i="6"/>
  <c r="G1595" i="6"/>
  <c r="E1595" i="6"/>
  <c r="D1595" i="6"/>
  <c r="C1595" i="6"/>
  <c r="B1595" i="6"/>
  <c r="E1503" i="6"/>
  <c r="R1503" i="6"/>
  <c r="D1503" i="6"/>
  <c r="Q1503" i="6"/>
  <c r="C1503" i="6"/>
  <c r="P1503" i="6"/>
  <c r="B1503" i="6"/>
  <c r="O1503" i="6"/>
  <c r="A1503" i="6"/>
  <c r="N1503" i="6"/>
  <c r="M1503" i="6"/>
  <c r="L1503" i="6"/>
  <c r="J1503" i="6"/>
  <c r="I1503" i="6"/>
  <c r="H1503" i="6"/>
  <c r="G1503" i="6"/>
  <c r="F1503" i="6"/>
  <c r="K1503" i="6"/>
  <c r="M1746" i="6"/>
  <c r="H1746" i="6"/>
  <c r="G1746" i="6"/>
  <c r="Q1746" i="6"/>
  <c r="P1746" i="6"/>
  <c r="O1746" i="6"/>
  <c r="N1746" i="6"/>
  <c r="L1746" i="6"/>
  <c r="K1746" i="6"/>
  <c r="J1746" i="6"/>
  <c r="I1746" i="6"/>
  <c r="F1746" i="6"/>
  <c r="E1746" i="6"/>
  <c r="D1746" i="6"/>
  <c r="C1746" i="6"/>
  <c r="B1746" i="6"/>
  <c r="R1746" i="6"/>
  <c r="A1746" i="6"/>
  <c r="G1764" i="6"/>
  <c r="F1764" i="6"/>
  <c r="P1764" i="6"/>
  <c r="B1764" i="6"/>
  <c r="O1764" i="6"/>
  <c r="A1764" i="6"/>
  <c r="N1764" i="6"/>
  <c r="M1764" i="6"/>
  <c r="L1764" i="6"/>
  <c r="K1764" i="6"/>
  <c r="J1764" i="6"/>
  <c r="I1764" i="6"/>
  <c r="H1764" i="6"/>
  <c r="E1764" i="6"/>
  <c r="D1764" i="6"/>
  <c r="C1764" i="6"/>
  <c r="R1764" i="6"/>
  <c r="Q1764" i="6"/>
  <c r="N1673" i="6"/>
  <c r="M1673" i="6"/>
  <c r="L1673" i="6"/>
  <c r="K1673" i="6"/>
  <c r="J1673" i="6"/>
  <c r="I1673" i="6"/>
  <c r="H1673" i="6"/>
  <c r="G1673" i="6"/>
  <c r="F1673" i="6"/>
  <c r="E1673" i="6"/>
  <c r="R1673" i="6"/>
  <c r="D1673" i="6"/>
  <c r="Q1673" i="6"/>
  <c r="C1673" i="6"/>
  <c r="P1673" i="6"/>
  <c r="B1673" i="6"/>
  <c r="O1673" i="6"/>
  <c r="A1673" i="6"/>
  <c r="M1704" i="6"/>
  <c r="L1704" i="6"/>
  <c r="K1704" i="6"/>
  <c r="J1704" i="6"/>
  <c r="I1704" i="6"/>
  <c r="H1704" i="6"/>
  <c r="G1704" i="6"/>
  <c r="F1704" i="6"/>
  <c r="E1704" i="6"/>
  <c r="R1704" i="6"/>
  <c r="D1704" i="6"/>
  <c r="Q1704" i="6"/>
  <c r="C1704" i="6"/>
  <c r="P1704" i="6"/>
  <c r="B1704" i="6"/>
  <c r="O1704" i="6"/>
  <c r="A1704" i="6"/>
  <c r="N1704" i="6"/>
  <c r="O1754" i="6"/>
  <c r="A1754" i="6"/>
  <c r="N1754" i="6"/>
  <c r="J1754" i="6"/>
  <c r="I1754" i="6"/>
  <c r="H1754" i="6"/>
  <c r="G1754" i="6"/>
  <c r="F1754" i="6"/>
  <c r="E1754" i="6"/>
  <c r="D1754" i="6"/>
  <c r="C1754" i="6"/>
  <c r="B1754" i="6"/>
  <c r="R1754" i="6"/>
  <c r="Q1754" i="6"/>
  <c r="P1754" i="6"/>
  <c r="M1754" i="6"/>
  <c r="L1754" i="6"/>
  <c r="K1754" i="6"/>
  <c r="J1671" i="6"/>
  <c r="I1671" i="6"/>
  <c r="H1671" i="6"/>
  <c r="G1671" i="6"/>
  <c r="F1671" i="6"/>
  <c r="E1671" i="6"/>
  <c r="R1671" i="6"/>
  <c r="D1671" i="6"/>
  <c r="Q1671" i="6"/>
  <c r="C1671" i="6"/>
  <c r="P1671" i="6"/>
  <c r="B1671" i="6"/>
  <c r="O1671" i="6"/>
  <c r="A1671" i="6"/>
  <c r="N1671" i="6"/>
  <c r="M1671" i="6"/>
  <c r="L1671" i="6"/>
  <c r="K1671" i="6"/>
  <c r="H1579" i="6"/>
  <c r="G1579" i="6"/>
  <c r="F1579" i="6"/>
  <c r="E1579" i="6"/>
  <c r="P1579" i="6"/>
  <c r="B1579" i="6"/>
  <c r="R1579" i="6"/>
  <c r="Q1579" i="6"/>
  <c r="O1579" i="6"/>
  <c r="N1579" i="6"/>
  <c r="M1579" i="6"/>
  <c r="L1579" i="6"/>
  <c r="K1579" i="6"/>
  <c r="J1579" i="6"/>
  <c r="I1579" i="6"/>
  <c r="D1579" i="6"/>
  <c r="C1579" i="6"/>
  <c r="A1579" i="6"/>
  <c r="G1596" i="6"/>
  <c r="F1596" i="6"/>
  <c r="E1596" i="6"/>
  <c r="R1596" i="6"/>
  <c r="D1596" i="6"/>
  <c r="O1596" i="6"/>
  <c r="A1596" i="6"/>
  <c r="B1596" i="6"/>
  <c r="Q1596" i="6"/>
  <c r="P1596" i="6"/>
  <c r="N1596" i="6"/>
  <c r="M1596" i="6"/>
  <c r="L1596" i="6"/>
  <c r="K1596" i="6"/>
  <c r="J1596" i="6"/>
  <c r="I1596" i="6"/>
  <c r="H1596" i="6"/>
  <c r="C1596" i="6"/>
  <c r="F1613" i="6"/>
  <c r="E1613" i="6"/>
  <c r="R1613" i="6"/>
  <c r="D1613" i="6"/>
  <c r="Q1613" i="6"/>
  <c r="C1613" i="6"/>
  <c r="N1613" i="6"/>
  <c r="H1613" i="6"/>
  <c r="G1613" i="6"/>
  <c r="B1613" i="6"/>
  <c r="A1613" i="6"/>
  <c r="P1613" i="6"/>
  <c r="O1613" i="6"/>
  <c r="M1613" i="6"/>
  <c r="L1613" i="6"/>
  <c r="K1613" i="6"/>
  <c r="J1613" i="6"/>
  <c r="I1613" i="6"/>
  <c r="E1574" i="6"/>
  <c r="R1574" i="6"/>
  <c r="D1574" i="6"/>
  <c r="Q1574" i="6"/>
  <c r="C1574" i="6"/>
  <c r="P1574" i="6"/>
  <c r="B1574" i="6"/>
  <c r="N1574" i="6"/>
  <c r="M1574" i="6"/>
  <c r="L1574" i="6"/>
  <c r="K1574" i="6"/>
  <c r="J1574" i="6"/>
  <c r="I1574" i="6"/>
  <c r="H1574" i="6"/>
  <c r="G1574" i="6"/>
  <c r="F1574" i="6"/>
  <c r="A1574" i="6"/>
  <c r="O1574" i="6"/>
  <c r="Q1779" i="6"/>
  <c r="C1779" i="6"/>
  <c r="P1779" i="6"/>
  <c r="B1779" i="6"/>
  <c r="O1779" i="6"/>
  <c r="A1779" i="6"/>
  <c r="N1779" i="6"/>
  <c r="L1779" i="6"/>
  <c r="K1779" i="6"/>
  <c r="J1779" i="6"/>
  <c r="I1779" i="6"/>
  <c r="H1779" i="6"/>
  <c r="G1779" i="6"/>
  <c r="F1779" i="6"/>
  <c r="E1779" i="6"/>
  <c r="R1779" i="6"/>
  <c r="M1779" i="6"/>
  <c r="D1779" i="6"/>
  <c r="N1771" i="6"/>
  <c r="M1771" i="6"/>
  <c r="I1771" i="6"/>
  <c r="H1771" i="6"/>
  <c r="F1771" i="6"/>
  <c r="E1771" i="6"/>
  <c r="R1771" i="6"/>
  <c r="D1771" i="6"/>
  <c r="B1771" i="6"/>
  <c r="A1771" i="6"/>
  <c r="Q1771" i="6"/>
  <c r="P1771" i="6"/>
  <c r="O1771" i="6"/>
  <c r="L1771" i="6"/>
  <c r="K1771" i="6"/>
  <c r="J1771" i="6"/>
  <c r="G1771" i="6"/>
  <c r="C1771" i="6"/>
  <c r="J1835" i="6"/>
  <c r="I1835" i="6"/>
  <c r="H1835" i="6"/>
  <c r="G1835" i="6"/>
  <c r="N1835" i="6"/>
  <c r="M1835" i="6"/>
  <c r="L1835" i="6"/>
  <c r="K1835" i="6"/>
  <c r="F1835" i="6"/>
  <c r="E1835" i="6"/>
  <c r="D1835" i="6"/>
  <c r="C1835" i="6"/>
  <c r="B1835" i="6"/>
  <c r="A1835" i="6"/>
  <c r="R1835" i="6"/>
  <c r="Q1835" i="6"/>
  <c r="P1835" i="6"/>
  <c r="O1835" i="6"/>
  <c r="O1862" i="6"/>
  <c r="A1862" i="6"/>
  <c r="N1862" i="6"/>
  <c r="M1862" i="6"/>
  <c r="L1862" i="6"/>
  <c r="I1862" i="6"/>
  <c r="H1862" i="6"/>
  <c r="G1862" i="6"/>
  <c r="F1862" i="6"/>
  <c r="E1862" i="6"/>
  <c r="D1862" i="6"/>
  <c r="C1862" i="6"/>
  <c r="B1862" i="6"/>
  <c r="R1862" i="6"/>
  <c r="Q1862" i="6"/>
  <c r="P1862" i="6"/>
  <c r="K1862" i="6"/>
  <c r="J1862" i="6"/>
  <c r="N1907" i="6"/>
  <c r="M1907" i="6"/>
  <c r="L1907" i="6"/>
  <c r="K1907" i="6"/>
  <c r="J1907" i="6"/>
  <c r="I1907" i="6"/>
  <c r="H1907" i="6"/>
  <c r="F1907" i="6"/>
  <c r="D1907" i="6"/>
  <c r="C1907" i="6"/>
  <c r="B1907" i="6"/>
  <c r="A1907" i="6"/>
  <c r="R1907" i="6"/>
  <c r="Q1907" i="6"/>
  <c r="P1907" i="6"/>
  <c r="O1907" i="6"/>
  <c r="G1907" i="6"/>
  <c r="E1907" i="6"/>
  <c r="J1786" i="6"/>
  <c r="I1786" i="6"/>
  <c r="H1786" i="6"/>
  <c r="G1786" i="6"/>
  <c r="E1786" i="6"/>
  <c r="R1786" i="6"/>
  <c r="D1786" i="6"/>
  <c r="Q1786" i="6"/>
  <c r="C1786" i="6"/>
  <c r="P1786" i="6"/>
  <c r="B1786" i="6"/>
  <c r="O1786" i="6"/>
  <c r="A1786" i="6"/>
  <c r="N1786" i="6"/>
  <c r="M1786" i="6"/>
  <c r="L1786" i="6"/>
  <c r="K1786" i="6"/>
  <c r="F1786" i="6"/>
  <c r="L1871" i="6"/>
  <c r="K1871" i="6"/>
  <c r="J1871" i="6"/>
  <c r="I1871" i="6"/>
  <c r="F1871" i="6"/>
  <c r="D1871" i="6"/>
  <c r="C1871" i="6"/>
  <c r="B1871" i="6"/>
  <c r="A1871" i="6"/>
  <c r="R1871" i="6"/>
  <c r="Q1871" i="6"/>
  <c r="P1871" i="6"/>
  <c r="O1871" i="6"/>
  <c r="N1871" i="6"/>
  <c r="M1871" i="6"/>
  <c r="H1871" i="6"/>
  <c r="G1871" i="6"/>
  <c r="E1871" i="6"/>
  <c r="F1767" i="6"/>
  <c r="E1767" i="6"/>
  <c r="O1767" i="6"/>
  <c r="A1767" i="6"/>
  <c r="N1767" i="6"/>
  <c r="L1767" i="6"/>
  <c r="K1767" i="6"/>
  <c r="R1767" i="6"/>
  <c r="Q1767" i="6"/>
  <c r="P1767" i="6"/>
  <c r="M1767" i="6"/>
  <c r="J1767" i="6"/>
  <c r="I1767" i="6"/>
  <c r="H1767" i="6"/>
  <c r="G1767" i="6"/>
  <c r="D1767" i="6"/>
  <c r="C1767" i="6"/>
  <c r="B1767" i="6"/>
  <c r="F1798" i="6"/>
  <c r="E1798" i="6"/>
  <c r="R1798" i="6"/>
  <c r="D1798" i="6"/>
  <c r="Q1798" i="6"/>
  <c r="C1798" i="6"/>
  <c r="P1798" i="6"/>
  <c r="B1798" i="6"/>
  <c r="O1798" i="6"/>
  <c r="A1798" i="6"/>
  <c r="N1798" i="6"/>
  <c r="M1798" i="6"/>
  <c r="L1798" i="6"/>
  <c r="K1798" i="6"/>
  <c r="J1798" i="6"/>
  <c r="I1798" i="6"/>
  <c r="H1798" i="6"/>
  <c r="G1798" i="6"/>
  <c r="O1876" i="6"/>
  <c r="A1876" i="6"/>
  <c r="N1876" i="6"/>
  <c r="M1876" i="6"/>
  <c r="L1876" i="6"/>
  <c r="I1876" i="6"/>
  <c r="R1876" i="6"/>
  <c r="Q1876" i="6"/>
  <c r="P1876" i="6"/>
  <c r="K1876" i="6"/>
  <c r="J1876" i="6"/>
  <c r="H1876" i="6"/>
  <c r="G1876" i="6"/>
  <c r="F1876" i="6"/>
  <c r="E1876" i="6"/>
  <c r="D1876" i="6"/>
  <c r="C1876" i="6"/>
  <c r="B1876" i="6"/>
  <c r="L1968" i="6"/>
  <c r="K1968" i="6"/>
  <c r="I1968" i="6"/>
  <c r="O1968" i="6"/>
  <c r="N1968" i="6"/>
  <c r="M1968" i="6"/>
  <c r="J1968" i="6"/>
  <c r="H1968" i="6"/>
  <c r="G1968" i="6"/>
  <c r="F1968" i="6"/>
  <c r="E1968" i="6"/>
  <c r="D1968" i="6"/>
  <c r="C1968" i="6"/>
  <c r="B1968" i="6"/>
  <c r="R1968" i="6"/>
  <c r="A1968" i="6"/>
  <c r="Q1968" i="6"/>
  <c r="P1968" i="6"/>
  <c r="M1896" i="6"/>
  <c r="L1896" i="6"/>
  <c r="K1896" i="6"/>
  <c r="J1896" i="6"/>
  <c r="I1896" i="6"/>
  <c r="H1896" i="6"/>
  <c r="G1896" i="6"/>
  <c r="E1896" i="6"/>
  <c r="Q1896" i="6"/>
  <c r="P1896" i="6"/>
  <c r="O1896" i="6"/>
  <c r="N1896" i="6"/>
  <c r="F1896" i="6"/>
  <c r="D1896" i="6"/>
  <c r="C1896" i="6"/>
  <c r="B1896" i="6"/>
  <c r="A1896" i="6"/>
  <c r="R1896" i="6"/>
  <c r="O2032" i="6"/>
  <c r="A2032" i="6"/>
  <c r="N2032" i="6"/>
  <c r="M2032" i="6"/>
  <c r="L2032" i="6"/>
  <c r="K2032" i="6"/>
  <c r="J2032" i="6"/>
  <c r="I2032" i="6"/>
  <c r="E2032" i="6"/>
  <c r="D2032" i="6"/>
  <c r="C2032" i="6"/>
  <c r="B2032" i="6"/>
  <c r="R2032" i="6"/>
  <c r="Q2032" i="6"/>
  <c r="P2032" i="6"/>
  <c r="H2032" i="6"/>
  <c r="G2032" i="6"/>
  <c r="F2032" i="6"/>
  <c r="J1933" i="6"/>
  <c r="I1933" i="6"/>
  <c r="H1933" i="6"/>
  <c r="G1933" i="6"/>
  <c r="F1933" i="6"/>
  <c r="E1933" i="6"/>
  <c r="R1933" i="6"/>
  <c r="D1933" i="6"/>
  <c r="Q1933" i="6"/>
  <c r="C1933" i="6"/>
  <c r="P1933" i="6"/>
  <c r="B1933" i="6"/>
  <c r="O1933" i="6"/>
  <c r="A1933" i="6"/>
  <c r="N1933" i="6"/>
  <c r="M1933" i="6"/>
  <c r="L1933" i="6"/>
  <c r="K1933" i="6"/>
  <c r="L2013" i="6"/>
  <c r="K2013" i="6"/>
  <c r="J2013" i="6"/>
  <c r="I2013" i="6"/>
  <c r="H2013" i="6"/>
  <c r="G2013" i="6"/>
  <c r="F2013" i="6"/>
  <c r="B2013" i="6"/>
  <c r="A2013" i="6"/>
  <c r="R2013" i="6"/>
  <c r="Q2013" i="6"/>
  <c r="P2013" i="6"/>
  <c r="O2013" i="6"/>
  <c r="N2013" i="6"/>
  <c r="M2013" i="6"/>
  <c r="E2013" i="6"/>
  <c r="D2013" i="6"/>
  <c r="C2013" i="6"/>
  <c r="R2009" i="6"/>
  <c r="D2009" i="6"/>
  <c r="Q2009" i="6"/>
  <c r="C2009" i="6"/>
  <c r="P2009" i="6"/>
  <c r="B2009" i="6"/>
  <c r="O2009" i="6"/>
  <c r="A2009" i="6"/>
  <c r="N2009" i="6"/>
  <c r="M2009" i="6"/>
  <c r="L2009" i="6"/>
  <c r="K2009" i="6"/>
  <c r="J2009" i="6"/>
  <c r="I2009" i="6"/>
  <c r="H2009" i="6"/>
  <c r="G2009" i="6"/>
  <c r="F2009" i="6"/>
  <c r="E2009" i="6"/>
  <c r="Q2012" i="6"/>
  <c r="C2012" i="6"/>
  <c r="P2012" i="6"/>
  <c r="B2012" i="6"/>
  <c r="O2012" i="6"/>
  <c r="A2012" i="6"/>
  <c r="N2012" i="6"/>
  <c r="M2012" i="6"/>
  <c r="L2012" i="6"/>
  <c r="K2012" i="6"/>
  <c r="R2012" i="6"/>
  <c r="J2012" i="6"/>
  <c r="I2012" i="6"/>
  <c r="H2012" i="6"/>
  <c r="G2012" i="6"/>
  <c r="F2012" i="6"/>
  <c r="E2012" i="6"/>
  <c r="D2012" i="6"/>
  <c r="F1945" i="6"/>
  <c r="E1945" i="6"/>
  <c r="R1945" i="6"/>
  <c r="D1945" i="6"/>
  <c r="Q1945" i="6"/>
  <c r="C1945" i="6"/>
  <c r="P1945" i="6"/>
  <c r="B1945" i="6"/>
  <c r="O1945" i="6"/>
  <c r="A1945" i="6"/>
  <c r="N1945" i="6"/>
  <c r="M1945" i="6"/>
  <c r="L1945" i="6"/>
  <c r="K1945" i="6"/>
  <c r="J1945" i="6"/>
  <c r="I1945" i="6"/>
  <c r="H1945" i="6"/>
  <c r="G1945" i="6"/>
  <c r="E1948" i="6"/>
  <c r="R1948" i="6"/>
  <c r="D1948" i="6"/>
  <c r="Q1948" i="6"/>
  <c r="C1948" i="6"/>
  <c r="P1948" i="6"/>
  <c r="B1948" i="6"/>
  <c r="O1948" i="6"/>
  <c r="A1948" i="6"/>
  <c r="N1948" i="6"/>
  <c r="M1948" i="6"/>
  <c r="L1948" i="6"/>
  <c r="K1948" i="6"/>
  <c r="J1948" i="6"/>
  <c r="I1948" i="6"/>
  <c r="H1948" i="6"/>
  <c r="G1948" i="6"/>
  <c r="F1948" i="6"/>
  <c r="L2189" i="6"/>
  <c r="K2189" i="6"/>
  <c r="J2189" i="6"/>
  <c r="I2189" i="6"/>
  <c r="H2189" i="6"/>
  <c r="G2189" i="6"/>
  <c r="F2189" i="6"/>
  <c r="R2189" i="6"/>
  <c r="D2189" i="6"/>
  <c r="Q2189" i="6"/>
  <c r="C2189" i="6"/>
  <c r="N2189" i="6"/>
  <c r="M2189" i="6"/>
  <c r="E2189" i="6"/>
  <c r="B2189" i="6"/>
  <c r="A2189" i="6"/>
  <c r="P2189" i="6"/>
  <c r="O2189" i="6"/>
  <c r="N2169" i="6"/>
  <c r="M2169" i="6"/>
  <c r="L2169" i="6"/>
  <c r="K2169" i="6"/>
  <c r="J2169" i="6"/>
  <c r="I2169" i="6"/>
  <c r="H2169" i="6"/>
  <c r="G2169" i="6"/>
  <c r="F2169" i="6"/>
  <c r="E2169" i="6"/>
  <c r="D2169" i="6"/>
  <c r="C2169" i="6"/>
  <c r="B2169" i="6"/>
  <c r="A2169" i="6"/>
  <c r="R2169" i="6"/>
  <c r="Q2169" i="6"/>
  <c r="P2169" i="6"/>
  <c r="O2169" i="6"/>
  <c r="O2124" i="6"/>
  <c r="A2124" i="6"/>
  <c r="N2124" i="6"/>
  <c r="M2124" i="6"/>
  <c r="L2124" i="6"/>
  <c r="I2124" i="6"/>
  <c r="G2124" i="6"/>
  <c r="F2124" i="6"/>
  <c r="E2124" i="6"/>
  <c r="D2124" i="6"/>
  <c r="C2124" i="6"/>
  <c r="B2124" i="6"/>
  <c r="R2124" i="6"/>
  <c r="Q2124" i="6"/>
  <c r="P2124" i="6"/>
  <c r="K2124" i="6"/>
  <c r="J2124" i="6"/>
  <c r="H2124" i="6"/>
  <c r="R2115" i="6"/>
  <c r="D2115" i="6"/>
  <c r="Q2115" i="6"/>
  <c r="C2115" i="6"/>
  <c r="P2115" i="6"/>
  <c r="B2115" i="6"/>
  <c r="O2115" i="6"/>
  <c r="A2115" i="6"/>
  <c r="G2115" i="6"/>
  <c r="F2115" i="6"/>
  <c r="E2115" i="6"/>
  <c r="N2115" i="6"/>
  <c r="M2115" i="6"/>
  <c r="L2115" i="6"/>
  <c r="K2115" i="6"/>
  <c r="J2115" i="6"/>
  <c r="I2115" i="6"/>
  <c r="H2115" i="6"/>
  <c r="K2091" i="6"/>
  <c r="I2091" i="6"/>
  <c r="H2091" i="6"/>
  <c r="G2091" i="6"/>
  <c r="F2091" i="6"/>
  <c r="E2091" i="6"/>
  <c r="D2091" i="6"/>
  <c r="R2091" i="6"/>
  <c r="C2091" i="6"/>
  <c r="Q2091" i="6"/>
  <c r="B2091" i="6"/>
  <c r="P2091" i="6"/>
  <c r="A2091" i="6"/>
  <c r="O2091" i="6"/>
  <c r="N2091" i="6"/>
  <c r="M2091" i="6"/>
  <c r="L2091" i="6"/>
  <c r="J2091" i="6"/>
  <c r="P2076" i="6"/>
  <c r="B2076" i="6"/>
  <c r="H2076" i="6"/>
  <c r="G2076" i="6"/>
  <c r="F2076" i="6"/>
  <c r="E2076" i="6"/>
  <c r="D2076" i="6"/>
  <c r="R2076" i="6"/>
  <c r="C2076" i="6"/>
  <c r="Q2076" i="6"/>
  <c r="A2076" i="6"/>
  <c r="O2076" i="6"/>
  <c r="N2076" i="6"/>
  <c r="M2076" i="6"/>
  <c r="L2076" i="6"/>
  <c r="K2076" i="6"/>
  <c r="J2076" i="6"/>
  <c r="I2076" i="6"/>
  <c r="H2053" i="6"/>
  <c r="G2053" i="6"/>
  <c r="F2053" i="6"/>
  <c r="E2053" i="6"/>
  <c r="R2053" i="6"/>
  <c r="D2053" i="6"/>
  <c r="Q2053" i="6"/>
  <c r="C2053" i="6"/>
  <c r="P2053" i="6"/>
  <c r="B2053" i="6"/>
  <c r="N2053" i="6"/>
  <c r="M2053" i="6"/>
  <c r="L2053" i="6"/>
  <c r="O2053" i="6"/>
  <c r="K2053" i="6"/>
  <c r="J2053" i="6"/>
  <c r="I2053" i="6"/>
  <c r="A2053" i="6"/>
  <c r="G1986" i="6"/>
  <c r="F1986" i="6"/>
  <c r="E1986" i="6"/>
  <c r="R1986" i="6"/>
  <c r="D1986" i="6"/>
  <c r="Q1986" i="6"/>
  <c r="C1986" i="6"/>
  <c r="P1986" i="6"/>
  <c r="O1986" i="6"/>
  <c r="N1986" i="6"/>
  <c r="M1986" i="6"/>
  <c r="L1986" i="6"/>
  <c r="K1986" i="6"/>
  <c r="J1986" i="6"/>
  <c r="I1986" i="6"/>
  <c r="H1986" i="6"/>
  <c r="B1986" i="6"/>
  <c r="A1986" i="6"/>
  <c r="E1961" i="6"/>
  <c r="R1961" i="6"/>
  <c r="D1961" i="6"/>
  <c r="G1961" i="6"/>
  <c r="F1961" i="6"/>
  <c r="C1961" i="6"/>
  <c r="B1961" i="6"/>
  <c r="Q1961" i="6"/>
  <c r="A1961" i="6"/>
  <c r="P1961" i="6"/>
  <c r="O1961" i="6"/>
  <c r="N1961" i="6"/>
  <c r="M1961" i="6"/>
  <c r="L1961" i="6"/>
  <c r="K1961" i="6"/>
  <c r="J1961" i="6"/>
  <c r="I1961" i="6"/>
  <c r="H1961" i="6"/>
  <c r="K2299" i="6"/>
  <c r="J2299" i="6"/>
  <c r="I2299" i="6"/>
  <c r="R2299" i="6"/>
  <c r="A2299" i="6"/>
  <c r="Q2299" i="6"/>
  <c r="P2299" i="6"/>
  <c r="O2299" i="6"/>
  <c r="N2299" i="6"/>
  <c r="M2299" i="6"/>
  <c r="L2299" i="6"/>
  <c r="F2299" i="6"/>
  <c r="E2299" i="6"/>
  <c r="D2299" i="6"/>
  <c r="C2299" i="6"/>
  <c r="B2299" i="6"/>
  <c r="H2299" i="6"/>
  <c r="G2299" i="6"/>
  <c r="N2346" i="6"/>
  <c r="M2346" i="6"/>
  <c r="L2346" i="6"/>
  <c r="Q2346" i="6"/>
  <c r="P2346" i="6"/>
  <c r="O2346" i="6"/>
  <c r="K2346" i="6"/>
  <c r="J2346" i="6"/>
  <c r="I2346" i="6"/>
  <c r="H2346" i="6"/>
  <c r="G2346" i="6"/>
  <c r="F2346" i="6"/>
  <c r="E2346" i="6"/>
  <c r="D2346" i="6"/>
  <c r="B2346" i="6"/>
  <c r="A2346" i="6"/>
  <c r="R2346" i="6"/>
  <c r="C2346" i="6"/>
  <c r="N2360" i="6"/>
  <c r="M2360" i="6"/>
  <c r="L2360" i="6"/>
  <c r="R2360" i="6"/>
  <c r="A2360" i="6"/>
  <c r="Q2360" i="6"/>
  <c r="P2360" i="6"/>
  <c r="O2360" i="6"/>
  <c r="K2360" i="6"/>
  <c r="J2360" i="6"/>
  <c r="I2360" i="6"/>
  <c r="H2360" i="6"/>
  <c r="G2360" i="6"/>
  <c r="F2360" i="6"/>
  <c r="E2360" i="6"/>
  <c r="B2360" i="6"/>
  <c r="D2360" i="6"/>
  <c r="C2360" i="6"/>
  <c r="N2318" i="6"/>
  <c r="M2318" i="6"/>
  <c r="L2318" i="6"/>
  <c r="O2318" i="6"/>
  <c r="K2318" i="6"/>
  <c r="J2318" i="6"/>
  <c r="I2318" i="6"/>
  <c r="H2318" i="6"/>
  <c r="G2318" i="6"/>
  <c r="F2318" i="6"/>
  <c r="E2318" i="6"/>
  <c r="A2318" i="6"/>
  <c r="R2318" i="6"/>
  <c r="Q2318" i="6"/>
  <c r="C2318" i="6"/>
  <c r="P2318" i="6"/>
  <c r="D2318" i="6"/>
  <c r="B2318" i="6"/>
  <c r="R2400" i="6"/>
  <c r="D2400" i="6"/>
  <c r="K2400" i="6"/>
  <c r="J2400" i="6"/>
  <c r="I2400" i="6"/>
  <c r="G2400" i="6"/>
  <c r="F2400" i="6"/>
  <c r="E2400" i="6"/>
  <c r="Q2400" i="6"/>
  <c r="B2400" i="6"/>
  <c r="P2400" i="6"/>
  <c r="A2400" i="6"/>
  <c r="N2400" i="6"/>
  <c r="M2400" i="6"/>
  <c r="L2400" i="6"/>
  <c r="H2400" i="6"/>
  <c r="C2400" i="6"/>
  <c r="O2400" i="6"/>
  <c r="N2332" i="6"/>
  <c r="M2332" i="6"/>
  <c r="L2332" i="6"/>
  <c r="P2332" i="6"/>
  <c r="O2332" i="6"/>
  <c r="K2332" i="6"/>
  <c r="J2332" i="6"/>
  <c r="I2332" i="6"/>
  <c r="H2332" i="6"/>
  <c r="G2332" i="6"/>
  <c r="F2332" i="6"/>
  <c r="E2332" i="6"/>
  <c r="R2332" i="6"/>
  <c r="Q2332" i="6"/>
  <c r="D2332" i="6"/>
  <c r="C2332" i="6"/>
  <c r="B2332" i="6"/>
  <c r="A2332" i="6"/>
  <c r="M2279" i="6"/>
  <c r="L2279" i="6"/>
  <c r="K2279" i="6"/>
  <c r="F2279" i="6"/>
  <c r="E2279" i="6"/>
  <c r="Q2279" i="6"/>
  <c r="C2279" i="6"/>
  <c r="B2279" i="6"/>
  <c r="A2279" i="6"/>
  <c r="R2279" i="6"/>
  <c r="P2279" i="6"/>
  <c r="O2279" i="6"/>
  <c r="N2279" i="6"/>
  <c r="J2279" i="6"/>
  <c r="G2279" i="6"/>
  <c r="I2279" i="6"/>
  <c r="H2279" i="6"/>
  <c r="D2279" i="6"/>
  <c r="H2229" i="6"/>
  <c r="G2229" i="6"/>
  <c r="F2229" i="6"/>
  <c r="E2229" i="6"/>
  <c r="R2229" i="6"/>
  <c r="D2229" i="6"/>
  <c r="Q2229" i="6"/>
  <c r="C2229" i="6"/>
  <c r="P2229" i="6"/>
  <c r="B2229" i="6"/>
  <c r="O2229" i="6"/>
  <c r="A2229" i="6"/>
  <c r="N2229" i="6"/>
  <c r="M2229" i="6"/>
  <c r="J2229" i="6"/>
  <c r="L2229" i="6"/>
  <c r="K2229" i="6"/>
  <c r="I2229" i="6"/>
  <c r="G2218" i="6"/>
  <c r="F2218" i="6"/>
  <c r="E2218" i="6"/>
  <c r="R2218" i="6"/>
  <c r="D2218" i="6"/>
  <c r="Q2218" i="6"/>
  <c r="C2218" i="6"/>
  <c r="P2218" i="6"/>
  <c r="B2218" i="6"/>
  <c r="O2218" i="6"/>
  <c r="A2218" i="6"/>
  <c r="N2218" i="6"/>
  <c r="M2218" i="6"/>
  <c r="L2218" i="6"/>
  <c r="I2218" i="6"/>
  <c r="K2218" i="6"/>
  <c r="J2218" i="6"/>
  <c r="H2218" i="6"/>
  <c r="F2151" i="6"/>
  <c r="E2151" i="6"/>
  <c r="R2151" i="6"/>
  <c r="D2151" i="6"/>
  <c r="Q2151" i="6"/>
  <c r="C2151" i="6"/>
  <c r="P2151" i="6"/>
  <c r="B2151" i="6"/>
  <c r="O2151" i="6"/>
  <c r="A2151" i="6"/>
  <c r="N2151" i="6"/>
  <c r="M2151" i="6"/>
  <c r="L2151" i="6"/>
  <c r="K2151" i="6"/>
  <c r="J2151" i="6"/>
  <c r="I2151" i="6"/>
  <c r="H2151" i="6"/>
  <c r="G2151" i="6"/>
  <c r="E2210" i="6"/>
  <c r="R2210" i="6"/>
  <c r="D2210" i="6"/>
  <c r="Q2210" i="6"/>
  <c r="C2210" i="6"/>
  <c r="P2210" i="6"/>
  <c r="B2210" i="6"/>
  <c r="O2210" i="6"/>
  <c r="A2210" i="6"/>
  <c r="N2210" i="6"/>
  <c r="M2210" i="6"/>
  <c r="L2210" i="6"/>
  <c r="K2210" i="6"/>
  <c r="J2210" i="6"/>
  <c r="G2210" i="6"/>
  <c r="I2210" i="6"/>
  <c r="H2210" i="6"/>
  <c r="F2210" i="6"/>
  <c r="Q2365" i="6"/>
  <c r="C2365" i="6"/>
  <c r="P2365" i="6"/>
  <c r="B2365" i="6"/>
  <c r="O2365" i="6"/>
  <c r="A2365" i="6"/>
  <c r="K2365" i="6"/>
  <c r="J2365" i="6"/>
  <c r="I2365" i="6"/>
  <c r="H2365" i="6"/>
  <c r="G2365" i="6"/>
  <c r="F2365" i="6"/>
  <c r="E2365" i="6"/>
  <c r="D2365" i="6"/>
  <c r="R2365" i="6"/>
  <c r="N2365" i="6"/>
  <c r="M2365" i="6"/>
  <c r="L2365" i="6"/>
  <c r="R2278" i="6"/>
  <c r="D2278" i="6"/>
  <c r="Q2278" i="6"/>
  <c r="C2278" i="6"/>
  <c r="P2278" i="6"/>
  <c r="B2278" i="6"/>
  <c r="H2278" i="6"/>
  <c r="G2278" i="6"/>
  <c r="O2278" i="6"/>
  <c r="N2278" i="6"/>
  <c r="M2278" i="6"/>
  <c r="L2278" i="6"/>
  <c r="K2278" i="6"/>
  <c r="J2278" i="6"/>
  <c r="I2278" i="6"/>
  <c r="A2278" i="6"/>
  <c r="F2278" i="6"/>
  <c r="E2278" i="6"/>
  <c r="M2401" i="6"/>
  <c r="G2401" i="6"/>
  <c r="F2401" i="6"/>
  <c r="E2401" i="6"/>
  <c r="R2401" i="6"/>
  <c r="C2401" i="6"/>
  <c r="Q2401" i="6"/>
  <c r="B2401" i="6"/>
  <c r="P2401" i="6"/>
  <c r="A2401" i="6"/>
  <c r="N2401" i="6"/>
  <c r="L2401" i="6"/>
  <c r="O2401" i="6"/>
  <c r="K2401" i="6"/>
  <c r="J2401" i="6"/>
  <c r="I2401" i="6"/>
  <c r="H2401" i="6"/>
  <c r="D2401" i="6"/>
  <c r="P2326" i="6"/>
  <c r="B2326" i="6"/>
  <c r="O2326" i="6"/>
  <c r="A2326" i="6"/>
  <c r="N2326" i="6"/>
  <c r="E2326" i="6"/>
  <c r="D2326" i="6"/>
  <c r="C2326" i="6"/>
  <c r="R2326" i="6"/>
  <c r="Q2326" i="6"/>
  <c r="M2326" i="6"/>
  <c r="L2326" i="6"/>
  <c r="J2326" i="6"/>
  <c r="I2326" i="6"/>
  <c r="H2326" i="6"/>
  <c r="G2326" i="6"/>
  <c r="F2326" i="6"/>
  <c r="K2326" i="6"/>
  <c r="P2256" i="6"/>
  <c r="B2256" i="6"/>
  <c r="O2256" i="6"/>
  <c r="A2256" i="6"/>
  <c r="D2256" i="6"/>
  <c r="C2256" i="6"/>
  <c r="F2256" i="6"/>
  <c r="E2256" i="6"/>
  <c r="R2256" i="6"/>
  <c r="Q2256" i="6"/>
  <c r="N2256" i="6"/>
  <c r="M2256" i="6"/>
  <c r="L2256" i="6"/>
  <c r="K2256" i="6"/>
  <c r="H2256" i="6"/>
  <c r="J2256" i="6"/>
  <c r="I2256" i="6"/>
  <c r="G2256" i="6"/>
  <c r="O2329" i="6"/>
  <c r="A2329" i="6"/>
  <c r="N2329" i="6"/>
  <c r="M2329" i="6"/>
  <c r="B2329" i="6"/>
  <c r="R2329" i="6"/>
  <c r="Q2329" i="6"/>
  <c r="P2329" i="6"/>
  <c r="L2329" i="6"/>
  <c r="K2329" i="6"/>
  <c r="J2329" i="6"/>
  <c r="I2329" i="6"/>
  <c r="C2329" i="6"/>
  <c r="H2329" i="6"/>
  <c r="E2329" i="6"/>
  <c r="G2329" i="6"/>
  <c r="F2329" i="6"/>
  <c r="D2329" i="6"/>
  <c r="H2430" i="6"/>
  <c r="N2430" i="6"/>
  <c r="M2430" i="6"/>
  <c r="L2430" i="6"/>
  <c r="K2430" i="6"/>
  <c r="J2430" i="6"/>
  <c r="I2430" i="6"/>
  <c r="G2430" i="6"/>
  <c r="F2430" i="6"/>
  <c r="E2430" i="6"/>
  <c r="D2430" i="6"/>
  <c r="R2430" i="6"/>
  <c r="C2430" i="6"/>
  <c r="Q2430" i="6"/>
  <c r="P2430" i="6"/>
  <c r="O2430" i="6"/>
  <c r="B2430" i="6"/>
  <c r="A2430" i="6"/>
  <c r="M2391" i="6"/>
  <c r="L2391" i="6"/>
  <c r="K2391" i="6"/>
  <c r="H2391" i="6"/>
  <c r="R2391" i="6"/>
  <c r="F2391" i="6"/>
  <c r="E2391" i="6"/>
  <c r="D2391" i="6"/>
  <c r="C2391" i="6"/>
  <c r="B2391" i="6"/>
  <c r="A2391" i="6"/>
  <c r="Q2391" i="6"/>
  <c r="P2391" i="6"/>
  <c r="O2391" i="6"/>
  <c r="N2391" i="6"/>
  <c r="G2391" i="6"/>
  <c r="J2391" i="6"/>
  <c r="I2391" i="6"/>
  <c r="N2454" i="6"/>
  <c r="J2454" i="6"/>
  <c r="I2454" i="6"/>
  <c r="H2454" i="6"/>
  <c r="G2454" i="6"/>
  <c r="F2454" i="6"/>
  <c r="E2454" i="6"/>
  <c r="D2454" i="6"/>
  <c r="R2454" i="6"/>
  <c r="C2454" i="6"/>
  <c r="Q2454" i="6"/>
  <c r="B2454" i="6"/>
  <c r="P2454" i="6"/>
  <c r="A2454" i="6"/>
  <c r="O2454" i="6"/>
  <c r="L2454" i="6"/>
  <c r="K2454" i="6"/>
  <c r="M2454" i="6"/>
  <c r="H2486" i="6"/>
  <c r="G2486" i="6"/>
  <c r="O2486" i="6"/>
  <c r="N2486" i="6"/>
  <c r="M2486" i="6"/>
  <c r="L2486" i="6"/>
  <c r="I2486" i="6"/>
  <c r="B2486" i="6"/>
  <c r="A2486" i="6"/>
  <c r="R2486" i="6"/>
  <c r="Q2486" i="6"/>
  <c r="P2486" i="6"/>
  <c r="K2486" i="6"/>
  <c r="J2486" i="6"/>
  <c r="F2486" i="6"/>
  <c r="E2486" i="6"/>
  <c r="D2486" i="6"/>
  <c r="C2486" i="6"/>
  <c r="G2353" i="6"/>
  <c r="F2353" i="6"/>
  <c r="E2353" i="6"/>
  <c r="I2353" i="6"/>
  <c r="H2353" i="6"/>
  <c r="D2353" i="6"/>
  <c r="C2353" i="6"/>
  <c r="B2353" i="6"/>
  <c r="R2353" i="6"/>
  <c r="A2353" i="6"/>
  <c r="Q2353" i="6"/>
  <c r="P2353" i="6"/>
  <c r="O2353" i="6"/>
  <c r="N2353" i="6"/>
  <c r="M2353" i="6"/>
  <c r="L2353" i="6"/>
  <c r="K2353" i="6"/>
  <c r="J2353" i="6"/>
  <c r="Q2529" i="6"/>
  <c r="C2529" i="6"/>
  <c r="P2529" i="6"/>
  <c r="B2529" i="6"/>
  <c r="N2529" i="6"/>
  <c r="M2529" i="6"/>
  <c r="L2529" i="6"/>
  <c r="K2529" i="6"/>
  <c r="I2529" i="6"/>
  <c r="H2529" i="6"/>
  <c r="G2529" i="6"/>
  <c r="F2529" i="6"/>
  <c r="R2529" i="6"/>
  <c r="O2529" i="6"/>
  <c r="J2529" i="6"/>
  <c r="E2529" i="6"/>
  <c r="D2529" i="6"/>
  <c r="A2529" i="6"/>
  <c r="F2436" i="6"/>
  <c r="E2436" i="6"/>
  <c r="D2436" i="6"/>
  <c r="R2436" i="6"/>
  <c r="C2436" i="6"/>
  <c r="Q2436" i="6"/>
  <c r="B2436" i="6"/>
  <c r="P2436" i="6"/>
  <c r="A2436" i="6"/>
  <c r="O2436" i="6"/>
  <c r="N2436" i="6"/>
  <c r="M2436" i="6"/>
  <c r="L2436" i="6"/>
  <c r="K2436" i="6"/>
  <c r="J2436" i="6"/>
  <c r="G2436" i="6"/>
  <c r="I2436" i="6"/>
  <c r="H2436" i="6"/>
  <c r="P2448" i="6"/>
  <c r="B2448" i="6"/>
  <c r="D2448" i="6"/>
  <c r="R2448" i="6"/>
  <c r="C2448" i="6"/>
  <c r="Q2448" i="6"/>
  <c r="A2448" i="6"/>
  <c r="O2448" i="6"/>
  <c r="N2448" i="6"/>
  <c r="M2448" i="6"/>
  <c r="L2448" i="6"/>
  <c r="K2448" i="6"/>
  <c r="J2448" i="6"/>
  <c r="I2448" i="6"/>
  <c r="H2448" i="6"/>
  <c r="G2448" i="6"/>
  <c r="F2448" i="6"/>
  <c r="E2448" i="6"/>
  <c r="N2592" i="6"/>
  <c r="M2592" i="6"/>
  <c r="L2592" i="6"/>
  <c r="R2592" i="6"/>
  <c r="A2592" i="6"/>
  <c r="Q2592" i="6"/>
  <c r="O2592" i="6"/>
  <c r="K2592" i="6"/>
  <c r="J2592" i="6"/>
  <c r="I2592" i="6"/>
  <c r="F2592" i="6"/>
  <c r="G2592" i="6"/>
  <c r="E2592" i="6"/>
  <c r="D2592" i="6"/>
  <c r="C2592" i="6"/>
  <c r="P2592" i="6"/>
  <c r="B2592" i="6"/>
  <c r="H2592" i="6"/>
  <c r="P2614" i="6"/>
  <c r="B2614" i="6"/>
  <c r="O2614" i="6"/>
  <c r="A2614" i="6"/>
  <c r="N2614" i="6"/>
  <c r="I2614" i="6"/>
  <c r="H2614" i="6"/>
  <c r="G2614" i="6"/>
  <c r="F2614" i="6"/>
  <c r="E2614" i="6"/>
  <c r="D2614" i="6"/>
  <c r="C2614" i="6"/>
  <c r="Q2614" i="6"/>
  <c r="J2614" i="6"/>
  <c r="R2614" i="6"/>
  <c r="M2614" i="6"/>
  <c r="L2614" i="6"/>
  <c r="K2614" i="6"/>
  <c r="I2621" i="6"/>
  <c r="H2621" i="6"/>
  <c r="G2621" i="6"/>
  <c r="R2621" i="6"/>
  <c r="A2621" i="6"/>
  <c r="Q2621" i="6"/>
  <c r="P2621" i="6"/>
  <c r="O2621" i="6"/>
  <c r="N2621" i="6"/>
  <c r="M2621" i="6"/>
  <c r="L2621" i="6"/>
  <c r="F2621" i="6"/>
  <c r="B2621" i="6"/>
  <c r="K2621" i="6"/>
  <c r="J2621" i="6"/>
  <c r="E2621" i="6"/>
  <c r="D2621" i="6"/>
  <c r="C2621" i="6"/>
  <c r="L2598" i="6"/>
  <c r="K2598" i="6"/>
  <c r="J2598" i="6"/>
  <c r="I2598" i="6"/>
  <c r="H2598" i="6"/>
  <c r="F2598" i="6"/>
  <c r="E2598" i="6"/>
  <c r="D2598" i="6"/>
  <c r="C2598" i="6"/>
  <c r="Q2598" i="6"/>
  <c r="A2598" i="6"/>
  <c r="R2598" i="6"/>
  <c r="P2598" i="6"/>
  <c r="O2598" i="6"/>
  <c r="N2598" i="6"/>
  <c r="M2598" i="6"/>
  <c r="G2598" i="6"/>
  <c r="B2598" i="6"/>
  <c r="Q2639" i="6"/>
  <c r="C2639" i="6"/>
  <c r="P2639" i="6"/>
  <c r="B2639" i="6"/>
  <c r="O2639" i="6"/>
  <c r="A2639" i="6"/>
  <c r="N2639" i="6"/>
  <c r="M2639" i="6"/>
  <c r="L2639" i="6"/>
  <c r="K2639" i="6"/>
  <c r="J2639" i="6"/>
  <c r="I2639" i="6"/>
  <c r="H2639" i="6"/>
  <c r="E2639" i="6"/>
  <c r="R2639" i="6"/>
  <c r="G2639" i="6"/>
  <c r="F2639" i="6"/>
  <c r="D2639" i="6"/>
  <c r="L2502" i="6"/>
  <c r="K2502" i="6"/>
  <c r="E2502" i="6"/>
  <c r="D2502" i="6"/>
  <c r="C2502" i="6"/>
  <c r="R2502" i="6"/>
  <c r="B2502" i="6"/>
  <c r="P2502" i="6"/>
  <c r="O2502" i="6"/>
  <c r="N2502" i="6"/>
  <c r="M2502" i="6"/>
  <c r="F2502" i="6"/>
  <c r="A2502" i="6"/>
  <c r="Q2502" i="6"/>
  <c r="J2502" i="6"/>
  <c r="I2502" i="6"/>
  <c r="H2502" i="6"/>
  <c r="G2502" i="6"/>
  <c r="H2624" i="6"/>
  <c r="G2624" i="6"/>
  <c r="F2624" i="6"/>
  <c r="O2624" i="6"/>
  <c r="N2624" i="6"/>
  <c r="M2624" i="6"/>
  <c r="L2624" i="6"/>
  <c r="K2624" i="6"/>
  <c r="J2624" i="6"/>
  <c r="I2624" i="6"/>
  <c r="C2624" i="6"/>
  <c r="R2624" i="6"/>
  <c r="Q2624" i="6"/>
  <c r="E2624" i="6"/>
  <c r="D2624" i="6"/>
  <c r="B2624" i="6"/>
  <c r="A2624" i="6"/>
  <c r="P2624" i="6"/>
  <c r="P2586" i="6"/>
  <c r="B2586" i="6"/>
  <c r="O2586" i="6"/>
  <c r="A2586" i="6"/>
  <c r="N2586" i="6"/>
  <c r="G2586" i="6"/>
  <c r="F2586" i="6"/>
  <c r="C2586" i="6"/>
  <c r="E2586" i="6"/>
  <c r="D2586" i="6"/>
  <c r="R2586" i="6"/>
  <c r="Q2586" i="6"/>
  <c r="M2586" i="6"/>
  <c r="L2586" i="6"/>
  <c r="K2586" i="6"/>
  <c r="J2586" i="6"/>
  <c r="I2586" i="6"/>
  <c r="H2586" i="6"/>
  <c r="I2664" i="6"/>
  <c r="H2664" i="6"/>
  <c r="P2664" i="6"/>
  <c r="O2664" i="6"/>
  <c r="N2664" i="6"/>
  <c r="L2664" i="6"/>
  <c r="K2664" i="6"/>
  <c r="J2664" i="6"/>
  <c r="F2664" i="6"/>
  <c r="R2664" i="6"/>
  <c r="Q2664" i="6"/>
  <c r="M2664" i="6"/>
  <c r="G2664" i="6"/>
  <c r="C2664" i="6"/>
  <c r="E2664" i="6"/>
  <c r="D2664" i="6"/>
  <c r="B2664" i="6"/>
  <c r="A2664" i="6"/>
  <c r="G2670" i="6"/>
  <c r="F2670" i="6"/>
  <c r="P2670" i="6"/>
  <c r="O2670" i="6"/>
  <c r="N2670" i="6"/>
  <c r="L2670" i="6"/>
  <c r="K2670" i="6"/>
  <c r="J2670" i="6"/>
  <c r="I2670" i="6"/>
  <c r="H2670" i="6"/>
  <c r="R2670" i="6"/>
  <c r="Q2670" i="6"/>
  <c r="M2670" i="6"/>
  <c r="E2670" i="6"/>
  <c r="D2670" i="6"/>
  <c r="A2670" i="6"/>
  <c r="C2670" i="6"/>
  <c r="B2670" i="6"/>
  <c r="R2622" i="6"/>
  <c r="D2622" i="6"/>
  <c r="Q2622" i="6"/>
  <c r="C2622" i="6"/>
  <c r="P2622" i="6"/>
  <c r="B2622" i="6"/>
  <c r="O2622" i="6"/>
  <c r="N2622" i="6"/>
  <c r="M2622" i="6"/>
  <c r="L2622" i="6"/>
  <c r="K2622" i="6"/>
  <c r="J2622" i="6"/>
  <c r="G2622" i="6"/>
  <c r="I2622" i="6"/>
  <c r="F2622" i="6"/>
  <c r="E2622" i="6"/>
  <c r="A2622" i="6"/>
  <c r="H2622" i="6"/>
  <c r="J2717" i="6"/>
  <c r="I2717" i="6"/>
  <c r="G2717" i="6"/>
  <c r="P2717" i="6"/>
  <c r="B2717" i="6"/>
  <c r="M2717" i="6"/>
  <c r="L2717" i="6"/>
  <c r="K2717" i="6"/>
  <c r="H2717" i="6"/>
  <c r="F2717" i="6"/>
  <c r="E2717" i="6"/>
  <c r="D2717" i="6"/>
  <c r="C2717" i="6"/>
  <c r="A2717" i="6"/>
  <c r="R2717" i="6"/>
  <c r="Q2717" i="6"/>
  <c r="O2717" i="6"/>
  <c r="N2717" i="6"/>
  <c r="G2712" i="6"/>
  <c r="F2712" i="6"/>
  <c r="R2712" i="6"/>
  <c r="D2712" i="6"/>
  <c r="M2712" i="6"/>
  <c r="J2712" i="6"/>
  <c r="I2712" i="6"/>
  <c r="H2712" i="6"/>
  <c r="E2712" i="6"/>
  <c r="C2712" i="6"/>
  <c r="B2712" i="6"/>
  <c r="A2712" i="6"/>
  <c r="Q2712" i="6"/>
  <c r="P2712" i="6"/>
  <c r="O2712" i="6"/>
  <c r="N2712" i="6"/>
  <c r="K2712" i="6"/>
  <c r="L2712" i="6"/>
  <c r="J2661" i="6"/>
  <c r="I2661" i="6"/>
  <c r="G2661" i="6"/>
  <c r="F2661" i="6"/>
  <c r="E2661" i="6"/>
  <c r="C2661" i="6"/>
  <c r="R2661" i="6"/>
  <c r="B2661" i="6"/>
  <c r="Q2661" i="6"/>
  <c r="A2661" i="6"/>
  <c r="P2661" i="6"/>
  <c r="O2661" i="6"/>
  <c r="N2661" i="6"/>
  <c r="M2661" i="6"/>
  <c r="L2661" i="6"/>
  <c r="K2661" i="6"/>
  <c r="H2661" i="6"/>
  <c r="D2661" i="6"/>
  <c r="G2641" i="6"/>
  <c r="F2641" i="6"/>
  <c r="E2641" i="6"/>
  <c r="M2641" i="6"/>
  <c r="L2641" i="6"/>
  <c r="K2641" i="6"/>
  <c r="J2641" i="6"/>
  <c r="I2641" i="6"/>
  <c r="H2641" i="6"/>
  <c r="D2641" i="6"/>
  <c r="R2641" i="6"/>
  <c r="A2641" i="6"/>
  <c r="Q2641" i="6"/>
  <c r="P2641" i="6"/>
  <c r="O2641" i="6"/>
  <c r="N2641" i="6"/>
  <c r="C2641" i="6"/>
  <c r="B2641" i="6"/>
  <c r="F2644" i="6"/>
  <c r="E2644" i="6"/>
  <c r="R2644" i="6"/>
  <c r="D2644" i="6"/>
  <c r="P2644" i="6"/>
  <c r="B2644" i="6"/>
  <c r="K2644" i="6"/>
  <c r="J2644" i="6"/>
  <c r="I2644" i="6"/>
  <c r="H2644" i="6"/>
  <c r="G2644" i="6"/>
  <c r="C2644" i="6"/>
  <c r="A2644" i="6"/>
  <c r="Q2644" i="6"/>
  <c r="O2644" i="6"/>
  <c r="N2644" i="6"/>
  <c r="M2644" i="6"/>
  <c r="L2644" i="6"/>
  <c r="N2663" i="6"/>
  <c r="M2663" i="6"/>
  <c r="C2663" i="6"/>
  <c r="R2663" i="6"/>
  <c r="B2663" i="6"/>
  <c r="Q2663" i="6"/>
  <c r="A2663" i="6"/>
  <c r="O2663" i="6"/>
  <c r="L2663" i="6"/>
  <c r="K2663" i="6"/>
  <c r="I2663" i="6"/>
  <c r="H2663" i="6"/>
  <c r="G2663" i="6"/>
  <c r="F2663" i="6"/>
  <c r="E2663" i="6"/>
  <c r="D2663" i="6"/>
  <c r="P2663" i="6"/>
  <c r="J2663" i="6"/>
  <c r="L2765" i="6"/>
  <c r="K2765" i="6"/>
  <c r="J2765" i="6"/>
  <c r="N2765" i="6"/>
  <c r="M2765" i="6"/>
  <c r="I2765" i="6"/>
  <c r="H2765" i="6"/>
  <c r="G2765" i="6"/>
  <c r="F2765" i="6"/>
  <c r="E2765" i="6"/>
  <c r="D2765" i="6"/>
  <c r="C2765" i="6"/>
  <c r="B2765" i="6"/>
  <c r="R2765" i="6"/>
  <c r="Q2765" i="6"/>
  <c r="P2765" i="6"/>
  <c r="O2765" i="6"/>
  <c r="A2765" i="6"/>
  <c r="L2739" i="6"/>
  <c r="K2739" i="6"/>
  <c r="I2739" i="6"/>
  <c r="H2739" i="6"/>
  <c r="G2739" i="6"/>
  <c r="F2739" i="6"/>
  <c r="E2739" i="6"/>
  <c r="R2739" i="6"/>
  <c r="D2739" i="6"/>
  <c r="B2739" i="6"/>
  <c r="A2739" i="6"/>
  <c r="Q2739" i="6"/>
  <c r="P2739" i="6"/>
  <c r="O2739" i="6"/>
  <c r="N2739" i="6"/>
  <c r="M2739" i="6"/>
  <c r="J2739" i="6"/>
  <c r="C2739" i="6"/>
  <c r="P2809" i="6"/>
  <c r="B2809" i="6"/>
  <c r="O2809" i="6"/>
  <c r="A2809" i="6"/>
  <c r="N2809" i="6"/>
  <c r="M2809" i="6"/>
  <c r="L2809" i="6"/>
  <c r="K2809" i="6"/>
  <c r="J2809" i="6"/>
  <c r="H2809" i="6"/>
  <c r="C2809" i="6"/>
  <c r="R2809" i="6"/>
  <c r="Q2809" i="6"/>
  <c r="I2809" i="6"/>
  <c r="G2809" i="6"/>
  <c r="F2809" i="6"/>
  <c r="E2809" i="6"/>
  <c r="D2809" i="6"/>
  <c r="I2774" i="6"/>
  <c r="H2774" i="6"/>
  <c r="G2774" i="6"/>
  <c r="F2774" i="6"/>
  <c r="E2774" i="6"/>
  <c r="D2774" i="6"/>
  <c r="C2774" i="6"/>
  <c r="B2774" i="6"/>
  <c r="A2774" i="6"/>
  <c r="R2774" i="6"/>
  <c r="Q2774" i="6"/>
  <c r="P2774" i="6"/>
  <c r="O2774" i="6"/>
  <c r="N2774" i="6"/>
  <c r="M2774" i="6"/>
  <c r="L2774" i="6"/>
  <c r="K2774" i="6"/>
  <c r="J2774" i="6"/>
  <c r="I2985" i="6"/>
  <c r="H2985" i="6"/>
  <c r="G2985" i="6"/>
  <c r="F2985" i="6"/>
  <c r="R2985" i="6"/>
  <c r="D2985" i="6"/>
  <c r="Q2985" i="6"/>
  <c r="P2985" i="6"/>
  <c r="O2985" i="6"/>
  <c r="N2985" i="6"/>
  <c r="M2985" i="6"/>
  <c r="L2985" i="6"/>
  <c r="K2985" i="6"/>
  <c r="J2985" i="6"/>
  <c r="E2985" i="6"/>
  <c r="C2985" i="6"/>
  <c r="B2985" i="6"/>
  <c r="A2985" i="6"/>
  <c r="E2704" i="6"/>
  <c r="R2704" i="6"/>
  <c r="D2704" i="6"/>
  <c r="K2704" i="6"/>
  <c r="L2704" i="6"/>
  <c r="J2704" i="6"/>
  <c r="I2704" i="6"/>
  <c r="H2704" i="6"/>
  <c r="G2704" i="6"/>
  <c r="F2704" i="6"/>
  <c r="C2704" i="6"/>
  <c r="B2704" i="6"/>
  <c r="A2704" i="6"/>
  <c r="Q2704" i="6"/>
  <c r="P2704" i="6"/>
  <c r="O2704" i="6"/>
  <c r="N2704" i="6"/>
  <c r="M2704" i="6"/>
  <c r="L2866" i="6"/>
  <c r="I2866" i="6"/>
  <c r="N2866" i="6"/>
  <c r="M2866" i="6"/>
  <c r="K2866" i="6"/>
  <c r="J2866" i="6"/>
  <c r="H2866" i="6"/>
  <c r="G2866" i="6"/>
  <c r="F2866" i="6"/>
  <c r="E2866" i="6"/>
  <c r="D2866" i="6"/>
  <c r="C2866" i="6"/>
  <c r="Q2866" i="6"/>
  <c r="P2866" i="6"/>
  <c r="O2866" i="6"/>
  <c r="B2866" i="6"/>
  <c r="A2866" i="6"/>
  <c r="R2866" i="6"/>
  <c r="N2832" i="6"/>
  <c r="J2832" i="6"/>
  <c r="I2832" i="6"/>
  <c r="H2832" i="6"/>
  <c r="G2832" i="6"/>
  <c r="F2832" i="6"/>
  <c r="E2832" i="6"/>
  <c r="D2832" i="6"/>
  <c r="R2832" i="6"/>
  <c r="C2832" i="6"/>
  <c r="Q2832" i="6"/>
  <c r="B2832" i="6"/>
  <c r="P2832" i="6"/>
  <c r="A2832" i="6"/>
  <c r="O2832" i="6"/>
  <c r="M2832" i="6"/>
  <c r="L2832" i="6"/>
  <c r="K2832" i="6"/>
  <c r="P2868" i="6"/>
  <c r="B2868" i="6"/>
  <c r="M2868" i="6"/>
  <c r="H2868" i="6"/>
  <c r="G2868" i="6"/>
  <c r="F2868" i="6"/>
  <c r="E2868" i="6"/>
  <c r="D2868" i="6"/>
  <c r="C2868" i="6"/>
  <c r="R2868" i="6"/>
  <c r="A2868" i="6"/>
  <c r="Q2868" i="6"/>
  <c r="O2868" i="6"/>
  <c r="N2868" i="6"/>
  <c r="L2868" i="6"/>
  <c r="K2868" i="6"/>
  <c r="J2868" i="6"/>
  <c r="I2868" i="6"/>
  <c r="H2805" i="6"/>
  <c r="G2805" i="6"/>
  <c r="F2805" i="6"/>
  <c r="E2805" i="6"/>
  <c r="Q2805" i="6"/>
  <c r="C2805" i="6"/>
  <c r="L2805" i="6"/>
  <c r="K2805" i="6"/>
  <c r="J2805" i="6"/>
  <c r="I2805" i="6"/>
  <c r="D2805" i="6"/>
  <c r="B2805" i="6"/>
  <c r="A2805" i="6"/>
  <c r="R2805" i="6"/>
  <c r="P2805" i="6"/>
  <c r="O2805" i="6"/>
  <c r="N2805" i="6"/>
  <c r="M2805" i="6"/>
  <c r="K2869" i="6"/>
  <c r="H2869" i="6"/>
  <c r="E2869" i="6"/>
  <c r="D2869" i="6"/>
  <c r="C2869" i="6"/>
  <c r="R2869" i="6"/>
  <c r="B2869" i="6"/>
  <c r="Q2869" i="6"/>
  <c r="A2869" i="6"/>
  <c r="P2869" i="6"/>
  <c r="O2869" i="6"/>
  <c r="N2869" i="6"/>
  <c r="M2869" i="6"/>
  <c r="L2869" i="6"/>
  <c r="J2869" i="6"/>
  <c r="I2869" i="6"/>
  <c r="G2869" i="6"/>
  <c r="F2869" i="6"/>
  <c r="R2876" i="6"/>
  <c r="D2876" i="6"/>
  <c r="O2876" i="6"/>
  <c r="A2876" i="6"/>
  <c r="C2876" i="6"/>
  <c r="B2876" i="6"/>
  <c r="Q2876" i="6"/>
  <c r="P2876" i="6"/>
  <c r="N2876" i="6"/>
  <c r="M2876" i="6"/>
  <c r="L2876" i="6"/>
  <c r="K2876" i="6"/>
  <c r="J2876" i="6"/>
  <c r="I2876" i="6"/>
  <c r="E2876" i="6"/>
  <c r="H2876" i="6"/>
  <c r="F2876" i="6"/>
  <c r="G2876" i="6"/>
  <c r="N2902" i="6"/>
  <c r="M2902" i="6"/>
  <c r="L2902" i="6"/>
  <c r="K2902" i="6"/>
  <c r="J2902" i="6"/>
  <c r="H2902" i="6"/>
  <c r="G2902" i="6"/>
  <c r="F2902" i="6"/>
  <c r="E2902" i="6"/>
  <c r="Q2902" i="6"/>
  <c r="P2902" i="6"/>
  <c r="O2902" i="6"/>
  <c r="I2902" i="6"/>
  <c r="D2902" i="6"/>
  <c r="C2902" i="6"/>
  <c r="B2902" i="6"/>
  <c r="A2902" i="6"/>
  <c r="R2902" i="6"/>
  <c r="L2908" i="6"/>
  <c r="K2908" i="6"/>
  <c r="J2908" i="6"/>
  <c r="I2908" i="6"/>
  <c r="H2908" i="6"/>
  <c r="F2908" i="6"/>
  <c r="E2908" i="6"/>
  <c r="R2908" i="6"/>
  <c r="D2908" i="6"/>
  <c r="Q2908" i="6"/>
  <c r="C2908" i="6"/>
  <c r="P2908" i="6"/>
  <c r="O2908" i="6"/>
  <c r="N2908" i="6"/>
  <c r="M2908" i="6"/>
  <c r="G2908" i="6"/>
  <c r="B2908" i="6"/>
  <c r="A2908" i="6"/>
  <c r="R3076" i="6"/>
  <c r="D3076" i="6"/>
  <c r="Q3076" i="6"/>
  <c r="C3076" i="6"/>
  <c r="P3076" i="6"/>
  <c r="B3076" i="6"/>
  <c r="O3076" i="6"/>
  <c r="A3076" i="6"/>
  <c r="K3076" i="6"/>
  <c r="J3076" i="6"/>
  <c r="I3076" i="6"/>
  <c r="H3076" i="6"/>
  <c r="E3076" i="6"/>
  <c r="M3076" i="6"/>
  <c r="L3076" i="6"/>
  <c r="G3076" i="6"/>
  <c r="F3076" i="6"/>
  <c r="N3076" i="6"/>
  <c r="M2959" i="6"/>
  <c r="L2959" i="6"/>
  <c r="K2959" i="6"/>
  <c r="J2959" i="6"/>
  <c r="E2959" i="6"/>
  <c r="D2959" i="6"/>
  <c r="C2959" i="6"/>
  <c r="B2959" i="6"/>
  <c r="A2959" i="6"/>
  <c r="R2959" i="6"/>
  <c r="Q2959" i="6"/>
  <c r="P2959" i="6"/>
  <c r="O2959" i="6"/>
  <c r="N2959" i="6"/>
  <c r="G2959" i="6"/>
  <c r="F2959" i="6"/>
  <c r="I2959" i="6"/>
  <c r="H2959" i="6"/>
  <c r="O3009" i="6"/>
  <c r="A3009" i="6"/>
  <c r="N3009" i="6"/>
  <c r="M3009" i="6"/>
  <c r="L3009" i="6"/>
  <c r="K3009" i="6"/>
  <c r="J3009" i="6"/>
  <c r="I3009" i="6"/>
  <c r="H3009" i="6"/>
  <c r="G3009" i="6"/>
  <c r="R3009" i="6"/>
  <c r="Q3009" i="6"/>
  <c r="P3009" i="6"/>
  <c r="F3009" i="6"/>
  <c r="E3009" i="6"/>
  <c r="D3009" i="6"/>
  <c r="C3009" i="6"/>
  <c r="B3009" i="6"/>
  <c r="F2912" i="6"/>
  <c r="E2912" i="6"/>
  <c r="R2912" i="6"/>
  <c r="D2912" i="6"/>
  <c r="Q2912" i="6"/>
  <c r="C2912" i="6"/>
  <c r="P2912" i="6"/>
  <c r="B2912" i="6"/>
  <c r="N2912" i="6"/>
  <c r="M2912" i="6"/>
  <c r="L2912" i="6"/>
  <c r="K2912" i="6"/>
  <c r="O2912" i="6"/>
  <c r="J2912" i="6"/>
  <c r="I2912" i="6"/>
  <c r="H2912" i="6"/>
  <c r="G2912" i="6"/>
  <c r="A2912" i="6"/>
  <c r="E2915" i="6"/>
  <c r="R2915" i="6"/>
  <c r="D2915" i="6"/>
  <c r="Q2915" i="6"/>
  <c r="C2915" i="6"/>
  <c r="P2915" i="6"/>
  <c r="B2915" i="6"/>
  <c r="O2915" i="6"/>
  <c r="A2915" i="6"/>
  <c r="N2915" i="6"/>
  <c r="M2915" i="6"/>
  <c r="L2915" i="6"/>
  <c r="K2915" i="6"/>
  <c r="J2915" i="6"/>
  <c r="I2915" i="6"/>
  <c r="H2915" i="6"/>
  <c r="G2915" i="6"/>
  <c r="F2915" i="6"/>
  <c r="H3050" i="6"/>
  <c r="G3050" i="6"/>
  <c r="N3050" i="6"/>
  <c r="M3050" i="6"/>
  <c r="L3050" i="6"/>
  <c r="K3050" i="6"/>
  <c r="F3050" i="6"/>
  <c r="E3050" i="6"/>
  <c r="D3050" i="6"/>
  <c r="C3050" i="6"/>
  <c r="B3050" i="6"/>
  <c r="A3050" i="6"/>
  <c r="R3050" i="6"/>
  <c r="Q3050" i="6"/>
  <c r="P3050" i="6"/>
  <c r="O3050" i="6"/>
  <c r="J3050" i="6"/>
  <c r="I3050" i="6"/>
  <c r="J3024" i="6"/>
  <c r="I3024" i="6"/>
  <c r="H3024" i="6"/>
  <c r="G3024" i="6"/>
  <c r="F3024" i="6"/>
  <c r="E3024" i="6"/>
  <c r="R3024" i="6"/>
  <c r="D3024" i="6"/>
  <c r="Q3024" i="6"/>
  <c r="C3024" i="6"/>
  <c r="P3024" i="6"/>
  <c r="B3024" i="6"/>
  <c r="O3024" i="6"/>
  <c r="A3024" i="6"/>
  <c r="N3024" i="6"/>
  <c r="M3024" i="6"/>
  <c r="L3024" i="6"/>
  <c r="K3024" i="6"/>
  <c r="F3115" i="6"/>
  <c r="R3115" i="6"/>
  <c r="C3115" i="6"/>
  <c r="Q3115" i="6"/>
  <c r="B3115" i="6"/>
  <c r="P3115" i="6"/>
  <c r="A3115" i="6"/>
  <c r="O3115" i="6"/>
  <c r="N3115" i="6"/>
  <c r="M3115" i="6"/>
  <c r="J3115" i="6"/>
  <c r="I3115" i="6"/>
  <c r="H3115" i="6"/>
  <c r="G3115" i="6"/>
  <c r="E3115" i="6"/>
  <c r="D3115" i="6"/>
  <c r="L3115" i="6"/>
  <c r="K3115" i="6"/>
  <c r="F2966" i="6"/>
  <c r="E2966" i="6"/>
  <c r="R2966" i="6"/>
  <c r="D2966" i="6"/>
  <c r="Q2966" i="6"/>
  <c r="C2966" i="6"/>
  <c r="J2966" i="6"/>
  <c r="I2966" i="6"/>
  <c r="H2966" i="6"/>
  <c r="G2966" i="6"/>
  <c r="B2966" i="6"/>
  <c r="A2966" i="6"/>
  <c r="P2966" i="6"/>
  <c r="O2966" i="6"/>
  <c r="L2966" i="6"/>
  <c r="K2966" i="6"/>
  <c r="N2966" i="6"/>
  <c r="M2966" i="6"/>
  <c r="J3030" i="6"/>
  <c r="Q3030" i="6"/>
  <c r="B3030" i="6"/>
  <c r="O3030" i="6"/>
  <c r="A3030" i="6"/>
  <c r="R3030" i="6"/>
  <c r="P3030" i="6"/>
  <c r="N3030" i="6"/>
  <c r="M3030" i="6"/>
  <c r="L3030" i="6"/>
  <c r="K3030" i="6"/>
  <c r="I3030" i="6"/>
  <c r="H3030" i="6"/>
  <c r="G3030" i="6"/>
  <c r="F3030" i="6"/>
  <c r="E3030" i="6"/>
  <c r="D3030" i="6"/>
  <c r="C3030" i="6"/>
  <c r="L3139" i="6"/>
  <c r="K3139" i="6"/>
  <c r="O3139" i="6"/>
  <c r="N3139" i="6"/>
  <c r="M3139" i="6"/>
  <c r="J3139" i="6"/>
  <c r="I3139" i="6"/>
  <c r="H3139" i="6"/>
  <c r="G3139" i="6"/>
  <c r="D3139" i="6"/>
  <c r="C3139" i="6"/>
  <c r="B3139" i="6"/>
  <c r="A3139" i="6"/>
  <c r="R3139" i="6"/>
  <c r="Q3139" i="6"/>
  <c r="P3139" i="6"/>
  <c r="F3139" i="6"/>
  <c r="E3139" i="6"/>
  <c r="M3122" i="6"/>
  <c r="L3122" i="6"/>
  <c r="J3122" i="6"/>
  <c r="I3122" i="6"/>
  <c r="H3122" i="6"/>
  <c r="G3122" i="6"/>
  <c r="F3122" i="6"/>
  <c r="E3122" i="6"/>
  <c r="D3122" i="6"/>
  <c r="A3122" i="6"/>
  <c r="R3122" i="6"/>
  <c r="Q3122" i="6"/>
  <c r="P3122" i="6"/>
  <c r="O3122" i="6"/>
  <c r="N3122" i="6"/>
  <c r="K3122" i="6"/>
  <c r="C3122" i="6"/>
  <c r="B3122" i="6"/>
  <c r="K3097" i="6"/>
  <c r="J3097" i="6"/>
  <c r="I3097" i="6"/>
  <c r="H3097" i="6"/>
  <c r="D3097" i="6"/>
  <c r="C3097" i="6"/>
  <c r="B3097" i="6"/>
  <c r="A3097" i="6"/>
  <c r="R3097" i="6"/>
  <c r="Q3097" i="6"/>
  <c r="P3097" i="6"/>
  <c r="O3097" i="6"/>
  <c r="N3097" i="6"/>
  <c r="M3097" i="6"/>
  <c r="L3097" i="6"/>
  <c r="G3097" i="6"/>
  <c r="F3097" i="6"/>
  <c r="E3097" i="6"/>
  <c r="Q3037" i="6"/>
  <c r="C3037" i="6"/>
  <c r="E3037" i="6"/>
  <c r="D3037" i="6"/>
  <c r="R3037" i="6"/>
  <c r="B3037" i="6"/>
  <c r="P3037" i="6"/>
  <c r="A3037" i="6"/>
  <c r="O3037" i="6"/>
  <c r="N3037" i="6"/>
  <c r="M3037" i="6"/>
  <c r="L3037" i="6"/>
  <c r="K3037" i="6"/>
  <c r="J3037" i="6"/>
  <c r="I3037" i="6"/>
  <c r="H3037" i="6"/>
  <c r="G3037" i="6"/>
  <c r="F3037" i="6"/>
  <c r="G3242" i="6"/>
  <c r="H3242" i="6"/>
  <c r="F3242" i="6"/>
  <c r="E3242" i="6"/>
  <c r="R3242" i="6"/>
  <c r="Q3242" i="6"/>
  <c r="P3242" i="6"/>
  <c r="O3242" i="6"/>
  <c r="N3242" i="6"/>
  <c r="M3242" i="6"/>
  <c r="L3242" i="6"/>
  <c r="K3242" i="6"/>
  <c r="B3242" i="6"/>
  <c r="A3242" i="6"/>
  <c r="D3242" i="6"/>
  <c r="C3242" i="6"/>
  <c r="J3242" i="6"/>
  <c r="I3242" i="6"/>
  <c r="Q3283" i="6"/>
  <c r="C3283" i="6"/>
  <c r="P3283" i="6"/>
  <c r="B3283" i="6"/>
  <c r="O3283" i="6"/>
  <c r="A3283" i="6"/>
  <c r="N3283" i="6"/>
  <c r="K3283" i="6"/>
  <c r="I3283" i="6"/>
  <c r="H3283" i="6"/>
  <c r="G3283" i="6"/>
  <c r="F3283" i="6"/>
  <c r="E3283" i="6"/>
  <c r="D3283" i="6"/>
  <c r="L3283" i="6"/>
  <c r="J3283" i="6"/>
  <c r="R3283" i="6"/>
  <c r="M3283" i="6"/>
  <c r="K3114" i="6"/>
  <c r="G3114" i="6"/>
  <c r="F3114" i="6"/>
  <c r="E3114" i="6"/>
  <c r="D3114" i="6"/>
  <c r="Q3114" i="6"/>
  <c r="H3114" i="6"/>
  <c r="C3114" i="6"/>
  <c r="B3114" i="6"/>
  <c r="A3114" i="6"/>
  <c r="R3114" i="6"/>
  <c r="P3114" i="6"/>
  <c r="O3114" i="6"/>
  <c r="N3114" i="6"/>
  <c r="M3114" i="6"/>
  <c r="L3114" i="6"/>
  <c r="J3114" i="6"/>
  <c r="I3114" i="6"/>
  <c r="L3153" i="6"/>
  <c r="K3153" i="6"/>
  <c r="J3153" i="6"/>
  <c r="D3153" i="6"/>
  <c r="C3153" i="6"/>
  <c r="B3153" i="6"/>
  <c r="R3153" i="6"/>
  <c r="A3153" i="6"/>
  <c r="Q3153" i="6"/>
  <c r="P3153" i="6"/>
  <c r="O3153" i="6"/>
  <c r="N3153" i="6"/>
  <c r="M3153" i="6"/>
  <c r="I3153" i="6"/>
  <c r="H3153" i="6"/>
  <c r="G3153" i="6"/>
  <c r="F3153" i="6"/>
  <c r="E3153" i="6"/>
  <c r="P3271" i="6"/>
  <c r="B3271" i="6"/>
  <c r="N3271" i="6"/>
  <c r="M3271" i="6"/>
  <c r="L3271" i="6"/>
  <c r="J3271" i="6"/>
  <c r="I3271" i="6"/>
  <c r="H3271" i="6"/>
  <c r="R3271" i="6"/>
  <c r="Q3271" i="6"/>
  <c r="O3271" i="6"/>
  <c r="K3271" i="6"/>
  <c r="G3271" i="6"/>
  <c r="F3271" i="6"/>
  <c r="E3271" i="6"/>
  <c r="D3271" i="6"/>
  <c r="C3271" i="6"/>
  <c r="A3271" i="6"/>
  <c r="K3173" i="6"/>
  <c r="J3173" i="6"/>
  <c r="I3173" i="6"/>
  <c r="H3173" i="6"/>
  <c r="G3173" i="6"/>
  <c r="R3173" i="6"/>
  <c r="Q3173" i="6"/>
  <c r="P3173" i="6"/>
  <c r="O3173" i="6"/>
  <c r="N3173" i="6"/>
  <c r="M3173" i="6"/>
  <c r="L3173" i="6"/>
  <c r="A3173" i="6"/>
  <c r="F3173" i="6"/>
  <c r="E3173" i="6"/>
  <c r="D3173" i="6"/>
  <c r="C3173" i="6"/>
  <c r="B3173" i="6"/>
  <c r="Q3208" i="6"/>
  <c r="C3208" i="6"/>
  <c r="P3208" i="6"/>
  <c r="B3208" i="6"/>
  <c r="G3208" i="6"/>
  <c r="F3208" i="6"/>
  <c r="E3208" i="6"/>
  <c r="D3208" i="6"/>
  <c r="A3208" i="6"/>
  <c r="R3208" i="6"/>
  <c r="O3208" i="6"/>
  <c r="N3208" i="6"/>
  <c r="M3208" i="6"/>
  <c r="L3208" i="6"/>
  <c r="K3208" i="6"/>
  <c r="J3208" i="6"/>
  <c r="I3208" i="6"/>
  <c r="H3208" i="6"/>
  <c r="I3190" i="6"/>
  <c r="H3190" i="6"/>
  <c r="E3190" i="6"/>
  <c r="D3190" i="6"/>
  <c r="C3190" i="6"/>
  <c r="R3190" i="6"/>
  <c r="B3190" i="6"/>
  <c r="Q3190" i="6"/>
  <c r="A3190" i="6"/>
  <c r="P3190" i="6"/>
  <c r="O3190" i="6"/>
  <c r="F3190" i="6"/>
  <c r="N3190" i="6"/>
  <c r="M3190" i="6"/>
  <c r="L3190" i="6"/>
  <c r="K3190" i="6"/>
  <c r="J3190" i="6"/>
  <c r="G3190" i="6"/>
  <c r="N3203" i="6"/>
  <c r="M3203" i="6"/>
  <c r="D3203" i="6"/>
  <c r="C3203" i="6"/>
  <c r="R3203" i="6"/>
  <c r="B3203" i="6"/>
  <c r="Q3203" i="6"/>
  <c r="A3203" i="6"/>
  <c r="P3203" i="6"/>
  <c r="O3203" i="6"/>
  <c r="L3203" i="6"/>
  <c r="K3203" i="6"/>
  <c r="J3203" i="6"/>
  <c r="I3203" i="6"/>
  <c r="H3203" i="6"/>
  <c r="G3203" i="6"/>
  <c r="F3203" i="6"/>
  <c r="E3203" i="6"/>
  <c r="F3245" i="6"/>
  <c r="K3245" i="6"/>
  <c r="J3245" i="6"/>
  <c r="I3245" i="6"/>
  <c r="A3245" i="6"/>
  <c r="R3245" i="6"/>
  <c r="Q3245" i="6"/>
  <c r="P3245" i="6"/>
  <c r="O3245" i="6"/>
  <c r="N3245" i="6"/>
  <c r="M3245" i="6"/>
  <c r="L3245" i="6"/>
  <c r="H3245" i="6"/>
  <c r="G3245" i="6"/>
  <c r="E3245" i="6"/>
  <c r="D3245" i="6"/>
  <c r="C3245" i="6"/>
  <c r="B3245" i="6"/>
  <c r="I3307" i="6"/>
  <c r="H3307" i="6"/>
  <c r="G3307" i="6"/>
  <c r="F3307" i="6"/>
  <c r="E3307" i="6"/>
  <c r="D3307" i="6"/>
  <c r="C3307" i="6"/>
  <c r="B3307" i="6"/>
  <c r="A3307" i="6"/>
  <c r="R3307" i="6"/>
  <c r="Q3307" i="6"/>
  <c r="K3307" i="6"/>
  <c r="J3307" i="6"/>
  <c r="L3307" i="6"/>
  <c r="P3307" i="6"/>
  <c r="O3307" i="6"/>
  <c r="N3307" i="6"/>
  <c r="M3307" i="6"/>
  <c r="F3199" i="6"/>
  <c r="E3199" i="6"/>
  <c r="N3199" i="6"/>
  <c r="M3199" i="6"/>
  <c r="L3199" i="6"/>
  <c r="K3199" i="6"/>
  <c r="J3199" i="6"/>
  <c r="I3199" i="6"/>
  <c r="H3199" i="6"/>
  <c r="R3199" i="6"/>
  <c r="Q3199" i="6"/>
  <c r="P3199" i="6"/>
  <c r="O3199" i="6"/>
  <c r="D3199" i="6"/>
  <c r="G3199" i="6"/>
  <c r="C3199" i="6"/>
  <c r="B3199" i="6"/>
  <c r="A3199" i="6"/>
  <c r="R3374" i="6"/>
  <c r="D3374" i="6"/>
  <c r="Q3374" i="6"/>
  <c r="C3374" i="6"/>
  <c r="P3374" i="6"/>
  <c r="B3374" i="6"/>
  <c r="O3374" i="6"/>
  <c r="A3374" i="6"/>
  <c r="K3374" i="6"/>
  <c r="J3374" i="6"/>
  <c r="I3374" i="6"/>
  <c r="H3374" i="6"/>
  <c r="G3374" i="6"/>
  <c r="F3374" i="6"/>
  <c r="E3374" i="6"/>
  <c r="M3374" i="6"/>
  <c r="L3374" i="6"/>
  <c r="N3374" i="6"/>
  <c r="M3413" i="6"/>
  <c r="L3413" i="6"/>
  <c r="K3413" i="6"/>
  <c r="G3413" i="6"/>
  <c r="J3413" i="6"/>
  <c r="I3413" i="6"/>
  <c r="H3413" i="6"/>
  <c r="F3413" i="6"/>
  <c r="E3413" i="6"/>
  <c r="D3413" i="6"/>
  <c r="C3413" i="6"/>
  <c r="R3413" i="6"/>
  <c r="Q3413" i="6"/>
  <c r="P3413" i="6"/>
  <c r="O3413" i="6"/>
  <c r="N3413" i="6"/>
  <c r="B3413" i="6"/>
  <c r="A3413" i="6"/>
  <c r="E3248" i="6"/>
  <c r="N3248" i="6"/>
  <c r="M3248" i="6"/>
  <c r="L3248" i="6"/>
  <c r="B3248" i="6"/>
  <c r="A3248" i="6"/>
  <c r="R3248" i="6"/>
  <c r="Q3248" i="6"/>
  <c r="P3248" i="6"/>
  <c r="O3248" i="6"/>
  <c r="K3248" i="6"/>
  <c r="J3248" i="6"/>
  <c r="I3248" i="6"/>
  <c r="H3248" i="6"/>
  <c r="G3248" i="6"/>
  <c r="F3248" i="6"/>
  <c r="D3248" i="6"/>
  <c r="C3248" i="6"/>
  <c r="K3329" i="6"/>
  <c r="J3329" i="6"/>
  <c r="I3329" i="6"/>
  <c r="H3329" i="6"/>
  <c r="G3329" i="6"/>
  <c r="F3329" i="6"/>
  <c r="E3329" i="6"/>
  <c r="N3329" i="6"/>
  <c r="M3329" i="6"/>
  <c r="L3329" i="6"/>
  <c r="D3329" i="6"/>
  <c r="C3329" i="6"/>
  <c r="A3329" i="6"/>
  <c r="R3329" i="6"/>
  <c r="Q3329" i="6"/>
  <c r="P3329" i="6"/>
  <c r="O3329" i="6"/>
  <c r="B3329" i="6"/>
  <c r="I3335" i="6"/>
  <c r="H3335" i="6"/>
  <c r="G3335" i="6"/>
  <c r="F3335" i="6"/>
  <c r="E3335" i="6"/>
  <c r="R3335" i="6"/>
  <c r="D3335" i="6"/>
  <c r="Q3335" i="6"/>
  <c r="C3335" i="6"/>
  <c r="L3335" i="6"/>
  <c r="K3335" i="6"/>
  <c r="J3335" i="6"/>
  <c r="B3335" i="6"/>
  <c r="A3335" i="6"/>
  <c r="P3335" i="6"/>
  <c r="O3335" i="6"/>
  <c r="N3335" i="6"/>
  <c r="M3335" i="6"/>
  <c r="O3421" i="6"/>
  <c r="A3421" i="6"/>
  <c r="N3421" i="6"/>
  <c r="M3421" i="6"/>
  <c r="I3421" i="6"/>
  <c r="Q3421" i="6"/>
  <c r="P3421" i="6"/>
  <c r="L3421" i="6"/>
  <c r="K3421" i="6"/>
  <c r="J3421" i="6"/>
  <c r="H3421" i="6"/>
  <c r="G3421" i="6"/>
  <c r="R3421" i="6"/>
  <c r="F3421" i="6"/>
  <c r="E3421" i="6"/>
  <c r="D3421" i="6"/>
  <c r="C3421" i="6"/>
  <c r="B3421" i="6"/>
  <c r="O3355" i="6"/>
  <c r="A3355" i="6"/>
  <c r="N3355" i="6"/>
  <c r="M3355" i="6"/>
  <c r="L3355" i="6"/>
  <c r="B3355" i="6"/>
  <c r="R3355" i="6"/>
  <c r="Q3355" i="6"/>
  <c r="P3355" i="6"/>
  <c r="K3355" i="6"/>
  <c r="J3355" i="6"/>
  <c r="I3355" i="6"/>
  <c r="C3355" i="6"/>
  <c r="F3355" i="6"/>
  <c r="E3355" i="6"/>
  <c r="D3355" i="6"/>
  <c r="H3355" i="6"/>
  <c r="G3355" i="6"/>
  <c r="K3381" i="6"/>
  <c r="J3381" i="6"/>
  <c r="I3381" i="6"/>
  <c r="H3381" i="6"/>
  <c r="P3381" i="6"/>
  <c r="O3381" i="6"/>
  <c r="N3381" i="6"/>
  <c r="M3381" i="6"/>
  <c r="L3381" i="6"/>
  <c r="G3381" i="6"/>
  <c r="F3381" i="6"/>
  <c r="E3381" i="6"/>
  <c r="C3381" i="6"/>
  <c r="R3381" i="6"/>
  <c r="Q3381" i="6"/>
  <c r="D3381" i="6"/>
  <c r="B3381" i="6"/>
  <c r="A3381" i="6"/>
  <c r="H3362" i="6"/>
  <c r="G3362" i="6"/>
  <c r="F3362" i="6"/>
  <c r="E3362" i="6"/>
  <c r="C3362" i="6"/>
  <c r="B3362" i="6"/>
  <c r="A3362" i="6"/>
  <c r="R3362" i="6"/>
  <c r="Q3362" i="6"/>
  <c r="P3362" i="6"/>
  <c r="O3362" i="6"/>
  <c r="N3362" i="6"/>
  <c r="D3362" i="6"/>
  <c r="M3362" i="6"/>
  <c r="J3362" i="6"/>
  <c r="I3362" i="6"/>
  <c r="L3362" i="6"/>
  <c r="K3362" i="6"/>
  <c r="R3426" i="6"/>
  <c r="D3426" i="6"/>
  <c r="Q3426" i="6"/>
  <c r="C3426" i="6"/>
  <c r="P3426" i="6"/>
  <c r="B3426" i="6"/>
  <c r="L3426" i="6"/>
  <c r="O3426" i="6"/>
  <c r="N3426" i="6"/>
  <c r="M3426" i="6"/>
  <c r="K3426" i="6"/>
  <c r="J3426" i="6"/>
  <c r="G3426" i="6"/>
  <c r="F3426" i="6"/>
  <c r="E3426" i="6"/>
  <c r="A3426" i="6"/>
  <c r="I3426" i="6"/>
  <c r="H3426" i="6"/>
  <c r="P3485" i="6"/>
  <c r="B3485" i="6"/>
  <c r="O3485" i="6"/>
  <c r="A3485" i="6"/>
  <c r="N3485" i="6"/>
  <c r="M3485" i="6"/>
  <c r="I3485" i="6"/>
  <c r="H3485" i="6"/>
  <c r="G3485" i="6"/>
  <c r="F3485" i="6"/>
  <c r="E3485" i="6"/>
  <c r="D3485" i="6"/>
  <c r="C3485" i="6"/>
  <c r="Q3485" i="6"/>
  <c r="L3485" i="6"/>
  <c r="R3485" i="6"/>
  <c r="K3485" i="6"/>
  <c r="J3485" i="6"/>
  <c r="Q3492" i="6"/>
  <c r="C3492" i="6"/>
  <c r="P3492" i="6"/>
  <c r="B3492" i="6"/>
  <c r="O3492" i="6"/>
  <c r="N3492" i="6"/>
  <c r="F3492" i="6"/>
  <c r="E3492" i="6"/>
  <c r="D3492" i="6"/>
  <c r="A3492" i="6"/>
  <c r="G3492" i="6"/>
  <c r="R3492" i="6"/>
  <c r="M3492" i="6"/>
  <c r="K3492" i="6"/>
  <c r="I3492" i="6"/>
  <c r="H3492" i="6"/>
  <c r="L3492" i="6"/>
  <c r="J3492" i="6"/>
  <c r="G3431" i="6"/>
  <c r="F3431" i="6"/>
  <c r="E3431" i="6"/>
  <c r="R3431" i="6"/>
  <c r="O3431" i="6"/>
  <c r="A3431" i="6"/>
  <c r="B3431" i="6"/>
  <c r="Q3431" i="6"/>
  <c r="P3431" i="6"/>
  <c r="N3431" i="6"/>
  <c r="M3431" i="6"/>
  <c r="L3431" i="6"/>
  <c r="K3431" i="6"/>
  <c r="J3431" i="6"/>
  <c r="I3431" i="6"/>
  <c r="H3431" i="6"/>
  <c r="D3431" i="6"/>
  <c r="C3431" i="6"/>
  <c r="E3437" i="6"/>
  <c r="R3437" i="6"/>
  <c r="D3437" i="6"/>
  <c r="Q3437" i="6"/>
  <c r="C3437" i="6"/>
  <c r="P3437" i="6"/>
  <c r="B3437" i="6"/>
  <c r="N3437" i="6"/>
  <c r="M3437" i="6"/>
  <c r="L3437" i="6"/>
  <c r="O3437" i="6"/>
  <c r="K3437" i="6"/>
  <c r="J3437" i="6"/>
  <c r="I3437" i="6"/>
  <c r="H3437" i="6"/>
  <c r="G3437" i="6"/>
  <c r="F3437" i="6"/>
  <c r="A3437" i="6"/>
  <c r="M3550" i="6"/>
  <c r="L3550" i="6"/>
  <c r="K3550" i="6"/>
  <c r="J3550" i="6"/>
  <c r="N3550" i="6"/>
  <c r="G3550" i="6"/>
  <c r="F3550" i="6"/>
  <c r="E3550" i="6"/>
  <c r="D3550" i="6"/>
  <c r="O3550" i="6"/>
  <c r="I3550" i="6"/>
  <c r="H3550" i="6"/>
  <c r="C3550" i="6"/>
  <c r="B3550" i="6"/>
  <c r="A3550" i="6"/>
  <c r="R3550" i="6"/>
  <c r="Q3550" i="6"/>
  <c r="P3550" i="6"/>
  <c r="M3518" i="6"/>
  <c r="I3518" i="6"/>
  <c r="R3518" i="6"/>
  <c r="B3518" i="6"/>
  <c r="Q3518" i="6"/>
  <c r="A3518" i="6"/>
  <c r="P3518" i="6"/>
  <c r="O3518" i="6"/>
  <c r="N3518" i="6"/>
  <c r="L3518" i="6"/>
  <c r="K3518" i="6"/>
  <c r="J3518" i="6"/>
  <c r="H3518" i="6"/>
  <c r="G3518" i="6"/>
  <c r="F3518" i="6"/>
  <c r="E3518" i="6"/>
  <c r="D3518" i="6"/>
  <c r="C3518" i="6"/>
  <c r="I3548" i="6"/>
  <c r="H3548" i="6"/>
  <c r="G3548" i="6"/>
  <c r="F3548" i="6"/>
  <c r="L3548" i="6"/>
  <c r="E3548" i="6"/>
  <c r="D3548" i="6"/>
  <c r="C3548" i="6"/>
  <c r="B3548" i="6"/>
  <c r="Q3548" i="6"/>
  <c r="P3548" i="6"/>
  <c r="O3548" i="6"/>
  <c r="N3548" i="6"/>
  <c r="M3548" i="6"/>
  <c r="K3548" i="6"/>
  <c r="J3548" i="6"/>
  <c r="A3548" i="6"/>
  <c r="R3548" i="6"/>
  <c r="R3517" i="6"/>
  <c r="D3517" i="6"/>
  <c r="N3517" i="6"/>
  <c r="E3517" i="6"/>
  <c r="C3517" i="6"/>
  <c r="B3517" i="6"/>
  <c r="Q3517" i="6"/>
  <c r="A3517" i="6"/>
  <c r="O3517" i="6"/>
  <c r="M3517" i="6"/>
  <c r="L3517" i="6"/>
  <c r="K3517" i="6"/>
  <c r="J3517" i="6"/>
  <c r="I3517" i="6"/>
  <c r="H3517" i="6"/>
  <c r="G3517" i="6"/>
  <c r="F3517" i="6"/>
  <c r="P3517" i="6"/>
  <c r="I3530" i="6"/>
  <c r="E3530" i="6"/>
  <c r="R3530" i="6"/>
  <c r="B3530" i="6"/>
  <c r="Q3530" i="6"/>
  <c r="A3530" i="6"/>
  <c r="P3530" i="6"/>
  <c r="O3530" i="6"/>
  <c r="N3530" i="6"/>
  <c r="M3530" i="6"/>
  <c r="L3530" i="6"/>
  <c r="G3530" i="6"/>
  <c r="F3530" i="6"/>
  <c r="D3530" i="6"/>
  <c r="C3530" i="6"/>
  <c r="K3530" i="6"/>
  <c r="J3530" i="6"/>
  <c r="H3530" i="6"/>
  <c r="M3574" i="6"/>
  <c r="G3574" i="6"/>
  <c r="L3574" i="6"/>
  <c r="K3574" i="6"/>
  <c r="J3574" i="6"/>
  <c r="I3574" i="6"/>
  <c r="H3574" i="6"/>
  <c r="F3574" i="6"/>
  <c r="D3574" i="6"/>
  <c r="C3574" i="6"/>
  <c r="A3574" i="6"/>
  <c r="R3574" i="6"/>
  <c r="Q3574" i="6"/>
  <c r="P3574" i="6"/>
  <c r="N3574" i="6"/>
  <c r="B3574" i="6"/>
  <c r="O3574" i="6"/>
  <c r="E3574" i="6"/>
  <c r="R3601" i="6"/>
  <c r="D3601" i="6"/>
  <c r="L3601" i="6"/>
  <c r="F3601" i="6"/>
  <c r="E3601" i="6"/>
  <c r="C3601" i="6"/>
  <c r="B3601" i="6"/>
  <c r="Q3601" i="6"/>
  <c r="A3601" i="6"/>
  <c r="P3601" i="6"/>
  <c r="O3601" i="6"/>
  <c r="N3601" i="6"/>
  <c r="M3601" i="6"/>
  <c r="K3601" i="6"/>
  <c r="I3601" i="6"/>
  <c r="H3601" i="6"/>
  <c r="G3601" i="6"/>
  <c r="J3601" i="6"/>
  <c r="K3580" i="6"/>
  <c r="E3580" i="6"/>
  <c r="M3580" i="6"/>
  <c r="L3580" i="6"/>
  <c r="J3580" i="6"/>
  <c r="I3580" i="6"/>
  <c r="H3580" i="6"/>
  <c r="G3580" i="6"/>
  <c r="D3580" i="6"/>
  <c r="C3580" i="6"/>
  <c r="R3580" i="6"/>
  <c r="B3580" i="6"/>
  <c r="N3580" i="6"/>
  <c r="F3580" i="6"/>
  <c r="Q3580" i="6"/>
  <c r="P3580" i="6"/>
  <c r="O3580" i="6"/>
  <c r="A3580" i="6"/>
  <c r="A185" i="6"/>
  <c r="B185" i="6" s="1"/>
  <c r="A704" i="6"/>
  <c r="C704" i="6" s="1"/>
  <c r="O1347" i="6"/>
  <c r="A1347" i="6"/>
  <c r="N1347" i="6"/>
  <c r="M1347" i="6"/>
  <c r="L1347" i="6"/>
  <c r="K1347" i="6"/>
  <c r="J1347" i="6"/>
  <c r="I1347" i="6"/>
  <c r="H1347" i="6"/>
  <c r="G1347" i="6"/>
  <c r="F1347" i="6"/>
  <c r="E1347" i="6"/>
  <c r="R1347" i="6"/>
  <c r="D1347" i="6"/>
  <c r="Q1347" i="6"/>
  <c r="P1347" i="6"/>
  <c r="C1347" i="6"/>
  <c r="B1347" i="6"/>
  <c r="J3058" i="6"/>
  <c r="I3058" i="6"/>
  <c r="H3058" i="6"/>
  <c r="D3058" i="6"/>
  <c r="C3058" i="6"/>
  <c r="B3058" i="6"/>
  <c r="R3058" i="6"/>
  <c r="A3058" i="6"/>
  <c r="O3058" i="6"/>
  <c r="Q3058" i="6"/>
  <c r="P3058" i="6"/>
  <c r="N3058" i="6"/>
  <c r="M3058" i="6"/>
  <c r="L3058" i="6"/>
  <c r="K3058" i="6"/>
  <c r="G3058" i="6"/>
  <c r="F3058" i="6"/>
  <c r="E3058" i="6"/>
  <c r="A472" i="6"/>
  <c r="B472" i="6" s="1"/>
  <c r="K3510" i="6"/>
  <c r="N3510" i="6"/>
  <c r="M3510" i="6"/>
  <c r="L3510" i="6"/>
  <c r="J3510" i="6"/>
  <c r="R3510" i="6"/>
  <c r="Q3510" i="6"/>
  <c r="P3510" i="6"/>
  <c r="O3510" i="6"/>
  <c r="I3510" i="6"/>
  <c r="H3510" i="6"/>
  <c r="G3510" i="6"/>
  <c r="E3510" i="6"/>
  <c r="D3510" i="6"/>
  <c r="C3510" i="6"/>
  <c r="B3510" i="6"/>
  <c r="A3510" i="6"/>
  <c r="F3510" i="6"/>
  <c r="N727" i="6"/>
  <c r="M727" i="6"/>
  <c r="L727" i="6"/>
  <c r="K727" i="6"/>
  <c r="J727" i="6"/>
  <c r="I727" i="6"/>
  <c r="H727" i="6"/>
  <c r="G727" i="6"/>
  <c r="F727" i="6"/>
  <c r="E727" i="6"/>
  <c r="Q727" i="6"/>
  <c r="C727" i="6"/>
  <c r="P727" i="6"/>
  <c r="O727" i="6"/>
  <c r="D727" i="6"/>
  <c r="B727" i="6"/>
  <c r="R727" i="6"/>
  <c r="A727" i="6"/>
  <c r="F737" i="6"/>
  <c r="E737" i="6"/>
  <c r="R737" i="6"/>
  <c r="D737" i="6"/>
  <c r="Q737" i="6"/>
  <c r="C737" i="6"/>
  <c r="P737" i="6"/>
  <c r="B737" i="6"/>
  <c r="O737" i="6"/>
  <c r="A737" i="6"/>
  <c r="N737" i="6"/>
  <c r="M737" i="6"/>
  <c r="L737" i="6"/>
  <c r="K737" i="6"/>
  <c r="I737" i="6"/>
  <c r="J737" i="6"/>
  <c r="H737" i="6"/>
  <c r="G737" i="6"/>
  <c r="E726" i="6"/>
  <c r="R726" i="6"/>
  <c r="D726" i="6"/>
  <c r="Q726" i="6"/>
  <c r="C726" i="6"/>
  <c r="P726" i="6"/>
  <c r="B726" i="6"/>
  <c r="O726" i="6"/>
  <c r="A726" i="6"/>
  <c r="N726" i="6"/>
  <c r="M726" i="6"/>
  <c r="L726" i="6"/>
  <c r="K726" i="6"/>
  <c r="J726" i="6"/>
  <c r="H726" i="6"/>
  <c r="I726" i="6"/>
  <c r="G726" i="6"/>
  <c r="F726" i="6"/>
  <c r="L1202" i="6"/>
  <c r="K1202" i="6"/>
  <c r="J1202" i="6"/>
  <c r="R1202" i="6"/>
  <c r="A1202" i="6"/>
  <c r="Q1202" i="6"/>
  <c r="P1202" i="6"/>
  <c r="O1202" i="6"/>
  <c r="N1202" i="6"/>
  <c r="M1202" i="6"/>
  <c r="I1202" i="6"/>
  <c r="H1202" i="6"/>
  <c r="G1202" i="6"/>
  <c r="F1202" i="6"/>
  <c r="E1202" i="6"/>
  <c r="D1202" i="6"/>
  <c r="C1202" i="6"/>
  <c r="B1202" i="6"/>
  <c r="K1018" i="6"/>
  <c r="J1018" i="6"/>
  <c r="I1018" i="6"/>
  <c r="H1018" i="6"/>
  <c r="N1018" i="6"/>
  <c r="M1018" i="6"/>
  <c r="L1018" i="6"/>
  <c r="G1018" i="6"/>
  <c r="F1018" i="6"/>
  <c r="E1018" i="6"/>
  <c r="D1018" i="6"/>
  <c r="C1018" i="6"/>
  <c r="B1018" i="6"/>
  <c r="A1018" i="6"/>
  <c r="Q1018" i="6"/>
  <c r="R1018" i="6"/>
  <c r="P1018" i="6"/>
  <c r="O1018" i="6"/>
  <c r="O978" i="6"/>
  <c r="A978" i="6"/>
  <c r="M978" i="6"/>
  <c r="L978" i="6"/>
  <c r="J978" i="6"/>
  <c r="I978" i="6"/>
  <c r="H978" i="6"/>
  <c r="G978" i="6"/>
  <c r="F978" i="6"/>
  <c r="E978" i="6"/>
  <c r="D978" i="6"/>
  <c r="C978" i="6"/>
  <c r="B978" i="6"/>
  <c r="R978" i="6"/>
  <c r="P978" i="6"/>
  <c r="Q978" i="6"/>
  <c r="N978" i="6"/>
  <c r="K978" i="6"/>
  <c r="P919" i="6"/>
  <c r="B919" i="6"/>
  <c r="K919" i="6"/>
  <c r="I919" i="6"/>
  <c r="H919" i="6"/>
  <c r="G919" i="6"/>
  <c r="F919" i="6"/>
  <c r="E919" i="6"/>
  <c r="D919" i="6"/>
  <c r="R919" i="6"/>
  <c r="C919" i="6"/>
  <c r="Q919" i="6"/>
  <c r="A919" i="6"/>
  <c r="N919" i="6"/>
  <c r="O919" i="6"/>
  <c r="M919" i="6"/>
  <c r="L919" i="6"/>
  <c r="J919" i="6"/>
  <c r="K874" i="6"/>
  <c r="I874" i="6"/>
  <c r="H874" i="6"/>
  <c r="G874" i="6"/>
  <c r="E874" i="6"/>
  <c r="R874" i="6"/>
  <c r="D874" i="6"/>
  <c r="Q874" i="6"/>
  <c r="C874" i="6"/>
  <c r="P874" i="6"/>
  <c r="B874" i="6"/>
  <c r="N874" i="6"/>
  <c r="O874" i="6"/>
  <c r="M874" i="6"/>
  <c r="L874" i="6"/>
  <c r="J874" i="6"/>
  <c r="F874" i="6"/>
  <c r="A874" i="6"/>
  <c r="J891" i="6"/>
  <c r="H891" i="6"/>
  <c r="G891" i="6"/>
  <c r="F891" i="6"/>
  <c r="E891" i="6"/>
  <c r="R891" i="6"/>
  <c r="D891" i="6"/>
  <c r="Q891" i="6"/>
  <c r="C891" i="6"/>
  <c r="P891" i="6"/>
  <c r="B891" i="6"/>
  <c r="O891" i="6"/>
  <c r="A891" i="6"/>
  <c r="M891" i="6"/>
  <c r="N891" i="6"/>
  <c r="L891" i="6"/>
  <c r="K891" i="6"/>
  <c r="I891" i="6"/>
  <c r="O936" i="6"/>
  <c r="A936" i="6"/>
  <c r="M936" i="6"/>
  <c r="G936" i="6"/>
  <c r="F936" i="6"/>
  <c r="E936" i="6"/>
  <c r="D936" i="6"/>
  <c r="C936" i="6"/>
  <c r="R936" i="6"/>
  <c r="B936" i="6"/>
  <c r="Q936" i="6"/>
  <c r="P936" i="6"/>
  <c r="N936" i="6"/>
  <c r="L936" i="6"/>
  <c r="J936" i="6"/>
  <c r="K936" i="6"/>
  <c r="I936" i="6"/>
  <c r="H936" i="6"/>
  <c r="H883" i="6"/>
  <c r="F883" i="6"/>
  <c r="E883" i="6"/>
  <c r="R883" i="6"/>
  <c r="D883" i="6"/>
  <c r="Q883" i="6"/>
  <c r="C883" i="6"/>
  <c r="P883" i="6"/>
  <c r="B883" i="6"/>
  <c r="O883" i="6"/>
  <c r="A883" i="6"/>
  <c r="N883" i="6"/>
  <c r="M883" i="6"/>
  <c r="K883" i="6"/>
  <c r="L883" i="6"/>
  <c r="J883" i="6"/>
  <c r="I883" i="6"/>
  <c r="G883" i="6"/>
  <c r="H1186" i="6"/>
  <c r="G1186" i="6"/>
  <c r="F1186" i="6"/>
  <c r="R1186" i="6"/>
  <c r="A1186" i="6"/>
  <c r="Q1186" i="6"/>
  <c r="P1186" i="6"/>
  <c r="O1186" i="6"/>
  <c r="N1186" i="6"/>
  <c r="M1186" i="6"/>
  <c r="L1186" i="6"/>
  <c r="K1186" i="6"/>
  <c r="J1186" i="6"/>
  <c r="I1186" i="6"/>
  <c r="E1186" i="6"/>
  <c r="D1186" i="6"/>
  <c r="C1186" i="6"/>
  <c r="B1186" i="6"/>
  <c r="H943" i="6"/>
  <c r="F943" i="6"/>
  <c r="D943" i="6"/>
  <c r="C943" i="6"/>
  <c r="R943" i="6"/>
  <c r="B943" i="6"/>
  <c r="Q943" i="6"/>
  <c r="A943" i="6"/>
  <c r="P943" i="6"/>
  <c r="O943" i="6"/>
  <c r="N943" i="6"/>
  <c r="M943" i="6"/>
  <c r="L943" i="6"/>
  <c r="K943" i="6"/>
  <c r="I943" i="6"/>
  <c r="J943" i="6"/>
  <c r="G943" i="6"/>
  <c r="E943" i="6"/>
  <c r="E878" i="6"/>
  <c r="Q878" i="6"/>
  <c r="C878" i="6"/>
  <c r="P878" i="6"/>
  <c r="B878" i="6"/>
  <c r="O878" i="6"/>
  <c r="A878" i="6"/>
  <c r="M878" i="6"/>
  <c r="L878" i="6"/>
  <c r="K878" i="6"/>
  <c r="J878" i="6"/>
  <c r="H878" i="6"/>
  <c r="R878" i="6"/>
  <c r="N878" i="6"/>
  <c r="I878" i="6"/>
  <c r="G878" i="6"/>
  <c r="F878" i="6"/>
  <c r="D878" i="6"/>
  <c r="P1087" i="6"/>
  <c r="B1087" i="6"/>
  <c r="O1087" i="6"/>
  <c r="A1087" i="6"/>
  <c r="N1087" i="6"/>
  <c r="M1087" i="6"/>
  <c r="J1087" i="6"/>
  <c r="I1087" i="6"/>
  <c r="H1087" i="6"/>
  <c r="G1087" i="6"/>
  <c r="F1087" i="6"/>
  <c r="E1087" i="6"/>
  <c r="R1087" i="6"/>
  <c r="Q1087" i="6"/>
  <c r="L1087" i="6"/>
  <c r="K1087" i="6"/>
  <c r="D1087" i="6"/>
  <c r="C1087" i="6"/>
  <c r="M1465" i="6"/>
  <c r="L1465" i="6"/>
  <c r="K1465" i="6"/>
  <c r="J1465" i="6"/>
  <c r="I1465" i="6"/>
  <c r="H1465" i="6"/>
  <c r="R1465" i="6"/>
  <c r="Q1465" i="6"/>
  <c r="P1465" i="6"/>
  <c r="O1465" i="6"/>
  <c r="N1465" i="6"/>
  <c r="G1465" i="6"/>
  <c r="F1465" i="6"/>
  <c r="E1465" i="6"/>
  <c r="D1465" i="6"/>
  <c r="C1465" i="6"/>
  <c r="B1465" i="6"/>
  <c r="A1465" i="6"/>
  <c r="M1578" i="6"/>
  <c r="L1578" i="6"/>
  <c r="K1578" i="6"/>
  <c r="J1578" i="6"/>
  <c r="R1578" i="6"/>
  <c r="Q1578" i="6"/>
  <c r="P1578" i="6"/>
  <c r="O1578" i="6"/>
  <c r="N1578" i="6"/>
  <c r="I1578" i="6"/>
  <c r="H1578" i="6"/>
  <c r="G1578" i="6"/>
  <c r="F1578" i="6"/>
  <c r="E1578" i="6"/>
  <c r="D1578" i="6"/>
  <c r="C1578" i="6"/>
  <c r="B1578" i="6"/>
  <c r="A1578" i="6"/>
  <c r="Q1285" i="6"/>
  <c r="C1285" i="6"/>
  <c r="P1285" i="6"/>
  <c r="B1285" i="6"/>
  <c r="O1285" i="6"/>
  <c r="A1285" i="6"/>
  <c r="N1285" i="6"/>
  <c r="M1285" i="6"/>
  <c r="K1285" i="6"/>
  <c r="H1285" i="6"/>
  <c r="G1285" i="6"/>
  <c r="F1285" i="6"/>
  <c r="E1285" i="6"/>
  <c r="D1285" i="6"/>
  <c r="R1285" i="6"/>
  <c r="L1285" i="6"/>
  <c r="J1285" i="6"/>
  <c r="I1285" i="6"/>
  <c r="L1272" i="6"/>
  <c r="K1272" i="6"/>
  <c r="J1272" i="6"/>
  <c r="I1272" i="6"/>
  <c r="H1272" i="6"/>
  <c r="F1272" i="6"/>
  <c r="M1272" i="6"/>
  <c r="G1272" i="6"/>
  <c r="E1272" i="6"/>
  <c r="D1272" i="6"/>
  <c r="C1272" i="6"/>
  <c r="B1272" i="6"/>
  <c r="A1272" i="6"/>
  <c r="R1272" i="6"/>
  <c r="Q1272" i="6"/>
  <c r="P1272" i="6"/>
  <c r="O1272" i="6"/>
  <c r="N1272" i="6"/>
  <c r="R1240" i="6"/>
  <c r="D1240" i="6"/>
  <c r="Q1240" i="6"/>
  <c r="C1240" i="6"/>
  <c r="P1240" i="6"/>
  <c r="B1240" i="6"/>
  <c r="O1240" i="6"/>
  <c r="A1240" i="6"/>
  <c r="H1240" i="6"/>
  <c r="G1240" i="6"/>
  <c r="F1240" i="6"/>
  <c r="E1240" i="6"/>
  <c r="N1240" i="6"/>
  <c r="M1240" i="6"/>
  <c r="L1240" i="6"/>
  <c r="K1240" i="6"/>
  <c r="J1240" i="6"/>
  <c r="I1240" i="6"/>
  <c r="K1144" i="6"/>
  <c r="J1144" i="6"/>
  <c r="I1144" i="6"/>
  <c r="H1144" i="6"/>
  <c r="G1144" i="6"/>
  <c r="F1144" i="6"/>
  <c r="E1144" i="6"/>
  <c r="R1144" i="6"/>
  <c r="D1144" i="6"/>
  <c r="Q1144" i="6"/>
  <c r="C1144" i="6"/>
  <c r="P1144" i="6"/>
  <c r="B1144" i="6"/>
  <c r="O1144" i="6"/>
  <c r="A1144" i="6"/>
  <c r="N1144" i="6"/>
  <c r="M1144" i="6"/>
  <c r="L1144" i="6"/>
  <c r="J1147" i="6"/>
  <c r="I1147" i="6"/>
  <c r="H1147" i="6"/>
  <c r="G1147" i="6"/>
  <c r="F1147" i="6"/>
  <c r="E1147" i="6"/>
  <c r="R1147" i="6"/>
  <c r="D1147" i="6"/>
  <c r="Q1147" i="6"/>
  <c r="C1147" i="6"/>
  <c r="P1147" i="6"/>
  <c r="B1147" i="6"/>
  <c r="O1147" i="6"/>
  <c r="A1147" i="6"/>
  <c r="N1147" i="6"/>
  <c r="M1147" i="6"/>
  <c r="L1147" i="6"/>
  <c r="K1147" i="6"/>
  <c r="R1198" i="6"/>
  <c r="D1198" i="6"/>
  <c r="Q1198" i="6"/>
  <c r="C1198" i="6"/>
  <c r="P1198" i="6"/>
  <c r="B1198" i="6"/>
  <c r="F1198" i="6"/>
  <c r="E1198" i="6"/>
  <c r="A1198" i="6"/>
  <c r="O1198" i="6"/>
  <c r="N1198" i="6"/>
  <c r="M1198" i="6"/>
  <c r="L1198" i="6"/>
  <c r="K1198" i="6"/>
  <c r="J1198" i="6"/>
  <c r="I1198" i="6"/>
  <c r="H1198" i="6"/>
  <c r="G1198" i="6"/>
  <c r="H1083" i="6"/>
  <c r="G1083" i="6"/>
  <c r="F1083" i="6"/>
  <c r="E1083" i="6"/>
  <c r="P1083" i="6"/>
  <c r="B1083" i="6"/>
  <c r="O1083" i="6"/>
  <c r="A1083" i="6"/>
  <c r="N1083" i="6"/>
  <c r="M1083" i="6"/>
  <c r="L1083" i="6"/>
  <c r="K1083" i="6"/>
  <c r="Q1083" i="6"/>
  <c r="J1083" i="6"/>
  <c r="I1083" i="6"/>
  <c r="D1083" i="6"/>
  <c r="C1083" i="6"/>
  <c r="R1083" i="6"/>
  <c r="G946" i="6"/>
  <c r="E946" i="6"/>
  <c r="M946" i="6"/>
  <c r="L946" i="6"/>
  <c r="K946" i="6"/>
  <c r="J946" i="6"/>
  <c r="I946" i="6"/>
  <c r="H946" i="6"/>
  <c r="F946" i="6"/>
  <c r="D946" i="6"/>
  <c r="C946" i="6"/>
  <c r="R946" i="6"/>
  <c r="B946" i="6"/>
  <c r="P946" i="6"/>
  <c r="O946" i="6"/>
  <c r="Q946" i="6"/>
  <c r="A946" i="6"/>
  <c r="N946" i="6"/>
  <c r="G1142" i="6"/>
  <c r="F1142" i="6"/>
  <c r="E1142" i="6"/>
  <c r="R1142" i="6"/>
  <c r="D1142" i="6"/>
  <c r="Q1142" i="6"/>
  <c r="C1142" i="6"/>
  <c r="P1142" i="6"/>
  <c r="B1142" i="6"/>
  <c r="O1142" i="6"/>
  <c r="A1142" i="6"/>
  <c r="N1142" i="6"/>
  <c r="M1142" i="6"/>
  <c r="L1142" i="6"/>
  <c r="K1142" i="6"/>
  <c r="J1142" i="6"/>
  <c r="I1142" i="6"/>
  <c r="H1142" i="6"/>
  <c r="F1033" i="6"/>
  <c r="E1033" i="6"/>
  <c r="R1033" i="6"/>
  <c r="D1033" i="6"/>
  <c r="Q1033" i="6"/>
  <c r="C1033" i="6"/>
  <c r="N1033" i="6"/>
  <c r="K1033" i="6"/>
  <c r="J1033" i="6"/>
  <c r="I1033" i="6"/>
  <c r="H1033" i="6"/>
  <c r="G1033" i="6"/>
  <c r="B1033" i="6"/>
  <c r="A1033" i="6"/>
  <c r="O1033" i="6"/>
  <c r="P1033" i="6"/>
  <c r="M1033" i="6"/>
  <c r="L1033" i="6"/>
  <c r="L1230" i="6"/>
  <c r="K1230" i="6"/>
  <c r="J1230" i="6"/>
  <c r="I1230" i="6"/>
  <c r="B1230" i="6"/>
  <c r="A1230" i="6"/>
  <c r="R1230" i="6"/>
  <c r="Q1230" i="6"/>
  <c r="P1230" i="6"/>
  <c r="O1230" i="6"/>
  <c r="N1230" i="6"/>
  <c r="M1230" i="6"/>
  <c r="H1230" i="6"/>
  <c r="G1230" i="6"/>
  <c r="F1230" i="6"/>
  <c r="E1230" i="6"/>
  <c r="D1230" i="6"/>
  <c r="C1230" i="6"/>
  <c r="E1022" i="6"/>
  <c r="R1022" i="6"/>
  <c r="D1022" i="6"/>
  <c r="Q1022" i="6"/>
  <c r="C1022" i="6"/>
  <c r="P1022" i="6"/>
  <c r="B1022" i="6"/>
  <c r="N1022" i="6"/>
  <c r="M1022" i="6"/>
  <c r="L1022" i="6"/>
  <c r="K1022" i="6"/>
  <c r="J1022" i="6"/>
  <c r="I1022" i="6"/>
  <c r="H1022" i="6"/>
  <c r="G1022" i="6"/>
  <c r="F1022" i="6"/>
  <c r="A1022" i="6"/>
  <c r="O1022" i="6"/>
  <c r="N1252" i="6"/>
  <c r="M1252" i="6"/>
  <c r="L1252" i="6"/>
  <c r="K1252" i="6"/>
  <c r="J1252" i="6"/>
  <c r="R1252" i="6"/>
  <c r="Q1252" i="6"/>
  <c r="P1252" i="6"/>
  <c r="O1252" i="6"/>
  <c r="I1252" i="6"/>
  <c r="H1252" i="6"/>
  <c r="G1252" i="6"/>
  <c r="F1252" i="6"/>
  <c r="E1252" i="6"/>
  <c r="D1252" i="6"/>
  <c r="C1252" i="6"/>
  <c r="B1252" i="6"/>
  <c r="A1252" i="6"/>
  <c r="O1473" i="6"/>
  <c r="A1473" i="6"/>
  <c r="N1473" i="6"/>
  <c r="M1473" i="6"/>
  <c r="L1473" i="6"/>
  <c r="K1473" i="6"/>
  <c r="J1473" i="6"/>
  <c r="P1473" i="6"/>
  <c r="I1473" i="6"/>
  <c r="H1473" i="6"/>
  <c r="G1473" i="6"/>
  <c r="F1473" i="6"/>
  <c r="E1473" i="6"/>
  <c r="D1473" i="6"/>
  <c r="C1473" i="6"/>
  <c r="B1473" i="6"/>
  <c r="R1473" i="6"/>
  <c r="Q1473" i="6"/>
  <c r="N1350" i="6"/>
  <c r="M1350" i="6"/>
  <c r="L1350" i="6"/>
  <c r="K1350" i="6"/>
  <c r="J1350" i="6"/>
  <c r="I1350" i="6"/>
  <c r="H1350" i="6"/>
  <c r="G1350" i="6"/>
  <c r="F1350" i="6"/>
  <c r="E1350" i="6"/>
  <c r="R1350" i="6"/>
  <c r="D1350" i="6"/>
  <c r="Q1350" i="6"/>
  <c r="C1350" i="6"/>
  <c r="P1350" i="6"/>
  <c r="O1350" i="6"/>
  <c r="B1350" i="6"/>
  <c r="A1350" i="6"/>
  <c r="M1353" i="6"/>
  <c r="L1353" i="6"/>
  <c r="K1353" i="6"/>
  <c r="J1353" i="6"/>
  <c r="I1353" i="6"/>
  <c r="H1353" i="6"/>
  <c r="G1353" i="6"/>
  <c r="F1353" i="6"/>
  <c r="E1353" i="6"/>
  <c r="R1353" i="6"/>
  <c r="D1353" i="6"/>
  <c r="Q1353" i="6"/>
  <c r="C1353" i="6"/>
  <c r="P1353" i="6"/>
  <c r="B1353" i="6"/>
  <c r="A1353" i="6"/>
  <c r="O1353" i="6"/>
  <c r="N1353" i="6"/>
  <c r="Q1467" i="6"/>
  <c r="C1467" i="6"/>
  <c r="P1467" i="6"/>
  <c r="B1467" i="6"/>
  <c r="O1467" i="6"/>
  <c r="A1467" i="6"/>
  <c r="N1467" i="6"/>
  <c r="M1467" i="6"/>
  <c r="L1467" i="6"/>
  <c r="F1467" i="6"/>
  <c r="E1467" i="6"/>
  <c r="D1467" i="6"/>
  <c r="R1467" i="6"/>
  <c r="K1467" i="6"/>
  <c r="J1467" i="6"/>
  <c r="I1467" i="6"/>
  <c r="H1467" i="6"/>
  <c r="G1467" i="6"/>
  <c r="L1454" i="6"/>
  <c r="K1454" i="6"/>
  <c r="J1454" i="6"/>
  <c r="I1454" i="6"/>
  <c r="H1454" i="6"/>
  <c r="G1454" i="6"/>
  <c r="E1454" i="6"/>
  <c r="D1454" i="6"/>
  <c r="C1454" i="6"/>
  <c r="B1454" i="6"/>
  <c r="A1454" i="6"/>
  <c r="R1454" i="6"/>
  <c r="Q1454" i="6"/>
  <c r="P1454" i="6"/>
  <c r="O1454" i="6"/>
  <c r="N1454" i="6"/>
  <c r="M1454" i="6"/>
  <c r="F1454" i="6"/>
  <c r="O1431" i="6"/>
  <c r="A1431" i="6"/>
  <c r="N1431" i="6"/>
  <c r="M1431" i="6"/>
  <c r="L1431" i="6"/>
  <c r="F1431" i="6"/>
  <c r="E1431" i="6"/>
  <c r="D1431" i="6"/>
  <c r="C1431" i="6"/>
  <c r="B1431" i="6"/>
  <c r="R1431" i="6"/>
  <c r="Q1431" i="6"/>
  <c r="P1431" i="6"/>
  <c r="K1431" i="6"/>
  <c r="J1431" i="6"/>
  <c r="I1431" i="6"/>
  <c r="H1431" i="6"/>
  <c r="G1431" i="6"/>
  <c r="P1428" i="6"/>
  <c r="B1428" i="6"/>
  <c r="O1428" i="6"/>
  <c r="A1428" i="6"/>
  <c r="N1428" i="6"/>
  <c r="M1428" i="6"/>
  <c r="E1428" i="6"/>
  <c r="D1428" i="6"/>
  <c r="C1428" i="6"/>
  <c r="R1428" i="6"/>
  <c r="Q1428" i="6"/>
  <c r="L1428" i="6"/>
  <c r="K1428" i="6"/>
  <c r="J1428" i="6"/>
  <c r="I1428" i="6"/>
  <c r="H1428" i="6"/>
  <c r="G1428" i="6"/>
  <c r="F1428" i="6"/>
  <c r="H1354" i="6"/>
  <c r="G1354" i="6"/>
  <c r="F1354" i="6"/>
  <c r="E1354" i="6"/>
  <c r="R1354" i="6"/>
  <c r="D1354" i="6"/>
  <c r="Q1354" i="6"/>
  <c r="C1354" i="6"/>
  <c r="P1354" i="6"/>
  <c r="B1354" i="6"/>
  <c r="O1354" i="6"/>
  <c r="A1354" i="6"/>
  <c r="N1354" i="6"/>
  <c r="M1354" i="6"/>
  <c r="L1354" i="6"/>
  <c r="K1354" i="6"/>
  <c r="J1354" i="6"/>
  <c r="I1354" i="6"/>
  <c r="G1301" i="6"/>
  <c r="F1301" i="6"/>
  <c r="E1301" i="6"/>
  <c r="R1301" i="6"/>
  <c r="D1301" i="6"/>
  <c r="Q1301" i="6"/>
  <c r="C1301" i="6"/>
  <c r="P1301" i="6"/>
  <c r="B1301" i="6"/>
  <c r="O1301" i="6"/>
  <c r="A1301" i="6"/>
  <c r="M1301" i="6"/>
  <c r="L1301" i="6"/>
  <c r="K1301" i="6"/>
  <c r="J1301" i="6"/>
  <c r="N1301" i="6"/>
  <c r="I1301" i="6"/>
  <c r="H1301" i="6"/>
  <c r="K1485" i="6"/>
  <c r="J1485" i="6"/>
  <c r="I1485" i="6"/>
  <c r="H1485" i="6"/>
  <c r="G1485" i="6"/>
  <c r="F1485" i="6"/>
  <c r="P1485" i="6"/>
  <c r="B1485" i="6"/>
  <c r="O1485" i="6"/>
  <c r="A1485" i="6"/>
  <c r="N1485" i="6"/>
  <c r="R1485" i="6"/>
  <c r="Q1485" i="6"/>
  <c r="M1485" i="6"/>
  <c r="L1485" i="6"/>
  <c r="E1485" i="6"/>
  <c r="D1485" i="6"/>
  <c r="C1485" i="6"/>
  <c r="F1332" i="6"/>
  <c r="E1332" i="6"/>
  <c r="R1332" i="6"/>
  <c r="D1332" i="6"/>
  <c r="Q1332" i="6"/>
  <c r="C1332" i="6"/>
  <c r="P1332" i="6"/>
  <c r="B1332" i="6"/>
  <c r="O1332" i="6"/>
  <c r="A1332" i="6"/>
  <c r="N1332" i="6"/>
  <c r="M1332" i="6"/>
  <c r="L1332" i="6"/>
  <c r="K1332" i="6"/>
  <c r="J1332" i="6"/>
  <c r="I1332" i="6"/>
  <c r="H1332" i="6"/>
  <c r="G1332" i="6"/>
  <c r="E1237" i="6"/>
  <c r="R1237" i="6"/>
  <c r="D1237" i="6"/>
  <c r="Q1237" i="6"/>
  <c r="C1237" i="6"/>
  <c r="P1237" i="6"/>
  <c r="B1237" i="6"/>
  <c r="G1237" i="6"/>
  <c r="F1237" i="6"/>
  <c r="A1237" i="6"/>
  <c r="O1237" i="6"/>
  <c r="N1237" i="6"/>
  <c r="M1237" i="6"/>
  <c r="L1237" i="6"/>
  <c r="K1237" i="6"/>
  <c r="J1237" i="6"/>
  <c r="H1237" i="6"/>
  <c r="I1237" i="6"/>
  <c r="Q1523" i="6"/>
  <c r="C1523" i="6"/>
  <c r="P1523" i="6"/>
  <c r="B1523" i="6"/>
  <c r="O1523" i="6"/>
  <c r="A1523" i="6"/>
  <c r="N1523" i="6"/>
  <c r="M1523" i="6"/>
  <c r="L1523" i="6"/>
  <c r="K1523" i="6"/>
  <c r="J1523" i="6"/>
  <c r="I1523" i="6"/>
  <c r="H1523" i="6"/>
  <c r="G1523" i="6"/>
  <c r="F1523" i="6"/>
  <c r="E1523" i="6"/>
  <c r="R1523" i="6"/>
  <c r="D1523" i="6"/>
  <c r="O1600" i="6"/>
  <c r="A1600" i="6"/>
  <c r="N1600" i="6"/>
  <c r="M1600" i="6"/>
  <c r="L1600" i="6"/>
  <c r="I1600" i="6"/>
  <c r="P1600" i="6"/>
  <c r="K1600" i="6"/>
  <c r="J1600" i="6"/>
  <c r="H1600" i="6"/>
  <c r="G1600" i="6"/>
  <c r="F1600" i="6"/>
  <c r="E1600" i="6"/>
  <c r="D1600" i="6"/>
  <c r="C1600" i="6"/>
  <c r="B1600" i="6"/>
  <c r="R1600" i="6"/>
  <c r="Q1600" i="6"/>
  <c r="N1631" i="6"/>
  <c r="M1631" i="6"/>
  <c r="L1631" i="6"/>
  <c r="K1631" i="6"/>
  <c r="H1631" i="6"/>
  <c r="O1631" i="6"/>
  <c r="J1631" i="6"/>
  <c r="I1631" i="6"/>
  <c r="G1631" i="6"/>
  <c r="F1631" i="6"/>
  <c r="E1631" i="6"/>
  <c r="D1631" i="6"/>
  <c r="C1631" i="6"/>
  <c r="B1631" i="6"/>
  <c r="A1631" i="6"/>
  <c r="R1631" i="6"/>
  <c r="Q1631" i="6"/>
  <c r="P1631" i="6"/>
  <c r="M1521" i="6"/>
  <c r="L1521" i="6"/>
  <c r="K1521" i="6"/>
  <c r="J1521" i="6"/>
  <c r="I1521" i="6"/>
  <c r="H1521" i="6"/>
  <c r="G1521" i="6"/>
  <c r="F1521" i="6"/>
  <c r="E1521" i="6"/>
  <c r="R1521" i="6"/>
  <c r="D1521" i="6"/>
  <c r="Q1521" i="6"/>
  <c r="C1521" i="6"/>
  <c r="P1521" i="6"/>
  <c r="B1521" i="6"/>
  <c r="O1521" i="6"/>
  <c r="A1521" i="6"/>
  <c r="N1521" i="6"/>
  <c r="K1499" i="6"/>
  <c r="J1499" i="6"/>
  <c r="I1499" i="6"/>
  <c r="H1499" i="6"/>
  <c r="G1499" i="6"/>
  <c r="F1499" i="6"/>
  <c r="E1499" i="6"/>
  <c r="R1499" i="6"/>
  <c r="D1499" i="6"/>
  <c r="P1499" i="6"/>
  <c r="B1499" i="6"/>
  <c r="O1499" i="6"/>
  <c r="A1499" i="6"/>
  <c r="N1499" i="6"/>
  <c r="Q1499" i="6"/>
  <c r="M1499" i="6"/>
  <c r="L1499" i="6"/>
  <c r="C1499" i="6"/>
  <c r="J1502" i="6"/>
  <c r="I1502" i="6"/>
  <c r="H1502" i="6"/>
  <c r="G1502" i="6"/>
  <c r="F1502" i="6"/>
  <c r="E1502" i="6"/>
  <c r="R1502" i="6"/>
  <c r="D1502" i="6"/>
  <c r="Q1502" i="6"/>
  <c r="C1502" i="6"/>
  <c r="O1502" i="6"/>
  <c r="A1502" i="6"/>
  <c r="N1502" i="6"/>
  <c r="M1502" i="6"/>
  <c r="P1502" i="6"/>
  <c r="L1502" i="6"/>
  <c r="K1502" i="6"/>
  <c r="B1502" i="6"/>
  <c r="I1505" i="6"/>
  <c r="H1505" i="6"/>
  <c r="G1505" i="6"/>
  <c r="F1505" i="6"/>
  <c r="E1505" i="6"/>
  <c r="R1505" i="6"/>
  <c r="D1505" i="6"/>
  <c r="Q1505" i="6"/>
  <c r="C1505" i="6"/>
  <c r="P1505" i="6"/>
  <c r="B1505" i="6"/>
  <c r="O1505" i="6"/>
  <c r="N1505" i="6"/>
  <c r="M1505" i="6"/>
  <c r="L1505" i="6"/>
  <c r="K1505" i="6"/>
  <c r="J1505" i="6"/>
  <c r="A1505" i="6"/>
  <c r="H1452" i="6"/>
  <c r="G1452" i="6"/>
  <c r="F1452" i="6"/>
  <c r="E1452" i="6"/>
  <c r="R1452" i="6"/>
  <c r="D1452" i="6"/>
  <c r="Q1452" i="6"/>
  <c r="C1452" i="6"/>
  <c r="P1452" i="6"/>
  <c r="O1452" i="6"/>
  <c r="N1452" i="6"/>
  <c r="M1452" i="6"/>
  <c r="L1452" i="6"/>
  <c r="K1452" i="6"/>
  <c r="J1452" i="6"/>
  <c r="I1452" i="6"/>
  <c r="B1452" i="6"/>
  <c r="A1452" i="6"/>
  <c r="G1385" i="6"/>
  <c r="E1385" i="6"/>
  <c r="F1385" i="6"/>
  <c r="D1385" i="6"/>
  <c r="C1385" i="6"/>
  <c r="R1385" i="6"/>
  <c r="B1385" i="6"/>
  <c r="Q1385" i="6"/>
  <c r="A1385" i="6"/>
  <c r="P1385" i="6"/>
  <c r="O1385" i="6"/>
  <c r="N1385" i="6"/>
  <c r="M1385" i="6"/>
  <c r="L1385" i="6"/>
  <c r="K1385" i="6"/>
  <c r="J1385" i="6"/>
  <c r="I1385" i="6"/>
  <c r="H1385" i="6"/>
  <c r="F1402" i="6"/>
  <c r="E1402" i="6"/>
  <c r="R1402" i="6"/>
  <c r="D1402" i="6"/>
  <c r="Q1402" i="6"/>
  <c r="C1402" i="6"/>
  <c r="I1402" i="6"/>
  <c r="H1402" i="6"/>
  <c r="G1402" i="6"/>
  <c r="B1402" i="6"/>
  <c r="A1402" i="6"/>
  <c r="P1402" i="6"/>
  <c r="O1402" i="6"/>
  <c r="N1402" i="6"/>
  <c r="M1402" i="6"/>
  <c r="L1402" i="6"/>
  <c r="K1402" i="6"/>
  <c r="J1402" i="6"/>
  <c r="R1633" i="6"/>
  <c r="D1633" i="6"/>
  <c r="Q1633" i="6"/>
  <c r="C1633" i="6"/>
  <c r="P1633" i="6"/>
  <c r="B1633" i="6"/>
  <c r="O1633" i="6"/>
  <c r="A1633" i="6"/>
  <c r="L1633" i="6"/>
  <c r="N1633" i="6"/>
  <c r="M1633" i="6"/>
  <c r="K1633" i="6"/>
  <c r="J1633" i="6"/>
  <c r="I1633" i="6"/>
  <c r="H1633" i="6"/>
  <c r="G1633" i="6"/>
  <c r="F1633" i="6"/>
  <c r="E1633" i="6"/>
  <c r="E1517" i="6"/>
  <c r="R1517" i="6"/>
  <c r="D1517" i="6"/>
  <c r="Q1517" i="6"/>
  <c r="C1517" i="6"/>
  <c r="P1517" i="6"/>
  <c r="B1517" i="6"/>
  <c r="O1517" i="6"/>
  <c r="A1517" i="6"/>
  <c r="N1517" i="6"/>
  <c r="M1517" i="6"/>
  <c r="L1517" i="6"/>
  <c r="K1517" i="6"/>
  <c r="J1517" i="6"/>
  <c r="I1517" i="6"/>
  <c r="H1517" i="6"/>
  <c r="G1517" i="6"/>
  <c r="F1517" i="6"/>
  <c r="H1747" i="6"/>
  <c r="Q1747" i="6"/>
  <c r="C1747" i="6"/>
  <c r="P1747" i="6"/>
  <c r="B1747" i="6"/>
  <c r="O1747" i="6"/>
  <c r="N1747" i="6"/>
  <c r="M1747" i="6"/>
  <c r="L1747" i="6"/>
  <c r="K1747" i="6"/>
  <c r="J1747" i="6"/>
  <c r="I1747" i="6"/>
  <c r="G1747" i="6"/>
  <c r="F1747" i="6"/>
  <c r="E1747" i="6"/>
  <c r="D1747" i="6"/>
  <c r="A1747" i="6"/>
  <c r="R1747" i="6"/>
  <c r="I1775" i="6"/>
  <c r="H1775" i="6"/>
  <c r="G1775" i="6"/>
  <c r="F1775" i="6"/>
  <c r="R1775" i="6"/>
  <c r="Q1775" i="6"/>
  <c r="C1775" i="6"/>
  <c r="P1775" i="6"/>
  <c r="B1775" i="6"/>
  <c r="O1775" i="6"/>
  <c r="A1775" i="6"/>
  <c r="N1775" i="6"/>
  <c r="M1775" i="6"/>
  <c r="L1775" i="6"/>
  <c r="E1775" i="6"/>
  <c r="D1775" i="6"/>
  <c r="K1775" i="6"/>
  <c r="J1775" i="6"/>
  <c r="N1687" i="6"/>
  <c r="M1687" i="6"/>
  <c r="L1687" i="6"/>
  <c r="K1687" i="6"/>
  <c r="J1687" i="6"/>
  <c r="I1687" i="6"/>
  <c r="H1687" i="6"/>
  <c r="G1687" i="6"/>
  <c r="F1687" i="6"/>
  <c r="E1687" i="6"/>
  <c r="R1687" i="6"/>
  <c r="D1687" i="6"/>
  <c r="Q1687" i="6"/>
  <c r="C1687" i="6"/>
  <c r="P1687" i="6"/>
  <c r="B1687" i="6"/>
  <c r="A1687" i="6"/>
  <c r="O1687" i="6"/>
  <c r="R1716" i="6"/>
  <c r="D1716" i="6"/>
  <c r="L1716" i="6"/>
  <c r="K1716" i="6"/>
  <c r="J1716" i="6"/>
  <c r="I1716" i="6"/>
  <c r="H1716" i="6"/>
  <c r="G1716" i="6"/>
  <c r="F1716" i="6"/>
  <c r="E1716" i="6"/>
  <c r="C1716" i="6"/>
  <c r="Q1716" i="6"/>
  <c r="B1716" i="6"/>
  <c r="P1716" i="6"/>
  <c r="A1716" i="6"/>
  <c r="O1716" i="6"/>
  <c r="N1716" i="6"/>
  <c r="M1716" i="6"/>
  <c r="R1776" i="6"/>
  <c r="D1776" i="6"/>
  <c r="Q1776" i="6"/>
  <c r="C1776" i="6"/>
  <c r="P1776" i="6"/>
  <c r="B1776" i="6"/>
  <c r="O1776" i="6"/>
  <c r="A1776" i="6"/>
  <c r="M1776" i="6"/>
  <c r="L1776" i="6"/>
  <c r="K1776" i="6"/>
  <c r="J1776" i="6"/>
  <c r="I1776" i="6"/>
  <c r="H1776" i="6"/>
  <c r="G1776" i="6"/>
  <c r="N1776" i="6"/>
  <c r="F1776" i="6"/>
  <c r="E1776" i="6"/>
  <c r="J1685" i="6"/>
  <c r="I1685" i="6"/>
  <c r="H1685" i="6"/>
  <c r="G1685" i="6"/>
  <c r="F1685" i="6"/>
  <c r="E1685" i="6"/>
  <c r="R1685" i="6"/>
  <c r="D1685" i="6"/>
  <c r="Q1685" i="6"/>
  <c r="C1685" i="6"/>
  <c r="P1685" i="6"/>
  <c r="B1685" i="6"/>
  <c r="O1685" i="6"/>
  <c r="A1685" i="6"/>
  <c r="N1685" i="6"/>
  <c r="M1685" i="6"/>
  <c r="L1685" i="6"/>
  <c r="K1685" i="6"/>
  <c r="H1593" i="6"/>
  <c r="G1593" i="6"/>
  <c r="F1593" i="6"/>
  <c r="E1593" i="6"/>
  <c r="P1593" i="6"/>
  <c r="B1593" i="6"/>
  <c r="O1593" i="6"/>
  <c r="N1593" i="6"/>
  <c r="M1593" i="6"/>
  <c r="L1593" i="6"/>
  <c r="K1593" i="6"/>
  <c r="J1593" i="6"/>
  <c r="I1593" i="6"/>
  <c r="D1593" i="6"/>
  <c r="C1593" i="6"/>
  <c r="A1593" i="6"/>
  <c r="R1593" i="6"/>
  <c r="Q1593" i="6"/>
  <c r="G1610" i="6"/>
  <c r="F1610" i="6"/>
  <c r="E1610" i="6"/>
  <c r="R1610" i="6"/>
  <c r="D1610" i="6"/>
  <c r="O1610" i="6"/>
  <c r="A1610" i="6"/>
  <c r="Q1610" i="6"/>
  <c r="P1610" i="6"/>
  <c r="N1610" i="6"/>
  <c r="M1610" i="6"/>
  <c r="L1610" i="6"/>
  <c r="K1610" i="6"/>
  <c r="J1610" i="6"/>
  <c r="I1610" i="6"/>
  <c r="H1610" i="6"/>
  <c r="C1610" i="6"/>
  <c r="B1610" i="6"/>
  <c r="F1627" i="6"/>
  <c r="E1627" i="6"/>
  <c r="R1627" i="6"/>
  <c r="D1627" i="6"/>
  <c r="Q1627" i="6"/>
  <c r="C1627" i="6"/>
  <c r="N1627" i="6"/>
  <c r="A1627" i="6"/>
  <c r="P1627" i="6"/>
  <c r="O1627" i="6"/>
  <c r="M1627" i="6"/>
  <c r="L1627" i="6"/>
  <c r="K1627" i="6"/>
  <c r="J1627" i="6"/>
  <c r="I1627" i="6"/>
  <c r="H1627" i="6"/>
  <c r="G1627" i="6"/>
  <c r="B1627" i="6"/>
  <c r="E1588" i="6"/>
  <c r="R1588" i="6"/>
  <c r="D1588" i="6"/>
  <c r="Q1588" i="6"/>
  <c r="C1588" i="6"/>
  <c r="P1588" i="6"/>
  <c r="B1588" i="6"/>
  <c r="M1588" i="6"/>
  <c r="A1588" i="6"/>
  <c r="O1588" i="6"/>
  <c r="N1588" i="6"/>
  <c r="L1588" i="6"/>
  <c r="K1588" i="6"/>
  <c r="J1588" i="6"/>
  <c r="I1588" i="6"/>
  <c r="H1588" i="6"/>
  <c r="G1588" i="6"/>
  <c r="F1588" i="6"/>
  <c r="Q1793" i="6"/>
  <c r="C1793" i="6"/>
  <c r="P1793" i="6"/>
  <c r="B1793" i="6"/>
  <c r="O1793" i="6"/>
  <c r="A1793" i="6"/>
  <c r="N1793" i="6"/>
  <c r="M1793" i="6"/>
  <c r="L1793" i="6"/>
  <c r="K1793" i="6"/>
  <c r="J1793" i="6"/>
  <c r="I1793" i="6"/>
  <c r="H1793" i="6"/>
  <c r="G1793" i="6"/>
  <c r="F1793" i="6"/>
  <c r="E1793" i="6"/>
  <c r="R1793" i="6"/>
  <c r="D1793" i="6"/>
  <c r="O1785" i="6"/>
  <c r="A1785" i="6"/>
  <c r="N1785" i="6"/>
  <c r="M1785" i="6"/>
  <c r="L1785" i="6"/>
  <c r="J1785" i="6"/>
  <c r="I1785" i="6"/>
  <c r="H1785" i="6"/>
  <c r="G1785" i="6"/>
  <c r="F1785" i="6"/>
  <c r="E1785" i="6"/>
  <c r="R1785" i="6"/>
  <c r="D1785" i="6"/>
  <c r="Q1785" i="6"/>
  <c r="C1785" i="6"/>
  <c r="P1785" i="6"/>
  <c r="K1785" i="6"/>
  <c r="B1785" i="6"/>
  <c r="N1865" i="6"/>
  <c r="M1865" i="6"/>
  <c r="L1865" i="6"/>
  <c r="K1865" i="6"/>
  <c r="J1865" i="6"/>
  <c r="I1865" i="6"/>
  <c r="H1865" i="6"/>
  <c r="G1865" i="6"/>
  <c r="F1865" i="6"/>
  <c r="E1865" i="6"/>
  <c r="D1865" i="6"/>
  <c r="C1865" i="6"/>
  <c r="B1865" i="6"/>
  <c r="A1865" i="6"/>
  <c r="R1865" i="6"/>
  <c r="Q1865" i="6"/>
  <c r="P1865" i="6"/>
  <c r="O1865" i="6"/>
  <c r="M2024" i="6"/>
  <c r="L2024" i="6"/>
  <c r="K2024" i="6"/>
  <c r="J2024" i="6"/>
  <c r="I2024" i="6"/>
  <c r="H2024" i="6"/>
  <c r="G2024" i="6"/>
  <c r="Q2024" i="6"/>
  <c r="P2024" i="6"/>
  <c r="O2024" i="6"/>
  <c r="N2024" i="6"/>
  <c r="F2024" i="6"/>
  <c r="E2024" i="6"/>
  <c r="D2024" i="6"/>
  <c r="C2024" i="6"/>
  <c r="B2024" i="6"/>
  <c r="A2024" i="6"/>
  <c r="R2024" i="6"/>
  <c r="R1923" i="6"/>
  <c r="D1923" i="6"/>
  <c r="Q1923" i="6"/>
  <c r="C1923" i="6"/>
  <c r="P1923" i="6"/>
  <c r="B1923" i="6"/>
  <c r="O1923" i="6"/>
  <c r="A1923" i="6"/>
  <c r="N1923" i="6"/>
  <c r="M1923" i="6"/>
  <c r="L1923" i="6"/>
  <c r="K1923" i="6"/>
  <c r="J1923" i="6"/>
  <c r="I1923" i="6"/>
  <c r="H1923" i="6"/>
  <c r="G1923" i="6"/>
  <c r="F1923" i="6"/>
  <c r="E1923" i="6"/>
  <c r="J1800" i="6"/>
  <c r="I1800" i="6"/>
  <c r="H1800" i="6"/>
  <c r="G1800" i="6"/>
  <c r="F1800" i="6"/>
  <c r="E1800" i="6"/>
  <c r="R1800" i="6"/>
  <c r="D1800" i="6"/>
  <c r="Q1800" i="6"/>
  <c r="C1800" i="6"/>
  <c r="P1800" i="6"/>
  <c r="B1800" i="6"/>
  <c r="O1800" i="6"/>
  <c r="A1800" i="6"/>
  <c r="N1800" i="6"/>
  <c r="M1800" i="6"/>
  <c r="L1800" i="6"/>
  <c r="K1800" i="6"/>
  <c r="O1904" i="6"/>
  <c r="A1904" i="6"/>
  <c r="N1904" i="6"/>
  <c r="M1904" i="6"/>
  <c r="L1904" i="6"/>
  <c r="K1904" i="6"/>
  <c r="J1904" i="6"/>
  <c r="I1904" i="6"/>
  <c r="G1904" i="6"/>
  <c r="R1904" i="6"/>
  <c r="Q1904" i="6"/>
  <c r="P1904" i="6"/>
  <c r="H1904" i="6"/>
  <c r="F1904" i="6"/>
  <c r="E1904" i="6"/>
  <c r="D1904" i="6"/>
  <c r="C1904" i="6"/>
  <c r="B1904" i="6"/>
  <c r="G1781" i="6"/>
  <c r="F1781" i="6"/>
  <c r="E1781" i="6"/>
  <c r="R1781" i="6"/>
  <c r="D1781" i="6"/>
  <c r="P1781" i="6"/>
  <c r="B1781" i="6"/>
  <c r="O1781" i="6"/>
  <c r="A1781" i="6"/>
  <c r="N1781" i="6"/>
  <c r="M1781" i="6"/>
  <c r="L1781" i="6"/>
  <c r="K1781" i="6"/>
  <c r="J1781" i="6"/>
  <c r="I1781" i="6"/>
  <c r="Q1781" i="6"/>
  <c r="H1781" i="6"/>
  <c r="C1781" i="6"/>
  <c r="F1812" i="6"/>
  <c r="E1812" i="6"/>
  <c r="R1812" i="6"/>
  <c r="D1812" i="6"/>
  <c r="Q1812" i="6"/>
  <c r="C1812" i="6"/>
  <c r="P1812" i="6"/>
  <c r="B1812" i="6"/>
  <c r="O1812" i="6"/>
  <c r="A1812" i="6"/>
  <c r="N1812" i="6"/>
  <c r="M1812" i="6"/>
  <c r="L1812" i="6"/>
  <c r="K1812" i="6"/>
  <c r="J1812" i="6"/>
  <c r="I1812" i="6"/>
  <c r="H1812" i="6"/>
  <c r="G1812" i="6"/>
  <c r="O1890" i="6"/>
  <c r="A1890" i="6"/>
  <c r="N1890" i="6"/>
  <c r="M1890" i="6"/>
  <c r="L1890" i="6"/>
  <c r="I1890" i="6"/>
  <c r="G1890" i="6"/>
  <c r="R1890" i="6"/>
  <c r="Q1890" i="6"/>
  <c r="P1890" i="6"/>
  <c r="K1890" i="6"/>
  <c r="J1890" i="6"/>
  <c r="H1890" i="6"/>
  <c r="F1890" i="6"/>
  <c r="E1890" i="6"/>
  <c r="D1890" i="6"/>
  <c r="C1890" i="6"/>
  <c r="B1890" i="6"/>
  <c r="O1990" i="6"/>
  <c r="A1990" i="6"/>
  <c r="N1990" i="6"/>
  <c r="M1990" i="6"/>
  <c r="L1990" i="6"/>
  <c r="K1990" i="6"/>
  <c r="J1990" i="6"/>
  <c r="I1990" i="6"/>
  <c r="H1990" i="6"/>
  <c r="G1990" i="6"/>
  <c r="F1990" i="6"/>
  <c r="E1990" i="6"/>
  <c r="D1990" i="6"/>
  <c r="C1990" i="6"/>
  <c r="B1990" i="6"/>
  <c r="R1990" i="6"/>
  <c r="Q1990" i="6"/>
  <c r="P1990" i="6"/>
  <c r="M1910" i="6"/>
  <c r="L1910" i="6"/>
  <c r="K1910" i="6"/>
  <c r="J1910" i="6"/>
  <c r="I1910" i="6"/>
  <c r="H1910" i="6"/>
  <c r="G1910" i="6"/>
  <c r="F1910" i="6"/>
  <c r="E1910" i="6"/>
  <c r="R1910" i="6"/>
  <c r="D1910" i="6"/>
  <c r="Q1910" i="6"/>
  <c r="C1910" i="6"/>
  <c r="P1910" i="6"/>
  <c r="O1910" i="6"/>
  <c r="N1910" i="6"/>
  <c r="B1910" i="6"/>
  <c r="A1910" i="6"/>
  <c r="P2057" i="6"/>
  <c r="B2057" i="6"/>
  <c r="O2057" i="6"/>
  <c r="A2057" i="6"/>
  <c r="N2057" i="6"/>
  <c r="M2057" i="6"/>
  <c r="L2057" i="6"/>
  <c r="K2057" i="6"/>
  <c r="J2057" i="6"/>
  <c r="H2057" i="6"/>
  <c r="G2057" i="6"/>
  <c r="F2057" i="6"/>
  <c r="R2057" i="6"/>
  <c r="Q2057" i="6"/>
  <c r="I2057" i="6"/>
  <c r="E2057" i="6"/>
  <c r="D2057" i="6"/>
  <c r="C2057" i="6"/>
  <c r="J1947" i="6"/>
  <c r="I1947" i="6"/>
  <c r="H1947" i="6"/>
  <c r="G1947" i="6"/>
  <c r="F1947" i="6"/>
  <c r="E1947" i="6"/>
  <c r="R1947" i="6"/>
  <c r="D1947" i="6"/>
  <c r="Q1947" i="6"/>
  <c r="C1947" i="6"/>
  <c r="P1947" i="6"/>
  <c r="B1947" i="6"/>
  <c r="O1947" i="6"/>
  <c r="A1947" i="6"/>
  <c r="N1947" i="6"/>
  <c r="M1947" i="6"/>
  <c r="L1947" i="6"/>
  <c r="K1947" i="6"/>
  <c r="L2041" i="6"/>
  <c r="K2041" i="6"/>
  <c r="J2041" i="6"/>
  <c r="I2041" i="6"/>
  <c r="H2041" i="6"/>
  <c r="G2041" i="6"/>
  <c r="F2041" i="6"/>
  <c r="B2041" i="6"/>
  <c r="A2041" i="6"/>
  <c r="R2041" i="6"/>
  <c r="Q2041" i="6"/>
  <c r="P2041" i="6"/>
  <c r="O2041" i="6"/>
  <c r="N2041" i="6"/>
  <c r="M2041" i="6"/>
  <c r="E2041" i="6"/>
  <c r="D2041" i="6"/>
  <c r="C2041" i="6"/>
  <c r="R2037" i="6"/>
  <c r="D2037" i="6"/>
  <c r="Q2037" i="6"/>
  <c r="C2037" i="6"/>
  <c r="P2037" i="6"/>
  <c r="B2037" i="6"/>
  <c r="O2037" i="6"/>
  <c r="A2037" i="6"/>
  <c r="N2037" i="6"/>
  <c r="M2037" i="6"/>
  <c r="L2037" i="6"/>
  <c r="K2037" i="6"/>
  <c r="J2037" i="6"/>
  <c r="I2037" i="6"/>
  <c r="H2037" i="6"/>
  <c r="G2037" i="6"/>
  <c r="F2037" i="6"/>
  <c r="E2037" i="6"/>
  <c r="Q2040" i="6"/>
  <c r="C2040" i="6"/>
  <c r="P2040" i="6"/>
  <c r="B2040" i="6"/>
  <c r="O2040" i="6"/>
  <c r="A2040" i="6"/>
  <c r="N2040" i="6"/>
  <c r="M2040" i="6"/>
  <c r="L2040" i="6"/>
  <c r="K2040" i="6"/>
  <c r="R2040" i="6"/>
  <c r="J2040" i="6"/>
  <c r="I2040" i="6"/>
  <c r="H2040" i="6"/>
  <c r="G2040" i="6"/>
  <c r="F2040" i="6"/>
  <c r="E2040" i="6"/>
  <c r="D2040" i="6"/>
  <c r="R1964" i="6"/>
  <c r="D1964" i="6"/>
  <c r="Q1964" i="6"/>
  <c r="C1964" i="6"/>
  <c r="O1964" i="6"/>
  <c r="A1964" i="6"/>
  <c r="P1964" i="6"/>
  <c r="N1964" i="6"/>
  <c r="M1964" i="6"/>
  <c r="L1964" i="6"/>
  <c r="K1964" i="6"/>
  <c r="J1964" i="6"/>
  <c r="I1964" i="6"/>
  <c r="H1964" i="6"/>
  <c r="G1964" i="6"/>
  <c r="F1964" i="6"/>
  <c r="E1964" i="6"/>
  <c r="B1964" i="6"/>
  <c r="I1963" i="6"/>
  <c r="H1963" i="6"/>
  <c r="F1963" i="6"/>
  <c r="B1963" i="6"/>
  <c r="R1963" i="6"/>
  <c r="A1963" i="6"/>
  <c r="Q1963" i="6"/>
  <c r="P1963" i="6"/>
  <c r="O1963" i="6"/>
  <c r="N1963" i="6"/>
  <c r="M1963" i="6"/>
  <c r="L1963" i="6"/>
  <c r="K1963" i="6"/>
  <c r="J1963" i="6"/>
  <c r="G1963" i="6"/>
  <c r="E1963" i="6"/>
  <c r="D1963" i="6"/>
  <c r="C1963" i="6"/>
  <c r="O2194" i="6"/>
  <c r="A2194" i="6"/>
  <c r="N2194" i="6"/>
  <c r="M2194" i="6"/>
  <c r="L2194" i="6"/>
  <c r="K2194" i="6"/>
  <c r="J2194" i="6"/>
  <c r="I2194" i="6"/>
  <c r="H2194" i="6"/>
  <c r="G2194" i="6"/>
  <c r="F2194" i="6"/>
  <c r="P2194" i="6"/>
  <c r="E2194" i="6"/>
  <c r="D2194" i="6"/>
  <c r="C2194" i="6"/>
  <c r="B2194" i="6"/>
  <c r="R2194" i="6"/>
  <c r="Q2194" i="6"/>
  <c r="P2270" i="6"/>
  <c r="B2270" i="6"/>
  <c r="O2270" i="6"/>
  <c r="A2270" i="6"/>
  <c r="N2270" i="6"/>
  <c r="R2270" i="6"/>
  <c r="Q2270" i="6"/>
  <c r="I2270" i="6"/>
  <c r="M2270" i="6"/>
  <c r="L2270" i="6"/>
  <c r="K2270" i="6"/>
  <c r="J2270" i="6"/>
  <c r="H2270" i="6"/>
  <c r="G2270" i="6"/>
  <c r="F2270" i="6"/>
  <c r="E2270" i="6"/>
  <c r="D2270" i="6"/>
  <c r="C2270" i="6"/>
  <c r="L2147" i="6"/>
  <c r="K2147" i="6"/>
  <c r="J2147" i="6"/>
  <c r="I2147" i="6"/>
  <c r="H2147" i="6"/>
  <c r="G2147" i="6"/>
  <c r="F2147" i="6"/>
  <c r="E2147" i="6"/>
  <c r="D2147" i="6"/>
  <c r="C2147" i="6"/>
  <c r="B2147" i="6"/>
  <c r="A2147" i="6"/>
  <c r="R2147" i="6"/>
  <c r="Q2147" i="6"/>
  <c r="P2147" i="6"/>
  <c r="O2147" i="6"/>
  <c r="N2147" i="6"/>
  <c r="M2147" i="6"/>
  <c r="M2116" i="6"/>
  <c r="L2116" i="6"/>
  <c r="K2116" i="6"/>
  <c r="J2116" i="6"/>
  <c r="G2116" i="6"/>
  <c r="F2116" i="6"/>
  <c r="E2116" i="6"/>
  <c r="D2116" i="6"/>
  <c r="C2116" i="6"/>
  <c r="B2116" i="6"/>
  <c r="A2116" i="6"/>
  <c r="R2116" i="6"/>
  <c r="Q2116" i="6"/>
  <c r="P2116" i="6"/>
  <c r="O2116" i="6"/>
  <c r="N2116" i="6"/>
  <c r="I2116" i="6"/>
  <c r="H2116" i="6"/>
  <c r="Q2146" i="6"/>
  <c r="C2146" i="6"/>
  <c r="P2146" i="6"/>
  <c r="B2146" i="6"/>
  <c r="O2146" i="6"/>
  <c r="A2146" i="6"/>
  <c r="N2146" i="6"/>
  <c r="M2146" i="6"/>
  <c r="L2146" i="6"/>
  <c r="K2146" i="6"/>
  <c r="R2146" i="6"/>
  <c r="J2146" i="6"/>
  <c r="I2146" i="6"/>
  <c r="H2146" i="6"/>
  <c r="G2146" i="6"/>
  <c r="F2146" i="6"/>
  <c r="E2146" i="6"/>
  <c r="D2146" i="6"/>
  <c r="M2099" i="6"/>
  <c r="H2099" i="6"/>
  <c r="G2099" i="6"/>
  <c r="F2099" i="6"/>
  <c r="E2099" i="6"/>
  <c r="D2099" i="6"/>
  <c r="R2099" i="6"/>
  <c r="C2099" i="6"/>
  <c r="Q2099" i="6"/>
  <c r="B2099" i="6"/>
  <c r="P2099" i="6"/>
  <c r="A2099" i="6"/>
  <c r="O2099" i="6"/>
  <c r="N2099" i="6"/>
  <c r="L2099" i="6"/>
  <c r="K2099" i="6"/>
  <c r="J2099" i="6"/>
  <c r="I2099" i="6"/>
  <c r="J2080" i="6"/>
  <c r="G2080" i="6"/>
  <c r="F2080" i="6"/>
  <c r="E2080" i="6"/>
  <c r="D2080" i="6"/>
  <c r="R2080" i="6"/>
  <c r="C2080" i="6"/>
  <c r="Q2080" i="6"/>
  <c r="B2080" i="6"/>
  <c r="P2080" i="6"/>
  <c r="A2080" i="6"/>
  <c r="O2080" i="6"/>
  <c r="N2080" i="6"/>
  <c r="M2080" i="6"/>
  <c r="L2080" i="6"/>
  <c r="K2080" i="6"/>
  <c r="I2080" i="6"/>
  <c r="H2080" i="6"/>
  <c r="G2000" i="6"/>
  <c r="F2000" i="6"/>
  <c r="E2000" i="6"/>
  <c r="R2000" i="6"/>
  <c r="D2000" i="6"/>
  <c r="Q2000" i="6"/>
  <c r="C2000" i="6"/>
  <c r="P2000" i="6"/>
  <c r="B2000" i="6"/>
  <c r="O2000" i="6"/>
  <c r="A2000" i="6"/>
  <c r="N2000" i="6"/>
  <c r="M2000" i="6"/>
  <c r="L2000" i="6"/>
  <c r="K2000" i="6"/>
  <c r="J2000" i="6"/>
  <c r="I2000" i="6"/>
  <c r="H2000" i="6"/>
  <c r="E1975" i="6"/>
  <c r="R1975" i="6"/>
  <c r="D1975" i="6"/>
  <c r="P1975" i="6"/>
  <c r="B1975" i="6"/>
  <c r="G1975" i="6"/>
  <c r="F1975" i="6"/>
  <c r="C1975" i="6"/>
  <c r="A1975" i="6"/>
  <c r="Q1975" i="6"/>
  <c r="O1975" i="6"/>
  <c r="N1975" i="6"/>
  <c r="M1975" i="6"/>
  <c r="L1975" i="6"/>
  <c r="K1975" i="6"/>
  <c r="J1975" i="6"/>
  <c r="I1975" i="6"/>
  <c r="H1975" i="6"/>
  <c r="E1992" i="6"/>
  <c r="R1992" i="6"/>
  <c r="D1992" i="6"/>
  <c r="Q1992" i="6"/>
  <c r="C1992" i="6"/>
  <c r="P1992" i="6"/>
  <c r="B1992" i="6"/>
  <c r="O1992" i="6"/>
  <c r="A1992" i="6"/>
  <c r="N1992" i="6"/>
  <c r="M1992" i="6"/>
  <c r="L1992" i="6"/>
  <c r="K1992" i="6"/>
  <c r="J1992" i="6"/>
  <c r="I1992" i="6"/>
  <c r="H1992" i="6"/>
  <c r="G1992" i="6"/>
  <c r="F1992" i="6"/>
  <c r="K2397" i="6"/>
  <c r="J2397" i="6"/>
  <c r="I2397" i="6"/>
  <c r="F2397" i="6"/>
  <c r="Q2397" i="6"/>
  <c r="C2397" i="6"/>
  <c r="P2397" i="6"/>
  <c r="B2397" i="6"/>
  <c r="N2397" i="6"/>
  <c r="M2397" i="6"/>
  <c r="L2397" i="6"/>
  <c r="H2397" i="6"/>
  <c r="G2397" i="6"/>
  <c r="E2397" i="6"/>
  <c r="D2397" i="6"/>
  <c r="A2397" i="6"/>
  <c r="R2397" i="6"/>
  <c r="O2397" i="6"/>
  <c r="M2186" i="6"/>
  <c r="L2186" i="6"/>
  <c r="K2186" i="6"/>
  <c r="J2186" i="6"/>
  <c r="I2186" i="6"/>
  <c r="H2186" i="6"/>
  <c r="G2186" i="6"/>
  <c r="E2186" i="6"/>
  <c r="R2186" i="6"/>
  <c r="D2186" i="6"/>
  <c r="Q2186" i="6"/>
  <c r="P2186" i="6"/>
  <c r="O2186" i="6"/>
  <c r="N2186" i="6"/>
  <c r="F2186" i="6"/>
  <c r="C2186" i="6"/>
  <c r="B2186" i="6"/>
  <c r="A2186" i="6"/>
  <c r="K2122" i="6"/>
  <c r="J2122" i="6"/>
  <c r="I2122" i="6"/>
  <c r="H2122" i="6"/>
  <c r="E2122" i="6"/>
  <c r="B2122" i="6"/>
  <c r="A2122" i="6"/>
  <c r="R2122" i="6"/>
  <c r="Q2122" i="6"/>
  <c r="P2122" i="6"/>
  <c r="O2122" i="6"/>
  <c r="N2122" i="6"/>
  <c r="M2122" i="6"/>
  <c r="L2122" i="6"/>
  <c r="G2122" i="6"/>
  <c r="F2122" i="6"/>
  <c r="D2122" i="6"/>
  <c r="C2122" i="6"/>
  <c r="J2139" i="6"/>
  <c r="I2139" i="6"/>
  <c r="H2139" i="6"/>
  <c r="G2139" i="6"/>
  <c r="F2139" i="6"/>
  <c r="E2139" i="6"/>
  <c r="R2139" i="6"/>
  <c r="D2139" i="6"/>
  <c r="Q2139" i="6"/>
  <c r="P2139" i="6"/>
  <c r="O2139" i="6"/>
  <c r="N2139" i="6"/>
  <c r="M2139" i="6"/>
  <c r="L2139" i="6"/>
  <c r="K2139" i="6"/>
  <c r="C2139" i="6"/>
  <c r="B2139" i="6"/>
  <c r="A2139" i="6"/>
  <c r="I2142" i="6"/>
  <c r="H2142" i="6"/>
  <c r="G2142" i="6"/>
  <c r="F2142" i="6"/>
  <c r="E2142" i="6"/>
  <c r="R2142" i="6"/>
  <c r="D2142" i="6"/>
  <c r="Q2142" i="6"/>
  <c r="C2142" i="6"/>
  <c r="P2142" i="6"/>
  <c r="O2142" i="6"/>
  <c r="N2142" i="6"/>
  <c r="M2142" i="6"/>
  <c r="L2142" i="6"/>
  <c r="K2142" i="6"/>
  <c r="J2142" i="6"/>
  <c r="B2142" i="6"/>
  <c r="A2142" i="6"/>
  <c r="J2288" i="6"/>
  <c r="I2288" i="6"/>
  <c r="H2288" i="6"/>
  <c r="N2288" i="6"/>
  <c r="M2288" i="6"/>
  <c r="K2288" i="6"/>
  <c r="E2288" i="6"/>
  <c r="B2288" i="6"/>
  <c r="A2288" i="6"/>
  <c r="R2288" i="6"/>
  <c r="Q2288" i="6"/>
  <c r="P2288" i="6"/>
  <c r="O2288" i="6"/>
  <c r="L2288" i="6"/>
  <c r="D2288" i="6"/>
  <c r="G2288" i="6"/>
  <c r="F2288" i="6"/>
  <c r="C2288" i="6"/>
  <c r="H2239" i="6"/>
  <c r="G2239" i="6"/>
  <c r="F2239" i="6"/>
  <c r="E2239" i="6"/>
  <c r="D2239" i="6"/>
  <c r="R2239" i="6"/>
  <c r="C2239" i="6"/>
  <c r="Q2239" i="6"/>
  <c r="B2239" i="6"/>
  <c r="P2239" i="6"/>
  <c r="A2239" i="6"/>
  <c r="O2239" i="6"/>
  <c r="N2239" i="6"/>
  <c r="M2239" i="6"/>
  <c r="J2239" i="6"/>
  <c r="L2239" i="6"/>
  <c r="K2239" i="6"/>
  <c r="I2239" i="6"/>
  <c r="G2232" i="6"/>
  <c r="F2232" i="6"/>
  <c r="E2232" i="6"/>
  <c r="R2232" i="6"/>
  <c r="D2232" i="6"/>
  <c r="Q2232" i="6"/>
  <c r="C2232" i="6"/>
  <c r="P2232" i="6"/>
  <c r="B2232" i="6"/>
  <c r="O2232" i="6"/>
  <c r="A2232" i="6"/>
  <c r="N2232" i="6"/>
  <c r="M2232" i="6"/>
  <c r="L2232" i="6"/>
  <c r="I2232" i="6"/>
  <c r="K2232" i="6"/>
  <c r="J2232" i="6"/>
  <c r="H2232" i="6"/>
  <c r="F2165" i="6"/>
  <c r="E2165" i="6"/>
  <c r="R2165" i="6"/>
  <c r="D2165" i="6"/>
  <c r="Q2165" i="6"/>
  <c r="C2165" i="6"/>
  <c r="P2165" i="6"/>
  <c r="B2165" i="6"/>
  <c r="O2165" i="6"/>
  <c r="A2165" i="6"/>
  <c r="N2165" i="6"/>
  <c r="M2165" i="6"/>
  <c r="L2165" i="6"/>
  <c r="K2165" i="6"/>
  <c r="J2165" i="6"/>
  <c r="I2165" i="6"/>
  <c r="H2165" i="6"/>
  <c r="G2165" i="6"/>
  <c r="E2224" i="6"/>
  <c r="R2224" i="6"/>
  <c r="D2224" i="6"/>
  <c r="Q2224" i="6"/>
  <c r="C2224" i="6"/>
  <c r="P2224" i="6"/>
  <c r="B2224" i="6"/>
  <c r="O2224" i="6"/>
  <c r="A2224" i="6"/>
  <c r="N2224" i="6"/>
  <c r="M2224" i="6"/>
  <c r="L2224" i="6"/>
  <c r="K2224" i="6"/>
  <c r="J2224" i="6"/>
  <c r="G2224" i="6"/>
  <c r="I2224" i="6"/>
  <c r="H2224" i="6"/>
  <c r="F2224" i="6"/>
  <c r="H2392" i="6"/>
  <c r="G2392" i="6"/>
  <c r="F2392" i="6"/>
  <c r="Q2392" i="6"/>
  <c r="C2392" i="6"/>
  <c r="N2392" i="6"/>
  <c r="M2392" i="6"/>
  <c r="K2392" i="6"/>
  <c r="J2392" i="6"/>
  <c r="I2392" i="6"/>
  <c r="E2392" i="6"/>
  <c r="D2392" i="6"/>
  <c r="B2392" i="6"/>
  <c r="A2392" i="6"/>
  <c r="R2392" i="6"/>
  <c r="P2392" i="6"/>
  <c r="O2392" i="6"/>
  <c r="L2392" i="6"/>
  <c r="I2291" i="6"/>
  <c r="H2291" i="6"/>
  <c r="G2291" i="6"/>
  <c r="K2291" i="6"/>
  <c r="J2291" i="6"/>
  <c r="F2291" i="6"/>
  <c r="E2291" i="6"/>
  <c r="B2291" i="6"/>
  <c r="R2291" i="6"/>
  <c r="Q2291" i="6"/>
  <c r="P2291" i="6"/>
  <c r="O2291" i="6"/>
  <c r="N2291" i="6"/>
  <c r="M2291" i="6"/>
  <c r="L2291" i="6"/>
  <c r="D2291" i="6"/>
  <c r="C2291" i="6"/>
  <c r="A2291" i="6"/>
  <c r="I2441" i="6"/>
  <c r="P2441" i="6"/>
  <c r="A2441" i="6"/>
  <c r="O2441" i="6"/>
  <c r="N2441" i="6"/>
  <c r="M2441" i="6"/>
  <c r="L2441" i="6"/>
  <c r="K2441" i="6"/>
  <c r="J2441" i="6"/>
  <c r="H2441" i="6"/>
  <c r="G2441" i="6"/>
  <c r="F2441" i="6"/>
  <c r="E2441" i="6"/>
  <c r="R2441" i="6"/>
  <c r="Q2441" i="6"/>
  <c r="D2441" i="6"/>
  <c r="C2441" i="6"/>
  <c r="B2441" i="6"/>
  <c r="K2355" i="6"/>
  <c r="J2355" i="6"/>
  <c r="I2355" i="6"/>
  <c r="E2355" i="6"/>
  <c r="D2355" i="6"/>
  <c r="C2355" i="6"/>
  <c r="B2355" i="6"/>
  <c r="R2355" i="6"/>
  <c r="A2355" i="6"/>
  <c r="Q2355" i="6"/>
  <c r="P2355" i="6"/>
  <c r="O2355" i="6"/>
  <c r="N2355" i="6"/>
  <c r="M2355" i="6"/>
  <c r="L2355" i="6"/>
  <c r="G2355" i="6"/>
  <c r="H2355" i="6"/>
  <c r="F2355" i="6"/>
  <c r="N2262" i="6"/>
  <c r="M2262" i="6"/>
  <c r="D2262" i="6"/>
  <c r="C2262" i="6"/>
  <c r="F2262" i="6"/>
  <c r="E2262" i="6"/>
  <c r="B2262" i="6"/>
  <c r="A2262" i="6"/>
  <c r="R2262" i="6"/>
  <c r="Q2262" i="6"/>
  <c r="P2262" i="6"/>
  <c r="O2262" i="6"/>
  <c r="L2262" i="6"/>
  <c r="K2262" i="6"/>
  <c r="H2262" i="6"/>
  <c r="J2262" i="6"/>
  <c r="I2262" i="6"/>
  <c r="G2262" i="6"/>
  <c r="J2358" i="6"/>
  <c r="I2358" i="6"/>
  <c r="H2358" i="6"/>
  <c r="B2358" i="6"/>
  <c r="R2358" i="6"/>
  <c r="A2358" i="6"/>
  <c r="Q2358" i="6"/>
  <c r="P2358" i="6"/>
  <c r="O2358" i="6"/>
  <c r="N2358" i="6"/>
  <c r="M2358" i="6"/>
  <c r="L2358" i="6"/>
  <c r="K2358" i="6"/>
  <c r="G2358" i="6"/>
  <c r="F2358" i="6"/>
  <c r="E2358" i="6"/>
  <c r="D2358" i="6"/>
  <c r="C2358" i="6"/>
  <c r="P2434" i="6"/>
  <c r="B2434" i="6"/>
  <c r="M2434" i="6"/>
  <c r="L2434" i="6"/>
  <c r="K2434" i="6"/>
  <c r="J2434" i="6"/>
  <c r="I2434" i="6"/>
  <c r="H2434" i="6"/>
  <c r="G2434" i="6"/>
  <c r="F2434" i="6"/>
  <c r="E2434" i="6"/>
  <c r="D2434" i="6"/>
  <c r="R2434" i="6"/>
  <c r="C2434" i="6"/>
  <c r="Q2434" i="6"/>
  <c r="O2434" i="6"/>
  <c r="N2434" i="6"/>
  <c r="A2434" i="6"/>
  <c r="M2415" i="6"/>
  <c r="L2415" i="6"/>
  <c r="K2415" i="6"/>
  <c r="J2415" i="6"/>
  <c r="H2415" i="6"/>
  <c r="G2415" i="6"/>
  <c r="F2415" i="6"/>
  <c r="D2415" i="6"/>
  <c r="R2415" i="6"/>
  <c r="C2415" i="6"/>
  <c r="Q2415" i="6"/>
  <c r="B2415" i="6"/>
  <c r="P2415" i="6"/>
  <c r="O2415" i="6"/>
  <c r="N2415" i="6"/>
  <c r="A2415" i="6"/>
  <c r="I2415" i="6"/>
  <c r="E2415" i="6"/>
  <c r="L2460" i="6"/>
  <c r="K2460" i="6"/>
  <c r="I2460" i="6"/>
  <c r="H2460" i="6"/>
  <c r="G2460" i="6"/>
  <c r="F2460" i="6"/>
  <c r="E2460" i="6"/>
  <c r="D2460" i="6"/>
  <c r="C2460" i="6"/>
  <c r="R2460" i="6"/>
  <c r="B2460" i="6"/>
  <c r="Q2460" i="6"/>
  <c r="A2460" i="6"/>
  <c r="P2460" i="6"/>
  <c r="O2460" i="6"/>
  <c r="N2460" i="6"/>
  <c r="M2460" i="6"/>
  <c r="J2460" i="6"/>
  <c r="R2538" i="6"/>
  <c r="D2538" i="6"/>
  <c r="J2538" i="6"/>
  <c r="I2538" i="6"/>
  <c r="Q2538" i="6"/>
  <c r="P2538" i="6"/>
  <c r="O2538" i="6"/>
  <c r="N2538" i="6"/>
  <c r="L2538" i="6"/>
  <c r="K2538" i="6"/>
  <c r="H2538" i="6"/>
  <c r="G2538" i="6"/>
  <c r="F2538" i="6"/>
  <c r="E2538" i="6"/>
  <c r="M2538" i="6"/>
  <c r="C2538" i="6"/>
  <c r="B2538" i="6"/>
  <c r="A2538" i="6"/>
  <c r="G2367" i="6"/>
  <c r="F2367" i="6"/>
  <c r="E2367" i="6"/>
  <c r="J2367" i="6"/>
  <c r="I2367" i="6"/>
  <c r="H2367" i="6"/>
  <c r="D2367" i="6"/>
  <c r="C2367" i="6"/>
  <c r="B2367" i="6"/>
  <c r="R2367" i="6"/>
  <c r="A2367" i="6"/>
  <c r="Q2367" i="6"/>
  <c r="P2367" i="6"/>
  <c r="O2367" i="6"/>
  <c r="N2367" i="6"/>
  <c r="M2367" i="6"/>
  <c r="L2367" i="6"/>
  <c r="K2367" i="6"/>
  <c r="F2258" i="6"/>
  <c r="E2258" i="6"/>
  <c r="N2258" i="6"/>
  <c r="M2258" i="6"/>
  <c r="D2258" i="6"/>
  <c r="C2258" i="6"/>
  <c r="B2258" i="6"/>
  <c r="A2258" i="6"/>
  <c r="R2258" i="6"/>
  <c r="Q2258" i="6"/>
  <c r="P2258" i="6"/>
  <c r="O2258" i="6"/>
  <c r="L2258" i="6"/>
  <c r="K2258" i="6"/>
  <c r="H2258" i="6"/>
  <c r="J2258" i="6"/>
  <c r="I2258" i="6"/>
  <c r="G2258" i="6"/>
  <c r="N2440" i="6"/>
  <c r="E2440" i="6"/>
  <c r="D2440" i="6"/>
  <c r="R2440" i="6"/>
  <c r="C2440" i="6"/>
  <c r="Q2440" i="6"/>
  <c r="B2440" i="6"/>
  <c r="P2440" i="6"/>
  <c r="A2440" i="6"/>
  <c r="O2440" i="6"/>
  <c r="M2440" i="6"/>
  <c r="L2440" i="6"/>
  <c r="K2440" i="6"/>
  <c r="J2440" i="6"/>
  <c r="I2440" i="6"/>
  <c r="H2440" i="6"/>
  <c r="G2440" i="6"/>
  <c r="F2440" i="6"/>
  <c r="M2499" i="6"/>
  <c r="L2499" i="6"/>
  <c r="N2499" i="6"/>
  <c r="K2499" i="6"/>
  <c r="J2499" i="6"/>
  <c r="I2499" i="6"/>
  <c r="G2499" i="6"/>
  <c r="F2499" i="6"/>
  <c r="E2499" i="6"/>
  <c r="D2499" i="6"/>
  <c r="R2499" i="6"/>
  <c r="Q2499" i="6"/>
  <c r="P2499" i="6"/>
  <c r="O2499" i="6"/>
  <c r="H2499" i="6"/>
  <c r="C2499" i="6"/>
  <c r="B2499" i="6"/>
  <c r="A2499" i="6"/>
  <c r="L2640" i="6"/>
  <c r="K2640" i="6"/>
  <c r="J2640" i="6"/>
  <c r="O2640" i="6"/>
  <c r="N2640" i="6"/>
  <c r="M2640" i="6"/>
  <c r="I2640" i="6"/>
  <c r="H2640" i="6"/>
  <c r="G2640" i="6"/>
  <c r="F2640" i="6"/>
  <c r="C2640" i="6"/>
  <c r="P2640" i="6"/>
  <c r="E2640" i="6"/>
  <c r="D2640" i="6"/>
  <c r="B2640" i="6"/>
  <c r="R2640" i="6"/>
  <c r="Q2640" i="6"/>
  <c r="A2640" i="6"/>
  <c r="M2623" i="6"/>
  <c r="L2623" i="6"/>
  <c r="K2623" i="6"/>
  <c r="Q2623" i="6"/>
  <c r="P2623" i="6"/>
  <c r="O2623" i="6"/>
  <c r="N2623" i="6"/>
  <c r="J2623" i="6"/>
  <c r="I2623" i="6"/>
  <c r="H2623" i="6"/>
  <c r="E2623" i="6"/>
  <c r="C2623" i="6"/>
  <c r="B2623" i="6"/>
  <c r="A2623" i="6"/>
  <c r="R2623" i="6"/>
  <c r="G2623" i="6"/>
  <c r="F2623" i="6"/>
  <c r="D2623" i="6"/>
  <c r="H2653" i="6"/>
  <c r="R2653" i="6"/>
  <c r="C2653" i="6"/>
  <c r="Q2653" i="6"/>
  <c r="B2653" i="6"/>
  <c r="P2653" i="6"/>
  <c r="A2653" i="6"/>
  <c r="N2653" i="6"/>
  <c r="M2653" i="6"/>
  <c r="L2653" i="6"/>
  <c r="F2653" i="6"/>
  <c r="E2653" i="6"/>
  <c r="D2653" i="6"/>
  <c r="O2653" i="6"/>
  <c r="K2653" i="6"/>
  <c r="J2653" i="6"/>
  <c r="I2653" i="6"/>
  <c r="G2653" i="6"/>
  <c r="O2660" i="6"/>
  <c r="A2660" i="6"/>
  <c r="N2660" i="6"/>
  <c r="J2660" i="6"/>
  <c r="I2660" i="6"/>
  <c r="H2660" i="6"/>
  <c r="F2660" i="6"/>
  <c r="E2660" i="6"/>
  <c r="D2660" i="6"/>
  <c r="K2660" i="6"/>
  <c r="G2660" i="6"/>
  <c r="C2660" i="6"/>
  <c r="B2660" i="6"/>
  <c r="R2660" i="6"/>
  <c r="Q2660" i="6"/>
  <c r="P2660" i="6"/>
  <c r="M2660" i="6"/>
  <c r="L2660" i="6"/>
  <c r="K2643" i="6"/>
  <c r="J2643" i="6"/>
  <c r="I2643" i="6"/>
  <c r="L2643" i="6"/>
  <c r="H2643" i="6"/>
  <c r="G2643" i="6"/>
  <c r="F2643" i="6"/>
  <c r="E2643" i="6"/>
  <c r="D2643" i="6"/>
  <c r="C2643" i="6"/>
  <c r="Q2643" i="6"/>
  <c r="R2643" i="6"/>
  <c r="P2643" i="6"/>
  <c r="O2643" i="6"/>
  <c r="N2643" i="6"/>
  <c r="M2643" i="6"/>
  <c r="B2643" i="6"/>
  <c r="A2643" i="6"/>
  <c r="J2508" i="6"/>
  <c r="I2508" i="6"/>
  <c r="E2508" i="6"/>
  <c r="D2508" i="6"/>
  <c r="C2508" i="6"/>
  <c r="R2508" i="6"/>
  <c r="B2508" i="6"/>
  <c r="P2508" i="6"/>
  <c r="O2508" i="6"/>
  <c r="N2508" i="6"/>
  <c r="M2508" i="6"/>
  <c r="F2508" i="6"/>
  <c r="A2508" i="6"/>
  <c r="Q2508" i="6"/>
  <c r="L2508" i="6"/>
  <c r="K2508" i="6"/>
  <c r="H2508" i="6"/>
  <c r="G2508" i="6"/>
  <c r="I2537" i="6"/>
  <c r="N2537" i="6"/>
  <c r="M2537" i="6"/>
  <c r="B2537" i="6"/>
  <c r="R2537" i="6"/>
  <c r="A2537" i="6"/>
  <c r="Q2537" i="6"/>
  <c r="P2537" i="6"/>
  <c r="L2537" i="6"/>
  <c r="K2537" i="6"/>
  <c r="J2537" i="6"/>
  <c r="H2537" i="6"/>
  <c r="G2537" i="6"/>
  <c r="F2537" i="6"/>
  <c r="O2537" i="6"/>
  <c r="E2537" i="6"/>
  <c r="D2537" i="6"/>
  <c r="C2537" i="6"/>
  <c r="K2615" i="6"/>
  <c r="J2615" i="6"/>
  <c r="I2615" i="6"/>
  <c r="G2615" i="6"/>
  <c r="F2615" i="6"/>
  <c r="E2615" i="6"/>
  <c r="D2615" i="6"/>
  <c r="C2615" i="6"/>
  <c r="B2615" i="6"/>
  <c r="R2615" i="6"/>
  <c r="A2615" i="6"/>
  <c r="O2615" i="6"/>
  <c r="Q2615" i="6"/>
  <c r="N2615" i="6"/>
  <c r="M2615" i="6"/>
  <c r="L2615" i="6"/>
  <c r="H2615" i="6"/>
  <c r="P2615" i="6"/>
  <c r="Q2668" i="6"/>
  <c r="C2668" i="6"/>
  <c r="P2668" i="6"/>
  <c r="B2668" i="6"/>
  <c r="F2668" i="6"/>
  <c r="E2668" i="6"/>
  <c r="D2668" i="6"/>
  <c r="R2668" i="6"/>
  <c r="O2668" i="6"/>
  <c r="N2668" i="6"/>
  <c r="M2668" i="6"/>
  <c r="L2668" i="6"/>
  <c r="K2668" i="6"/>
  <c r="J2668" i="6"/>
  <c r="I2668" i="6"/>
  <c r="H2668" i="6"/>
  <c r="G2668" i="6"/>
  <c r="A2668" i="6"/>
  <c r="L2725" i="6"/>
  <c r="K2725" i="6"/>
  <c r="I2725" i="6"/>
  <c r="R2725" i="6"/>
  <c r="D2725" i="6"/>
  <c r="Q2725" i="6"/>
  <c r="P2725" i="6"/>
  <c r="O2725" i="6"/>
  <c r="N2725" i="6"/>
  <c r="M2725" i="6"/>
  <c r="J2725" i="6"/>
  <c r="H2725" i="6"/>
  <c r="G2725" i="6"/>
  <c r="F2725" i="6"/>
  <c r="E2725" i="6"/>
  <c r="C2725" i="6"/>
  <c r="B2725" i="6"/>
  <c r="A2725" i="6"/>
  <c r="I2635" i="6"/>
  <c r="H2635" i="6"/>
  <c r="G2635" i="6"/>
  <c r="B2635" i="6"/>
  <c r="R2635" i="6"/>
  <c r="A2635" i="6"/>
  <c r="Q2635" i="6"/>
  <c r="P2635" i="6"/>
  <c r="O2635" i="6"/>
  <c r="N2635" i="6"/>
  <c r="M2635" i="6"/>
  <c r="J2635" i="6"/>
  <c r="L2635" i="6"/>
  <c r="F2635" i="6"/>
  <c r="E2635" i="6"/>
  <c r="D2635" i="6"/>
  <c r="C2635" i="6"/>
  <c r="K2635" i="6"/>
  <c r="H2763" i="6"/>
  <c r="G2763" i="6"/>
  <c r="F2763" i="6"/>
  <c r="O2763" i="6"/>
  <c r="N2763" i="6"/>
  <c r="M2763" i="6"/>
  <c r="L2763" i="6"/>
  <c r="K2763" i="6"/>
  <c r="J2763" i="6"/>
  <c r="I2763" i="6"/>
  <c r="E2763" i="6"/>
  <c r="D2763" i="6"/>
  <c r="C2763" i="6"/>
  <c r="A2763" i="6"/>
  <c r="R2763" i="6"/>
  <c r="Q2763" i="6"/>
  <c r="P2763" i="6"/>
  <c r="B2763" i="6"/>
  <c r="P2938" i="6"/>
  <c r="B2938" i="6"/>
  <c r="O2938" i="6"/>
  <c r="A2938" i="6"/>
  <c r="N2938" i="6"/>
  <c r="M2938" i="6"/>
  <c r="L2938" i="6"/>
  <c r="K2938" i="6"/>
  <c r="J2938" i="6"/>
  <c r="I2938" i="6"/>
  <c r="H2938" i="6"/>
  <c r="G2938" i="6"/>
  <c r="R2938" i="6"/>
  <c r="Q2938" i="6"/>
  <c r="F2938" i="6"/>
  <c r="E2938" i="6"/>
  <c r="D2938" i="6"/>
  <c r="C2938" i="6"/>
  <c r="H2667" i="6"/>
  <c r="G2667" i="6"/>
  <c r="I2667" i="6"/>
  <c r="F2667" i="6"/>
  <c r="E2667" i="6"/>
  <c r="C2667" i="6"/>
  <c r="R2667" i="6"/>
  <c r="B2667" i="6"/>
  <c r="Q2667" i="6"/>
  <c r="A2667" i="6"/>
  <c r="P2667" i="6"/>
  <c r="O2667" i="6"/>
  <c r="D2667" i="6"/>
  <c r="N2667" i="6"/>
  <c r="J2667" i="6"/>
  <c r="M2667" i="6"/>
  <c r="L2667" i="6"/>
  <c r="K2667" i="6"/>
  <c r="G2656" i="6"/>
  <c r="F2656" i="6"/>
  <c r="E2656" i="6"/>
  <c r="D2656" i="6"/>
  <c r="Q2656" i="6"/>
  <c r="B2656" i="6"/>
  <c r="P2656" i="6"/>
  <c r="A2656" i="6"/>
  <c r="O2656" i="6"/>
  <c r="R2656" i="6"/>
  <c r="N2656" i="6"/>
  <c r="K2656" i="6"/>
  <c r="C2656" i="6"/>
  <c r="M2656" i="6"/>
  <c r="L2656" i="6"/>
  <c r="J2656" i="6"/>
  <c r="I2656" i="6"/>
  <c r="H2656" i="6"/>
  <c r="O2730" i="6"/>
  <c r="A2730" i="6"/>
  <c r="N2730" i="6"/>
  <c r="L2730" i="6"/>
  <c r="G2730" i="6"/>
  <c r="B2730" i="6"/>
  <c r="R2730" i="6"/>
  <c r="Q2730" i="6"/>
  <c r="P2730" i="6"/>
  <c r="M2730" i="6"/>
  <c r="K2730" i="6"/>
  <c r="J2730" i="6"/>
  <c r="I2730" i="6"/>
  <c r="H2730" i="6"/>
  <c r="F2730" i="6"/>
  <c r="E2730" i="6"/>
  <c r="D2730" i="6"/>
  <c r="C2730" i="6"/>
  <c r="L2669" i="6"/>
  <c r="K2669" i="6"/>
  <c r="C2669" i="6"/>
  <c r="R2669" i="6"/>
  <c r="B2669" i="6"/>
  <c r="Q2669" i="6"/>
  <c r="A2669" i="6"/>
  <c r="O2669" i="6"/>
  <c r="N2669" i="6"/>
  <c r="M2669" i="6"/>
  <c r="J2669" i="6"/>
  <c r="I2669" i="6"/>
  <c r="E2669" i="6"/>
  <c r="D2669" i="6"/>
  <c r="P2669" i="6"/>
  <c r="H2669" i="6"/>
  <c r="G2669" i="6"/>
  <c r="F2669" i="6"/>
  <c r="P2781" i="6"/>
  <c r="B2781" i="6"/>
  <c r="O2781" i="6"/>
  <c r="A2781" i="6"/>
  <c r="N2781" i="6"/>
  <c r="M2781" i="6"/>
  <c r="J2781" i="6"/>
  <c r="I2781" i="6"/>
  <c r="H2781" i="6"/>
  <c r="G2781" i="6"/>
  <c r="F2781" i="6"/>
  <c r="E2781" i="6"/>
  <c r="D2781" i="6"/>
  <c r="C2781" i="6"/>
  <c r="R2781" i="6"/>
  <c r="Q2781" i="6"/>
  <c r="L2781" i="6"/>
  <c r="K2781" i="6"/>
  <c r="L2753" i="6"/>
  <c r="K2753" i="6"/>
  <c r="J2753" i="6"/>
  <c r="I2753" i="6"/>
  <c r="H2753" i="6"/>
  <c r="G2753" i="6"/>
  <c r="F2753" i="6"/>
  <c r="E2753" i="6"/>
  <c r="R2753" i="6"/>
  <c r="D2753" i="6"/>
  <c r="Q2753" i="6"/>
  <c r="C2753" i="6"/>
  <c r="P2753" i="6"/>
  <c r="O2753" i="6"/>
  <c r="N2753" i="6"/>
  <c r="M2753" i="6"/>
  <c r="B2753" i="6"/>
  <c r="A2753" i="6"/>
  <c r="J2830" i="6"/>
  <c r="R2830" i="6"/>
  <c r="C2830" i="6"/>
  <c r="Q2830" i="6"/>
  <c r="B2830" i="6"/>
  <c r="P2830" i="6"/>
  <c r="A2830" i="6"/>
  <c r="O2830" i="6"/>
  <c r="N2830" i="6"/>
  <c r="M2830" i="6"/>
  <c r="L2830" i="6"/>
  <c r="K2830" i="6"/>
  <c r="I2830" i="6"/>
  <c r="H2830" i="6"/>
  <c r="G2830" i="6"/>
  <c r="F2830" i="6"/>
  <c r="E2830" i="6"/>
  <c r="D2830" i="6"/>
  <c r="I2819" i="6"/>
  <c r="P2819" i="6"/>
  <c r="A2819" i="6"/>
  <c r="O2819" i="6"/>
  <c r="N2819" i="6"/>
  <c r="M2819" i="6"/>
  <c r="L2819" i="6"/>
  <c r="K2819" i="6"/>
  <c r="J2819" i="6"/>
  <c r="H2819" i="6"/>
  <c r="G2819" i="6"/>
  <c r="R2819" i="6"/>
  <c r="Q2819" i="6"/>
  <c r="F2819" i="6"/>
  <c r="E2819" i="6"/>
  <c r="D2819" i="6"/>
  <c r="C2819" i="6"/>
  <c r="B2819" i="6"/>
  <c r="F2659" i="6"/>
  <c r="E2659" i="6"/>
  <c r="M2659" i="6"/>
  <c r="L2659" i="6"/>
  <c r="K2659" i="6"/>
  <c r="I2659" i="6"/>
  <c r="H2659" i="6"/>
  <c r="G2659" i="6"/>
  <c r="R2659" i="6"/>
  <c r="Q2659" i="6"/>
  <c r="P2659" i="6"/>
  <c r="J2659" i="6"/>
  <c r="C2659" i="6"/>
  <c r="B2659" i="6"/>
  <c r="A2659" i="6"/>
  <c r="O2659" i="6"/>
  <c r="N2659" i="6"/>
  <c r="D2659" i="6"/>
  <c r="E2718" i="6"/>
  <c r="R2718" i="6"/>
  <c r="D2718" i="6"/>
  <c r="P2718" i="6"/>
  <c r="B2718" i="6"/>
  <c r="K2718" i="6"/>
  <c r="M2718" i="6"/>
  <c r="L2718" i="6"/>
  <c r="J2718" i="6"/>
  <c r="I2718" i="6"/>
  <c r="H2718" i="6"/>
  <c r="G2718" i="6"/>
  <c r="F2718" i="6"/>
  <c r="C2718" i="6"/>
  <c r="A2718" i="6"/>
  <c r="Q2718" i="6"/>
  <c r="O2718" i="6"/>
  <c r="N2718" i="6"/>
  <c r="J2872" i="6"/>
  <c r="G2872" i="6"/>
  <c r="N2872" i="6"/>
  <c r="M2872" i="6"/>
  <c r="L2872" i="6"/>
  <c r="K2872" i="6"/>
  <c r="I2872" i="6"/>
  <c r="H2872" i="6"/>
  <c r="F2872" i="6"/>
  <c r="E2872" i="6"/>
  <c r="D2872" i="6"/>
  <c r="C2872" i="6"/>
  <c r="Q2872" i="6"/>
  <c r="P2872" i="6"/>
  <c r="O2872" i="6"/>
  <c r="B2872" i="6"/>
  <c r="A2872" i="6"/>
  <c r="R2872" i="6"/>
  <c r="M2849" i="6"/>
  <c r="J2849" i="6"/>
  <c r="I2849" i="6"/>
  <c r="H2849" i="6"/>
  <c r="G2849" i="6"/>
  <c r="F2849" i="6"/>
  <c r="E2849" i="6"/>
  <c r="D2849" i="6"/>
  <c r="C2849" i="6"/>
  <c r="R2849" i="6"/>
  <c r="B2849" i="6"/>
  <c r="Q2849" i="6"/>
  <c r="A2849" i="6"/>
  <c r="P2849" i="6"/>
  <c r="O2849" i="6"/>
  <c r="N2849" i="6"/>
  <c r="L2849" i="6"/>
  <c r="K2849" i="6"/>
  <c r="N2874" i="6"/>
  <c r="K2874" i="6"/>
  <c r="H2874" i="6"/>
  <c r="G2874" i="6"/>
  <c r="F2874" i="6"/>
  <c r="E2874" i="6"/>
  <c r="D2874" i="6"/>
  <c r="C2874" i="6"/>
  <c r="R2874" i="6"/>
  <c r="B2874" i="6"/>
  <c r="Q2874" i="6"/>
  <c r="A2874" i="6"/>
  <c r="P2874" i="6"/>
  <c r="O2874" i="6"/>
  <c r="M2874" i="6"/>
  <c r="L2874" i="6"/>
  <c r="J2874" i="6"/>
  <c r="I2874" i="6"/>
  <c r="G2825" i="6"/>
  <c r="H2825" i="6"/>
  <c r="F2825" i="6"/>
  <c r="E2825" i="6"/>
  <c r="D2825" i="6"/>
  <c r="R2825" i="6"/>
  <c r="C2825" i="6"/>
  <c r="Q2825" i="6"/>
  <c r="B2825" i="6"/>
  <c r="P2825" i="6"/>
  <c r="A2825" i="6"/>
  <c r="O2825" i="6"/>
  <c r="N2825" i="6"/>
  <c r="M2825" i="6"/>
  <c r="L2825" i="6"/>
  <c r="K2825" i="6"/>
  <c r="J2825" i="6"/>
  <c r="I2825" i="6"/>
  <c r="I2875" i="6"/>
  <c r="F2875" i="6"/>
  <c r="E2875" i="6"/>
  <c r="D2875" i="6"/>
  <c r="C2875" i="6"/>
  <c r="R2875" i="6"/>
  <c r="B2875" i="6"/>
  <c r="Q2875" i="6"/>
  <c r="A2875" i="6"/>
  <c r="P2875" i="6"/>
  <c r="O2875" i="6"/>
  <c r="N2875" i="6"/>
  <c r="M2875" i="6"/>
  <c r="L2875" i="6"/>
  <c r="K2875" i="6"/>
  <c r="J2875" i="6"/>
  <c r="H2875" i="6"/>
  <c r="G2875" i="6"/>
  <c r="O2885" i="6"/>
  <c r="A2885" i="6"/>
  <c r="L2885" i="6"/>
  <c r="K2885" i="6"/>
  <c r="C2885" i="6"/>
  <c r="B2885" i="6"/>
  <c r="R2885" i="6"/>
  <c r="Q2885" i="6"/>
  <c r="P2885" i="6"/>
  <c r="N2885" i="6"/>
  <c r="M2885" i="6"/>
  <c r="J2885" i="6"/>
  <c r="I2885" i="6"/>
  <c r="H2885" i="6"/>
  <c r="F2885" i="6"/>
  <c r="E2885" i="6"/>
  <c r="D2885" i="6"/>
  <c r="G2885" i="6"/>
  <c r="N2916" i="6"/>
  <c r="M2916" i="6"/>
  <c r="L2916" i="6"/>
  <c r="K2916" i="6"/>
  <c r="J2916" i="6"/>
  <c r="I2916" i="6"/>
  <c r="H2916" i="6"/>
  <c r="G2916" i="6"/>
  <c r="F2916" i="6"/>
  <c r="E2916" i="6"/>
  <c r="R2916" i="6"/>
  <c r="Q2916" i="6"/>
  <c r="P2916" i="6"/>
  <c r="O2916" i="6"/>
  <c r="D2916" i="6"/>
  <c r="C2916" i="6"/>
  <c r="B2916" i="6"/>
  <c r="A2916" i="6"/>
  <c r="L2922" i="6"/>
  <c r="K2922" i="6"/>
  <c r="J2922" i="6"/>
  <c r="I2922" i="6"/>
  <c r="H2922" i="6"/>
  <c r="G2922" i="6"/>
  <c r="F2922" i="6"/>
  <c r="E2922" i="6"/>
  <c r="R2922" i="6"/>
  <c r="D2922" i="6"/>
  <c r="Q2922" i="6"/>
  <c r="C2922" i="6"/>
  <c r="P2922" i="6"/>
  <c r="O2922" i="6"/>
  <c r="N2922" i="6"/>
  <c r="M2922" i="6"/>
  <c r="B2922" i="6"/>
  <c r="A2922" i="6"/>
  <c r="H3109" i="6"/>
  <c r="L3109" i="6"/>
  <c r="K3109" i="6"/>
  <c r="J3109" i="6"/>
  <c r="I3109" i="6"/>
  <c r="Q3109" i="6"/>
  <c r="P3109" i="6"/>
  <c r="O3109" i="6"/>
  <c r="N3109" i="6"/>
  <c r="M3109" i="6"/>
  <c r="G3109" i="6"/>
  <c r="F3109" i="6"/>
  <c r="E3109" i="6"/>
  <c r="D3109" i="6"/>
  <c r="C3109" i="6"/>
  <c r="R3109" i="6"/>
  <c r="B3109" i="6"/>
  <c r="A3109" i="6"/>
  <c r="O2995" i="6"/>
  <c r="A2995" i="6"/>
  <c r="N2995" i="6"/>
  <c r="M2995" i="6"/>
  <c r="L2995" i="6"/>
  <c r="J2995" i="6"/>
  <c r="D2995" i="6"/>
  <c r="C2995" i="6"/>
  <c r="B2995" i="6"/>
  <c r="R2995" i="6"/>
  <c r="Q2995" i="6"/>
  <c r="P2995" i="6"/>
  <c r="K2995" i="6"/>
  <c r="I2995" i="6"/>
  <c r="H2995" i="6"/>
  <c r="G2995" i="6"/>
  <c r="F2995" i="6"/>
  <c r="E2995" i="6"/>
  <c r="R3014" i="6"/>
  <c r="D3014" i="6"/>
  <c r="Q3014" i="6"/>
  <c r="C3014" i="6"/>
  <c r="P3014" i="6"/>
  <c r="B3014" i="6"/>
  <c r="O3014" i="6"/>
  <c r="A3014" i="6"/>
  <c r="N3014" i="6"/>
  <c r="M3014" i="6"/>
  <c r="L3014" i="6"/>
  <c r="K3014" i="6"/>
  <c r="J3014" i="6"/>
  <c r="I3014" i="6"/>
  <c r="H3014" i="6"/>
  <c r="G3014" i="6"/>
  <c r="F3014" i="6"/>
  <c r="E3014" i="6"/>
  <c r="F2926" i="6"/>
  <c r="E2926" i="6"/>
  <c r="R2926" i="6"/>
  <c r="D2926" i="6"/>
  <c r="Q2926" i="6"/>
  <c r="C2926" i="6"/>
  <c r="P2926" i="6"/>
  <c r="B2926" i="6"/>
  <c r="O2926" i="6"/>
  <c r="A2926" i="6"/>
  <c r="N2926" i="6"/>
  <c r="M2926" i="6"/>
  <c r="L2926" i="6"/>
  <c r="K2926" i="6"/>
  <c r="J2926" i="6"/>
  <c r="I2926" i="6"/>
  <c r="H2926" i="6"/>
  <c r="G2926" i="6"/>
  <c r="E2929" i="6"/>
  <c r="R2929" i="6"/>
  <c r="D2929" i="6"/>
  <c r="Q2929" i="6"/>
  <c r="C2929" i="6"/>
  <c r="P2929" i="6"/>
  <c r="B2929" i="6"/>
  <c r="O2929" i="6"/>
  <c r="A2929" i="6"/>
  <c r="N2929" i="6"/>
  <c r="M2929" i="6"/>
  <c r="L2929" i="6"/>
  <c r="K2929" i="6"/>
  <c r="J2929" i="6"/>
  <c r="I2929" i="6"/>
  <c r="H2929" i="6"/>
  <c r="G2929" i="6"/>
  <c r="F2929" i="6"/>
  <c r="R3062" i="6"/>
  <c r="D3062" i="6"/>
  <c r="Q3062" i="6"/>
  <c r="C3062" i="6"/>
  <c r="P3062" i="6"/>
  <c r="B3062" i="6"/>
  <c r="O3062" i="6"/>
  <c r="A3062" i="6"/>
  <c r="E3062" i="6"/>
  <c r="M3062" i="6"/>
  <c r="G3062" i="6"/>
  <c r="F3062" i="6"/>
  <c r="N3062" i="6"/>
  <c r="L3062" i="6"/>
  <c r="I3062" i="6"/>
  <c r="H3062" i="6"/>
  <c r="K3062" i="6"/>
  <c r="J3062" i="6"/>
  <c r="M3049" i="6"/>
  <c r="L3049" i="6"/>
  <c r="Q3049" i="6"/>
  <c r="A3049" i="6"/>
  <c r="P3049" i="6"/>
  <c r="O3049" i="6"/>
  <c r="N3049" i="6"/>
  <c r="I3049" i="6"/>
  <c r="C3049" i="6"/>
  <c r="B3049" i="6"/>
  <c r="R3049" i="6"/>
  <c r="K3049" i="6"/>
  <c r="J3049" i="6"/>
  <c r="H3049" i="6"/>
  <c r="G3049" i="6"/>
  <c r="F3049" i="6"/>
  <c r="E3049" i="6"/>
  <c r="D3049" i="6"/>
  <c r="M3167" i="6"/>
  <c r="L3167" i="6"/>
  <c r="K3167" i="6"/>
  <c r="J3167" i="6"/>
  <c r="I3167" i="6"/>
  <c r="H3167" i="6"/>
  <c r="G3167" i="6"/>
  <c r="F3167" i="6"/>
  <c r="E3167" i="6"/>
  <c r="D3167" i="6"/>
  <c r="C3167" i="6"/>
  <c r="B3167" i="6"/>
  <c r="P3167" i="6"/>
  <c r="O3167" i="6"/>
  <c r="N3167" i="6"/>
  <c r="A3167" i="6"/>
  <c r="R3167" i="6"/>
  <c r="Q3167" i="6"/>
  <c r="F2980" i="6"/>
  <c r="E2980" i="6"/>
  <c r="R2980" i="6"/>
  <c r="D2980" i="6"/>
  <c r="Q2980" i="6"/>
  <c r="C2980" i="6"/>
  <c r="O2980" i="6"/>
  <c r="A2980" i="6"/>
  <c r="G2980" i="6"/>
  <c r="B2980" i="6"/>
  <c r="P2980" i="6"/>
  <c r="N2980" i="6"/>
  <c r="M2980" i="6"/>
  <c r="L2980" i="6"/>
  <c r="K2980" i="6"/>
  <c r="J2980" i="6"/>
  <c r="I2980" i="6"/>
  <c r="H2980" i="6"/>
  <c r="J3044" i="6"/>
  <c r="I3044" i="6"/>
  <c r="N3044" i="6"/>
  <c r="M3044" i="6"/>
  <c r="L3044" i="6"/>
  <c r="K3044" i="6"/>
  <c r="R3044" i="6"/>
  <c r="Q3044" i="6"/>
  <c r="P3044" i="6"/>
  <c r="O3044" i="6"/>
  <c r="H3044" i="6"/>
  <c r="G3044" i="6"/>
  <c r="F3044" i="6"/>
  <c r="E3044" i="6"/>
  <c r="D3044" i="6"/>
  <c r="C3044" i="6"/>
  <c r="B3044" i="6"/>
  <c r="A3044" i="6"/>
  <c r="L3170" i="6"/>
  <c r="K3170" i="6"/>
  <c r="J3170" i="6"/>
  <c r="I3170" i="6"/>
  <c r="N3170" i="6"/>
  <c r="M3170" i="6"/>
  <c r="H3170" i="6"/>
  <c r="G3170" i="6"/>
  <c r="F3170" i="6"/>
  <c r="E3170" i="6"/>
  <c r="D3170" i="6"/>
  <c r="C3170" i="6"/>
  <c r="A3170" i="6"/>
  <c r="R3170" i="6"/>
  <c r="O3170" i="6"/>
  <c r="B3170" i="6"/>
  <c r="Q3170" i="6"/>
  <c r="P3170" i="6"/>
  <c r="I3134" i="6"/>
  <c r="H3134" i="6"/>
  <c r="L3134" i="6"/>
  <c r="K3134" i="6"/>
  <c r="J3134" i="6"/>
  <c r="G3134" i="6"/>
  <c r="F3134" i="6"/>
  <c r="E3134" i="6"/>
  <c r="D3134" i="6"/>
  <c r="A3134" i="6"/>
  <c r="R3134" i="6"/>
  <c r="Q3134" i="6"/>
  <c r="P3134" i="6"/>
  <c r="O3134" i="6"/>
  <c r="N3134" i="6"/>
  <c r="M3134" i="6"/>
  <c r="C3134" i="6"/>
  <c r="B3134" i="6"/>
  <c r="G3112" i="6"/>
  <c r="O3112" i="6"/>
  <c r="N3112" i="6"/>
  <c r="M3112" i="6"/>
  <c r="L3112" i="6"/>
  <c r="C3112" i="6"/>
  <c r="B3112" i="6"/>
  <c r="A3112" i="6"/>
  <c r="R3112" i="6"/>
  <c r="Q3112" i="6"/>
  <c r="P3112" i="6"/>
  <c r="K3112" i="6"/>
  <c r="J3112" i="6"/>
  <c r="I3112" i="6"/>
  <c r="H3112" i="6"/>
  <c r="F3112" i="6"/>
  <c r="E3112" i="6"/>
  <c r="D3112" i="6"/>
  <c r="R3048" i="6"/>
  <c r="D3048" i="6"/>
  <c r="Q3048" i="6"/>
  <c r="C3048" i="6"/>
  <c r="B3048" i="6"/>
  <c r="A3048" i="6"/>
  <c r="P3048" i="6"/>
  <c r="O3048" i="6"/>
  <c r="L3048" i="6"/>
  <c r="N3048" i="6"/>
  <c r="M3048" i="6"/>
  <c r="K3048" i="6"/>
  <c r="J3048" i="6"/>
  <c r="I3048" i="6"/>
  <c r="H3048" i="6"/>
  <c r="G3048" i="6"/>
  <c r="F3048" i="6"/>
  <c r="E3048" i="6"/>
  <c r="R3149" i="6"/>
  <c r="D3149" i="6"/>
  <c r="Q3149" i="6"/>
  <c r="C3149" i="6"/>
  <c r="P3149" i="6"/>
  <c r="B3149" i="6"/>
  <c r="I3149" i="6"/>
  <c r="H3149" i="6"/>
  <c r="G3149" i="6"/>
  <c r="F3149" i="6"/>
  <c r="E3149" i="6"/>
  <c r="A3149" i="6"/>
  <c r="N3149" i="6"/>
  <c r="M3149" i="6"/>
  <c r="L3149" i="6"/>
  <c r="K3149" i="6"/>
  <c r="J3149" i="6"/>
  <c r="O3149" i="6"/>
  <c r="M3150" i="6"/>
  <c r="L3150" i="6"/>
  <c r="K3150" i="6"/>
  <c r="G3150" i="6"/>
  <c r="F3150" i="6"/>
  <c r="E3150" i="6"/>
  <c r="D3150" i="6"/>
  <c r="C3150" i="6"/>
  <c r="B3150" i="6"/>
  <c r="R3150" i="6"/>
  <c r="A3150" i="6"/>
  <c r="Q3150" i="6"/>
  <c r="P3150" i="6"/>
  <c r="O3150" i="6"/>
  <c r="N3150" i="6"/>
  <c r="J3150" i="6"/>
  <c r="I3150" i="6"/>
  <c r="H3150" i="6"/>
  <c r="Q3124" i="6"/>
  <c r="C3124" i="6"/>
  <c r="P3124" i="6"/>
  <c r="B3124" i="6"/>
  <c r="F3124" i="6"/>
  <c r="E3124" i="6"/>
  <c r="D3124" i="6"/>
  <c r="A3124" i="6"/>
  <c r="R3124" i="6"/>
  <c r="O3124" i="6"/>
  <c r="N3124" i="6"/>
  <c r="M3124" i="6"/>
  <c r="L3124" i="6"/>
  <c r="K3124" i="6"/>
  <c r="J3124" i="6"/>
  <c r="I3124" i="6"/>
  <c r="H3124" i="6"/>
  <c r="G3124" i="6"/>
  <c r="M3181" i="6"/>
  <c r="L3181" i="6"/>
  <c r="K3181" i="6"/>
  <c r="J3181" i="6"/>
  <c r="I3181" i="6"/>
  <c r="G3181" i="6"/>
  <c r="A3181" i="6"/>
  <c r="R3181" i="6"/>
  <c r="Q3181" i="6"/>
  <c r="P3181" i="6"/>
  <c r="O3181" i="6"/>
  <c r="N3181" i="6"/>
  <c r="B3181" i="6"/>
  <c r="H3181" i="6"/>
  <c r="F3181" i="6"/>
  <c r="E3181" i="6"/>
  <c r="D3181" i="6"/>
  <c r="C3181" i="6"/>
  <c r="L3312" i="6"/>
  <c r="K3312" i="6"/>
  <c r="J3312" i="6"/>
  <c r="I3312" i="6"/>
  <c r="H3312" i="6"/>
  <c r="G3312" i="6"/>
  <c r="F3312" i="6"/>
  <c r="M3312" i="6"/>
  <c r="E3312" i="6"/>
  <c r="D3312" i="6"/>
  <c r="C3312" i="6"/>
  <c r="B3312" i="6"/>
  <c r="A3312" i="6"/>
  <c r="O3312" i="6"/>
  <c r="N3312" i="6"/>
  <c r="R3312" i="6"/>
  <c r="Q3312" i="6"/>
  <c r="P3312" i="6"/>
  <c r="O3186" i="6"/>
  <c r="A3186" i="6"/>
  <c r="R3186" i="6"/>
  <c r="C3186" i="6"/>
  <c r="Q3186" i="6"/>
  <c r="B3186" i="6"/>
  <c r="P3186" i="6"/>
  <c r="N3186" i="6"/>
  <c r="M3186" i="6"/>
  <c r="L3186" i="6"/>
  <c r="K3186" i="6"/>
  <c r="J3186" i="6"/>
  <c r="I3186" i="6"/>
  <c r="H3186" i="6"/>
  <c r="G3186" i="6"/>
  <c r="F3186" i="6"/>
  <c r="E3186" i="6"/>
  <c r="D3186" i="6"/>
  <c r="O3214" i="6"/>
  <c r="A3214" i="6"/>
  <c r="N3214" i="6"/>
  <c r="G3214" i="6"/>
  <c r="F3214" i="6"/>
  <c r="E3214" i="6"/>
  <c r="D3214" i="6"/>
  <c r="C3214" i="6"/>
  <c r="R3214" i="6"/>
  <c r="B3214" i="6"/>
  <c r="Q3214" i="6"/>
  <c r="H3214" i="6"/>
  <c r="P3214" i="6"/>
  <c r="M3214" i="6"/>
  <c r="L3214" i="6"/>
  <c r="K3214" i="6"/>
  <c r="J3214" i="6"/>
  <c r="I3214" i="6"/>
  <c r="G3196" i="6"/>
  <c r="F3196" i="6"/>
  <c r="E3196" i="6"/>
  <c r="D3196" i="6"/>
  <c r="C3196" i="6"/>
  <c r="R3196" i="6"/>
  <c r="B3196" i="6"/>
  <c r="Q3196" i="6"/>
  <c r="A3196" i="6"/>
  <c r="P3196" i="6"/>
  <c r="O3196" i="6"/>
  <c r="N3196" i="6"/>
  <c r="M3196" i="6"/>
  <c r="L3196" i="6"/>
  <c r="K3196" i="6"/>
  <c r="J3196" i="6"/>
  <c r="I3196" i="6"/>
  <c r="H3196" i="6"/>
  <c r="L3209" i="6"/>
  <c r="K3209" i="6"/>
  <c r="D3209" i="6"/>
  <c r="C3209" i="6"/>
  <c r="R3209" i="6"/>
  <c r="B3209" i="6"/>
  <c r="Q3209" i="6"/>
  <c r="A3209" i="6"/>
  <c r="P3209" i="6"/>
  <c r="O3209" i="6"/>
  <c r="N3209" i="6"/>
  <c r="E3209" i="6"/>
  <c r="M3209" i="6"/>
  <c r="J3209" i="6"/>
  <c r="I3209" i="6"/>
  <c r="H3209" i="6"/>
  <c r="G3209" i="6"/>
  <c r="F3209" i="6"/>
  <c r="O3246" i="6"/>
  <c r="A3246" i="6"/>
  <c r="G3246" i="6"/>
  <c r="F3246" i="6"/>
  <c r="E3246" i="6"/>
  <c r="R3246" i="6"/>
  <c r="Q3246" i="6"/>
  <c r="P3246" i="6"/>
  <c r="N3246" i="6"/>
  <c r="M3246" i="6"/>
  <c r="L3246" i="6"/>
  <c r="K3246" i="6"/>
  <c r="J3246" i="6"/>
  <c r="I3246" i="6"/>
  <c r="H3246" i="6"/>
  <c r="D3246" i="6"/>
  <c r="C3246" i="6"/>
  <c r="B3246" i="6"/>
  <c r="Q3325" i="6"/>
  <c r="C3325" i="6"/>
  <c r="P3325" i="6"/>
  <c r="B3325" i="6"/>
  <c r="O3325" i="6"/>
  <c r="A3325" i="6"/>
  <c r="N3325" i="6"/>
  <c r="M3325" i="6"/>
  <c r="L3325" i="6"/>
  <c r="K3325" i="6"/>
  <c r="F3325" i="6"/>
  <c r="E3325" i="6"/>
  <c r="D3325" i="6"/>
  <c r="R3325" i="6"/>
  <c r="J3325" i="6"/>
  <c r="I3325" i="6"/>
  <c r="H3325" i="6"/>
  <c r="G3325" i="6"/>
  <c r="F3213" i="6"/>
  <c r="E3213" i="6"/>
  <c r="J3213" i="6"/>
  <c r="I3213" i="6"/>
  <c r="H3213" i="6"/>
  <c r="G3213" i="6"/>
  <c r="D3213" i="6"/>
  <c r="C3213" i="6"/>
  <c r="R3213" i="6"/>
  <c r="B3213" i="6"/>
  <c r="Q3213" i="6"/>
  <c r="P3213" i="6"/>
  <c r="O3213" i="6"/>
  <c r="N3213" i="6"/>
  <c r="M3213" i="6"/>
  <c r="L3213" i="6"/>
  <c r="K3213" i="6"/>
  <c r="A3213" i="6"/>
  <c r="I3411" i="6"/>
  <c r="H3411" i="6"/>
  <c r="G3411" i="6"/>
  <c r="Q3411" i="6"/>
  <c r="C3411" i="6"/>
  <c r="K3411" i="6"/>
  <c r="J3411" i="6"/>
  <c r="F3411" i="6"/>
  <c r="E3411" i="6"/>
  <c r="D3411" i="6"/>
  <c r="B3411" i="6"/>
  <c r="A3411" i="6"/>
  <c r="P3411" i="6"/>
  <c r="O3411" i="6"/>
  <c r="N3411" i="6"/>
  <c r="M3411" i="6"/>
  <c r="L3411" i="6"/>
  <c r="R3411" i="6"/>
  <c r="L3340" i="6"/>
  <c r="K3340" i="6"/>
  <c r="J3340" i="6"/>
  <c r="I3340" i="6"/>
  <c r="H3340" i="6"/>
  <c r="G3340" i="6"/>
  <c r="F3340" i="6"/>
  <c r="A3340" i="6"/>
  <c r="R3340" i="6"/>
  <c r="Q3340" i="6"/>
  <c r="P3340" i="6"/>
  <c r="M3340" i="6"/>
  <c r="E3340" i="6"/>
  <c r="D3340" i="6"/>
  <c r="C3340" i="6"/>
  <c r="B3340" i="6"/>
  <c r="O3340" i="6"/>
  <c r="N3340" i="6"/>
  <c r="E3262" i="6"/>
  <c r="D3262" i="6"/>
  <c r="R3262" i="6"/>
  <c r="C3262" i="6"/>
  <c r="Q3262" i="6"/>
  <c r="B3262" i="6"/>
  <c r="O3262" i="6"/>
  <c r="N3262" i="6"/>
  <c r="L3262" i="6"/>
  <c r="K3262" i="6"/>
  <c r="J3262" i="6"/>
  <c r="I3262" i="6"/>
  <c r="H3262" i="6"/>
  <c r="G3262" i="6"/>
  <c r="F3262" i="6"/>
  <c r="A3262" i="6"/>
  <c r="P3262" i="6"/>
  <c r="M3262" i="6"/>
  <c r="K3343" i="6"/>
  <c r="J3343" i="6"/>
  <c r="I3343" i="6"/>
  <c r="H3343" i="6"/>
  <c r="G3343" i="6"/>
  <c r="F3343" i="6"/>
  <c r="E3343" i="6"/>
  <c r="R3343" i="6"/>
  <c r="Q3343" i="6"/>
  <c r="P3343" i="6"/>
  <c r="O3343" i="6"/>
  <c r="L3343" i="6"/>
  <c r="D3343" i="6"/>
  <c r="C3343" i="6"/>
  <c r="B3343" i="6"/>
  <c r="A3343" i="6"/>
  <c r="N3343" i="6"/>
  <c r="M3343" i="6"/>
  <c r="I3349" i="6"/>
  <c r="H3349" i="6"/>
  <c r="G3349" i="6"/>
  <c r="F3349" i="6"/>
  <c r="E3349" i="6"/>
  <c r="R3349" i="6"/>
  <c r="D3349" i="6"/>
  <c r="Q3349" i="6"/>
  <c r="C3349" i="6"/>
  <c r="P3349" i="6"/>
  <c r="B3349" i="6"/>
  <c r="J3349" i="6"/>
  <c r="A3349" i="6"/>
  <c r="O3349" i="6"/>
  <c r="N3349" i="6"/>
  <c r="M3349" i="6"/>
  <c r="L3349" i="6"/>
  <c r="K3349" i="6"/>
  <c r="G3285" i="6"/>
  <c r="F3285" i="6"/>
  <c r="E3285" i="6"/>
  <c r="R3285" i="6"/>
  <c r="D3285" i="6"/>
  <c r="M3285" i="6"/>
  <c r="N3285" i="6"/>
  <c r="L3285" i="6"/>
  <c r="K3285" i="6"/>
  <c r="J3285" i="6"/>
  <c r="I3285" i="6"/>
  <c r="H3285" i="6"/>
  <c r="C3285" i="6"/>
  <c r="P3285" i="6"/>
  <c r="O3285" i="6"/>
  <c r="B3285" i="6"/>
  <c r="A3285" i="6"/>
  <c r="Q3285" i="6"/>
  <c r="I3359" i="6"/>
  <c r="H3359" i="6"/>
  <c r="G3359" i="6"/>
  <c r="F3359" i="6"/>
  <c r="B3359" i="6"/>
  <c r="A3359" i="6"/>
  <c r="R3359" i="6"/>
  <c r="Q3359" i="6"/>
  <c r="P3359" i="6"/>
  <c r="O3359" i="6"/>
  <c r="N3359" i="6"/>
  <c r="M3359" i="6"/>
  <c r="K3359" i="6"/>
  <c r="J3359" i="6"/>
  <c r="E3359" i="6"/>
  <c r="D3359" i="6"/>
  <c r="C3359" i="6"/>
  <c r="L3359" i="6"/>
  <c r="K3395" i="6"/>
  <c r="J3395" i="6"/>
  <c r="I3395" i="6"/>
  <c r="H3395" i="6"/>
  <c r="G3395" i="6"/>
  <c r="F3395" i="6"/>
  <c r="E3395" i="6"/>
  <c r="B3395" i="6"/>
  <c r="A3395" i="6"/>
  <c r="R3395" i="6"/>
  <c r="Q3395" i="6"/>
  <c r="P3395" i="6"/>
  <c r="N3395" i="6"/>
  <c r="M3395" i="6"/>
  <c r="O3395" i="6"/>
  <c r="L3395" i="6"/>
  <c r="D3395" i="6"/>
  <c r="C3395" i="6"/>
  <c r="H3376" i="6"/>
  <c r="G3376" i="6"/>
  <c r="F3376" i="6"/>
  <c r="E3376" i="6"/>
  <c r="M3376" i="6"/>
  <c r="L3376" i="6"/>
  <c r="K3376" i="6"/>
  <c r="J3376" i="6"/>
  <c r="I3376" i="6"/>
  <c r="D3376" i="6"/>
  <c r="C3376" i="6"/>
  <c r="B3376" i="6"/>
  <c r="N3376" i="6"/>
  <c r="A3376" i="6"/>
  <c r="R3376" i="6"/>
  <c r="Q3376" i="6"/>
  <c r="P3376" i="6"/>
  <c r="O3376" i="6"/>
  <c r="L3430" i="6"/>
  <c r="K3430" i="6"/>
  <c r="J3430" i="6"/>
  <c r="F3430" i="6"/>
  <c r="B3430" i="6"/>
  <c r="A3430" i="6"/>
  <c r="R3430" i="6"/>
  <c r="Q3430" i="6"/>
  <c r="P3430" i="6"/>
  <c r="O3430" i="6"/>
  <c r="N3430" i="6"/>
  <c r="H3430" i="6"/>
  <c r="G3430" i="6"/>
  <c r="E3430" i="6"/>
  <c r="D3430" i="6"/>
  <c r="C3430" i="6"/>
  <c r="M3430" i="6"/>
  <c r="I3430" i="6"/>
  <c r="P3495" i="6"/>
  <c r="B3495" i="6"/>
  <c r="O3495" i="6"/>
  <c r="A3495" i="6"/>
  <c r="N3495" i="6"/>
  <c r="M3495" i="6"/>
  <c r="G3495" i="6"/>
  <c r="F3495" i="6"/>
  <c r="E3495" i="6"/>
  <c r="D3495" i="6"/>
  <c r="C3495" i="6"/>
  <c r="I3495" i="6"/>
  <c r="H3495" i="6"/>
  <c r="Q3495" i="6"/>
  <c r="R3495" i="6"/>
  <c r="L3495" i="6"/>
  <c r="K3495" i="6"/>
  <c r="J3495" i="6"/>
  <c r="M3504" i="6"/>
  <c r="L3504" i="6"/>
  <c r="K3504" i="6"/>
  <c r="J3504" i="6"/>
  <c r="N3504" i="6"/>
  <c r="I3504" i="6"/>
  <c r="H3504" i="6"/>
  <c r="G3504" i="6"/>
  <c r="F3504" i="6"/>
  <c r="E3504" i="6"/>
  <c r="D3504" i="6"/>
  <c r="R3504" i="6"/>
  <c r="Q3504" i="6"/>
  <c r="O3504" i="6"/>
  <c r="B3504" i="6"/>
  <c r="A3504" i="6"/>
  <c r="P3504" i="6"/>
  <c r="C3504" i="6"/>
  <c r="O3460" i="6"/>
  <c r="A3460" i="6"/>
  <c r="N3460" i="6"/>
  <c r="M3460" i="6"/>
  <c r="D3460" i="6"/>
  <c r="C3460" i="6"/>
  <c r="B3460" i="6"/>
  <c r="R3460" i="6"/>
  <c r="Q3460" i="6"/>
  <c r="P3460" i="6"/>
  <c r="L3460" i="6"/>
  <c r="K3460" i="6"/>
  <c r="H3460" i="6"/>
  <c r="J3460" i="6"/>
  <c r="I3460" i="6"/>
  <c r="G3460" i="6"/>
  <c r="F3460" i="6"/>
  <c r="E3460" i="6"/>
  <c r="J3461" i="6"/>
  <c r="I3461" i="6"/>
  <c r="H3461" i="6"/>
  <c r="B3461" i="6"/>
  <c r="R3461" i="6"/>
  <c r="A3461" i="6"/>
  <c r="Q3461" i="6"/>
  <c r="P3461" i="6"/>
  <c r="O3461" i="6"/>
  <c r="N3461" i="6"/>
  <c r="M3461" i="6"/>
  <c r="L3461" i="6"/>
  <c r="F3461" i="6"/>
  <c r="E3461" i="6"/>
  <c r="D3461" i="6"/>
  <c r="C3461" i="6"/>
  <c r="K3461" i="6"/>
  <c r="G3461" i="6"/>
  <c r="F3567" i="6"/>
  <c r="N3567" i="6"/>
  <c r="O3567" i="6"/>
  <c r="M3567" i="6"/>
  <c r="L3567" i="6"/>
  <c r="K3567" i="6"/>
  <c r="J3567" i="6"/>
  <c r="I3567" i="6"/>
  <c r="R3567" i="6"/>
  <c r="Q3567" i="6"/>
  <c r="P3567" i="6"/>
  <c r="H3567" i="6"/>
  <c r="B3567" i="6"/>
  <c r="A3567" i="6"/>
  <c r="G3567" i="6"/>
  <c r="E3567" i="6"/>
  <c r="D3567" i="6"/>
  <c r="C3567" i="6"/>
  <c r="R3531" i="6"/>
  <c r="D3531" i="6"/>
  <c r="N3531" i="6"/>
  <c r="P3531" i="6"/>
  <c r="O3531" i="6"/>
  <c r="M3531" i="6"/>
  <c r="L3531" i="6"/>
  <c r="K3531" i="6"/>
  <c r="J3531" i="6"/>
  <c r="I3531" i="6"/>
  <c r="Q3531" i="6"/>
  <c r="H3531" i="6"/>
  <c r="G3531" i="6"/>
  <c r="F3531" i="6"/>
  <c r="E3531" i="6"/>
  <c r="C3531" i="6"/>
  <c r="B3531" i="6"/>
  <c r="A3531" i="6"/>
  <c r="Q3552" i="6"/>
  <c r="C3552" i="6"/>
  <c r="P3552" i="6"/>
  <c r="B3552" i="6"/>
  <c r="O3552" i="6"/>
  <c r="A3552" i="6"/>
  <c r="N3552" i="6"/>
  <c r="L3552" i="6"/>
  <c r="I3552" i="6"/>
  <c r="H3552" i="6"/>
  <c r="G3552" i="6"/>
  <c r="F3552" i="6"/>
  <c r="D3552" i="6"/>
  <c r="M3552" i="6"/>
  <c r="K3552" i="6"/>
  <c r="J3552" i="6"/>
  <c r="E3552" i="6"/>
  <c r="R3552" i="6"/>
  <c r="P3523" i="6"/>
  <c r="B3523" i="6"/>
  <c r="L3523" i="6"/>
  <c r="E3523" i="6"/>
  <c r="D3523" i="6"/>
  <c r="C3523" i="6"/>
  <c r="R3523" i="6"/>
  <c r="A3523" i="6"/>
  <c r="Q3523" i="6"/>
  <c r="O3523" i="6"/>
  <c r="N3523" i="6"/>
  <c r="M3523" i="6"/>
  <c r="K3523" i="6"/>
  <c r="I3523" i="6"/>
  <c r="H3523" i="6"/>
  <c r="G3523" i="6"/>
  <c r="F3523" i="6"/>
  <c r="J3523" i="6"/>
  <c r="P3579" i="6"/>
  <c r="B3579" i="6"/>
  <c r="J3579" i="6"/>
  <c r="O3579" i="6"/>
  <c r="N3579" i="6"/>
  <c r="M3579" i="6"/>
  <c r="L3579" i="6"/>
  <c r="K3579" i="6"/>
  <c r="I3579" i="6"/>
  <c r="G3579" i="6"/>
  <c r="F3579" i="6"/>
  <c r="E3579" i="6"/>
  <c r="R3579" i="6"/>
  <c r="Q3579" i="6"/>
  <c r="H3579" i="6"/>
  <c r="D3579" i="6"/>
  <c r="C3579" i="6"/>
  <c r="A3579" i="6"/>
  <c r="R3587" i="6"/>
  <c r="D3587" i="6"/>
  <c r="L3587" i="6"/>
  <c r="J3587" i="6"/>
  <c r="I3587" i="6"/>
  <c r="H3587" i="6"/>
  <c r="G3587" i="6"/>
  <c r="F3587" i="6"/>
  <c r="E3587" i="6"/>
  <c r="B3587" i="6"/>
  <c r="Q3587" i="6"/>
  <c r="A3587" i="6"/>
  <c r="P3587" i="6"/>
  <c r="N3587" i="6"/>
  <c r="M3587" i="6"/>
  <c r="C3587" i="6"/>
  <c r="O3587" i="6"/>
  <c r="K3587" i="6"/>
  <c r="G3554" i="6"/>
  <c r="F3554" i="6"/>
  <c r="E3554" i="6"/>
  <c r="R3554" i="6"/>
  <c r="D3554" i="6"/>
  <c r="P3554" i="6"/>
  <c r="B3554" i="6"/>
  <c r="Q3554" i="6"/>
  <c r="M3554" i="6"/>
  <c r="L3554" i="6"/>
  <c r="K3554" i="6"/>
  <c r="J3554" i="6"/>
  <c r="O3554" i="6"/>
  <c r="N3554" i="6"/>
  <c r="I3554" i="6"/>
  <c r="H3554" i="6"/>
  <c r="A3554" i="6"/>
  <c r="C3554" i="6"/>
  <c r="K3594" i="6"/>
  <c r="E3594" i="6"/>
  <c r="H3594" i="6"/>
  <c r="G3594" i="6"/>
  <c r="F3594" i="6"/>
  <c r="D3594" i="6"/>
  <c r="C3594" i="6"/>
  <c r="R3594" i="6"/>
  <c r="B3594" i="6"/>
  <c r="Q3594" i="6"/>
  <c r="A3594" i="6"/>
  <c r="P3594" i="6"/>
  <c r="O3594" i="6"/>
  <c r="N3594" i="6"/>
  <c r="M3594" i="6"/>
  <c r="L3594" i="6"/>
  <c r="J3594" i="6"/>
  <c r="I3594" i="6"/>
  <c r="A157" i="6"/>
  <c r="A641" i="6"/>
  <c r="B641" i="6" s="1"/>
  <c r="F641" i="6" s="1"/>
  <c r="P1316" i="6"/>
  <c r="B1316" i="6"/>
  <c r="O1316" i="6"/>
  <c r="A1316" i="6"/>
  <c r="N1316" i="6"/>
  <c r="M1316" i="6"/>
  <c r="L1316" i="6"/>
  <c r="K1316" i="6"/>
  <c r="J1316" i="6"/>
  <c r="I1316" i="6"/>
  <c r="H1316" i="6"/>
  <c r="G1316" i="6"/>
  <c r="F1316" i="6"/>
  <c r="E1316" i="6"/>
  <c r="R1316" i="6"/>
  <c r="Q1316" i="6"/>
  <c r="D1316" i="6"/>
  <c r="C1316" i="6"/>
  <c r="J3117" i="6"/>
  <c r="K3117" i="6"/>
  <c r="I3117" i="6"/>
  <c r="H3117" i="6"/>
  <c r="G3117" i="6"/>
  <c r="F3117" i="6"/>
  <c r="E3117" i="6"/>
  <c r="D3117" i="6"/>
  <c r="A3117" i="6"/>
  <c r="R3117" i="6"/>
  <c r="Q3117" i="6"/>
  <c r="P3117" i="6"/>
  <c r="O3117" i="6"/>
  <c r="N3117" i="6"/>
  <c r="C3117" i="6"/>
  <c r="B3117" i="6"/>
  <c r="M3117" i="6"/>
  <c r="L3117" i="6"/>
  <c r="A375" i="6"/>
  <c r="B375" i="6" s="1"/>
  <c r="I375" i="6" s="1"/>
  <c r="J3527" i="6"/>
  <c r="F3527" i="6"/>
  <c r="K3527" i="6"/>
  <c r="I3527" i="6"/>
  <c r="H3527" i="6"/>
  <c r="G3527" i="6"/>
  <c r="E3527" i="6"/>
  <c r="D3527" i="6"/>
  <c r="C3527" i="6"/>
  <c r="B3527" i="6"/>
  <c r="A3527" i="6"/>
  <c r="R3527" i="6"/>
  <c r="Q3527" i="6"/>
  <c r="N3527" i="6"/>
  <c r="M3527" i="6"/>
  <c r="L3527" i="6"/>
  <c r="P3527" i="6"/>
  <c r="O3527" i="6"/>
  <c r="A7" i="6"/>
  <c r="C7" i="6" s="1"/>
  <c r="J1049" i="6"/>
  <c r="I1049" i="6"/>
  <c r="H1049" i="6"/>
  <c r="G1049" i="6"/>
  <c r="R1049" i="6"/>
  <c r="D1049" i="6"/>
  <c r="M1049" i="6"/>
  <c r="L1049" i="6"/>
  <c r="K1049" i="6"/>
  <c r="F1049" i="6"/>
  <c r="E1049" i="6"/>
  <c r="C1049" i="6"/>
  <c r="B1049" i="6"/>
  <c r="A1049" i="6"/>
  <c r="P1049" i="6"/>
  <c r="Q1049" i="6"/>
  <c r="O1049" i="6"/>
  <c r="N1049" i="6"/>
  <c r="N1079" i="6"/>
  <c r="M1079" i="6"/>
  <c r="L1079" i="6"/>
  <c r="K1079" i="6"/>
  <c r="H1079" i="6"/>
  <c r="G1079" i="6"/>
  <c r="R1079" i="6"/>
  <c r="D1079" i="6"/>
  <c r="Q1079" i="6"/>
  <c r="C1079" i="6"/>
  <c r="J1079" i="6"/>
  <c r="I1079" i="6"/>
  <c r="F1079" i="6"/>
  <c r="E1079" i="6"/>
  <c r="B1079" i="6"/>
  <c r="A1079" i="6"/>
  <c r="P1079" i="6"/>
  <c r="O1079" i="6"/>
  <c r="L1244" i="6"/>
  <c r="K1244" i="6"/>
  <c r="J1244" i="6"/>
  <c r="I1244" i="6"/>
  <c r="H1244" i="6"/>
  <c r="G1244" i="6"/>
  <c r="F1244" i="6"/>
  <c r="E1244" i="6"/>
  <c r="D1244" i="6"/>
  <c r="C1244" i="6"/>
  <c r="B1244" i="6"/>
  <c r="A1244" i="6"/>
  <c r="R1244" i="6"/>
  <c r="Q1244" i="6"/>
  <c r="P1244" i="6"/>
  <c r="O1244" i="6"/>
  <c r="N1244" i="6"/>
  <c r="M1244" i="6"/>
  <c r="O1235" i="6"/>
  <c r="A1235" i="6"/>
  <c r="N1235" i="6"/>
  <c r="M1235" i="6"/>
  <c r="L1235" i="6"/>
  <c r="E1235" i="6"/>
  <c r="D1235" i="6"/>
  <c r="C1235" i="6"/>
  <c r="B1235" i="6"/>
  <c r="R1235" i="6"/>
  <c r="Q1235" i="6"/>
  <c r="P1235" i="6"/>
  <c r="K1235" i="6"/>
  <c r="J1235" i="6"/>
  <c r="I1235" i="6"/>
  <c r="H1235" i="6"/>
  <c r="G1235" i="6"/>
  <c r="F1235" i="6"/>
  <c r="H1097" i="6"/>
  <c r="G1097" i="6"/>
  <c r="F1097" i="6"/>
  <c r="E1097" i="6"/>
  <c r="R1097" i="6"/>
  <c r="D1097" i="6"/>
  <c r="Q1097" i="6"/>
  <c r="C1097" i="6"/>
  <c r="P1097" i="6"/>
  <c r="B1097" i="6"/>
  <c r="O1097" i="6"/>
  <c r="A1097" i="6"/>
  <c r="N1097" i="6"/>
  <c r="M1097" i="6"/>
  <c r="L1097" i="6"/>
  <c r="K1097" i="6"/>
  <c r="J1097" i="6"/>
  <c r="I1097" i="6"/>
  <c r="G960" i="6"/>
  <c r="E960" i="6"/>
  <c r="I960" i="6"/>
  <c r="H960" i="6"/>
  <c r="F960" i="6"/>
  <c r="D960" i="6"/>
  <c r="C960" i="6"/>
  <c r="R960" i="6"/>
  <c r="B960" i="6"/>
  <c r="Q960" i="6"/>
  <c r="A960" i="6"/>
  <c r="P960" i="6"/>
  <c r="O960" i="6"/>
  <c r="N960" i="6"/>
  <c r="L960" i="6"/>
  <c r="M960" i="6"/>
  <c r="K960" i="6"/>
  <c r="J960" i="6"/>
  <c r="G1156" i="6"/>
  <c r="F1156" i="6"/>
  <c r="E1156" i="6"/>
  <c r="R1156" i="6"/>
  <c r="D1156" i="6"/>
  <c r="Q1156" i="6"/>
  <c r="C1156" i="6"/>
  <c r="P1156" i="6"/>
  <c r="B1156" i="6"/>
  <c r="O1156" i="6"/>
  <c r="A1156" i="6"/>
  <c r="N1156" i="6"/>
  <c r="M1156" i="6"/>
  <c r="L1156" i="6"/>
  <c r="K1156" i="6"/>
  <c r="J1156" i="6"/>
  <c r="I1156" i="6"/>
  <c r="H1156" i="6"/>
  <c r="F1047" i="6"/>
  <c r="E1047" i="6"/>
  <c r="R1047" i="6"/>
  <c r="D1047" i="6"/>
  <c r="Q1047" i="6"/>
  <c r="C1047" i="6"/>
  <c r="N1047" i="6"/>
  <c r="H1047" i="6"/>
  <c r="G1047" i="6"/>
  <c r="B1047" i="6"/>
  <c r="A1047" i="6"/>
  <c r="P1047" i="6"/>
  <c r="O1047" i="6"/>
  <c r="M1047" i="6"/>
  <c r="K1047" i="6"/>
  <c r="I1047" i="6"/>
  <c r="L1047" i="6"/>
  <c r="J1047" i="6"/>
  <c r="P1260" i="6"/>
  <c r="B1260" i="6"/>
  <c r="O1260" i="6"/>
  <c r="A1260" i="6"/>
  <c r="N1260" i="6"/>
  <c r="M1260" i="6"/>
  <c r="L1260" i="6"/>
  <c r="R1260" i="6"/>
  <c r="Q1260" i="6"/>
  <c r="K1260" i="6"/>
  <c r="J1260" i="6"/>
  <c r="I1260" i="6"/>
  <c r="H1260" i="6"/>
  <c r="G1260" i="6"/>
  <c r="F1260" i="6"/>
  <c r="E1260" i="6"/>
  <c r="D1260" i="6"/>
  <c r="C1260" i="6"/>
  <c r="E1036" i="6"/>
  <c r="R1036" i="6"/>
  <c r="D1036" i="6"/>
  <c r="Q1036" i="6"/>
  <c r="C1036" i="6"/>
  <c r="P1036" i="6"/>
  <c r="B1036" i="6"/>
  <c r="M1036" i="6"/>
  <c r="O1036" i="6"/>
  <c r="N1036" i="6"/>
  <c r="L1036" i="6"/>
  <c r="K1036" i="6"/>
  <c r="J1036" i="6"/>
  <c r="I1036" i="6"/>
  <c r="H1036" i="6"/>
  <c r="G1036" i="6"/>
  <c r="A1036" i="6"/>
  <c r="F1036" i="6"/>
  <c r="R1282" i="6"/>
  <c r="D1282" i="6"/>
  <c r="Q1282" i="6"/>
  <c r="C1282" i="6"/>
  <c r="P1282" i="6"/>
  <c r="B1282" i="6"/>
  <c r="O1282" i="6"/>
  <c r="A1282" i="6"/>
  <c r="N1282" i="6"/>
  <c r="L1282" i="6"/>
  <c r="M1282" i="6"/>
  <c r="K1282" i="6"/>
  <c r="J1282" i="6"/>
  <c r="I1282" i="6"/>
  <c r="H1282" i="6"/>
  <c r="G1282" i="6"/>
  <c r="F1282" i="6"/>
  <c r="E1282" i="6"/>
  <c r="R1520" i="6"/>
  <c r="D1520" i="6"/>
  <c r="Q1520" i="6"/>
  <c r="C1520" i="6"/>
  <c r="P1520" i="6"/>
  <c r="B1520" i="6"/>
  <c r="O1520" i="6"/>
  <c r="A1520" i="6"/>
  <c r="N1520" i="6"/>
  <c r="M1520" i="6"/>
  <c r="L1520" i="6"/>
  <c r="K1520" i="6"/>
  <c r="J1520" i="6"/>
  <c r="I1520" i="6"/>
  <c r="H1520" i="6"/>
  <c r="G1520" i="6"/>
  <c r="F1520" i="6"/>
  <c r="E1520" i="6"/>
  <c r="J1362" i="6"/>
  <c r="N1362" i="6"/>
  <c r="M1362" i="6"/>
  <c r="L1362" i="6"/>
  <c r="K1362" i="6"/>
  <c r="I1362" i="6"/>
  <c r="H1362" i="6"/>
  <c r="G1362" i="6"/>
  <c r="F1362" i="6"/>
  <c r="E1362" i="6"/>
  <c r="D1362" i="6"/>
  <c r="R1362" i="6"/>
  <c r="C1362" i="6"/>
  <c r="Q1362" i="6"/>
  <c r="B1362" i="6"/>
  <c r="P1362" i="6"/>
  <c r="O1362" i="6"/>
  <c r="A1362" i="6"/>
  <c r="Q1383" i="6"/>
  <c r="C1383" i="6"/>
  <c r="O1383" i="6"/>
  <c r="A1383" i="6"/>
  <c r="K1383" i="6"/>
  <c r="J1383" i="6"/>
  <c r="I1383" i="6"/>
  <c r="H1383" i="6"/>
  <c r="G1383" i="6"/>
  <c r="F1383" i="6"/>
  <c r="E1383" i="6"/>
  <c r="D1383" i="6"/>
  <c r="B1383" i="6"/>
  <c r="R1383" i="6"/>
  <c r="P1383" i="6"/>
  <c r="N1383" i="6"/>
  <c r="M1383" i="6"/>
  <c r="L1383" i="6"/>
  <c r="M1479" i="6"/>
  <c r="L1479" i="6"/>
  <c r="K1479" i="6"/>
  <c r="J1479" i="6"/>
  <c r="I1479" i="6"/>
  <c r="H1479" i="6"/>
  <c r="Q1479" i="6"/>
  <c r="C1479" i="6"/>
  <c r="E1479" i="6"/>
  <c r="D1479" i="6"/>
  <c r="B1479" i="6"/>
  <c r="A1479" i="6"/>
  <c r="R1479" i="6"/>
  <c r="P1479" i="6"/>
  <c r="O1479" i="6"/>
  <c r="N1479" i="6"/>
  <c r="G1479" i="6"/>
  <c r="F1479" i="6"/>
  <c r="R1534" i="6"/>
  <c r="D1534" i="6"/>
  <c r="Q1534" i="6"/>
  <c r="C1534" i="6"/>
  <c r="P1534" i="6"/>
  <c r="B1534" i="6"/>
  <c r="O1534" i="6"/>
  <c r="A1534" i="6"/>
  <c r="N1534" i="6"/>
  <c r="M1534" i="6"/>
  <c r="L1534" i="6"/>
  <c r="K1534" i="6"/>
  <c r="J1534" i="6"/>
  <c r="I1534" i="6"/>
  <c r="H1534" i="6"/>
  <c r="G1534" i="6"/>
  <c r="F1534" i="6"/>
  <c r="E1534" i="6"/>
  <c r="Q1453" i="6"/>
  <c r="C1453" i="6"/>
  <c r="P1453" i="6"/>
  <c r="B1453" i="6"/>
  <c r="O1453" i="6"/>
  <c r="A1453" i="6"/>
  <c r="N1453" i="6"/>
  <c r="M1453" i="6"/>
  <c r="L1453" i="6"/>
  <c r="D1453" i="6"/>
  <c r="R1453" i="6"/>
  <c r="K1453" i="6"/>
  <c r="J1453" i="6"/>
  <c r="I1453" i="6"/>
  <c r="H1453" i="6"/>
  <c r="G1453" i="6"/>
  <c r="F1453" i="6"/>
  <c r="E1453" i="6"/>
  <c r="N1462" i="6"/>
  <c r="M1462" i="6"/>
  <c r="L1462" i="6"/>
  <c r="K1462" i="6"/>
  <c r="J1462" i="6"/>
  <c r="I1462" i="6"/>
  <c r="C1462" i="6"/>
  <c r="B1462" i="6"/>
  <c r="A1462" i="6"/>
  <c r="R1462" i="6"/>
  <c r="Q1462" i="6"/>
  <c r="P1462" i="6"/>
  <c r="O1462" i="6"/>
  <c r="H1462" i="6"/>
  <c r="G1462" i="6"/>
  <c r="F1462" i="6"/>
  <c r="E1462" i="6"/>
  <c r="D1462" i="6"/>
  <c r="Q1425" i="6"/>
  <c r="C1425" i="6"/>
  <c r="P1425" i="6"/>
  <c r="B1425" i="6"/>
  <c r="O1425" i="6"/>
  <c r="A1425" i="6"/>
  <c r="N1425" i="6"/>
  <c r="D1425" i="6"/>
  <c r="R1425" i="6"/>
  <c r="M1425" i="6"/>
  <c r="L1425" i="6"/>
  <c r="K1425" i="6"/>
  <c r="J1425" i="6"/>
  <c r="I1425" i="6"/>
  <c r="H1425" i="6"/>
  <c r="G1425" i="6"/>
  <c r="F1425" i="6"/>
  <c r="E1425" i="6"/>
  <c r="G1315" i="6"/>
  <c r="F1315" i="6"/>
  <c r="E1315" i="6"/>
  <c r="R1315" i="6"/>
  <c r="D1315" i="6"/>
  <c r="Q1315" i="6"/>
  <c r="C1315" i="6"/>
  <c r="P1315" i="6"/>
  <c r="B1315" i="6"/>
  <c r="O1315" i="6"/>
  <c r="A1315" i="6"/>
  <c r="N1315" i="6"/>
  <c r="M1315" i="6"/>
  <c r="L1315" i="6"/>
  <c r="K1315" i="6"/>
  <c r="J1315" i="6"/>
  <c r="I1315" i="6"/>
  <c r="H1315" i="6"/>
  <c r="R1506" i="6"/>
  <c r="D1506" i="6"/>
  <c r="Q1506" i="6"/>
  <c r="C1506" i="6"/>
  <c r="P1506" i="6"/>
  <c r="B1506" i="6"/>
  <c r="O1506" i="6"/>
  <c r="A1506" i="6"/>
  <c r="N1506" i="6"/>
  <c r="M1506" i="6"/>
  <c r="L1506" i="6"/>
  <c r="K1506" i="6"/>
  <c r="J1506" i="6"/>
  <c r="I1506" i="6"/>
  <c r="H1506" i="6"/>
  <c r="G1506" i="6"/>
  <c r="F1506" i="6"/>
  <c r="E1506" i="6"/>
  <c r="F1346" i="6"/>
  <c r="E1346" i="6"/>
  <c r="R1346" i="6"/>
  <c r="D1346" i="6"/>
  <c r="Q1346" i="6"/>
  <c r="C1346" i="6"/>
  <c r="P1346" i="6"/>
  <c r="B1346" i="6"/>
  <c r="O1346" i="6"/>
  <c r="A1346" i="6"/>
  <c r="N1346" i="6"/>
  <c r="M1346" i="6"/>
  <c r="L1346" i="6"/>
  <c r="K1346" i="6"/>
  <c r="J1346" i="6"/>
  <c r="I1346" i="6"/>
  <c r="H1346" i="6"/>
  <c r="G1346" i="6"/>
  <c r="E1251" i="6"/>
  <c r="R1251" i="6"/>
  <c r="D1251" i="6"/>
  <c r="Q1251" i="6"/>
  <c r="C1251" i="6"/>
  <c r="P1251" i="6"/>
  <c r="B1251" i="6"/>
  <c r="O1251" i="6"/>
  <c r="A1251" i="6"/>
  <c r="N1251" i="6"/>
  <c r="M1251" i="6"/>
  <c r="L1251" i="6"/>
  <c r="K1251" i="6"/>
  <c r="J1251" i="6"/>
  <c r="I1251" i="6"/>
  <c r="H1251" i="6"/>
  <c r="G1251" i="6"/>
  <c r="F1251" i="6"/>
  <c r="Q1537" i="6"/>
  <c r="C1537" i="6"/>
  <c r="P1537" i="6"/>
  <c r="B1537" i="6"/>
  <c r="O1537" i="6"/>
  <c r="A1537" i="6"/>
  <c r="N1537" i="6"/>
  <c r="M1537" i="6"/>
  <c r="L1537" i="6"/>
  <c r="K1537" i="6"/>
  <c r="J1537" i="6"/>
  <c r="I1537" i="6"/>
  <c r="H1537" i="6"/>
  <c r="G1537" i="6"/>
  <c r="F1537" i="6"/>
  <c r="E1537" i="6"/>
  <c r="R1537" i="6"/>
  <c r="D1537" i="6"/>
  <c r="I1632" i="6"/>
  <c r="H1632" i="6"/>
  <c r="G1632" i="6"/>
  <c r="F1632" i="6"/>
  <c r="Q1632" i="6"/>
  <c r="C1632" i="6"/>
  <c r="O1632" i="6"/>
  <c r="N1632" i="6"/>
  <c r="M1632" i="6"/>
  <c r="L1632" i="6"/>
  <c r="K1632" i="6"/>
  <c r="J1632" i="6"/>
  <c r="E1632" i="6"/>
  <c r="D1632" i="6"/>
  <c r="B1632" i="6"/>
  <c r="A1632" i="6"/>
  <c r="R1632" i="6"/>
  <c r="P1632" i="6"/>
  <c r="R1689" i="6"/>
  <c r="D1689" i="6"/>
  <c r="Q1689" i="6"/>
  <c r="C1689" i="6"/>
  <c r="P1689" i="6"/>
  <c r="B1689" i="6"/>
  <c r="O1689" i="6"/>
  <c r="A1689" i="6"/>
  <c r="N1689" i="6"/>
  <c r="M1689" i="6"/>
  <c r="L1689" i="6"/>
  <c r="K1689" i="6"/>
  <c r="J1689" i="6"/>
  <c r="I1689" i="6"/>
  <c r="H1689" i="6"/>
  <c r="G1689" i="6"/>
  <c r="F1689" i="6"/>
  <c r="E1689" i="6"/>
  <c r="M1535" i="6"/>
  <c r="L1535" i="6"/>
  <c r="K1535" i="6"/>
  <c r="J1535" i="6"/>
  <c r="I1535" i="6"/>
  <c r="H1535" i="6"/>
  <c r="G1535" i="6"/>
  <c r="F1535" i="6"/>
  <c r="E1535" i="6"/>
  <c r="R1535" i="6"/>
  <c r="D1535" i="6"/>
  <c r="Q1535" i="6"/>
  <c r="C1535" i="6"/>
  <c r="P1535" i="6"/>
  <c r="B1535" i="6"/>
  <c r="O1535" i="6"/>
  <c r="A1535" i="6"/>
  <c r="N1535" i="6"/>
  <c r="K1513" i="6"/>
  <c r="J1513" i="6"/>
  <c r="I1513" i="6"/>
  <c r="H1513" i="6"/>
  <c r="G1513" i="6"/>
  <c r="F1513" i="6"/>
  <c r="E1513" i="6"/>
  <c r="R1513" i="6"/>
  <c r="D1513" i="6"/>
  <c r="Q1513" i="6"/>
  <c r="C1513" i="6"/>
  <c r="P1513" i="6"/>
  <c r="B1513" i="6"/>
  <c r="O1513" i="6"/>
  <c r="A1513" i="6"/>
  <c r="N1513" i="6"/>
  <c r="M1513" i="6"/>
  <c r="L1513" i="6"/>
  <c r="J1516" i="6"/>
  <c r="I1516" i="6"/>
  <c r="H1516" i="6"/>
  <c r="G1516" i="6"/>
  <c r="F1516" i="6"/>
  <c r="E1516" i="6"/>
  <c r="R1516" i="6"/>
  <c r="D1516" i="6"/>
  <c r="Q1516" i="6"/>
  <c r="C1516" i="6"/>
  <c r="P1516" i="6"/>
  <c r="B1516" i="6"/>
  <c r="O1516" i="6"/>
  <c r="A1516" i="6"/>
  <c r="N1516" i="6"/>
  <c r="M1516" i="6"/>
  <c r="L1516" i="6"/>
  <c r="K1516" i="6"/>
  <c r="I1519" i="6"/>
  <c r="H1519" i="6"/>
  <c r="G1519" i="6"/>
  <c r="F1519" i="6"/>
  <c r="E1519" i="6"/>
  <c r="R1519" i="6"/>
  <c r="D1519" i="6"/>
  <c r="Q1519" i="6"/>
  <c r="C1519" i="6"/>
  <c r="P1519" i="6"/>
  <c r="B1519" i="6"/>
  <c r="O1519" i="6"/>
  <c r="A1519" i="6"/>
  <c r="N1519" i="6"/>
  <c r="M1519" i="6"/>
  <c r="L1519" i="6"/>
  <c r="K1519" i="6"/>
  <c r="J1519" i="6"/>
  <c r="H1466" i="6"/>
  <c r="G1466" i="6"/>
  <c r="F1466" i="6"/>
  <c r="E1466" i="6"/>
  <c r="R1466" i="6"/>
  <c r="D1466" i="6"/>
  <c r="Q1466" i="6"/>
  <c r="C1466" i="6"/>
  <c r="P1466" i="6"/>
  <c r="O1466" i="6"/>
  <c r="N1466" i="6"/>
  <c r="M1466" i="6"/>
  <c r="L1466" i="6"/>
  <c r="K1466" i="6"/>
  <c r="J1466" i="6"/>
  <c r="I1466" i="6"/>
  <c r="B1466" i="6"/>
  <c r="A1466" i="6"/>
  <c r="G1399" i="6"/>
  <c r="F1399" i="6"/>
  <c r="E1399" i="6"/>
  <c r="R1399" i="6"/>
  <c r="D1399" i="6"/>
  <c r="H1399" i="6"/>
  <c r="C1399" i="6"/>
  <c r="B1399" i="6"/>
  <c r="A1399" i="6"/>
  <c r="Q1399" i="6"/>
  <c r="P1399" i="6"/>
  <c r="O1399" i="6"/>
  <c r="N1399" i="6"/>
  <c r="M1399" i="6"/>
  <c r="L1399" i="6"/>
  <c r="K1399" i="6"/>
  <c r="J1399" i="6"/>
  <c r="I1399" i="6"/>
  <c r="F1416" i="6"/>
  <c r="E1416" i="6"/>
  <c r="R1416" i="6"/>
  <c r="D1416" i="6"/>
  <c r="Q1416" i="6"/>
  <c r="C1416" i="6"/>
  <c r="O1416" i="6"/>
  <c r="N1416" i="6"/>
  <c r="M1416" i="6"/>
  <c r="L1416" i="6"/>
  <c r="K1416" i="6"/>
  <c r="J1416" i="6"/>
  <c r="I1416" i="6"/>
  <c r="H1416" i="6"/>
  <c r="G1416" i="6"/>
  <c r="B1416" i="6"/>
  <c r="A1416" i="6"/>
  <c r="P1416" i="6"/>
  <c r="R1675" i="6"/>
  <c r="D1675" i="6"/>
  <c r="Q1675" i="6"/>
  <c r="C1675" i="6"/>
  <c r="P1675" i="6"/>
  <c r="B1675" i="6"/>
  <c r="O1675" i="6"/>
  <c r="A1675" i="6"/>
  <c r="N1675" i="6"/>
  <c r="M1675" i="6"/>
  <c r="L1675" i="6"/>
  <c r="K1675" i="6"/>
  <c r="J1675" i="6"/>
  <c r="I1675" i="6"/>
  <c r="H1675" i="6"/>
  <c r="G1675" i="6"/>
  <c r="F1675" i="6"/>
  <c r="E1675" i="6"/>
  <c r="E1531" i="6"/>
  <c r="R1531" i="6"/>
  <c r="D1531" i="6"/>
  <c r="Q1531" i="6"/>
  <c r="C1531" i="6"/>
  <c r="P1531" i="6"/>
  <c r="B1531" i="6"/>
  <c r="O1531" i="6"/>
  <c r="A1531" i="6"/>
  <c r="N1531" i="6"/>
  <c r="M1531" i="6"/>
  <c r="L1531" i="6"/>
  <c r="K1531" i="6"/>
  <c r="J1531" i="6"/>
  <c r="I1531" i="6"/>
  <c r="H1531" i="6"/>
  <c r="G1531" i="6"/>
  <c r="F1531" i="6"/>
  <c r="P1765" i="6"/>
  <c r="B1765" i="6"/>
  <c r="O1765" i="6"/>
  <c r="A1765" i="6"/>
  <c r="K1765" i="6"/>
  <c r="J1765" i="6"/>
  <c r="Q1765" i="6"/>
  <c r="N1765" i="6"/>
  <c r="M1765" i="6"/>
  <c r="L1765" i="6"/>
  <c r="I1765" i="6"/>
  <c r="H1765" i="6"/>
  <c r="G1765" i="6"/>
  <c r="F1765" i="6"/>
  <c r="E1765" i="6"/>
  <c r="D1765" i="6"/>
  <c r="C1765" i="6"/>
  <c r="R1765" i="6"/>
  <c r="O1656" i="6"/>
  <c r="A1656" i="6"/>
  <c r="N1656" i="6"/>
  <c r="M1656" i="6"/>
  <c r="L1656" i="6"/>
  <c r="K1656" i="6"/>
  <c r="J1656" i="6"/>
  <c r="I1656" i="6"/>
  <c r="H1656" i="6"/>
  <c r="G1656" i="6"/>
  <c r="F1656" i="6"/>
  <c r="E1656" i="6"/>
  <c r="R1656" i="6"/>
  <c r="D1656" i="6"/>
  <c r="Q1656" i="6"/>
  <c r="C1656" i="6"/>
  <c r="B1656" i="6"/>
  <c r="P1656" i="6"/>
  <c r="N1701" i="6"/>
  <c r="M1701" i="6"/>
  <c r="L1701" i="6"/>
  <c r="K1701" i="6"/>
  <c r="J1701" i="6"/>
  <c r="I1701" i="6"/>
  <c r="H1701" i="6"/>
  <c r="G1701" i="6"/>
  <c r="F1701" i="6"/>
  <c r="E1701" i="6"/>
  <c r="R1701" i="6"/>
  <c r="D1701" i="6"/>
  <c r="Q1701" i="6"/>
  <c r="C1701" i="6"/>
  <c r="P1701" i="6"/>
  <c r="B1701" i="6"/>
  <c r="O1701" i="6"/>
  <c r="A1701" i="6"/>
  <c r="P1722" i="6"/>
  <c r="B1722" i="6"/>
  <c r="O1722" i="6"/>
  <c r="A1722" i="6"/>
  <c r="K1722" i="6"/>
  <c r="J1722" i="6"/>
  <c r="I1722" i="6"/>
  <c r="H1722" i="6"/>
  <c r="G1722" i="6"/>
  <c r="F1722" i="6"/>
  <c r="E1722" i="6"/>
  <c r="D1722" i="6"/>
  <c r="C1722" i="6"/>
  <c r="R1722" i="6"/>
  <c r="Q1722" i="6"/>
  <c r="N1722" i="6"/>
  <c r="M1722" i="6"/>
  <c r="L1722" i="6"/>
  <c r="K1584" i="6"/>
  <c r="J1584" i="6"/>
  <c r="I1584" i="6"/>
  <c r="H1584" i="6"/>
  <c r="E1584" i="6"/>
  <c r="N1584" i="6"/>
  <c r="M1584" i="6"/>
  <c r="L1584" i="6"/>
  <c r="G1584" i="6"/>
  <c r="F1584" i="6"/>
  <c r="D1584" i="6"/>
  <c r="C1584" i="6"/>
  <c r="B1584" i="6"/>
  <c r="A1584" i="6"/>
  <c r="R1584" i="6"/>
  <c r="Q1584" i="6"/>
  <c r="P1584" i="6"/>
  <c r="O1584" i="6"/>
  <c r="J1699" i="6"/>
  <c r="I1699" i="6"/>
  <c r="H1699" i="6"/>
  <c r="G1699" i="6"/>
  <c r="F1699" i="6"/>
  <c r="E1699" i="6"/>
  <c r="R1699" i="6"/>
  <c r="D1699" i="6"/>
  <c r="Q1699" i="6"/>
  <c r="C1699" i="6"/>
  <c r="P1699" i="6"/>
  <c r="B1699" i="6"/>
  <c r="O1699" i="6"/>
  <c r="A1699" i="6"/>
  <c r="N1699" i="6"/>
  <c r="M1699" i="6"/>
  <c r="L1699" i="6"/>
  <c r="K1699" i="6"/>
  <c r="H1607" i="6"/>
  <c r="G1607" i="6"/>
  <c r="F1607" i="6"/>
  <c r="E1607" i="6"/>
  <c r="P1607" i="6"/>
  <c r="B1607" i="6"/>
  <c r="L1607" i="6"/>
  <c r="K1607" i="6"/>
  <c r="J1607" i="6"/>
  <c r="I1607" i="6"/>
  <c r="D1607" i="6"/>
  <c r="C1607" i="6"/>
  <c r="A1607" i="6"/>
  <c r="R1607" i="6"/>
  <c r="Q1607" i="6"/>
  <c r="O1607" i="6"/>
  <c r="N1607" i="6"/>
  <c r="M1607" i="6"/>
  <c r="G1624" i="6"/>
  <c r="F1624" i="6"/>
  <c r="E1624" i="6"/>
  <c r="R1624" i="6"/>
  <c r="D1624" i="6"/>
  <c r="O1624" i="6"/>
  <c r="A1624" i="6"/>
  <c r="N1624" i="6"/>
  <c r="M1624" i="6"/>
  <c r="L1624" i="6"/>
  <c r="K1624" i="6"/>
  <c r="J1624" i="6"/>
  <c r="I1624" i="6"/>
  <c r="H1624" i="6"/>
  <c r="C1624" i="6"/>
  <c r="B1624" i="6"/>
  <c r="Q1624" i="6"/>
  <c r="P1624" i="6"/>
  <c r="F1641" i="6"/>
  <c r="E1641" i="6"/>
  <c r="R1641" i="6"/>
  <c r="D1641" i="6"/>
  <c r="Q1641" i="6"/>
  <c r="C1641" i="6"/>
  <c r="N1641" i="6"/>
  <c r="L1641" i="6"/>
  <c r="K1641" i="6"/>
  <c r="I1641" i="6"/>
  <c r="O1641" i="6"/>
  <c r="M1641" i="6"/>
  <c r="J1641" i="6"/>
  <c r="H1641" i="6"/>
  <c r="G1641" i="6"/>
  <c r="B1641" i="6"/>
  <c r="A1641" i="6"/>
  <c r="P1641" i="6"/>
  <c r="E1602" i="6"/>
  <c r="R1602" i="6"/>
  <c r="D1602" i="6"/>
  <c r="Q1602" i="6"/>
  <c r="C1602" i="6"/>
  <c r="P1602" i="6"/>
  <c r="B1602" i="6"/>
  <c r="M1602" i="6"/>
  <c r="O1602" i="6"/>
  <c r="N1602" i="6"/>
  <c r="L1602" i="6"/>
  <c r="K1602" i="6"/>
  <c r="J1602" i="6"/>
  <c r="I1602" i="6"/>
  <c r="H1602" i="6"/>
  <c r="G1602" i="6"/>
  <c r="F1602" i="6"/>
  <c r="A1602" i="6"/>
  <c r="Q1807" i="6"/>
  <c r="C1807" i="6"/>
  <c r="P1807" i="6"/>
  <c r="B1807" i="6"/>
  <c r="O1807" i="6"/>
  <c r="A1807" i="6"/>
  <c r="N1807" i="6"/>
  <c r="M1807" i="6"/>
  <c r="L1807" i="6"/>
  <c r="K1807" i="6"/>
  <c r="J1807" i="6"/>
  <c r="I1807" i="6"/>
  <c r="H1807" i="6"/>
  <c r="G1807" i="6"/>
  <c r="F1807" i="6"/>
  <c r="E1807" i="6"/>
  <c r="R1807" i="6"/>
  <c r="D1807" i="6"/>
  <c r="O1799" i="6"/>
  <c r="A1799" i="6"/>
  <c r="N1799" i="6"/>
  <c r="M1799" i="6"/>
  <c r="L1799" i="6"/>
  <c r="K1799" i="6"/>
  <c r="J1799" i="6"/>
  <c r="I1799" i="6"/>
  <c r="H1799" i="6"/>
  <c r="G1799" i="6"/>
  <c r="F1799" i="6"/>
  <c r="E1799" i="6"/>
  <c r="R1799" i="6"/>
  <c r="D1799" i="6"/>
  <c r="Q1799" i="6"/>
  <c r="C1799" i="6"/>
  <c r="P1799" i="6"/>
  <c r="B1799" i="6"/>
  <c r="I1866" i="6"/>
  <c r="H1866" i="6"/>
  <c r="G1866" i="6"/>
  <c r="F1866" i="6"/>
  <c r="Q1866" i="6"/>
  <c r="M1866" i="6"/>
  <c r="L1866" i="6"/>
  <c r="K1866" i="6"/>
  <c r="J1866" i="6"/>
  <c r="E1866" i="6"/>
  <c r="D1866" i="6"/>
  <c r="C1866" i="6"/>
  <c r="B1866" i="6"/>
  <c r="A1866" i="6"/>
  <c r="R1866" i="6"/>
  <c r="P1866" i="6"/>
  <c r="O1866" i="6"/>
  <c r="N1866" i="6"/>
  <c r="K1724" i="6"/>
  <c r="F1724" i="6"/>
  <c r="E1724" i="6"/>
  <c r="H1724" i="6"/>
  <c r="G1724" i="6"/>
  <c r="D1724" i="6"/>
  <c r="C1724" i="6"/>
  <c r="B1724" i="6"/>
  <c r="R1724" i="6"/>
  <c r="A1724" i="6"/>
  <c r="Q1724" i="6"/>
  <c r="P1724" i="6"/>
  <c r="O1724" i="6"/>
  <c r="N1724" i="6"/>
  <c r="M1724" i="6"/>
  <c r="L1724" i="6"/>
  <c r="J1724" i="6"/>
  <c r="I1724" i="6"/>
  <c r="R1995" i="6"/>
  <c r="D1995" i="6"/>
  <c r="Q1995" i="6"/>
  <c r="C1995" i="6"/>
  <c r="P1995" i="6"/>
  <c r="B1995" i="6"/>
  <c r="O1995" i="6"/>
  <c r="A1995" i="6"/>
  <c r="N1995" i="6"/>
  <c r="M1995" i="6"/>
  <c r="L1995" i="6"/>
  <c r="K1995" i="6"/>
  <c r="J1995" i="6"/>
  <c r="I1995" i="6"/>
  <c r="H1995" i="6"/>
  <c r="G1995" i="6"/>
  <c r="F1995" i="6"/>
  <c r="E1995" i="6"/>
  <c r="J1814" i="6"/>
  <c r="I1814" i="6"/>
  <c r="H1814" i="6"/>
  <c r="G1814" i="6"/>
  <c r="F1814" i="6"/>
  <c r="E1814" i="6"/>
  <c r="R1814" i="6"/>
  <c r="D1814" i="6"/>
  <c r="Q1814" i="6"/>
  <c r="C1814" i="6"/>
  <c r="P1814" i="6"/>
  <c r="B1814" i="6"/>
  <c r="O1814" i="6"/>
  <c r="A1814" i="6"/>
  <c r="N1814" i="6"/>
  <c r="M1814" i="6"/>
  <c r="L1814" i="6"/>
  <c r="K1814" i="6"/>
  <c r="Q1967" i="6"/>
  <c r="C1967" i="6"/>
  <c r="P1967" i="6"/>
  <c r="B1967" i="6"/>
  <c r="N1967" i="6"/>
  <c r="O1967" i="6"/>
  <c r="M1967" i="6"/>
  <c r="L1967" i="6"/>
  <c r="K1967" i="6"/>
  <c r="J1967" i="6"/>
  <c r="I1967" i="6"/>
  <c r="H1967" i="6"/>
  <c r="G1967" i="6"/>
  <c r="F1967" i="6"/>
  <c r="E1967" i="6"/>
  <c r="D1967" i="6"/>
  <c r="A1967" i="6"/>
  <c r="R1967" i="6"/>
  <c r="G1795" i="6"/>
  <c r="F1795" i="6"/>
  <c r="E1795" i="6"/>
  <c r="R1795" i="6"/>
  <c r="D1795" i="6"/>
  <c r="Q1795" i="6"/>
  <c r="C1795" i="6"/>
  <c r="P1795" i="6"/>
  <c r="B1795" i="6"/>
  <c r="O1795" i="6"/>
  <c r="A1795" i="6"/>
  <c r="N1795" i="6"/>
  <c r="M1795" i="6"/>
  <c r="L1795" i="6"/>
  <c r="K1795" i="6"/>
  <c r="J1795" i="6"/>
  <c r="I1795" i="6"/>
  <c r="H1795" i="6"/>
  <c r="P1845" i="6"/>
  <c r="B1845" i="6"/>
  <c r="O1845" i="6"/>
  <c r="A1845" i="6"/>
  <c r="N1845" i="6"/>
  <c r="M1845" i="6"/>
  <c r="R1845" i="6"/>
  <c r="Q1845" i="6"/>
  <c r="L1845" i="6"/>
  <c r="K1845" i="6"/>
  <c r="J1845" i="6"/>
  <c r="I1845" i="6"/>
  <c r="H1845" i="6"/>
  <c r="G1845" i="6"/>
  <c r="F1845" i="6"/>
  <c r="E1845" i="6"/>
  <c r="D1845" i="6"/>
  <c r="C1845" i="6"/>
  <c r="P1915" i="6"/>
  <c r="B1915" i="6"/>
  <c r="O1915" i="6"/>
  <c r="A1915" i="6"/>
  <c r="N1915" i="6"/>
  <c r="M1915" i="6"/>
  <c r="L1915" i="6"/>
  <c r="K1915" i="6"/>
  <c r="J1915" i="6"/>
  <c r="I1915" i="6"/>
  <c r="H1915" i="6"/>
  <c r="G1915" i="6"/>
  <c r="F1915" i="6"/>
  <c r="E1915" i="6"/>
  <c r="R1915" i="6"/>
  <c r="Q1915" i="6"/>
  <c r="D1915" i="6"/>
  <c r="C1915" i="6"/>
  <c r="R2023" i="6"/>
  <c r="D2023" i="6"/>
  <c r="Q2023" i="6"/>
  <c r="C2023" i="6"/>
  <c r="P2023" i="6"/>
  <c r="B2023" i="6"/>
  <c r="O2023" i="6"/>
  <c r="A2023" i="6"/>
  <c r="N2023" i="6"/>
  <c r="M2023" i="6"/>
  <c r="L2023" i="6"/>
  <c r="H2023" i="6"/>
  <c r="G2023" i="6"/>
  <c r="F2023" i="6"/>
  <c r="E2023" i="6"/>
  <c r="K2023" i="6"/>
  <c r="J2023" i="6"/>
  <c r="I2023" i="6"/>
  <c r="M1924" i="6"/>
  <c r="L1924" i="6"/>
  <c r="K1924" i="6"/>
  <c r="J1924" i="6"/>
  <c r="I1924" i="6"/>
  <c r="H1924" i="6"/>
  <c r="G1924" i="6"/>
  <c r="F1924" i="6"/>
  <c r="E1924" i="6"/>
  <c r="R1924" i="6"/>
  <c r="D1924" i="6"/>
  <c r="Q1924" i="6"/>
  <c r="C1924" i="6"/>
  <c r="P1924" i="6"/>
  <c r="B1924" i="6"/>
  <c r="O1924" i="6"/>
  <c r="N1924" i="6"/>
  <c r="A1924" i="6"/>
  <c r="K1874" i="6"/>
  <c r="J1874" i="6"/>
  <c r="I1874" i="6"/>
  <c r="H1874" i="6"/>
  <c r="E1874" i="6"/>
  <c r="N1874" i="6"/>
  <c r="M1874" i="6"/>
  <c r="L1874" i="6"/>
  <c r="G1874" i="6"/>
  <c r="F1874" i="6"/>
  <c r="D1874" i="6"/>
  <c r="C1874" i="6"/>
  <c r="B1874" i="6"/>
  <c r="A1874" i="6"/>
  <c r="R1874" i="6"/>
  <c r="Q1874" i="6"/>
  <c r="P1874" i="6"/>
  <c r="O1874" i="6"/>
  <c r="J1960" i="6"/>
  <c r="I1960" i="6"/>
  <c r="H1960" i="6"/>
  <c r="G1960" i="6"/>
  <c r="F1960" i="6"/>
  <c r="E1960" i="6"/>
  <c r="D1960" i="6"/>
  <c r="C1960" i="6"/>
  <c r="R1960" i="6"/>
  <c r="B1960" i="6"/>
  <c r="Q1960" i="6"/>
  <c r="A1960" i="6"/>
  <c r="P1960" i="6"/>
  <c r="O1960" i="6"/>
  <c r="N1960" i="6"/>
  <c r="M1960" i="6"/>
  <c r="L1960" i="6"/>
  <c r="K1960" i="6"/>
  <c r="L2055" i="6"/>
  <c r="K2055" i="6"/>
  <c r="J2055" i="6"/>
  <c r="I2055" i="6"/>
  <c r="H2055" i="6"/>
  <c r="G2055" i="6"/>
  <c r="F2055" i="6"/>
  <c r="R2055" i="6"/>
  <c r="D2055" i="6"/>
  <c r="Q2055" i="6"/>
  <c r="C2055" i="6"/>
  <c r="P2055" i="6"/>
  <c r="B2055" i="6"/>
  <c r="O2055" i="6"/>
  <c r="N2055" i="6"/>
  <c r="M2055" i="6"/>
  <c r="E2055" i="6"/>
  <c r="A2055" i="6"/>
  <c r="G1830" i="6"/>
  <c r="F1830" i="6"/>
  <c r="E1830" i="6"/>
  <c r="R1830" i="6"/>
  <c r="D1830" i="6"/>
  <c r="K1830" i="6"/>
  <c r="J1830" i="6"/>
  <c r="I1830" i="6"/>
  <c r="H1830" i="6"/>
  <c r="C1830" i="6"/>
  <c r="B1830" i="6"/>
  <c r="A1830" i="6"/>
  <c r="Q1830" i="6"/>
  <c r="P1830" i="6"/>
  <c r="O1830" i="6"/>
  <c r="N1830" i="6"/>
  <c r="M1830" i="6"/>
  <c r="L1830" i="6"/>
  <c r="J2066" i="6"/>
  <c r="Q2066" i="6"/>
  <c r="B2066" i="6"/>
  <c r="P2066" i="6"/>
  <c r="A2066" i="6"/>
  <c r="O2066" i="6"/>
  <c r="N2066" i="6"/>
  <c r="M2066" i="6"/>
  <c r="L2066" i="6"/>
  <c r="K2066" i="6"/>
  <c r="H2066" i="6"/>
  <c r="G2066" i="6"/>
  <c r="F2066" i="6"/>
  <c r="R2066" i="6"/>
  <c r="I2066" i="6"/>
  <c r="E2066" i="6"/>
  <c r="D2066" i="6"/>
  <c r="C2066" i="6"/>
  <c r="I1977" i="6"/>
  <c r="H1977" i="6"/>
  <c r="F1977" i="6"/>
  <c r="C1977" i="6"/>
  <c r="B1977" i="6"/>
  <c r="R1977" i="6"/>
  <c r="A1977" i="6"/>
  <c r="Q1977" i="6"/>
  <c r="P1977" i="6"/>
  <c r="O1977" i="6"/>
  <c r="N1977" i="6"/>
  <c r="M1977" i="6"/>
  <c r="L1977" i="6"/>
  <c r="K1977" i="6"/>
  <c r="J1977" i="6"/>
  <c r="G1977" i="6"/>
  <c r="E1977" i="6"/>
  <c r="D1977" i="6"/>
  <c r="M1979" i="6"/>
  <c r="L1979" i="6"/>
  <c r="J1979" i="6"/>
  <c r="B1979" i="6"/>
  <c r="R1979" i="6"/>
  <c r="A1979" i="6"/>
  <c r="Q1979" i="6"/>
  <c r="P1979" i="6"/>
  <c r="O1979" i="6"/>
  <c r="N1979" i="6"/>
  <c r="K1979" i="6"/>
  <c r="I1979" i="6"/>
  <c r="H1979" i="6"/>
  <c r="G1979" i="6"/>
  <c r="F1979" i="6"/>
  <c r="E1979" i="6"/>
  <c r="D1979" i="6"/>
  <c r="C1979" i="6"/>
  <c r="O2301" i="6"/>
  <c r="A2301" i="6"/>
  <c r="N2301" i="6"/>
  <c r="M2301" i="6"/>
  <c r="Q2301" i="6"/>
  <c r="P2301" i="6"/>
  <c r="L2301" i="6"/>
  <c r="K2301" i="6"/>
  <c r="J2301" i="6"/>
  <c r="I2301" i="6"/>
  <c r="H2301" i="6"/>
  <c r="E2301" i="6"/>
  <c r="D2301" i="6"/>
  <c r="C2301" i="6"/>
  <c r="B2301" i="6"/>
  <c r="G2301" i="6"/>
  <c r="R2301" i="6"/>
  <c r="F2301" i="6"/>
  <c r="M2052" i="6"/>
  <c r="L2052" i="6"/>
  <c r="K2052" i="6"/>
  <c r="J2052" i="6"/>
  <c r="I2052" i="6"/>
  <c r="H2052" i="6"/>
  <c r="G2052" i="6"/>
  <c r="E2052" i="6"/>
  <c r="R2052" i="6"/>
  <c r="D2052" i="6"/>
  <c r="Q2052" i="6"/>
  <c r="C2052" i="6"/>
  <c r="P2052" i="6"/>
  <c r="O2052" i="6"/>
  <c r="N2052" i="6"/>
  <c r="F2052" i="6"/>
  <c r="B2052" i="6"/>
  <c r="A2052" i="6"/>
  <c r="L2175" i="6"/>
  <c r="K2175" i="6"/>
  <c r="J2175" i="6"/>
  <c r="I2175" i="6"/>
  <c r="H2175" i="6"/>
  <c r="G2175" i="6"/>
  <c r="F2175" i="6"/>
  <c r="E2175" i="6"/>
  <c r="D2175" i="6"/>
  <c r="C2175" i="6"/>
  <c r="B2175" i="6"/>
  <c r="A2175" i="6"/>
  <c r="R2175" i="6"/>
  <c r="Q2175" i="6"/>
  <c r="P2175" i="6"/>
  <c r="O2175" i="6"/>
  <c r="N2175" i="6"/>
  <c r="M2175" i="6"/>
  <c r="R2143" i="6"/>
  <c r="D2143" i="6"/>
  <c r="Q2143" i="6"/>
  <c r="C2143" i="6"/>
  <c r="P2143" i="6"/>
  <c r="B2143" i="6"/>
  <c r="O2143" i="6"/>
  <c r="A2143" i="6"/>
  <c r="N2143" i="6"/>
  <c r="M2143" i="6"/>
  <c r="L2143" i="6"/>
  <c r="K2143" i="6"/>
  <c r="J2143" i="6"/>
  <c r="I2143" i="6"/>
  <c r="H2143" i="6"/>
  <c r="G2143" i="6"/>
  <c r="F2143" i="6"/>
  <c r="E2143" i="6"/>
  <c r="Q2174" i="6"/>
  <c r="C2174" i="6"/>
  <c r="P2174" i="6"/>
  <c r="B2174" i="6"/>
  <c r="O2174" i="6"/>
  <c r="A2174" i="6"/>
  <c r="N2174" i="6"/>
  <c r="M2174" i="6"/>
  <c r="L2174" i="6"/>
  <c r="K2174" i="6"/>
  <c r="R2174" i="6"/>
  <c r="J2174" i="6"/>
  <c r="I2174" i="6"/>
  <c r="H2174" i="6"/>
  <c r="G2174" i="6"/>
  <c r="F2174" i="6"/>
  <c r="E2174" i="6"/>
  <c r="D2174" i="6"/>
  <c r="N2113" i="6"/>
  <c r="M2113" i="6"/>
  <c r="L2113" i="6"/>
  <c r="K2113" i="6"/>
  <c r="E2113" i="6"/>
  <c r="D2113" i="6"/>
  <c r="C2113" i="6"/>
  <c r="B2113" i="6"/>
  <c r="A2113" i="6"/>
  <c r="R2113" i="6"/>
  <c r="Q2113" i="6"/>
  <c r="P2113" i="6"/>
  <c r="O2113" i="6"/>
  <c r="J2113" i="6"/>
  <c r="I2113" i="6"/>
  <c r="H2113" i="6"/>
  <c r="G2113" i="6"/>
  <c r="F2113" i="6"/>
  <c r="R2084" i="6"/>
  <c r="D2084" i="6"/>
  <c r="G2084" i="6"/>
  <c r="F2084" i="6"/>
  <c r="E2084" i="6"/>
  <c r="C2084" i="6"/>
  <c r="Q2084" i="6"/>
  <c r="B2084" i="6"/>
  <c r="P2084" i="6"/>
  <c r="A2084" i="6"/>
  <c r="O2084" i="6"/>
  <c r="N2084" i="6"/>
  <c r="M2084" i="6"/>
  <c r="L2084" i="6"/>
  <c r="K2084" i="6"/>
  <c r="J2084" i="6"/>
  <c r="I2084" i="6"/>
  <c r="H2084" i="6"/>
  <c r="G2014" i="6"/>
  <c r="F2014" i="6"/>
  <c r="E2014" i="6"/>
  <c r="R2014" i="6"/>
  <c r="D2014" i="6"/>
  <c r="Q2014" i="6"/>
  <c r="C2014" i="6"/>
  <c r="P2014" i="6"/>
  <c r="B2014" i="6"/>
  <c r="O2014" i="6"/>
  <c r="A2014" i="6"/>
  <c r="K2014" i="6"/>
  <c r="J2014" i="6"/>
  <c r="I2014" i="6"/>
  <c r="H2014" i="6"/>
  <c r="N2014" i="6"/>
  <c r="M2014" i="6"/>
  <c r="L2014" i="6"/>
  <c r="F1989" i="6"/>
  <c r="E1989" i="6"/>
  <c r="R1989" i="6"/>
  <c r="D1989" i="6"/>
  <c r="Q1989" i="6"/>
  <c r="C1989" i="6"/>
  <c r="P1989" i="6"/>
  <c r="B1989" i="6"/>
  <c r="J1989" i="6"/>
  <c r="I1989" i="6"/>
  <c r="H1989" i="6"/>
  <c r="G1989" i="6"/>
  <c r="A1989" i="6"/>
  <c r="O1989" i="6"/>
  <c r="N1989" i="6"/>
  <c r="M1989" i="6"/>
  <c r="L1989" i="6"/>
  <c r="K1989" i="6"/>
  <c r="E2006" i="6"/>
  <c r="R2006" i="6"/>
  <c r="D2006" i="6"/>
  <c r="Q2006" i="6"/>
  <c r="C2006" i="6"/>
  <c r="P2006" i="6"/>
  <c r="B2006" i="6"/>
  <c r="O2006" i="6"/>
  <c r="A2006" i="6"/>
  <c r="N2006" i="6"/>
  <c r="M2006" i="6"/>
  <c r="L2006" i="6"/>
  <c r="K2006" i="6"/>
  <c r="J2006" i="6"/>
  <c r="I2006" i="6"/>
  <c r="H2006" i="6"/>
  <c r="G2006" i="6"/>
  <c r="F2006" i="6"/>
  <c r="Q2202" i="6"/>
  <c r="C2202" i="6"/>
  <c r="P2202" i="6"/>
  <c r="B2202" i="6"/>
  <c r="O2202" i="6"/>
  <c r="A2202" i="6"/>
  <c r="N2202" i="6"/>
  <c r="M2202" i="6"/>
  <c r="L2202" i="6"/>
  <c r="K2202" i="6"/>
  <c r="J2202" i="6"/>
  <c r="I2202" i="6"/>
  <c r="H2202" i="6"/>
  <c r="E2202" i="6"/>
  <c r="R2202" i="6"/>
  <c r="G2202" i="6"/>
  <c r="F2202" i="6"/>
  <c r="D2202" i="6"/>
  <c r="M2200" i="6"/>
  <c r="L2200" i="6"/>
  <c r="K2200" i="6"/>
  <c r="J2200" i="6"/>
  <c r="I2200" i="6"/>
  <c r="H2200" i="6"/>
  <c r="G2200" i="6"/>
  <c r="F2200" i="6"/>
  <c r="E2200" i="6"/>
  <c r="R2200" i="6"/>
  <c r="D2200" i="6"/>
  <c r="O2200" i="6"/>
  <c r="A2200" i="6"/>
  <c r="P2200" i="6"/>
  <c r="N2200" i="6"/>
  <c r="C2200" i="6"/>
  <c r="B2200" i="6"/>
  <c r="Q2200" i="6"/>
  <c r="K2136" i="6"/>
  <c r="J2136" i="6"/>
  <c r="I2136" i="6"/>
  <c r="H2136" i="6"/>
  <c r="G2136" i="6"/>
  <c r="F2136" i="6"/>
  <c r="E2136" i="6"/>
  <c r="R2136" i="6"/>
  <c r="Q2136" i="6"/>
  <c r="P2136" i="6"/>
  <c r="O2136" i="6"/>
  <c r="N2136" i="6"/>
  <c r="M2136" i="6"/>
  <c r="L2136" i="6"/>
  <c r="D2136" i="6"/>
  <c r="C2136" i="6"/>
  <c r="B2136" i="6"/>
  <c r="A2136" i="6"/>
  <c r="J2153" i="6"/>
  <c r="I2153" i="6"/>
  <c r="H2153" i="6"/>
  <c r="G2153" i="6"/>
  <c r="F2153" i="6"/>
  <c r="E2153" i="6"/>
  <c r="R2153" i="6"/>
  <c r="D2153" i="6"/>
  <c r="C2153" i="6"/>
  <c r="B2153" i="6"/>
  <c r="A2153" i="6"/>
  <c r="Q2153" i="6"/>
  <c r="P2153" i="6"/>
  <c r="O2153" i="6"/>
  <c r="N2153" i="6"/>
  <c r="M2153" i="6"/>
  <c r="L2153" i="6"/>
  <c r="K2153" i="6"/>
  <c r="I2156" i="6"/>
  <c r="H2156" i="6"/>
  <c r="G2156" i="6"/>
  <c r="F2156" i="6"/>
  <c r="E2156" i="6"/>
  <c r="R2156" i="6"/>
  <c r="D2156" i="6"/>
  <c r="Q2156" i="6"/>
  <c r="C2156" i="6"/>
  <c r="B2156" i="6"/>
  <c r="A2156" i="6"/>
  <c r="P2156" i="6"/>
  <c r="O2156" i="6"/>
  <c r="N2156" i="6"/>
  <c r="M2156" i="6"/>
  <c r="L2156" i="6"/>
  <c r="K2156" i="6"/>
  <c r="J2156" i="6"/>
  <c r="J2344" i="6"/>
  <c r="I2344" i="6"/>
  <c r="H2344" i="6"/>
  <c r="R2344" i="6"/>
  <c r="A2344" i="6"/>
  <c r="Q2344" i="6"/>
  <c r="P2344" i="6"/>
  <c r="O2344" i="6"/>
  <c r="N2344" i="6"/>
  <c r="M2344" i="6"/>
  <c r="L2344" i="6"/>
  <c r="K2344" i="6"/>
  <c r="G2344" i="6"/>
  <c r="F2344" i="6"/>
  <c r="E2344" i="6"/>
  <c r="D2344" i="6"/>
  <c r="C2344" i="6"/>
  <c r="B2344" i="6"/>
  <c r="P2243" i="6"/>
  <c r="B2243" i="6"/>
  <c r="G2243" i="6"/>
  <c r="F2243" i="6"/>
  <c r="E2243" i="6"/>
  <c r="D2243" i="6"/>
  <c r="R2243" i="6"/>
  <c r="C2243" i="6"/>
  <c r="Q2243" i="6"/>
  <c r="A2243" i="6"/>
  <c r="O2243" i="6"/>
  <c r="N2243" i="6"/>
  <c r="M2243" i="6"/>
  <c r="L2243" i="6"/>
  <c r="I2243" i="6"/>
  <c r="K2243" i="6"/>
  <c r="J2243" i="6"/>
  <c r="H2243" i="6"/>
  <c r="J2247" i="6"/>
  <c r="F2247" i="6"/>
  <c r="E2247" i="6"/>
  <c r="D2247" i="6"/>
  <c r="R2247" i="6"/>
  <c r="C2247" i="6"/>
  <c r="Q2247" i="6"/>
  <c r="B2247" i="6"/>
  <c r="P2247" i="6"/>
  <c r="A2247" i="6"/>
  <c r="O2247" i="6"/>
  <c r="N2247" i="6"/>
  <c r="M2247" i="6"/>
  <c r="L2247" i="6"/>
  <c r="H2247" i="6"/>
  <c r="K2247" i="6"/>
  <c r="I2247" i="6"/>
  <c r="G2247" i="6"/>
  <c r="F2179" i="6"/>
  <c r="E2179" i="6"/>
  <c r="R2179" i="6"/>
  <c r="D2179" i="6"/>
  <c r="Q2179" i="6"/>
  <c r="C2179" i="6"/>
  <c r="P2179" i="6"/>
  <c r="B2179" i="6"/>
  <c r="O2179" i="6"/>
  <c r="A2179" i="6"/>
  <c r="N2179" i="6"/>
  <c r="M2179" i="6"/>
  <c r="L2179" i="6"/>
  <c r="K2179" i="6"/>
  <c r="J2179" i="6"/>
  <c r="I2179" i="6"/>
  <c r="H2179" i="6"/>
  <c r="G2179" i="6"/>
  <c r="I2236" i="6"/>
  <c r="D2236" i="6"/>
  <c r="R2236" i="6"/>
  <c r="C2236" i="6"/>
  <c r="Q2236" i="6"/>
  <c r="B2236" i="6"/>
  <c r="P2236" i="6"/>
  <c r="A2236" i="6"/>
  <c r="O2236" i="6"/>
  <c r="N2236" i="6"/>
  <c r="M2236" i="6"/>
  <c r="L2236" i="6"/>
  <c r="K2236" i="6"/>
  <c r="J2236" i="6"/>
  <c r="F2236" i="6"/>
  <c r="H2236" i="6"/>
  <c r="G2236" i="6"/>
  <c r="E2236" i="6"/>
  <c r="M2335" i="6"/>
  <c r="L2335" i="6"/>
  <c r="K2335" i="6"/>
  <c r="J2335" i="6"/>
  <c r="I2335" i="6"/>
  <c r="H2335" i="6"/>
  <c r="G2335" i="6"/>
  <c r="F2335" i="6"/>
  <c r="E2335" i="6"/>
  <c r="D2335" i="6"/>
  <c r="C2335" i="6"/>
  <c r="B2335" i="6"/>
  <c r="Q2335" i="6"/>
  <c r="R2335" i="6"/>
  <c r="P2335" i="6"/>
  <c r="O2335" i="6"/>
  <c r="N2335" i="6"/>
  <c r="A2335" i="6"/>
  <c r="M2307" i="6"/>
  <c r="L2307" i="6"/>
  <c r="K2307" i="6"/>
  <c r="H2307" i="6"/>
  <c r="G2307" i="6"/>
  <c r="F2307" i="6"/>
  <c r="E2307" i="6"/>
  <c r="D2307" i="6"/>
  <c r="C2307" i="6"/>
  <c r="B2307" i="6"/>
  <c r="R2307" i="6"/>
  <c r="A2307" i="6"/>
  <c r="Q2307" i="6"/>
  <c r="P2307" i="6"/>
  <c r="O2307" i="6"/>
  <c r="I2307" i="6"/>
  <c r="N2307" i="6"/>
  <c r="J2307" i="6"/>
  <c r="Q2295" i="6"/>
  <c r="C2295" i="6"/>
  <c r="P2295" i="6"/>
  <c r="B2295" i="6"/>
  <c r="O2295" i="6"/>
  <c r="A2295" i="6"/>
  <c r="F2295" i="6"/>
  <c r="E2295" i="6"/>
  <c r="D2295" i="6"/>
  <c r="R2295" i="6"/>
  <c r="N2295" i="6"/>
  <c r="K2295" i="6"/>
  <c r="J2295" i="6"/>
  <c r="I2295" i="6"/>
  <c r="H2295" i="6"/>
  <c r="G2295" i="6"/>
  <c r="M2295" i="6"/>
  <c r="L2295" i="6"/>
  <c r="O2371" i="6"/>
  <c r="A2371" i="6"/>
  <c r="N2371" i="6"/>
  <c r="M2371" i="6"/>
  <c r="E2371" i="6"/>
  <c r="D2371" i="6"/>
  <c r="C2371" i="6"/>
  <c r="B2371" i="6"/>
  <c r="R2371" i="6"/>
  <c r="Q2371" i="6"/>
  <c r="P2371" i="6"/>
  <c r="L2371" i="6"/>
  <c r="K2371" i="6"/>
  <c r="J2371" i="6"/>
  <c r="I2371" i="6"/>
  <c r="H2371" i="6"/>
  <c r="G2371" i="6"/>
  <c r="F2371" i="6"/>
  <c r="L2268" i="6"/>
  <c r="K2268" i="6"/>
  <c r="D2268" i="6"/>
  <c r="C2268" i="6"/>
  <c r="N2268" i="6"/>
  <c r="I2268" i="6"/>
  <c r="H2268" i="6"/>
  <c r="G2268" i="6"/>
  <c r="F2268" i="6"/>
  <c r="E2268" i="6"/>
  <c r="B2268" i="6"/>
  <c r="A2268" i="6"/>
  <c r="R2268" i="6"/>
  <c r="Q2268" i="6"/>
  <c r="M2268" i="6"/>
  <c r="O2268" i="6"/>
  <c r="J2268" i="6"/>
  <c r="P2268" i="6"/>
  <c r="N2374" i="6"/>
  <c r="M2374" i="6"/>
  <c r="L2374" i="6"/>
  <c r="B2374" i="6"/>
  <c r="R2374" i="6"/>
  <c r="A2374" i="6"/>
  <c r="Q2374" i="6"/>
  <c r="P2374" i="6"/>
  <c r="O2374" i="6"/>
  <c r="K2374" i="6"/>
  <c r="J2374" i="6"/>
  <c r="I2374" i="6"/>
  <c r="H2374" i="6"/>
  <c r="G2374" i="6"/>
  <c r="F2374" i="6"/>
  <c r="E2374" i="6"/>
  <c r="D2374" i="6"/>
  <c r="C2374" i="6"/>
  <c r="Q2459" i="6"/>
  <c r="C2459" i="6"/>
  <c r="P2459" i="6"/>
  <c r="B2459" i="6"/>
  <c r="L2459" i="6"/>
  <c r="K2459" i="6"/>
  <c r="J2459" i="6"/>
  <c r="I2459" i="6"/>
  <c r="H2459" i="6"/>
  <c r="G2459" i="6"/>
  <c r="F2459" i="6"/>
  <c r="E2459" i="6"/>
  <c r="D2459" i="6"/>
  <c r="A2459" i="6"/>
  <c r="R2459" i="6"/>
  <c r="O2459" i="6"/>
  <c r="N2459" i="6"/>
  <c r="M2459" i="6"/>
  <c r="J2438" i="6"/>
  <c r="M2438" i="6"/>
  <c r="L2438" i="6"/>
  <c r="K2438" i="6"/>
  <c r="I2438" i="6"/>
  <c r="H2438" i="6"/>
  <c r="G2438" i="6"/>
  <c r="F2438" i="6"/>
  <c r="E2438" i="6"/>
  <c r="D2438" i="6"/>
  <c r="R2438" i="6"/>
  <c r="C2438" i="6"/>
  <c r="Q2438" i="6"/>
  <c r="B2438" i="6"/>
  <c r="P2438" i="6"/>
  <c r="O2438" i="6"/>
  <c r="N2438" i="6"/>
  <c r="A2438" i="6"/>
  <c r="J2466" i="6"/>
  <c r="I2466" i="6"/>
  <c r="K2466" i="6"/>
  <c r="H2466" i="6"/>
  <c r="G2466" i="6"/>
  <c r="F2466" i="6"/>
  <c r="E2466" i="6"/>
  <c r="D2466" i="6"/>
  <c r="C2466" i="6"/>
  <c r="R2466" i="6"/>
  <c r="B2466" i="6"/>
  <c r="Q2466" i="6"/>
  <c r="A2466" i="6"/>
  <c r="P2466" i="6"/>
  <c r="O2466" i="6"/>
  <c r="M2466" i="6"/>
  <c r="L2466" i="6"/>
  <c r="N2466" i="6"/>
  <c r="J2424" i="6"/>
  <c r="G2424" i="6"/>
  <c r="F2424" i="6"/>
  <c r="E2424" i="6"/>
  <c r="D2424" i="6"/>
  <c r="R2424" i="6"/>
  <c r="C2424" i="6"/>
  <c r="Q2424" i="6"/>
  <c r="B2424" i="6"/>
  <c r="P2424" i="6"/>
  <c r="A2424" i="6"/>
  <c r="O2424" i="6"/>
  <c r="N2424" i="6"/>
  <c r="M2424" i="6"/>
  <c r="L2424" i="6"/>
  <c r="K2424" i="6"/>
  <c r="I2424" i="6"/>
  <c r="H2424" i="6"/>
  <c r="G2381" i="6"/>
  <c r="F2381" i="6"/>
  <c r="E2381" i="6"/>
  <c r="P2381" i="6"/>
  <c r="B2381" i="6"/>
  <c r="R2381" i="6"/>
  <c r="Q2381" i="6"/>
  <c r="O2381" i="6"/>
  <c r="N2381" i="6"/>
  <c r="M2381" i="6"/>
  <c r="L2381" i="6"/>
  <c r="K2381" i="6"/>
  <c r="J2381" i="6"/>
  <c r="I2381" i="6"/>
  <c r="H2381" i="6"/>
  <c r="D2381" i="6"/>
  <c r="C2381" i="6"/>
  <c r="A2381" i="6"/>
  <c r="F2272" i="6"/>
  <c r="E2272" i="6"/>
  <c r="R2272" i="6"/>
  <c r="D2272" i="6"/>
  <c r="N2272" i="6"/>
  <c r="M2272" i="6"/>
  <c r="H2272" i="6"/>
  <c r="Q2272" i="6"/>
  <c r="P2272" i="6"/>
  <c r="O2272" i="6"/>
  <c r="L2272" i="6"/>
  <c r="K2272" i="6"/>
  <c r="J2272" i="6"/>
  <c r="I2272" i="6"/>
  <c r="B2272" i="6"/>
  <c r="G2272" i="6"/>
  <c r="C2272" i="6"/>
  <c r="A2272" i="6"/>
  <c r="E2261" i="6"/>
  <c r="R2261" i="6"/>
  <c r="D2261" i="6"/>
  <c r="G2261" i="6"/>
  <c r="F2261" i="6"/>
  <c r="C2261" i="6"/>
  <c r="B2261" i="6"/>
  <c r="A2261" i="6"/>
  <c r="Q2261" i="6"/>
  <c r="P2261" i="6"/>
  <c r="O2261" i="6"/>
  <c r="N2261" i="6"/>
  <c r="M2261" i="6"/>
  <c r="L2261" i="6"/>
  <c r="I2261" i="6"/>
  <c r="K2261" i="6"/>
  <c r="J2261" i="6"/>
  <c r="H2261" i="6"/>
  <c r="K2505" i="6"/>
  <c r="J2505" i="6"/>
  <c r="N2505" i="6"/>
  <c r="M2505" i="6"/>
  <c r="L2505" i="6"/>
  <c r="I2505" i="6"/>
  <c r="G2505" i="6"/>
  <c r="F2505" i="6"/>
  <c r="E2505" i="6"/>
  <c r="D2505" i="6"/>
  <c r="R2505" i="6"/>
  <c r="Q2505" i="6"/>
  <c r="P2505" i="6"/>
  <c r="O2505" i="6"/>
  <c r="H2505" i="6"/>
  <c r="C2505" i="6"/>
  <c r="B2505" i="6"/>
  <c r="A2505" i="6"/>
  <c r="Q2541" i="6"/>
  <c r="C2541" i="6"/>
  <c r="M2541" i="6"/>
  <c r="L2541" i="6"/>
  <c r="N2541" i="6"/>
  <c r="K2541" i="6"/>
  <c r="J2541" i="6"/>
  <c r="I2541" i="6"/>
  <c r="G2541" i="6"/>
  <c r="F2541" i="6"/>
  <c r="E2541" i="6"/>
  <c r="D2541" i="6"/>
  <c r="B2541" i="6"/>
  <c r="A2541" i="6"/>
  <c r="R2541" i="6"/>
  <c r="P2541" i="6"/>
  <c r="O2541" i="6"/>
  <c r="H2541" i="6"/>
  <c r="R2650" i="6"/>
  <c r="D2650" i="6"/>
  <c r="Q2650" i="6"/>
  <c r="C2650" i="6"/>
  <c r="P2650" i="6"/>
  <c r="B2650" i="6"/>
  <c r="N2650" i="6"/>
  <c r="M2650" i="6"/>
  <c r="L2650" i="6"/>
  <c r="K2650" i="6"/>
  <c r="J2650" i="6"/>
  <c r="I2650" i="6"/>
  <c r="H2650" i="6"/>
  <c r="G2650" i="6"/>
  <c r="A2650" i="6"/>
  <c r="O2650" i="6"/>
  <c r="F2650" i="6"/>
  <c r="E2650" i="6"/>
  <c r="N2677" i="6"/>
  <c r="M2677" i="6"/>
  <c r="O2677" i="6"/>
  <c r="L2677" i="6"/>
  <c r="K2677" i="6"/>
  <c r="I2677" i="6"/>
  <c r="H2677" i="6"/>
  <c r="G2677" i="6"/>
  <c r="F2677" i="6"/>
  <c r="E2677" i="6"/>
  <c r="C2677" i="6"/>
  <c r="B2677" i="6"/>
  <c r="A2677" i="6"/>
  <c r="R2677" i="6"/>
  <c r="Q2677" i="6"/>
  <c r="P2677" i="6"/>
  <c r="J2677" i="6"/>
  <c r="D2677" i="6"/>
  <c r="Q2501" i="6"/>
  <c r="C2501" i="6"/>
  <c r="P2501" i="6"/>
  <c r="B2501" i="6"/>
  <c r="H2501" i="6"/>
  <c r="G2501" i="6"/>
  <c r="F2501" i="6"/>
  <c r="E2501" i="6"/>
  <c r="A2501" i="6"/>
  <c r="R2501" i="6"/>
  <c r="O2501" i="6"/>
  <c r="N2501" i="6"/>
  <c r="M2501" i="6"/>
  <c r="L2501" i="6"/>
  <c r="K2501" i="6"/>
  <c r="J2501" i="6"/>
  <c r="I2501" i="6"/>
  <c r="D2501" i="6"/>
  <c r="N2648" i="6"/>
  <c r="M2648" i="6"/>
  <c r="L2648" i="6"/>
  <c r="J2648" i="6"/>
  <c r="O2648" i="6"/>
  <c r="K2648" i="6"/>
  <c r="I2648" i="6"/>
  <c r="H2648" i="6"/>
  <c r="G2648" i="6"/>
  <c r="F2648" i="6"/>
  <c r="E2648" i="6"/>
  <c r="B2648" i="6"/>
  <c r="R2648" i="6"/>
  <c r="Q2648" i="6"/>
  <c r="P2648" i="6"/>
  <c r="D2648" i="6"/>
  <c r="C2648" i="6"/>
  <c r="A2648" i="6"/>
  <c r="H2514" i="6"/>
  <c r="G2514" i="6"/>
  <c r="E2514" i="6"/>
  <c r="D2514" i="6"/>
  <c r="C2514" i="6"/>
  <c r="R2514" i="6"/>
  <c r="B2514" i="6"/>
  <c r="P2514" i="6"/>
  <c r="O2514" i="6"/>
  <c r="N2514" i="6"/>
  <c r="M2514" i="6"/>
  <c r="F2514" i="6"/>
  <c r="A2514" i="6"/>
  <c r="Q2514" i="6"/>
  <c r="L2514" i="6"/>
  <c r="K2514" i="6"/>
  <c r="J2514" i="6"/>
  <c r="I2514" i="6"/>
  <c r="H2568" i="6"/>
  <c r="G2568" i="6"/>
  <c r="F2568" i="6"/>
  <c r="K2568" i="6"/>
  <c r="J2568" i="6"/>
  <c r="D2568" i="6"/>
  <c r="C2568" i="6"/>
  <c r="R2568" i="6"/>
  <c r="Q2568" i="6"/>
  <c r="P2568" i="6"/>
  <c r="N2568" i="6"/>
  <c r="M2568" i="6"/>
  <c r="L2568" i="6"/>
  <c r="I2568" i="6"/>
  <c r="E2568" i="6"/>
  <c r="B2568" i="6"/>
  <c r="A2568" i="6"/>
  <c r="O2568" i="6"/>
  <c r="O2631" i="6"/>
  <c r="A2631" i="6"/>
  <c r="N2631" i="6"/>
  <c r="M2631" i="6"/>
  <c r="G2631" i="6"/>
  <c r="F2631" i="6"/>
  <c r="E2631" i="6"/>
  <c r="D2631" i="6"/>
  <c r="C2631" i="6"/>
  <c r="B2631" i="6"/>
  <c r="R2631" i="6"/>
  <c r="L2631" i="6"/>
  <c r="P2631" i="6"/>
  <c r="K2631" i="6"/>
  <c r="J2631" i="6"/>
  <c r="I2631" i="6"/>
  <c r="Q2631" i="6"/>
  <c r="H2631" i="6"/>
  <c r="O2674" i="6"/>
  <c r="A2674" i="6"/>
  <c r="N2674" i="6"/>
  <c r="F2674" i="6"/>
  <c r="E2674" i="6"/>
  <c r="D2674" i="6"/>
  <c r="R2674" i="6"/>
  <c r="B2674" i="6"/>
  <c r="Q2674" i="6"/>
  <c r="P2674" i="6"/>
  <c r="M2674" i="6"/>
  <c r="L2674" i="6"/>
  <c r="K2674" i="6"/>
  <c r="J2674" i="6"/>
  <c r="I2674" i="6"/>
  <c r="H2674" i="6"/>
  <c r="G2674" i="6"/>
  <c r="C2674" i="6"/>
  <c r="E2411" i="6"/>
  <c r="M2411" i="6"/>
  <c r="L2411" i="6"/>
  <c r="K2411" i="6"/>
  <c r="I2411" i="6"/>
  <c r="H2411" i="6"/>
  <c r="G2411" i="6"/>
  <c r="D2411" i="6"/>
  <c r="R2411" i="6"/>
  <c r="C2411" i="6"/>
  <c r="Q2411" i="6"/>
  <c r="B2411" i="6"/>
  <c r="P2411" i="6"/>
  <c r="O2411" i="6"/>
  <c r="N2411" i="6"/>
  <c r="J2411" i="6"/>
  <c r="F2411" i="6"/>
  <c r="A2411" i="6"/>
  <c r="K2658" i="6"/>
  <c r="J2658" i="6"/>
  <c r="P2658" i="6"/>
  <c r="O2658" i="6"/>
  <c r="N2658" i="6"/>
  <c r="L2658" i="6"/>
  <c r="I2658" i="6"/>
  <c r="H2658" i="6"/>
  <c r="R2658" i="6"/>
  <c r="Q2658" i="6"/>
  <c r="M2658" i="6"/>
  <c r="G2658" i="6"/>
  <c r="F2658" i="6"/>
  <c r="E2658" i="6"/>
  <c r="B2658" i="6"/>
  <c r="D2658" i="6"/>
  <c r="A2658" i="6"/>
  <c r="C2658" i="6"/>
  <c r="L2807" i="6"/>
  <c r="K2807" i="6"/>
  <c r="J2807" i="6"/>
  <c r="I2807" i="6"/>
  <c r="G2807" i="6"/>
  <c r="Q2807" i="6"/>
  <c r="P2807" i="6"/>
  <c r="O2807" i="6"/>
  <c r="N2807" i="6"/>
  <c r="M2807" i="6"/>
  <c r="H2807" i="6"/>
  <c r="F2807" i="6"/>
  <c r="E2807" i="6"/>
  <c r="D2807" i="6"/>
  <c r="C2807" i="6"/>
  <c r="B2807" i="6"/>
  <c r="R2807" i="6"/>
  <c r="A2807" i="6"/>
  <c r="L2655" i="6"/>
  <c r="J2655" i="6"/>
  <c r="I2655" i="6"/>
  <c r="H2655" i="6"/>
  <c r="F2655" i="6"/>
  <c r="E2655" i="6"/>
  <c r="D2655" i="6"/>
  <c r="R2655" i="6"/>
  <c r="Q2655" i="6"/>
  <c r="P2655" i="6"/>
  <c r="O2655" i="6"/>
  <c r="N2655" i="6"/>
  <c r="M2655" i="6"/>
  <c r="K2655" i="6"/>
  <c r="B2655" i="6"/>
  <c r="G2655" i="6"/>
  <c r="C2655" i="6"/>
  <c r="A2655" i="6"/>
  <c r="O2798" i="6"/>
  <c r="A2798" i="6"/>
  <c r="N2798" i="6"/>
  <c r="M2798" i="6"/>
  <c r="L2798" i="6"/>
  <c r="J2798" i="6"/>
  <c r="P2798" i="6"/>
  <c r="K2798" i="6"/>
  <c r="I2798" i="6"/>
  <c r="H2798" i="6"/>
  <c r="G2798" i="6"/>
  <c r="F2798" i="6"/>
  <c r="E2798" i="6"/>
  <c r="D2798" i="6"/>
  <c r="C2798" i="6"/>
  <c r="B2798" i="6"/>
  <c r="R2798" i="6"/>
  <c r="Q2798" i="6"/>
  <c r="R2693" i="6"/>
  <c r="D2693" i="6"/>
  <c r="Q2693" i="6"/>
  <c r="C2693" i="6"/>
  <c r="E2693" i="6"/>
  <c r="B2693" i="6"/>
  <c r="A2693" i="6"/>
  <c r="P2693" i="6"/>
  <c r="O2693" i="6"/>
  <c r="N2693" i="6"/>
  <c r="M2693" i="6"/>
  <c r="L2693" i="6"/>
  <c r="K2693" i="6"/>
  <c r="J2693" i="6"/>
  <c r="I2693" i="6"/>
  <c r="F2693" i="6"/>
  <c r="H2693" i="6"/>
  <c r="G2693" i="6"/>
  <c r="J2731" i="6"/>
  <c r="I2731" i="6"/>
  <c r="G2731" i="6"/>
  <c r="P2731" i="6"/>
  <c r="B2731" i="6"/>
  <c r="A2731" i="6"/>
  <c r="R2731" i="6"/>
  <c r="Q2731" i="6"/>
  <c r="O2731" i="6"/>
  <c r="N2731" i="6"/>
  <c r="M2731" i="6"/>
  <c r="L2731" i="6"/>
  <c r="K2731" i="6"/>
  <c r="H2731" i="6"/>
  <c r="F2731" i="6"/>
  <c r="E2731" i="6"/>
  <c r="D2731" i="6"/>
  <c r="C2731" i="6"/>
  <c r="J2675" i="6"/>
  <c r="I2675" i="6"/>
  <c r="C2675" i="6"/>
  <c r="R2675" i="6"/>
  <c r="B2675" i="6"/>
  <c r="Q2675" i="6"/>
  <c r="A2675" i="6"/>
  <c r="O2675" i="6"/>
  <c r="N2675" i="6"/>
  <c r="M2675" i="6"/>
  <c r="L2675" i="6"/>
  <c r="K2675" i="6"/>
  <c r="E2675" i="6"/>
  <c r="D2675" i="6"/>
  <c r="P2675" i="6"/>
  <c r="H2675" i="6"/>
  <c r="G2675" i="6"/>
  <c r="F2675" i="6"/>
  <c r="J2785" i="6"/>
  <c r="I2785" i="6"/>
  <c r="H2785" i="6"/>
  <c r="G2785" i="6"/>
  <c r="N2785" i="6"/>
  <c r="M2785" i="6"/>
  <c r="L2785" i="6"/>
  <c r="K2785" i="6"/>
  <c r="F2785" i="6"/>
  <c r="E2785" i="6"/>
  <c r="D2785" i="6"/>
  <c r="C2785" i="6"/>
  <c r="B2785" i="6"/>
  <c r="A2785" i="6"/>
  <c r="R2785" i="6"/>
  <c r="O2785" i="6"/>
  <c r="Q2785" i="6"/>
  <c r="P2785" i="6"/>
  <c r="R2775" i="6"/>
  <c r="D2775" i="6"/>
  <c r="Q2775" i="6"/>
  <c r="C2775" i="6"/>
  <c r="P2775" i="6"/>
  <c r="B2775" i="6"/>
  <c r="O2775" i="6"/>
  <c r="A2775" i="6"/>
  <c r="H2775" i="6"/>
  <c r="G2775" i="6"/>
  <c r="F2775" i="6"/>
  <c r="E2775" i="6"/>
  <c r="N2775" i="6"/>
  <c r="M2775" i="6"/>
  <c r="L2775" i="6"/>
  <c r="K2775" i="6"/>
  <c r="J2775" i="6"/>
  <c r="I2775" i="6"/>
  <c r="L2894" i="6"/>
  <c r="J2894" i="6"/>
  <c r="I2894" i="6"/>
  <c r="H2894" i="6"/>
  <c r="F2894" i="6"/>
  <c r="P2894" i="6"/>
  <c r="O2894" i="6"/>
  <c r="N2894" i="6"/>
  <c r="M2894" i="6"/>
  <c r="K2894" i="6"/>
  <c r="G2894" i="6"/>
  <c r="E2894" i="6"/>
  <c r="D2894" i="6"/>
  <c r="C2894" i="6"/>
  <c r="B2894" i="6"/>
  <c r="R2894" i="6"/>
  <c r="Q2894" i="6"/>
  <c r="A2894" i="6"/>
  <c r="G2853" i="6"/>
  <c r="R2853" i="6"/>
  <c r="D2853" i="6"/>
  <c r="O2853" i="6"/>
  <c r="N2853" i="6"/>
  <c r="M2853" i="6"/>
  <c r="L2853" i="6"/>
  <c r="K2853" i="6"/>
  <c r="J2853" i="6"/>
  <c r="I2853" i="6"/>
  <c r="H2853" i="6"/>
  <c r="F2853" i="6"/>
  <c r="E2853" i="6"/>
  <c r="Q2853" i="6"/>
  <c r="P2853" i="6"/>
  <c r="C2853" i="6"/>
  <c r="B2853" i="6"/>
  <c r="A2853" i="6"/>
  <c r="F2673" i="6"/>
  <c r="E2673" i="6"/>
  <c r="I2673" i="6"/>
  <c r="H2673" i="6"/>
  <c r="G2673" i="6"/>
  <c r="C2673" i="6"/>
  <c r="R2673" i="6"/>
  <c r="B2673" i="6"/>
  <c r="Q2673" i="6"/>
  <c r="A2673" i="6"/>
  <c r="P2673" i="6"/>
  <c r="O2673" i="6"/>
  <c r="D2673" i="6"/>
  <c r="N2673" i="6"/>
  <c r="M2673" i="6"/>
  <c r="L2673" i="6"/>
  <c r="K2673" i="6"/>
  <c r="J2673" i="6"/>
  <c r="E2732" i="6"/>
  <c r="R2732" i="6"/>
  <c r="D2732" i="6"/>
  <c r="P2732" i="6"/>
  <c r="B2732" i="6"/>
  <c r="K2732" i="6"/>
  <c r="A2732" i="6"/>
  <c r="Q2732" i="6"/>
  <c r="O2732" i="6"/>
  <c r="N2732" i="6"/>
  <c r="M2732" i="6"/>
  <c r="L2732" i="6"/>
  <c r="J2732" i="6"/>
  <c r="I2732" i="6"/>
  <c r="H2732" i="6"/>
  <c r="G2732" i="6"/>
  <c r="F2732" i="6"/>
  <c r="C2732" i="6"/>
  <c r="J2816" i="6"/>
  <c r="M2816" i="6"/>
  <c r="L2816" i="6"/>
  <c r="K2816" i="6"/>
  <c r="I2816" i="6"/>
  <c r="H2816" i="6"/>
  <c r="G2816" i="6"/>
  <c r="F2816" i="6"/>
  <c r="E2816" i="6"/>
  <c r="D2816" i="6"/>
  <c r="B2816" i="6"/>
  <c r="A2816" i="6"/>
  <c r="R2816" i="6"/>
  <c r="Q2816" i="6"/>
  <c r="P2816" i="6"/>
  <c r="O2816" i="6"/>
  <c r="N2816" i="6"/>
  <c r="C2816" i="6"/>
  <c r="K2855" i="6"/>
  <c r="H2855" i="6"/>
  <c r="J2855" i="6"/>
  <c r="I2855" i="6"/>
  <c r="G2855" i="6"/>
  <c r="F2855" i="6"/>
  <c r="E2855" i="6"/>
  <c r="D2855" i="6"/>
  <c r="C2855" i="6"/>
  <c r="R2855" i="6"/>
  <c r="B2855" i="6"/>
  <c r="Q2855" i="6"/>
  <c r="A2855" i="6"/>
  <c r="P2855" i="6"/>
  <c r="O2855" i="6"/>
  <c r="N2855" i="6"/>
  <c r="M2855" i="6"/>
  <c r="L2855" i="6"/>
  <c r="L2880" i="6"/>
  <c r="I2880" i="6"/>
  <c r="H2880" i="6"/>
  <c r="G2880" i="6"/>
  <c r="F2880" i="6"/>
  <c r="E2880" i="6"/>
  <c r="D2880" i="6"/>
  <c r="C2880" i="6"/>
  <c r="R2880" i="6"/>
  <c r="B2880" i="6"/>
  <c r="Q2880" i="6"/>
  <c r="A2880" i="6"/>
  <c r="P2880" i="6"/>
  <c r="O2880" i="6"/>
  <c r="N2880" i="6"/>
  <c r="M2880" i="6"/>
  <c r="K2880" i="6"/>
  <c r="J2880" i="6"/>
  <c r="O2829" i="6"/>
  <c r="A2829" i="6"/>
  <c r="G2829" i="6"/>
  <c r="F2829" i="6"/>
  <c r="E2829" i="6"/>
  <c r="D2829" i="6"/>
  <c r="R2829" i="6"/>
  <c r="C2829" i="6"/>
  <c r="Q2829" i="6"/>
  <c r="B2829" i="6"/>
  <c r="P2829" i="6"/>
  <c r="N2829" i="6"/>
  <c r="M2829" i="6"/>
  <c r="J2829" i="6"/>
  <c r="I2829" i="6"/>
  <c r="H2829" i="6"/>
  <c r="L2829" i="6"/>
  <c r="K2829" i="6"/>
  <c r="K2883" i="6"/>
  <c r="H2883" i="6"/>
  <c r="G2883" i="6"/>
  <c r="D2883" i="6"/>
  <c r="C2883" i="6"/>
  <c r="B2883" i="6"/>
  <c r="R2883" i="6"/>
  <c r="A2883" i="6"/>
  <c r="Q2883" i="6"/>
  <c r="P2883" i="6"/>
  <c r="O2883" i="6"/>
  <c r="N2883" i="6"/>
  <c r="M2883" i="6"/>
  <c r="L2883" i="6"/>
  <c r="J2883" i="6"/>
  <c r="I2883" i="6"/>
  <c r="F2883" i="6"/>
  <c r="E2883" i="6"/>
  <c r="N2888" i="6"/>
  <c r="K2888" i="6"/>
  <c r="J2888" i="6"/>
  <c r="H2888" i="6"/>
  <c r="B2888" i="6"/>
  <c r="A2888" i="6"/>
  <c r="R2888" i="6"/>
  <c r="Q2888" i="6"/>
  <c r="P2888" i="6"/>
  <c r="O2888" i="6"/>
  <c r="M2888" i="6"/>
  <c r="L2888" i="6"/>
  <c r="I2888" i="6"/>
  <c r="G2888" i="6"/>
  <c r="F2888" i="6"/>
  <c r="E2888" i="6"/>
  <c r="D2888" i="6"/>
  <c r="C2888" i="6"/>
  <c r="N2930" i="6"/>
  <c r="M2930" i="6"/>
  <c r="L2930" i="6"/>
  <c r="K2930" i="6"/>
  <c r="J2930" i="6"/>
  <c r="I2930" i="6"/>
  <c r="H2930" i="6"/>
  <c r="G2930" i="6"/>
  <c r="F2930" i="6"/>
  <c r="E2930" i="6"/>
  <c r="R2930" i="6"/>
  <c r="Q2930" i="6"/>
  <c r="P2930" i="6"/>
  <c r="O2930" i="6"/>
  <c r="D2930" i="6"/>
  <c r="C2930" i="6"/>
  <c r="B2930" i="6"/>
  <c r="A2930" i="6"/>
  <c r="L2936" i="6"/>
  <c r="K2936" i="6"/>
  <c r="J2936" i="6"/>
  <c r="I2936" i="6"/>
  <c r="H2936" i="6"/>
  <c r="G2936" i="6"/>
  <c r="F2936" i="6"/>
  <c r="E2936" i="6"/>
  <c r="R2936" i="6"/>
  <c r="D2936" i="6"/>
  <c r="Q2936" i="6"/>
  <c r="C2936" i="6"/>
  <c r="B2936" i="6"/>
  <c r="A2936" i="6"/>
  <c r="O2936" i="6"/>
  <c r="N2936" i="6"/>
  <c r="M2936" i="6"/>
  <c r="P2936" i="6"/>
  <c r="J2914" i="6"/>
  <c r="I2914" i="6"/>
  <c r="H2914" i="6"/>
  <c r="G2914" i="6"/>
  <c r="F2914" i="6"/>
  <c r="E2914" i="6"/>
  <c r="R2914" i="6"/>
  <c r="D2914" i="6"/>
  <c r="Q2914" i="6"/>
  <c r="C2914" i="6"/>
  <c r="P2914" i="6"/>
  <c r="B2914" i="6"/>
  <c r="O2914" i="6"/>
  <c r="A2914" i="6"/>
  <c r="N2914" i="6"/>
  <c r="M2914" i="6"/>
  <c r="L2914" i="6"/>
  <c r="K2914" i="6"/>
  <c r="O3071" i="6"/>
  <c r="A3071" i="6"/>
  <c r="N3071" i="6"/>
  <c r="M3071" i="6"/>
  <c r="L3071" i="6"/>
  <c r="H3071" i="6"/>
  <c r="G3071" i="6"/>
  <c r="F3071" i="6"/>
  <c r="E3071" i="6"/>
  <c r="B3071" i="6"/>
  <c r="Q3071" i="6"/>
  <c r="P3071" i="6"/>
  <c r="K3071" i="6"/>
  <c r="J3071" i="6"/>
  <c r="I3071" i="6"/>
  <c r="D3071" i="6"/>
  <c r="C3071" i="6"/>
  <c r="R3071" i="6"/>
  <c r="L3066" i="6"/>
  <c r="K3066" i="6"/>
  <c r="J3066" i="6"/>
  <c r="I3066" i="6"/>
  <c r="E3066" i="6"/>
  <c r="D3066" i="6"/>
  <c r="C3066" i="6"/>
  <c r="B3066" i="6"/>
  <c r="Q3066" i="6"/>
  <c r="R3066" i="6"/>
  <c r="P3066" i="6"/>
  <c r="O3066" i="6"/>
  <c r="N3066" i="6"/>
  <c r="M3066" i="6"/>
  <c r="H3066" i="6"/>
  <c r="G3066" i="6"/>
  <c r="F3066" i="6"/>
  <c r="A3066" i="6"/>
  <c r="R2944" i="6"/>
  <c r="D2944" i="6"/>
  <c r="Q2944" i="6"/>
  <c r="C2944" i="6"/>
  <c r="P2944" i="6"/>
  <c r="B2944" i="6"/>
  <c r="O2944" i="6"/>
  <c r="N2944" i="6"/>
  <c r="M2944" i="6"/>
  <c r="L2944" i="6"/>
  <c r="K2944" i="6"/>
  <c r="J2944" i="6"/>
  <c r="I2944" i="6"/>
  <c r="H2944" i="6"/>
  <c r="G2944" i="6"/>
  <c r="F2944" i="6"/>
  <c r="E2944" i="6"/>
  <c r="A2944" i="6"/>
  <c r="I2943" i="6"/>
  <c r="H2943" i="6"/>
  <c r="G2943" i="6"/>
  <c r="B2943" i="6"/>
  <c r="R2943" i="6"/>
  <c r="A2943" i="6"/>
  <c r="Q2943" i="6"/>
  <c r="P2943" i="6"/>
  <c r="O2943" i="6"/>
  <c r="N2943" i="6"/>
  <c r="M2943" i="6"/>
  <c r="L2943" i="6"/>
  <c r="K2943" i="6"/>
  <c r="J2943" i="6"/>
  <c r="F2943" i="6"/>
  <c r="E2943" i="6"/>
  <c r="D2943" i="6"/>
  <c r="C2943" i="6"/>
  <c r="Q3110" i="6"/>
  <c r="C3110" i="6"/>
  <c r="H3110" i="6"/>
  <c r="G3110" i="6"/>
  <c r="F3110" i="6"/>
  <c r="E3110" i="6"/>
  <c r="R3110" i="6"/>
  <c r="P3110" i="6"/>
  <c r="O3110" i="6"/>
  <c r="N3110" i="6"/>
  <c r="M3110" i="6"/>
  <c r="L3110" i="6"/>
  <c r="K3110" i="6"/>
  <c r="J3110" i="6"/>
  <c r="I3110" i="6"/>
  <c r="D3110" i="6"/>
  <c r="B3110" i="6"/>
  <c r="A3110" i="6"/>
  <c r="O3144" i="6"/>
  <c r="A3144" i="6"/>
  <c r="N3144" i="6"/>
  <c r="R3144" i="6"/>
  <c r="B3144" i="6"/>
  <c r="Q3144" i="6"/>
  <c r="P3144" i="6"/>
  <c r="M3144" i="6"/>
  <c r="L3144" i="6"/>
  <c r="K3144" i="6"/>
  <c r="J3144" i="6"/>
  <c r="G3144" i="6"/>
  <c r="F3144" i="6"/>
  <c r="E3144" i="6"/>
  <c r="D3144" i="6"/>
  <c r="C3144" i="6"/>
  <c r="I3144" i="6"/>
  <c r="H3144" i="6"/>
  <c r="G2949" i="6"/>
  <c r="F2949" i="6"/>
  <c r="E2949" i="6"/>
  <c r="R2949" i="6"/>
  <c r="D2949" i="6"/>
  <c r="Q2949" i="6"/>
  <c r="P2949" i="6"/>
  <c r="O2949" i="6"/>
  <c r="N2949" i="6"/>
  <c r="M2949" i="6"/>
  <c r="L2949" i="6"/>
  <c r="K2949" i="6"/>
  <c r="J2949" i="6"/>
  <c r="I2949" i="6"/>
  <c r="H2949" i="6"/>
  <c r="C2949" i="6"/>
  <c r="B2949" i="6"/>
  <c r="A2949" i="6"/>
  <c r="F2994" i="6"/>
  <c r="E2994" i="6"/>
  <c r="R2994" i="6"/>
  <c r="D2994" i="6"/>
  <c r="Q2994" i="6"/>
  <c r="C2994" i="6"/>
  <c r="O2994" i="6"/>
  <c r="A2994" i="6"/>
  <c r="P2994" i="6"/>
  <c r="N2994" i="6"/>
  <c r="M2994" i="6"/>
  <c r="L2994" i="6"/>
  <c r="K2994" i="6"/>
  <c r="J2994" i="6"/>
  <c r="I2994" i="6"/>
  <c r="H2994" i="6"/>
  <c r="G2994" i="6"/>
  <c r="B2994" i="6"/>
  <c r="N3074" i="6"/>
  <c r="M3074" i="6"/>
  <c r="L3074" i="6"/>
  <c r="K3074" i="6"/>
  <c r="I3074" i="6"/>
  <c r="H3074" i="6"/>
  <c r="G3074" i="6"/>
  <c r="F3074" i="6"/>
  <c r="C3074" i="6"/>
  <c r="R3074" i="6"/>
  <c r="Q3074" i="6"/>
  <c r="P3074" i="6"/>
  <c r="O3074" i="6"/>
  <c r="J3074" i="6"/>
  <c r="E3074" i="6"/>
  <c r="D3074" i="6"/>
  <c r="B3074" i="6"/>
  <c r="A3074" i="6"/>
  <c r="R3294" i="6"/>
  <c r="D3294" i="6"/>
  <c r="Q3294" i="6"/>
  <c r="C3294" i="6"/>
  <c r="P3294" i="6"/>
  <c r="B3294" i="6"/>
  <c r="O3294" i="6"/>
  <c r="A3294" i="6"/>
  <c r="K3294" i="6"/>
  <c r="J3294" i="6"/>
  <c r="I3294" i="6"/>
  <c r="H3294" i="6"/>
  <c r="G3294" i="6"/>
  <c r="F3294" i="6"/>
  <c r="E3294" i="6"/>
  <c r="M3294" i="6"/>
  <c r="L3294" i="6"/>
  <c r="N3294" i="6"/>
  <c r="J3159" i="6"/>
  <c r="I3159" i="6"/>
  <c r="H3159" i="6"/>
  <c r="O3159" i="6"/>
  <c r="N3159" i="6"/>
  <c r="M3159" i="6"/>
  <c r="L3159" i="6"/>
  <c r="K3159" i="6"/>
  <c r="G3159" i="6"/>
  <c r="F3159" i="6"/>
  <c r="E3159" i="6"/>
  <c r="R3159" i="6"/>
  <c r="Q3159" i="6"/>
  <c r="P3159" i="6"/>
  <c r="D3159" i="6"/>
  <c r="C3159" i="6"/>
  <c r="B3159" i="6"/>
  <c r="A3159" i="6"/>
  <c r="F3217" i="6"/>
  <c r="O3217" i="6"/>
  <c r="N3217" i="6"/>
  <c r="Q3217" i="6"/>
  <c r="P3217" i="6"/>
  <c r="M3217" i="6"/>
  <c r="L3217" i="6"/>
  <c r="K3217" i="6"/>
  <c r="J3217" i="6"/>
  <c r="I3217" i="6"/>
  <c r="R3217" i="6"/>
  <c r="H3217" i="6"/>
  <c r="G3217" i="6"/>
  <c r="E3217" i="6"/>
  <c r="D3217" i="6"/>
  <c r="C3217" i="6"/>
  <c r="B3217" i="6"/>
  <c r="A3217" i="6"/>
  <c r="I3061" i="6"/>
  <c r="H3061" i="6"/>
  <c r="G3061" i="6"/>
  <c r="F3061" i="6"/>
  <c r="B3061" i="6"/>
  <c r="A3061" i="6"/>
  <c r="R3061" i="6"/>
  <c r="Q3061" i="6"/>
  <c r="N3061" i="6"/>
  <c r="P3061" i="6"/>
  <c r="O3061" i="6"/>
  <c r="M3061" i="6"/>
  <c r="L3061" i="6"/>
  <c r="K3061" i="6"/>
  <c r="J3061" i="6"/>
  <c r="E3061" i="6"/>
  <c r="D3061" i="6"/>
  <c r="C3061" i="6"/>
  <c r="I3162" i="6"/>
  <c r="H3162" i="6"/>
  <c r="G3162" i="6"/>
  <c r="L3162" i="6"/>
  <c r="K3162" i="6"/>
  <c r="J3162" i="6"/>
  <c r="F3162" i="6"/>
  <c r="E3162" i="6"/>
  <c r="D3162" i="6"/>
  <c r="C3162" i="6"/>
  <c r="B3162" i="6"/>
  <c r="Q3162" i="6"/>
  <c r="P3162" i="6"/>
  <c r="O3162" i="6"/>
  <c r="N3162" i="6"/>
  <c r="M3162" i="6"/>
  <c r="A3162" i="6"/>
  <c r="R3162" i="6"/>
  <c r="O3175" i="6"/>
  <c r="A3175" i="6"/>
  <c r="N3175" i="6"/>
  <c r="M3175" i="6"/>
  <c r="L3175" i="6"/>
  <c r="K3175" i="6"/>
  <c r="E3175" i="6"/>
  <c r="D3175" i="6"/>
  <c r="C3175" i="6"/>
  <c r="B3175" i="6"/>
  <c r="R3175" i="6"/>
  <c r="Q3175" i="6"/>
  <c r="H3175" i="6"/>
  <c r="G3175" i="6"/>
  <c r="F3175" i="6"/>
  <c r="P3175" i="6"/>
  <c r="J3175" i="6"/>
  <c r="I3175" i="6"/>
  <c r="O3130" i="6"/>
  <c r="A3130" i="6"/>
  <c r="N3130" i="6"/>
  <c r="F3130" i="6"/>
  <c r="E3130" i="6"/>
  <c r="D3130" i="6"/>
  <c r="C3130" i="6"/>
  <c r="R3130" i="6"/>
  <c r="B3130" i="6"/>
  <c r="Q3130" i="6"/>
  <c r="P3130" i="6"/>
  <c r="K3130" i="6"/>
  <c r="J3130" i="6"/>
  <c r="I3130" i="6"/>
  <c r="H3130" i="6"/>
  <c r="G3130" i="6"/>
  <c r="M3130" i="6"/>
  <c r="L3130" i="6"/>
  <c r="Q3194" i="6"/>
  <c r="C3194" i="6"/>
  <c r="P3194" i="6"/>
  <c r="B3194" i="6"/>
  <c r="K3194" i="6"/>
  <c r="J3194" i="6"/>
  <c r="I3194" i="6"/>
  <c r="H3194" i="6"/>
  <c r="G3194" i="6"/>
  <c r="F3194" i="6"/>
  <c r="E3194" i="6"/>
  <c r="R3194" i="6"/>
  <c r="O3194" i="6"/>
  <c r="N3194" i="6"/>
  <c r="M3194" i="6"/>
  <c r="L3194" i="6"/>
  <c r="D3194" i="6"/>
  <c r="A3194" i="6"/>
  <c r="E3031" i="6"/>
  <c r="M3031" i="6"/>
  <c r="K3031" i="6"/>
  <c r="Q3031" i="6"/>
  <c r="P3031" i="6"/>
  <c r="O3031" i="6"/>
  <c r="N3031" i="6"/>
  <c r="L3031" i="6"/>
  <c r="J3031" i="6"/>
  <c r="I3031" i="6"/>
  <c r="H3031" i="6"/>
  <c r="G3031" i="6"/>
  <c r="F3031" i="6"/>
  <c r="D3031" i="6"/>
  <c r="C3031" i="6"/>
  <c r="B3031" i="6"/>
  <c r="A3031" i="6"/>
  <c r="R3031" i="6"/>
  <c r="H3267" i="6"/>
  <c r="O3267" i="6"/>
  <c r="N3267" i="6"/>
  <c r="M3267" i="6"/>
  <c r="K3267" i="6"/>
  <c r="J3267" i="6"/>
  <c r="I3267" i="6"/>
  <c r="P3267" i="6"/>
  <c r="L3267" i="6"/>
  <c r="G3267" i="6"/>
  <c r="F3267" i="6"/>
  <c r="E3267" i="6"/>
  <c r="D3267" i="6"/>
  <c r="C3267" i="6"/>
  <c r="B3267" i="6"/>
  <c r="A3267" i="6"/>
  <c r="R3267" i="6"/>
  <c r="Q3267" i="6"/>
  <c r="L3284" i="6"/>
  <c r="K3284" i="6"/>
  <c r="J3284" i="6"/>
  <c r="I3284" i="6"/>
  <c r="N3284" i="6"/>
  <c r="M3284" i="6"/>
  <c r="H3284" i="6"/>
  <c r="G3284" i="6"/>
  <c r="F3284" i="6"/>
  <c r="E3284" i="6"/>
  <c r="D3284" i="6"/>
  <c r="C3284" i="6"/>
  <c r="R3284" i="6"/>
  <c r="Q3284" i="6"/>
  <c r="P3284" i="6"/>
  <c r="O3284" i="6"/>
  <c r="B3284" i="6"/>
  <c r="A3284" i="6"/>
  <c r="J3247" i="6"/>
  <c r="R3247" i="6"/>
  <c r="C3247" i="6"/>
  <c r="Q3247" i="6"/>
  <c r="B3247" i="6"/>
  <c r="P3247" i="6"/>
  <c r="A3247" i="6"/>
  <c r="O3247" i="6"/>
  <c r="N3247" i="6"/>
  <c r="M3247" i="6"/>
  <c r="L3247" i="6"/>
  <c r="K3247" i="6"/>
  <c r="I3247" i="6"/>
  <c r="H3247" i="6"/>
  <c r="G3247" i="6"/>
  <c r="F3247" i="6"/>
  <c r="E3247" i="6"/>
  <c r="D3247" i="6"/>
  <c r="J3215" i="6"/>
  <c r="I3215" i="6"/>
  <c r="D3215" i="6"/>
  <c r="C3215" i="6"/>
  <c r="R3215" i="6"/>
  <c r="B3215" i="6"/>
  <c r="Q3215" i="6"/>
  <c r="A3215" i="6"/>
  <c r="P3215" i="6"/>
  <c r="O3215" i="6"/>
  <c r="N3215" i="6"/>
  <c r="M3215" i="6"/>
  <c r="L3215" i="6"/>
  <c r="K3215" i="6"/>
  <c r="H3215" i="6"/>
  <c r="G3215" i="6"/>
  <c r="F3215" i="6"/>
  <c r="E3215" i="6"/>
  <c r="N3263" i="6"/>
  <c r="P3263" i="6"/>
  <c r="A3263" i="6"/>
  <c r="O3263" i="6"/>
  <c r="M3263" i="6"/>
  <c r="K3263" i="6"/>
  <c r="J3263" i="6"/>
  <c r="R3263" i="6"/>
  <c r="Q3263" i="6"/>
  <c r="L3263" i="6"/>
  <c r="I3263" i="6"/>
  <c r="H3263" i="6"/>
  <c r="G3263" i="6"/>
  <c r="F3263" i="6"/>
  <c r="E3263" i="6"/>
  <c r="D3263" i="6"/>
  <c r="C3263" i="6"/>
  <c r="B3263" i="6"/>
  <c r="O3345" i="6"/>
  <c r="A3345" i="6"/>
  <c r="N3345" i="6"/>
  <c r="M3345" i="6"/>
  <c r="L3345" i="6"/>
  <c r="K3345" i="6"/>
  <c r="J3345" i="6"/>
  <c r="I3345" i="6"/>
  <c r="R3345" i="6"/>
  <c r="Q3345" i="6"/>
  <c r="P3345" i="6"/>
  <c r="H3345" i="6"/>
  <c r="G3345" i="6"/>
  <c r="F3345" i="6"/>
  <c r="E3345" i="6"/>
  <c r="D3345" i="6"/>
  <c r="C3345" i="6"/>
  <c r="B3345" i="6"/>
  <c r="F3231" i="6"/>
  <c r="E3231" i="6"/>
  <c r="D3231" i="6"/>
  <c r="R3231" i="6"/>
  <c r="C3231" i="6"/>
  <c r="P3231" i="6"/>
  <c r="O3231" i="6"/>
  <c r="N3231" i="6"/>
  <c r="M3231" i="6"/>
  <c r="L3231" i="6"/>
  <c r="K3231" i="6"/>
  <c r="J3231" i="6"/>
  <c r="I3231" i="6"/>
  <c r="Q3231" i="6"/>
  <c r="H3231" i="6"/>
  <c r="G3231" i="6"/>
  <c r="B3231" i="6"/>
  <c r="A3231" i="6"/>
  <c r="N3424" i="6"/>
  <c r="M3424" i="6"/>
  <c r="L3424" i="6"/>
  <c r="H3424" i="6"/>
  <c r="R3424" i="6"/>
  <c r="Q3424" i="6"/>
  <c r="P3424" i="6"/>
  <c r="O3424" i="6"/>
  <c r="K3424" i="6"/>
  <c r="J3424" i="6"/>
  <c r="I3424" i="6"/>
  <c r="E3424" i="6"/>
  <c r="D3424" i="6"/>
  <c r="C3424" i="6"/>
  <c r="B3424" i="6"/>
  <c r="A3424" i="6"/>
  <c r="G3424" i="6"/>
  <c r="F3424" i="6"/>
  <c r="Q3297" i="6"/>
  <c r="C3297" i="6"/>
  <c r="P3297" i="6"/>
  <c r="B3297" i="6"/>
  <c r="O3297" i="6"/>
  <c r="A3297" i="6"/>
  <c r="N3297" i="6"/>
  <c r="R3297" i="6"/>
  <c r="M3297" i="6"/>
  <c r="L3297" i="6"/>
  <c r="K3297" i="6"/>
  <c r="J3297" i="6"/>
  <c r="I3297" i="6"/>
  <c r="H3297" i="6"/>
  <c r="G3297" i="6"/>
  <c r="F3297" i="6"/>
  <c r="E3297" i="6"/>
  <c r="D3297" i="6"/>
  <c r="E3276" i="6"/>
  <c r="J3276" i="6"/>
  <c r="I3276" i="6"/>
  <c r="H3276" i="6"/>
  <c r="F3276" i="6"/>
  <c r="D3276" i="6"/>
  <c r="R3276" i="6"/>
  <c r="C3276" i="6"/>
  <c r="Q3276" i="6"/>
  <c r="P3276" i="6"/>
  <c r="O3276" i="6"/>
  <c r="N3276" i="6"/>
  <c r="M3276" i="6"/>
  <c r="A3276" i="6"/>
  <c r="L3276" i="6"/>
  <c r="K3276" i="6"/>
  <c r="G3276" i="6"/>
  <c r="B3276" i="6"/>
  <c r="P3366" i="6"/>
  <c r="B3366" i="6"/>
  <c r="O3366" i="6"/>
  <c r="A3366" i="6"/>
  <c r="N3366" i="6"/>
  <c r="M3366" i="6"/>
  <c r="G3366" i="6"/>
  <c r="F3366" i="6"/>
  <c r="E3366" i="6"/>
  <c r="D3366" i="6"/>
  <c r="C3366" i="6"/>
  <c r="R3366" i="6"/>
  <c r="L3366" i="6"/>
  <c r="K3366" i="6"/>
  <c r="J3366" i="6"/>
  <c r="I3366" i="6"/>
  <c r="H3366" i="6"/>
  <c r="Q3366" i="6"/>
  <c r="R3360" i="6"/>
  <c r="D3360" i="6"/>
  <c r="Q3360" i="6"/>
  <c r="C3360" i="6"/>
  <c r="P3360" i="6"/>
  <c r="B3360" i="6"/>
  <c r="O3360" i="6"/>
  <c r="A3360" i="6"/>
  <c r="E3360" i="6"/>
  <c r="N3360" i="6"/>
  <c r="M3360" i="6"/>
  <c r="L3360" i="6"/>
  <c r="K3360" i="6"/>
  <c r="I3360" i="6"/>
  <c r="J3360" i="6"/>
  <c r="H3360" i="6"/>
  <c r="G3360" i="6"/>
  <c r="F3360" i="6"/>
  <c r="G3299" i="6"/>
  <c r="F3299" i="6"/>
  <c r="E3299" i="6"/>
  <c r="R3299" i="6"/>
  <c r="D3299" i="6"/>
  <c r="A3299" i="6"/>
  <c r="Q3299" i="6"/>
  <c r="I3299" i="6"/>
  <c r="H3299" i="6"/>
  <c r="C3299" i="6"/>
  <c r="B3299" i="6"/>
  <c r="K3299" i="6"/>
  <c r="J3299" i="6"/>
  <c r="M3299" i="6"/>
  <c r="L3299" i="6"/>
  <c r="P3299" i="6"/>
  <c r="O3299" i="6"/>
  <c r="N3299" i="6"/>
  <c r="Q3415" i="6"/>
  <c r="C3415" i="6"/>
  <c r="P3415" i="6"/>
  <c r="B3415" i="6"/>
  <c r="O3415" i="6"/>
  <c r="A3415" i="6"/>
  <c r="K3415" i="6"/>
  <c r="L3415" i="6"/>
  <c r="J3415" i="6"/>
  <c r="I3415" i="6"/>
  <c r="H3415" i="6"/>
  <c r="G3415" i="6"/>
  <c r="F3415" i="6"/>
  <c r="E3415" i="6"/>
  <c r="R3415" i="6"/>
  <c r="N3415" i="6"/>
  <c r="M3415" i="6"/>
  <c r="D3415" i="6"/>
  <c r="L3402" i="6"/>
  <c r="K3402" i="6"/>
  <c r="J3402" i="6"/>
  <c r="H3402" i="6"/>
  <c r="G3402" i="6"/>
  <c r="F3402" i="6"/>
  <c r="E3402" i="6"/>
  <c r="D3402" i="6"/>
  <c r="C3402" i="6"/>
  <c r="B3402" i="6"/>
  <c r="R3402" i="6"/>
  <c r="Q3402" i="6"/>
  <c r="P3402" i="6"/>
  <c r="N3402" i="6"/>
  <c r="O3402" i="6"/>
  <c r="M3402" i="6"/>
  <c r="I3402" i="6"/>
  <c r="A3402" i="6"/>
  <c r="H3390" i="6"/>
  <c r="G3390" i="6"/>
  <c r="F3390" i="6"/>
  <c r="E3390" i="6"/>
  <c r="R3390" i="6"/>
  <c r="D3390" i="6"/>
  <c r="Q3390" i="6"/>
  <c r="C3390" i="6"/>
  <c r="P3390" i="6"/>
  <c r="B3390" i="6"/>
  <c r="M3390" i="6"/>
  <c r="L3390" i="6"/>
  <c r="K3390" i="6"/>
  <c r="J3390" i="6"/>
  <c r="I3390" i="6"/>
  <c r="A3390" i="6"/>
  <c r="O3390" i="6"/>
  <c r="N3390" i="6"/>
  <c r="N3463" i="6"/>
  <c r="M3463" i="6"/>
  <c r="L3463" i="6"/>
  <c r="R3463" i="6"/>
  <c r="A3463" i="6"/>
  <c r="Q3463" i="6"/>
  <c r="P3463" i="6"/>
  <c r="O3463" i="6"/>
  <c r="K3463" i="6"/>
  <c r="J3463" i="6"/>
  <c r="I3463" i="6"/>
  <c r="H3463" i="6"/>
  <c r="E3463" i="6"/>
  <c r="G3463" i="6"/>
  <c r="F3463" i="6"/>
  <c r="D3463" i="6"/>
  <c r="C3463" i="6"/>
  <c r="B3463" i="6"/>
  <c r="Q3506" i="6"/>
  <c r="C3506" i="6"/>
  <c r="P3506" i="6"/>
  <c r="B3506" i="6"/>
  <c r="O3506" i="6"/>
  <c r="A3506" i="6"/>
  <c r="N3506" i="6"/>
  <c r="L3506" i="6"/>
  <c r="K3506" i="6"/>
  <c r="J3506" i="6"/>
  <c r="I3506" i="6"/>
  <c r="H3506" i="6"/>
  <c r="G3506" i="6"/>
  <c r="F3506" i="6"/>
  <c r="M3506" i="6"/>
  <c r="E3506" i="6"/>
  <c r="R3506" i="6"/>
  <c r="D3506" i="6"/>
  <c r="J3436" i="6"/>
  <c r="I3436" i="6"/>
  <c r="H3436" i="6"/>
  <c r="G3436" i="6"/>
  <c r="E3436" i="6"/>
  <c r="R3436" i="6"/>
  <c r="D3436" i="6"/>
  <c r="Q3436" i="6"/>
  <c r="C3436" i="6"/>
  <c r="M3436" i="6"/>
  <c r="L3436" i="6"/>
  <c r="K3436" i="6"/>
  <c r="F3436" i="6"/>
  <c r="B3436" i="6"/>
  <c r="A3436" i="6"/>
  <c r="P3436" i="6"/>
  <c r="O3436" i="6"/>
  <c r="N3436" i="6"/>
  <c r="P3471" i="6"/>
  <c r="B3471" i="6"/>
  <c r="O3471" i="6"/>
  <c r="A3471" i="6"/>
  <c r="N3471" i="6"/>
  <c r="M3471" i="6"/>
  <c r="C3471" i="6"/>
  <c r="R3471" i="6"/>
  <c r="Q3471" i="6"/>
  <c r="L3471" i="6"/>
  <c r="K3471" i="6"/>
  <c r="J3471" i="6"/>
  <c r="I3471" i="6"/>
  <c r="G3471" i="6"/>
  <c r="F3471" i="6"/>
  <c r="H3471" i="6"/>
  <c r="E3471" i="6"/>
  <c r="D3471" i="6"/>
  <c r="R3465" i="6"/>
  <c r="D3465" i="6"/>
  <c r="Q3465" i="6"/>
  <c r="C3465" i="6"/>
  <c r="P3465" i="6"/>
  <c r="B3465" i="6"/>
  <c r="O3465" i="6"/>
  <c r="A3465" i="6"/>
  <c r="N3465" i="6"/>
  <c r="M3465" i="6"/>
  <c r="L3465" i="6"/>
  <c r="K3465" i="6"/>
  <c r="J3465" i="6"/>
  <c r="I3465" i="6"/>
  <c r="H3465" i="6"/>
  <c r="E3465" i="6"/>
  <c r="G3465" i="6"/>
  <c r="F3465" i="6"/>
  <c r="J3513" i="6"/>
  <c r="Q3513" i="6"/>
  <c r="B3513" i="6"/>
  <c r="P3513" i="6"/>
  <c r="A3513" i="6"/>
  <c r="O3513" i="6"/>
  <c r="N3513" i="6"/>
  <c r="E3513" i="6"/>
  <c r="D3513" i="6"/>
  <c r="C3513" i="6"/>
  <c r="R3513" i="6"/>
  <c r="M3513" i="6"/>
  <c r="L3513" i="6"/>
  <c r="G3513" i="6"/>
  <c r="F3513" i="6"/>
  <c r="K3513" i="6"/>
  <c r="I3513" i="6"/>
  <c r="H3513" i="6"/>
  <c r="N3547" i="6"/>
  <c r="M3547" i="6"/>
  <c r="L3547" i="6"/>
  <c r="K3547" i="6"/>
  <c r="I3547" i="6"/>
  <c r="F3547" i="6"/>
  <c r="E3547" i="6"/>
  <c r="D3547" i="6"/>
  <c r="C3547" i="6"/>
  <c r="H3547" i="6"/>
  <c r="G3547" i="6"/>
  <c r="B3547" i="6"/>
  <c r="A3547" i="6"/>
  <c r="R3547" i="6"/>
  <c r="Q3547" i="6"/>
  <c r="P3547" i="6"/>
  <c r="O3547" i="6"/>
  <c r="J3547" i="6"/>
  <c r="G3578" i="6"/>
  <c r="O3578" i="6"/>
  <c r="A3578" i="6"/>
  <c r="R3578" i="6"/>
  <c r="B3578" i="6"/>
  <c r="Q3578" i="6"/>
  <c r="P3578" i="6"/>
  <c r="N3578" i="6"/>
  <c r="M3578" i="6"/>
  <c r="L3578" i="6"/>
  <c r="J3578" i="6"/>
  <c r="I3578" i="6"/>
  <c r="H3578" i="6"/>
  <c r="D3578" i="6"/>
  <c r="C3578" i="6"/>
  <c r="K3578" i="6"/>
  <c r="E3578" i="6"/>
  <c r="F3578" i="6"/>
  <c r="N3529" i="6"/>
  <c r="J3529" i="6"/>
  <c r="E3529" i="6"/>
  <c r="D3529" i="6"/>
  <c r="C3529" i="6"/>
  <c r="R3529" i="6"/>
  <c r="B3529" i="6"/>
  <c r="Q3529" i="6"/>
  <c r="A3529" i="6"/>
  <c r="P3529" i="6"/>
  <c r="O3529" i="6"/>
  <c r="M3529" i="6"/>
  <c r="L3529" i="6"/>
  <c r="K3529" i="6"/>
  <c r="I3529" i="6"/>
  <c r="H3529" i="6"/>
  <c r="G3529" i="6"/>
  <c r="F3529" i="6"/>
  <c r="L3591" i="6"/>
  <c r="F3591" i="6"/>
  <c r="P3591" i="6"/>
  <c r="O3591" i="6"/>
  <c r="N3591" i="6"/>
  <c r="M3591" i="6"/>
  <c r="K3591" i="6"/>
  <c r="J3591" i="6"/>
  <c r="H3591" i="6"/>
  <c r="G3591" i="6"/>
  <c r="E3591" i="6"/>
  <c r="R3591" i="6"/>
  <c r="Q3591" i="6"/>
  <c r="I3591" i="6"/>
  <c r="D3591" i="6"/>
  <c r="C3591" i="6"/>
  <c r="B3591" i="6"/>
  <c r="A3591" i="6"/>
  <c r="P3593" i="6"/>
  <c r="B3593" i="6"/>
  <c r="J3593" i="6"/>
  <c r="K3593" i="6"/>
  <c r="I3593" i="6"/>
  <c r="H3593" i="6"/>
  <c r="G3593" i="6"/>
  <c r="F3593" i="6"/>
  <c r="E3593" i="6"/>
  <c r="D3593" i="6"/>
  <c r="C3593" i="6"/>
  <c r="R3593" i="6"/>
  <c r="A3593" i="6"/>
  <c r="Q3593" i="6"/>
  <c r="M3593" i="6"/>
  <c r="L3593" i="6"/>
  <c r="O3593" i="6"/>
  <c r="N3593" i="6"/>
  <c r="J3583" i="6"/>
  <c r="R3583" i="6"/>
  <c r="D3583" i="6"/>
  <c r="E3583" i="6"/>
  <c r="C3583" i="6"/>
  <c r="B3583" i="6"/>
  <c r="Q3583" i="6"/>
  <c r="A3583" i="6"/>
  <c r="P3583" i="6"/>
  <c r="O3583" i="6"/>
  <c r="M3583" i="6"/>
  <c r="L3583" i="6"/>
  <c r="K3583" i="6"/>
  <c r="N3583" i="6"/>
  <c r="I3583" i="6"/>
  <c r="H3583" i="6"/>
  <c r="G3583" i="6"/>
  <c r="F3583" i="6"/>
  <c r="M3556" i="6"/>
  <c r="K3556" i="6"/>
  <c r="J3556" i="6"/>
  <c r="I3556" i="6"/>
  <c r="H3556" i="6"/>
  <c r="F3556" i="6"/>
  <c r="B3556" i="6"/>
  <c r="R3556" i="6"/>
  <c r="Q3556" i="6"/>
  <c r="P3556" i="6"/>
  <c r="O3556" i="6"/>
  <c r="N3556" i="6"/>
  <c r="L3556" i="6"/>
  <c r="G3556" i="6"/>
  <c r="E3556" i="6"/>
  <c r="D3556" i="6"/>
  <c r="C3556" i="6"/>
  <c r="A3556" i="6"/>
  <c r="A57" i="6"/>
  <c r="C57" i="6" s="1"/>
  <c r="G57" i="6" s="1"/>
  <c r="A568" i="6"/>
  <c r="B568" i="6" s="1"/>
  <c r="A689" i="6"/>
  <c r="C689" i="6" s="1"/>
  <c r="K1317" i="6"/>
  <c r="J1317" i="6"/>
  <c r="I1317" i="6"/>
  <c r="H1317" i="6"/>
  <c r="G1317" i="6"/>
  <c r="F1317" i="6"/>
  <c r="E1317" i="6"/>
  <c r="R1317" i="6"/>
  <c r="D1317" i="6"/>
  <c r="Q1317" i="6"/>
  <c r="C1317" i="6"/>
  <c r="P1317" i="6"/>
  <c r="B1317" i="6"/>
  <c r="O1317" i="6"/>
  <c r="A1317" i="6"/>
  <c r="N1317" i="6"/>
  <c r="M1317" i="6"/>
  <c r="L1317" i="6"/>
  <c r="R3163" i="6"/>
  <c r="D3163" i="6"/>
  <c r="Q3163" i="6"/>
  <c r="C3163" i="6"/>
  <c r="P3163" i="6"/>
  <c r="B3163" i="6"/>
  <c r="J3163" i="6"/>
  <c r="I3163" i="6"/>
  <c r="H3163" i="6"/>
  <c r="G3163" i="6"/>
  <c r="F3163" i="6"/>
  <c r="E3163" i="6"/>
  <c r="A3163" i="6"/>
  <c r="O3163" i="6"/>
  <c r="N3163" i="6"/>
  <c r="K3163" i="6"/>
  <c r="M3163" i="6"/>
  <c r="L3163" i="6"/>
  <c r="A327" i="6"/>
  <c r="C327" i="6" s="1"/>
  <c r="G3470" i="6"/>
  <c r="F3470" i="6"/>
  <c r="E3470" i="6"/>
  <c r="R3470" i="6"/>
  <c r="D3470" i="6"/>
  <c r="Q3470" i="6"/>
  <c r="P3470" i="6"/>
  <c r="O3470" i="6"/>
  <c r="N3470" i="6"/>
  <c r="M3470" i="6"/>
  <c r="L3470" i="6"/>
  <c r="K3470" i="6"/>
  <c r="J3470" i="6"/>
  <c r="H3470" i="6"/>
  <c r="B3470" i="6"/>
  <c r="A3470" i="6"/>
  <c r="I3470" i="6"/>
  <c r="C3470" i="6"/>
  <c r="R839" i="6"/>
  <c r="D839" i="6"/>
  <c r="P839" i="6"/>
  <c r="B839" i="6"/>
  <c r="L839" i="6"/>
  <c r="K839" i="6"/>
  <c r="I839" i="6"/>
  <c r="N839" i="6"/>
  <c r="M839" i="6"/>
  <c r="J839" i="6"/>
  <c r="H839" i="6"/>
  <c r="G839" i="6"/>
  <c r="F839" i="6"/>
  <c r="E839" i="6"/>
  <c r="C839" i="6"/>
  <c r="A839" i="6"/>
  <c r="Q839" i="6"/>
  <c r="O839" i="6"/>
  <c r="K1275" i="6"/>
  <c r="J1275" i="6"/>
  <c r="I1275" i="6"/>
  <c r="H1275" i="6"/>
  <c r="G1275" i="6"/>
  <c r="E1275" i="6"/>
  <c r="B1275" i="6"/>
  <c r="A1275" i="6"/>
  <c r="R1275" i="6"/>
  <c r="Q1275" i="6"/>
  <c r="P1275" i="6"/>
  <c r="O1275" i="6"/>
  <c r="N1275" i="6"/>
  <c r="M1275" i="6"/>
  <c r="L1275" i="6"/>
  <c r="F1275" i="6"/>
  <c r="D1275" i="6"/>
  <c r="C1275" i="6"/>
  <c r="Q1636" i="6"/>
  <c r="C1636" i="6"/>
  <c r="P1636" i="6"/>
  <c r="B1636" i="6"/>
  <c r="O1636" i="6"/>
  <c r="A1636" i="6"/>
  <c r="N1636" i="6"/>
  <c r="K1636" i="6"/>
  <c r="I1636" i="6"/>
  <c r="H1636" i="6"/>
  <c r="F1636" i="6"/>
  <c r="L1636" i="6"/>
  <c r="J1636" i="6"/>
  <c r="G1636" i="6"/>
  <c r="E1636" i="6"/>
  <c r="D1636" i="6"/>
  <c r="R1636" i="6"/>
  <c r="M1636" i="6"/>
  <c r="K1527" i="6"/>
  <c r="J1527" i="6"/>
  <c r="I1527" i="6"/>
  <c r="H1527" i="6"/>
  <c r="G1527" i="6"/>
  <c r="F1527" i="6"/>
  <c r="E1527" i="6"/>
  <c r="R1527" i="6"/>
  <c r="D1527" i="6"/>
  <c r="Q1527" i="6"/>
  <c r="C1527" i="6"/>
  <c r="P1527" i="6"/>
  <c r="B1527" i="6"/>
  <c r="O1527" i="6"/>
  <c r="A1527" i="6"/>
  <c r="N1527" i="6"/>
  <c r="M1527" i="6"/>
  <c r="L1527" i="6"/>
  <c r="J1530" i="6"/>
  <c r="I1530" i="6"/>
  <c r="H1530" i="6"/>
  <c r="G1530" i="6"/>
  <c r="F1530" i="6"/>
  <c r="E1530" i="6"/>
  <c r="R1530" i="6"/>
  <c r="D1530" i="6"/>
  <c r="Q1530" i="6"/>
  <c r="C1530" i="6"/>
  <c r="P1530" i="6"/>
  <c r="B1530" i="6"/>
  <c r="O1530" i="6"/>
  <c r="A1530" i="6"/>
  <c r="N1530" i="6"/>
  <c r="M1530" i="6"/>
  <c r="L1530" i="6"/>
  <c r="K1530" i="6"/>
  <c r="I1533" i="6"/>
  <c r="H1533" i="6"/>
  <c r="G1533" i="6"/>
  <c r="F1533" i="6"/>
  <c r="E1533" i="6"/>
  <c r="R1533" i="6"/>
  <c r="D1533" i="6"/>
  <c r="Q1533" i="6"/>
  <c r="C1533" i="6"/>
  <c r="P1533" i="6"/>
  <c r="B1533" i="6"/>
  <c r="O1533" i="6"/>
  <c r="A1533" i="6"/>
  <c r="N1533" i="6"/>
  <c r="M1533" i="6"/>
  <c r="L1533" i="6"/>
  <c r="K1533" i="6"/>
  <c r="J1533" i="6"/>
  <c r="H1480" i="6"/>
  <c r="G1480" i="6"/>
  <c r="F1480" i="6"/>
  <c r="E1480" i="6"/>
  <c r="R1480" i="6"/>
  <c r="D1480" i="6"/>
  <c r="Q1480" i="6"/>
  <c r="C1480" i="6"/>
  <c r="L1480" i="6"/>
  <c r="N1480" i="6"/>
  <c r="M1480" i="6"/>
  <c r="K1480" i="6"/>
  <c r="J1480" i="6"/>
  <c r="I1480" i="6"/>
  <c r="B1480" i="6"/>
  <c r="A1480" i="6"/>
  <c r="P1480" i="6"/>
  <c r="O1480" i="6"/>
  <c r="G1413" i="6"/>
  <c r="F1413" i="6"/>
  <c r="E1413" i="6"/>
  <c r="R1413" i="6"/>
  <c r="D1413" i="6"/>
  <c r="N1413" i="6"/>
  <c r="M1413" i="6"/>
  <c r="L1413" i="6"/>
  <c r="K1413" i="6"/>
  <c r="J1413" i="6"/>
  <c r="I1413" i="6"/>
  <c r="H1413" i="6"/>
  <c r="C1413" i="6"/>
  <c r="B1413" i="6"/>
  <c r="A1413" i="6"/>
  <c r="Q1413" i="6"/>
  <c r="P1413" i="6"/>
  <c r="O1413" i="6"/>
  <c r="F1430" i="6"/>
  <c r="E1430" i="6"/>
  <c r="R1430" i="6"/>
  <c r="D1430" i="6"/>
  <c r="Q1430" i="6"/>
  <c r="C1430" i="6"/>
  <c r="G1430" i="6"/>
  <c r="B1430" i="6"/>
  <c r="A1430" i="6"/>
  <c r="P1430" i="6"/>
  <c r="O1430" i="6"/>
  <c r="N1430" i="6"/>
  <c r="M1430" i="6"/>
  <c r="L1430" i="6"/>
  <c r="K1430" i="6"/>
  <c r="J1430" i="6"/>
  <c r="I1430" i="6"/>
  <c r="H1430" i="6"/>
  <c r="J1772" i="6"/>
  <c r="I1772" i="6"/>
  <c r="H1772" i="6"/>
  <c r="R1772" i="6"/>
  <c r="D1772" i="6"/>
  <c r="Q1772" i="6"/>
  <c r="C1772" i="6"/>
  <c r="P1772" i="6"/>
  <c r="O1772" i="6"/>
  <c r="A1772" i="6"/>
  <c r="N1772" i="6"/>
  <c r="M1772" i="6"/>
  <c r="L1772" i="6"/>
  <c r="K1772" i="6"/>
  <c r="G1772" i="6"/>
  <c r="F1772" i="6"/>
  <c r="E1772" i="6"/>
  <c r="B1772" i="6"/>
  <c r="E1545" i="6"/>
  <c r="R1545" i="6"/>
  <c r="D1545" i="6"/>
  <c r="Q1545" i="6"/>
  <c r="C1545" i="6"/>
  <c r="P1545" i="6"/>
  <c r="B1545" i="6"/>
  <c r="O1545" i="6"/>
  <c r="A1545" i="6"/>
  <c r="N1545" i="6"/>
  <c r="M1545" i="6"/>
  <c r="L1545" i="6"/>
  <c r="K1545" i="6"/>
  <c r="J1545" i="6"/>
  <c r="I1545" i="6"/>
  <c r="H1545" i="6"/>
  <c r="G1545" i="6"/>
  <c r="F1545" i="6"/>
  <c r="P1639" i="6"/>
  <c r="B1639" i="6"/>
  <c r="O1639" i="6"/>
  <c r="A1639" i="6"/>
  <c r="N1639" i="6"/>
  <c r="M1639" i="6"/>
  <c r="J1639" i="6"/>
  <c r="H1639" i="6"/>
  <c r="G1639" i="6"/>
  <c r="E1639" i="6"/>
  <c r="R1639" i="6"/>
  <c r="Q1639" i="6"/>
  <c r="L1639" i="6"/>
  <c r="K1639" i="6"/>
  <c r="I1639" i="6"/>
  <c r="F1639" i="6"/>
  <c r="D1639" i="6"/>
  <c r="C1639" i="6"/>
  <c r="O1670" i="6"/>
  <c r="A1670" i="6"/>
  <c r="N1670" i="6"/>
  <c r="M1670" i="6"/>
  <c r="L1670" i="6"/>
  <c r="K1670" i="6"/>
  <c r="J1670" i="6"/>
  <c r="I1670" i="6"/>
  <c r="H1670" i="6"/>
  <c r="G1670" i="6"/>
  <c r="F1670" i="6"/>
  <c r="E1670" i="6"/>
  <c r="R1670" i="6"/>
  <c r="D1670" i="6"/>
  <c r="Q1670" i="6"/>
  <c r="C1670" i="6"/>
  <c r="P1670" i="6"/>
  <c r="B1670" i="6"/>
  <c r="K1598" i="6"/>
  <c r="J1598" i="6"/>
  <c r="I1598" i="6"/>
  <c r="H1598" i="6"/>
  <c r="E1598" i="6"/>
  <c r="G1598" i="6"/>
  <c r="F1598" i="6"/>
  <c r="D1598" i="6"/>
  <c r="C1598" i="6"/>
  <c r="B1598" i="6"/>
  <c r="A1598" i="6"/>
  <c r="R1598" i="6"/>
  <c r="Q1598" i="6"/>
  <c r="P1598" i="6"/>
  <c r="O1598" i="6"/>
  <c r="N1598" i="6"/>
  <c r="M1598" i="6"/>
  <c r="L1598" i="6"/>
  <c r="J1713" i="6"/>
  <c r="I1713" i="6"/>
  <c r="H1713" i="6"/>
  <c r="G1713" i="6"/>
  <c r="F1713" i="6"/>
  <c r="E1713" i="6"/>
  <c r="R1713" i="6"/>
  <c r="D1713" i="6"/>
  <c r="Q1713" i="6"/>
  <c r="C1713" i="6"/>
  <c r="P1713" i="6"/>
  <c r="B1713" i="6"/>
  <c r="O1713" i="6"/>
  <c r="A1713" i="6"/>
  <c r="N1713" i="6"/>
  <c r="M1713" i="6"/>
  <c r="L1713" i="6"/>
  <c r="K1713" i="6"/>
  <c r="H1621" i="6"/>
  <c r="G1621" i="6"/>
  <c r="F1621" i="6"/>
  <c r="E1621" i="6"/>
  <c r="P1621" i="6"/>
  <c r="B1621" i="6"/>
  <c r="I1621" i="6"/>
  <c r="D1621" i="6"/>
  <c r="C1621" i="6"/>
  <c r="A1621" i="6"/>
  <c r="R1621" i="6"/>
  <c r="Q1621" i="6"/>
  <c r="O1621" i="6"/>
  <c r="N1621" i="6"/>
  <c r="M1621" i="6"/>
  <c r="L1621" i="6"/>
  <c r="K1621" i="6"/>
  <c r="J1621" i="6"/>
  <c r="G1638" i="6"/>
  <c r="F1638" i="6"/>
  <c r="E1638" i="6"/>
  <c r="R1638" i="6"/>
  <c r="D1638" i="6"/>
  <c r="O1638" i="6"/>
  <c r="A1638" i="6"/>
  <c r="M1638" i="6"/>
  <c r="L1638" i="6"/>
  <c r="J1638" i="6"/>
  <c r="H1638" i="6"/>
  <c r="C1638" i="6"/>
  <c r="B1638" i="6"/>
  <c r="Q1638" i="6"/>
  <c r="P1638" i="6"/>
  <c r="N1638" i="6"/>
  <c r="K1638" i="6"/>
  <c r="I1638" i="6"/>
  <c r="F1655" i="6"/>
  <c r="E1655" i="6"/>
  <c r="R1655" i="6"/>
  <c r="D1655" i="6"/>
  <c r="Q1655" i="6"/>
  <c r="C1655" i="6"/>
  <c r="P1655" i="6"/>
  <c r="B1655" i="6"/>
  <c r="O1655" i="6"/>
  <c r="A1655" i="6"/>
  <c r="N1655" i="6"/>
  <c r="M1655" i="6"/>
  <c r="L1655" i="6"/>
  <c r="K1655" i="6"/>
  <c r="J1655" i="6"/>
  <c r="I1655" i="6"/>
  <c r="H1655" i="6"/>
  <c r="G1655" i="6"/>
  <c r="E1616" i="6"/>
  <c r="R1616" i="6"/>
  <c r="D1616" i="6"/>
  <c r="Q1616" i="6"/>
  <c r="C1616" i="6"/>
  <c r="P1616" i="6"/>
  <c r="B1616" i="6"/>
  <c r="M1616" i="6"/>
  <c r="N1616" i="6"/>
  <c r="L1616" i="6"/>
  <c r="K1616" i="6"/>
  <c r="J1616" i="6"/>
  <c r="I1616" i="6"/>
  <c r="H1616" i="6"/>
  <c r="G1616" i="6"/>
  <c r="F1616" i="6"/>
  <c r="A1616" i="6"/>
  <c r="O1616" i="6"/>
  <c r="M1840" i="6"/>
  <c r="L1840" i="6"/>
  <c r="K1840" i="6"/>
  <c r="J1840" i="6"/>
  <c r="Q1840" i="6"/>
  <c r="P1840" i="6"/>
  <c r="O1840" i="6"/>
  <c r="N1840" i="6"/>
  <c r="I1840" i="6"/>
  <c r="H1840" i="6"/>
  <c r="G1840" i="6"/>
  <c r="F1840" i="6"/>
  <c r="E1840" i="6"/>
  <c r="D1840" i="6"/>
  <c r="C1840" i="6"/>
  <c r="B1840" i="6"/>
  <c r="A1840" i="6"/>
  <c r="R1840" i="6"/>
  <c r="O1813" i="6"/>
  <c r="A1813" i="6"/>
  <c r="N1813" i="6"/>
  <c r="M1813" i="6"/>
  <c r="L1813" i="6"/>
  <c r="K1813" i="6"/>
  <c r="J1813" i="6"/>
  <c r="I1813" i="6"/>
  <c r="H1813" i="6"/>
  <c r="G1813" i="6"/>
  <c r="F1813" i="6"/>
  <c r="E1813" i="6"/>
  <c r="R1813" i="6"/>
  <c r="D1813" i="6"/>
  <c r="Q1813" i="6"/>
  <c r="C1813" i="6"/>
  <c r="P1813" i="6"/>
  <c r="B1813" i="6"/>
  <c r="P1873" i="6"/>
  <c r="B1873" i="6"/>
  <c r="O1873" i="6"/>
  <c r="A1873" i="6"/>
  <c r="N1873" i="6"/>
  <c r="M1873" i="6"/>
  <c r="J1873" i="6"/>
  <c r="I1873" i="6"/>
  <c r="H1873" i="6"/>
  <c r="G1873" i="6"/>
  <c r="F1873" i="6"/>
  <c r="E1873" i="6"/>
  <c r="D1873" i="6"/>
  <c r="C1873" i="6"/>
  <c r="R1873" i="6"/>
  <c r="Q1873" i="6"/>
  <c r="L1873" i="6"/>
  <c r="K1873" i="6"/>
  <c r="K1738" i="6"/>
  <c r="F1738" i="6"/>
  <c r="E1738" i="6"/>
  <c r="I1738" i="6"/>
  <c r="H1738" i="6"/>
  <c r="G1738" i="6"/>
  <c r="D1738" i="6"/>
  <c r="C1738" i="6"/>
  <c r="B1738" i="6"/>
  <c r="R1738" i="6"/>
  <c r="A1738" i="6"/>
  <c r="Q1738" i="6"/>
  <c r="P1738" i="6"/>
  <c r="O1738" i="6"/>
  <c r="N1738" i="6"/>
  <c r="M1738" i="6"/>
  <c r="L1738" i="6"/>
  <c r="J1738" i="6"/>
  <c r="J1727" i="6"/>
  <c r="E1727" i="6"/>
  <c r="R1727" i="6"/>
  <c r="D1727" i="6"/>
  <c r="C1727" i="6"/>
  <c r="B1727" i="6"/>
  <c r="A1727" i="6"/>
  <c r="Q1727" i="6"/>
  <c r="P1727" i="6"/>
  <c r="O1727" i="6"/>
  <c r="N1727" i="6"/>
  <c r="M1727" i="6"/>
  <c r="L1727" i="6"/>
  <c r="K1727" i="6"/>
  <c r="I1727" i="6"/>
  <c r="H1727" i="6"/>
  <c r="G1727" i="6"/>
  <c r="F1727" i="6"/>
  <c r="M1817" i="6"/>
  <c r="I1817" i="6"/>
  <c r="H1817" i="6"/>
  <c r="G1817" i="6"/>
  <c r="F1817" i="6"/>
  <c r="E1817" i="6"/>
  <c r="D1817" i="6"/>
  <c r="R1817" i="6"/>
  <c r="C1817" i="6"/>
  <c r="Q1817" i="6"/>
  <c r="B1817" i="6"/>
  <c r="P1817" i="6"/>
  <c r="A1817" i="6"/>
  <c r="O1817" i="6"/>
  <c r="N1817" i="6"/>
  <c r="L1817" i="6"/>
  <c r="K1817" i="6"/>
  <c r="J1817" i="6"/>
  <c r="O2093" i="6"/>
  <c r="A2093" i="6"/>
  <c r="Q2093" i="6"/>
  <c r="B2093" i="6"/>
  <c r="P2093" i="6"/>
  <c r="N2093" i="6"/>
  <c r="M2093" i="6"/>
  <c r="L2093" i="6"/>
  <c r="K2093" i="6"/>
  <c r="J2093" i="6"/>
  <c r="I2093" i="6"/>
  <c r="H2093" i="6"/>
  <c r="G2093" i="6"/>
  <c r="F2093" i="6"/>
  <c r="E2093" i="6"/>
  <c r="D2093" i="6"/>
  <c r="C2093" i="6"/>
  <c r="R2093" i="6"/>
  <c r="G1809" i="6"/>
  <c r="F1809" i="6"/>
  <c r="E1809" i="6"/>
  <c r="R1809" i="6"/>
  <c r="D1809" i="6"/>
  <c r="Q1809" i="6"/>
  <c r="C1809" i="6"/>
  <c r="P1809" i="6"/>
  <c r="B1809" i="6"/>
  <c r="O1809" i="6"/>
  <c r="A1809" i="6"/>
  <c r="N1809" i="6"/>
  <c r="M1809" i="6"/>
  <c r="L1809" i="6"/>
  <c r="K1809" i="6"/>
  <c r="J1809" i="6"/>
  <c r="I1809" i="6"/>
  <c r="H1809" i="6"/>
  <c r="J1849" i="6"/>
  <c r="I1849" i="6"/>
  <c r="H1849" i="6"/>
  <c r="G1849" i="6"/>
  <c r="B1849" i="6"/>
  <c r="A1849" i="6"/>
  <c r="R1849" i="6"/>
  <c r="Q1849" i="6"/>
  <c r="P1849" i="6"/>
  <c r="O1849" i="6"/>
  <c r="N1849" i="6"/>
  <c r="M1849" i="6"/>
  <c r="L1849" i="6"/>
  <c r="K1849" i="6"/>
  <c r="F1849" i="6"/>
  <c r="E1849" i="6"/>
  <c r="D1849" i="6"/>
  <c r="C1849" i="6"/>
  <c r="P1929" i="6"/>
  <c r="B1929" i="6"/>
  <c r="O1929" i="6"/>
  <c r="A1929" i="6"/>
  <c r="N1929" i="6"/>
  <c r="M1929" i="6"/>
  <c r="L1929" i="6"/>
  <c r="K1929" i="6"/>
  <c r="J1929" i="6"/>
  <c r="I1929" i="6"/>
  <c r="H1929" i="6"/>
  <c r="G1929" i="6"/>
  <c r="F1929" i="6"/>
  <c r="E1929" i="6"/>
  <c r="R1929" i="6"/>
  <c r="Q1929" i="6"/>
  <c r="D1929" i="6"/>
  <c r="C1929" i="6"/>
  <c r="Q2054" i="6"/>
  <c r="C2054" i="6"/>
  <c r="P2054" i="6"/>
  <c r="B2054" i="6"/>
  <c r="O2054" i="6"/>
  <c r="A2054" i="6"/>
  <c r="N2054" i="6"/>
  <c r="M2054" i="6"/>
  <c r="L2054" i="6"/>
  <c r="K2054" i="6"/>
  <c r="I2054" i="6"/>
  <c r="H2054" i="6"/>
  <c r="G2054" i="6"/>
  <c r="E2054" i="6"/>
  <c r="D2054" i="6"/>
  <c r="R2054" i="6"/>
  <c r="J2054" i="6"/>
  <c r="F2054" i="6"/>
  <c r="M1938" i="6"/>
  <c r="L1938" i="6"/>
  <c r="K1938" i="6"/>
  <c r="J1938" i="6"/>
  <c r="I1938" i="6"/>
  <c r="H1938" i="6"/>
  <c r="G1938" i="6"/>
  <c r="F1938" i="6"/>
  <c r="E1938" i="6"/>
  <c r="R1938" i="6"/>
  <c r="D1938" i="6"/>
  <c r="Q1938" i="6"/>
  <c r="C1938" i="6"/>
  <c r="P1938" i="6"/>
  <c r="B1938" i="6"/>
  <c r="O1938" i="6"/>
  <c r="N1938" i="6"/>
  <c r="A1938" i="6"/>
  <c r="K1888" i="6"/>
  <c r="J1888" i="6"/>
  <c r="I1888" i="6"/>
  <c r="H1888" i="6"/>
  <c r="E1888" i="6"/>
  <c r="Q1888" i="6"/>
  <c r="C1888" i="6"/>
  <c r="G1888" i="6"/>
  <c r="F1888" i="6"/>
  <c r="D1888" i="6"/>
  <c r="B1888" i="6"/>
  <c r="A1888" i="6"/>
  <c r="R1888" i="6"/>
  <c r="P1888" i="6"/>
  <c r="O1888" i="6"/>
  <c r="N1888" i="6"/>
  <c r="M1888" i="6"/>
  <c r="L1888" i="6"/>
  <c r="P1987" i="6"/>
  <c r="B1987" i="6"/>
  <c r="O1987" i="6"/>
  <c r="A1987" i="6"/>
  <c r="N1987" i="6"/>
  <c r="M1987" i="6"/>
  <c r="L1987" i="6"/>
  <c r="E1987" i="6"/>
  <c r="D1987" i="6"/>
  <c r="C1987" i="6"/>
  <c r="R1987" i="6"/>
  <c r="Q1987" i="6"/>
  <c r="K1987" i="6"/>
  <c r="J1987" i="6"/>
  <c r="I1987" i="6"/>
  <c r="H1987" i="6"/>
  <c r="G1987" i="6"/>
  <c r="F1987" i="6"/>
  <c r="H1827" i="6"/>
  <c r="G1827" i="6"/>
  <c r="F1827" i="6"/>
  <c r="E1827" i="6"/>
  <c r="J1827" i="6"/>
  <c r="I1827" i="6"/>
  <c r="D1827" i="6"/>
  <c r="C1827" i="6"/>
  <c r="B1827" i="6"/>
  <c r="A1827" i="6"/>
  <c r="R1827" i="6"/>
  <c r="Q1827" i="6"/>
  <c r="P1827" i="6"/>
  <c r="O1827" i="6"/>
  <c r="N1827" i="6"/>
  <c r="M1827" i="6"/>
  <c r="L1827" i="6"/>
  <c r="K1827" i="6"/>
  <c r="G1844" i="6"/>
  <c r="F1844" i="6"/>
  <c r="E1844" i="6"/>
  <c r="R1844" i="6"/>
  <c r="D1844" i="6"/>
  <c r="Q1844" i="6"/>
  <c r="P1844" i="6"/>
  <c r="O1844" i="6"/>
  <c r="N1844" i="6"/>
  <c r="M1844" i="6"/>
  <c r="L1844" i="6"/>
  <c r="K1844" i="6"/>
  <c r="J1844" i="6"/>
  <c r="I1844" i="6"/>
  <c r="H1844" i="6"/>
  <c r="C1844" i="6"/>
  <c r="B1844" i="6"/>
  <c r="A1844" i="6"/>
  <c r="Q2132" i="6"/>
  <c r="C2132" i="6"/>
  <c r="P2132" i="6"/>
  <c r="B2132" i="6"/>
  <c r="O2132" i="6"/>
  <c r="A2132" i="6"/>
  <c r="N2132" i="6"/>
  <c r="M2132" i="6"/>
  <c r="L2132" i="6"/>
  <c r="K2132" i="6"/>
  <c r="J2132" i="6"/>
  <c r="I2132" i="6"/>
  <c r="H2132" i="6"/>
  <c r="G2132" i="6"/>
  <c r="F2132" i="6"/>
  <c r="E2132" i="6"/>
  <c r="D2132" i="6"/>
  <c r="R2132" i="6"/>
  <c r="P2015" i="6"/>
  <c r="B2015" i="6"/>
  <c r="O2015" i="6"/>
  <c r="A2015" i="6"/>
  <c r="N2015" i="6"/>
  <c r="M2015" i="6"/>
  <c r="L2015" i="6"/>
  <c r="K2015" i="6"/>
  <c r="J2015" i="6"/>
  <c r="R2015" i="6"/>
  <c r="Q2015" i="6"/>
  <c r="I2015" i="6"/>
  <c r="H2015" i="6"/>
  <c r="G2015" i="6"/>
  <c r="F2015" i="6"/>
  <c r="E2015" i="6"/>
  <c r="D2015" i="6"/>
  <c r="C2015" i="6"/>
  <c r="Q1984" i="6"/>
  <c r="C1984" i="6"/>
  <c r="P1984" i="6"/>
  <c r="B1984" i="6"/>
  <c r="O1984" i="6"/>
  <c r="A1984" i="6"/>
  <c r="N1984" i="6"/>
  <c r="M1984" i="6"/>
  <c r="R1984" i="6"/>
  <c r="L1984" i="6"/>
  <c r="K1984" i="6"/>
  <c r="J1984" i="6"/>
  <c r="I1984" i="6"/>
  <c r="H1984" i="6"/>
  <c r="G1984" i="6"/>
  <c r="F1984" i="6"/>
  <c r="E1984" i="6"/>
  <c r="D1984" i="6"/>
  <c r="O2060" i="6"/>
  <c r="A2060" i="6"/>
  <c r="N2060" i="6"/>
  <c r="M2060" i="6"/>
  <c r="L2060" i="6"/>
  <c r="K2060" i="6"/>
  <c r="J2060" i="6"/>
  <c r="I2060" i="6"/>
  <c r="G2060" i="6"/>
  <c r="F2060" i="6"/>
  <c r="E2060" i="6"/>
  <c r="R2060" i="6"/>
  <c r="Q2060" i="6"/>
  <c r="P2060" i="6"/>
  <c r="H2060" i="6"/>
  <c r="D2060" i="6"/>
  <c r="C2060" i="6"/>
  <c r="B2060" i="6"/>
  <c r="M2071" i="6"/>
  <c r="L2071" i="6"/>
  <c r="K2071" i="6"/>
  <c r="J2071" i="6"/>
  <c r="I2071" i="6"/>
  <c r="H2071" i="6"/>
  <c r="G2071" i="6"/>
  <c r="F2071" i="6"/>
  <c r="E2071" i="6"/>
  <c r="D2071" i="6"/>
  <c r="R2071" i="6"/>
  <c r="C2071" i="6"/>
  <c r="Q2071" i="6"/>
  <c r="B2071" i="6"/>
  <c r="P2071" i="6"/>
  <c r="O2071" i="6"/>
  <c r="N2071" i="6"/>
  <c r="A2071" i="6"/>
  <c r="P2205" i="6"/>
  <c r="B2205" i="6"/>
  <c r="O2205" i="6"/>
  <c r="A2205" i="6"/>
  <c r="N2205" i="6"/>
  <c r="M2205" i="6"/>
  <c r="L2205" i="6"/>
  <c r="K2205" i="6"/>
  <c r="J2205" i="6"/>
  <c r="I2205" i="6"/>
  <c r="H2205" i="6"/>
  <c r="G2205" i="6"/>
  <c r="R2205" i="6"/>
  <c r="D2205" i="6"/>
  <c r="Q2205" i="6"/>
  <c r="F2205" i="6"/>
  <c r="E2205" i="6"/>
  <c r="C2205" i="6"/>
  <c r="R2171" i="6"/>
  <c r="D2171" i="6"/>
  <c r="Q2171" i="6"/>
  <c r="C2171" i="6"/>
  <c r="P2171" i="6"/>
  <c r="B2171" i="6"/>
  <c r="O2171" i="6"/>
  <c r="A2171" i="6"/>
  <c r="N2171" i="6"/>
  <c r="M2171" i="6"/>
  <c r="L2171" i="6"/>
  <c r="K2171" i="6"/>
  <c r="J2171" i="6"/>
  <c r="I2171" i="6"/>
  <c r="H2171" i="6"/>
  <c r="G2171" i="6"/>
  <c r="F2171" i="6"/>
  <c r="E2171" i="6"/>
  <c r="Q2188" i="6"/>
  <c r="C2188" i="6"/>
  <c r="P2188" i="6"/>
  <c r="B2188" i="6"/>
  <c r="O2188" i="6"/>
  <c r="A2188" i="6"/>
  <c r="N2188" i="6"/>
  <c r="M2188" i="6"/>
  <c r="L2188" i="6"/>
  <c r="K2188" i="6"/>
  <c r="I2188" i="6"/>
  <c r="H2188" i="6"/>
  <c r="R2188" i="6"/>
  <c r="J2188" i="6"/>
  <c r="G2188" i="6"/>
  <c r="F2188" i="6"/>
  <c r="E2188" i="6"/>
  <c r="D2188" i="6"/>
  <c r="P2149" i="6"/>
  <c r="B2149" i="6"/>
  <c r="O2149" i="6"/>
  <c r="A2149" i="6"/>
  <c r="N2149" i="6"/>
  <c r="M2149" i="6"/>
  <c r="L2149" i="6"/>
  <c r="K2149" i="6"/>
  <c r="J2149" i="6"/>
  <c r="R2149" i="6"/>
  <c r="Q2149" i="6"/>
  <c r="I2149" i="6"/>
  <c r="H2149" i="6"/>
  <c r="G2149" i="6"/>
  <c r="F2149" i="6"/>
  <c r="E2149" i="6"/>
  <c r="D2149" i="6"/>
  <c r="C2149" i="6"/>
  <c r="G2103" i="6"/>
  <c r="H2103" i="6"/>
  <c r="F2103" i="6"/>
  <c r="E2103" i="6"/>
  <c r="D2103" i="6"/>
  <c r="R2103" i="6"/>
  <c r="C2103" i="6"/>
  <c r="Q2103" i="6"/>
  <c r="B2103" i="6"/>
  <c r="P2103" i="6"/>
  <c r="A2103" i="6"/>
  <c r="O2103" i="6"/>
  <c r="N2103" i="6"/>
  <c r="M2103" i="6"/>
  <c r="L2103" i="6"/>
  <c r="K2103" i="6"/>
  <c r="J2103" i="6"/>
  <c r="I2103" i="6"/>
  <c r="G2028" i="6"/>
  <c r="F2028" i="6"/>
  <c r="E2028" i="6"/>
  <c r="R2028" i="6"/>
  <c r="D2028" i="6"/>
  <c r="Q2028" i="6"/>
  <c r="C2028" i="6"/>
  <c r="P2028" i="6"/>
  <c r="B2028" i="6"/>
  <c r="O2028" i="6"/>
  <c r="A2028" i="6"/>
  <c r="N2028" i="6"/>
  <c r="M2028" i="6"/>
  <c r="L2028" i="6"/>
  <c r="K2028" i="6"/>
  <c r="J2028" i="6"/>
  <c r="I2028" i="6"/>
  <c r="H2028" i="6"/>
  <c r="F2003" i="6"/>
  <c r="E2003" i="6"/>
  <c r="R2003" i="6"/>
  <c r="D2003" i="6"/>
  <c r="Q2003" i="6"/>
  <c r="C2003" i="6"/>
  <c r="P2003" i="6"/>
  <c r="B2003" i="6"/>
  <c r="O2003" i="6"/>
  <c r="A2003" i="6"/>
  <c r="N2003" i="6"/>
  <c r="M2003" i="6"/>
  <c r="L2003" i="6"/>
  <c r="K2003" i="6"/>
  <c r="J2003" i="6"/>
  <c r="I2003" i="6"/>
  <c r="H2003" i="6"/>
  <c r="G2003" i="6"/>
  <c r="E2020" i="6"/>
  <c r="R2020" i="6"/>
  <c r="D2020" i="6"/>
  <c r="Q2020" i="6"/>
  <c r="C2020" i="6"/>
  <c r="P2020" i="6"/>
  <c r="B2020" i="6"/>
  <c r="O2020" i="6"/>
  <c r="A2020" i="6"/>
  <c r="N2020" i="6"/>
  <c r="M2020" i="6"/>
  <c r="I2020" i="6"/>
  <c r="H2020" i="6"/>
  <c r="G2020" i="6"/>
  <c r="F2020" i="6"/>
  <c r="L2020" i="6"/>
  <c r="K2020" i="6"/>
  <c r="J2020" i="6"/>
  <c r="Q2216" i="6"/>
  <c r="C2216" i="6"/>
  <c r="P2216" i="6"/>
  <c r="B2216" i="6"/>
  <c r="O2216" i="6"/>
  <c r="A2216" i="6"/>
  <c r="N2216" i="6"/>
  <c r="M2216" i="6"/>
  <c r="L2216" i="6"/>
  <c r="K2216" i="6"/>
  <c r="J2216" i="6"/>
  <c r="I2216" i="6"/>
  <c r="H2216" i="6"/>
  <c r="E2216" i="6"/>
  <c r="R2216" i="6"/>
  <c r="G2216" i="6"/>
  <c r="F2216" i="6"/>
  <c r="D2216" i="6"/>
  <c r="M2214" i="6"/>
  <c r="L2214" i="6"/>
  <c r="K2214" i="6"/>
  <c r="J2214" i="6"/>
  <c r="I2214" i="6"/>
  <c r="H2214" i="6"/>
  <c r="G2214" i="6"/>
  <c r="F2214" i="6"/>
  <c r="E2214" i="6"/>
  <c r="R2214" i="6"/>
  <c r="D2214" i="6"/>
  <c r="O2214" i="6"/>
  <c r="A2214" i="6"/>
  <c r="N2214" i="6"/>
  <c r="C2214" i="6"/>
  <c r="B2214" i="6"/>
  <c r="Q2214" i="6"/>
  <c r="P2214" i="6"/>
  <c r="K2150" i="6"/>
  <c r="J2150" i="6"/>
  <c r="I2150" i="6"/>
  <c r="H2150" i="6"/>
  <c r="G2150" i="6"/>
  <c r="F2150" i="6"/>
  <c r="E2150" i="6"/>
  <c r="D2150" i="6"/>
  <c r="C2150" i="6"/>
  <c r="B2150" i="6"/>
  <c r="A2150" i="6"/>
  <c r="R2150" i="6"/>
  <c r="Q2150" i="6"/>
  <c r="P2150" i="6"/>
  <c r="O2150" i="6"/>
  <c r="N2150" i="6"/>
  <c r="M2150" i="6"/>
  <c r="L2150" i="6"/>
  <c r="J2167" i="6"/>
  <c r="I2167" i="6"/>
  <c r="H2167" i="6"/>
  <c r="G2167" i="6"/>
  <c r="F2167" i="6"/>
  <c r="E2167" i="6"/>
  <c r="R2167" i="6"/>
  <c r="D2167" i="6"/>
  <c r="Q2167" i="6"/>
  <c r="P2167" i="6"/>
  <c r="O2167" i="6"/>
  <c r="N2167" i="6"/>
  <c r="M2167" i="6"/>
  <c r="L2167" i="6"/>
  <c r="K2167" i="6"/>
  <c r="C2167" i="6"/>
  <c r="B2167" i="6"/>
  <c r="A2167" i="6"/>
  <c r="I2170" i="6"/>
  <c r="H2170" i="6"/>
  <c r="G2170" i="6"/>
  <c r="F2170" i="6"/>
  <c r="E2170" i="6"/>
  <c r="R2170" i="6"/>
  <c r="D2170" i="6"/>
  <c r="Q2170" i="6"/>
  <c r="C2170" i="6"/>
  <c r="P2170" i="6"/>
  <c r="O2170" i="6"/>
  <c r="N2170" i="6"/>
  <c r="M2170" i="6"/>
  <c r="L2170" i="6"/>
  <c r="K2170" i="6"/>
  <c r="J2170" i="6"/>
  <c r="B2170" i="6"/>
  <c r="A2170" i="6"/>
  <c r="R2348" i="6"/>
  <c r="D2348" i="6"/>
  <c r="Q2348" i="6"/>
  <c r="C2348" i="6"/>
  <c r="P2348" i="6"/>
  <c r="B2348" i="6"/>
  <c r="M2348" i="6"/>
  <c r="L2348" i="6"/>
  <c r="K2348" i="6"/>
  <c r="J2348" i="6"/>
  <c r="I2348" i="6"/>
  <c r="H2348" i="6"/>
  <c r="G2348" i="6"/>
  <c r="F2348" i="6"/>
  <c r="E2348" i="6"/>
  <c r="A2348" i="6"/>
  <c r="O2348" i="6"/>
  <c r="N2348" i="6"/>
  <c r="G2252" i="6"/>
  <c r="N2252" i="6"/>
  <c r="M2252" i="6"/>
  <c r="E2252" i="6"/>
  <c r="D2252" i="6"/>
  <c r="C2252" i="6"/>
  <c r="B2252" i="6"/>
  <c r="R2252" i="6"/>
  <c r="A2252" i="6"/>
  <c r="Q2252" i="6"/>
  <c r="P2252" i="6"/>
  <c r="O2252" i="6"/>
  <c r="L2252" i="6"/>
  <c r="K2252" i="6"/>
  <c r="H2252" i="6"/>
  <c r="J2252" i="6"/>
  <c r="I2252" i="6"/>
  <c r="F2252" i="6"/>
  <c r="G2255" i="6"/>
  <c r="F2255" i="6"/>
  <c r="E2255" i="6"/>
  <c r="D2255" i="6"/>
  <c r="C2255" i="6"/>
  <c r="B2255" i="6"/>
  <c r="A2255" i="6"/>
  <c r="R2255" i="6"/>
  <c r="Q2255" i="6"/>
  <c r="P2255" i="6"/>
  <c r="O2255" i="6"/>
  <c r="N2255" i="6"/>
  <c r="M2255" i="6"/>
  <c r="L2255" i="6"/>
  <c r="I2255" i="6"/>
  <c r="K2255" i="6"/>
  <c r="J2255" i="6"/>
  <c r="H2255" i="6"/>
  <c r="F2193" i="6"/>
  <c r="E2193" i="6"/>
  <c r="R2193" i="6"/>
  <c r="D2193" i="6"/>
  <c r="Q2193" i="6"/>
  <c r="C2193" i="6"/>
  <c r="P2193" i="6"/>
  <c r="B2193" i="6"/>
  <c r="O2193" i="6"/>
  <c r="A2193" i="6"/>
  <c r="N2193" i="6"/>
  <c r="M2193" i="6"/>
  <c r="L2193" i="6"/>
  <c r="K2193" i="6"/>
  <c r="J2193" i="6"/>
  <c r="I2193" i="6"/>
  <c r="H2193" i="6"/>
  <c r="G2193" i="6"/>
  <c r="Q2240" i="6"/>
  <c r="C2240" i="6"/>
  <c r="D2240" i="6"/>
  <c r="R2240" i="6"/>
  <c r="B2240" i="6"/>
  <c r="P2240" i="6"/>
  <c r="A2240" i="6"/>
  <c r="O2240" i="6"/>
  <c r="N2240" i="6"/>
  <c r="M2240" i="6"/>
  <c r="L2240" i="6"/>
  <c r="K2240" i="6"/>
  <c r="J2240" i="6"/>
  <c r="I2240" i="6"/>
  <c r="F2240" i="6"/>
  <c r="H2240" i="6"/>
  <c r="G2240" i="6"/>
  <c r="E2240" i="6"/>
  <c r="Q2351" i="6"/>
  <c r="C2351" i="6"/>
  <c r="P2351" i="6"/>
  <c r="B2351" i="6"/>
  <c r="O2351" i="6"/>
  <c r="A2351" i="6"/>
  <c r="J2351" i="6"/>
  <c r="I2351" i="6"/>
  <c r="H2351" i="6"/>
  <c r="G2351" i="6"/>
  <c r="F2351" i="6"/>
  <c r="E2351" i="6"/>
  <c r="D2351" i="6"/>
  <c r="R2351" i="6"/>
  <c r="N2351" i="6"/>
  <c r="M2351" i="6"/>
  <c r="L2351" i="6"/>
  <c r="K2351" i="6"/>
  <c r="Q2323" i="6"/>
  <c r="C2323" i="6"/>
  <c r="P2323" i="6"/>
  <c r="B2323" i="6"/>
  <c r="O2323" i="6"/>
  <c r="A2323" i="6"/>
  <c r="H2323" i="6"/>
  <c r="G2323" i="6"/>
  <c r="F2323" i="6"/>
  <c r="E2323" i="6"/>
  <c r="D2323" i="6"/>
  <c r="R2323" i="6"/>
  <c r="N2323" i="6"/>
  <c r="M2323" i="6"/>
  <c r="L2323" i="6"/>
  <c r="K2323" i="6"/>
  <c r="J2323" i="6"/>
  <c r="I2323" i="6"/>
  <c r="H2308" i="6"/>
  <c r="G2308" i="6"/>
  <c r="F2308" i="6"/>
  <c r="I2308" i="6"/>
  <c r="E2308" i="6"/>
  <c r="D2308" i="6"/>
  <c r="C2308" i="6"/>
  <c r="B2308" i="6"/>
  <c r="R2308" i="6"/>
  <c r="A2308" i="6"/>
  <c r="Q2308" i="6"/>
  <c r="P2308" i="6"/>
  <c r="O2308" i="6"/>
  <c r="N2308" i="6"/>
  <c r="M2308" i="6"/>
  <c r="L2308" i="6"/>
  <c r="K2308" i="6"/>
  <c r="J2308" i="6"/>
  <c r="O2385" i="6"/>
  <c r="A2385" i="6"/>
  <c r="N2385" i="6"/>
  <c r="M2385" i="6"/>
  <c r="J2385" i="6"/>
  <c r="D2385" i="6"/>
  <c r="C2385" i="6"/>
  <c r="B2385" i="6"/>
  <c r="R2385" i="6"/>
  <c r="Q2385" i="6"/>
  <c r="P2385" i="6"/>
  <c r="L2385" i="6"/>
  <c r="K2385" i="6"/>
  <c r="I2385" i="6"/>
  <c r="H2385" i="6"/>
  <c r="G2385" i="6"/>
  <c r="F2385" i="6"/>
  <c r="E2385" i="6"/>
  <c r="L2282" i="6"/>
  <c r="K2282" i="6"/>
  <c r="J2282" i="6"/>
  <c r="C2282" i="6"/>
  <c r="B2282" i="6"/>
  <c r="Q2282" i="6"/>
  <c r="N2282" i="6"/>
  <c r="P2282" i="6"/>
  <c r="O2282" i="6"/>
  <c r="M2282" i="6"/>
  <c r="I2282" i="6"/>
  <c r="H2282" i="6"/>
  <c r="G2282" i="6"/>
  <c r="F2282" i="6"/>
  <c r="E2282" i="6"/>
  <c r="D2282" i="6"/>
  <c r="A2282" i="6"/>
  <c r="R2282" i="6"/>
  <c r="R2376" i="6"/>
  <c r="D2376" i="6"/>
  <c r="Q2376" i="6"/>
  <c r="C2376" i="6"/>
  <c r="P2376" i="6"/>
  <c r="B2376" i="6"/>
  <c r="M2376" i="6"/>
  <c r="O2376" i="6"/>
  <c r="N2376" i="6"/>
  <c r="L2376" i="6"/>
  <c r="K2376" i="6"/>
  <c r="J2376" i="6"/>
  <c r="I2376" i="6"/>
  <c r="H2376" i="6"/>
  <c r="G2376" i="6"/>
  <c r="F2376" i="6"/>
  <c r="E2376" i="6"/>
  <c r="A2376" i="6"/>
  <c r="O2465" i="6"/>
  <c r="A2465" i="6"/>
  <c r="N2465" i="6"/>
  <c r="L2465" i="6"/>
  <c r="K2465" i="6"/>
  <c r="J2465" i="6"/>
  <c r="I2465" i="6"/>
  <c r="H2465" i="6"/>
  <c r="G2465" i="6"/>
  <c r="F2465" i="6"/>
  <c r="E2465" i="6"/>
  <c r="D2465" i="6"/>
  <c r="C2465" i="6"/>
  <c r="R2465" i="6"/>
  <c r="B2465" i="6"/>
  <c r="Q2465" i="6"/>
  <c r="P2465" i="6"/>
  <c r="M2465" i="6"/>
  <c r="R2442" i="6"/>
  <c r="D2442" i="6"/>
  <c r="L2442" i="6"/>
  <c r="K2442" i="6"/>
  <c r="J2442" i="6"/>
  <c r="I2442" i="6"/>
  <c r="H2442" i="6"/>
  <c r="G2442" i="6"/>
  <c r="F2442" i="6"/>
  <c r="E2442" i="6"/>
  <c r="C2442" i="6"/>
  <c r="Q2442" i="6"/>
  <c r="B2442" i="6"/>
  <c r="P2442" i="6"/>
  <c r="A2442" i="6"/>
  <c r="O2442" i="6"/>
  <c r="N2442" i="6"/>
  <c r="M2442" i="6"/>
  <c r="G2475" i="6"/>
  <c r="F2475" i="6"/>
  <c r="L2475" i="6"/>
  <c r="K2475" i="6"/>
  <c r="J2475" i="6"/>
  <c r="I2475" i="6"/>
  <c r="E2475" i="6"/>
  <c r="D2475" i="6"/>
  <c r="C2475" i="6"/>
  <c r="B2475" i="6"/>
  <c r="A2475" i="6"/>
  <c r="R2475" i="6"/>
  <c r="Q2475" i="6"/>
  <c r="P2475" i="6"/>
  <c r="O2475" i="6"/>
  <c r="N2475" i="6"/>
  <c r="M2475" i="6"/>
  <c r="H2475" i="6"/>
  <c r="R2428" i="6"/>
  <c r="D2428" i="6"/>
  <c r="G2428" i="6"/>
  <c r="F2428" i="6"/>
  <c r="E2428" i="6"/>
  <c r="C2428" i="6"/>
  <c r="Q2428" i="6"/>
  <c r="B2428" i="6"/>
  <c r="P2428" i="6"/>
  <c r="A2428" i="6"/>
  <c r="O2428" i="6"/>
  <c r="N2428" i="6"/>
  <c r="M2428" i="6"/>
  <c r="L2428" i="6"/>
  <c r="K2428" i="6"/>
  <c r="J2428" i="6"/>
  <c r="I2428" i="6"/>
  <c r="H2428" i="6"/>
  <c r="G2395" i="6"/>
  <c r="F2395" i="6"/>
  <c r="E2395" i="6"/>
  <c r="P2395" i="6"/>
  <c r="B2395" i="6"/>
  <c r="M2395" i="6"/>
  <c r="L2395" i="6"/>
  <c r="C2395" i="6"/>
  <c r="A2395" i="6"/>
  <c r="R2395" i="6"/>
  <c r="Q2395" i="6"/>
  <c r="O2395" i="6"/>
  <c r="N2395" i="6"/>
  <c r="K2395" i="6"/>
  <c r="J2395" i="6"/>
  <c r="I2395" i="6"/>
  <c r="H2395" i="6"/>
  <c r="D2395" i="6"/>
  <c r="F2286" i="6"/>
  <c r="E2286" i="6"/>
  <c r="R2286" i="6"/>
  <c r="D2286" i="6"/>
  <c r="O2286" i="6"/>
  <c r="N2286" i="6"/>
  <c r="L2286" i="6"/>
  <c r="I2286" i="6"/>
  <c r="P2286" i="6"/>
  <c r="M2286" i="6"/>
  <c r="K2286" i="6"/>
  <c r="J2286" i="6"/>
  <c r="H2286" i="6"/>
  <c r="G2286" i="6"/>
  <c r="C2286" i="6"/>
  <c r="B2286" i="6"/>
  <c r="A2286" i="6"/>
  <c r="Q2286" i="6"/>
  <c r="E2275" i="6"/>
  <c r="R2275" i="6"/>
  <c r="D2275" i="6"/>
  <c r="Q2275" i="6"/>
  <c r="C2275" i="6"/>
  <c r="K2275" i="6"/>
  <c r="J2275" i="6"/>
  <c r="B2275" i="6"/>
  <c r="L2275" i="6"/>
  <c r="I2275" i="6"/>
  <c r="H2275" i="6"/>
  <c r="G2275" i="6"/>
  <c r="F2275" i="6"/>
  <c r="A2275" i="6"/>
  <c r="N2275" i="6"/>
  <c r="P2275" i="6"/>
  <c r="O2275" i="6"/>
  <c r="M2275" i="6"/>
  <c r="I2511" i="6"/>
  <c r="H2511" i="6"/>
  <c r="N2511" i="6"/>
  <c r="M2511" i="6"/>
  <c r="L2511" i="6"/>
  <c r="K2511" i="6"/>
  <c r="G2511" i="6"/>
  <c r="F2511" i="6"/>
  <c r="E2511" i="6"/>
  <c r="D2511" i="6"/>
  <c r="R2511" i="6"/>
  <c r="Q2511" i="6"/>
  <c r="P2511" i="6"/>
  <c r="O2511" i="6"/>
  <c r="J2511" i="6"/>
  <c r="C2511" i="6"/>
  <c r="B2511" i="6"/>
  <c r="A2511" i="6"/>
  <c r="J2562" i="6"/>
  <c r="I2562" i="6"/>
  <c r="H2562" i="6"/>
  <c r="Q2562" i="6"/>
  <c r="P2562" i="6"/>
  <c r="M2562" i="6"/>
  <c r="L2562" i="6"/>
  <c r="K2562" i="6"/>
  <c r="G2562" i="6"/>
  <c r="F2562" i="6"/>
  <c r="E2562" i="6"/>
  <c r="C2562" i="6"/>
  <c r="B2562" i="6"/>
  <c r="A2562" i="6"/>
  <c r="R2562" i="6"/>
  <c r="O2562" i="6"/>
  <c r="N2562" i="6"/>
  <c r="D2562" i="6"/>
  <c r="K2700" i="6"/>
  <c r="J2700" i="6"/>
  <c r="R2700" i="6"/>
  <c r="B2700" i="6"/>
  <c r="Q2700" i="6"/>
  <c r="A2700" i="6"/>
  <c r="P2700" i="6"/>
  <c r="O2700" i="6"/>
  <c r="N2700" i="6"/>
  <c r="M2700" i="6"/>
  <c r="L2700" i="6"/>
  <c r="I2700" i="6"/>
  <c r="H2700" i="6"/>
  <c r="G2700" i="6"/>
  <c r="F2700" i="6"/>
  <c r="E2700" i="6"/>
  <c r="D2700" i="6"/>
  <c r="C2700" i="6"/>
  <c r="P2544" i="6"/>
  <c r="B2544" i="6"/>
  <c r="Q2544" i="6"/>
  <c r="A2544" i="6"/>
  <c r="O2544" i="6"/>
  <c r="I2544" i="6"/>
  <c r="H2544" i="6"/>
  <c r="G2544" i="6"/>
  <c r="F2544" i="6"/>
  <c r="D2544" i="6"/>
  <c r="C2544" i="6"/>
  <c r="R2544" i="6"/>
  <c r="N2544" i="6"/>
  <c r="M2544" i="6"/>
  <c r="L2544" i="6"/>
  <c r="K2544" i="6"/>
  <c r="J2544" i="6"/>
  <c r="E2544" i="6"/>
  <c r="O2507" i="6"/>
  <c r="A2507" i="6"/>
  <c r="N2507" i="6"/>
  <c r="H2507" i="6"/>
  <c r="G2507" i="6"/>
  <c r="F2507" i="6"/>
  <c r="E2507" i="6"/>
  <c r="C2507" i="6"/>
  <c r="R2507" i="6"/>
  <c r="B2507" i="6"/>
  <c r="Q2507" i="6"/>
  <c r="P2507" i="6"/>
  <c r="M2507" i="6"/>
  <c r="L2507" i="6"/>
  <c r="K2507" i="6"/>
  <c r="J2507" i="6"/>
  <c r="I2507" i="6"/>
  <c r="D2507" i="6"/>
  <c r="K2477" i="6"/>
  <c r="J2477" i="6"/>
  <c r="F2477" i="6"/>
  <c r="E2477" i="6"/>
  <c r="D2477" i="6"/>
  <c r="C2477" i="6"/>
  <c r="P2477" i="6"/>
  <c r="R2477" i="6"/>
  <c r="Q2477" i="6"/>
  <c r="O2477" i="6"/>
  <c r="N2477" i="6"/>
  <c r="M2477" i="6"/>
  <c r="L2477" i="6"/>
  <c r="I2477" i="6"/>
  <c r="H2477" i="6"/>
  <c r="G2477" i="6"/>
  <c r="B2477" i="6"/>
  <c r="A2477" i="6"/>
  <c r="N2536" i="6"/>
  <c r="R2536" i="6"/>
  <c r="C2536" i="6"/>
  <c r="Q2536" i="6"/>
  <c r="B2536" i="6"/>
  <c r="D2536" i="6"/>
  <c r="A2536" i="6"/>
  <c r="P2536" i="6"/>
  <c r="M2536" i="6"/>
  <c r="L2536" i="6"/>
  <c r="K2536" i="6"/>
  <c r="J2536" i="6"/>
  <c r="I2536" i="6"/>
  <c r="H2536" i="6"/>
  <c r="G2536" i="6"/>
  <c r="F2536" i="6"/>
  <c r="E2536" i="6"/>
  <c r="O2536" i="6"/>
  <c r="M2609" i="6"/>
  <c r="L2609" i="6"/>
  <c r="K2609" i="6"/>
  <c r="P2609" i="6"/>
  <c r="O2609" i="6"/>
  <c r="N2609" i="6"/>
  <c r="J2609" i="6"/>
  <c r="I2609" i="6"/>
  <c r="H2609" i="6"/>
  <c r="G2609" i="6"/>
  <c r="D2609" i="6"/>
  <c r="R2609" i="6"/>
  <c r="Q2609" i="6"/>
  <c r="F2609" i="6"/>
  <c r="C2609" i="6"/>
  <c r="B2609" i="6"/>
  <c r="A2609" i="6"/>
  <c r="E2609" i="6"/>
  <c r="P2572" i="6"/>
  <c r="B2572" i="6"/>
  <c r="O2572" i="6"/>
  <c r="A2572" i="6"/>
  <c r="N2572" i="6"/>
  <c r="F2572" i="6"/>
  <c r="E2572" i="6"/>
  <c r="R2572" i="6"/>
  <c r="Q2572" i="6"/>
  <c r="M2572" i="6"/>
  <c r="K2572" i="6"/>
  <c r="J2572" i="6"/>
  <c r="I2572" i="6"/>
  <c r="H2572" i="6"/>
  <c r="G2572" i="6"/>
  <c r="D2572" i="6"/>
  <c r="C2572" i="6"/>
  <c r="L2572" i="6"/>
  <c r="F2464" i="6"/>
  <c r="E2464" i="6"/>
  <c r="O2464" i="6"/>
  <c r="N2464" i="6"/>
  <c r="M2464" i="6"/>
  <c r="L2464" i="6"/>
  <c r="K2464" i="6"/>
  <c r="J2464" i="6"/>
  <c r="I2464" i="6"/>
  <c r="H2464" i="6"/>
  <c r="G2464" i="6"/>
  <c r="D2464" i="6"/>
  <c r="C2464" i="6"/>
  <c r="R2464" i="6"/>
  <c r="Q2464" i="6"/>
  <c r="P2464" i="6"/>
  <c r="B2464" i="6"/>
  <c r="A2464" i="6"/>
  <c r="E2425" i="6"/>
  <c r="R2425" i="6"/>
  <c r="C2425" i="6"/>
  <c r="Q2425" i="6"/>
  <c r="B2425" i="6"/>
  <c r="P2425" i="6"/>
  <c r="A2425" i="6"/>
  <c r="O2425" i="6"/>
  <c r="N2425" i="6"/>
  <c r="M2425" i="6"/>
  <c r="L2425" i="6"/>
  <c r="K2425" i="6"/>
  <c r="J2425" i="6"/>
  <c r="I2425" i="6"/>
  <c r="H2425" i="6"/>
  <c r="D2425" i="6"/>
  <c r="G2425" i="6"/>
  <c r="F2425" i="6"/>
  <c r="L2683" i="6"/>
  <c r="K2683" i="6"/>
  <c r="O2683" i="6"/>
  <c r="N2683" i="6"/>
  <c r="M2683" i="6"/>
  <c r="J2683" i="6"/>
  <c r="I2683" i="6"/>
  <c r="H2683" i="6"/>
  <c r="G2683" i="6"/>
  <c r="F2683" i="6"/>
  <c r="E2683" i="6"/>
  <c r="R2683" i="6"/>
  <c r="Q2683" i="6"/>
  <c r="P2683" i="6"/>
  <c r="D2683" i="6"/>
  <c r="C2683" i="6"/>
  <c r="B2683" i="6"/>
  <c r="A2683" i="6"/>
  <c r="P2713" i="6"/>
  <c r="B2713" i="6"/>
  <c r="O2713" i="6"/>
  <c r="A2713" i="6"/>
  <c r="M2713" i="6"/>
  <c r="H2713" i="6"/>
  <c r="J2713" i="6"/>
  <c r="I2713" i="6"/>
  <c r="G2713" i="6"/>
  <c r="F2713" i="6"/>
  <c r="E2713" i="6"/>
  <c r="D2713" i="6"/>
  <c r="C2713" i="6"/>
  <c r="R2713" i="6"/>
  <c r="Q2713" i="6"/>
  <c r="N2713" i="6"/>
  <c r="L2713" i="6"/>
  <c r="K2713" i="6"/>
  <c r="R2679" i="6"/>
  <c r="D2679" i="6"/>
  <c r="Q2679" i="6"/>
  <c r="C2679" i="6"/>
  <c r="I2679" i="6"/>
  <c r="H2679" i="6"/>
  <c r="G2679" i="6"/>
  <c r="F2679" i="6"/>
  <c r="E2679" i="6"/>
  <c r="B2679" i="6"/>
  <c r="A2679" i="6"/>
  <c r="P2679" i="6"/>
  <c r="O2679" i="6"/>
  <c r="J2679" i="6"/>
  <c r="N2679" i="6"/>
  <c r="L2679" i="6"/>
  <c r="K2679" i="6"/>
  <c r="M2679" i="6"/>
  <c r="O3043" i="6"/>
  <c r="A3043" i="6"/>
  <c r="N3043" i="6"/>
  <c r="Q3043" i="6"/>
  <c r="P3043" i="6"/>
  <c r="M3043" i="6"/>
  <c r="L3043" i="6"/>
  <c r="R3043" i="6"/>
  <c r="K3043" i="6"/>
  <c r="J3043" i="6"/>
  <c r="I3043" i="6"/>
  <c r="H3043" i="6"/>
  <c r="G3043" i="6"/>
  <c r="F3043" i="6"/>
  <c r="E3043" i="6"/>
  <c r="D3043" i="6"/>
  <c r="C3043" i="6"/>
  <c r="B3043" i="6"/>
  <c r="P2699" i="6"/>
  <c r="B2699" i="6"/>
  <c r="O2699" i="6"/>
  <c r="A2699" i="6"/>
  <c r="E2699" i="6"/>
  <c r="D2699" i="6"/>
  <c r="C2699" i="6"/>
  <c r="R2699" i="6"/>
  <c r="Q2699" i="6"/>
  <c r="N2699" i="6"/>
  <c r="M2699" i="6"/>
  <c r="L2699" i="6"/>
  <c r="K2699" i="6"/>
  <c r="J2699" i="6"/>
  <c r="I2699" i="6"/>
  <c r="H2699" i="6"/>
  <c r="G2699" i="6"/>
  <c r="F2699" i="6"/>
  <c r="M2762" i="6"/>
  <c r="L2762" i="6"/>
  <c r="K2762" i="6"/>
  <c r="Q2762" i="6"/>
  <c r="P2762" i="6"/>
  <c r="O2762" i="6"/>
  <c r="N2762" i="6"/>
  <c r="J2762" i="6"/>
  <c r="I2762" i="6"/>
  <c r="H2762" i="6"/>
  <c r="G2762" i="6"/>
  <c r="F2762" i="6"/>
  <c r="E2762" i="6"/>
  <c r="R2762" i="6"/>
  <c r="D2762" i="6"/>
  <c r="C2762" i="6"/>
  <c r="B2762" i="6"/>
  <c r="A2762" i="6"/>
  <c r="H2681" i="6"/>
  <c r="G2681" i="6"/>
  <c r="C2681" i="6"/>
  <c r="R2681" i="6"/>
  <c r="B2681" i="6"/>
  <c r="Q2681" i="6"/>
  <c r="A2681" i="6"/>
  <c r="P2681" i="6"/>
  <c r="O2681" i="6"/>
  <c r="N2681" i="6"/>
  <c r="M2681" i="6"/>
  <c r="L2681" i="6"/>
  <c r="K2681" i="6"/>
  <c r="J2681" i="6"/>
  <c r="I2681" i="6"/>
  <c r="F2681" i="6"/>
  <c r="E2681" i="6"/>
  <c r="D2681" i="6"/>
  <c r="O2812" i="6"/>
  <c r="A2812" i="6"/>
  <c r="N2812" i="6"/>
  <c r="M2812" i="6"/>
  <c r="L2812" i="6"/>
  <c r="K2812" i="6"/>
  <c r="J2812" i="6"/>
  <c r="I2812" i="6"/>
  <c r="G2812" i="6"/>
  <c r="F2812" i="6"/>
  <c r="E2812" i="6"/>
  <c r="D2812" i="6"/>
  <c r="C2812" i="6"/>
  <c r="B2812" i="6"/>
  <c r="R2812" i="6"/>
  <c r="P2812" i="6"/>
  <c r="H2812" i="6"/>
  <c r="Q2812" i="6"/>
  <c r="L2779" i="6"/>
  <c r="K2779" i="6"/>
  <c r="J2779" i="6"/>
  <c r="I2779" i="6"/>
  <c r="H2779" i="6"/>
  <c r="G2779" i="6"/>
  <c r="F2779" i="6"/>
  <c r="E2779" i="6"/>
  <c r="D2779" i="6"/>
  <c r="C2779" i="6"/>
  <c r="B2779" i="6"/>
  <c r="A2779" i="6"/>
  <c r="R2779" i="6"/>
  <c r="Q2779" i="6"/>
  <c r="P2779" i="6"/>
  <c r="O2779" i="6"/>
  <c r="N2779" i="6"/>
  <c r="M2779" i="6"/>
  <c r="J2900" i="6"/>
  <c r="I2900" i="6"/>
  <c r="H2900" i="6"/>
  <c r="G2900" i="6"/>
  <c r="F2900" i="6"/>
  <c r="R2900" i="6"/>
  <c r="D2900" i="6"/>
  <c r="Q2900" i="6"/>
  <c r="C2900" i="6"/>
  <c r="P2900" i="6"/>
  <c r="B2900" i="6"/>
  <c r="O2900" i="6"/>
  <c r="N2900" i="6"/>
  <c r="M2900" i="6"/>
  <c r="L2900" i="6"/>
  <c r="K2900" i="6"/>
  <c r="E2900" i="6"/>
  <c r="A2900" i="6"/>
  <c r="H2709" i="6"/>
  <c r="G2709" i="6"/>
  <c r="E2709" i="6"/>
  <c r="N2709" i="6"/>
  <c r="I2709" i="6"/>
  <c r="F2709" i="6"/>
  <c r="D2709" i="6"/>
  <c r="C2709" i="6"/>
  <c r="B2709" i="6"/>
  <c r="A2709" i="6"/>
  <c r="R2709" i="6"/>
  <c r="Q2709" i="6"/>
  <c r="P2709" i="6"/>
  <c r="O2709" i="6"/>
  <c r="M2709" i="6"/>
  <c r="L2709" i="6"/>
  <c r="K2709" i="6"/>
  <c r="J2709" i="6"/>
  <c r="F2687" i="6"/>
  <c r="E2687" i="6"/>
  <c r="C2687" i="6"/>
  <c r="R2687" i="6"/>
  <c r="B2687" i="6"/>
  <c r="Q2687" i="6"/>
  <c r="A2687" i="6"/>
  <c r="P2687" i="6"/>
  <c r="O2687" i="6"/>
  <c r="N2687" i="6"/>
  <c r="M2687" i="6"/>
  <c r="L2687" i="6"/>
  <c r="K2687" i="6"/>
  <c r="J2687" i="6"/>
  <c r="I2687" i="6"/>
  <c r="H2687" i="6"/>
  <c r="G2687" i="6"/>
  <c r="D2687" i="6"/>
  <c r="E2746" i="6"/>
  <c r="R2746" i="6"/>
  <c r="D2746" i="6"/>
  <c r="P2746" i="6"/>
  <c r="B2746" i="6"/>
  <c r="O2746" i="6"/>
  <c r="A2746" i="6"/>
  <c r="N2746" i="6"/>
  <c r="M2746" i="6"/>
  <c r="L2746" i="6"/>
  <c r="K2746" i="6"/>
  <c r="C2746" i="6"/>
  <c r="Q2746" i="6"/>
  <c r="J2746" i="6"/>
  <c r="I2746" i="6"/>
  <c r="H2746" i="6"/>
  <c r="G2746" i="6"/>
  <c r="F2746" i="6"/>
  <c r="R2820" i="6"/>
  <c r="D2820" i="6"/>
  <c r="L2820" i="6"/>
  <c r="K2820" i="6"/>
  <c r="J2820" i="6"/>
  <c r="I2820" i="6"/>
  <c r="H2820" i="6"/>
  <c r="G2820" i="6"/>
  <c r="F2820" i="6"/>
  <c r="E2820" i="6"/>
  <c r="C2820" i="6"/>
  <c r="N2820" i="6"/>
  <c r="M2820" i="6"/>
  <c r="B2820" i="6"/>
  <c r="A2820" i="6"/>
  <c r="Q2820" i="6"/>
  <c r="P2820" i="6"/>
  <c r="O2820" i="6"/>
  <c r="I2861" i="6"/>
  <c r="F2861" i="6"/>
  <c r="K2861" i="6"/>
  <c r="J2861" i="6"/>
  <c r="H2861" i="6"/>
  <c r="G2861" i="6"/>
  <c r="E2861" i="6"/>
  <c r="D2861" i="6"/>
  <c r="C2861" i="6"/>
  <c r="R2861" i="6"/>
  <c r="B2861" i="6"/>
  <c r="Q2861" i="6"/>
  <c r="A2861" i="6"/>
  <c r="P2861" i="6"/>
  <c r="O2861" i="6"/>
  <c r="N2861" i="6"/>
  <c r="M2861" i="6"/>
  <c r="L2861" i="6"/>
  <c r="G2881" i="6"/>
  <c r="R2881" i="6"/>
  <c r="D2881" i="6"/>
  <c r="Q2881" i="6"/>
  <c r="C2881" i="6"/>
  <c r="H2881" i="6"/>
  <c r="F2881" i="6"/>
  <c r="E2881" i="6"/>
  <c r="B2881" i="6"/>
  <c r="A2881" i="6"/>
  <c r="P2881" i="6"/>
  <c r="O2881" i="6"/>
  <c r="N2881" i="6"/>
  <c r="M2881" i="6"/>
  <c r="L2881" i="6"/>
  <c r="K2881" i="6"/>
  <c r="J2881" i="6"/>
  <c r="I2881" i="6"/>
  <c r="R2972" i="6"/>
  <c r="D2972" i="6"/>
  <c r="Q2972" i="6"/>
  <c r="C2972" i="6"/>
  <c r="P2972" i="6"/>
  <c r="B2972" i="6"/>
  <c r="O2972" i="6"/>
  <c r="A2972" i="6"/>
  <c r="L2972" i="6"/>
  <c r="K2972" i="6"/>
  <c r="J2972" i="6"/>
  <c r="I2972" i="6"/>
  <c r="H2972" i="6"/>
  <c r="G2972" i="6"/>
  <c r="F2972" i="6"/>
  <c r="E2972" i="6"/>
  <c r="N2972" i="6"/>
  <c r="M2972" i="6"/>
  <c r="F2884" i="6"/>
  <c r="Q2884" i="6"/>
  <c r="C2884" i="6"/>
  <c r="P2884" i="6"/>
  <c r="B2884" i="6"/>
  <c r="D2884" i="6"/>
  <c r="A2884" i="6"/>
  <c r="R2884" i="6"/>
  <c r="O2884" i="6"/>
  <c r="N2884" i="6"/>
  <c r="M2884" i="6"/>
  <c r="L2884" i="6"/>
  <c r="K2884" i="6"/>
  <c r="J2884" i="6"/>
  <c r="I2884" i="6"/>
  <c r="H2884" i="6"/>
  <c r="G2884" i="6"/>
  <c r="E2884" i="6"/>
  <c r="R2904" i="6"/>
  <c r="D2904" i="6"/>
  <c r="Q2904" i="6"/>
  <c r="C2904" i="6"/>
  <c r="P2904" i="6"/>
  <c r="B2904" i="6"/>
  <c r="O2904" i="6"/>
  <c r="A2904" i="6"/>
  <c r="N2904" i="6"/>
  <c r="L2904" i="6"/>
  <c r="K2904" i="6"/>
  <c r="J2904" i="6"/>
  <c r="I2904" i="6"/>
  <c r="M2904" i="6"/>
  <c r="H2904" i="6"/>
  <c r="G2904" i="6"/>
  <c r="F2904" i="6"/>
  <c r="E2904" i="6"/>
  <c r="N2970" i="6"/>
  <c r="M2970" i="6"/>
  <c r="L2970" i="6"/>
  <c r="K2970" i="6"/>
  <c r="J2970" i="6"/>
  <c r="I2970" i="6"/>
  <c r="H2970" i="6"/>
  <c r="G2970" i="6"/>
  <c r="F2970" i="6"/>
  <c r="E2970" i="6"/>
  <c r="D2970" i="6"/>
  <c r="C2970" i="6"/>
  <c r="B2970" i="6"/>
  <c r="A2970" i="6"/>
  <c r="R2970" i="6"/>
  <c r="Q2970" i="6"/>
  <c r="P2970" i="6"/>
  <c r="O2970" i="6"/>
  <c r="P2964" i="6"/>
  <c r="B2964" i="6"/>
  <c r="O2964" i="6"/>
  <c r="A2964" i="6"/>
  <c r="N2964" i="6"/>
  <c r="M2964" i="6"/>
  <c r="H2964" i="6"/>
  <c r="G2964" i="6"/>
  <c r="F2964" i="6"/>
  <c r="E2964" i="6"/>
  <c r="D2964" i="6"/>
  <c r="C2964" i="6"/>
  <c r="R2964" i="6"/>
  <c r="Q2964" i="6"/>
  <c r="L2964" i="6"/>
  <c r="K2964" i="6"/>
  <c r="J2964" i="6"/>
  <c r="I2964" i="6"/>
  <c r="J2928" i="6"/>
  <c r="I2928" i="6"/>
  <c r="H2928" i="6"/>
  <c r="G2928" i="6"/>
  <c r="F2928" i="6"/>
  <c r="E2928" i="6"/>
  <c r="R2928" i="6"/>
  <c r="D2928" i="6"/>
  <c r="Q2928" i="6"/>
  <c r="C2928" i="6"/>
  <c r="P2928" i="6"/>
  <c r="B2928" i="6"/>
  <c r="O2928" i="6"/>
  <c r="A2928" i="6"/>
  <c r="L2928" i="6"/>
  <c r="K2928" i="6"/>
  <c r="M2928" i="6"/>
  <c r="N2928" i="6"/>
  <c r="H2850" i="6"/>
  <c r="E2850" i="6"/>
  <c r="G2850" i="6"/>
  <c r="F2850" i="6"/>
  <c r="D2850" i="6"/>
  <c r="C2850" i="6"/>
  <c r="R2850" i="6"/>
  <c r="B2850" i="6"/>
  <c r="Q2850" i="6"/>
  <c r="A2850" i="6"/>
  <c r="P2850" i="6"/>
  <c r="O2850" i="6"/>
  <c r="N2850" i="6"/>
  <c r="M2850" i="6"/>
  <c r="L2850" i="6"/>
  <c r="K2850" i="6"/>
  <c r="J2850" i="6"/>
  <c r="I2850" i="6"/>
  <c r="G2895" i="6"/>
  <c r="E2895" i="6"/>
  <c r="R2895" i="6"/>
  <c r="D2895" i="6"/>
  <c r="Q2895" i="6"/>
  <c r="C2895" i="6"/>
  <c r="O2895" i="6"/>
  <c r="A2895" i="6"/>
  <c r="P2895" i="6"/>
  <c r="N2895" i="6"/>
  <c r="M2895" i="6"/>
  <c r="L2895" i="6"/>
  <c r="K2895" i="6"/>
  <c r="J2895" i="6"/>
  <c r="I2895" i="6"/>
  <c r="H2895" i="6"/>
  <c r="F2895" i="6"/>
  <c r="B2895" i="6"/>
  <c r="P2950" i="6"/>
  <c r="B2950" i="6"/>
  <c r="O2950" i="6"/>
  <c r="A2950" i="6"/>
  <c r="N2950" i="6"/>
  <c r="M2950" i="6"/>
  <c r="R2950" i="6"/>
  <c r="Q2950" i="6"/>
  <c r="L2950" i="6"/>
  <c r="K2950" i="6"/>
  <c r="J2950" i="6"/>
  <c r="I2950" i="6"/>
  <c r="H2950" i="6"/>
  <c r="G2950" i="6"/>
  <c r="F2950" i="6"/>
  <c r="E2950" i="6"/>
  <c r="D2950" i="6"/>
  <c r="C2950" i="6"/>
  <c r="Q2947" i="6"/>
  <c r="C2947" i="6"/>
  <c r="P2947" i="6"/>
  <c r="B2947" i="6"/>
  <c r="O2947" i="6"/>
  <c r="A2947" i="6"/>
  <c r="N2947" i="6"/>
  <c r="R2947" i="6"/>
  <c r="M2947" i="6"/>
  <c r="L2947" i="6"/>
  <c r="K2947" i="6"/>
  <c r="J2947" i="6"/>
  <c r="I2947" i="6"/>
  <c r="H2947" i="6"/>
  <c r="G2947" i="6"/>
  <c r="F2947" i="6"/>
  <c r="E2947" i="6"/>
  <c r="D2947" i="6"/>
  <c r="O3158" i="6"/>
  <c r="A3158" i="6"/>
  <c r="N3158" i="6"/>
  <c r="M3158" i="6"/>
  <c r="Q3158" i="6"/>
  <c r="P3158" i="6"/>
  <c r="L3158" i="6"/>
  <c r="K3158" i="6"/>
  <c r="J3158" i="6"/>
  <c r="I3158" i="6"/>
  <c r="H3158" i="6"/>
  <c r="G3158" i="6"/>
  <c r="R3158" i="6"/>
  <c r="F3158" i="6"/>
  <c r="E3158" i="6"/>
  <c r="D3158" i="6"/>
  <c r="C3158" i="6"/>
  <c r="B3158" i="6"/>
  <c r="I3013" i="6"/>
  <c r="H3013" i="6"/>
  <c r="G3013" i="6"/>
  <c r="F3013" i="6"/>
  <c r="E3013" i="6"/>
  <c r="R3013" i="6"/>
  <c r="D3013" i="6"/>
  <c r="Q3013" i="6"/>
  <c r="C3013" i="6"/>
  <c r="P3013" i="6"/>
  <c r="B3013" i="6"/>
  <c r="O3013" i="6"/>
  <c r="A3013" i="6"/>
  <c r="N3013" i="6"/>
  <c r="M3013" i="6"/>
  <c r="L3013" i="6"/>
  <c r="J3013" i="6"/>
  <c r="K3013" i="6"/>
  <c r="G2963" i="6"/>
  <c r="F2963" i="6"/>
  <c r="E2963" i="6"/>
  <c r="R2963" i="6"/>
  <c r="D2963" i="6"/>
  <c r="I2963" i="6"/>
  <c r="H2963" i="6"/>
  <c r="C2963" i="6"/>
  <c r="B2963" i="6"/>
  <c r="A2963" i="6"/>
  <c r="Q2963" i="6"/>
  <c r="P2963" i="6"/>
  <c r="O2963" i="6"/>
  <c r="N2963" i="6"/>
  <c r="M2963" i="6"/>
  <c r="L2963" i="6"/>
  <c r="K2963" i="6"/>
  <c r="J2963" i="6"/>
  <c r="F3008" i="6"/>
  <c r="E3008" i="6"/>
  <c r="R3008" i="6"/>
  <c r="D3008" i="6"/>
  <c r="Q3008" i="6"/>
  <c r="C3008" i="6"/>
  <c r="P3008" i="6"/>
  <c r="B3008" i="6"/>
  <c r="O3008" i="6"/>
  <c r="A3008" i="6"/>
  <c r="N3008" i="6"/>
  <c r="M3008" i="6"/>
  <c r="L3008" i="6"/>
  <c r="I3008" i="6"/>
  <c r="H3008" i="6"/>
  <c r="G3008" i="6"/>
  <c r="K3008" i="6"/>
  <c r="J3008" i="6"/>
  <c r="L3080" i="6"/>
  <c r="K3080" i="6"/>
  <c r="J3080" i="6"/>
  <c r="I3080" i="6"/>
  <c r="O3080" i="6"/>
  <c r="N3080" i="6"/>
  <c r="M3080" i="6"/>
  <c r="H3080" i="6"/>
  <c r="F3080" i="6"/>
  <c r="E3080" i="6"/>
  <c r="D3080" i="6"/>
  <c r="C3080" i="6"/>
  <c r="B3080" i="6"/>
  <c r="R3080" i="6"/>
  <c r="Q3080" i="6"/>
  <c r="P3080" i="6"/>
  <c r="G3080" i="6"/>
  <c r="A3080" i="6"/>
  <c r="L3326" i="6"/>
  <c r="K3326" i="6"/>
  <c r="J3326" i="6"/>
  <c r="I3326" i="6"/>
  <c r="H3326" i="6"/>
  <c r="G3326" i="6"/>
  <c r="F3326" i="6"/>
  <c r="O3326" i="6"/>
  <c r="N3326" i="6"/>
  <c r="M3326" i="6"/>
  <c r="E3326" i="6"/>
  <c r="D3326" i="6"/>
  <c r="P3326" i="6"/>
  <c r="C3326" i="6"/>
  <c r="B3326" i="6"/>
  <c r="A3326" i="6"/>
  <c r="R3326" i="6"/>
  <c r="Q3326" i="6"/>
  <c r="H3193" i="6"/>
  <c r="G3193" i="6"/>
  <c r="N3193" i="6"/>
  <c r="M3193" i="6"/>
  <c r="L3193" i="6"/>
  <c r="K3193" i="6"/>
  <c r="J3193" i="6"/>
  <c r="I3193" i="6"/>
  <c r="F3193" i="6"/>
  <c r="O3193" i="6"/>
  <c r="E3193" i="6"/>
  <c r="D3193" i="6"/>
  <c r="C3193" i="6"/>
  <c r="B3193" i="6"/>
  <c r="A3193" i="6"/>
  <c r="R3193" i="6"/>
  <c r="Q3193" i="6"/>
  <c r="P3193" i="6"/>
  <c r="E3029" i="6"/>
  <c r="D3029" i="6"/>
  <c r="R3029" i="6"/>
  <c r="C3029" i="6"/>
  <c r="Q3029" i="6"/>
  <c r="B3029" i="6"/>
  <c r="P3029" i="6"/>
  <c r="A3029" i="6"/>
  <c r="O3029" i="6"/>
  <c r="N3029" i="6"/>
  <c r="M3029" i="6"/>
  <c r="L3029" i="6"/>
  <c r="K3029" i="6"/>
  <c r="J3029" i="6"/>
  <c r="I3029" i="6"/>
  <c r="H3029" i="6"/>
  <c r="G3029" i="6"/>
  <c r="F3029" i="6"/>
  <c r="M3091" i="6"/>
  <c r="L3091" i="6"/>
  <c r="K3091" i="6"/>
  <c r="J3091" i="6"/>
  <c r="B3091" i="6"/>
  <c r="A3091" i="6"/>
  <c r="R3091" i="6"/>
  <c r="Q3091" i="6"/>
  <c r="P3091" i="6"/>
  <c r="O3091" i="6"/>
  <c r="N3091" i="6"/>
  <c r="I3091" i="6"/>
  <c r="H3091" i="6"/>
  <c r="G3091" i="6"/>
  <c r="D3091" i="6"/>
  <c r="C3091" i="6"/>
  <c r="E3091" i="6"/>
  <c r="F3091" i="6"/>
  <c r="N3164" i="6"/>
  <c r="M3164" i="6"/>
  <c r="L3164" i="6"/>
  <c r="K3164" i="6"/>
  <c r="H3164" i="6"/>
  <c r="G3164" i="6"/>
  <c r="F3164" i="6"/>
  <c r="E3164" i="6"/>
  <c r="D3164" i="6"/>
  <c r="C3164" i="6"/>
  <c r="B3164" i="6"/>
  <c r="A3164" i="6"/>
  <c r="R3164" i="6"/>
  <c r="Q3164" i="6"/>
  <c r="P3164" i="6"/>
  <c r="O3164" i="6"/>
  <c r="J3164" i="6"/>
  <c r="I3164" i="6"/>
  <c r="J3176" i="6"/>
  <c r="I3176" i="6"/>
  <c r="H3176" i="6"/>
  <c r="G3176" i="6"/>
  <c r="F3176" i="6"/>
  <c r="E3176" i="6"/>
  <c r="D3176" i="6"/>
  <c r="C3176" i="6"/>
  <c r="B3176" i="6"/>
  <c r="A3176" i="6"/>
  <c r="R3176" i="6"/>
  <c r="Q3176" i="6"/>
  <c r="P3176" i="6"/>
  <c r="O3176" i="6"/>
  <c r="N3176" i="6"/>
  <c r="M3176" i="6"/>
  <c r="L3176" i="6"/>
  <c r="K3176" i="6"/>
  <c r="M3136" i="6"/>
  <c r="L3136" i="6"/>
  <c r="F3136" i="6"/>
  <c r="E3136" i="6"/>
  <c r="D3136" i="6"/>
  <c r="C3136" i="6"/>
  <c r="R3136" i="6"/>
  <c r="B3136" i="6"/>
  <c r="Q3136" i="6"/>
  <c r="A3136" i="6"/>
  <c r="P3136" i="6"/>
  <c r="O3136" i="6"/>
  <c r="N3136" i="6"/>
  <c r="K3136" i="6"/>
  <c r="J3136" i="6"/>
  <c r="I3136" i="6"/>
  <c r="H3136" i="6"/>
  <c r="G3136" i="6"/>
  <c r="M3206" i="6"/>
  <c r="L3206" i="6"/>
  <c r="K3206" i="6"/>
  <c r="J3206" i="6"/>
  <c r="I3206" i="6"/>
  <c r="H3206" i="6"/>
  <c r="G3206" i="6"/>
  <c r="F3206" i="6"/>
  <c r="E3206" i="6"/>
  <c r="R3206" i="6"/>
  <c r="Q3206" i="6"/>
  <c r="P3206" i="6"/>
  <c r="O3206" i="6"/>
  <c r="N3206" i="6"/>
  <c r="D3206" i="6"/>
  <c r="C3206" i="6"/>
  <c r="B3206" i="6"/>
  <c r="A3206" i="6"/>
  <c r="E3045" i="6"/>
  <c r="R3045" i="6"/>
  <c r="D3045" i="6"/>
  <c r="K3045" i="6"/>
  <c r="J3045" i="6"/>
  <c r="I3045" i="6"/>
  <c r="H3045" i="6"/>
  <c r="C3045" i="6"/>
  <c r="Q3045" i="6"/>
  <c r="P3045" i="6"/>
  <c r="O3045" i="6"/>
  <c r="N3045" i="6"/>
  <c r="M3045" i="6"/>
  <c r="L3045" i="6"/>
  <c r="G3045" i="6"/>
  <c r="F3045" i="6"/>
  <c r="B3045" i="6"/>
  <c r="A3045" i="6"/>
  <c r="P3286" i="6"/>
  <c r="B3286" i="6"/>
  <c r="O3286" i="6"/>
  <c r="A3286" i="6"/>
  <c r="N3286" i="6"/>
  <c r="M3286" i="6"/>
  <c r="L3286" i="6"/>
  <c r="R3286" i="6"/>
  <c r="Q3286" i="6"/>
  <c r="K3286" i="6"/>
  <c r="J3286" i="6"/>
  <c r="I3286" i="6"/>
  <c r="H3286" i="6"/>
  <c r="G3286" i="6"/>
  <c r="E3286" i="6"/>
  <c r="D3286" i="6"/>
  <c r="C3286" i="6"/>
  <c r="F3286" i="6"/>
  <c r="G3154" i="6"/>
  <c r="F3154" i="6"/>
  <c r="E3154" i="6"/>
  <c r="B3154" i="6"/>
  <c r="R3154" i="6"/>
  <c r="A3154" i="6"/>
  <c r="Q3154" i="6"/>
  <c r="P3154" i="6"/>
  <c r="O3154" i="6"/>
  <c r="N3154" i="6"/>
  <c r="M3154" i="6"/>
  <c r="L3154" i="6"/>
  <c r="H3154" i="6"/>
  <c r="D3154" i="6"/>
  <c r="C3154" i="6"/>
  <c r="J3154" i="6"/>
  <c r="I3154" i="6"/>
  <c r="K3154" i="6"/>
  <c r="M3252" i="6"/>
  <c r="N3252" i="6"/>
  <c r="L3252" i="6"/>
  <c r="K3252" i="6"/>
  <c r="C3252" i="6"/>
  <c r="B3252" i="6"/>
  <c r="A3252" i="6"/>
  <c r="R3252" i="6"/>
  <c r="Q3252" i="6"/>
  <c r="P3252" i="6"/>
  <c r="O3252" i="6"/>
  <c r="J3252" i="6"/>
  <c r="I3252" i="6"/>
  <c r="H3252" i="6"/>
  <c r="G3252" i="6"/>
  <c r="F3252" i="6"/>
  <c r="E3252" i="6"/>
  <c r="D3252" i="6"/>
  <c r="Q3240" i="6"/>
  <c r="C3240" i="6"/>
  <c r="O3240" i="6"/>
  <c r="N3240" i="6"/>
  <c r="M3240" i="6"/>
  <c r="A3240" i="6"/>
  <c r="R3240" i="6"/>
  <c r="P3240" i="6"/>
  <c r="L3240" i="6"/>
  <c r="K3240" i="6"/>
  <c r="J3240" i="6"/>
  <c r="I3240" i="6"/>
  <c r="H3240" i="6"/>
  <c r="G3240" i="6"/>
  <c r="F3240" i="6"/>
  <c r="E3240" i="6"/>
  <c r="D3240" i="6"/>
  <c r="B3240" i="6"/>
  <c r="Q3268" i="6"/>
  <c r="C3268" i="6"/>
  <c r="K3268" i="6"/>
  <c r="J3268" i="6"/>
  <c r="I3268" i="6"/>
  <c r="G3268" i="6"/>
  <c r="F3268" i="6"/>
  <c r="E3268" i="6"/>
  <c r="R3268" i="6"/>
  <c r="P3268" i="6"/>
  <c r="O3268" i="6"/>
  <c r="N3268" i="6"/>
  <c r="M3268" i="6"/>
  <c r="L3268" i="6"/>
  <c r="H3268" i="6"/>
  <c r="D3268" i="6"/>
  <c r="B3268" i="6"/>
  <c r="A3268" i="6"/>
  <c r="J3422" i="6"/>
  <c r="I3422" i="6"/>
  <c r="H3422" i="6"/>
  <c r="R3422" i="6"/>
  <c r="D3422" i="6"/>
  <c r="P3422" i="6"/>
  <c r="O3422" i="6"/>
  <c r="N3422" i="6"/>
  <c r="M3422" i="6"/>
  <c r="L3422" i="6"/>
  <c r="K3422" i="6"/>
  <c r="G3422" i="6"/>
  <c r="C3422" i="6"/>
  <c r="B3422" i="6"/>
  <c r="A3422" i="6"/>
  <c r="Q3422" i="6"/>
  <c r="F3422" i="6"/>
  <c r="E3422" i="6"/>
  <c r="N3235" i="6"/>
  <c r="E3235" i="6"/>
  <c r="D3235" i="6"/>
  <c r="R3235" i="6"/>
  <c r="C3235" i="6"/>
  <c r="Q3235" i="6"/>
  <c r="P3235" i="6"/>
  <c r="O3235" i="6"/>
  <c r="M3235" i="6"/>
  <c r="L3235" i="6"/>
  <c r="K3235" i="6"/>
  <c r="J3235" i="6"/>
  <c r="I3235" i="6"/>
  <c r="A3235" i="6"/>
  <c r="F3235" i="6"/>
  <c r="B3235" i="6"/>
  <c r="H3235" i="6"/>
  <c r="G3235" i="6"/>
  <c r="O3331" i="6"/>
  <c r="A3331" i="6"/>
  <c r="N3331" i="6"/>
  <c r="M3331" i="6"/>
  <c r="L3331" i="6"/>
  <c r="K3331" i="6"/>
  <c r="J3331" i="6"/>
  <c r="I3331" i="6"/>
  <c r="D3331" i="6"/>
  <c r="C3331" i="6"/>
  <c r="B3331" i="6"/>
  <c r="P3331" i="6"/>
  <c r="H3331" i="6"/>
  <c r="G3331" i="6"/>
  <c r="F3331" i="6"/>
  <c r="E3331" i="6"/>
  <c r="R3331" i="6"/>
  <c r="Q3331" i="6"/>
  <c r="K3301" i="6"/>
  <c r="J3301" i="6"/>
  <c r="I3301" i="6"/>
  <c r="H3301" i="6"/>
  <c r="C3301" i="6"/>
  <c r="B3301" i="6"/>
  <c r="A3301" i="6"/>
  <c r="Q3301" i="6"/>
  <c r="P3301" i="6"/>
  <c r="O3301" i="6"/>
  <c r="N3301" i="6"/>
  <c r="M3301" i="6"/>
  <c r="L3301" i="6"/>
  <c r="G3301" i="6"/>
  <c r="R3301" i="6"/>
  <c r="F3301" i="6"/>
  <c r="E3301" i="6"/>
  <c r="D3301" i="6"/>
  <c r="M3295" i="6"/>
  <c r="L3295" i="6"/>
  <c r="K3295" i="6"/>
  <c r="J3295" i="6"/>
  <c r="A3295" i="6"/>
  <c r="O3295" i="6"/>
  <c r="N3295" i="6"/>
  <c r="I3295" i="6"/>
  <c r="H3295" i="6"/>
  <c r="G3295" i="6"/>
  <c r="F3295" i="6"/>
  <c r="E3295" i="6"/>
  <c r="R3295" i="6"/>
  <c r="Q3295" i="6"/>
  <c r="P3295" i="6"/>
  <c r="D3295" i="6"/>
  <c r="C3295" i="6"/>
  <c r="B3295" i="6"/>
  <c r="J3370" i="6"/>
  <c r="I3370" i="6"/>
  <c r="H3370" i="6"/>
  <c r="G3370" i="6"/>
  <c r="K3370" i="6"/>
  <c r="F3370" i="6"/>
  <c r="E3370" i="6"/>
  <c r="D3370" i="6"/>
  <c r="C3370" i="6"/>
  <c r="B3370" i="6"/>
  <c r="A3370" i="6"/>
  <c r="R3370" i="6"/>
  <c r="Q3370" i="6"/>
  <c r="P3370" i="6"/>
  <c r="O3370" i="6"/>
  <c r="N3370" i="6"/>
  <c r="M3370" i="6"/>
  <c r="L3370" i="6"/>
  <c r="L3364" i="6"/>
  <c r="K3364" i="6"/>
  <c r="J3364" i="6"/>
  <c r="I3364" i="6"/>
  <c r="E3364" i="6"/>
  <c r="D3364" i="6"/>
  <c r="C3364" i="6"/>
  <c r="B3364" i="6"/>
  <c r="A3364" i="6"/>
  <c r="R3364" i="6"/>
  <c r="Q3364" i="6"/>
  <c r="P3364" i="6"/>
  <c r="H3364" i="6"/>
  <c r="G3364" i="6"/>
  <c r="F3364" i="6"/>
  <c r="O3364" i="6"/>
  <c r="N3364" i="6"/>
  <c r="M3364" i="6"/>
  <c r="G3313" i="6"/>
  <c r="F3313" i="6"/>
  <c r="E3313" i="6"/>
  <c r="R3313" i="6"/>
  <c r="D3313" i="6"/>
  <c r="K3313" i="6"/>
  <c r="J3313" i="6"/>
  <c r="I3313" i="6"/>
  <c r="O3313" i="6"/>
  <c r="N3313" i="6"/>
  <c r="M3313" i="6"/>
  <c r="L3313" i="6"/>
  <c r="H3313" i="6"/>
  <c r="C3313" i="6"/>
  <c r="B3313" i="6"/>
  <c r="Q3313" i="6"/>
  <c r="P3313" i="6"/>
  <c r="A3313" i="6"/>
  <c r="E3291" i="6"/>
  <c r="R3291" i="6"/>
  <c r="D3291" i="6"/>
  <c r="Q3291" i="6"/>
  <c r="C3291" i="6"/>
  <c r="P3291" i="6"/>
  <c r="B3291" i="6"/>
  <c r="O3291" i="6"/>
  <c r="G3291" i="6"/>
  <c r="F3291" i="6"/>
  <c r="A3291" i="6"/>
  <c r="N3291" i="6"/>
  <c r="M3291" i="6"/>
  <c r="L3291" i="6"/>
  <c r="K3291" i="6"/>
  <c r="J3291" i="6"/>
  <c r="I3291" i="6"/>
  <c r="H3291" i="6"/>
  <c r="O3407" i="6"/>
  <c r="A3407" i="6"/>
  <c r="N3407" i="6"/>
  <c r="M3407" i="6"/>
  <c r="I3407" i="6"/>
  <c r="G3407" i="6"/>
  <c r="F3407" i="6"/>
  <c r="E3407" i="6"/>
  <c r="D3407" i="6"/>
  <c r="C3407" i="6"/>
  <c r="B3407" i="6"/>
  <c r="P3407" i="6"/>
  <c r="L3407" i="6"/>
  <c r="K3407" i="6"/>
  <c r="J3407" i="6"/>
  <c r="H3407" i="6"/>
  <c r="R3407" i="6"/>
  <c r="Q3407" i="6"/>
  <c r="G3365" i="6"/>
  <c r="F3365" i="6"/>
  <c r="E3365" i="6"/>
  <c r="R3365" i="6"/>
  <c r="D3365" i="6"/>
  <c r="H3365" i="6"/>
  <c r="C3365" i="6"/>
  <c r="B3365" i="6"/>
  <c r="A3365" i="6"/>
  <c r="Q3365" i="6"/>
  <c r="P3365" i="6"/>
  <c r="O3365" i="6"/>
  <c r="N3365" i="6"/>
  <c r="M3365" i="6"/>
  <c r="L3365" i="6"/>
  <c r="J3365" i="6"/>
  <c r="K3365" i="6"/>
  <c r="I3365" i="6"/>
  <c r="E3357" i="6"/>
  <c r="R3357" i="6"/>
  <c r="D3357" i="6"/>
  <c r="Q3357" i="6"/>
  <c r="C3357" i="6"/>
  <c r="P3357" i="6"/>
  <c r="B3357" i="6"/>
  <c r="O3357" i="6"/>
  <c r="N3357" i="6"/>
  <c r="M3357" i="6"/>
  <c r="L3357" i="6"/>
  <c r="K3357" i="6"/>
  <c r="G3357" i="6"/>
  <c r="F3357" i="6"/>
  <c r="A3357" i="6"/>
  <c r="J3357" i="6"/>
  <c r="I3357" i="6"/>
  <c r="H3357" i="6"/>
  <c r="K3524" i="6"/>
  <c r="G3524" i="6"/>
  <c r="R3524" i="6"/>
  <c r="B3524" i="6"/>
  <c r="Q3524" i="6"/>
  <c r="A3524" i="6"/>
  <c r="P3524" i="6"/>
  <c r="O3524" i="6"/>
  <c r="N3524" i="6"/>
  <c r="H3524" i="6"/>
  <c r="F3524" i="6"/>
  <c r="E3524" i="6"/>
  <c r="D3524" i="6"/>
  <c r="C3524" i="6"/>
  <c r="L3524" i="6"/>
  <c r="I3524" i="6"/>
  <c r="M3524" i="6"/>
  <c r="J3524" i="6"/>
  <c r="J3444" i="6"/>
  <c r="I3444" i="6"/>
  <c r="H3444" i="6"/>
  <c r="G3444" i="6"/>
  <c r="F3444" i="6"/>
  <c r="E3444" i="6"/>
  <c r="D3444" i="6"/>
  <c r="C3444" i="6"/>
  <c r="R3444" i="6"/>
  <c r="B3444" i="6"/>
  <c r="Q3444" i="6"/>
  <c r="A3444" i="6"/>
  <c r="N3444" i="6"/>
  <c r="P3444" i="6"/>
  <c r="O3444" i="6"/>
  <c r="M3444" i="6"/>
  <c r="L3444" i="6"/>
  <c r="K3444" i="6"/>
  <c r="J3475" i="6"/>
  <c r="I3475" i="6"/>
  <c r="H3475" i="6"/>
  <c r="G3475" i="6"/>
  <c r="C3475" i="6"/>
  <c r="B3475" i="6"/>
  <c r="A3475" i="6"/>
  <c r="R3475" i="6"/>
  <c r="Q3475" i="6"/>
  <c r="P3475" i="6"/>
  <c r="O3475" i="6"/>
  <c r="N3475" i="6"/>
  <c r="M3475" i="6"/>
  <c r="K3475" i="6"/>
  <c r="L3475" i="6"/>
  <c r="F3475" i="6"/>
  <c r="D3475" i="6"/>
  <c r="E3475" i="6"/>
  <c r="L3469" i="6"/>
  <c r="K3469" i="6"/>
  <c r="J3469" i="6"/>
  <c r="I3469" i="6"/>
  <c r="A3469" i="6"/>
  <c r="R3469" i="6"/>
  <c r="Q3469" i="6"/>
  <c r="P3469" i="6"/>
  <c r="O3469" i="6"/>
  <c r="N3469" i="6"/>
  <c r="M3469" i="6"/>
  <c r="H3469" i="6"/>
  <c r="G3469" i="6"/>
  <c r="E3469" i="6"/>
  <c r="F3469" i="6"/>
  <c r="D3469" i="6"/>
  <c r="C3469" i="6"/>
  <c r="B3469" i="6"/>
  <c r="H3519" i="6"/>
  <c r="R3519" i="6"/>
  <c r="D3519" i="6"/>
  <c r="O3519" i="6"/>
  <c r="N3519" i="6"/>
  <c r="M3519" i="6"/>
  <c r="L3519" i="6"/>
  <c r="K3519" i="6"/>
  <c r="B3519" i="6"/>
  <c r="A3519" i="6"/>
  <c r="Q3519" i="6"/>
  <c r="P3519" i="6"/>
  <c r="J3519" i="6"/>
  <c r="I3519" i="6"/>
  <c r="G3519" i="6"/>
  <c r="F3519" i="6"/>
  <c r="E3519" i="6"/>
  <c r="C3519" i="6"/>
  <c r="E3445" i="6"/>
  <c r="R3445" i="6"/>
  <c r="D3445" i="6"/>
  <c r="G3445" i="6"/>
  <c r="F3445" i="6"/>
  <c r="C3445" i="6"/>
  <c r="B3445" i="6"/>
  <c r="Q3445" i="6"/>
  <c r="A3445" i="6"/>
  <c r="P3445" i="6"/>
  <c r="O3445" i="6"/>
  <c r="N3445" i="6"/>
  <c r="K3445" i="6"/>
  <c r="L3445" i="6"/>
  <c r="J3445" i="6"/>
  <c r="I3445" i="6"/>
  <c r="H3445" i="6"/>
  <c r="M3445" i="6"/>
  <c r="O3544" i="6"/>
  <c r="M3544" i="6"/>
  <c r="L3544" i="6"/>
  <c r="I3544" i="6"/>
  <c r="F3544" i="6"/>
  <c r="E3544" i="6"/>
  <c r="D3544" i="6"/>
  <c r="C3544" i="6"/>
  <c r="G3544" i="6"/>
  <c r="B3544" i="6"/>
  <c r="A3544" i="6"/>
  <c r="R3544" i="6"/>
  <c r="Q3544" i="6"/>
  <c r="P3544" i="6"/>
  <c r="N3544" i="6"/>
  <c r="K3544" i="6"/>
  <c r="J3544" i="6"/>
  <c r="H3544" i="6"/>
  <c r="L3535" i="6"/>
  <c r="H3535" i="6"/>
  <c r="E3535" i="6"/>
  <c r="D3535" i="6"/>
  <c r="C3535" i="6"/>
  <c r="R3535" i="6"/>
  <c r="B3535" i="6"/>
  <c r="Q3535" i="6"/>
  <c r="A3535" i="6"/>
  <c r="P3535" i="6"/>
  <c r="O3535" i="6"/>
  <c r="J3535" i="6"/>
  <c r="I3535" i="6"/>
  <c r="G3535" i="6"/>
  <c r="F3535" i="6"/>
  <c r="N3535" i="6"/>
  <c r="M3535" i="6"/>
  <c r="K3535" i="6"/>
  <c r="J3597" i="6"/>
  <c r="R3597" i="6"/>
  <c r="D3597" i="6"/>
  <c r="P3597" i="6"/>
  <c r="O3597" i="6"/>
  <c r="N3597" i="6"/>
  <c r="M3597" i="6"/>
  <c r="L3597" i="6"/>
  <c r="K3597" i="6"/>
  <c r="I3597" i="6"/>
  <c r="H3597" i="6"/>
  <c r="G3597" i="6"/>
  <c r="F3597" i="6"/>
  <c r="Q3597" i="6"/>
  <c r="E3597" i="6"/>
  <c r="C3597" i="6"/>
  <c r="B3597" i="6"/>
  <c r="A3597" i="6"/>
  <c r="N3599" i="6"/>
  <c r="H3599" i="6"/>
  <c r="K3599" i="6"/>
  <c r="J3599" i="6"/>
  <c r="I3599" i="6"/>
  <c r="G3599" i="6"/>
  <c r="F3599" i="6"/>
  <c r="E3599" i="6"/>
  <c r="D3599" i="6"/>
  <c r="C3599" i="6"/>
  <c r="R3599" i="6"/>
  <c r="B3599" i="6"/>
  <c r="Q3599" i="6"/>
  <c r="A3599" i="6"/>
  <c r="P3599" i="6"/>
  <c r="O3599" i="6"/>
  <c r="M3599" i="6"/>
  <c r="L3599" i="6"/>
  <c r="H3589" i="6"/>
  <c r="P3589" i="6"/>
  <c r="B3589" i="6"/>
  <c r="E3589" i="6"/>
  <c r="D3589" i="6"/>
  <c r="C3589" i="6"/>
  <c r="R3589" i="6"/>
  <c r="A3589" i="6"/>
  <c r="Q3589" i="6"/>
  <c r="O3589" i="6"/>
  <c r="M3589" i="6"/>
  <c r="L3589" i="6"/>
  <c r="K3589" i="6"/>
  <c r="J3589" i="6"/>
  <c r="I3589" i="6"/>
  <c r="G3589" i="6"/>
  <c r="F3589" i="6"/>
  <c r="N3589" i="6"/>
  <c r="E3570" i="6"/>
  <c r="M3570" i="6"/>
  <c r="G3570" i="6"/>
  <c r="F3570" i="6"/>
  <c r="D3570" i="6"/>
  <c r="C3570" i="6"/>
  <c r="R3570" i="6"/>
  <c r="B3570" i="6"/>
  <c r="Q3570" i="6"/>
  <c r="A3570" i="6"/>
  <c r="O3570" i="6"/>
  <c r="N3570" i="6"/>
  <c r="H3570" i="6"/>
  <c r="L3570" i="6"/>
  <c r="P3570" i="6"/>
  <c r="K3570" i="6"/>
  <c r="J3570" i="6"/>
  <c r="I3570" i="6"/>
  <c r="A24" i="6"/>
  <c r="A160" i="6"/>
  <c r="A28" i="6"/>
  <c r="B28" i="6" s="1"/>
  <c r="A368" i="6"/>
  <c r="B368" i="6" s="1"/>
  <c r="D368" i="6" s="1"/>
  <c r="A310" i="6"/>
  <c r="C310" i="6" s="1"/>
  <c r="A535" i="6"/>
  <c r="A618" i="6"/>
  <c r="C618" i="6" s="1"/>
  <c r="G618" i="6" s="1"/>
  <c r="A520" i="6"/>
  <c r="C520" i="6" s="1"/>
  <c r="G520" i="6" s="1"/>
  <c r="I926" i="6"/>
  <c r="G926" i="6"/>
  <c r="Q926" i="6"/>
  <c r="A926" i="6"/>
  <c r="O926" i="6"/>
  <c r="N926" i="6"/>
  <c r="M926" i="6"/>
  <c r="L926" i="6"/>
  <c r="K926" i="6"/>
  <c r="J926" i="6"/>
  <c r="H926" i="6"/>
  <c r="F926" i="6"/>
  <c r="D926" i="6"/>
  <c r="E926" i="6"/>
  <c r="C926" i="6"/>
  <c r="B926" i="6"/>
  <c r="R926" i="6"/>
  <c r="P926" i="6"/>
  <c r="F805" i="6"/>
  <c r="K805" i="6"/>
  <c r="J805" i="6"/>
  <c r="I805" i="6"/>
  <c r="H805" i="6"/>
  <c r="G805" i="6"/>
  <c r="E805" i="6"/>
  <c r="D805" i="6"/>
  <c r="R805" i="6"/>
  <c r="C805" i="6"/>
  <c r="Q805" i="6"/>
  <c r="B805" i="6"/>
  <c r="P805" i="6"/>
  <c r="A805" i="6"/>
  <c r="N805" i="6"/>
  <c r="L805" i="6"/>
  <c r="O805" i="6"/>
  <c r="M805" i="6"/>
  <c r="A611" i="6"/>
  <c r="B611" i="6" s="1"/>
  <c r="L945" i="6"/>
  <c r="J945" i="6"/>
  <c r="P945" i="6"/>
  <c r="O945" i="6"/>
  <c r="N945" i="6"/>
  <c r="M945" i="6"/>
  <c r="K945" i="6"/>
  <c r="I945" i="6"/>
  <c r="H945" i="6"/>
  <c r="G945" i="6"/>
  <c r="F945" i="6"/>
  <c r="E945" i="6"/>
  <c r="C945" i="6"/>
  <c r="R945" i="6"/>
  <c r="Q945" i="6"/>
  <c r="D945" i="6"/>
  <c r="B945" i="6"/>
  <c r="A945" i="6"/>
  <c r="F935" i="6"/>
  <c r="R935" i="6"/>
  <c r="D935" i="6"/>
  <c r="J935" i="6"/>
  <c r="I935" i="6"/>
  <c r="H935" i="6"/>
  <c r="G935" i="6"/>
  <c r="E935" i="6"/>
  <c r="C935" i="6"/>
  <c r="B935" i="6"/>
  <c r="Q935" i="6"/>
  <c r="A935" i="6"/>
  <c r="P935" i="6"/>
  <c r="O935" i="6"/>
  <c r="M935" i="6"/>
  <c r="N935" i="6"/>
  <c r="L935" i="6"/>
  <c r="K935" i="6"/>
  <c r="G900" i="6"/>
  <c r="E900" i="6"/>
  <c r="R900" i="6"/>
  <c r="D900" i="6"/>
  <c r="Q900" i="6"/>
  <c r="C900" i="6"/>
  <c r="P900" i="6"/>
  <c r="B900" i="6"/>
  <c r="O900" i="6"/>
  <c r="A900" i="6"/>
  <c r="N900" i="6"/>
  <c r="M900" i="6"/>
  <c r="L900" i="6"/>
  <c r="J900" i="6"/>
  <c r="I900" i="6"/>
  <c r="K900" i="6"/>
  <c r="H900" i="6"/>
  <c r="F900" i="6"/>
  <c r="O1146" i="6"/>
  <c r="A1146" i="6"/>
  <c r="N1146" i="6"/>
  <c r="M1146" i="6"/>
  <c r="L1146" i="6"/>
  <c r="K1146" i="6"/>
  <c r="J1146" i="6"/>
  <c r="I1146" i="6"/>
  <c r="H1146" i="6"/>
  <c r="G1146" i="6"/>
  <c r="F1146" i="6"/>
  <c r="E1146" i="6"/>
  <c r="R1146" i="6"/>
  <c r="D1146" i="6"/>
  <c r="C1146" i="6"/>
  <c r="B1146" i="6"/>
  <c r="P1146" i="6"/>
  <c r="Q1146" i="6"/>
  <c r="M1241" i="6"/>
  <c r="L1241" i="6"/>
  <c r="K1241" i="6"/>
  <c r="J1241" i="6"/>
  <c r="G1241" i="6"/>
  <c r="F1241" i="6"/>
  <c r="E1241" i="6"/>
  <c r="D1241" i="6"/>
  <c r="C1241" i="6"/>
  <c r="B1241" i="6"/>
  <c r="A1241" i="6"/>
  <c r="R1241" i="6"/>
  <c r="Q1241" i="6"/>
  <c r="P1241" i="6"/>
  <c r="O1241" i="6"/>
  <c r="N1241" i="6"/>
  <c r="I1241" i="6"/>
  <c r="H1241" i="6"/>
  <c r="G1016" i="6"/>
  <c r="F1016" i="6"/>
  <c r="E1016" i="6"/>
  <c r="R1016" i="6"/>
  <c r="D1016" i="6"/>
  <c r="L1016" i="6"/>
  <c r="K1016" i="6"/>
  <c r="J1016" i="6"/>
  <c r="I1016" i="6"/>
  <c r="H1016" i="6"/>
  <c r="C1016" i="6"/>
  <c r="B1016" i="6"/>
  <c r="A1016" i="6"/>
  <c r="Q1016" i="6"/>
  <c r="O1016" i="6"/>
  <c r="M1016" i="6"/>
  <c r="P1016" i="6"/>
  <c r="N1016" i="6"/>
  <c r="E1092" i="6"/>
  <c r="R1092" i="6"/>
  <c r="D1092" i="6"/>
  <c r="Q1092" i="6"/>
  <c r="C1092" i="6"/>
  <c r="P1092" i="6"/>
  <c r="B1092" i="6"/>
  <c r="M1092" i="6"/>
  <c r="L1092" i="6"/>
  <c r="K1092" i="6"/>
  <c r="J1092" i="6"/>
  <c r="I1092" i="6"/>
  <c r="H1092" i="6"/>
  <c r="O1092" i="6"/>
  <c r="N1092" i="6"/>
  <c r="G1092" i="6"/>
  <c r="F1092" i="6"/>
  <c r="A1092" i="6"/>
  <c r="F1206" i="6"/>
  <c r="E1206" i="6"/>
  <c r="R1206" i="6"/>
  <c r="D1206" i="6"/>
  <c r="M1206" i="6"/>
  <c r="L1206" i="6"/>
  <c r="K1206" i="6"/>
  <c r="J1206" i="6"/>
  <c r="I1206" i="6"/>
  <c r="H1206" i="6"/>
  <c r="G1206" i="6"/>
  <c r="C1206" i="6"/>
  <c r="B1206" i="6"/>
  <c r="A1206" i="6"/>
  <c r="Q1206" i="6"/>
  <c r="P1206" i="6"/>
  <c r="O1206" i="6"/>
  <c r="N1206" i="6"/>
  <c r="O1487" i="6"/>
  <c r="A1487" i="6"/>
  <c r="N1487" i="6"/>
  <c r="M1487" i="6"/>
  <c r="L1487" i="6"/>
  <c r="K1487" i="6"/>
  <c r="J1487" i="6"/>
  <c r="F1487" i="6"/>
  <c r="E1487" i="6"/>
  <c r="R1487" i="6"/>
  <c r="D1487" i="6"/>
  <c r="Q1487" i="6"/>
  <c r="P1487" i="6"/>
  <c r="I1487" i="6"/>
  <c r="H1487" i="6"/>
  <c r="G1487" i="6"/>
  <c r="C1487" i="6"/>
  <c r="B1487" i="6"/>
  <c r="I1562" i="6"/>
  <c r="H1562" i="6"/>
  <c r="G1562" i="6"/>
  <c r="F1562" i="6"/>
  <c r="J1562" i="6"/>
  <c r="E1562" i="6"/>
  <c r="D1562" i="6"/>
  <c r="C1562" i="6"/>
  <c r="B1562" i="6"/>
  <c r="A1562" i="6"/>
  <c r="R1562" i="6"/>
  <c r="Q1562" i="6"/>
  <c r="P1562" i="6"/>
  <c r="O1562" i="6"/>
  <c r="N1562" i="6"/>
  <c r="M1562" i="6"/>
  <c r="L1562" i="6"/>
  <c r="K1562" i="6"/>
  <c r="F1472" i="6"/>
  <c r="E1472" i="6"/>
  <c r="R1472" i="6"/>
  <c r="D1472" i="6"/>
  <c r="Q1472" i="6"/>
  <c r="C1472" i="6"/>
  <c r="P1472" i="6"/>
  <c r="B1472" i="6"/>
  <c r="O1472" i="6"/>
  <c r="A1472" i="6"/>
  <c r="I1472" i="6"/>
  <c r="H1472" i="6"/>
  <c r="G1472" i="6"/>
  <c r="N1472" i="6"/>
  <c r="M1472" i="6"/>
  <c r="L1472" i="6"/>
  <c r="K1472" i="6"/>
  <c r="J1472" i="6"/>
  <c r="O1712" i="6"/>
  <c r="A1712" i="6"/>
  <c r="N1712" i="6"/>
  <c r="M1712" i="6"/>
  <c r="L1712" i="6"/>
  <c r="K1712" i="6"/>
  <c r="J1712" i="6"/>
  <c r="I1712" i="6"/>
  <c r="H1712" i="6"/>
  <c r="G1712" i="6"/>
  <c r="F1712" i="6"/>
  <c r="E1712" i="6"/>
  <c r="R1712" i="6"/>
  <c r="D1712" i="6"/>
  <c r="Q1712" i="6"/>
  <c r="C1712" i="6"/>
  <c r="P1712" i="6"/>
  <c r="B1712" i="6"/>
  <c r="K1640" i="6"/>
  <c r="J1640" i="6"/>
  <c r="I1640" i="6"/>
  <c r="H1640" i="6"/>
  <c r="E1640" i="6"/>
  <c r="Q1640" i="6"/>
  <c r="C1640" i="6"/>
  <c r="P1640" i="6"/>
  <c r="B1640" i="6"/>
  <c r="N1640" i="6"/>
  <c r="A1640" i="6"/>
  <c r="R1640" i="6"/>
  <c r="O1640" i="6"/>
  <c r="M1640" i="6"/>
  <c r="L1640" i="6"/>
  <c r="G1640" i="6"/>
  <c r="F1640" i="6"/>
  <c r="D1640" i="6"/>
  <c r="F1697" i="6"/>
  <c r="E1697" i="6"/>
  <c r="R1697" i="6"/>
  <c r="D1697" i="6"/>
  <c r="Q1697" i="6"/>
  <c r="C1697" i="6"/>
  <c r="P1697" i="6"/>
  <c r="B1697" i="6"/>
  <c r="O1697" i="6"/>
  <c r="A1697" i="6"/>
  <c r="N1697" i="6"/>
  <c r="M1697" i="6"/>
  <c r="L1697" i="6"/>
  <c r="K1697" i="6"/>
  <c r="J1697" i="6"/>
  <c r="I1697" i="6"/>
  <c r="H1697" i="6"/>
  <c r="G1697" i="6"/>
  <c r="I1880" i="6"/>
  <c r="H1880" i="6"/>
  <c r="G1880" i="6"/>
  <c r="F1880" i="6"/>
  <c r="Q1880" i="6"/>
  <c r="C1880" i="6"/>
  <c r="O1880" i="6"/>
  <c r="A1880" i="6"/>
  <c r="M1880" i="6"/>
  <c r="L1880" i="6"/>
  <c r="K1880" i="6"/>
  <c r="J1880" i="6"/>
  <c r="E1880" i="6"/>
  <c r="D1880" i="6"/>
  <c r="B1880" i="6"/>
  <c r="R1880" i="6"/>
  <c r="P1880" i="6"/>
  <c r="N1880" i="6"/>
  <c r="J1769" i="6"/>
  <c r="I1769" i="6"/>
  <c r="E1769" i="6"/>
  <c r="R1769" i="6"/>
  <c r="D1769" i="6"/>
  <c r="P1769" i="6"/>
  <c r="B1769" i="6"/>
  <c r="O1769" i="6"/>
  <c r="A1769" i="6"/>
  <c r="N1769" i="6"/>
  <c r="L1769" i="6"/>
  <c r="K1769" i="6"/>
  <c r="H1769" i="6"/>
  <c r="G1769" i="6"/>
  <c r="F1769" i="6"/>
  <c r="C1769" i="6"/>
  <c r="Q1769" i="6"/>
  <c r="M1769" i="6"/>
  <c r="P1901" i="6"/>
  <c r="B1901" i="6"/>
  <c r="O1901" i="6"/>
  <c r="A1901" i="6"/>
  <c r="N1901" i="6"/>
  <c r="M1901" i="6"/>
  <c r="L1901" i="6"/>
  <c r="K1901" i="6"/>
  <c r="J1901" i="6"/>
  <c r="H1901" i="6"/>
  <c r="R1901" i="6"/>
  <c r="Q1901" i="6"/>
  <c r="I1901" i="6"/>
  <c r="G1901" i="6"/>
  <c r="F1901" i="6"/>
  <c r="E1901" i="6"/>
  <c r="D1901" i="6"/>
  <c r="C1901" i="6"/>
  <c r="M2010" i="6"/>
  <c r="L2010" i="6"/>
  <c r="K2010" i="6"/>
  <c r="J2010" i="6"/>
  <c r="I2010" i="6"/>
  <c r="H2010" i="6"/>
  <c r="G2010" i="6"/>
  <c r="C2010" i="6"/>
  <c r="B2010" i="6"/>
  <c r="A2010" i="6"/>
  <c r="R2010" i="6"/>
  <c r="Q2010" i="6"/>
  <c r="P2010" i="6"/>
  <c r="O2010" i="6"/>
  <c r="N2010" i="6"/>
  <c r="F2010" i="6"/>
  <c r="E2010" i="6"/>
  <c r="D2010" i="6"/>
  <c r="E1836" i="6"/>
  <c r="R1836" i="6"/>
  <c r="D1836" i="6"/>
  <c r="Q1836" i="6"/>
  <c r="C1836" i="6"/>
  <c r="P1836" i="6"/>
  <c r="B1836" i="6"/>
  <c r="M1836" i="6"/>
  <c r="L1836" i="6"/>
  <c r="K1836" i="6"/>
  <c r="J1836" i="6"/>
  <c r="I1836" i="6"/>
  <c r="H1836" i="6"/>
  <c r="G1836" i="6"/>
  <c r="F1836" i="6"/>
  <c r="A1836" i="6"/>
  <c r="O1836" i="6"/>
  <c r="N1836" i="6"/>
  <c r="K2002" i="6"/>
  <c r="J2002" i="6"/>
  <c r="I2002" i="6"/>
  <c r="H2002" i="6"/>
  <c r="G2002" i="6"/>
  <c r="F2002" i="6"/>
  <c r="E2002" i="6"/>
  <c r="O2002" i="6"/>
  <c r="N2002" i="6"/>
  <c r="M2002" i="6"/>
  <c r="L2002" i="6"/>
  <c r="D2002" i="6"/>
  <c r="C2002" i="6"/>
  <c r="B2002" i="6"/>
  <c r="A2002" i="6"/>
  <c r="R2002" i="6"/>
  <c r="Q2002" i="6"/>
  <c r="P2002" i="6"/>
  <c r="O2065" i="6"/>
  <c r="A2065" i="6"/>
  <c r="F2065" i="6"/>
  <c r="E2065" i="6"/>
  <c r="D2065" i="6"/>
  <c r="R2065" i="6"/>
  <c r="C2065" i="6"/>
  <c r="Q2065" i="6"/>
  <c r="B2065" i="6"/>
  <c r="P2065" i="6"/>
  <c r="N2065" i="6"/>
  <c r="L2065" i="6"/>
  <c r="K2065" i="6"/>
  <c r="J2065" i="6"/>
  <c r="M2065" i="6"/>
  <c r="I2065" i="6"/>
  <c r="H2065" i="6"/>
  <c r="G2065" i="6"/>
  <c r="H2378" i="6"/>
  <c r="G2378" i="6"/>
  <c r="F2378" i="6"/>
  <c r="Q2378" i="6"/>
  <c r="C2378" i="6"/>
  <c r="R2378" i="6"/>
  <c r="P2378" i="6"/>
  <c r="O2378" i="6"/>
  <c r="N2378" i="6"/>
  <c r="M2378" i="6"/>
  <c r="L2378" i="6"/>
  <c r="K2378" i="6"/>
  <c r="J2378" i="6"/>
  <c r="I2378" i="6"/>
  <c r="E2378" i="6"/>
  <c r="D2378" i="6"/>
  <c r="B2378" i="6"/>
  <c r="A2378" i="6"/>
  <c r="H2117" i="6"/>
  <c r="G2117" i="6"/>
  <c r="F2117" i="6"/>
  <c r="E2117" i="6"/>
  <c r="P2117" i="6"/>
  <c r="B2117" i="6"/>
  <c r="K2117" i="6"/>
  <c r="J2117" i="6"/>
  <c r="I2117" i="6"/>
  <c r="D2117" i="6"/>
  <c r="C2117" i="6"/>
  <c r="A2117" i="6"/>
  <c r="R2117" i="6"/>
  <c r="Q2117" i="6"/>
  <c r="O2117" i="6"/>
  <c r="N2117" i="6"/>
  <c r="M2117" i="6"/>
  <c r="L2117" i="6"/>
  <c r="J2302" i="6"/>
  <c r="I2302" i="6"/>
  <c r="H2302" i="6"/>
  <c r="O2302" i="6"/>
  <c r="N2302" i="6"/>
  <c r="M2302" i="6"/>
  <c r="L2302" i="6"/>
  <c r="K2302" i="6"/>
  <c r="G2302" i="6"/>
  <c r="F2302" i="6"/>
  <c r="R2302" i="6"/>
  <c r="Q2302" i="6"/>
  <c r="P2302" i="6"/>
  <c r="E2302" i="6"/>
  <c r="D2302" i="6"/>
  <c r="C2302" i="6"/>
  <c r="B2302" i="6"/>
  <c r="A2302" i="6"/>
  <c r="K2369" i="6"/>
  <c r="J2369" i="6"/>
  <c r="I2369" i="6"/>
  <c r="F2369" i="6"/>
  <c r="E2369" i="6"/>
  <c r="D2369" i="6"/>
  <c r="C2369" i="6"/>
  <c r="B2369" i="6"/>
  <c r="R2369" i="6"/>
  <c r="A2369" i="6"/>
  <c r="Q2369" i="6"/>
  <c r="P2369" i="6"/>
  <c r="O2369" i="6"/>
  <c r="N2369" i="6"/>
  <c r="M2369" i="6"/>
  <c r="L2369" i="6"/>
  <c r="H2369" i="6"/>
  <c r="G2369" i="6"/>
  <c r="J2480" i="6"/>
  <c r="I2480" i="6"/>
  <c r="O2480" i="6"/>
  <c r="N2480" i="6"/>
  <c r="M2480" i="6"/>
  <c r="L2480" i="6"/>
  <c r="G2480" i="6"/>
  <c r="P2480" i="6"/>
  <c r="K2480" i="6"/>
  <c r="H2480" i="6"/>
  <c r="F2480" i="6"/>
  <c r="E2480" i="6"/>
  <c r="D2480" i="6"/>
  <c r="C2480" i="6"/>
  <c r="B2480" i="6"/>
  <c r="A2480" i="6"/>
  <c r="R2480" i="6"/>
  <c r="Q2480" i="6"/>
  <c r="I2455" i="6"/>
  <c r="H2455" i="6"/>
  <c r="F2455" i="6"/>
  <c r="E2455" i="6"/>
  <c r="D2455" i="6"/>
  <c r="C2455" i="6"/>
  <c r="R2455" i="6"/>
  <c r="B2455" i="6"/>
  <c r="Q2455" i="6"/>
  <c r="A2455" i="6"/>
  <c r="P2455" i="6"/>
  <c r="O2455" i="6"/>
  <c r="N2455" i="6"/>
  <c r="M2455" i="6"/>
  <c r="L2455" i="6"/>
  <c r="K2455" i="6"/>
  <c r="J2455" i="6"/>
  <c r="G2455" i="6"/>
  <c r="F2328" i="6"/>
  <c r="E2328" i="6"/>
  <c r="R2328" i="6"/>
  <c r="D2328" i="6"/>
  <c r="A2328" i="6"/>
  <c r="Q2328" i="6"/>
  <c r="P2328" i="6"/>
  <c r="O2328" i="6"/>
  <c r="N2328" i="6"/>
  <c r="M2328" i="6"/>
  <c r="L2328" i="6"/>
  <c r="K2328" i="6"/>
  <c r="J2328" i="6"/>
  <c r="I2328" i="6"/>
  <c r="H2328" i="6"/>
  <c r="G2328" i="6"/>
  <c r="C2328" i="6"/>
  <c r="B2328" i="6"/>
  <c r="N2524" i="6"/>
  <c r="M2524" i="6"/>
  <c r="K2524" i="6"/>
  <c r="J2524" i="6"/>
  <c r="I2524" i="6"/>
  <c r="H2524" i="6"/>
  <c r="F2524" i="6"/>
  <c r="E2524" i="6"/>
  <c r="D2524" i="6"/>
  <c r="C2524" i="6"/>
  <c r="B2524" i="6"/>
  <c r="A2524" i="6"/>
  <c r="R2524" i="6"/>
  <c r="Q2524" i="6"/>
  <c r="P2524" i="6"/>
  <c r="O2524" i="6"/>
  <c r="L2524" i="6"/>
  <c r="G2524" i="6"/>
  <c r="I2525" i="6"/>
  <c r="H2525" i="6"/>
  <c r="J2525" i="6"/>
  <c r="G2525" i="6"/>
  <c r="F2525" i="6"/>
  <c r="E2525" i="6"/>
  <c r="C2525" i="6"/>
  <c r="R2525" i="6"/>
  <c r="B2525" i="6"/>
  <c r="Q2525" i="6"/>
  <c r="A2525" i="6"/>
  <c r="P2525" i="6"/>
  <c r="O2525" i="6"/>
  <c r="N2525" i="6"/>
  <c r="M2525" i="6"/>
  <c r="L2525" i="6"/>
  <c r="K2525" i="6"/>
  <c r="D2525" i="6"/>
  <c r="O2603" i="6"/>
  <c r="A2603" i="6"/>
  <c r="N2603" i="6"/>
  <c r="M2603" i="6"/>
  <c r="E2603" i="6"/>
  <c r="D2603" i="6"/>
  <c r="B2603" i="6"/>
  <c r="R2603" i="6"/>
  <c r="Q2603" i="6"/>
  <c r="P2603" i="6"/>
  <c r="J2603" i="6"/>
  <c r="K2603" i="6"/>
  <c r="I2603" i="6"/>
  <c r="H2603" i="6"/>
  <c r="G2603" i="6"/>
  <c r="C2603" i="6"/>
  <c r="L2603" i="6"/>
  <c r="F2603" i="6"/>
  <c r="P2755" i="6"/>
  <c r="B2755" i="6"/>
  <c r="O2755" i="6"/>
  <c r="A2755" i="6"/>
  <c r="N2755" i="6"/>
  <c r="M2755" i="6"/>
  <c r="L2755" i="6"/>
  <c r="K2755" i="6"/>
  <c r="J2755" i="6"/>
  <c r="I2755" i="6"/>
  <c r="H2755" i="6"/>
  <c r="G2755" i="6"/>
  <c r="C2755" i="6"/>
  <c r="R2755" i="6"/>
  <c r="Q2755" i="6"/>
  <c r="F2755" i="6"/>
  <c r="E2755" i="6"/>
  <c r="D2755" i="6"/>
  <c r="I2692" i="6"/>
  <c r="H2692" i="6"/>
  <c r="F2692" i="6"/>
  <c r="E2692" i="6"/>
  <c r="D2692" i="6"/>
  <c r="C2692" i="6"/>
  <c r="R2692" i="6"/>
  <c r="B2692" i="6"/>
  <c r="Q2692" i="6"/>
  <c r="A2692" i="6"/>
  <c r="P2692" i="6"/>
  <c r="O2692" i="6"/>
  <c r="N2692" i="6"/>
  <c r="M2692" i="6"/>
  <c r="L2692" i="6"/>
  <c r="K2692" i="6"/>
  <c r="J2692" i="6"/>
  <c r="G2692" i="6"/>
  <c r="M2708" i="6"/>
  <c r="L2708" i="6"/>
  <c r="J2708" i="6"/>
  <c r="E2708" i="6"/>
  <c r="G2708" i="6"/>
  <c r="F2708" i="6"/>
  <c r="D2708" i="6"/>
  <c r="C2708" i="6"/>
  <c r="B2708" i="6"/>
  <c r="A2708" i="6"/>
  <c r="R2708" i="6"/>
  <c r="Q2708" i="6"/>
  <c r="P2708" i="6"/>
  <c r="O2708" i="6"/>
  <c r="N2708" i="6"/>
  <c r="K2708" i="6"/>
  <c r="I2708" i="6"/>
  <c r="H2708" i="6"/>
  <c r="O2770" i="6"/>
  <c r="A2770" i="6"/>
  <c r="N2770" i="6"/>
  <c r="M2770" i="6"/>
  <c r="G2770" i="6"/>
  <c r="F2770" i="6"/>
  <c r="E2770" i="6"/>
  <c r="D2770" i="6"/>
  <c r="C2770" i="6"/>
  <c r="B2770" i="6"/>
  <c r="R2770" i="6"/>
  <c r="Q2770" i="6"/>
  <c r="P2770" i="6"/>
  <c r="L2770" i="6"/>
  <c r="K2770" i="6"/>
  <c r="J2770" i="6"/>
  <c r="I2770" i="6"/>
  <c r="H2770" i="6"/>
  <c r="Q2879" i="6"/>
  <c r="C2879" i="6"/>
  <c r="N2879" i="6"/>
  <c r="K2879" i="6"/>
  <c r="J2879" i="6"/>
  <c r="I2879" i="6"/>
  <c r="H2879" i="6"/>
  <c r="G2879" i="6"/>
  <c r="F2879" i="6"/>
  <c r="E2879" i="6"/>
  <c r="D2879" i="6"/>
  <c r="B2879" i="6"/>
  <c r="R2879" i="6"/>
  <c r="A2879" i="6"/>
  <c r="P2879" i="6"/>
  <c r="O2879" i="6"/>
  <c r="M2879" i="6"/>
  <c r="L2879" i="6"/>
  <c r="G2780" i="6"/>
  <c r="F2780" i="6"/>
  <c r="E2780" i="6"/>
  <c r="R2780" i="6"/>
  <c r="D2780" i="6"/>
  <c r="K2780" i="6"/>
  <c r="J2780" i="6"/>
  <c r="I2780" i="6"/>
  <c r="H2780" i="6"/>
  <c r="C2780" i="6"/>
  <c r="B2780" i="6"/>
  <c r="A2780" i="6"/>
  <c r="Q2780" i="6"/>
  <c r="P2780" i="6"/>
  <c r="O2780" i="6"/>
  <c r="M2780" i="6"/>
  <c r="L2780" i="6"/>
  <c r="N2780" i="6"/>
  <c r="F3026" i="6"/>
  <c r="P3026" i="6"/>
  <c r="A3026" i="6"/>
  <c r="O3026" i="6"/>
  <c r="N3026" i="6"/>
  <c r="M3026" i="6"/>
  <c r="L3026" i="6"/>
  <c r="K3026" i="6"/>
  <c r="J3026" i="6"/>
  <c r="I3026" i="6"/>
  <c r="H3026" i="6"/>
  <c r="G3026" i="6"/>
  <c r="R3026" i="6"/>
  <c r="Q3026" i="6"/>
  <c r="E3026" i="6"/>
  <c r="D3026" i="6"/>
  <c r="C3026" i="6"/>
  <c r="B3026" i="6"/>
  <c r="H2892" i="6"/>
  <c r="F2892" i="6"/>
  <c r="E2892" i="6"/>
  <c r="R2892" i="6"/>
  <c r="D2892" i="6"/>
  <c r="P2892" i="6"/>
  <c r="B2892" i="6"/>
  <c r="K2892" i="6"/>
  <c r="J2892" i="6"/>
  <c r="I2892" i="6"/>
  <c r="G2892" i="6"/>
  <c r="C2892" i="6"/>
  <c r="A2892" i="6"/>
  <c r="Q2892" i="6"/>
  <c r="N2892" i="6"/>
  <c r="M2892" i="6"/>
  <c r="L2892" i="6"/>
  <c r="O2892" i="6"/>
  <c r="M3001" i="6"/>
  <c r="L3001" i="6"/>
  <c r="K3001" i="6"/>
  <c r="J3001" i="6"/>
  <c r="H3001" i="6"/>
  <c r="R3001" i="6"/>
  <c r="Q3001" i="6"/>
  <c r="P3001" i="6"/>
  <c r="O3001" i="6"/>
  <c r="N3001" i="6"/>
  <c r="I3001" i="6"/>
  <c r="G3001" i="6"/>
  <c r="F3001" i="6"/>
  <c r="E3001" i="6"/>
  <c r="D3001" i="6"/>
  <c r="C3001" i="6"/>
  <c r="B3001" i="6"/>
  <c r="A3001" i="6"/>
  <c r="G3005" i="6"/>
  <c r="F3005" i="6"/>
  <c r="E3005" i="6"/>
  <c r="R3005" i="6"/>
  <c r="D3005" i="6"/>
  <c r="P3005" i="6"/>
  <c r="B3005" i="6"/>
  <c r="J3005" i="6"/>
  <c r="I3005" i="6"/>
  <c r="H3005" i="6"/>
  <c r="C3005" i="6"/>
  <c r="A3005" i="6"/>
  <c r="Q3005" i="6"/>
  <c r="O3005" i="6"/>
  <c r="L3005" i="6"/>
  <c r="K3005" i="6"/>
  <c r="N3005" i="6"/>
  <c r="M3005" i="6"/>
  <c r="I3222" i="6"/>
  <c r="K3222" i="6"/>
  <c r="J3222" i="6"/>
  <c r="H3222" i="6"/>
  <c r="P3222" i="6"/>
  <c r="O3222" i="6"/>
  <c r="N3222" i="6"/>
  <c r="M3222" i="6"/>
  <c r="L3222" i="6"/>
  <c r="G3222" i="6"/>
  <c r="F3222" i="6"/>
  <c r="R3222" i="6"/>
  <c r="Q3222" i="6"/>
  <c r="E3222" i="6"/>
  <c r="D3222" i="6"/>
  <c r="C3222" i="6"/>
  <c r="B3222" i="6"/>
  <c r="A3222" i="6"/>
  <c r="H3253" i="6"/>
  <c r="J3253" i="6"/>
  <c r="I3253" i="6"/>
  <c r="G3253" i="6"/>
  <c r="B3253" i="6"/>
  <c r="A3253" i="6"/>
  <c r="R3253" i="6"/>
  <c r="Q3253" i="6"/>
  <c r="P3253" i="6"/>
  <c r="O3253" i="6"/>
  <c r="N3253" i="6"/>
  <c r="M3253" i="6"/>
  <c r="L3253" i="6"/>
  <c r="K3253" i="6"/>
  <c r="F3253" i="6"/>
  <c r="E3253" i="6"/>
  <c r="D3253" i="6"/>
  <c r="C3253" i="6"/>
  <c r="R3350" i="6"/>
  <c r="D3350" i="6"/>
  <c r="Q3350" i="6"/>
  <c r="C3350" i="6"/>
  <c r="P3350" i="6"/>
  <c r="B3350" i="6"/>
  <c r="O3350" i="6"/>
  <c r="A3350" i="6"/>
  <c r="N3350" i="6"/>
  <c r="M3350" i="6"/>
  <c r="L3350" i="6"/>
  <c r="K3350" i="6"/>
  <c r="J3350" i="6"/>
  <c r="I3350" i="6"/>
  <c r="H3350" i="6"/>
  <c r="G3350" i="6"/>
  <c r="F3350" i="6"/>
  <c r="E3350" i="6"/>
  <c r="H3561" i="6"/>
  <c r="P3561" i="6"/>
  <c r="B3561" i="6"/>
  <c r="N3561" i="6"/>
  <c r="M3561" i="6"/>
  <c r="L3561" i="6"/>
  <c r="K3561" i="6"/>
  <c r="I3561" i="6"/>
  <c r="F3561" i="6"/>
  <c r="E3561" i="6"/>
  <c r="C3561" i="6"/>
  <c r="A3561" i="6"/>
  <c r="R3561" i="6"/>
  <c r="Q3561" i="6"/>
  <c r="O3561" i="6"/>
  <c r="J3561" i="6"/>
  <c r="G3561" i="6"/>
  <c r="D3561" i="6"/>
  <c r="A93" i="6"/>
  <c r="C93" i="6" s="1"/>
  <c r="J93" i="6" s="1"/>
  <c r="A189" i="6"/>
  <c r="A95" i="6"/>
  <c r="A195" i="6"/>
  <c r="A26" i="6"/>
  <c r="C26" i="6" s="1"/>
  <c r="J26" i="6" s="1"/>
  <c r="A107" i="6"/>
  <c r="C107" i="6" s="1"/>
  <c r="A116" i="6"/>
  <c r="C116" i="6" s="1"/>
  <c r="A221" i="6"/>
  <c r="A86" i="6"/>
  <c r="B86" i="6" s="1"/>
  <c r="I86" i="6" s="1"/>
  <c r="A204" i="6"/>
  <c r="B204" i="6" s="1"/>
  <c r="I204" i="6" s="1"/>
  <c r="A242" i="6"/>
  <c r="A621" i="6"/>
  <c r="C621" i="6" s="1"/>
  <c r="A34" i="6"/>
  <c r="C34" i="6" s="1"/>
  <c r="A433" i="6"/>
  <c r="C433" i="6" s="1"/>
  <c r="A400" i="6"/>
  <c r="B400" i="6" s="1"/>
  <c r="D400" i="6" s="1"/>
  <c r="A381" i="6"/>
  <c r="B381" i="6" s="1"/>
  <c r="A398" i="6"/>
  <c r="A590" i="6"/>
  <c r="B590" i="6" s="1"/>
  <c r="A635" i="6"/>
  <c r="C635" i="6" s="1"/>
  <c r="A564" i="6"/>
  <c r="M784" i="6"/>
  <c r="R784" i="6"/>
  <c r="C784" i="6"/>
  <c r="Q784" i="6"/>
  <c r="B784" i="6"/>
  <c r="P784" i="6"/>
  <c r="A784" i="6"/>
  <c r="O784" i="6"/>
  <c r="N784" i="6"/>
  <c r="L784" i="6"/>
  <c r="K784" i="6"/>
  <c r="J784" i="6"/>
  <c r="I784" i="6"/>
  <c r="H784" i="6"/>
  <c r="F784" i="6"/>
  <c r="G784" i="6"/>
  <c r="E784" i="6"/>
  <c r="D784" i="6"/>
  <c r="F889" i="6"/>
  <c r="R889" i="6"/>
  <c r="D889" i="6"/>
  <c r="Q889" i="6"/>
  <c r="C889" i="6"/>
  <c r="P889" i="6"/>
  <c r="B889" i="6"/>
  <c r="O889" i="6"/>
  <c r="A889" i="6"/>
  <c r="N889" i="6"/>
  <c r="M889" i="6"/>
  <c r="L889" i="6"/>
  <c r="K889" i="6"/>
  <c r="I889" i="6"/>
  <c r="J889" i="6"/>
  <c r="H889" i="6"/>
  <c r="G889" i="6"/>
  <c r="E889" i="6"/>
  <c r="A549" i="6"/>
  <c r="C549" i="6" s="1"/>
  <c r="A591" i="6"/>
  <c r="C591" i="6" s="1"/>
  <c r="P777" i="6"/>
  <c r="B777" i="6"/>
  <c r="O777" i="6"/>
  <c r="A777" i="6"/>
  <c r="N777" i="6"/>
  <c r="M777" i="6"/>
  <c r="L777" i="6"/>
  <c r="K777" i="6"/>
  <c r="J777" i="6"/>
  <c r="I777" i="6"/>
  <c r="H777" i="6"/>
  <c r="G777" i="6"/>
  <c r="E777" i="6"/>
  <c r="R777" i="6"/>
  <c r="Q777" i="6"/>
  <c r="F777" i="6"/>
  <c r="D777" i="6"/>
  <c r="C777" i="6"/>
  <c r="J877" i="6"/>
  <c r="H877" i="6"/>
  <c r="G877" i="6"/>
  <c r="F877" i="6"/>
  <c r="R877" i="6"/>
  <c r="D877" i="6"/>
  <c r="Q877" i="6"/>
  <c r="C877" i="6"/>
  <c r="P877" i="6"/>
  <c r="B877" i="6"/>
  <c r="O877" i="6"/>
  <c r="A877" i="6"/>
  <c r="M877" i="6"/>
  <c r="E877" i="6"/>
  <c r="L877" i="6"/>
  <c r="N877" i="6"/>
  <c r="K877" i="6"/>
  <c r="I877" i="6"/>
  <c r="L747" i="6"/>
  <c r="K747" i="6"/>
  <c r="J747" i="6"/>
  <c r="I747" i="6"/>
  <c r="H747" i="6"/>
  <c r="G747" i="6"/>
  <c r="F747" i="6"/>
  <c r="E747" i="6"/>
  <c r="R747" i="6"/>
  <c r="D747" i="6"/>
  <c r="Q747" i="6"/>
  <c r="C747" i="6"/>
  <c r="O747" i="6"/>
  <c r="A747" i="6"/>
  <c r="P747" i="6"/>
  <c r="N747" i="6"/>
  <c r="B747" i="6"/>
  <c r="M747" i="6"/>
  <c r="A655" i="6"/>
  <c r="C655" i="6" s="1"/>
  <c r="J835" i="6"/>
  <c r="H835" i="6"/>
  <c r="R835" i="6"/>
  <c r="D835" i="6"/>
  <c r="Q835" i="6"/>
  <c r="C835" i="6"/>
  <c r="O835" i="6"/>
  <c r="A835" i="6"/>
  <c r="B835" i="6"/>
  <c r="P835" i="6"/>
  <c r="N835" i="6"/>
  <c r="M835" i="6"/>
  <c r="L835" i="6"/>
  <c r="K835" i="6"/>
  <c r="G835" i="6"/>
  <c r="I835" i="6"/>
  <c r="F835" i="6"/>
  <c r="E835" i="6"/>
  <c r="A692" i="6"/>
  <c r="B692" i="6" s="1"/>
  <c r="A695" i="6"/>
  <c r="C695" i="6" s="1"/>
  <c r="F917" i="6"/>
  <c r="R917" i="6"/>
  <c r="D917" i="6"/>
  <c r="Q917" i="6"/>
  <c r="C917" i="6"/>
  <c r="P917" i="6"/>
  <c r="B917" i="6"/>
  <c r="O917" i="6"/>
  <c r="A917" i="6"/>
  <c r="N917" i="6"/>
  <c r="M917" i="6"/>
  <c r="L917" i="6"/>
  <c r="K917" i="6"/>
  <c r="I917" i="6"/>
  <c r="J917" i="6"/>
  <c r="H917" i="6"/>
  <c r="G917" i="6"/>
  <c r="E917" i="6"/>
  <c r="J1063" i="6"/>
  <c r="I1063" i="6"/>
  <c r="H1063" i="6"/>
  <c r="G1063" i="6"/>
  <c r="R1063" i="6"/>
  <c r="D1063" i="6"/>
  <c r="Q1063" i="6"/>
  <c r="C1063" i="6"/>
  <c r="P1063" i="6"/>
  <c r="O1063" i="6"/>
  <c r="N1063" i="6"/>
  <c r="M1063" i="6"/>
  <c r="L1063" i="6"/>
  <c r="K1063" i="6"/>
  <c r="F1063" i="6"/>
  <c r="E1063" i="6"/>
  <c r="B1063" i="6"/>
  <c r="A1063" i="6"/>
  <c r="F977" i="6"/>
  <c r="R977" i="6"/>
  <c r="D977" i="6"/>
  <c r="Q977" i="6"/>
  <c r="L977" i="6"/>
  <c r="K977" i="6"/>
  <c r="J977" i="6"/>
  <c r="I977" i="6"/>
  <c r="H977" i="6"/>
  <c r="G977" i="6"/>
  <c r="E977" i="6"/>
  <c r="C977" i="6"/>
  <c r="B977" i="6"/>
  <c r="A977" i="6"/>
  <c r="O977" i="6"/>
  <c r="P977" i="6"/>
  <c r="N977" i="6"/>
  <c r="M977" i="6"/>
  <c r="L885" i="6"/>
  <c r="J885" i="6"/>
  <c r="I885" i="6"/>
  <c r="H885" i="6"/>
  <c r="G885" i="6"/>
  <c r="F885" i="6"/>
  <c r="E885" i="6"/>
  <c r="R885" i="6"/>
  <c r="D885" i="6"/>
  <c r="Q885" i="6"/>
  <c r="C885" i="6"/>
  <c r="O885" i="6"/>
  <c r="A885" i="6"/>
  <c r="P885" i="6"/>
  <c r="N885" i="6"/>
  <c r="M885" i="6"/>
  <c r="K885" i="6"/>
  <c r="B885" i="6"/>
  <c r="P1204" i="6"/>
  <c r="B1204" i="6"/>
  <c r="O1204" i="6"/>
  <c r="A1204" i="6"/>
  <c r="N1204" i="6"/>
  <c r="Q1204" i="6"/>
  <c r="M1204" i="6"/>
  <c r="L1204" i="6"/>
  <c r="K1204" i="6"/>
  <c r="J1204" i="6"/>
  <c r="I1204" i="6"/>
  <c r="H1204" i="6"/>
  <c r="G1204" i="6"/>
  <c r="F1204" i="6"/>
  <c r="E1204" i="6"/>
  <c r="D1204" i="6"/>
  <c r="C1204" i="6"/>
  <c r="R1204" i="6"/>
  <c r="M1381" i="6"/>
  <c r="K1381" i="6"/>
  <c r="Q1381" i="6"/>
  <c r="A1381" i="6"/>
  <c r="P1381" i="6"/>
  <c r="O1381" i="6"/>
  <c r="N1381" i="6"/>
  <c r="L1381" i="6"/>
  <c r="J1381" i="6"/>
  <c r="I1381" i="6"/>
  <c r="H1381" i="6"/>
  <c r="G1381" i="6"/>
  <c r="F1381" i="6"/>
  <c r="E1381" i="6"/>
  <c r="D1381" i="6"/>
  <c r="C1381" i="6"/>
  <c r="B1381" i="6"/>
  <c r="R1381" i="6"/>
  <c r="Q1098" i="6"/>
  <c r="C1098" i="6"/>
  <c r="P1098" i="6"/>
  <c r="B1098" i="6"/>
  <c r="O1098" i="6"/>
  <c r="A1098" i="6"/>
  <c r="N1098" i="6"/>
  <c r="M1098" i="6"/>
  <c r="L1098" i="6"/>
  <c r="K1098" i="6"/>
  <c r="J1098" i="6"/>
  <c r="I1098" i="6"/>
  <c r="H1098" i="6"/>
  <c r="G1098" i="6"/>
  <c r="F1098" i="6"/>
  <c r="R1098" i="6"/>
  <c r="E1098" i="6"/>
  <c r="D1098" i="6"/>
  <c r="M1068" i="6"/>
  <c r="L1068" i="6"/>
  <c r="K1068" i="6"/>
  <c r="J1068" i="6"/>
  <c r="G1068" i="6"/>
  <c r="F1068" i="6"/>
  <c r="R1068" i="6"/>
  <c r="Q1068" i="6"/>
  <c r="P1068" i="6"/>
  <c r="O1068" i="6"/>
  <c r="N1068" i="6"/>
  <c r="I1068" i="6"/>
  <c r="H1068" i="6"/>
  <c r="E1068" i="6"/>
  <c r="D1068" i="6"/>
  <c r="B1068" i="6"/>
  <c r="C1068" i="6"/>
  <c r="A1068" i="6"/>
  <c r="Q1257" i="6"/>
  <c r="C1257" i="6"/>
  <c r="P1257" i="6"/>
  <c r="B1257" i="6"/>
  <c r="O1257" i="6"/>
  <c r="A1257" i="6"/>
  <c r="N1257" i="6"/>
  <c r="M1257" i="6"/>
  <c r="J1257" i="6"/>
  <c r="I1257" i="6"/>
  <c r="H1257" i="6"/>
  <c r="G1257" i="6"/>
  <c r="F1257" i="6"/>
  <c r="E1257" i="6"/>
  <c r="D1257" i="6"/>
  <c r="R1257" i="6"/>
  <c r="L1257" i="6"/>
  <c r="K1257" i="6"/>
  <c r="M1213" i="6"/>
  <c r="L1213" i="6"/>
  <c r="K1213" i="6"/>
  <c r="J1213" i="6"/>
  <c r="I1213" i="6"/>
  <c r="H1213" i="6"/>
  <c r="G1213" i="6"/>
  <c r="F1213" i="6"/>
  <c r="E1213" i="6"/>
  <c r="D1213" i="6"/>
  <c r="C1213" i="6"/>
  <c r="B1213" i="6"/>
  <c r="A1213" i="6"/>
  <c r="R1213" i="6"/>
  <c r="Q1213" i="6"/>
  <c r="P1213" i="6"/>
  <c r="O1213" i="6"/>
  <c r="N1213" i="6"/>
  <c r="K1102" i="6"/>
  <c r="J1102" i="6"/>
  <c r="I1102" i="6"/>
  <c r="H1102" i="6"/>
  <c r="G1102" i="6"/>
  <c r="F1102" i="6"/>
  <c r="E1102" i="6"/>
  <c r="R1102" i="6"/>
  <c r="D1102" i="6"/>
  <c r="Q1102" i="6"/>
  <c r="C1102" i="6"/>
  <c r="P1102" i="6"/>
  <c r="B1102" i="6"/>
  <c r="O1102" i="6"/>
  <c r="A1102" i="6"/>
  <c r="N1102" i="6"/>
  <c r="M1102" i="6"/>
  <c r="L1102" i="6"/>
  <c r="I1150" i="6"/>
  <c r="H1150" i="6"/>
  <c r="G1150" i="6"/>
  <c r="F1150" i="6"/>
  <c r="E1150" i="6"/>
  <c r="R1150" i="6"/>
  <c r="D1150" i="6"/>
  <c r="Q1150" i="6"/>
  <c r="C1150" i="6"/>
  <c r="P1150" i="6"/>
  <c r="B1150" i="6"/>
  <c r="O1150" i="6"/>
  <c r="A1150" i="6"/>
  <c r="N1150" i="6"/>
  <c r="M1150" i="6"/>
  <c r="L1150" i="6"/>
  <c r="K1150" i="6"/>
  <c r="J1150" i="6"/>
  <c r="R1310" i="6"/>
  <c r="D1310" i="6"/>
  <c r="Q1310" i="6"/>
  <c r="C1310" i="6"/>
  <c r="P1310" i="6"/>
  <c r="B1310" i="6"/>
  <c r="O1310" i="6"/>
  <c r="A1310" i="6"/>
  <c r="N1310" i="6"/>
  <c r="M1310" i="6"/>
  <c r="L1310" i="6"/>
  <c r="K1310" i="6"/>
  <c r="J1310" i="6"/>
  <c r="I1310" i="6"/>
  <c r="H1310" i="6"/>
  <c r="G1310" i="6"/>
  <c r="F1310" i="6"/>
  <c r="E1310" i="6"/>
  <c r="F991" i="6"/>
  <c r="E991" i="6"/>
  <c r="R991" i="6"/>
  <c r="D991" i="6"/>
  <c r="Q991" i="6"/>
  <c r="C991" i="6"/>
  <c r="O991" i="6"/>
  <c r="N991" i="6"/>
  <c r="M991" i="6"/>
  <c r="L991" i="6"/>
  <c r="K991" i="6"/>
  <c r="J991" i="6"/>
  <c r="I991" i="6"/>
  <c r="H991" i="6"/>
  <c r="G991" i="6"/>
  <c r="B991" i="6"/>
  <c r="P991" i="6"/>
  <c r="A991" i="6"/>
  <c r="E980" i="6"/>
  <c r="R980" i="6"/>
  <c r="D980" i="6"/>
  <c r="Q980" i="6"/>
  <c r="C980" i="6"/>
  <c r="P980" i="6"/>
  <c r="B980" i="6"/>
  <c r="J980" i="6"/>
  <c r="I980" i="6"/>
  <c r="H980" i="6"/>
  <c r="G980" i="6"/>
  <c r="F980" i="6"/>
  <c r="A980" i="6"/>
  <c r="O980" i="6"/>
  <c r="M980" i="6"/>
  <c r="N980" i="6"/>
  <c r="L980" i="6"/>
  <c r="K980" i="6"/>
  <c r="K1415" i="6"/>
  <c r="J1415" i="6"/>
  <c r="I1415" i="6"/>
  <c r="H1415" i="6"/>
  <c r="P1415" i="6"/>
  <c r="O1415" i="6"/>
  <c r="N1415" i="6"/>
  <c r="M1415" i="6"/>
  <c r="L1415" i="6"/>
  <c r="G1415" i="6"/>
  <c r="F1415" i="6"/>
  <c r="E1415" i="6"/>
  <c r="D1415" i="6"/>
  <c r="C1415" i="6"/>
  <c r="B1415" i="6"/>
  <c r="A1415" i="6"/>
  <c r="R1415" i="6"/>
  <c r="Q1415" i="6"/>
  <c r="M1311" i="6"/>
  <c r="L1311" i="6"/>
  <c r="K1311" i="6"/>
  <c r="J1311" i="6"/>
  <c r="I1311" i="6"/>
  <c r="H1311" i="6"/>
  <c r="G1311" i="6"/>
  <c r="F1311" i="6"/>
  <c r="E1311" i="6"/>
  <c r="R1311" i="6"/>
  <c r="D1311" i="6"/>
  <c r="Q1311" i="6"/>
  <c r="C1311" i="6"/>
  <c r="P1311" i="6"/>
  <c r="B1311" i="6"/>
  <c r="O1311" i="6"/>
  <c r="N1311" i="6"/>
  <c r="A1311" i="6"/>
  <c r="J1404" i="6"/>
  <c r="I1404" i="6"/>
  <c r="H1404" i="6"/>
  <c r="G1404" i="6"/>
  <c r="K1404" i="6"/>
  <c r="F1404" i="6"/>
  <c r="E1404" i="6"/>
  <c r="D1404" i="6"/>
  <c r="C1404" i="6"/>
  <c r="B1404" i="6"/>
  <c r="A1404" i="6"/>
  <c r="R1404" i="6"/>
  <c r="Q1404" i="6"/>
  <c r="P1404" i="6"/>
  <c r="O1404" i="6"/>
  <c r="N1404" i="6"/>
  <c r="M1404" i="6"/>
  <c r="L1404" i="6"/>
  <c r="I1337" i="6"/>
  <c r="H1337" i="6"/>
  <c r="G1337" i="6"/>
  <c r="F1337" i="6"/>
  <c r="E1337" i="6"/>
  <c r="R1337" i="6"/>
  <c r="D1337" i="6"/>
  <c r="Q1337" i="6"/>
  <c r="C1337" i="6"/>
  <c r="P1337" i="6"/>
  <c r="B1337" i="6"/>
  <c r="O1337" i="6"/>
  <c r="A1337" i="6"/>
  <c r="N1337" i="6"/>
  <c r="M1337" i="6"/>
  <c r="L1337" i="6"/>
  <c r="K1337" i="6"/>
  <c r="J1337" i="6"/>
  <c r="G1259" i="6"/>
  <c r="F1259" i="6"/>
  <c r="E1259" i="6"/>
  <c r="R1259" i="6"/>
  <c r="D1259" i="6"/>
  <c r="Q1259" i="6"/>
  <c r="C1259" i="6"/>
  <c r="O1259" i="6"/>
  <c r="N1259" i="6"/>
  <c r="M1259" i="6"/>
  <c r="L1259" i="6"/>
  <c r="K1259" i="6"/>
  <c r="J1259" i="6"/>
  <c r="I1259" i="6"/>
  <c r="H1259" i="6"/>
  <c r="B1259" i="6"/>
  <c r="A1259" i="6"/>
  <c r="P1259" i="6"/>
  <c r="F1290" i="6"/>
  <c r="E1290" i="6"/>
  <c r="R1290" i="6"/>
  <c r="D1290" i="6"/>
  <c r="Q1290" i="6"/>
  <c r="C1290" i="6"/>
  <c r="P1290" i="6"/>
  <c r="B1290" i="6"/>
  <c r="O1290" i="6"/>
  <c r="A1290" i="6"/>
  <c r="N1290" i="6"/>
  <c r="L1290" i="6"/>
  <c r="M1290" i="6"/>
  <c r="K1290" i="6"/>
  <c r="J1290" i="6"/>
  <c r="I1290" i="6"/>
  <c r="H1290" i="6"/>
  <c r="G1290" i="6"/>
  <c r="N1420" i="6"/>
  <c r="M1420" i="6"/>
  <c r="L1420" i="6"/>
  <c r="K1420" i="6"/>
  <c r="A1420" i="6"/>
  <c r="R1420" i="6"/>
  <c r="Q1420" i="6"/>
  <c r="P1420" i="6"/>
  <c r="O1420" i="6"/>
  <c r="J1420" i="6"/>
  <c r="I1420" i="6"/>
  <c r="H1420" i="6"/>
  <c r="G1420" i="6"/>
  <c r="F1420" i="6"/>
  <c r="E1420" i="6"/>
  <c r="D1420" i="6"/>
  <c r="C1420" i="6"/>
  <c r="B1420" i="6"/>
  <c r="J1573" i="6"/>
  <c r="I1573" i="6"/>
  <c r="H1573" i="6"/>
  <c r="G1573" i="6"/>
  <c r="O1573" i="6"/>
  <c r="N1573" i="6"/>
  <c r="M1573" i="6"/>
  <c r="L1573" i="6"/>
  <c r="K1573" i="6"/>
  <c r="F1573" i="6"/>
  <c r="E1573" i="6"/>
  <c r="D1573" i="6"/>
  <c r="C1573" i="6"/>
  <c r="B1573" i="6"/>
  <c r="A1573" i="6"/>
  <c r="R1573" i="6"/>
  <c r="Q1573" i="6"/>
  <c r="P1573" i="6"/>
  <c r="R1605" i="6"/>
  <c r="D1605" i="6"/>
  <c r="Q1605" i="6"/>
  <c r="C1605" i="6"/>
  <c r="P1605" i="6"/>
  <c r="B1605" i="6"/>
  <c r="O1605" i="6"/>
  <c r="A1605" i="6"/>
  <c r="L1605" i="6"/>
  <c r="G1605" i="6"/>
  <c r="F1605" i="6"/>
  <c r="E1605" i="6"/>
  <c r="N1605" i="6"/>
  <c r="M1605" i="6"/>
  <c r="K1605" i="6"/>
  <c r="J1605" i="6"/>
  <c r="I1605" i="6"/>
  <c r="H1605" i="6"/>
  <c r="I1463" i="6"/>
  <c r="H1463" i="6"/>
  <c r="G1463" i="6"/>
  <c r="F1463" i="6"/>
  <c r="E1463" i="6"/>
  <c r="R1463" i="6"/>
  <c r="D1463" i="6"/>
  <c r="J1463" i="6"/>
  <c r="C1463" i="6"/>
  <c r="B1463" i="6"/>
  <c r="A1463" i="6"/>
  <c r="Q1463" i="6"/>
  <c r="P1463" i="6"/>
  <c r="O1463" i="6"/>
  <c r="N1463" i="6"/>
  <c r="M1463" i="6"/>
  <c r="L1463" i="6"/>
  <c r="K1463" i="6"/>
  <c r="H1410" i="6"/>
  <c r="G1410" i="6"/>
  <c r="F1410" i="6"/>
  <c r="E1410" i="6"/>
  <c r="M1410" i="6"/>
  <c r="L1410" i="6"/>
  <c r="K1410" i="6"/>
  <c r="J1410" i="6"/>
  <c r="I1410" i="6"/>
  <c r="D1410" i="6"/>
  <c r="C1410" i="6"/>
  <c r="B1410" i="6"/>
  <c r="A1410" i="6"/>
  <c r="R1410" i="6"/>
  <c r="Q1410" i="6"/>
  <c r="P1410" i="6"/>
  <c r="O1410" i="6"/>
  <c r="N1410" i="6"/>
  <c r="G1539" i="6"/>
  <c r="F1539" i="6"/>
  <c r="E1539" i="6"/>
  <c r="R1539" i="6"/>
  <c r="D1539" i="6"/>
  <c r="Q1539" i="6"/>
  <c r="C1539" i="6"/>
  <c r="P1539" i="6"/>
  <c r="B1539" i="6"/>
  <c r="O1539" i="6"/>
  <c r="A1539" i="6"/>
  <c r="N1539" i="6"/>
  <c r="M1539" i="6"/>
  <c r="L1539" i="6"/>
  <c r="K1539" i="6"/>
  <c r="J1539" i="6"/>
  <c r="I1539" i="6"/>
  <c r="H1539" i="6"/>
  <c r="E1475" i="6"/>
  <c r="R1475" i="6"/>
  <c r="D1475" i="6"/>
  <c r="Q1475" i="6"/>
  <c r="C1475" i="6"/>
  <c r="P1475" i="6"/>
  <c r="B1475" i="6"/>
  <c r="O1475" i="6"/>
  <c r="A1475" i="6"/>
  <c r="N1475" i="6"/>
  <c r="M1475" i="6"/>
  <c r="L1475" i="6"/>
  <c r="K1475" i="6"/>
  <c r="J1475" i="6"/>
  <c r="I1475" i="6"/>
  <c r="H1475" i="6"/>
  <c r="G1475" i="6"/>
  <c r="F1475" i="6"/>
  <c r="Q1748" i="6"/>
  <c r="C1748" i="6"/>
  <c r="L1748" i="6"/>
  <c r="K1748" i="6"/>
  <c r="O1748" i="6"/>
  <c r="N1748" i="6"/>
  <c r="M1748" i="6"/>
  <c r="J1748" i="6"/>
  <c r="I1748" i="6"/>
  <c r="H1748" i="6"/>
  <c r="G1748" i="6"/>
  <c r="F1748" i="6"/>
  <c r="E1748" i="6"/>
  <c r="D1748" i="6"/>
  <c r="B1748" i="6"/>
  <c r="A1748" i="6"/>
  <c r="R1748" i="6"/>
  <c r="P1748" i="6"/>
  <c r="M1676" i="6"/>
  <c r="L1676" i="6"/>
  <c r="K1676" i="6"/>
  <c r="J1676" i="6"/>
  <c r="I1676" i="6"/>
  <c r="H1676" i="6"/>
  <c r="G1676" i="6"/>
  <c r="F1676" i="6"/>
  <c r="E1676" i="6"/>
  <c r="R1676" i="6"/>
  <c r="D1676" i="6"/>
  <c r="Q1676" i="6"/>
  <c r="C1676" i="6"/>
  <c r="P1676" i="6"/>
  <c r="B1676" i="6"/>
  <c r="O1676" i="6"/>
  <c r="A1676" i="6"/>
  <c r="N1676" i="6"/>
  <c r="P1723" i="6"/>
  <c r="K1723" i="6"/>
  <c r="J1723" i="6"/>
  <c r="H1723" i="6"/>
  <c r="G1723" i="6"/>
  <c r="F1723" i="6"/>
  <c r="E1723" i="6"/>
  <c r="D1723" i="6"/>
  <c r="C1723" i="6"/>
  <c r="B1723" i="6"/>
  <c r="R1723" i="6"/>
  <c r="A1723" i="6"/>
  <c r="Q1723" i="6"/>
  <c r="O1723" i="6"/>
  <c r="N1723" i="6"/>
  <c r="M1723" i="6"/>
  <c r="L1723" i="6"/>
  <c r="I1723" i="6"/>
  <c r="G1568" i="6"/>
  <c r="F1568" i="6"/>
  <c r="E1568" i="6"/>
  <c r="R1568" i="6"/>
  <c r="D1568" i="6"/>
  <c r="L1568" i="6"/>
  <c r="K1568" i="6"/>
  <c r="J1568" i="6"/>
  <c r="I1568" i="6"/>
  <c r="H1568" i="6"/>
  <c r="C1568" i="6"/>
  <c r="B1568" i="6"/>
  <c r="A1568" i="6"/>
  <c r="Q1568" i="6"/>
  <c r="P1568" i="6"/>
  <c r="O1568" i="6"/>
  <c r="N1568" i="6"/>
  <c r="M1568" i="6"/>
  <c r="R1790" i="6"/>
  <c r="D1790" i="6"/>
  <c r="Q1790" i="6"/>
  <c r="C1790" i="6"/>
  <c r="P1790" i="6"/>
  <c r="B1790" i="6"/>
  <c r="O1790" i="6"/>
  <c r="A1790" i="6"/>
  <c r="N1790" i="6"/>
  <c r="M1790" i="6"/>
  <c r="L1790" i="6"/>
  <c r="K1790" i="6"/>
  <c r="J1790" i="6"/>
  <c r="I1790" i="6"/>
  <c r="H1790" i="6"/>
  <c r="G1790" i="6"/>
  <c r="F1790" i="6"/>
  <c r="E1790" i="6"/>
  <c r="N1837" i="6"/>
  <c r="M1837" i="6"/>
  <c r="L1837" i="6"/>
  <c r="K1837" i="6"/>
  <c r="P1837" i="6"/>
  <c r="O1837" i="6"/>
  <c r="J1837" i="6"/>
  <c r="I1837" i="6"/>
  <c r="H1837" i="6"/>
  <c r="G1837" i="6"/>
  <c r="F1837" i="6"/>
  <c r="E1837" i="6"/>
  <c r="D1837" i="6"/>
  <c r="C1837" i="6"/>
  <c r="B1837" i="6"/>
  <c r="A1837" i="6"/>
  <c r="R1837" i="6"/>
  <c r="Q1837" i="6"/>
  <c r="Q1828" i="6"/>
  <c r="C1828" i="6"/>
  <c r="P1828" i="6"/>
  <c r="B1828" i="6"/>
  <c r="O1828" i="6"/>
  <c r="A1828" i="6"/>
  <c r="N1828" i="6"/>
  <c r="I1828" i="6"/>
  <c r="H1828" i="6"/>
  <c r="G1828" i="6"/>
  <c r="F1828" i="6"/>
  <c r="E1828" i="6"/>
  <c r="D1828" i="6"/>
  <c r="R1828" i="6"/>
  <c r="M1828" i="6"/>
  <c r="L1828" i="6"/>
  <c r="K1828" i="6"/>
  <c r="J1828" i="6"/>
  <c r="K1860" i="6"/>
  <c r="J1860" i="6"/>
  <c r="I1860" i="6"/>
  <c r="H1860" i="6"/>
  <c r="G1860" i="6"/>
  <c r="F1860" i="6"/>
  <c r="E1860" i="6"/>
  <c r="D1860" i="6"/>
  <c r="C1860" i="6"/>
  <c r="B1860" i="6"/>
  <c r="A1860" i="6"/>
  <c r="R1860" i="6"/>
  <c r="Q1860" i="6"/>
  <c r="P1860" i="6"/>
  <c r="O1860" i="6"/>
  <c r="N1860" i="6"/>
  <c r="M1860" i="6"/>
  <c r="L1860" i="6"/>
  <c r="R2070" i="6"/>
  <c r="D2070" i="6"/>
  <c r="P2070" i="6"/>
  <c r="A2070" i="6"/>
  <c r="O2070" i="6"/>
  <c r="N2070" i="6"/>
  <c r="M2070" i="6"/>
  <c r="L2070" i="6"/>
  <c r="K2070" i="6"/>
  <c r="J2070" i="6"/>
  <c r="I2070" i="6"/>
  <c r="H2070" i="6"/>
  <c r="G2070" i="6"/>
  <c r="F2070" i="6"/>
  <c r="Q2070" i="6"/>
  <c r="E2070" i="6"/>
  <c r="C2070" i="6"/>
  <c r="B2070" i="6"/>
  <c r="Q1842" i="6"/>
  <c r="C1842" i="6"/>
  <c r="P1842" i="6"/>
  <c r="B1842" i="6"/>
  <c r="O1842" i="6"/>
  <c r="A1842" i="6"/>
  <c r="N1842" i="6"/>
  <c r="R1842" i="6"/>
  <c r="M1842" i="6"/>
  <c r="L1842" i="6"/>
  <c r="K1842" i="6"/>
  <c r="J1842" i="6"/>
  <c r="I1842" i="6"/>
  <c r="H1842" i="6"/>
  <c r="G1842" i="6"/>
  <c r="F1842" i="6"/>
  <c r="E1842" i="6"/>
  <c r="D1842" i="6"/>
  <c r="I2128" i="6"/>
  <c r="H2128" i="6"/>
  <c r="G2128" i="6"/>
  <c r="F2128" i="6"/>
  <c r="Q2128" i="6"/>
  <c r="C2128" i="6"/>
  <c r="R2128" i="6"/>
  <c r="P2128" i="6"/>
  <c r="O2128" i="6"/>
  <c r="N2128" i="6"/>
  <c r="M2128" i="6"/>
  <c r="L2128" i="6"/>
  <c r="K2128" i="6"/>
  <c r="J2128" i="6"/>
  <c r="E2128" i="6"/>
  <c r="D2128" i="6"/>
  <c r="B2128" i="6"/>
  <c r="A2128" i="6"/>
  <c r="J1905" i="6"/>
  <c r="I1905" i="6"/>
  <c r="H1905" i="6"/>
  <c r="G1905" i="6"/>
  <c r="F1905" i="6"/>
  <c r="E1905" i="6"/>
  <c r="R1905" i="6"/>
  <c r="D1905" i="6"/>
  <c r="P1905" i="6"/>
  <c r="B1905" i="6"/>
  <c r="L1905" i="6"/>
  <c r="K1905" i="6"/>
  <c r="C1905" i="6"/>
  <c r="A1905" i="6"/>
  <c r="Q1905" i="6"/>
  <c r="O1905" i="6"/>
  <c r="N1905" i="6"/>
  <c r="M1905" i="6"/>
  <c r="H1953" i="6"/>
  <c r="G1953" i="6"/>
  <c r="F1953" i="6"/>
  <c r="E1953" i="6"/>
  <c r="R1953" i="6"/>
  <c r="D1953" i="6"/>
  <c r="Q1953" i="6"/>
  <c r="C1953" i="6"/>
  <c r="P1953" i="6"/>
  <c r="B1953" i="6"/>
  <c r="O1953" i="6"/>
  <c r="A1953" i="6"/>
  <c r="N1953" i="6"/>
  <c r="M1953" i="6"/>
  <c r="L1953" i="6"/>
  <c r="K1953" i="6"/>
  <c r="J1953" i="6"/>
  <c r="I1953" i="6"/>
  <c r="F1917" i="6"/>
  <c r="E1917" i="6"/>
  <c r="R1917" i="6"/>
  <c r="D1917" i="6"/>
  <c r="Q1917" i="6"/>
  <c r="C1917" i="6"/>
  <c r="P1917" i="6"/>
  <c r="B1917" i="6"/>
  <c r="O1917" i="6"/>
  <c r="A1917" i="6"/>
  <c r="N1917" i="6"/>
  <c r="M1917" i="6"/>
  <c r="L1917" i="6"/>
  <c r="K1917" i="6"/>
  <c r="J1917" i="6"/>
  <c r="I1917" i="6"/>
  <c r="H1917" i="6"/>
  <c r="G1917" i="6"/>
  <c r="P2135" i="6"/>
  <c r="B2135" i="6"/>
  <c r="O2135" i="6"/>
  <c r="A2135" i="6"/>
  <c r="N2135" i="6"/>
  <c r="M2135" i="6"/>
  <c r="L2135" i="6"/>
  <c r="K2135" i="6"/>
  <c r="J2135" i="6"/>
  <c r="I2135" i="6"/>
  <c r="H2135" i="6"/>
  <c r="G2135" i="6"/>
  <c r="F2135" i="6"/>
  <c r="E2135" i="6"/>
  <c r="D2135" i="6"/>
  <c r="C2135" i="6"/>
  <c r="R2135" i="6"/>
  <c r="Q2135" i="6"/>
  <c r="O2079" i="6"/>
  <c r="A2079" i="6"/>
  <c r="K2079" i="6"/>
  <c r="J2079" i="6"/>
  <c r="I2079" i="6"/>
  <c r="H2079" i="6"/>
  <c r="G2079" i="6"/>
  <c r="F2079" i="6"/>
  <c r="E2079" i="6"/>
  <c r="D2079" i="6"/>
  <c r="R2079" i="6"/>
  <c r="C2079" i="6"/>
  <c r="Q2079" i="6"/>
  <c r="B2079" i="6"/>
  <c r="P2079" i="6"/>
  <c r="N2079" i="6"/>
  <c r="M2079" i="6"/>
  <c r="L2079" i="6"/>
  <c r="F2064" i="6"/>
  <c r="J2064" i="6"/>
  <c r="I2064" i="6"/>
  <c r="H2064" i="6"/>
  <c r="G2064" i="6"/>
  <c r="E2064" i="6"/>
  <c r="D2064" i="6"/>
  <c r="R2064" i="6"/>
  <c r="C2064" i="6"/>
  <c r="P2064" i="6"/>
  <c r="A2064" i="6"/>
  <c r="O2064" i="6"/>
  <c r="N2064" i="6"/>
  <c r="L2064" i="6"/>
  <c r="K2064" i="6"/>
  <c r="B2064" i="6"/>
  <c r="Q2064" i="6"/>
  <c r="M2064" i="6"/>
  <c r="H2025" i="6"/>
  <c r="G2025" i="6"/>
  <c r="F2025" i="6"/>
  <c r="E2025" i="6"/>
  <c r="R2025" i="6"/>
  <c r="D2025" i="6"/>
  <c r="Q2025" i="6"/>
  <c r="C2025" i="6"/>
  <c r="P2025" i="6"/>
  <c r="B2025" i="6"/>
  <c r="O2025" i="6"/>
  <c r="N2025" i="6"/>
  <c r="M2025" i="6"/>
  <c r="L2025" i="6"/>
  <c r="K2025" i="6"/>
  <c r="J2025" i="6"/>
  <c r="I2025" i="6"/>
  <c r="A2025" i="6"/>
  <c r="L2241" i="6"/>
  <c r="O2241" i="6"/>
  <c r="N2241" i="6"/>
  <c r="M2241" i="6"/>
  <c r="K2241" i="6"/>
  <c r="J2241" i="6"/>
  <c r="I2241" i="6"/>
  <c r="H2241" i="6"/>
  <c r="G2241" i="6"/>
  <c r="F2241" i="6"/>
  <c r="E2241" i="6"/>
  <c r="Q2241" i="6"/>
  <c r="B2241" i="6"/>
  <c r="R2241" i="6"/>
  <c r="P2241" i="6"/>
  <c r="D2241" i="6"/>
  <c r="C2241" i="6"/>
  <c r="A2241" i="6"/>
  <c r="P2191" i="6"/>
  <c r="B2191" i="6"/>
  <c r="O2191" i="6"/>
  <c r="A2191" i="6"/>
  <c r="N2191" i="6"/>
  <c r="M2191" i="6"/>
  <c r="L2191" i="6"/>
  <c r="K2191" i="6"/>
  <c r="J2191" i="6"/>
  <c r="I2191" i="6"/>
  <c r="H2191" i="6"/>
  <c r="G2191" i="6"/>
  <c r="R2191" i="6"/>
  <c r="Q2191" i="6"/>
  <c r="F2191" i="6"/>
  <c r="E2191" i="6"/>
  <c r="D2191" i="6"/>
  <c r="C2191" i="6"/>
  <c r="Q2267" i="6"/>
  <c r="C2267" i="6"/>
  <c r="P2267" i="6"/>
  <c r="B2267" i="6"/>
  <c r="G2267" i="6"/>
  <c r="F2267" i="6"/>
  <c r="O2267" i="6"/>
  <c r="I2267" i="6"/>
  <c r="H2267" i="6"/>
  <c r="E2267" i="6"/>
  <c r="D2267" i="6"/>
  <c r="A2267" i="6"/>
  <c r="R2267" i="6"/>
  <c r="N2267" i="6"/>
  <c r="K2267" i="6"/>
  <c r="M2267" i="6"/>
  <c r="L2267" i="6"/>
  <c r="J2267" i="6"/>
  <c r="H2280" i="6"/>
  <c r="G2280" i="6"/>
  <c r="F2280" i="6"/>
  <c r="D2280" i="6"/>
  <c r="C2280" i="6"/>
  <c r="O2280" i="6"/>
  <c r="I2280" i="6"/>
  <c r="E2280" i="6"/>
  <c r="B2280" i="6"/>
  <c r="A2280" i="6"/>
  <c r="R2280" i="6"/>
  <c r="Q2280" i="6"/>
  <c r="P2280" i="6"/>
  <c r="N2280" i="6"/>
  <c r="K2280" i="6"/>
  <c r="M2280" i="6"/>
  <c r="L2280" i="6"/>
  <c r="J2280" i="6"/>
  <c r="H2201" i="6"/>
  <c r="G2201" i="6"/>
  <c r="F2201" i="6"/>
  <c r="E2201" i="6"/>
  <c r="R2201" i="6"/>
  <c r="D2201" i="6"/>
  <c r="Q2201" i="6"/>
  <c r="C2201" i="6"/>
  <c r="P2201" i="6"/>
  <c r="B2201" i="6"/>
  <c r="O2201" i="6"/>
  <c r="A2201" i="6"/>
  <c r="N2201" i="6"/>
  <c r="M2201" i="6"/>
  <c r="J2201" i="6"/>
  <c r="L2201" i="6"/>
  <c r="K2201" i="6"/>
  <c r="I2201" i="6"/>
  <c r="F2123" i="6"/>
  <c r="E2123" i="6"/>
  <c r="R2123" i="6"/>
  <c r="D2123" i="6"/>
  <c r="Q2123" i="6"/>
  <c r="C2123" i="6"/>
  <c r="N2123" i="6"/>
  <c r="G2123" i="6"/>
  <c r="B2123" i="6"/>
  <c r="A2123" i="6"/>
  <c r="P2123" i="6"/>
  <c r="O2123" i="6"/>
  <c r="M2123" i="6"/>
  <c r="L2123" i="6"/>
  <c r="K2123" i="6"/>
  <c r="J2123" i="6"/>
  <c r="I2123" i="6"/>
  <c r="H2123" i="6"/>
  <c r="K2463" i="6"/>
  <c r="J2463" i="6"/>
  <c r="R2463" i="6"/>
  <c r="B2463" i="6"/>
  <c r="Q2463" i="6"/>
  <c r="A2463" i="6"/>
  <c r="P2463" i="6"/>
  <c r="O2463" i="6"/>
  <c r="N2463" i="6"/>
  <c r="M2463" i="6"/>
  <c r="L2463" i="6"/>
  <c r="I2463" i="6"/>
  <c r="H2463" i="6"/>
  <c r="G2463" i="6"/>
  <c r="F2463" i="6"/>
  <c r="E2463" i="6"/>
  <c r="D2463" i="6"/>
  <c r="C2463" i="6"/>
  <c r="P2354" i="6"/>
  <c r="B2354" i="6"/>
  <c r="O2354" i="6"/>
  <c r="A2354" i="6"/>
  <c r="N2354" i="6"/>
  <c r="G2354" i="6"/>
  <c r="F2354" i="6"/>
  <c r="E2354" i="6"/>
  <c r="D2354" i="6"/>
  <c r="C2354" i="6"/>
  <c r="R2354" i="6"/>
  <c r="Q2354" i="6"/>
  <c r="M2354" i="6"/>
  <c r="L2354" i="6"/>
  <c r="K2354" i="6"/>
  <c r="J2354" i="6"/>
  <c r="I2354" i="6"/>
  <c r="H2354" i="6"/>
  <c r="L2394" i="6"/>
  <c r="K2394" i="6"/>
  <c r="J2394" i="6"/>
  <c r="G2394" i="6"/>
  <c r="R2394" i="6"/>
  <c r="D2394" i="6"/>
  <c r="Q2394" i="6"/>
  <c r="C2394" i="6"/>
  <c r="P2394" i="6"/>
  <c r="O2394" i="6"/>
  <c r="N2394" i="6"/>
  <c r="M2394" i="6"/>
  <c r="I2394" i="6"/>
  <c r="H2394" i="6"/>
  <c r="F2394" i="6"/>
  <c r="E2394" i="6"/>
  <c r="B2394" i="6"/>
  <c r="A2394" i="6"/>
  <c r="H2458" i="6"/>
  <c r="G2458" i="6"/>
  <c r="O2458" i="6"/>
  <c r="N2458" i="6"/>
  <c r="M2458" i="6"/>
  <c r="L2458" i="6"/>
  <c r="K2458" i="6"/>
  <c r="J2458" i="6"/>
  <c r="I2458" i="6"/>
  <c r="F2458" i="6"/>
  <c r="E2458" i="6"/>
  <c r="D2458" i="6"/>
  <c r="C2458" i="6"/>
  <c r="P2458" i="6"/>
  <c r="B2458" i="6"/>
  <c r="A2458" i="6"/>
  <c r="R2458" i="6"/>
  <c r="Q2458" i="6"/>
  <c r="Q2431" i="6"/>
  <c r="C2431" i="6"/>
  <c r="J2431" i="6"/>
  <c r="I2431" i="6"/>
  <c r="H2431" i="6"/>
  <c r="G2431" i="6"/>
  <c r="F2431" i="6"/>
  <c r="E2431" i="6"/>
  <c r="D2431" i="6"/>
  <c r="R2431" i="6"/>
  <c r="B2431" i="6"/>
  <c r="P2431" i="6"/>
  <c r="A2431" i="6"/>
  <c r="O2431" i="6"/>
  <c r="N2431" i="6"/>
  <c r="M2431" i="6"/>
  <c r="L2431" i="6"/>
  <c r="K2431" i="6"/>
  <c r="G2325" i="6"/>
  <c r="F2325" i="6"/>
  <c r="E2325" i="6"/>
  <c r="D2325" i="6"/>
  <c r="C2325" i="6"/>
  <c r="B2325" i="6"/>
  <c r="R2325" i="6"/>
  <c r="A2325" i="6"/>
  <c r="Q2325" i="6"/>
  <c r="P2325" i="6"/>
  <c r="O2325" i="6"/>
  <c r="N2325" i="6"/>
  <c r="M2325" i="6"/>
  <c r="L2325" i="6"/>
  <c r="K2325" i="6"/>
  <c r="J2325" i="6"/>
  <c r="I2325" i="6"/>
  <c r="H2325" i="6"/>
  <c r="I2413" i="6"/>
  <c r="E2413" i="6"/>
  <c r="D2413" i="6"/>
  <c r="R2413" i="6"/>
  <c r="C2413" i="6"/>
  <c r="P2413" i="6"/>
  <c r="A2413" i="6"/>
  <c r="O2413" i="6"/>
  <c r="N2413" i="6"/>
  <c r="L2413" i="6"/>
  <c r="K2413" i="6"/>
  <c r="J2413" i="6"/>
  <c r="Q2413" i="6"/>
  <c r="M2413" i="6"/>
  <c r="H2413" i="6"/>
  <c r="G2413" i="6"/>
  <c r="F2413" i="6"/>
  <c r="B2413" i="6"/>
  <c r="R2552" i="6"/>
  <c r="D2552" i="6"/>
  <c r="Q2552" i="6"/>
  <c r="C2552" i="6"/>
  <c r="P2552" i="6"/>
  <c r="K2552" i="6"/>
  <c r="J2552" i="6"/>
  <c r="F2552" i="6"/>
  <c r="M2552" i="6"/>
  <c r="L2552" i="6"/>
  <c r="I2552" i="6"/>
  <c r="H2552" i="6"/>
  <c r="E2552" i="6"/>
  <c r="B2552" i="6"/>
  <c r="A2552" i="6"/>
  <c r="O2552" i="6"/>
  <c r="N2552" i="6"/>
  <c r="G2552" i="6"/>
  <c r="R2608" i="6"/>
  <c r="D2608" i="6"/>
  <c r="Q2608" i="6"/>
  <c r="C2608" i="6"/>
  <c r="P2608" i="6"/>
  <c r="B2608" i="6"/>
  <c r="O2608" i="6"/>
  <c r="N2608" i="6"/>
  <c r="M2608" i="6"/>
  <c r="L2608" i="6"/>
  <c r="K2608" i="6"/>
  <c r="J2608" i="6"/>
  <c r="I2608" i="6"/>
  <c r="F2608" i="6"/>
  <c r="H2608" i="6"/>
  <c r="G2608" i="6"/>
  <c r="E2608" i="6"/>
  <c r="A2608" i="6"/>
  <c r="H2582" i="6"/>
  <c r="G2582" i="6"/>
  <c r="F2582" i="6"/>
  <c r="L2582" i="6"/>
  <c r="K2582" i="6"/>
  <c r="E2582" i="6"/>
  <c r="D2582" i="6"/>
  <c r="C2582" i="6"/>
  <c r="B2582" i="6"/>
  <c r="A2582" i="6"/>
  <c r="R2582" i="6"/>
  <c r="Q2582" i="6"/>
  <c r="P2582" i="6"/>
  <c r="O2582" i="6"/>
  <c r="N2582" i="6"/>
  <c r="M2582" i="6"/>
  <c r="J2582" i="6"/>
  <c r="I2582" i="6"/>
  <c r="M2595" i="6"/>
  <c r="L2595" i="6"/>
  <c r="K2595" i="6"/>
  <c r="O2595" i="6"/>
  <c r="N2595" i="6"/>
  <c r="I2595" i="6"/>
  <c r="H2595" i="6"/>
  <c r="G2595" i="6"/>
  <c r="F2595" i="6"/>
  <c r="C2595" i="6"/>
  <c r="R2595" i="6"/>
  <c r="Q2595" i="6"/>
  <c r="J2595" i="6"/>
  <c r="E2595" i="6"/>
  <c r="D2595" i="6"/>
  <c r="B2595" i="6"/>
  <c r="A2595" i="6"/>
  <c r="P2595" i="6"/>
  <c r="J2618" i="6"/>
  <c r="I2618" i="6"/>
  <c r="H2618" i="6"/>
  <c r="D2618" i="6"/>
  <c r="C2618" i="6"/>
  <c r="B2618" i="6"/>
  <c r="R2618" i="6"/>
  <c r="A2618" i="6"/>
  <c r="Q2618" i="6"/>
  <c r="P2618" i="6"/>
  <c r="O2618" i="6"/>
  <c r="L2618" i="6"/>
  <c r="M2618" i="6"/>
  <c r="K2618" i="6"/>
  <c r="G2618" i="6"/>
  <c r="F2618" i="6"/>
  <c r="N2618" i="6"/>
  <c r="E2618" i="6"/>
  <c r="J2590" i="6"/>
  <c r="I2590" i="6"/>
  <c r="H2590" i="6"/>
  <c r="B2590" i="6"/>
  <c r="R2590" i="6"/>
  <c r="A2590" i="6"/>
  <c r="P2590" i="6"/>
  <c r="O2590" i="6"/>
  <c r="N2590" i="6"/>
  <c r="M2590" i="6"/>
  <c r="G2590" i="6"/>
  <c r="K2590" i="6"/>
  <c r="F2590" i="6"/>
  <c r="E2590" i="6"/>
  <c r="D2590" i="6"/>
  <c r="Q2590" i="6"/>
  <c r="L2590" i="6"/>
  <c r="C2590" i="6"/>
  <c r="Q2710" i="6"/>
  <c r="C2710" i="6"/>
  <c r="P2710" i="6"/>
  <c r="B2710" i="6"/>
  <c r="N2710" i="6"/>
  <c r="I2710" i="6"/>
  <c r="H2710" i="6"/>
  <c r="G2710" i="6"/>
  <c r="F2710" i="6"/>
  <c r="E2710" i="6"/>
  <c r="D2710" i="6"/>
  <c r="A2710" i="6"/>
  <c r="R2710" i="6"/>
  <c r="O2710" i="6"/>
  <c r="M2710" i="6"/>
  <c r="L2710" i="6"/>
  <c r="K2710" i="6"/>
  <c r="J2710" i="6"/>
  <c r="O2758" i="6"/>
  <c r="A2758" i="6"/>
  <c r="N2758" i="6"/>
  <c r="M2758" i="6"/>
  <c r="L2758" i="6"/>
  <c r="K2758" i="6"/>
  <c r="J2758" i="6"/>
  <c r="I2758" i="6"/>
  <c r="H2758" i="6"/>
  <c r="G2758" i="6"/>
  <c r="F2758" i="6"/>
  <c r="R2758" i="6"/>
  <c r="Q2758" i="6"/>
  <c r="P2758" i="6"/>
  <c r="E2758" i="6"/>
  <c r="D2758" i="6"/>
  <c r="C2758" i="6"/>
  <c r="B2758" i="6"/>
  <c r="F2616" i="6"/>
  <c r="E2616" i="6"/>
  <c r="R2616" i="6"/>
  <c r="D2616" i="6"/>
  <c r="H2616" i="6"/>
  <c r="G2616" i="6"/>
  <c r="C2616" i="6"/>
  <c r="B2616" i="6"/>
  <c r="A2616" i="6"/>
  <c r="Q2616" i="6"/>
  <c r="P2616" i="6"/>
  <c r="M2616" i="6"/>
  <c r="K2616" i="6"/>
  <c r="J2616" i="6"/>
  <c r="I2616" i="6"/>
  <c r="O2616" i="6"/>
  <c r="N2616" i="6"/>
  <c r="L2616" i="6"/>
  <c r="J2858" i="6"/>
  <c r="G2858" i="6"/>
  <c r="R2858" i="6"/>
  <c r="B2858" i="6"/>
  <c r="Q2858" i="6"/>
  <c r="A2858" i="6"/>
  <c r="P2858" i="6"/>
  <c r="O2858" i="6"/>
  <c r="N2858" i="6"/>
  <c r="M2858" i="6"/>
  <c r="L2858" i="6"/>
  <c r="K2858" i="6"/>
  <c r="I2858" i="6"/>
  <c r="H2858" i="6"/>
  <c r="C2858" i="6"/>
  <c r="F2858" i="6"/>
  <c r="E2858" i="6"/>
  <c r="D2858" i="6"/>
  <c r="P2795" i="6"/>
  <c r="B2795" i="6"/>
  <c r="O2795" i="6"/>
  <c r="A2795" i="6"/>
  <c r="N2795" i="6"/>
  <c r="M2795" i="6"/>
  <c r="K2795" i="6"/>
  <c r="F2795" i="6"/>
  <c r="E2795" i="6"/>
  <c r="D2795" i="6"/>
  <c r="C2795" i="6"/>
  <c r="R2795" i="6"/>
  <c r="Q2795" i="6"/>
  <c r="L2795" i="6"/>
  <c r="J2795" i="6"/>
  <c r="H2795" i="6"/>
  <c r="G2795" i="6"/>
  <c r="I2795" i="6"/>
  <c r="O2815" i="6"/>
  <c r="A2815" i="6"/>
  <c r="Q2815" i="6"/>
  <c r="B2815" i="6"/>
  <c r="P2815" i="6"/>
  <c r="N2815" i="6"/>
  <c r="M2815" i="6"/>
  <c r="L2815" i="6"/>
  <c r="K2815" i="6"/>
  <c r="J2815" i="6"/>
  <c r="I2815" i="6"/>
  <c r="H2815" i="6"/>
  <c r="R2815" i="6"/>
  <c r="G2815" i="6"/>
  <c r="F2815" i="6"/>
  <c r="E2815" i="6"/>
  <c r="D2815" i="6"/>
  <c r="C2815" i="6"/>
  <c r="P2854" i="6"/>
  <c r="B2854" i="6"/>
  <c r="M2854" i="6"/>
  <c r="L2854" i="6"/>
  <c r="K2854" i="6"/>
  <c r="J2854" i="6"/>
  <c r="I2854" i="6"/>
  <c r="H2854" i="6"/>
  <c r="G2854" i="6"/>
  <c r="F2854" i="6"/>
  <c r="E2854" i="6"/>
  <c r="D2854" i="6"/>
  <c r="C2854" i="6"/>
  <c r="Q2854" i="6"/>
  <c r="O2854" i="6"/>
  <c r="N2854" i="6"/>
  <c r="A2854" i="6"/>
  <c r="R2854" i="6"/>
  <c r="P2840" i="6"/>
  <c r="B2840" i="6"/>
  <c r="I2840" i="6"/>
  <c r="H2840" i="6"/>
  <c r="G2840" i="6"/>
  <c r="F2840" i="6"/>
  <c r="E2840" i="6"/>
  <c r="D2840" i="6"/>
  <c r="R2840" i="6"/>
  <c r="C2840" i="6"/>
  <c r="Q2840" i="6"/>
  <c r="A2840" i="6"/>
  <c r="O2840" i="6"/>
  <c r="N2840" i="6"/>
  <c r="J2840" i="6"/>
  <c r="M2840" i="6"/>
  <c r="L2840" i="6"/>
  <c r="K2840" i="6"/>
  <c r="O2857" i="6"/>
  <c r="A2857" i="6"/>
  <c r="L2857" i="6"/>
  <c r="E2857" i="6"/>
  <c r="D2857" i="6"/>
  <c r="C2857" i="6"/>
  <c r="R2857" i="6"/>
  <c r="B2857" i="6"/>
  <c r="Q2857" i="6"/>
  <c r="P2857" i="6"/>
  <c r="N2857" i="6"/>
  <c r="M2857" i="6"/>
  <c r="K2857" i="6"/>
  <c r="J2857" i="6"/>
  <c r="I2857" i="6"/>
  <c r="H2857" i="6"/>
  <c r="G2857" i="6"/>
  <c r="F2857" i="6"/>
  <c r="J2886" i="6"/>
  <c r="G2886" i="6"/>
  <c r="F2886" i="6"/>
  <c r="R2886" i="6"/>
  <c r="A2886" i="6"/>
  <c r="Q2886" i="6"/>
  <c r="P2886" i="6"/>
  <c r="O2886" i="6"/>
  <c r="N2886" i="6"/>
  <c r="M2886" i="6"/>
  <c r="L2886" i="6"/>
  <c r="K2886" i="6"/>
  <c r="I2886" i="6"/>
  <c r="H2886" i="6"/>
  <c r="E2886" i="6"/>
  <c r="D2886" i="6"/>
  <c r="C2886" i="6"/>
  <c r="B2886" i="6"/>
  <c r="Q2961" i="6"/>
  <c r="C2961" i="6"/>
  <c r="P2961" i="6"/>
  <c r="B2961" i="6"/>
  <c r="O2961" i="6"/>
  <c r="A2961" i="6"/>
  <c r="N2961" i="6"/>
  <c r="G2961" i="6"/>
  <c r="F2961" i="6"/>
  <c r="E2961" i="6"/>
  <c r="D2961" i="6"/>
  <c r="R2961" i="6"/>
  <c r="M2961" i="6"/>
  <c r="L2961" i="6"/>
  <c r="K2961" i="6"/>
  <c r="J2961" i="6"/>
  <c r="I2961" i="6"/>
  <c r="H2961" i="6"/>
  <c r="R2986" i="6"/>
  <c r="D2986" i="6"/>
  <c r="Q2986" i="6"/>
  <c r="C2986" i="6"/>
  <c r="P2986" i="6"/>
  <c r="B2986" i="6"/>
  <c r="O2986" i="6"/>
  <c r="A2986" i="6"/>
  <c r="M2986" i="6"/>
  <c r="N2986" i="6"/>
  <c r="L2986" i="6"/>
  <c r="K2986" i="6"/>
  <c r="J2986" i="6"/>
  <c r="I2986" i="6"/>
  <c r="H2986" i="6"/>
  <c r="F2986" i="6"/>
  <c r="E2986" i="6"/>
  <c r="G2986" i="6"/>
  <c r="E2887" i="6"/>
  <c r="P2887" i="6"/>
  <c r="B2887" i="6"/>
  <c r="O2887" i="6"/>
  <c r="A2887" i="6"/>
  <c r="M2887" i="6"/>
  <c r="R2887" i="6"/>
  <c r="Q2887" i="6"/>
  <c r="N2887" i="6"/>
  <c r="L2887" i="6"/>
  <c r="K2887" i="6"/>
  <c r="J2887" i="6"/>
  <c r="I2887" i="6"/>
  <c r="H2887" i="6"/>
  <c r="G2887" i="6"/>
  <c r="F2887" i="6"/>
  <c r="D2887" i="6"/>
  <c r="C2887" i="6"/>
  <c r="J2996" i="6"/>
  <c r="I2996" i="6"/>
  <c r="H2996" i="6"/>
  <c r="G2996" i="6"/>
  <c r="E2996" i="6"/>
  <c r="D2996" i="6"/>
  <c r="C2996" i="6"/>
  <c r="B2996" i="6"/>
  <c r="A2996" i="6"/>
  <c r="R2996" i="6"/>
  <c r="Q2996" i="6"/>
  <c r="P2996" i="6"/>
  <c r="O2996" i="6"/>
  <c r="N2996" i="6"/>
  <c r="M2996" i="6"/>
  <c r="L2996" i="6"/>
  <c r="K2996" i="6"/>
  <c r="F2996" i="6"/>
  <c r="K3315" i="6"/>
  <c r="J3315" i="6"/>
  <c r="I3315" i="6"/>
  <c r="H3315" i="6"/>
  <c r="G3315" i="6"/>
  <c r="O3315" i="6"/>
  <c r="N3315" i="6"/>
  <c r="M3315" i="6"/>
  <c r="L3315" i="6"/>
  <c r="F3315" i="6"/>
  <c r="C3315" i="6"/>
  <c r="B3315" i="6"/>
  <c r="A3315" i="6"/>
  <c r="E3315" i="6"/>
  <c r="D3315" i="6"/>
  <c r="R3315" i="6"/>
  <c r="Q3315" i="6"/>
  <c r="P3315" i="6"/>
  <c r="R3104" i="6"/>
  <c r="D3104" i="6"/>
  <c r="Q3104" i="6"/>
  <c r="C3104" i="6"/>
  <c r="P3104" i="6"/>
  <c r="B3104" i="6"/>
  <c r="O3104" i="6"/>
  <c r="A3104" i="6"/>
  <c r="I3104" i="6"/>
  <c r="H3104" i="6"/>
  <c r="G3104" i="6"/>
  <c r="F3104" i="6"/>
  <c r="E3104" i="6"/>
  <c r="N3104" i="6"/>
  <c r="M3104" i="6"/>
  <c r="L3104" i="6"/>
  <c r="K3104" i="6"/>
  <c r="J3104" i="6"/>
  <c r="M3063" i="6"/>
  <c r="L3063" i="6"/>
  <c r="K3063" i="6"/>
  <c r="J3063" i="6"/>
  <c r="D3063" i="6"/>
  <c r="C3063" i="6"/>
  <c r="B3063" i="6"/>
  <c r="A3063" i="6"/>
  <c r="P3063" i="6"/>
  <c r="O3063" i="6"/>
  <c r="N3063" i="6"/>
  <c r="I3063" i="6"/>
  <c r="H3063" i="6"/>
  <c r="G3063" i="6"/>
  <c r="F3063" i="6"/>
  <c r="E3063" i="6"/>
  <c r="Q3063" i="6"/>
  <c r="R3063" i="6"/>
  <c r="K3212" i="6"/>
  <c r="J3212" i="6"/>
  <c r="M3212" i="6"/>
  <c r="L3212" i="6"/>
  <c r="I3212" i="6"/>
  <c r="H3212" i="6"/>
  <c r="G3212" i="6"/>
  <c r="F3212" i="6"/>
  <c r="E3212" i="6"/>
  <c r="N3212" i="6"/>
  <c r="D3212" i="6"/>
  <c r="C3212" i="6"/>
  <c r="B3212" i="6"/>
  <c r="A3212" i="6"/>
  <c r="P3212" i="6"/>
  <c r="O3212" i="6"/>
  <c r="R3212" i="6"/>
  <c r="Q3212" i="6"/>
  <c r="H3078" i="6"/>
  <c r="G3078" i="6"/>
  <c r="F3078" i="6"/>
  <c r="E3078" i="6"/>
  <c r="M3078" i="6"/>
  <c r="L3078" i="6"/>
  <c r="K3078" i="6"/>
  <c r="J3078" i="6"/>
  <c r="D3078" i="6"/>
  <c r="C3078" i="6"/>
  <c r="B3078" i="6"/>
  <c r="R3078" i="6"/>
  <c r="I3078" i="6"/>
  <c r="A3078" i="6"/>
  <c r="Q3078" i="6"/>
  <c r="P3078" i="6"/>
  <c r="O3078" i="6"/>
  <c r="N3078" i="6"/>
  <c r="R3180" i="6"/>
  <c r="D3180" i="6"/>
  <c r="Q3180" i="6"/>
  <c r="C3180" i="6"/>
  <c r="P3180" i="6"/>
  <c r="B3180" i="6"/>
  <c r="O3180" i="6"/>
  <c r="A3180" i="6"/>
  <c r="N3180" i="6"/>
  <c r="M3180" i="6"/>
  <c r="L3180" i="6"/>
  <c r="K3180" i="6"/>
  <c r="J3180" i="6"/>
  <c r="I3180" i="6"/>
  <c r="H3180" i="6"/>
  <c r="G3180" i="6"/>
  <c r="F3180" i="6"/>
  <c r="E3180" i="6"/>
  <c r="H3137" i="6"/>
  <c r="G3137" i="6"/>
  <c r="C3137" i="6"/>
  <c r="R3137" i="6"/>
  <c r="B3137" i="6"/>
  <c r="Q3137" i="6"/>
  <c r="A3137" i="6"/>
  <c r="P3137" i="6"/>
  <c r="O3137" i="6"/>
  <c r="N3137" i="6"/>
  <c r="M3137" i="6"/>
  <c r="J3137" i="6"/>
  <c r="I3137" i="6"/>
  <c r="F3137" i="6"/>
  <c r="E3137" i="6"/>
  <c r="D3137" i="6"/>
  <c r="L3137" i="6"/>
  <c r="K3137" i="6"/>
  <c r="G3171" i="6"/>
  <c r="F3171" i="6"/>
  <c r="E3171" i="6"/>
  <c r="R3171" i="6"/>
  <c r="D3171" i="6"/>
  <c r="Q3171" i="6"/>
  <c r="C3171" i="6"/>
  <c r="N3171" i="6"/>
  <c r="M3171" i="6"/>
  <c r="L3171" i="6"/>
  <c r="K3171" i="6"/>
  <c r="J3171" i="6"/>
  <c r="I3171" i="6"/>
  <c r="H3171" i="6"/>
  <c r="B3171" i="6"/>
  <c r="P3171" i="6"/>
  <c r="O3171" i="6"/>
  <c r="A3171" i="6"/>
  <c r="R3237" i="6"/>
  <c r="D3237" i="6"/>
  <c r="L3237" i="6"/>
  <c r="K3237" i="6"/>
  <c r="J3237" i="6"/>
  <c r="Q3237" i="6"/>
  <c r="P3237" i="6"/>
  <c r="O3237" i="6"/>
  <c r="N3237" i="6"/>
  <c r="M3237" i="6"/>
  <c r="I3237" i="6"/>
  <c r="H3237" i="6"/>
  <c r="E3237" i="6"/>
  <c r="C3237" i="6"/>
  <c r="B3237" i="6"/>
  <c r="A3237" i="6"/>
  <c r="G3237" i="6"/>
  <c r="F3237" i="6"/>
  <c r="N3306" i="6"/>
  <c r="M3306" i="6"/>
  <c r="L3306" i="6"/>
  <c r="K3306" i="6"/>
  <c r="F3306" i="6"/>
  <c r="E3306" i="6"/>
  <c r="D3306" i="6"/>
  <c r="R3306" i="6"/>
  <c r="Q3306" i="6"/>
  <c r="P3306" i="6"/>
  <c r="O3306" i="6"/>
  <c r="J3306" i="6"/>
  <c r="I3306" i="6"/>
  <c r="H3306" i="6"/>
  <c r="G3306" i="6"/>
  <c r="C3306" i="6"/>
  <c r="B3306" i="6"/>
  <c r="A3306" i="6"/>
  <c r="P3380" i="6"/>
  <c r="B3380" i="6"/>
  <c r="O3380" i="6"/>
  <c r="A3380" i="6"/>
  <c r="N3380" i="6"/>
  <c r="M3380" i="6"/>
  <c r="Q3380" i="6"/>
  <c r="L3380" i="6"/>
  <c r="K3380" i="6"/>
  <c r="J3380" i="6"/>
  <c r="I3380" i="6"/>
  <c r="H3380" i="6"/>
  <c r="G3380" i="6"/>
  <c r="F3380" i="6"/>
  <c r="D3380" i="6"/>
  <c r="R3380" i="6"/>
  <c r="E3380" i="6"/>
  <c r="C3380" i="6"/>
  <c r="L3416" i="6"/>
  <c r="K3416" i="6"/>
  <c r="J3416" i="6"/>
  <c r="F3416" i="6"/>
  <c r="N3416" i="6"/>
  <c r="M3416" i="6"/>
  <c r="I3416" i="6"/>
  <c r="H3416" i="6"/>
  <c r="G3416" i="6"/>
  <c r="E3416" i="6"/>
  <c r="D3416" i="6"/>
  <c r="A3416" i="6"/>
  <c r="Q3416" i="6"/>
  <c r="R3416" i="6"/>
  <c r="P3416" i="6"/>
  <c r="O3416" i="6"/>
  <c r="C3416" i="6"/>
  <c r="B3416" i="6"/>
  <c r="M3361" i="6"/>
  <c r="L3361" i="6"/>
  <c r="K3361" i="6"/>
  <c r="J3361" i="6"/>
  <c r="D3361" i="6"/>
  <c r="C3361" i="6"/>
  <c r="B3361" i="6"/>
  <c r="A3361" i="6"/>
  <c r="R3361" i="6"/>
  <c r="Q3361" i="6"/>
  <c r="P3361" i="6"/>
  <c r="O3361" i="6"/>
  <c r="N3361" i="6"/>
  <c r="I3361" i="6"/>
  <c r="H3361" i="6"/>
  <c r="G3361" i="6"/>
  <c r="F3361" i="6"/>
  <c r="E3361" i="6"/>
  <c r="R3451" i="6"/>
  <c r="D3451" i="6"/>
  <c r="Q3451" i="6"/>
  <c r="C3451" i="6"/>
  <c r="P3451" i="6"/>
  <c r="B3451" i="6"/>
  <c r="M3451" i="6"/>
  <c r="L3451" i="6"/>
  <c r="K3451" i="6"/>
  <c r="J3451" i="6"/>
  <c r="I3451" i="6"/>
  <c r="H3451" i="6"/>
  <c r="G3451" i="6"/>
  <c r="F3451" i="6"/>
  <c r="O3451" i="6"/>
  <c r="N3451" i="6"/>
  <c r="E3451" i="6"/>
  <c r="A3451" i="6"/>
  <c r="F3382" i="6"/>
  <c r="E3382" i="6"/>
  <c r="R3382" i="6"/>
  <c r="D3382" i="6"/>
  <c r="Q3382" i="6"/>
  <c r="C3382" i="6"/>
  <c r="P3382" i="6"/>
  <c r="B3382" i="6"/>
  <c r="O3382" i="6"/>
  <c r="A3382" i="6"/>
  <c r="N3382" i="6"/>
  <c r="M3382" i="6"/>
  <c r="L3382" i="6"/>
  <c r="K3382" i="6"/>
  <c r="I3382" i="6"/>
  <c r="H3382" i="6"/>
  <c r="G3382" i="6"/>
  <c r="J3382" i="6"/>
  <c r="R3479" i="6"/>
  <c r="D3479" i="6"/>
  <c r="Q3479" i="6"/>
  <c r="C3479" i="6"/>
  <c r="P3479" i="6"/>
  <c r="B3479" i="6"/>
  <c r="O3479" i="6"/>
  <c r="A3479" i="6"/>
  <c r="G3479" i="6"/>
  <c r="F3479" i="6"/>
  <c r="E3479" i="6"/>
  <c r="N3479" i="6"/>
  <c r="M3479" i="6"/>
  <c r="K3479" i="6"/>
  <c r="L3479" i="6"/>
  <c r="J3479" i="6"/>
  <c r="I3479" i="6"/>
  <c r="H3479" i="6"/>
  <c r="E3409" i="6"/>
  <c r="R3409" i="6"/>
  <c r="D3409" i="6"/>
  <c r="Q3409" i="6"/>
  <c r="C3409" i="6"/>
  <c r="M3409" i="6"/>
  <c r="I3409" i="6"/>
  <c r="H3409" i="6"/>
  <c r="G3409" i="6"/>
  <c r="F3409" i="6"/>
  <c r="B3409" i="6"/>
  <c r="A3409" i="6"/>
  <c r="O3409" i="6"/>
  <c r="N3409" i="6"/>
  <c r="L3409" i="6"/>
  <c r="K3409" i="6"/>
  <c r="J3409" i="6"/>
  <c r="P3409" i="6"/>
  <c r="G3592" i="6"/>
  <c r="O3592" i="6"/>
  <c r="A3592" i="6"/>
  <c r="M3592" i="6"/>
  <c r="L3592" i="6"/>
  <c r="K3592" i="6"/>
  <c r="J3592" i="6"/>
  <c r="I3592" i="6"/>
  <c r="H3592" i="6"/>
  <c r="E3592" i="6"/>
  <c r="D3592" i="6"/>
  <c r="C3592" i="6"/>
  <c r="N3592" i="6"/>
  <c r="F3592" i="6"/>
  <c r="R3592" i="6"/>
  <c r="Q3592" i="6"/>
  <c r="P3592" i="6"/>
  <c r="B3592" i="6"/>
  <c r="A97" i="6"/>
  <c r="C97" i="6" s="1"/>
  <c r="A201" i="6"/>
  <c r="A46" i="6"/>
  <c r="C46" i="6" s="1"/>
  <c r="G46" i="6" s="1"/>
  <c r="A109" i="6"/>
  <c r="A130" i="6"/>
  <c r="C130" i="6" s="1"/>
  <c r="A293" i="6"/>
  <c r="C293" i="6" s="1"/>
  <c r="A246" i="6"/>
  <c r="C246" i="6" s="1"/>
  <c r="A515" i="6"/>
  <c r="C515" i="6" s="1"/>
  <c r="A169" i="6"/>
  <c r="C169" i="6" s="1"/>
  <c r="A126" i="6"/>
  <c r="A200" i="6"/>
  <c r="B200" i="6" s="1"/>
  <c r="D200" i="6" s="1"/>
  <c r="A255" i="6"/>
  <c r="C255" i="6" s="1"/>
  <c r="A471" i="6"/>
  <c r="C471" i="6" s="1"/>
  <c r="A341" i="6"/>
  <c r="A389" i="6"/>
  <c r="A216" i="6"/>
  <c r="C216" i="6" s="1"/>
  <c r="J216" i="6" s="1"/>
  <c r="A412" i="6"/>
  <c r="C412" i="6" s="1"/>
  <c r="N781" i="6"/>
  <c r="O781" i="6"/>
  <c r="M781" i="6"/>
  <c r="L781" i="6"/>
  <c r="K781" i="6"/>
  <c r="J781" i="6"/>
  <c r="I781" i="6"/>
  <c r="H781" i="6"/>
  <c r="G781" i="6"/>
  <c r="F781" i="6"/>
  <c r="E781" i="6"/>
  <c r="R781" i="6"/>
  <c r="C781" i="6"/>
  <c r="Q781" i="6"/>
  <c r="P781" i="6"/>
  <c r="D781" i="6"/>
  <c r="B781" i="6"/>
  <c r="A781" i="6"/>
  <c r="A99" i="6"/>
  <c r="B99" i="6" s="1"/>
  <c r="A207" i="6"/>
  <c r="C207" i="6" s="1"/>
  <c r="A63" i="6"/>
  <c r="C63" i="6" s="1"/>
  <c r="A214" i="6"/>
  <c r="B214" i="6" s="1"/>
  <c r="A91" i="6"/>
  <c r="C91" i="6" s="1"/>
  <c r="A265" i="6"/>
  <c r="C265" i="6" s="1"/>
  <c r="A114" i="6"/>
  <c r="B114" i="6" s="1"/>
  <c r="D114" i="6" s="1"/>
  <c r="A268" i="6"/>
  <c r="C268" i="6" s="1"/>
  <c r="A254" i="6"/>
  <c r="C254" i="6" s="1"/>
  <c r="A17" i="6"/>
  <c r="A62" i="6"/>
  <c r="C62" i="6" s="1"/>
  <c r="J62" i="6" s="1"/>
  <c r="A529" i="6"/>
  <c r="C529" i="6" s="1"/>
  <c r="A493" i="6"/>
  <c r="B493" i="6" s="1"/>
  <c r="A355" i="6"/>
  <c r="C355" i="6" s="1"/>
  <c r="A403" i="6"/>
  <c r="A409" i="6"/>
  <c r="C409" i="6" s="1"/>
  <c r="G409" i="6" s="1"/>
  <c r="A687" i="6"/>
  <c r="C687" i="6" s="1"/>
  <c r="A575" i="6"/>
  <c r="C575" i="6" s="1"/>
  <c r="G575" i="6" s="1"/>
  <c r="A576" i="6"/>
  <c r="B576" i="6" s="1"/>
  <c r="F576" i="6" s="1"/>
  <c r="P845" i="6"/>
  <c r="B845" i="6"/>
  <c r="N845" i="6"/>
  <c r="M845" i="6"/>
  <c r="L845" i="6"/>
  <c r="J845" i="6"/>
  <c r="I845" i="6"/>
  <c r="G845" i="6"/>
  <c r="Q845" i="6"/>
  <c r="O845" i="6"/>
  <c r="K845" i="6"/>
  <c r="H845" i="6"/>
  <c r="F845" i="6"/>
  <c r="E845" i="6"/>
  <c r="D845" i="6"/>
  <c r="C845" i="6"/>
  <c r="A845" i="6"/>
  <c r="R845" i="6"/>
  <c r="A638" i="6"/>
  <c r="B638" i="6" s="1"/>
  <c r="A630" i="6"/>
  <c r="B630" i="6" s="1"/>
  <c r="I630" i="6" s="1"/>
  <c r="A592" i="6"/>
  <c r="C592" i="6" s="1"/>
  <c r="A302" i="6"/>
  <c r="C302" i="6" s="1"/>
  <c r="A213" i="6"/>
  <c r="C213" i="6" s="1"/>
  <c r="J213" i="6" s="1"/>
  <c r="A121" i="6"/>
  <c r="B121" i="6" s="1"/>
  <c r="E121" i="6" s="1"/>
  <c r="A113" i="6"/>
  <c r="B113" i="6" s="1"/>
  <c r="H113" i="6" s="1"/>
  <c r="A152" i="6"/>
  <c r="B152" i="6" s="1"/>
  <c r="A390" i="6"/>
  <c r="C390" i="6" s="1"/>
  <c r="A267" i="6"/>
  <c r="C267" i="6" s="1"/>
  <c r="A75" i="6"/>
  <c r="A217" i="6"/>
  <c r="B217" i="6" s="1"/>
  <c r="I217" i="6" s="1"/>
  <c r="A154" i="6"/>
  <c r="A212" i="6"/>
  <c r="C212" i="6" s="1"/>
  <c r="G212" i="6" s="1"/>
  <c r="A319" i="6"/>
  <c r="B319" i="6" s="1"/>
  <c r="I319" i="6" s="1"/>
  <c r="A543" i="6"/>
  <c r="C543" i="6" s="1"/>
  <c r="A541" i="6"/>
  <c r="B541" i="6" s="1"/>
  <c r="F541" i="6" s="1"/>
  <c r="A369" i="6"/>
  <c r="C369" i="6" s="1"/>
  <c r="A417" i="6"/>
  <c r="A244" i="6"/>
  <c r="B244" i="6" s="1"/>
  <c r="F244" i="6" s="1"/>
  <c r="A149" i="6"/>
  <c r="B149" i="6" s="1"/>
  <c r="E149" i="6" s="1"/>
  <c r="A581" i="6"/>
  <c r="C581" i="6" s="1"/>
  <c r="A582" i="6"/>
  <c r="C582" i="6" s="1"/>
  <c r="G582" i="6" s="1"/>
  <c r="Q912" i="6"/>
  <c r="C912" i="6"/>
  <c r="O912" i="6"/>
  <c r="A912" i="6"/>
  <c r="N912" i="6"/>
  <c r="M912" i="6"/>
  <c r="L912" i="6"/>
  <c r="K912" i="6"/>
  <c r="J912" i="6"/>
  <c r="I912" i="6"/>
  <c r="H912" i="6"/>
  <c r="F912" i="6"/>
  <c r="R912" i="6"/>
  <c r="P912" i="6"/>
  <c r="G912" i="6"/>
  <c r="E912" i="6"/>
  <c r="D912" i="6"/>
  <c r="B912" i="6"/>
  <c r="A643" i="6"/>
  <c r="B643" i="6" s="1"/>
  <c r="A467" i="6"/>
  <c r="A598" i="6"/>
  <c r="B598" i="6" s="1"/>
  <c r="R1151" i="6"/>
  <c r="D1151" i="6"/>
  <c r="Q1151" i="6"/>
  <c r="C1151" i="6"/>
  <c r="P1151" i="6"/>
  <c r="B1151" i="6"/>
  <c r="O1151" i="6"/>
  <c r="A1151" i="6"/>
  <c r="N1151" i="6"/>
  <c r="M1151" i="6"/>
  <c r="L1151" i="6"/>
  <c r="K1151" i="6"/>
  <c r="J1151" i="6"/>
  <c r="I1151" i="6"/>
  <c r="H1151" i="6"/>
  <c r="G1151" i="6"/>
  <c r="F1151" i="6"/>
  <c r="E1151" i="6"/>
  <c r="O778" i="6"/>
  <c r="K778" i="6"/>
  <c r="J778" i="6"/>
  <c r="I778" i="6"/>
  <c r="H778" i="6"/>
  <c r="G778" i="6"/>
  <c r="F778" i="6"/>
  <c r="E778" i="6"/>
  <c r="D778" i="6"/>
  <c r="R778" i="6"/>
  <c r="C778" i="6"/>
  <c r="Q778" i="6"/>
  <c r="B778" i="6"/>
  <c r="N778" i="6"/>
  <c r="P778" i="6"/>
  <c r="M778" i="6"/>
  <c r="A778" i="6"/>
  <c r="L778" i="6"/>
  <c r="A697" i="6"/>
  <c r="C697" i="6" s="1"/>
  <c r="J697" i="6" s="1"/>
  <c r="A619" i="6"/>
  <c r="C619" i="6" s="1"/>
  <c r="G734" i="6"/>
  <c r="F734" i="6"/>
  <c r="E734" i="6"/>
  <c r="R734" i="6"/>
  <c r="D734" i="6"/>
  <c r="Q734" i="6"/>
  <c r="C734" i="6"/>
  <c r="P734" i="6"/>
  <c r="B734" i="6"/>
  <c r="O734" i="6"/>
  <c r="A734" i="6"/>
  <c r="N734" i="6"/>
  <c r="M734" i="6"/>
  <c r="L734" i="6"/>
  <c r="J734" i="6"/>
  <c r="K734" i="6"/>
  <c r="I734" i="6"/>
  <c r="H734" i="6"/>
  <c r="P901" i="6"/>
  <c r="B901" i="6"/>
  <c r="N901" i="6"/>
  <c r="M901" i="6"/>
  <c r="L901" i="6"/>
  <c r="K901" i="6"/>
  <c r="J901" i="6"/>
  <c r="I901" i="6"/>
  <c r="H901" i="6"/>
  <c r="G901" i="6"/>
  <c r="E901" i="6"/>
  <c r="R901" i="6"/>
  <c r="Q901" i="6"/>
  <c r="O901" i="6"/>
  <c r="F901" i="6"/>
  <c r="D901" i="6"/>
  <c r="C901" i="6"/>
  <c r="A901" i="6"/>
  <c r="A139" i="6"/>
  <c r="A77" i="6"/>
  <c r="C77" i="6" s="1"/>
  <c r="A27" i="6"/>
  <c r="A226" i="6"/>
  <c r="B226" i="6" s="1"/>
  <c r="A119" i="6"/>
  <c r="C119" i="6" s="1"/>
  <c r="J119" i="6" s="1"/>
  <c r="A308" i="6"/>
  <c r="C308" i="6" s="1"/>
  <c r="A142" i="6"/>
  <c r="B142" i="6" s="1"/>
  <c r="E142" i="6" s="1"/>
  <c r="A322" i="6"/>
  <c r="B322" i="6" s="1"/>
  <c r="A305" i="6"/>
  <c r="B305" i="6" s="1"/>
  <c r="A218" i="6"/>
  <c r="C218" i="6" s="1"/>
  <c r="G218" i="6" s="1"/>
  <c r="A347" i="6"/>
  <c r="C347" i="6" s="1"/>
  <c r="A349" i="6"/>
  <c r="A459" i="6"/>
  <c r="B459" i="6" s="1"/>
  <c r="A438" i="6"/>
  <c r="C438" i="6" s="1"/>
  <c r="A528" i="6"/>
  <c r="C528" i="6" s="1"/>
  <c r="G528" i="6" s="1"/>
  <c r="A258" i="6"/>
  <c r="C258" i="6" s="1"/>
  <c r="A163" i="6"/>
  <c r="C163" i="6" s="1"/>
  <c r="A587" i="6"/>
  <c r="C587" i="6" s="1"/>
  <c r="A588" i="6"/>
  <c r="C588" i="6" s="1"/>
  <c r="G588" i="6" s="1"/>
  <c r="A494" i="6"/>
  <c r="A645" i="6"/>
  <c r="B645" i="6" s="1"/>
  <c r="A676" i="6"/>
  <c r="C676" i="6" s="1"/>
  <c r="H827" i="6"/>
  <c r="M827" i="6"/>
  <c r="P827" i="6"/>
  <c r="O827" i="6"/>
  <c r="N827" i="6"/>
  <c r="L827" i="6"/>
  <c r="K827" i="6"/>
  <c r="J827" i="6"/>
  <c r="I827" i="6"/>
  <c r="G827" i="6"/>
  <c r="F827" i="6"/>
  <c r="E827" i="6"/>
  <c r="C827" i="6"/>
  <c r="R827" i="6"/>
  <c r="Q827" i="6"/>
  <c r="B827" i="6"/>
  <c r="A827" i="6"/>
  <c r="D827" i="6"/>
  <c r="A646" i="6"/>
  <c r="C646" i="6" s="1"/>
  <c r="J646" i="6" s="1"/>
  <c r="L801" i="6"/>
  <c r="K801" i="6"/>
  <c r="J801" i="6"/>
  <c r="I801" i="6"/>
  <c r="H801" i="6"/>
  <c r="G801" i="6"/>
  <c r="F801" i="6"/>
  <c r="E801" i="6"/>
  <c r="D801" i="6"/>
  <c r="R801" i="6"/>
  <c r="C801" i="6"/>
  <c r="Q801" i="6"/>
  <c r="B801" i="6"/>
  <c r="O801" i="6"/>
  <c r="N801" i="6"/>
  <c r="M801" i="6"/>
  <c r="A801" i="6"/>
  <c r="P801" i="6"/>
  <c r="A711" i="6"/>
  <c r="C711" i="6" s="1"/>
  <c r="B633" i="6"/>
  <c r="E633" i="6" s="1"/>
  <c r="A633" i="6"/>
  <c r="C633" i="6" s="1"/>
  <c r="G748" i="6"/>
  <c r="F748" i="6"/>
  <c r="E748" i="6"/>
  <c r="R748" i="6"/>
  <c r="D748" i="6"/>
  <c r="Q748" i="6"/>
  <c r="C748" i="6"/>
  <c r="P748" i="6"/>
  <c r="B748" i="6"/>
  <c r="O748" i="6"/>
  <c r="A748" i="6"/>
  <c r="N748" i="6"/>
  <c r="M748" i="6"/>
  <c r="L748" i="6"/>
  <c r="J748" i="6"/>
  <c r="I748" i="6"/>
  <c r="H748" i="6"/>
  <c r="K748" i="6"/>
  <c r="F751" i="6"/>
  <c r="E751" i="6"/>
  <c r="R751" i="6"/>
  <c r="D751" i="6"/>
  <c r="Q751" i="6"/>
  <c r="C751" i="6"/>
  <c r="P751" i="6"/>
  <c r="B751" i="6"/>
  <c r="O751" i="6"/>
  <c r="A751" i="6"/>
  <c r="N751" i="6"/>
  <c r="M751" i="6"/>
  <c r="L751" i="6"/>
  <c r="K751" i="6"/>
  <c r="I751" i="6"/>
  <c r="J751" i="6"/>
  <c r="H751" i="6"/>
  <c r="G751" i="6"/>
  <c r="E740" i="6"/>
  <c r="R740" i="6"/>
  <c r="D740" i="6"/>
  <c r="Q740" i="6"/>
  <c r="C740" i="6"/>
  <c r="P740" i="6"/>
  <c r="B740" i="6"/>
  <c r="O740" i="6"/>
  <c r="A740" i="6"/>
  <c r="N740" i="6"/>
  <c r="M740" i="6"/>
  <c r="L740" i="6"/>
  <c r="K740" i="6"/>
  <c r="J740" i="6"/>
  <c r="H740" i="6"/>
  <c r="G740" i="6"/>
  <c r="F740" i="6"/>
  <c r="I740" i="6"/>
  <c r="Q1126" i="6"/>
  <c r="C1126" i="6"/>
  <c r="P1126" i="6"/>
  <c r="B1126" i="6"/>
  <c r="O1126" i="6"/>
  <c r="A1126" i="6"/>
  <c r="N1126" i="6"/>
  <c r="M1126" i="6"/>
  <c r="L1126" i="6"/>
  <c r="K1126" i="6"/>
  <c r="J1126" i="6"/>
  <c r="I1126" i="6"/>
  <c r="H1126" i="6"/>
  <c r="G1126" i="6"/>
  <c r="F1126" i="6"/>
  <c r="R1126" i="6"/>
  <c r="E1126" i="6"/>
  <c r="D1126" i="6"/>
  <c r="R941" i="6"/>
  <c r="D941" i="6"/>
  <c r="P941" i="6"/>
  <c r="B941" i="6"/>
  <c r="J941" i="6"/>
  <c r="I941" i="6"/>
  <c r="H941" i="6"/>
  <c r="G941" i="6"/>
  <c r="F941" i="6"/>
  <c r="E941" i="6"/>
  <c r="C941" i="6"/>
  <c r="A941" i="6"/>
  <c r="Q941" i="6"/>
  <c r="O941" i="6"/>
  <c r="M941" i="6"/>
  <c r="N941" i="6"/>
  <c r="L941" i="6"/>
  <c r="K941" i="6"/>
  <c r="J905" i="6"/>
  <c r="H905" i="6"/>
  <c r="G905" i="6"/>
  <c r="F905" i="6"/>
  <c r="E905" i="6"/>
  <c r="R905" i="6"/>
  <c r="D905" i="6"/>
  <c r="Q905" i="6"/>
  <c r="C905" i="6"/>
  <c r="P905" i="6"/>
  <c r="B905" i="6"/>
  <c r="O905" i="6"/>
  <c r="A905" i="6"/>
  <c r="M905" i="6"/>
  <c r="L905" i="6"/>
  <c r="N905" i="6"/>
  <c r="K905" i="6"/>
  <c r="I905" i="6"/>
  <c r="H897" i="6"/>
  <c r="F897" i="6"/>
  <c r="E897" i="6"/>
  <c r="R897" i="6"/>
  <c r="D897" i="6"/>
  <c r="Q897" i="6"/>
  <c r="C897" i="6"/>
  <c r="P897" i="6"/>
  <c r="B897" i="6"/>
  <c r="O897" i="6"/>
  <c r="A897" i="6"/>
  <c r="N897" i="6"/>
  <c r="M897" i="6"/>
  <c r="K897" i="6"/>
  <c r="I897" i="6"/>
  <c r="G897" i="6"/>
  <c r="L897" i="6"/>
  <c r="J897" i="6"/>
  <c r="M998" i="6"/>
  <c r="L998" i="6"/>
  <c r="K998" i="6"/>
  <c r="J998" i="6"/>
  <c r="B998" i="6"/>
  <c r="A998" i="6"/>
  <c r="R998" i="6"/>
  <c r="Q998" i="6"/>
  <c r="P998" i="6"/>
  <c r="O998" i="6"/>
  <c r="N998" i="6"/>
  <c r="I998" i="6"/>
  <c r="H998" i="6"/>
  <c r="G998" i="6"/>
  <c r="E998" i="6"/>
  <c r="D998" i="6"/>
  <c r="F998" i="6"/>
  <c r="C998" i="6"/>
  <c r="P1101" i="6"/>
  <c r="B1101" i="6"/>
  <c r="O1101" i="6"/>
  <c r="A1101" i="6"/>
  <c r="N1101" i="6"/>
  <c r="M1101" i="6"/>
  <c r="L1101" i="6"/>
  <c r="K1101" i="6"/>
  <c r="J1101" i="6"/>
  <c r="I1101" i="6"/>
  <c r="H1101" i="6"/>
  <c r="G1101" i="6"/>
  <c r="F1101" i="6"/>
  <c r="E1101" i="6"/>
  <c r="R1101" i="6"/>
  <c r="Q1101" i="6"/>
  <c r="D1101" i="6"/>
  <c r="C1101" i="6"/>
  <c r="L1300" i="6"/>
  <c r="K1300" i="6"/>
  <c r="J1300" i="6"/>
  <c r="I1300" i="6"/>
  <c r="H1300" i="6"/>
  <c r="G1300" i="6"/>
  <c r="F1300" i="6"/>
  <c r="R1300" i="6"/>
  <c r="D1300" i="6"/>
  <c r="Q1300" i="6"/>
  <c r="C1300" i="6"/>
  <c r="P1300" i="6"/>
  <c r="O1300" i="6"/>
  <c r="A1300" i="6"/>
  <c r="N1300" i="6"/>
  <c r="M1300" i="6"/>
  <c r="E1300" i="6"/>
  <c r="B1300" i="6"/>
  <c r="K1158" i="6"/>
  <c r="J1158" i="6"/>
  <c r="I1158" i="6"/>
  <c r="H1158" i="6"/>
  <c r="G1158" i="6"/>
  <c r="F1158" i="6"/>
  <c r="E1158" i="6"/>
  <c r="R1158" i="6"/>
  <c r="D1158" i="6"/>
  <c r="Q1158" i="6"/>
  <c r="C1158" i="6"/>
  <c r="P1158" i="6"/>
  <c r="B1158" i="6"/>
  <c r="O1158" i="6"/>
  <c r="A1158" i="6"/>
  <c r="N1158" i="6"/>
  <c r="M1158" i="6"/>
  <c r="L1158" i="6"/>
  <c r="A18" i="6"/>
  <c r="A23" i="6"/>
  <c r="C23" i="6" s="1"/>
  <c r="A125" i="6"/>
  <c r="C125" i="6" s="1"/>
  <c r="A15" i="6"/>
  <c r="B15" i="6" s="1"/>
  <c r="F15" i="6" s="1"/>
  <c r="A239" i="6"/>
  <c r="C239" i="6" s="1"/>
  <c r="J239" i="6" s="1"/>
  <c r="A108" i="6"/>
  <c r="C108" i="6" s="1"/>
  <c r="G108" i="6" s="1"/>
  <c r="A315" i="6"/>
  <c r="C315" i="6" s="1"/>
  <c r="A103" i="6"/>
  <c r="C103" i="6" s="1"/>
  <c r="J103" i="6" s="1"/>
  <c r="A229" i="6"/>
  <c r="A175" i="6"/>
  <c r="A224" i="6"/>
  <c r="C224" i="6" s="1"/>
  <c r="A393" i="6"/>
  <c r="C393" i="6" s="1"/>
  <c r="A679" i="6"/>
  <c r="B679" i="6" s="1"/>
  <c r="A490" i="6"/>
  <c r="C490" i="6" s="1"/>
  <c r="G490" i="6" s="1"/>
  <c r="A397" i="6"/>
  <c r="C397" i="6" s="1"/>
  <c r="J397" i="6" s="1"/>
  <c r="A445" i="6"/>
  <c r="B445" i="6" s="1"/>
  <c r="E445" i="6" s="1"/>
  <c r="A478" i="6"/>
  <c r="B478" i="6" s="1"/>
  <c r="I478" i="6" s="1"/>
  <c r="A446" i="6"/>
  <c r="A373" i="6"/>
  <c r="B373" i="6" s="1"/>
  <c r="F373" i="6" s="1"/>
  <c r="A616" i="6"/>
  <c r="C616" i="6" s="1"/>
  <c r="A533" i="6"/>
  <c r="C533" i="6" s="1"/>
  <c r="A483" i="6"/>
  <c r="C483" i="6" s="1"/>
  <c r="R771" i="6"/>
  <c r="D771" i="6"/>
  <c r="Q771" i="6"/>
  <c r="C771" i="6"/>
  <c r="P771" i="6"/>
  <c r="B771" i="6"/>
  <c r="O771" i="6"/>
  <c r="A771" i="6"/>
  <c r="N771" i="6"/>
  <c r="M771" i="6"/>
  <c r="L771" i="6"/>
  <c r="K771" i="6"/>
  <c r="J771" i="6"/>
  <c r="I771" i="6"/>
  <c r="G771" i="6"/>
  <c r="F771" i="6"/>
  <c r="E771" i="6"/>
  <c r="H771" i="6"/>
  <c r="K804" i="6"/>
  <c r="O804" i="6"/>
  <c r="N804" i="6"/>
  <c r="M804" i="6"/>
  <c r="L804" i="6"/>
  <c r="J804" i="6"/>
  <c r="I804" i="6"/>
  <c r="H804" i="6"/>
  <c r="G804" i="6"/>
  <c r="F804" i="6"/>
  <c r="E804" i="6"/>
  <c r="R804" i="6"/>
  <c r="C804" i="6"/>
  <c r="Q804" i="6"/>
  <c r="P804" i="6"/>
  <c r="B804" i="6"/>
  <c r="A804" i="6"/>
  <c r="D804" i="6"/>
  <c r="N755" i="6"/>
  <c r="M755" i="6"/>
  <c r="L755" i="6"/>
  <c r="K755" i="6"/>
  <c r="J755" i="6"/>
  <c r="I755" i="6"/>
  <c r="H755" i="6"/>
  <c r="G755" i="6"/>
  <c r="F755" i="6"/>
  <c r="E755" i="6"/>
  <c r="Q755" i="6"/>
  <c r="C755" i="6"/>
  <c r="D755" i="6"/>
  <c r="B755" i="6"/>
  <c r="A755" i="6"/>
  <c r="R755" i="6"/>
  <c r="P755" i="6"/>
  <c r="O755" i="6"/>
  <c r="L829" i="6"/>
  <c r="Q829" i="6"/>
  <c r="C829" i="6"/>
  <c r="J829" i="6"/>
  <c r="I829" i="6"/>
  <c r="H829" i="6"/>
  <c r="G829" i="6"/>
  <c r="F829" i="6"/>
  <c r="E829" i="6"/>
  <c r="D829" i="6"/>
  <c r="B829" i="6"/>
  <c r="R829" i="6"/>
  <c r="A829" i="6"/>
  <c r="P829" i="6"/>
  <c r="N829" i="6"/>
  <c r="O829" i="6"/>
  <c r="M829" i="6"/>
  <c r="K829" i="6"/>
  <c r="A725" i="6"/>
  <c r="C725" i="6" s="1"/>
  <c r="A647" i="6"/>
  <c r="C647" i="6" s="1"/>
  <c r="G762" i="6"/>
  <c r="F762" i="6"/>
  <c r="E762" i="6"/>
  <c r="R762" i="6"/>
  <c r="D762" i="6"/>
  <c r="Q762" i="6"/>
  <c r="C762" i="6"/>
  <c r="P762" i="6"/>
  <c r="B762" i="6"/>
  <c r="O762" i="6"/>
  <c r="A762" i="6"/>
  <c r="N762" i="6"/>
  <c r="M762" i="6"/>
  <c r="L762" i="6"/>
  <c r="J762" i="6"/>
  <c r="H762" i="6"/>
  <c r="K762" i="6"/>
  <c r="I762" i="6"/>
  <c r="F765" i="6"/>
  <c r="E765" i="6"/>
  <c r="R765" i="6"/>
  <c r="D765" i="6"/>
  <c r="Q765" i="6"/>
  <c r="C765" i="6"/>
  <c r="P765" i="6"/>
  <c r="B765" i="6"/>
  <c r="O765" i="6"/>
  <c r="A765" i="6"/>
  <c r="N765" i="6"/>
  <c r="M765" i="6"/>
  <c r="L765" i="6"/>
  <c r="K765" i="6"/>
  <c r="I765" i="6"/>
  <c r="J765" i="6"/>
  <c r="H765" i="6"/>
  <c r="G765" i="6"/>
  <c r="E754" i="6"/>
  <c r="R754" i="6"/>
  <c r="D754" i="6"/>
  <c r="Q754" i="6"/>
  <c r="C754" i="6"/>
  <c r="P754" i="6"/>
  <c r="B754" i="6"/>
  <c r="O754" i="6"/>
  <c r="A754" i="6"/>
  <c r="N754" i="6"/>
  <c r="M754" i="6"/>
  <c r="L754" i="6"/>
  <c r="K754" i="6"/>
  <c r="J754" i="6"/>
  <c r="H754" i="6"/>
  <c r="I754" i="6"/>
  <c r="F754" i="6"/>
  <c r="G754" i="6"/>
  <c r="Q1327" i="6"/>
  <c r="C1327" i="6"/>
  <c r="P1327" i="6"/>
  <c r="B1327" i="6"/>
  <c r="O1327" i="6"/>
  <c r="A1327" i="6"/>
  <c r="N1327" i="6"/>
  <c r="M1327" i="6"/>
  <c r="L1327" i="6"/>
  <c r="K1327" i="6"/>
  <c r="J1327" i="6"/>
  <c r="I1327" i="6"/>
  <c r="H1327" i="6"/>
  <c r="G1327" i="6"/>
  <c r="F1327" i="6"/>
  <c r="E1327" i="6"/>
  <c r="D1327" i="6"/>
  <c r="R1327" i="6"/>
  <c r="R1011" i="6"/>
  <c r="D1011" i="6"/>
  <c r="Q1011" i="6"/>
  <c r="C1011" i="6"/>
  <c r="P1011" i="6"/>
  <c r="B1011" i="6"/>
  <c r="O1011" i="6"/>
  <c r="A1011" i="6"/>
  <c r="I1011" i="6"/>
  <c r="H1011" i="6"/>
  <c r="G1011" i="6"/>
  <c r="F1011" i="6"/>
  <c r="E1011" i="6"/>
  <c r="N1011" i="6"/>
  <c r="L1011" i="6"/>
  <c r="K1011" i="6"/>
  <c r="J1011" i="6"/>
  <c r="M1011" i="6"/>
  <c r="K902" i="6"/>
  <c r="I902" i="6"/>
  <c r="H902" i="6"/>
  <c r="G902" i="6"/>
  <c r="F902" i="6"/>
  <c r="E902" i="6"/>
  <c r="R902" i="6"/>
  <c r="D902" i="6"/>
  <c r="Q902" i="6"/>
  <c r="C902" i="6"/>
  <c r="P902" i="6"/>
  <c r="B902" i="6"/>
  <c r="N902" i="6"/>
  <c r="L902" i="6"/>
  <c r="J902" i="6"/>
  <c r="A902" i="6"/>
  <c r="M902" i="6"/>
  <c r="O902" i="6"/>
  <c r="K948" i="6"/>
  <c r="I948" i="6"/>
  <c r="G948" i="6"/>
  <c r="F948" i="6"/>
  <c r="E948" i="6"/>
  <c r="D948" i="6"/>
  <c r="C948" i="6"/>
  <c r="R948" i="6"/>
  <c r="B948" i="6"/>
  <c r="Q948" i="6"/>
  <c r="A948" i="6"/>
  <c r="P948" i="6"/>
  <c r="O948" i="6"/>
  <c r="N948" i="6"/>
  <c r="L948" i="6"/>
  <c r="M948" i="6"/>
  <c r="J948" i="6"/>
  <c r="H948" i="6"/>
  <c r="G858" i="6"/>
  <c r="E858" i="6"/>
  <c r="R858" i="6"/>
  <c r="D858" i="6"/>
  <c r="Q858" i="6"/>
  <c r="C858" i="6"/>
  <c r="O858" i="6"/>
  <c r="A858" i="6"/>
  <c r="N858" i="6"/>
  <c r="L858" i="6"/>
  <c r="P858" i="6"/>
  <c r="M858" i="6"/>
  <c r="K858" i="6"/>
  <c r="J858" i="6"/>
  <c r="I858" i="6"/>
  <c r="H858" i="6"/>
  <c r="F858" i="6"/>
  <c r="B858" i="6"/>
  <c r="E906" i="6"/>
  <c r="Q906" i="6"/>
  <c r="C906" i="6"/>
  <c r="P906" i="6"/>
  <c r="B906" i="6"/>
  <c r="O906" i="6"/>
  <c r="A906" i="6"/>
  <c r="N906" i="6"/>
  <c r="M906" i="6"/>
  <c r="L906" i="6"/>
  <c r="K906" i="6"/>
  <c r="J906" i="6"/>
  <c r="H906" i="6"/>
  <c r="R906" i="6"/>
  <c r="I906" i="6"/>
  <c r="G906" i="6"/>
  <c r="F906" i="6"/>
  <c r="D906" i="6"/>
  <c r="O1104" i="6"/>
  <c r="A1104" i="6"/>
  <c r="N1104" i="6"/>
  <c r="M1104" i="6"/>
  <c r="L1104" i="6"/>
  <c r="K1104" i="6"/>
  <c r="J1104" i="6"/>
  <c r="I1104" i="6"/>
  <c r="H1104" i="6"/>
  <c r="G1104" i="6"/>
  <c r="F1104" i="6"/>
  <c r="E1104" i="6"/>
  <c r="R1104" i="6"/>
  <c r="D1104" i="6"/>
  <c r="Q1104" i="6"/>
  <c r="P1104" i="6"/>
  <c r="C1104" i="6"/>
  <c r="B1104" i="6"/>
  <c r="O1389" i="6"/>
  <c r="A1389" i="6"/>
  <c r="N1389" i="6"/>
  <c r="M1389" i="6"/>
  <c r="R1389" i="6"/>
  <c r="Q1389" i="6"/>
  <c r="P1389" i="6"/>
  <c r="L1389" i="6"/>
  <c r="K1389" i="6"/>
  <c r="J1389" i="6"/>
  <c r="I1389" i="6"/>
  <c r="H1389" i="6"/>
  <c r="G1389" i="6"/>
  <c r="F1389" i="6"/>
  <c r="E1389" i="6"/>
  <c r="D1389" i="6"/>
  <c r="C1389" i="6"/>
  <c r="B1389" i="6"/>
  <c r="Q1271" i="6"/>
  <c r="C1271" i="6"/>
  <c r="P1271" i="6"/>
  <c r="B1271" i="6"/>
  <c r="O1271" i="6"/>
  <c r="A1271" i="6"/>
  <c r="N1271" i="6"/>
  <c r="M1271" i="6"/>
  <c r="G1271" i="6"/>
  <c r="F1271" i="6"/>
  <c r="E1271" i="6"/>
  <c r="D1271" i="6"/>
  <c r="R1271" i="6"/>
  <c r="L1271" i="6"/>
  <c r="K1271" i="6"/>
  <c r="J1271" i="6"/>
  <c r="I1271" i="6"/>
  <c r="H1271" i="6"/>
  <c r="I1239" i="6"/>
  <c r="H1239" i="6"/>
  <c r="G1239" i="6"/>
  <c r="F1239" i="6"/>
  <c r="E1239" i="6"/>
  <c r="D1239" i="6"/>
  <c r="C1239" i="6"/>
  <c r="B1239" i="6"/>
  <c r="A1239" i="6"/>
  <c r="R1239" i="6"/>
  <c r="Q1239" i="6"/>
  <c r="P1239" i="6"/>
  <c r="O1239" i="6"/>
  <c r="N1239" i="6"/>
  <c r="M1239" i="6"/>
  <c r="L1239" i="6"/>
  <c r="K1239" i="6"/>
  <c r="J1239" i="6"/>
  <c r="G974" i="6"/>
  <c r="E974" i="6"/>
  <c r="C974" i="6"/>
  <c r="R974" i="6"/>
  <c r="B974" i="6"/>
  <c r="Q974" i="6"/>
  <c r="A974" i="6"/>
  <c r="P974" i="6"/>
  <c r="O974" i="6"/>
  <c r="N974" i="6"/>
  <c r="M974" i="6"/>
  <c r="L974" i="6"/>
  <c r="K974" i="6"/>
  <c r="J974" i="6"/>
  <c r="H974" i="6"/>
  <c r="D974" i="6"/>
  <c r="I974" i="6"/>
  <c r="F974" i="6"/>
  <c r="K1261" i="6"/>
  <c r="J1261" i="6"/>
  <c r="I1261" i="6"/>
  <c r="H1261" i="6"/>
  <c r="G1261" i="6"/>
  <c r="A1261" i="6"/>
  <c r="R1261" i="6"/>
  <c r="Q1261" i="6"/>
  <c r="P1261" i="6"/>
  <c r="O1261" i="6"/>
  <c r="N1261" i="6"/>
  <c r="M1261" i="6"/>
  <c r="L1261" i="6"/>
  <c r="F1261" i="6"/>
  <c r="E1261" i="6"/>
  <c r="D1261" i="6"/>
  <c r="C1261" i="6"/>
  <c r="B1261" i="6"/>
  <c r="Q1299" i="6"/>
  <c r="C1299" i="6"/>
  <c r="P1299" i="6"/>
  <c r="B1299" i="6"/>
  <c r="O1299" i="6"/>
  <c r="A1299" i="6"/>
  <c r="N1299" i="6"/>
  <c r="M1299" i="6"/>
  <c r="L1299" i="6"/>
  <c r="K1299" i="6"/>
  <c r="I1299" i="6"/>
  <c r="H1299" i="6"/>
  <c r="F1299" i="6"/>
  <c r="R1299" i="6"/>
  <c r="J1299" i="6"/>
  <c r="G1299" i="6"/>
  <c r="E1299" i="6"/>
  <c r="D1299" i="6"/>
  <c r="R1366" i="6"/>
  <c r="D1366" i="6"/>
  <c r="M1366" i="6"/>
  <c r="L1366" i="6"/>
  <c r="K1366" i="6"/>
  <c r="J1366" i="6"/>
  <c r="I1366" i="6"/>
  <c r="H1366" i="6"/>
  <c r="G1366" i="6"/>
  <c r="F1366" i="6"/>
  <c r="E1366" i="6"/>
  <c r="C1366" i="6"/>
  <c r="Q1366" i="6"/>
  <c r="B1366" i="6"/>
  <c r="P1366" i="6"/>
  <c r="A1366" i="6"/>
  <c r="O1366" i="6"/>
  <c r="N1366" i="6"/>
  <c r="N1617" i="6"/>
  <c r="M1617" i="6"/>
  <c r="L1617" i="6"/>
  <c r="K1617" i="6"/>
  <c r="H1617" i="6"/>
  <c r="R1617" i="6"/>
  <c r="Q1617" i="6"/>
  <c r="P1617" i="6"/>
  <c r="O1617" i="6"/>
  <c r="J1617" i="6"/>
  <c r="I1617" i="6"/>
  <c r="G1617" i="6"/>
  <c r="F1617" i="6"/>
  <c r="E1617" i="6"/>
  <c r="D1617" i="6"/>
  <c r="C1617" i="6"/>
  <c r="B1617" i="6"/>
  <c r="A1617" i="6"/>
  <c r="R1478" i="6"/>
  <c r="D1478" i="6"/>
  <c r="Q1478" i="6"/>
  <c r="C1478" i="6"/>
  <c r="P1478" i="6"/>
  <c r="B1478" i="6"/>
  <c r="O1478" i="6"/>
  <c r="A1478" i="6"/>
  <c r="N1478" i="6"/>
  <c r="M1478" i="6"/>
  <c r="H1478" i="6"/>
  <c r="L1478" i="6"/>
  <c r="K1478" i="6"/>
  <c r="J1478" i="6"/>
  <c r="I1478" i="6"/>
  <c r="G1478" i="6"/>
  <c r="F1478" i="6"/>
  <c r="E1478" i="6"/>
  <c r="G1329" i="6"/>
  <c r="F1329" i="6"/>
  <c r="E1329" i="6"/>
  <c r="R1329" i="6"/>
  <c r="D1329" i="6"/>
  <c r="Q1329" i="6"/>
  <c r="C1329" i="6"/>
  <c r="P1329" i="6"/>
  <c r="B1329" i="6"/>
  <c r="O1329" i="6"/>
  <c r="A1329" i="6"/>
  <c r="N1329" i="6"/>
  <c r="M1329" i="6"/>
  <c r="L1329" i="6"/>
  <c r="K1329" i="6"/>
  <c r="J1329" i="6"/>
  <c r="I1329" i="6"/>
  <c r="H1329" i="6"/>
  <c r="H1368" i="6"/>
  <c r="E1368" i="6"/>
  <c r="D1368" i="6"/>
  <c r="R1368" i="6"/>
  <c r="C1368" i="6"/>
  <c r="Q1368" i="6"/>
  <c r="B1368" i="6"/>
  <c r="P1368" i="6"/>
  <c r="A1368" i="6"/>
  <c r="O1368" i="6"/>
  <c r="N1368" i="6"/>
  <c r="M1368" i="6"/>
  <c r="L1368" i="6"/>
  <c r="K1368" i="6"/>
  <c r="J1368" i="6"/>
  <c r="I1368" i="6"/>
  <c r="G1368" i="6"/>
  <c r="F1368" i="6"/>
  <c r="Q1551" i="6"/>
  <c r="C1551" i="6"/>
  <c r="P1551" i="6"/>
  <c r="B1551" i="6"/>
  <c r="O1551" i="6"/>
  <c r="A1551" i="6"/>
  <c r="N1551" i="6"/>
  <c r="M1551" i="6"/>
  <c r="L1551" i="6"/>
  <c r="K1551" i="6"/>
  <c r="J1551" i="6"/>
  <c r="I1551" i="6"/>
  <c r="H1551" i="6"/>
  <c r="G1551" i="6"/>
  <c r="F1551" i="6"/>
  <c r="E1551" i="6"/>
  <c r="R1551" i="6"/>
  <c r="D1551" i="6"/>
  <c r="N1490" i="6"/>
  <c r="M1490" i="6"/>
  <c r="L1490" i="6"/>
  <c r="K1490" i="6"/>
  <c r="J1490" i="6"/>
  <c r="I1490" i="6"/>
  <c r="E1490" i="6"/>
  <c r="R1490" i="6"/>
  <c r="D1490" i="6"/>
  <c r="Q1490" i="6"/>
  <c r="C1490" i="6"/>
  <c r="H1490" i="6"/>
  <c r="G1490" i="6"/>
  <c r="F1490" i="6"/>
  <c r="B1490" i="6"/>
  <c r="A1490" i="6"/>
  <c r="P1490" i="6"/>
  <c r="O1490" i="6"/>
  <c r="L1735" i="6"/>
  <c r="G1735" i="6"/>
  <c r="F1735" i="6"/>
  <c r="M1735" i="6"/>
  <c r="K1735" i="6"/>
  <c r="J1735" i="6"/>
  <c r="I1735" i="6"/>
  <c r="H1735" i="6"/>
  <c r="E1735" i="6"/>
  <c r="D1735" i="6"/>
  <c r="C1735" i="6"/>
  <c r="B1735" i="6"/>
  <c r="R1735" i="6"/>
  <c r="A1735" i="6"/>
  <c r="Q1735" i="6"/>
  <c r="P1735" i="6"/>
  <c r="O1735" i="6"/>
  <c r="N1735" i="6"/>
  <c r="A30" i="6"/>
  <c r="C30" i="6" s="1"/>
  <c r="J30" i="6" s="1"/>
  <c r="A33" i="6"/>
  <c r="C33" i="6" s="1"/>
  <c r="G33" i="6" s="1"/>
  <c r="A404" i="6"/>
  <c r="C404" i="6" s="1"/>
  <c r="A51" i="6"/>
  <c r="A631" i="6"/>
  <c r="B631" i="6" s="1"/>
  <c r="A127" i="6"/>
  <c r="C127" i="6" s="1"/>
  <c r="A44" i="6"/>
  <c r="C44" i="6" s="1"/>
  <c r="A38" i="6"/>
  <c r="C38" i="6" s="1"/>
  <c r="A238" i="6"/>
  <c r="C238" i="6" s="1"/>
  <c r="A245" i="6"/>
  <c r="A156" i="6"/>
  <c r="B156" i="6" s="1"/>
  <c r="I156" i="6" s="1"/>
  <c r="A122" i="6"/>
  <c r="C122" i="6" s="1"/>
  <c r="A350" i="6"/>
  <c r="A344" i="6"/>
  <c r="A173" i="6"/>
  <c r="C173" i="6" s="1"/>
  <c r="A117" i="6"/>
  <c r="A36" i="6"/>
  <c r="C36" i="6" s="1"/>
  <c r="G36" i="6" s="1"/>
  <c r="A235" i="6"/>
  <c r="A321" i="6"/>
  <c r="C321" i="6" s="1"/>
  <c r="A181" i="6"/>
  <c r="C181" i="6" s="1"/>
  <c r="A73" i="6"/>
  <c r="B73" i="6" s="1"/>
  <c r="A273" i="6"/>
  <c r="B273" i="6" s="1"/>
  <c r="A118" i="6"/>
  <c r="A340" i="6"/>
  <c r="B340" i="6" s="1"/>
  <c r="A343" i="6"/>
  <c r="B343" i="6" s="1"/>
  <c r="A332" i="6"/>
  <c r="C332" i="6" s="1"/>
  <c r="A377" i="6"/>
  <c r="A282" i="6"/>
  <c r="B282" i="6" s="1"/>
  <c r="A500" i="6"/>
  <c r="A411" i="6"/>
  <c r="C411" i="6" s="1"/>
  <c r="J411" i="6" s="1"/>
  <c r="A475" i="6"/>
  <c r="B475" i="6" s="1"/>
  <c r="H475" i="6" s="1"/>
  <c r="A451" i="6"/>
  <c r="B451" i="6" s="1"/>
  <c r="A269" i="6"/>
  <c r="C269" i="6" s="1"/>
  <c r="A479" i="6"/>
  <c r="A286" i="6"/>
  <c r="C286" i="6" s="1"/>
  <c r="A452" i="6"/>
  <c r="C452" i="6" s="1"/>
  <c r="A191" i="6"/>
  <c r="C191" i="6" s="1"/>
  <c r="A387" i="6"/>
  <c r="C387" i="6" s="1"/>
  <c r="A599" i="6"/>
  <c r="C599" i="6" s="1"/>
  <c r="A682" i="6"/>
  <c r="C682" i="6" s="1"/>
  <c r="A609" i="6"/>
  <c r="B609" i="6" s="1"/>
  <c r="A548" i="6"/>
  <c r="C548" i="6" s="1"/>
  <c r="A522" i="6"/>
  <c r="C522" i="6" s="1"/>
  <c r="A497" i="6"/>
  <c r="B497" i="6" s="1"/>
  <c r="I497" i="6" s="1"/>
  <c r="Q760" i="6"/>
  <c r="C760" i="6"/>
  <c r="P760" i="6"/>
  <c r="B760" i="6"/>
  <c r="O760" i="6"/>
  <c r="A760" i="6"/>
  <c r="N760" i="6"/>
  <c r="M760" i="6"/>
  <c r="L760" i="6"/>
  <c r="K760" i="6"/>
  <c r="J760" i="6"/>
  <c r="I760" i="6"/>
  <c r="H760" i="6"/>
  <c r="F760" i="6"/>
  <c r="R760" i="6"/>
  <c r="G760" i="6"/>
  <c r="E760" i="6"/>
  <c r="D760" i="6"/>
  <c r="A492" i="6"/>
  <c r="A509" i="6"/>
  <c r="C509" i="6" s="1"/>
  <c r="A442" i="6"/>
  <c r="B442" i="6" s="1"/>
  <c r="A627" i="6"/>
  <c r="B627" i="6" s="1"/>
  <c r="E627" i="6" s="1"/>
  <c r="O848" i="6"/>
  <c r="A848" i="6"/>
  <c r="M848" i="6"/>
  <c r="L848" i="6"/>
  <c r="K848" i="6"/>
  <c r="I848" i="6"/>
  <c r="H848" i="6"/>
  <c r="F848" i="6"/>
  <c r="P848" i="6"/>
  <c r="N848" i="6"/>
  <c r="J848" i="6"/>
  <c r="G848" i="6"/>
  <c r="E848" i="6"/>
  <c r="D848" i="6"/>
  <c r="C848" i="6"/>
  <c r="B848" i="6"/>
  <c r="R848" i="6"/>
  <c r="Q848" i="6"/>
  <c r="N769" i="6"/>
  <c r="M769" i="6"/>
  <c r="L769" i="6"/>
  <c r="K769" i="6"/>
  <c r="J769" i="6"/>
  <c r="I769" i="6"/>
  <c r="H769" i="6"/>
  <c r="G769" i="6"/>
  <c r="F769" i="6"/>
  <c r="E769" i="6"/>
  <c r="Q769" i="6"/>
  <c r="C769" i="6"/>
  <c r="B769" i="6"/>
  <c r="A769" i="6"/>
  <c r="R769" i="6"/>
  <c r="P769" i="6"/>
  <c r="O769" i="6"/>
  <c r="D769" i="6"/>
  <c r="A674" i="6"/>
  <c r="B674" i="6" s="1"/>
  <c r="C674" i="6"/>
  <c r="J674" i="6" s="1"/>
  <c r="F921" i="6"/>
  <c r="R921" i="6"/>
  <c r="C921" i="6"/>
  <c r="P921" i="6"/>
  <c r="A921" i="6"/>
  <c r="O921" i="6"/>
  <c r="N921" i="6"/>
  <c r="M921" i="6"/>
  <c r="L921" i="6"/>
  <c r="K921" i="6"/>
  <c r="J921" i="6"/>
  <c r="I921" i="6"/>
  <c r="G921" i="6"/>
  <c r="Q921" i="6"/>
  <c r="E921" i="6"/>
  <c r="H921" i="6"/>
  <c r="D921" i="6"/>
  <c r="B921" i="6"/>
  <c r="R853" i="6"/>
  <c r="D853" i="6"/>
  <c r="P853" i="6"/>
  <c r="B853" i="6"/>
  <c r="O853" i="6"/>
  <c r="A853" i="6"/>
  <c r="N853" i="6"/>
  <c r="L853" i="6"/>
  <c r="K853" i="6"/>
  <c r="I853" i="6"/>
  <c r="E853" i="6"/>
  <c r="C853" i="6"/>
  <c r="Q853" i="6"/>
  <c r="M853" i="6"/>
  <c r="H853" i="6"/>
  <c r="J853" i="6"/>
  <c r="G853" i="6"/>
  <c r="F853" i="6"/>
  <c r="I782" i="6"/>
  <c r="K782" i="6"/>
  <c r="J782" i="6"/>
  <c r="H782" i="6"/>
  <c r="G782" i="6"/>
  <c r="F782" i="6"/>
  <c r="E782" i="6"/>
  <c r="D782" i="6"/>
  <c r="R782" i="6"/>
  <c r="C782" i="6"/>
  <c r="Q782" i="6"/>
  <c r="B782" i="6"/>
  <c r="P782" i="6"/>
  <c r="A782" i="6"/>
  <c r="N782" i="6"/>
  <c r="O782" i="6"/>
  <c r="M782" i="6"/>
  <c r="L782" i="6"/>
  <c r="J739" i="6"/>
  <c r="I739" i="6"/>
  <c r="H739" i="6"/>
  <c r="G739" i="6"/>
  <c r="F739" i="6"/>
  <c r="E739" i="6"/>
  <c r="R739" i="6"/>
  <c r="D739" i="6"/>
  <c r="Q739" i="6"/>
  <c r="C739" i="6"/>
  <c r="P739" i="6"/>
  <c r="B739" i="6"/>
  <c r="O739" i="6"/>
  <c r="A739" i="6"/>
  <c r="M739" i="6"/>
  <c r="N739" i="6"/>
  <c r="L739" i="6"/>
  <c r="K739" i="6"/>
  <c r="I728" i="6"/>
  <c r="H728" i="6"/>
  <c r="G728" i="6"/>
  <c r="F728" i="6"/>
  <c r="E728" i="6"/>
  <c r="R728" i="6"/>
  <c r="D728" i="6"/>
  <c r="Q728" i="6"/>
  <c r="C728" i="6"/>
  <c r="P728" i="6"/>
  <c r="B728" i="6"/>
  <c r="O728" i="6"/>
  <c r="A728" i="6"/>
  <c r="N728" i="6"/>
  <c r="L728" i="6"/>
  <c r="M728" i="6"/>
  <c r="K728" i="6"/>
  <c r="J728" i="6"/>
  <c r="A661" i="6"/>
  <c r="C661" i="6" s="1"/>
  <c r="O964" i="6"/>
  <c r="A964" i="6"/>
  <c r="M964" i="6"/>
  <c r="N964" i="6"/>
  <c r="L964" i="6"/>
  <c r="K964" i="6"/>
  <c r="J964" i="6"/>
  <c r="I964" i="6"/>
  <c r="H964" i="6"/>
  <c r="G964" i="6"/>
  <c r="F964" i="6"/>
  <c r="E964" i="6"/>
  <c r="D964" i="6"/>
  <c r="R964" i="6"/>
  <c r="B964" i="6"/>
  <c r="Q964" i="6"/>
  <c r="P964" i="6"/>
  <c r="C964" i="6"/>
  <c r="G776" i="6"/>
  <c r="F776" i="6"/>
  <c r="E776" i="6"/>
  <c r="R776" i="6"/>
  <c r="D776" i="6"/>
  <c r="Q776" i="6"/>
  <c r="C776" i="6"/>
  <c r="P776" i="6"/>
  <c r="B776" i="6"/>
  <c r="O776" i="6"/>
  <c r="A776" i="6"/>
  <c r="N776" i="6"/>
  <c r="M776" i="6"/>
  <c r="L776" i="6"/>
  <c r="J776" i="6"/>
  <c r="K776" i="6"/>
  <c r="I776" i="6"/>
  <c r="H776" i="6"/>
  <c r="A583" i="6"/>
  <c r="C583" i="6" s="1"/>
  <c r="G583" i="6" s="1"/>
  <c r="F791" i="6"/>
  <c r="E791" i="6"/>
  <c r="D791" i="6"/>
  <c r="R791" i="6"/>
  <c r="C791" i="6"/>
  <c r="Q791" i="6"/>
  <c r="B791" i="6"/>
  <c r="P791" i="6"/>
  <c r="A791" i="6"/>
  <c r="O791" i="6"/>
  <c r="N791" i="6"/>
  <c r="M791" i="6"/>
  <c r="L791" i="6"/>
  <c r="K791" i="6"/>
  <c r="I791" i="6"/>
  <c r="J791" i="6"/>
  <c r="H791" i="6"/>
  <c r="G791" i="6"/>
  <c r="A572" i="6"/>
  <c r="C572" i="6" s="1"/>
  <c r="E768" i="6"/>
  <c r="R768" i="6"/>
  <c r="D768" i="6"/>
  <c r="Q768" i="6"/>
  <c r="C768" i="6"/>
  <c r="P768" i="6"/>
  <c r="B768" i="6"/>
  <c r="O768" i="6"/>
  <c r="A768" i="6"/>
  <c r="N768" i="6"/>
  <c r="M768" i="6"/>
  <c r="L768" i="6"/>
  <c r="K768" i="6"/>
  <c r="J768" i="6"/>
  <c r="H768" i="6"/>
  <c r="I768" i="6"/>
  <c r="G768" i="6"/>
  <c r="F768" i="6"/>
  <c r="P933" i="6"/>
  <c r="B933" i="6"/>
  <c r="N933" i="6"/>
  <c r="O933" i="6"/>
  <c r="M933" i="6"/>
  <c r="L933" i="6"/>
  <c r="K933" i="6"/>
  <c r="J933" i="6"/>
  <c r="I933" i="6"/>
  <c r="H933" i="6"/>
  <c r="G933" i="6"/>
  <c r="F933" i="6"/>
  <c r="E933" i="6"/>
  <c r="C933" i="6"/>
  <c r="R933" i="6"/>
  <c r="Q933" i="6"/>
  <c r="D933" i="6"/>
  <c r="A933" i="6"/>
  <c r="R1464" i="6"/>
  <c r="D1464" i="6"/>
  <c r="Q1464" i="6"/>
  <c r="C1464" i="6"/>
  <c r="P1464" i="6"/>
  <c r="B1464" i="6"/>
  <c r="O1464" i="6"/>
  <c r="A1464" i="6"/>
  <c r="N1464" i="6"/>
  <c r="M1464" i="6"/>
  <c r="K1464" i="6"/>
  <c r="J1464" i="6"/>
  <c r="I1464" i="6"/>
  <c r="H1464" i="6"/>
  <c r="G1464" i="6"/>
  <c r="F1464" i="6"/>
  <c r="E1464" i="6"/>
  <c r="L1464" i="6"/>
  <c r="L1057" i="6"/>
  <c r="K1057" i="6"/>
  <c r="J1057" i="6"/>
  <c r="I1057" i="6"/>
  <c r="F1057" i="6"/>
  <c r="N1057" i="6"/>
  <c r="M1057" i="6"/>
  <c r="H1057" i="6"/>
  <c r="G1057" i="6"/>
  <c r="E1057" i="6"/>
  <c r="D1057" i="6"/>
  <c r="C1057" i="6"/>
  <c r="B1057" i="6"/>
  <c r="A1057" i="6"/>
  <c r="Q1057" i="6"/>
  <c r="P1057" i="6"/>
  <c r="O1057" i="6"/>
  <c r="R1057" i="6"/>
  <c r="L1015" i="6"/>
  <c r="K1015" i="6"/>
  <c r="J1015" i="6"/>
  <c r="I1015" i="6"/>
  <c r="M1015" i="6"/>
  <c r="H1015" i="6"/>
  <c r="G1015" i="6"/>
  <c r="F1015" i="6"/>
  <c r="E1015" i="6"/>
  <c r="D1015" i="6"/>
  <c r="C1015" i="6"/>
  <c r="B1015" i="6"/>
  <c r="A1015" i="6"/>
  <c r="R1015" i="6"/>
  <c r="P1015" i="6"/>
  <c r="Q1015" i="6"/>
  <c r="O1015" i="6"/>
  <c r="N1015" i="6"/>
  <c r="N953" i="6"/>
  <c r="L953" i="6"/>
  <c r="J953" i="6"/>
  <c r="I953" i="6"/>
  <c r="H953" i="6"/>
  <c r="G953" i="6"/>
  <c r="F953" i="6"/>
  <c r="E953" i="6"/>
  <c r="D953" i="6"/>
  <c r="C953" i="6"/>
  <c r="R953" i="6"/>
  <c r="B953" i="6"/>
  <c r="Q953" i="6"/>
  <c r="A953" i="6"/>
  <c r="O953" i="6"/>
  <c r="P953" i="6"/>
  <c r="M953" i="6"/>
  <c r="K953" i="6"/>
  <c r="K916" i="6"/>
  <c r="I916" i="6"/>
  <c r="H916" i="6"/>
  <c r="G916" i="6"/>
  <c r="F916" i="6"/>
  <c r="E916" i="6"/>
  <c r="R916" i="6"/>
  <c r="D916" i="6"/>
  <c r="Q916" i="6"/>
  <c r="C916" i="6"/>
  <c r="P916" i="6"/>
  <c r="B916" i="6"/>
  <c r="N916" i="6"/>
  <c r="O916" i="6"/>
  <c r="M916" i="6"/>
  <c r="L916" i="6"/>
  <c r="J916" i="6"/>
  <c r="A916" i="6"/>
  <c r="O1006" i="6"/>
  <c r="A1006" i="6"/>
  <c r="N1006" i="6"/>
  <c r="M1006" i="6"/>
  <c r="L1006" i="6"/>
  <c r="F1006" i="6"/>
  <c r="E1006" i="6"/>
  <c r="D1006" i="6"/>
  <c r="C1006" i="6"/>
  <c r="B1006" i="6"/>
  <c r="R1006" i="6"/>
  <c r="Q1006" i="6"/>
  <c r="P1006" i="6"/>
  <c r="K1006" i="6"/>
  <c r="I1006" i="6"/>
  <c r="J1006" i="6"/>
  <c r="H1006" i="6"/>
  <c r="G1006" i="6"/>
  <c r="I954" i="6"/>
  <c r="G954" i="6"/>
  <c r="H954" i="6"/>
  <c r="F954" i="6"/>
  <c r="E954" i="6"/>
  <c r="D954" i="6"/>
  <c r="C954" i="6"/>
  <c r="R954" i="6"/>
  <c r="B954" i="6"/>
  <c r="Q954" i="6"/>
  <c r="A954" i="6"/>
  <c r="P954" i="6"/>
  <c r="O954" i="6"/>
  <c r="N954" i="6"/>
  <c r="L954" i="6"/>
  <c r="M954" i="6"/>
  <c r="K954" i="6"/>
  <c r="J954" i="6"/>
  <c r="K920" i="6"/>
  <c r="G920" i="6"/>
  <c r="E920" i="6"/>
  <c r="D920" i="6"/>
  <c r="R920" i="6"/>
  <c r="C920" i="6"/>
  <c r="Q920" i="6"/>
  <c r="B920" i="6"/>
  <c r="P920" i="6"/>
  <c r="A920" i="6"/>
  <c r="O920" i="6"/>
  <c r="N920" i="6"/>
  <c r="M920" i="6"/>
  <c r="J920" i="6"/>
  <c r="L920" i="6"/>
  <c r="I920" i="6"/>
  <c r="H920" i="6"/>
  <c r="F920" i="6"/>
  <c r="G872" i="6"/>
  <c r="E872" i="6"/>
  <c r="R872" i="6"/>
  <c r="D872" i="6"/>
  <c r="Q872" i="6"/>
  <c r="C872" i="6"/>
  <c r="O872" i="6"/>
  <c r="A872" i="6"/>
  <c r="N872" i="6"/>
  <c r="M872" i="6"/>
  <c r="L872" i="6"/>
  <c r="J872" i="6"/>
  <c r="P872" i="6"/>
  <c r="K872" i="6"/>
  <c r="I872" i="6"/>
  <c r="H872" i="6"/>
  <c r="F872" i="6"/>
  <c r="B872" i="6"/>
  <c r="L1029" i="6"/>
  <c r="K1029" i="6"/>
  <c r="J1029" i="6"/>
  <c r="I1029" i="6"/>
  <c r="F1029" i="6"/>
  <c r="A1029" i="6"/>
  <c r="R1029" i="6"/>
  <c r="Q1029" i="6"/>
  <c r="P1029" i="6"/>
  <c r="O1029" i="6"/>
  <c r="N1029" i="6"/>
  <c r="M1029" i="6"/>
  <c r="H1029" i="6"/>
  <c r="G1029" i="6"/>
  <c r="D1029" i="6"/>
  <c r="E1029" i="6"/>
  <c r="C1029" i="6"/>
  <c r="B1029" i="6"/>
  <c r="Q944" i="6"/>
  <c r="C944" i="6"/>
  <c r="O944" i="6"/>
  <c r="A944" i="6"/>
  <c r="B944" i="6"/>
  <c r="R944" i="6"/>
  <c r="P944" i="6"/>
  <c r="N944" i="6"/>
  <c r="M944" i="6"/>
  <c r="L944" i="6"/>
  <c r="K944" i="6"/>
  <c r="J944" i="6"/>
  <c r="I944" i="6"/>
  <c r="H944" i="6"/>
  <c r="F944" i="6"/>
  <c r="G944" i="6"/>
  <c r="E944" i="6"/>
  <c r="D944" i="6"/>
  <c r="P1129" i="6"/>
  <c r="B1129" i="6"/>
  <c r="O1129" i="6"/>
  <c r="A1129" i="6"/>
  <c r="N1129" i="6"/>
  <c r="M1129" i="6"/>
  <c r="L1129" i="6"/>
  <c r="K1129" i="6"/>
  <c r="J1129" i="6"/>
  <c r="I1129" i="6"/>
  <c r="H1129" i="6"/>
  <c r="G1129" i="6"/>
  <c r="F1129" i="6"/>
  <c r="E1129" i="6"/>
  <c r="R1129" i="6"/>
  <c r="Q1129" i="6"/>
  <c r="D1129" i="6"/>
  <c r="C1129" i="6"/>
  <c r="O1118" i="6"/>
  <c r="A1118" i="6"/>
  <c r="N1118" i="6"/>
  <c r="M1118" i="6"/>
  <c r="L1118" i="6"/>
  <c r="K1118" i="6"/>
  <c r="J1118" i="6"/>
  <c r="I1118" i="6"/>
  <c r="H1118" i="6"/>
  <c r="G1118" i="6"/>
  <c r="F1118" i="6"/>
  <c r="E1118" i="6"/>
  <c r="R1118" i="6"/>
  <c r="D1118" i="6"/>
  <c r="Q1118" i="6"/>
  <c r="P1118" i="6"/>
  <c r="C1118" i="6"/>
  <c r="B1118" i="6"/>
  <c r="N1107" i="6"/>
  <c r="M1107" i="6"/>
  <c r="L1107" i="6"/>
  <c r="K1107" i="6"/>
  <c r="J1107" i="6"/>
  <c r="I1107" i="6"/>
  <c r="H1107" i="6"/>
  <c r="G1107" i="6"/>
  <c r="F1107" i="6"/>
  <c r="E1107" i="6"/>
  <c r="R1107" i="6"/>
  <c r="D1107" i="6"/>
  <c r="Q1107" i="6"/>
  <c r="C1107" i="6"/>
  <c r="P1107" i="6"/>
  <c r="O1107" i="6"/>
  <c r="B1107" i="6"/>
  <c r="A1107" i="6"/>
  <c r="O1417" i="6"/>
  <c r="A1417" i="6"/>
  <c r="N1417" i="6"/>
  <c r="M1417" i="6"/>
  <c r="L1417" i="6"/>
  <c r="R1417" i="6"/>
  <c r="Q1417" i="6"/>
  <c r="P1417" i="6"/>
  <c r="K1417" i="6"/>
  <c r="J1417" i="6"/>
  <c r="I1417" i="6"/>
  <c r="H1417" i="6"/>
  <c r="G1417" i="6"/>
  <c r="F1417" i="6"/>
  <c r="E1417" i="6"/>
  <c r="D1417" i="6"/>
  <c r="C1417" i="6"/>
  <c r="B1417" i="6"/>
  <c r="L1071" i="6"/>
  <c r="K1071" i="6"/>
  <c r="J1071" i="6"/>
  <c r="I1071" i="6"/>
  <c r="F1071" i="6"/>
  <c r="E1071" i="6"/>
  <c r="N1071" i="6"/>
  <c r="M1071" i="6"/>
  <c r="H1071" i="6"/>
  <c r="G1071" i="6"/>
  <c r="D1071" i="6"/>
  <c r="C1071" i="6"/>
  <c r="B1071" i="6"/>
  <c r="A1071" i="6"/>
  <c r="Q1071" i="6"/>
  <c r="R1071" i="6"/>
  <c r="P1071" i="6"/>
  <c r="O1071" i="6"/>
  <c r="N1294" i="6"/>
  <c r="M1294" i="6"/>
  <c r="L1294" i="6"/>
  <c r="K1294" i="6"/>
  <c r="J1294" i="6"/>
  <c r="I1294" i="6"/>
  <c r="H1294" i="6"/>
  <c r="F1294" i="6"/>
  <c r="D1294" i="6"/>
  <c r="C1294" i="6"/>
  <c r="B1294" i="6"/>
  <c r="A1294" i="6"/>
  <c r="R1294" i="6"/>
  <c r="Q1294" i="6"/>
  <c r="P1294" i="6"/>
  <c r="O1294" i="6"/>
  <c r="G1294" i="6"/>
  <c r="E1294" i="6"/>
  <c r="J1194" i="6"/>
  <c r="I1194" i="6"/>
  <c r="H1194" i="6"/>
  <c r="K1194" i="6"/>
  <c r="G1194" i="6"/>
  <c r="F1194" i="6"/>
  <c r="E1194" i="6"/>
  <c r="D1194" i="6"/>
  <c r="C1194" i="6"/>
  <c r="B1194" i="6"/>
  <c r="R1194" i="6"/>
  <c r="A1194" i="6"/>
  <c r="Q1194" i="6"/>
  <c r="P1194" i="6"/>
  <c r="O1194" i="6"/>
  <c r="N1194" i="6"/>
  <c r="M1194" i="6"/>
  <c r="L1194" i="6"/>
  <c r="N1238" i="6"/>
  <c r="M1238" i="6"/>
  <c r="L1238" i="6"/>
  <c r="K1238" i="6"/>
  <c r="F1238" i="6"/>
  <c r="E1238" i="6"/>
  <c r="D1238" i="6"/>
  <c r="C1238" i="6"/>
  <c r="B1238" i="6"/>
  <c r="A1238" i="6"/>
  <c r="R1238" i="6"/>
  <c r="Q1238" i="6"/>
  <c r="P1238" i="6"/>
  <c r="O1238" i="6"/>
  <c r="J1238" i="6"/>
  <c r="I1238" i="6"/>
  <c r="H1238" i="6"/>
  <c r="G1238" i="6"/>
  <c r="P1288" i="6"/>
  <c r="B1288" i="6"/>
  <c r="O1288" i="6"/>
  <c r="A1288" i="6"/>
  <c r="N1288" i="6"/>
  <c r="M1288" i="6"/>
  <c r="L1288" i="6"/>
  <c r="J1288" i="6"/>
  <c r="C1288" i="6"/>
  <c r="R1288" i="6"/>
  <c r="Q1288" i="6"/>
  <c r="K1288" i="6"/>
  <c r="I1288" i="6"/>
  <c r="H1288" i="6"/>
  <c r="G1288" i="6"/>
  <c r="F1288" i="6"/>
  <c r="E1288" i="6"/>
  <c r="D1288" i="6"/>
  <c r="H1125" i="6"/>
  <c r="G1125" i="6"/>
  <c r="F1125" i="6"/>
  <c r="E1125" i="6"/>
  <c r="R1125" i="6"/>
  <c r="D1125" i="6"/>
  <c r="Q1125" i="6"/>
  <c r="C1125" i="6"/>
  <c r="P1125" i="6"/>
  <c r="B1125" i="6"/>
  <c r="O1125" i="6"/>
  <c r="A1125" i="6"/>
  <c r="N1125" i="6"/>
  <c r="M1125" i="6"/>
  <c r="L1125" i="6"/>
  <c r="K1125" i="6"/>
  <c r="J1125" i="6"/>
  <c r="I1125" i="6"/>
  <c r="G988" i="6"/>
  <c r="F988" i="6"/>
  <c r="E988" i="6"/>
  <c r="R988" i="6"/>
  <c r="D988" i="6"/>
  <c r="N988" i="6"/>
  <c r="M988" i="6"/>
  <c r="L988" i="6"/>
  <c r="K988" i="6"/>
  <c r="J988" i="6"/>
  <c r="I988" i="6"/>
  <c r="H988" i="6"/>
  <c r="C988" i="6"/>
  <c r="B988" i="6"/>
  <c r="A988" i="6"/>
  <c r="Q988" i="6"/>
  <c r="O988" i="6"/>
  <c r="P988" i="6"/>
  <c r="I1183" i="6"/>
  <c r="H1183" i="6"/>
  <c r="G1183" i="6"/>
  <c r="D1183" i="6"/>
  <c r="C1183" i="6"/>
  <c r="B1183" i="6"/>
  <c r="R1183" i="6"/>
  <c r="A1183" i="6"/>
  <c r="Q1183" i="6"/>
  <c r="P1183" i="6"/>
  <c r="O1183" i="6"/>
  <c r="N1183" i="6"/>
  <c r="M1183" i="6"/>
  <c r="L1183" i="6"/>
  <c r="K1183" i="6"/>
  <c r="J1183" i="6"/>
  <c r="F1183" i="6"/>
  <c r="E1183" i="6"/>
  <c r="F1075" i="6"/>
  <c r="E1075" i="6"/>
  <c r="R1075" i="6"/>
  <c r="D1075" i="6"/>
  <c r="Q1075" i="6"/>
  <c r="C1075" i="6"/>
  <c r="N1075" i="6"/>
  <c r="M1075" i="6"/>
  <c r="J1075" i="6"/>
  <c r="I1075" i="6"/>
  <c r="H1075" i="6"/>
  <c r="G1075" i="6"/>
  <c r="B1075" i="6"/>
  <c r="A1075" i="6"/>
  <c r="O1075" i="6"/>
  <c r="L1075" i="6"/>
  <c r="K1075" i="6"/>
  <c r="P1075" i="6"/>
  <c r="M1283" i="6"/>
  <c r="L1283" i="6"/>
  <c r="K1283" i="6"/>
  <c r="J1283" i="6"/>
  <c r="I1283" i="6"/>
  <c r="G1283" i="6"/>
  <c r="R1283" i="6"/>
  <c r="Q1283" i="6"/>
  <c r="P1283" i="6"/>
  <c r="O1283" i="6"/>
  <c r="N1283" i="6"/>
  <c r="H1283" i="6"/>
  <c r="F1283" i="6"/>
  <c r="E1283" i="6"/>
  <c r="D1283" i="6"/>
  <c r="C1283" i="6"/>
  <c r="B1283" i="6"/>
  <c r="A1283" i="6"/>
  <c r="E1064" i="6"/>
  <c r="R1064" i="6"/>
  <c r="D1064" i="6"/>
  <c r="Q1064" i="6"/>
  <c r="C1064" i="6"/>
  <c r="P1064" i="6"/>
  <c r="B1064" i="6"/>
  <c r="M1064" i="6"/>
  <c r="L1064" i="6"/>
  <c r="O1064" i="6"/>
  <c r="N1064" i="6"/>
  <c r="K1064" i="6"/>
  <c r="J1064" i="6"/>
  <c r="I1064" i="6"/>
  <c r="H1064" i="6"/>
  <c r="F1064" i="6"/>
  <c r="A1064" i="6"/>
  <c r="G1064" i="6"/>
  <c r="P1414" i="6"/>
  <c r="B1414" i="6"/>
  <c r="O1414" i="6"/>
  <c r="A1414" i="6"/>
  <c r="N1414" i="6"/>
  <c r="M1414" i="6"/>
  <c r="Q1414" i="6"/>
  <c r="L1414" i="6"/>
  <c r="K1414" i="6"/>
  <c r="J1414" i="6"/>
  <c r="I1414" i="6"/>
  <c r="H1414" i="6"/>
  <c r="G1414" i="6"/>
  <c r="F1414" i="6"/>
  <c r="E1414" i="6"/>
  <c r="D1414" i="6"/>
  <c r="C1414" i="6"/>
  <c r="R1414" i="6"/>
  <c r="O1319" i="6"/>
  <c r="A1319" i="6"/>
  <c r="N1319" i="6"/>
  <c r="M1319" i="6"/>
  <c r="L1319" i="6"/>
  <c r="K1319" i="6"/>
  <c r="J1319" i="6"/>
  <c r="I1319" i="6"/>
  <c r="H1319" i="6"/>
  <c r="G1319" i="6"/>
  <c r="F1319" i="6"/>
  <c r="E1319" i="6"/>
  <c r="R1319" i="6"/>
  <c r="D1319" i="6"/>
  <c r="Q1319" i="6"/>
  <c r="P1319" i="6"/>
  <c r="C1319" i="6"/>
  <c r="B1319" i="6"/>
  <c r="L1370" i="6"/>
  <c r="J1370" i="6"/>
  <c r="N1370" i="6"/>
  <c r="M1370" i="6"/>
  <c r="K1370" i="6"/>
  <c r="I1370" i="6"/>
  <c r="H1370" i="6"/>
  <c r="G1370" i="6"/>
  <c r="F1370" i="6"/>
  <c r="E1370" i="6"/>
  <c r="D1370" i="6"/>
  <c r="C1370" i="6"/>
  <c r="R1370" i="6"/>
  <c r="B1370" i="6"/>
  <c r="Q1370" i="6"/>
  <c r="A1370" i="6"/>
  <c r="P1370" i="6"/>
  <c r="O1370" i="6"/>
  <c r="N1406" i="6"/>
  <c r="M1406" i="6"/>
  <c r="L1406" i="6"/>
  <c r="K1406" i="6"/>
  <c r="I1406" i="6"/>
  <c r="H1406" i="6"/>
  <c r="G1406" i="6"/>
  <c r="F1406" i="6"/>
  <c r="E1406" i="6"/>
  <c r="D1406" i="6"/>
  <c r="C1406" i="6"/>
  <c r="B1406" i="6"/>
  <c r="A1406" i="6"/>
  <c r="R1406" i="6"/>
  <c r="Q1406" i="6"/>
  <c r="P1406" i="6"/>
  <c r="O1406" i="6"/>
  <c r="J1406" i="6"/>
  <c r="K1289" i="6"/>
  <c r="J1289" i="6"/>
  <c r="I1289" i="6"/>
  <c r="H1289" i="6"/>
  <c r="G1289" i="6"/>
  <c r="E1289" i="6"/>
  <c r="D1289" i="6"/>
  <c r="C1289" i="6"/>
  <c r="B1289" i="6"/>
  <c r="A1289" i="6"/>
  <c r="R1289" i="6"/>
  <c r="Q1289" i="6"/>
  <c r="P1289" i="6"/>
  <c r="O1289" i="6"/>
  <c r="N1289" i="6"/>
  <c r="M1289" i="6"/>
  <c r="L1289" i="6"/>
  <c r="F1289" i="6"/>
  <c r="J1292" i="6"/>
  <c r="I1292" i="6"/>
  <c r="H1292" i="6"/>
  <c r="G1292" i="6"/>
  <c r="F1292" i="6"/>
  <c r="E1292" i="6"/>
  <c r="R1292" i="6"/>
  <c r="D1292" i="6"/>
  <c r="P1292" i="6"/>
  <c r="B1292" i="6"/>
  <c r="L1292" i="6"/>
  <c r="K1292" i="6"/>
  <c r="C1292" i="6"/>
  <c r="A1292" i="6"/>
  <c r="Q1292" i="6"/>
  <c r="O1292" i="6"/>
  <c r="N1292" i="6"/>
  <c r="M1292" i="6"/>
  <c r="Q1495" i="6"/>
  <c r="C1495" i="6"/>
  <c r="P1495" i="6"/>
  <c r="B1495" i="6"/>
  <c r="O1495" i="6"/>
  <c r="A1495" i="6"/>
  <c r="N1495" i="6"/>
  <c r="M1495" i="6"/>
  <c r="L1495" i="6"/>
  <c r="H1495" i="6"/>
  <c r="G1495" i="6"/>
  <c r="F1495" i="6"/>
  <c r="R1495" i="6"/>
  <c r="K1495" i="6"/>
  <c r="J1495" i="6"/>
  <c r="I1495" i="6"/>
  <c r="E1495" i="6"/>
  <c r="D1495" i="6"/>
  <c r="Q1481" i="6"/>
  <c r="C1481" i="6"/>
  <c r="P1481" i="6"/>
  <c r="B1481" i="6"/>
  <c r="O1481" i="6"/>
  <c r="A1481" i="6"/>
  <c r="N1481" i="6"/>
  <c r="M1481" i="6"/>
  <c r="L1481" i="6"/>
  <c r="G1481" i="6"/>
  <c r="F1481" i="6"/>
  <c r="R1481" i="6"/>
  <c r="K1481" i="6"/>
  <c r="J1481" i="6"/>
  <c r="I1481" i="6"/>
  <c r="H1481" i="6"/>
  <c r="E1481" i="6"/>
  <c r="D1481" i="6"/>
  <c r="K1471" i="6"/>
  <c r="J1471" i="6"/>
  <c r="I1471" i="6"/>
  <c r="H1471" i="6"/>
  <c r="G1471" i="6"/>
  <c r="F1471" i="6"/>
  <c r="B1471" i="6"/>
  <c r="A1471" i="6"/>
  <c r="R1471" i="6"/>
  <c r="Q1471" i="6"/>
  <c r="P1471" i="6"/>
  <c r="O1471" i="6"/>
  <c r="N1471" i="6"/>
  <c r="M1471" i="6"/>
  <c r="L1471" i="6"/>
  <c r="E1471" i="6"/>
  <c r="D1471" i="6"/>
  <c r="C1471" i="6"/>
  <c r="G1343" i="6"/>
  <c r="F1343" i="6"/>
  <c r="E1343" i="6"/>
  <c r="R1343" i="6"/>
  <c r="D1343" i="6"/>
  <c r="Q1343" i="6"/>
  <c r="C1343" i="6"/>
  <c r="P1343" i="6"/>
  <c r="B1343" i="6"/>
  <c r="O1343" i="6"/>
  <c r="A1343" i="6"/>
  <c r="N1343" i="6"/>
  <c r="M1343" i="6"/>
  <c r="L1343" i="6"/>
  <c r="K1343" i="6"/>
  <c r="J1343" i="6"/>
  <c r="I1343" i="6"/>
  <c r="H1343" i="6"/>
  <c r="F1178" i="6"/>
  <c r="E1178" i="6"/>
  <c r="R1178" i="6"/>
  <c r="D1178" i="6"/>
  <c r="K1178" i="6"/>
  <c r="J1178" i="6"/>
  <c r="I1178" i="6"/>
  <c r="H1178" i="6"/>
  <c r="G1178" i="6"/>
  <c r="C1178" i="6"/>
  <c r="B1178" i="6"/>
  <c r="A1178" i="6"/>
  <c r="Q1178" i="6"/>
  <c r="P1178" i="6"/>
  <c r="O1178" i="6"/>
  <c r="N1178" i="6"/>
  <c r="M1178" i="6"/>
  <c r="L1178" i="6"/>
  <c r="R1380" i="6"/>
  <c r="D1380" i="6"/>
  <c r="P1380" i="6"/>
  <c r="B1380" i="6"/>
  <c r="C1380" i="6"/>
  <c r="A1380" i="6"/>
  <c r="Q1380" i="6"/>
  <c r="O1380" i="6"/>
  <c r="N1380" i="6"/>
  <c r="M1380" i="6"/>
  <c r="L1380" i="6"/>
  <c r="K1380" i="6"/>
  <c r="J1380" i="6"/>
  <c r="I1380" i="6"/>
  <c r="H1380" i="6"/>
  <c r="G1380" i="6"/>
  <c r="F1380" i="6"/>
  <c r="E1380" i="6"/>
  <c r="E1279" i="6"/>
  <c r="R1279" i="6"/>
  <c r="D1279" i="6"/>
  <c r="Q1279" i="6"/>
  <c r="C1279" i="6"/>
  <c r="P1279" i="6"/>
  <c r="B1279" i="6"/>
  <c r="O1279" i="6"/>
  <c r="A1279" i="6"/>
  <c r="M1279" i="6"/>
  <c r="N1279" i="6"/>
  <c r="L1279" i="6"/>
  <c r="K1279" i="6"/>
  <c r="J1279" i="6"/>
  <c r="I1279" i="6"/>
  <c r="H1279" i="6"/>
  <c r="G1279" i="6"/>
  <c r="F1279" i="6"/>
  <c r="N1575" i="6"/>
  <c r="M1575" i="6"/>
  <c r="L1575" i="6"/>
  <c r="K1575" i="6"/>
  <c r="Q1575" i="6"/>
  <c r="P1575" i="6"/>
  <c r="O1575" i="6"/>
  <c r="J1575" i="6"/>
  <c r="I1575" i="6"/>
  <c r="H1575" i="6"/>
  <c r="G1575" i="6"/>
  <c r="F1575" i="6"/>
  <c r="E1575" i="6"/>
  <c r="D1575" i="6"/>
  <c r="C1575" i="6"/>
  <c r="B1575" i="6"/>
  <c r="A1575" i="6"/>
  <c r="R1575" i="6"/>
  <c r="J1643" i="6"/>
  <c r="I1643" i="6"/>
  <c r="H1643" i="6"/>
  <c r="G1643" i="6"/>
  <c r="R1643" i="6"/>
  <c r="D1643" i="6"/>
  <c r="P1643" i="6"/>
  <c r="B1643" i="6"/>
  <c r="O1643" i="6"/>
  <c r="A1643" i="6"/>
  <c r="M1643" i="6"/>
  <c r="L1643" i="6"/>
  <c r="K1643" i="6"/>
  <c r="F1643" i="6"/>
  <c r="E1643" i="6"/>
  <c r="C1643" i="6"/>
  <c r="Q1643" i="6"/>
  <c r="N1643" i="6"/>
  <c r="N1504" i="6"/>
  <c r="M1504" i="6"/>
  <c r="L1504" i="6"/>
  <c r="K1504" i="6"/>
  <c r="J1504" i="6"/>
  <c r="I1504" i="6"/>
  <c r="H1504" i="6"/>
  <c r="G1504" i="6"/>
  <c r="E1504" i="6"/>
  <c r="R1504" i="6"/>
  <c r="D1504" i="6"/>
  <c r="Q1504" i="6"/>
  <c r="C1504" i="6"/>
  <c r="P1504" i="6"/>
  <c r="O1504" i="6"/>
  <c r="F1504" i="6"/>
  <c r="B1504" i="6"/>
  <c r="A1504" i="6"/>
  <c r="R1563" i="6"/>
  <c r="D1563" i="6"/>
  <c r="Q1563" i="6"/>
  <c r="C1563" i="6"/>
  <c r="P1563" i="6"/>
  <c r="B1563" i="6"/>
  <c r="O1563" i="6"/>
  <c r="A1563" i="6"/>
  <c r="I1563" i="6"/>
  <c r="H1563" i="6"/>
  <c r="G1563" i="6"/>
  <c r="F1563" i="6"/>
  <c r="E1563" i="6"/>
  <c r="N1563" i="6"/>
  <c r="M1563" i="6"/>
  <c r="L1563" i="6"/>
  <c r="K1563" i="6"/>
  <c r="J1563" i="6"/>
  <c r="K1541" i="6"/>
  <c r="J1541" i="6"/>
  <c r="I1541" i="6"/>
  <c r="H1541" i="6"/>
  <c r="G1541" i="6"/>
  <c r="F1541" i="6"/>
  <c r="E1541" i="6"/>
  <c r="R1541" i="6"/>
  <c r="D1541" i="6"/>
  <c r="Q1541" i="6"/>
  <c r="C1541" i="6"/>
  <c r="P1541" i="6"/>
  <c r="B1541" i="6"/>
  <c r="O1541" i="6"/>
  <c r="A1541" i="6"/>
  <c r="N1541" i="6"/>
  <c r="M1541" i="6"/>
  <c r="L1541" i="6"/>
  <c r="J1544" i="6"/>
  <c r="I1544" i="6"/>
  <c r="H1544" i="6"/>
  <c r="G1544" i="6"/>
  <c r="F1544" i="6"/>
  <c r="E1544" i="6"/>
  <c r="R1544" i="6"/>
  <c r="D1544" i="6"/>
  <c r="Q1544" i="6"/>
  <c r="C1544" i="6"/>
  <c r="P1544" i="6"/>
  <c r="B1544" i="6"/>
  <c r="O1544" i="6"/>
  <c r="A1544" i="6"/>
  <c r="N1544" i="6"/>
  <c r="M1544" i="6"/>
  <c r="L1544" i="6"/>
  <c r="K1544" i="6"/>
  <c r="I1547" i="6"/>
  <c r="H1547" i="6"/>
  <c r="G1547" i="6"/>
  <c r="F1547" i="6"/>
  <c r="E1547" i="6"/>
  <c r="R1547" i="6"/>
  <c r="D1547" i="6"/>
  <c r="Q1547" i="6"/>
  <c r="C1547" i="6"/>
  <c r="P1547" i="6"/>
  <c r="B1547" i="6"/>
  <c r="O1547" i="6"/>
  <c r="A1547" i="6"/>
  <c r="N1547" i="6"/>
  <c r="M1547" i="6"/>
  <c r="L1547" i="6"/>
  <c r="K1547" i="6"/>
  <c r="J1547" i="6"/>
  <c r="H1494" i="6"/>
  <c r="G1494" i="6"/>
  <c r="F1494" i="6"/>
  <c r="E1494" i="6"/>
  <c r="R1494" i="6"/>
  <c r="D1494" i="6"/>
  <c r="Q1494" i="6"/>
  <c r="C1494" i="6"/>
  <c r="M1494" i="6"/>
  <c r="L1494" i="6"/>
  <c r="K1494" i="6"/>
  <c r="N1494" i="6"/>
  <c r="J1494" i="6"/>
  <c r="I1494" i="6"/>
  <c r="B1494" i="6"/>
  <c r="A1494" i="6"/>
  <c r="P1494" i="6"/>
  <c r="O1494" i="6"/>
  <c r="G1427" i="6"/>
  <c r="F1427" i="6"/>
  <c r="E1427" i="6"/>
  <c r="R1427" i="6"/>
  <c r="D1427" i="6"/>
  <c r="B1427" i="6"/>
  <c r="A1427" i="6"/>
  <c r="Q1427" i="6"/>
  <c r="P1427" i="6"/>
  <c r="O1427" i="6"/>
  <c r="N1427" i="6"/>
  <c r="M1427" i="6"/>
  <c r="L1427" i="6"/>
  <c r="K1427" i="6"/>
  <c r="J1427" i="6"/>
  <c r="I1427" i="6"/>
  <c r="H1427" i="6"/>
  <c r="C1427" i="6"/>
  <c r="F1444" i="6"/>
  <c r="E1444" i="6"/>
  <c r="R1444" i="6"/>
  <c r="D1444" i="6"/>
  <c r="Q1444" i="6"/>
  <c r="C1444" i="6"/>
  <c r="P1444" i="6"/>
  <c r="B1444" i="6"/>
  <c r="O1444" i="6"/>
  <c r="A1444" i="6"/>
  <c r="N1444" i="6"/>
  <c r="M1444" i="6"/>
  <c r="L1444" i="6"/>
  <c r="K1444" i="6"/>
  <c r="J1444" i="6"/>
  <c r="I1444" i="6"/>
  <c r="H1444" i="6"/>
  <c r="G1444" i="6"/>
  <c r="E1363" i="6"/>
  <c r="J1363" i="6"/>
  <c r="I1363" i="6"/>
  <c r="H1363" i="6"/>
  <c r="G1363" i="6"/>
  <c r="F1363" i="6"/>
  <c r="D1363" i="6"/>
  <c r="R1363" i="6"/>
  <c r="C1363" i="6"/>
  <c r="Q1363" i="6"/>
  <c r="B1363" i="6"/>
  <c r="P1363" i="6"/>
  <c r="A1363" i="6"/>
  <c r="O1363" i="6"/>
  <c r="N1363" i="6"/>
  <c r="M1363" i="6"/>
  <c r="L1363" i="6"/>
  <c r="K1363" i="6"/>
  <c r="R1577" i="6"/>
  <c r="D1577" i="6"/>
  <c r="Q1577" i="6"/>
  <c r="C1577" i="6"/>
  <c r="P1577" i="6"/>
  <c r="B1577" i="6"/>
  <c r="O1577" i="6"/>
  <c r="A1577" i="6"/>
  <c r="N1577" i="6"/>
  <c r="M1577" i="6"/>
  <c r="L1577" i="6"/>
  <c r="K1577" i="6"/>
  <c r="J1577" i="6"/>
  <c r="I1577" i="6"/>
  <c r="H1577" i="6"/>
  <c r="G1577" i="6"/>
  <c r="F1577" i="6"/>
  <c r="E1577" i="6"/>
  <c r="P1653" i="6"/>
  <c r="B1653" i="6"/>
  <c r="O1653" i="6"/>
  <c r="A1653" i="6"/>
  <c r="N1653" i="6"/>
  <c r="M1653" i="6"/>
  <c r="L1653" i="6"/>
  <c r="K1653" i="6"/>
  <c r="J1653" i="6"/>
  <c r="I1653" i="6"/>
  <c r="H1653" i="6"/>
  <c r="G1653" i="6"/>
  <c r="F1653" i="6"/>
  <c r="E1653" i="6"/>
  <c r="R1653" i="6"/>
  <c r="D1653" i="6"/>
  <c r="Q1653" i="6"/>
  <c r="C1653" i="6"/>
  <c r="O1684" i="6"/>
  <c r="A1684" i="6"/>
  <c r="N1684" i="6"/>
  <c r="M1684" i="6"/>
  <c r="L1684" i="6"/>
  <c r="K1684" i="6"/>
  <c r="J1684" i="6"/>
  <c r="I1684" i="6"/>
  <c r="H1684" i="6"/>
  <c r="G1684" i="6"/>
  <c r="F1684" i="6"/>
  <c r="E1684" i="6"/>
  <c r="R1684" i="6"/>
  <c r="D1684" i="6"/>
  <c r="Q1684" i="6"/>
  <c r="C1684" i="6"/>
  <c r="P1684" i="6"/>
  <c r="B1684" i="6"/>
  <c r="L1749" i="6"/>
  <c r="G1749" i="6"/>
  <c r="F1749" i="6"/>
  <c r="N1749" i="6"/>
  <c r="M1749" i="6"/>
  <c r="K1749" i="6"/>
  <c r="J1749" i="6"/>
  <c r="I1749" i="6"/>
  <c r="H1749" i="6"/>
  <c r="E1749" i="6"/>
  <c r="D1749" i="6"/>
  <c r="C1749" i="6"/>
  <c r="B1749" i="6"/>
  <c r="R1749" i="6"/>
  <c r="A1749" i="6"/>
  <c r="Q1749" i="6"/>
  <c r="P1749" i="6"/>
  <c r="O1749" i="6"/>
  <c r="G1736" i="6"/>
  <c r="P1736" i="6"/>
  <c r="B1736" i="6"/>
  <c r="O1736" i="6"/>
  <c r="A1736" i="6"/>
  <c r="K1736" i="6"/>
  <c r="J1736" i="6"/>
  <c r="I1736" i="6"/>
  <c r="H1736" i="6"/>
  <c r="F1736" i="6"/>
  <c r="E1736" i="6"/>
  <c r="D1736" i="6"/>
  <c r="C1736" i="6"/>
  <c r="R1736" i="6"/>
  <c r="Q1736" i="6"/>
  <c r="N1736" i="6"/>
  <c r="M1736" i="6"/>
  <c r="L1736" i="6"/>
  <c r="K1612" i="6"/>
  <c r="J1612" i="6"/>
  <c r="I1612" i="6"/>
  <c r="H1612" i="6"/>
  <c r="E1612" i="6"/>
  <c r="C1612" i="6"/>
  <c r="B1612" i="6"/>
  <c r="A1612" i="6"/>
  <c r="R1612" i="6"/>
  <c r="Q1612" i="6"/>
  <c r="P1612" i="6"/>
  <c r="O1612" i="6"/>
  <c r="N1612" i="6"/>
  <c r="M1612" i="6"/>
  <c r="L1612" i="6"/>
  <c r="G1612" i="6"/>
  <c r="F1612" i="6"/>
  <c r="D1612" i="6"/>
  <c r="M1717" i="6"/>
  <c r="L1717" i="6"/>
  <c r="H1717" i="6"/>
  <c r="G1717" i="6"/>
  <c r="F1717" i="6"/>
  <c r="E1717" i="6"/>
  <c r="D1717" i="6"/>
  <c r="C1717" i="6"/>
  <c r="R1717" i="6"/>
  <c r="B1717" i="6"/>
  <c r="Q1717" i="6"/>
  <c r="A1717" i="6"/>
  <c r="P1717" i="6"/>
  <c r="O1717" i="6"/>
  <c r="N1717" i="6"/>
  <c r="K1717" i="6"/>
  <c r="J1717" i="6"/>
  <c r="I1717" i="6"/>
  <c r="H1635" i="6"/>
  <c r="G1635" i="6"/>
  <c r="F1635" i="6"/>
  <c r="E1635" i="6"/>
  <c r="P1635" i="6"/>
  <c r="B1635" i="6"/>
  <c r="N1635" i="6"/>
  <c r="C1635" i="6"/>
  <c r="A1635" i="6"/>
  <c r="R1635" i="6"/>
  <c r="Q1635" i="6"/>
  <c r="O1635" i="6"/>
  <c r="M1635" i="6"/>
  <c r="L1635" i="6"/>
  <c r="K1635" i="6"/>
  <c r="J1635" i="6"/>
  <c r="I1635" i="6"/>
  <c r="D1635" i="6"/>
  <c r="G1652" i="6"/>
  <c r="F1652" i="6"/>
  <c r="E1652" i="6"/>
  <c r="R1652" i="6"/>
  <c r="D1652" i="6"/>
  <c r="Q1652" i="6"/>
  <c r="C1652" i="6"/>
  <c r="P1652" i="6"/>
  <c r="B1652" i="6"/>
  <c r="O1652" i="6"/>
  <c r="A1652" i="6"/>
  <c r="N1652" i="6"/>
  <c r="M1652" i="6"/>
  <c r="L1652" i="6"/>
  <c r="K1652" i="6"/>
  <c r="J1652" i="6"/>
  <c r="I1652" i="6"/>
  <c r="H1652" i="6"/>
  <c r="F1669" i="6"/>
  <c r="E1669" i="6"/>
  <c r="R1669" i="6"/>
  <c r="D1669" i="6"/>
  <c r="Q1669" i="6"/>
  <c r="C1669" i="6"/>
  <c r="P1669" i="6"/>
  <c r="B1669" i="6"/>
  <c r="O1669" i="6"/>
  <c r="A1669" i="6"/>
  <c r="N1669" i="6"/>
  <c r="M1669" i="6"/>
  <c r="L1669" i="6"/>
  <c r="K1669" i="6"/>
  <c r="J1669" i="6"/>
  <c r="I1669" i="6"/>
  <c r="H1669" i="6"/>
  <c r="G1669" i="6"/>
  <c r="E1630" i="6"/>
  <c r="R1630" i="6"/>
  <c r="D1630" i="6"/>
  <c r="Q1630" i="6"/>
  <c r="C1630" i="6"/>
  <c r="P1630" i="6"/>
  <c r="B1630" i="6"/>
  <c r="M1630" i="6"/>
  <c r="J1630" i="6"/>
  <c r="I1630" i="6"/>
  <c r="H1630" i="6"/>
  <c r="G1630" i="6"/>
  <c r="F1630" i="6"/>
  <c r="A1630" i="6"/>
  <c r="O1630" i="6"/>
  <c r="N1630" i="6"/>
  <c r="L1630" i="6"/>
  <c r="K1630" i="6"/>
  <c r="L1885" i="6"/>
  <c r="K1885" i="6"/>
  <c r="J1885" i="6"/>
  <c r="I1885" i="6"/>
  <c r="F1885" i="6"/>
  <c r="R1885" i="6"/>
  <c r="D1885" i="6"/>
  <c r="P1885" i="6"/>
  <c r="O1885" i="6"/>
  <c r="N1885" i="6"/>
  <c r="M1885" i="6"/>
  <c r="H1885" i="6"/>
  <c r="G1885" i="6"/>
  <c r="E1885" i="6"/>
  <c r="C1885" i="6"/>
  <c r="B1885" i="6"/>
  <c r="A1885" i="6"/>
  <c r="Q1885" i="6"/>
  <c r="O1834" i="6"/>
  <c r="A1834" i="6"/>
  <c r="N1834" i="6"/>
  <c r="M1834" i="6"/>
  <c r="L1834" i="6"/>
  <c r="K1834" i="6"/>
  <c r="J1834" i="6"/>
  <c r="I1834" i="6"/>
  <c r="H1834" i="6"/>
  <c r="G1834" i="6"/>
  <c r="F1834" i="6"/>
  <c r="E1834" i="6"/>
  <c r="D1834" i="6"/>
  <c r="C1834" i="6"/>
  <c r="B1834" i="6"/>
  <c r="R1834" i="6"/>
  <c r="Q1834" i="6"/>
  <c r="P1834" i="6"/>
  <c r="N1893" i="6"/>
  <c r="M1893" i="6"/>
  <c r="L1893" i="6"/>
  <c r="K1893" i="6"/>
  <c r="H1893" i="6"/>
  <c r="F1893" i="6"/>
  <c r="J1893" i="6"/>
  <c r="I1893" i="6"/>
  <c r="G1893" i="6"/>
  <c r="E1893" i="6"/>
  <c r="D1893" i="6"/>
  <c r="C1893" i="6"/>
  <c r="B1893" i="6"/>
  <c r="A1893" i="6"/>
  <c r="R1893" i="6"/>
  <c r="Q1893" i="6"/>
  <c r="P1893" i="6"/>
  <c r="O1893" i="6"/>
  <c r="K1752" i="6"/>
  <c r="F1752" i="6"/>
  <c r="E1752" i="6"/>
  <c r="J1752" i="6"/>
  <c r="I1752" i="6"/>
  <c r="H1752" i="6"/>
  <c r="G1752" i="6"/>
  <c r="D1752" i="6"/>
  <c r="C1752" i="6"/>
  <c r="B1752" i="6"/>
  <c r="R1752" i="6"/>
  <c r="A1752" i="6"/>
  <c r="Q1752" i="6"/>
  <c r="P1752" i="6"/>
  <c r="O1752" i="6"/>
  <c r="N1752" i="6"/>
  <c r="M1752" i="6"/>
  <c r="L1752" i="6"/>
  <c r="J1741" i="6"/>
  <c r="E1741" i="6"/>
  <c r="R1741" i="6"/>
  <c r="D1741" i="6"/>
  <c r="F1741" i="6"/>
  <c r="C1741" i="6"/>
  <c r="B1741" i="6"/>
  <c r="A1741" i="6"/>
  <c r="Q1741" i="6"/>
  <c r="P1741" i="6"/>
  <c r="O1741" i="6"/>
  <c r="N1741" i="6"/>
  <c r="M1741" i="6"/>
  <c r="L1741" i="6"/>
  <c r="K1741" i="6"/>
  <c r="I1741" i="6"/>
  <c r="H1741" i="6"/>
  <c r="G1741" i="6"/>
  <c r="N1823" i="6"/>
  <c r="M1823" i="6"/>
  <c r="L1823" i="6"/>
  <c r="K1823" i="6"/>
  <c r="F1823" i="6"/>
  <c r="E1823" i="6"/>
  <c r="D1823" i="6"/>
  <c r="C1823" i="6"/>
  <c r="B1823" i="6"/>
  <c r="A1823" i="6"/>
  <c r="R1823" i="6"/>
  <c r="Q1823" i="6"/>
  <c r="P1823" i="6"/>
  <c r="O1823" i="6"/>
  <c r="J1823" i="6"/>
  <c r="I1823" i="6"/>
  <c r="H1823" i="6"/>
  <c r="G1823" i="6"/>
  <c r="H1778" i="6"/>
  <c r="G1778" i="6"/>
  <c r="F1778" i="6"/>
  <c r="E1778" i="6"/>
  <c r="Q1778" i="6"/>
  <c r="C1778" i="6"/>
  <c r="P1778" i="6"/>
  <c r="B1778" i="6"/>
  <c r="O1778" i="6"/>
  <c r="A1778" i="6"/>
  <c r="N1778" i="6"/>
  <c r="M1778" i="6"/>
  <c r="L1778" i="6"/>
  <c r="K1778" i="6"/>
  <c r="J1778" i="6"/>
  <c r="R1778" i="6"/>
  <c r="I1778" i="6"/>
  <c r="D1778" i="6"/>
  <c r="I1818" i="6"/>
  <c r="H1818" i="6"/>
  <c r="E1818" i="6"/>
  <c r="D1818" i="6"/>
  <c r="C1818" i="6"/>
  <c r="R1818" i="6"/>
  <c r="B1818" i="6"/>
  <c r="Q1818" i="6"/>
  <c r="A1818" i="6"/>
  <c r="P1818" i="6"/>
  <c r="O1818" i="6"/>
  <c r="N1818" i="6"/>
  <c r="M1818" i="6"/>
  <c r="L1818" i="6"/>
  <c r="K1818" i="6"/>
  <c r="J1818" i="6"/>
  <c r="G1818" i="6"/>
  <c r="F1818" i="6"/>
  <c r="J1877" i="6"/>
  <c r="I1877" i="6"/>
  <c r="H1877" i="6"/>
  <c r="G1877" i="6"/>
  <c r="R1877" i="6"/>
  <c r="D1877" i="6"/>
  <c r="Q1877" i="6"/>
  <c r="P1877" i="6"/>
  <c r="O1877" i="6"/>
  <c r="N1877" i="6"/>
  <c r="M1877" i="6"/>
  <c r="L1877" i="6"/>
  <c r="K1877" i="6"/>
  <c r="F1877" i="6"/>
  <c r="E1877" i="6"/>
  <c r="C1877" i="6"/>
  <c r="B1877" i="6"/>
  <c r="A1877" i="6"/>
  <c r="P1943" i="6"/>
  <c r="B1943" i="6"/>
  <c r="O1943" i="6"/>
  <c r="A1943" i="6"/>
  <c r="N1943" i="6"/>
  <c r="M1943" i="6"/>
  <c r="L1943" i="6"/>
  <c r="K1943" i="6"/>
  <c r="J1943" i="6"/>
  <c r="I1943" i="6"/>
  <c r="H1943" i="6"/>
  <c r="G1943" i="6"/>
  <c r="F1943" i="6"/>
  <c r="E1943" i="6"/>
  <c r="R1943" i="6"/>
  <c r="Q1943" i="6"/>
  <c r="D1943" i="6"/>
  <c r="C1943" i="6"/>
  <c r="N2127" i="6"/>
  <c r="M2127" i="6"/>
  <c r="L2127" i="6"/>
  <c r="K2127" i="6"/>
  <c r="H2127" i="6"/>
  <c r="Q2127" i="6"/>
  <c r="P2127" i="6"/>
  <c r="O2127" i="6"/>
  <c r="J2127" i="6"/>
  <c r="I2127" i="6"/>
  <c r="G2127" i="6"/>
  <c r="F2127" i="6"/>
  <c r="E2127" i="6"/>
  <c r="D2127" i="6"/>
  <c r="C2127" i="6"/>
  <c r="B2127" i="6"/>
  <c r="A2127" i="6"/>
  <c r="R2127" i="6"/>
  <c r="M1952" i="6"/>
  <c r="L1952" i="6"/>
  <c r="K1952" i="6"/>
  <c r="J1952" i="6"/>
  <c r="I1952" i="6"/>
  <c r="H1952" i="6"/>
  <c r="G1952" i="6"/>
  <c r="F1952" i="6"/>
  <c r="E1952" i="6"/>
  <c r="R1952" i="6"/>
  <c r="D1952" i="6"/>
  <c r="Q1952" i="6"/>
  <c r="C1952" i="6"/>
  <c r="P1952" i="6"/>
  <c r="B1952" i="6"/>
  <c r="A1952" i="6"/>
  <c r="O1952" i="6"/>
  <c r="N1952" i="6"/>
  <c r="K1902" i="6"/>
  <c r="J1902" i="6"/>
  <c r="I1902" i="6"/>
  <c r="H1902" i="6"/>
  <c r="G1902" i="6"/>
  <c r="F1902" i="6"/>
  <c r="E1902" i="6"/>
  <c r="Q1902" i="6"/>
  <c r="C1902" i="6"/>
  <c r="A1902" i="6"/>
  <c r="R1902" i="6"/>
  <c r="P1902" i="6"/>
  <c r="O1902" i="6"/>
  <c r="N1902" i="6"/>
  <c r="M1902" i="6"/>
  <c r="L1902" i="6"/>
  <c r="D1902" i="6"/>
  <c r="B1902" i="6"/>
  <c r="K1988" i="6"/>
  <c r="J1988" i="6"/>
  <c r="I1988" i="6"/>
  <c r="H1988" i="6"/>
  <c r="G1988" i="6"/>
  <c r="E1988" i="6"/>
  <c r="D1988" i="6"/>
  <c r="C1988" i="6"/>
  <c r="B1988" i="6"/>
  <c r="A1988" i="6"/>
  <c r="R1988" i="6"/>
  <c r="Q1988" i="6"/>
  <c r="P1988" i="6"/>
  <c r="O1988" i="6"/>
  <c r="N1988" i="6"/>
  <c r="M1988" i="6"/>
  <c r="L1988" i="6"/>
  <c r="F1988" i="6"/>
  <c r="H1841" i="6"/>
  <c r="G1841" i="6"/>
  <c r="F1841" i="6"/>
  <c r="E1841" i="6"/>
  <c r="P1841" i="6"/>
  <c r="O1841" i="6"/>
  <c r="N1841" i="6"/>
  <c r="M1841" i="6"/>
  <c r="L1841" i="6"/>
  <c r="K1841" i="6"/>
  <c r="J1841" i="6"/>
  <c r="I1841" i="6"/>
  <c r="D1841" i="6"/>
  <c r="C1841" i="6"/>
  <c r="B1841" i="6"/>
  <c r="A1841" i="6"/>
  <c r="R1841" i="6"/>
  <c r="Q1841" i="6"/>
  <c r="G1858" i="6"/>
  <c r="F1858" i="6"/>
  <c r="E1858" i="6"/>
  <c r="R1858" i="6"/>
  <c r="D1858" i="6"/>
  <c r="I1858" i="6"/>
  <c r="H1858" i="6"/>
  <c r="C1858" i="6"/>
  <c r="B1858" i="6"/>
  <c r="A1858" i="6"/>
  <c r="Q1858" i="6"/>
  <c r="P1858" i="6"/>
  <c r="O1858" i="6"/>
  <c r="N1858" i="6"/>
  <c r="M1858" i="6"/>
  <c r="L1858" i="6"/>
  <c r="K1858" i="6"/>
  <c r="J1858" i="6"/>
  <c r="R2185" i="6"/>
  <c r="D2185" i="6"/>
  <c r="Q2185" i="6"/>
  <c r="C2185" i="6"/>
  <c r="P2185" i="6"/>
  <c r="B2185" i="6"/>
  <c r="O2185" i="6"/>
  <c r="A2185" i="6"/>
  <c r="N2185" i="6"/>
  <c r="M2185" i="6"/>
  <c r="L2185" i="6"/>
  <c r="J2185" i="6"/>
  <c r="I2185" i="6"/>
  <c r="H2185" i="6"/>
  <c r="G2185" i="6"/>
  <c r="F2185" i="6"/>
  <c r="E2185" i="6"/>
  <c r="K2185" i="6"/>
  <c r="P2043" i="6"/>
  <c r="B2043" i="6"/>
  <c r="O2043" i="6"/>
  <c r="A2043" i="6"/>
  <c r="N2043" i="6"/>
  <c r="M2043" i="6"/>
  <c r="L2043" i="6"/>
  <c r="K2043" i="6"/>
  <c r="J2043" i="6"/>
  <c r="R2043" i="6"/>
  <c r="Q2043" i="6"/>
  <c r="I2043" i="6"/>
  <c r="H2043" i="6"/>
  <c r="G2043" i="6"/>
  <c r="F2043" i="6"/>
  <c r="E2043" i="6"/>
  <c r="D2043" i="6"/>
  <c r="C2043" i="6"/>
  <c r="L1985" i="6"/>
  <c r="K1985" i="6"/>
  <c r="J1985" i="6"/>
  <c r="I1985" i="6"/>
  <c r="H1985" i="6"/>
  <c r="R1985" i="6"/>
  <c r="Q1985" i="6"/>
  <c r="P1985" i="6"/>
  <c r="O1985" i="6"/>
  <c r="N1985" i="6"/>
  <c r="M1985" i="6"/>
  <c r="G1985" i="6"/>
  <c r="F1985" i="6"/>
  <c r="E1985" i="6"/>
  <c r="D1985" i="6"/>
  <c r="C1985" i="6"/>
  <c r="B1985" i="6"/>
  <c r="A1985" i="6"/>
  <c r="F2078" i="6"/>
  <c r="O2078" i="6"/>
  <c r="N2078" i="6"/>
  <c r="M2078" i="6"/>
  <c r="L2078" i="6"/>
  <c r="K2078" i="6"/>
  <c r="J2078" i="6"/>
  <c r="I2078" i="6"/>
  <c r="H2078" i="6"/>
  <c r="G2078" i="6"/>
  <c r="E2078" i="6"/>
  <c r="D2078" i="6"/>
  <c r="B2078" i="6"/>
  <c r="A2078" i="6"/>
  <c r="R2078" i="6"/>
  <c r="Q2078" i="6"/>
  <c r="P2078" i="6"/>
  <c r="C2078" i="6"/>
  <c r="J2094" i="6"/>
  <c r="M2094" i="6"/>
  <c r="L2094" i="6"/>
  <c r="K2094" i="6"/>
  <c r="I2094" i="6"/>
  <c r="H2094" i="6"/>
  <c r="G2094" i="6"/>
  <c r="F2094" i="6"/>
  <c r="E2094" i="6"/>
  <c r="D2094" i="6"/>
  <c r="R2094" i="6"/>
  <c r="C2094" i="6"/>
  <c r="Q2094" i="6"/>
  <c r="B2094" i="6"/>
  <c r="P2094" i="6"/>
  <c r="A2094" i="6"/>
  <c r="O2094" i="6"/>
  <c r="N2094" i="6"/>
  <c r="O2222" i="6"/>
  <c r="A2222" i="6"/>
  <c r="N2222" i="6"/>
  <c r="M2222" i="6"/>
  <c r="L2222" i="6"/>
  <c r="K2222" i="6"/>
  <c r="J2222" i="6"/>
  <c r="I2222" i="6"/>
  <c r="H2222" i="6"/>
  <c r="G2222" i="6"/>
  <c r="F2222" i="6"/>
  <c r="Q2222" i="6"/>
  <c r="C2222" i="6"/>
  <c r="R2222" i="6"/>
  <c r="P2222" i="6"/>
  <c r="E2222" i="6"/>
  <c r="D2222" i="6"/>
  <c r="B2222" i="6"/>
  <c r="P2219" i="6"/>
  <c r="B2219" i="6"/>
  <c r="O2219" i="6"/>
  <c r="A2219" i="6"/>
  <c r="N2219" i="6"/>
  <c r="M2219" i="6"/>
  <c r="L2219" i="6"/>
  <c r="K2219" i="6"/>
  <c r="J2219" i="6"/>
  <c r="I2219" i="6"/>
  <c r="H2219" i="6"/>
  <c r="G2219" i="6"/>
  <c r="R2219" i="6"/>
  <c r="D2219" i="6"/>
  <c r="Q2219" i="6"/>
  <c r="F2219" i="6"/>
  <c r="E2219" i="6"/>
  <c r="C2219" i="6"/>
  <c r="P2233" i="6"/>
  <c r="B2233" i="6"/>
  <c r="O2233" i="6"/>
  <c r="A2233" i="6"/>
  <c r="N2233" i="6"/>
  <c r="M2233" i="6"/>
  <c r="L2233" i="6"/>
  <c r="K2233" i="6"/>
  <c r="J2233" i="6"/>
  <c r="I2233" i="6"/>
  <c r="H2233" i="6"/>
  <c r="G2233" i="6"/>
  <c r="R2233" i="6"/>
  <c r="D2233" i="6"/>
  <c r="Q2233" i="6"/>
  <c r="F2233" i="6"/>
  <c r="E2233" i="6"/>
  <c r="C2233" i="6"/>
  <c r="P2177" i="6"/>
  <c r="B2177" i="6"/>
  <c r="O2177" i="6"/>
  <c r="A2177" i="6"/>
  <c r="N2177" i="6"/>
  <c r="M2177" i="6"/>
  <c r="L2177" i="6"/>
  <c r="K2177" i="6"/>
  <c r="J2177" i="6"/>
  <c r="R2177" i="6"/>
  <c r="Q2177" i="6"/>
  <c r="I2177" i="6"/>
  <c r="H2177" i="6"/>
  <c r="G2177" i="6"/>
  <c r="F2177" i="6"/>
  <c r="E2177" i="6"/>
  <c r="D2177" i="6"/>
  <c r="C2177" i="6"/>
  <c r="O2107" i="6"/>
  <c r="A2107" i="6"/>
  <c r="G2107" i="6"/>
  <c r="F2107" i="6"/>
  <c r="E2107" i="6"/>
  <c r="D2107" i="6"/>
  <c r="R2107" i="6"/>
  <c r="C2107" i="6"/>
  <c r="Q2107" i="6"/>
  <c r="B2107" i="6"/>
  <c r="P2107" i="6"/>
  <c r="N2107" i="6"/>
  <c r="M2107" i="6"/>
  <c r="L2107" i="6"/>
  <c r="K2107" i="6"/>
  <c r="J2107" i="6"/>
  <c r="I2107" i="6"/>
  <c r="H2107" i="6"/>
  <c r="G2042" i="6"/>
  <c r="F2042" i="6"/>
  <c r="E2042" i="6"/>
  <c r="R2042" i="6"/>
  <c r="D2042" i="6"/>
  <c r="Q2042" i="6"/>
  <c r="C2042" i="6"/>
  <c r="P2042" i="6"/>
  <c r="B2042" i="6"/>
  <c r="O2042" i="6"/>
  <c r="A2042" i="6"/>
  <c r="K2042" i="6"/>
  <c r="J2042" i="6"/>
  <c r="I2042" i="6"/>
  <c r="H2042" i="6"/>
  <c r="N2042" i="6"/>
  <c r="M2042" i="6"/>
  <c r="L2042" i="6"/>
  <c r="F2017" i="6"/>
  <c r="E2017" i="6"/>
  <c r="R2017" i="6"/>
  <c r="D2017" i="6"/>
  <c r="Q2017" i="6"/>
  <c r="C2017" i="6"/>
  <c r="P2017" i="6"/>
  <c r="B2017" i="6"/>
  <c r="O2017" i="6"/>
  <c r="A2017" i="6"/>
  <c r="N2017" i="6"/>
  <c r="J2017" i="6"/>
  <c r="I2017" i="6"/>
  <c r="H2017" i="6"/>
  <c r="G2017" i="6"/>
  <c r="M2017" i="6"/>
  <c r="L2017" i="6"/>
  <c r="K2017" i="6"/>
  <c r="E2034" i="6"/>
  <c r="R2034" i="6"/>
  <c r="D2034" i="6"/>
  <c r="Q2034" i="6"/>
  <c r="C2034" i="6"/>
  <c r="P2034" i="6"/>
  <c r="B2034" i="6"/>
  <c r="O2034" i="6"/>
  <c r="A2034" i="6"/>
  <c r="N2034" i="6"/>
  <c r="M2034" i="6"/>
  <c r="L2034" i="6"/>
  <c r="K2034" i="6"/>
  <c r="J2034" i="6"/>
  <c r="I2034" i="6"/>
  <c r="H2034" i="6"/>
  <c r="G2034" i="6"/>
  <c r="F2034" i="6"/>
  <c r="Q2230" i="6"/>
  <c r="C2230" i="6"/>
  <c r="P2230" i="6"/>
  <c r="B2230" i="6"/>
  <c r="O2230" i="6"/>
  <c r="A2230" i="6"/>
  <c r="N2230" i="6"/>
  <c r="M2230" i="6"/>
  <c r="L2230" i="6"/>
  <c r="K2230" i="6"/>
  <c r="J2230" i="6"/>
  <c r="I2230" i="6"/>
  <c r="H2230" i="6"/>
  <c r="E2230" i="6"/>
  <c r="R2230" i="6"/>
  <c r="G2230" i="6"/>
  <c r="F2230" i="6"/>
  <c r="D2230" i="6"/>
  <c r="M2228" i="6"/>
  <c r="L2228" i="6"/>
  <c r="K2228" i="6"/>
  <c r="J2228" i="6"/>
  <c r="I2228" i="6"/>
  <c r="H2228" i="6"/>
  <c r="G2228" i="6"/>
  <c r="F2228" i="6"/>
  <c r="E2228" i="6"/>
  <c r="R2228" i="6"/>
  <c r="D2228" i="6"/>
  <c r="O2228" i="6"/>
  <c r="A2228" i="6"/>
  <c r="C2228" i="6"/>
  <c r="B2228" i="6"/>
  <c r="Q2228" i="6"/>
  <c r="P2228" i="6"/>
  <c r="N2228" i="6"/>
  <c r="K2164" i="6"/>
  <c r="J2164" i="6"/>
  <c r="I2164" i="6"/>
  <c r="H2164" i="6"/>
  <c r="G2164" i="6"/>
  <c r="F2164" i="6"/>
  <c r="E2164" i="6"/>
  <c r="R2164" i="6"/>
  <c r="Q2164" i="6"/>
  <c r="P2164" i="6"/>
  <c r="O2164" i="6"/>
  <c r="N2164" i="6"/>
  <c r="M2164" i="6"/>
  <c r="L2164" i="6"/>
  <c r="D2164" i="6"/>
  <c r="C2164" i="6"/>
  <c r="B2164" i="6"/>
  <c r="A2164" i="6"/>
  <c r="J2181" i="6"/>
  <c r="I2181" i="6"/>
  <c r="H2181" i="6"/>
  <c r="G2181" i="6"/>
  <c r="F2181" i="6"/>
  <c r="E2181" i="6"/>
  <c r="R2181" i="6"/>
  <c r="D2181" i="6"/>
  <c r="P2181" i="6"/>
  <c r="B2181" i="6"/>
  <c r="O2181" i="6"/>
  <c r="K2181" i="6"/>
  <c r="C2181" i="6"/>
  <c r="A2181" i="6"/>
  <c r="Q2181" i="6"/>
  <c r="N2181" i="6"/>
  <c r="M2181" i="6"/>
  <c r="L2181" i="6"/>
  <c r="I2184" i="6"/>
  <c r="H2184" i="6"/>
  <c r="G2184" i="6"/>
  <c r="F2184" i="6"/>
  <c r="E2184" i="6"/>
  <c r="R2184" i="6"/>
  <c r="D2184" i="6"/>
  <c r="Q2184" i="6"/>
  <c r="C2184" i="6"/>
  <c r="O2184" i="6"/>
  <c r="A2184" i="6"/>
  <c r="N2184" i="6"/>
  <c r="P2184" i="6"/>
  <c r="M2184" i="6"/>
  <c r="L2184" i="6"/>
  <c r="K2184" i="6"/>
  <c r="J2184" i="6"/>
  <c r="B2184" i="6"/>
  <c r="I2361" i="6"/>
  <c r="H2361" i="6"/>
  <c r="G2361" i="6"/>
  <c r="P2361" i="6"/>
  <c r="O2361" i="6"/>
  <c r="N2361" i="6"/>
  <c r="M2361" i="6"/>
  <c r="L2361" i="6"/>
  <c r="K2361" i="6"/>
  <c r="J2361" i="6"/>
  <c r="F2361" i="6"/>
  <c r="E2361" i="6"/>
  <c r="D2361" i="6"/>
  <c r="C2361" i="6"/>
  <c r="R2361" i="6"/>
  <c r="Q2361" i="6"/>
  <c r="B2361" i="6"/>
  <c r="A2361" i="6"/>
  <c r="L2254" i="6"/>
  <c r="K2254" i="6"/>
  <c r="H2254" i="6"/>
  <c r="G2254" i="6"/>
  <c r="D2254" i="6"/>
  <c r="C2254" i="6"/>
  <c r="B2254" i="6"/>
  <c r="A2254" i="6"/>
  <c r="R2254" i="6"/>
  <c r="Q2254" i="6"/>
  <c r="P2254" i="6"/>
  <c r="O2254" i="6"/>
  <c r="N2254" i="6"/>
  <c r="M2254" i="6"/>
  <c r="F2254" i="6"/>
  <c r="I2254" i="6"/>
  <c r="E2254" i="6"/>
  <c r="J2254" i="6"/>
  <c r="O2287" i="6"/>
  <c r="A2287" i="6"/>
  <c r="N2287" i="6"/>
  <c r="M2287" i="6"/>
  <c r="P2287" i="6"/>
  <c r="L2287" i="6"/>
  <c r="J2287" i="6"/>
  <c r="G2287" i="6"/>
  <c r="R2287" i="6"/>
  <c r="Q2287" i="6"/>
  <c r="K2287" i="6"/>
  <c r="I2287" i="6"/>
  <c r="H2287" i="6"/>
  <c r="F2287" i="6"/>
  <c r="E2287" i="6"/>
  <c r="B2287" i="6"/>
  <c r="D2287" i="6"/>
  <c r="C2287" i="6"/>
  <c r="F2207" i="6"/>
  <c r="E2207" i="6"/>
  <c r="R2207" i="6"/>
  <c r="D2207" i="6"/>
  <c r="Q2207" i="6"/>
  <c r="C2207" i="6"/>
  <c r="P2207" i="6"/>
  <c r="B2207" i="6"/>
  <c r="O2207" i="6"/>
  <c r="A2207" i="6"/>
  <c r="N2207" i="6"/>
  <c r="M2207" i="6"/>
  <c r="L2207" i="6"/>
  <c r="K2207" i="6"/>
  <c r="H2207" i="6"/>
  <c r="J2207" i="6"/>
  <c r="I2207" i="6"/>
  <c r="G2207" i="6"/>
  <c r="K2271" i="6"/>
  <c r="J2271" i="6"/>
  <c r="I2271" i="6"/>
  <c r="P2271" i="6"/>
  <c r="O2271" i="6"/>
  <c r="G2271" i="6"/>
  <c r="R2271" i="6"/>
  <c r="Q2271" i="6"/>
  <c r="N2271" i="6"/>
  <c r="M2271" i="6"/>
  <c r="L2271" i="6"/>
  <c r="H2271" i="6"/>
  <c r="F2271" i="6"/>
  <c r="E2271" i="6"/>
  <c r="D2271" i="6"/>
  <c r="A2271" i="6"/>
  <c r="C2271" i="6"/>
  <c r="B2271" i="6"/>
  <c r="H2364" i="6"/>
  <c r="G2364" i="6"/>
  <c r="F2364" i="6"/>
  <c r="M2364" i="6"/>
  <c r="L2364" i="6"/>
  <c r="K2364" i="6"/>
  <c r="J2364" i="6"/>
  <c r="I2364" i="6"/>
  <c r="E2364" i="6"/>
  <c r="D2364" i="6"/>
  <c r="C2364" i="6"/>
  <c r="B2364" i="6"/>
  <c r="R2364" i="6"/>
  <c r="A2364" i="6"/>
  <c r="Q2364" i="6"/>
  <c r="P2364" i="6"/>
  <c r="O2364" i="6"/>
  <c r="N2364" i="6"/>
  <c r="H2336" i="6"/>
  <c r="G2336" i="6"/>
  <c r="F2336" i="6"/>
  <c r="K2336" i="6"/>
  <c r="J2336" i="6"/>
  <c r="I2336" i="6"/>
  <c r="E2336" i="6"/>
  <c r="D2336" i="6"/>
  <c r="C2336" i="6"/>
  <c r="B2336" i="6"/>
  <c r="R2336" i="6"/>
  <c r="A2336" i="6"/>
  <c r="Q2336" i="6"/>
  <c r="P2336" i="6"/>
  <c r="O2336" i="6"/>
  <c r="N2336" i="6"/>
  <c r="M2336" i="6"/>
  <c r="L2336" i="6"/>
  <c r="L2324" i="6"/>
  <c r="K2324" i="6"/>
  <c r="J2324" i="6"/>
  <c r="F2324" i="6"/>
  <c r="E2324" i="6"/>
  <c r="D2324" i="6"/>
  <c r="C2324" i="6"/>
  <c r="B2324" i="6"/>
  <c r="R2324" i="6"/>
  <c r="A2324" i="6"/>
  <c r="Q2324" i="6"/>
  <c r="P2324" i="6"/>
  <c r="I2324" i="6"/>
  <c r="H2324" i="6"/>
  <c r="G2324" i="6"/>
  <c r="N2324" i="6"/>
  <c r="O2324" i="6"/>
  <c r="M2324" i="6"/>
  <c r="Q2403" i="6"/>
  <c r="C2403" i="6"/>
  <c r="N2403" i="6"/>
  <c r="M2403" i="6"/>
  <c r="L2403" i="6"/>
  <c r="J2403" i="6"/>
  <c r="I2403" i="6"/>
  <c r="H2403" i="6"/>
  <c r="F2403" i="6"/>
  <c r="E2403" i="6"/>
  <c r="R2403" i="6"/>
  <c r="P2403" i="6"/>
  <c r="O2403" i="6"/>
  <c r="K2403" i="6"/>
  <c r="G2403" i="6"/>
  <c r="D2403" i="6"/>
  <c r="B2403" i="6"/>
  <c r="A2403" i="6"/>
  <c r="P2298" i="6"/>
  <c r="B2298" i="6"/>
  <c r="O2298" i="6"/>
  <c r="A2298" i="6"/>
  <c r="N2298" i="6"/>
  <c r="C2298" i="6"/>
  <c r="R2298" i="6"/>
  <c r="Q2298" i="6"/>
  <c r="M2298" i="6"/>
  <c r="L2298" i="6"/>
  <c r="K2298" i="6"/>
  <c r="J2298" i="6"/>
  <c r="I2298" i="6"/>
  <c r="H2298" i="6"/>
  <c r="G2298" i="6"/>
  <c r="F2298" i="6"/>
  <c r="E2298" i="6"/>
  <c r="D2298" i="6"/>
  <c r="L2380" i="6"/>
  <c r="K2380" i="6"/>
  <c r="J2380" i="6"/>
  <c r="G2380" i="6"/>
  <c r="A2380" i="6"/>
  <c r="R2380" i="6"/>
  <c r="Q2380" i="6"/>
  <c r="P2380" i="6"/>
  <c r="O2380" i="6"/>
  <c r="N2380" i="6"/>
  <c r="M2380" i="6"/>
  <c r="I2380" i="6"/>
  <c r="H2380" i="6"/>
  <c r="F2380" i="6"/>
  <c r="E2380" i="6"/>
  <c r="D2380" i="6"/>
  <c r="C2380" i="6"/>
  <c r="B2380" i="6"/>
  <c r="M2471" i="6"/>
  <c r="L2471" i="6"/>
  <c r="N2471" i="6"/>
  <c r="K2471" i="6"/>
  <c r="J2471" i="6"/>
  <c r="I2471" i="6"/>
  <c r="H2471" i="6"/>
  <c r="G2471" i="6"/>
  <c r="F2471" i="6"/>
  <c r="E2471" i="6"/>
  <c r="D2471" i="6"/>
  <c r="C2471" i="6"/>
  <c r="R2471" i="6"/>
  <c r="B2471" i="6"/>
  <c r="Q2471" i="6"/>
  <c r="P2471" i="6"/>
  <c r="O2471" i="6"/>
  <c r="A2471" i="6"/>
  <c r="Q2487" i="6"/>
  <c r="C2487" i="6"/>
  <c r="P2487" i="6"/>
  <c r="B2487" i="6"/>
  <c r="L2487" i="6"/>
  <c r="K2487" i="6"/>
  <c r="J2487" i="6"/>
  <c r="I2487" i="6"/>
  <c r="F2487" i="6"/>
  <c r="G2487" i="6"/>
  <c r="E2487" i="6"/>
  <c r="D2487" i="6"/>
  <c r="A2487" i="6"/>
  <c r="R2487" i="6"/>
  <c r="O2487" i="6"/>
  <c r="N2487" i="6"/>
  <c r="M2487" i="6"/>
  <c r="H2487" i="6"/>
  <c r="P2628" i="6"/>
  <c r="B2628" i="6"/>
  <c r="O2628" i="6"/>
  <c r="A2628" i="6"/>
  <c r="N2628" i="6"/>
  <c r="J2628" i="6"/>
  <c r="I2628" i="6"/>
  <c r="H2628" i="6"/>
  <c r="G2628" i="6"/>
  <c r="F2628" i="6"/>
  <c r="E2628" i="6"/>
  <c r="D2628" i="6"/>
  <c r="R2628" i="6"/>
  <c r="Q2628" i="6"/>
  <c r="M2628" i="6"/>
  <c r="L2628" i="6"/>
  <c r="K2628" i="6"/>
  <c r="C2628" i="6"/>
  <c r="G2447" i="6"/>
  <c r="H2447" i="6"/>
  <c r="F2447" i="6"/>
  <c r="E2447" i="6"/>
  <c r="D2447" i="6"/>
  <c r="R2447" i="6"/>
  <c r="C2447" i="6"/>
  <c r="Q2447" i="6"/>
  <c r="B2447" i="6"/>
  <c r="P2447" i="6"/>
  <c r="A2447" i="6"/>
  <c r="O2447" i="6"/>
  <c r="N2447" i="6"/>
  <c r="M2447" i="6"/>
  <c r="L2447" i="6"/>
  <c r="I2447" i="6"/>
  <c r="K2447" i="6"/>
  <c r="J2447" i="6"/>
  <c r="G2405" i="6"/>
  <c r="F2405" i="6"/>
  <c r="E2405" i="6"/>
  <c r="D2405" i="6"/>
  <c r="Q2405" i="6"/>
  <c r="B2405" i="6"/>
  <c r="P2405" i="6"/>
  <c r="A2405" i="6"/>
  <c r="O2405" i="6"/>
  <c r="M2405" i="6"/>
  <c r="L2405" i="6"/>
  <c r="R2405" i="6"/>
  <c r="N2405" i="6"/>
  <c r="K2405" i="6"/>
  <c r="J2405" i="6"/>
  <c r="I2405" i="6"/>
  <c r="H2405" i="6"/>
  <c r="C2405" i="6"/>
  <c r="F2300" i="6"/>
  <c r="E2300" i="6"/>
  <c r="R2300" i="6"/>
  <c r="D2300" i="6"/>
  <c r="P2300" i="6"/>
  <c r="O2300" i="6"/>
  <c r="N2300" i="6"/>
  <c r="M2300" i="6"/>
  <c r="L2300" i="6"/>
  <c r="K2300" i="6"/>
  <c r="J2300" i="6"/>
  <c r="Q2300" i="6"/>
  <c r="I2300" i="6"/>
  <c r="H2300" i="6"/>
  <c r="G2300" i="6"/>
  <c r="C2300" i="6"/>
  <c r="B2300" i="6"/>
  <c r="A2300" i="6"/>
  <c r="E2289" i="6"/>
  <c r="R2289" i="6"/>
  <c r="D2289" i="6"/>
  <c r="Q2289" i="6"/>
  <c r="C2289" i="6"/>
  <c r="L2289" i="6"/>
  <c r="K2289" i="6"/>
  <c r="I2289" i="6"/>
  <c r="F2289" i="6"/>
  <c r="H2289" i="6"/>
  <c r="G2289" i="6"/>
  <c r="B2289" i="6"/>
  <c r="A2289" i="6"/>
  <c r="P2289" i="6"/>
  <c r="M2289" i="6"/>
  <c r="O2289" i="6"/>
  <c r="N2289" i="6"/>
  <c r="J2289" i="6"/>
  <c r="G2517" i="6"/>
  <c r="F2517" i="6"/>
  <c r="N2517" i="6"/>
  <c r="M2517" i="6"/>
  <c r="L2517" i="6"/>
  <c r="K2517" i="6"/>
  <c r="I2517" i="6"/>
  <c r="H2517" i="6"/>
  <c r="E2517" i="6"/>
  <c r="D2517" i="6"/>
  <c r="R2517" i="6"/>
  <c r="Q2517" i="6"/>
  <c r="P2517" i="6"/>
  <c r="O2517" i="6"/>
  <c r="J2517" i="6"/>
  <c r="C2517" i="6"/>
  <c r="B2517" i="6"/>
  <c r="A2517" i="6"/>
  <c r="R2566" i="6"/>
  <c r="D2566" i="6"/>
  <c r="Q2566" i="6"/>
  <c r="C2566" i="6"/>
  <c r="P2566" i="6"/>
  <c r="B2566" i="6"/>
  <c r="L2566" i="6"/>
  <c r="K2566" i="6"/>
  <c r="H2566" i="6"/>
  <c r="G2566" i="6"/>
  <c r="J2566" i="6"/>
  <c r="I2566" i="6"/>
  <c r="F2566" i="6"/>
  <c r="E2566" i="6"/>
  <c r="O2566" i="6"/>
  <c r="N2566" i="6"/>
  <c r="M2566" i="6"/>
  <c r="A2566" i="6"/>
  <c r="R2512" i="6"/>
  <c r="D2512" i="6"/>
  <c r="Q2512" i="6"/>
  <c r="C2512" i="6"/>
  <c r="K2512" i="6"/>
  <c r="J2512" i="6"/>
  <c r="I2512" i="6"/>
  <c r="H2512" i="6"/>
  <c r="F2512" i="6"/>
  <c r="E2512" i="6"/>
  <c r="B2512" i="6"/>
  <c r="A2512" i="6"/>
  <c r="P2512" i="6"/>
  <c r="O2512" i="6"/>
  <c r="N2512" i="6"/>
  <c r="M2512" i="6"/>
  <c r="L2512" i="6"/>
  <c r="G2512" i="6"/>
  <c r="H2596" i="6"/>
  <c r="G2596" i="6"/>
  <c r="F2596" i="6"/>
  <c r="M2596" i="6"/>
  <c r="L2596" i="6"/>
  <c r="J2596" i="6"/>
  <c r="I2596" i="6"/>
  <c r="E2596" i="6"/>
  <c r="D2596" i="6"/>
  <c r="R2596" i="6"/>
  <c r="A2596" i="6"/>
  <c r="B2596" i="6"/>
  <c r="Q2596" i="6"/>
  <c r="P2596" i="6"/>
  <c r="O2596" i="6"/>
  <c r="N2596" i="6"/>
  <c r="K2596" i="6"/>
  <c r="C2596" i="6"/>
  <c r="M2513" i="6"/>
  <c r="L2513" i="6"/>
  <c r="H2513" i="6"/>
  <c r="G2513" i="6"/>
  <c r="F2513" i="6"/>
  <c r="E2513" i="6"/>
  <c r="C2513" i="6"/>
  <c r="R2513" i="6"/>
  <c r="B2513" i="6"/>
  <c r="Q2513" i="6"/>
  <c r="A2513" i="6"/>
  <c r="P2513" i="6"/>
  <c r="O2513" i="6"/>
  <c r="N2513" i="6"/>
  <c r="K2513" i="6"/>
  <c r="J2513" i="6"/>
  <c r="I2513" i="6"/>
  <c r="D2513" i="6"/>
  <c r="I2483" i="6"/>
  <c r="H2483" i="6"/>
  <c r="F2483" i="6"/>
  <c r="E2483" i="6"/>
  <c r="D2483" i="6"/>
  <c r="C2483" i="6"/>
  <c r="P2483" i="6"/>
  <c r="J2483" i="6"/>
  <c r="G2483" i="6"/>
  <c r="B2483" i="6"/>
  <c r="A2483" i="6"/>
  <c r="R2483" i="6"/>
  <c r="Q2483" i="6"/>
  <c r="O2483" i="6"/>
  <c r="N2483" i="6"/>
  <c r="M2483" i="6"/>
  <c r="L2483" i="6"/>
  <c r="K2483" i="6"/>
  <c r="I2593" i="6"/>
  <c r="H2593" i="6"/>
  <c r="G2593" i="6"/>
  <c r="P2593" i="6"/>
  <c r="O2593" i="6"/>
  <c r="M2593" i="6"/>
  <c r="L2593" i="6"/>
  <c r="K2593" i="6"/>
  <c r="J2593" i="6"/>
  <c r="D2593" i="6"/>
  <c r="R2593" i="6"/>
  <c r="N2593" i="6"/>
  <c r="F2593" i="6"/>
  <c r="E2593" i="6"/>
  <c r="C2593" i="6"/>
  <c r="B2593" i="6"/>
  <c r="A2593" i="6"/>
  <c r="Q2593" i="6"/>
  <c r="Q2597" i="6"/>
  <c r="C2597" i="6"/>
  <c r="P2597" i="6"/>
  <c r="B2597" i="6"/>
  <c r="O2597" i="6"/>
  <c r="A2597" i="6"/>
  <c r="K2597" i="6"/>
  <c r="J2597" i="6"/>
  <c r="H2597" i="6"/>
  <c r="G2597" i="6"/>
  <c r="F2597" i="6"/>
  <c r="E2597" i="6"/>
  <c r="R2597" i="6"/>
  <c r="N2597" i="6"/>
  <c r="M2597" i="6"/>
  <c r="I2597" i="6"/>
  <c r="D2597" i="6"/>
  <c r="L2597" i="6"/>
  <c r="K2601" i="6"/>
  <c r="J2601" i="6"/>
  <c r="I2601" i="6"/>
  <c r="F2601" i="6"/>
  <c r="E2601" i="6"/>
  <c r="C2601" i="6"/>
  <c r="B2601" i="6"/>
  <c r="R2601" i="6"/>
  <c r="A2601" i="6"/>
  <c r="Q2601" i="6"/>
  <c r="N2601" i="6"/>
  <c r="O2601" i="6"/>
  <c r="M2601" i="6"/>
  <c r="L2601" i="6"/>
  <c r="H2601" i="6"/>
  <c r="D2601" i="6"/>
  <c r="P2601" i="6"/>
  <c r="G2601" i="6"/>
  <c r="F2478" i="6"/>
  <c r="E2478" i="6"/>
  <c r="C2478" i="6"/>
  <c r="R2478" i="6"/>
  <c r="B2478" i="6"/>
  <c r="Q2478" i="6"/>
  <c r="A2478" i="6"/>
  <c r="P2478" i="6"/>
  <c r="M2478" i="6"/>
  <c r="O2478" i="6"/>
  <c r="N2478" i="6"/>
  <c r="L2478" i="6"/>
  <c r="K2478" i="6"/>
  <c r="J2478" i="6"/>
  <c r="I2478" i="6"/>
  <c r="H2478" i="6"/>
  <c r="G2478" i="6"/>
  <c r="D2478" i="6"/>
  <c r="E2439" i="6"/>
  <c r="I2439" i="6"/>
  <c r="H2439" i="6"/>
  <c r="G2439" i="6"/>
  <c r="F2439" i="6"/>
  <c r="D2439" i="6"/>
  <c r="R2439" i="6"/>
  <c r="C2439" i="6"/>
  <c r="Q2439" i="6"/>
  <c r="B2439" i="6"/>
  <c r="P2439" i="6"/>
  <c r="A2439" i="6"/>
  <c r="O2439" i="6"/>
  <c r="N2439" i="6"/>
  <c r="M2439" i="6"/>
  <c r="L2439" i="6"/>
  <c r="K2439" i="6"/>
  <c r="J2439" i="6"/>
  <c r="N2747" i="6"/>
  <c r="M2747" i="6"/>
  <c r="K2747" i="6"/>
  <c r="J2747" i="6"/>
  <c r="I2747" i="6"/>
  <c r="H2747" i="6"/>
  <c r="G2747" i="6"/>
  <c r="F2747" i="6"/>
  <c r="P2747" i="6"/>
  <c r="O2747" i="6"/>
  <c r="L2747" i="6"/>
  <c r="E2747" i="6"/>
  <c r="D2747" i="6"/>
  <c r="C2747" i="6"/>
  <c r="B2747" i="6"/>
  <c r="A2747" i="6"/>
  <c r="Q2747" i="6"/>
  <c r="R2747" i="6"/>
  <c r="K2714" i="6"/>
  <c r="J2714" i="6"/>
  <c r="H2714" i="6"/>
  <c r="Q2714" i="6"/>
  <c r="C2714" i="6"/>
  <c r="L2714" i="6"/>
  <c r="I2714" i="6"/>
  <c r="G2714" i="6"/>
  <c r="F2714" i="6"/>
  <c r="E2714" i="6"/>
  <c r="D2714" i="6"/>
  <c r="B2714" i="6"/>
  <c r="A2714" i="6"/>
  <c r="R2714" i="6"/>
  <c r="P2714" i="6"/>
  <c r="O2714" i="6"/>
  <c r="M2714" i="6"/>
  <c r="N2714" i="6"/>
  <c r="P2685" i="6"/>
  <c r="B2685" i="6"/>
  <c r="O2685" i="6"/>
  <c r="A2685" i="6"/>
  <c r="I2685" i="6"/>
  <c r="H2685" i="6"/>
  <c r="G2685" i="6"/>
  <c r="F2685" i="6"/>
  <c r="E2685" i="6"/>
  <c r="D2685" i="6"/>
  <c r="C2685" i="6"/>
  <c r="R2685" i="6"/>
  <c r="Q2685" i="6"/>
  <c r="N2685" i="6"/>
  <c r="M2685" i="6"/>
  <c r="L2685" i="6"/>
  <c r="K2685" i="6"/>
  <c r="J2685" i="6"/>
  <c r="M2680" i="6"/>
  <c r="L2680" i="6"/>
  <c r="F2680" i="6"/>
  <c r="E2680" i="6"/>
  <c r="D2680" i="6"/>
  <c r="C2680" i="6"/>
  <c r="R2680" i="6"/>
  <c r="B2680" i="6"/>
  <c r="Q2680" i="6"/>
  <c r="A2680" i="6"/>
  <c r="P2680" i="6"/>
  <c r="O2680" i="6"/>
  <c r="N2680" i="6"/>
  <c r="K2680" i="6"/>
  <c r="J2680" i="6"/>
  <c r="G2680" i="6"/>
  <c r="I2680" i="6"/>
  <c r="H2680" i="6"/>
  <c r="N2733" i="6"/>
  <c r="M2733" i="6"/>
  <c r="K2733" i="6"/>
  <c r="F2733" i="6"/>
  <c r="C2733" i="6"/>
  <c r="B2733" i="6"/>
  <c r="A2733" i="6"/>
  <c r="R2733" i="6"/>
  <c r="Q2733" i="6"/>
  <c r="P2733" i="6"/>
  <c r="O2733" i="6"/>
  <c r="L2733" i="6"/>
  <c r="J2733" i="6"/>
  <c r="I2733" i="6"/>
  <c r="H2733" i="6"/>
  <c r="G2733" i="6"/>
  <c r="E2733" i="6"/>
  <c r="D2733" i="6"/>
  <c r="E2535" i="6"/>
  <c r="G2535" i="6"/>
  <c r="F2535" i="6"/>
  <c r="C2535" i="6"/>
  <c r="B2535" i="6"/>
  <c r="R2535" i="6"/>
  <c r="A2535" i="6"/>
  <c r="Q2535" i="6"/>
  <c r="O2535" i="6"/>
  <c r="N2535" i="6"/>
  <c r="M2535" i="6"/>
  <c r="L2535" i="6"/>
  <c r="P2535" i="6"/>
  <c r="K2535" i="6"/>
  <c r="J2535" i="6"/>
  <c r="I2535" i="6"/>
  <c r="H2535" i="6"/>
  <c r="D2535" i="6"/>
  <c r="P2727" i="6"/>
  <c r="B2727" i="6"/>
  <c r="O2727" i="6"/>
  <c r="A2727" i="6"/>
  <c r="M2727" i="6"/>
  <c r="H2727" i="6"/>
  <c r="R2727" i="6"/>
  <c r="Q2727" i="6"/>
  <c r="N2727" i="6"/>
  <c r="L2727" i="6"/>
  <c r="K2727" i="6"/>
  <c r="J2727" i="6"/>
  <c r="I2727" i="6"/>
  <c r="G2727" i="6"/>
  <c r="F2727" i="6"/>
  <c r="E2727" i="6"/>
  <c r="D2727" i="6"/>
  <c r="C2727" i="6"/>
  <c r="K2827" i="6"/>
  <c r="O2827" i="6"/>
  <c r="N2827" i="6"/>
  <c r="M2827" i="6"/>
  <c r="L2827" i="6"/>
  <c r="J2827" i="6"/>
  <c r="I2827" i="6"/>
  <c r="H2827" i="6"/>
  <c r="G2827" i="6"/>
  <c r="F2827" i="6"/>
  <c r="D2827" i="6"/>
  <c r="C2827" i="6"/>
  <c r="B2827" i="6"/>
  <c r="A2827" i="6"/>
  <c r="R2827" i="6"/>
  <c r="Q2827" i="6"/>
  <c r="P2827" i="6"/>
  <c r="E2827" i="6"/>
  <c r="R2803" i="6"/>
  <c r="D2803" i="6"/>
  <c r="Q2803" i="6"/>
  <c r="C2803" i="6"/>
  <c r="P2803" i="6"/>
  <c r="B2803" i="6"/>
  <c r="O2803" i="6"/>
  <c r="A2803" i="6"/>
  <c r="M2803" i="6"/>
  <c r="G2803" i="6"/>
  <c r="F2803" i="6"/>
  <c r="E2803" i="6"/>
  <c r="N2803" i="6"/>
  <c r="L2803" i="6"/>
  <c r="K2803" i="6"/>
  <c r="J2803" i="6"/>
  <c r="I2803" i="6"/>
  <c r="H2803" i="6"/>
  <c r="J2745" i="6"/>
  <c r="I2745" i="6"/>
  <c r="G2745" i="6"/>
  <c r="F2745" i="6"/>
  <c r="E2745" i="6"/>
  <c r="R2745" i="6"/>
  <c r="D2745" i="6"/>
  <c r="Q2745" i="6"/>
  <c r="C2745" i="6"/>
  <c r="P2745" i="6"/>
  <c r="B2745" i="6"/>
  <c r="O2745" i="6"/>
  <c r="N2745" i="6"/>
  <c r="M2745" i="6"/>
  <c r="L2745" i="6"/>
  <c r="K2745" i="6"/>
  <c r="H2745" i="6"/>
  <c r="A2745" i="6"/>
  <c r="H2723" i="6"/>
  <c r="G2723" i="6"/>
  <c r="E2723" i="6"/>
  <c r="N2723" i="6"/>
  <c r="P2723" i="6"/>
  <c r="O2723" i="6"/>
  <c r="M2723" i="6"/>
  <c r="L2723" i="6"/>
  <c r="K2723" i="6"/>
  <c r="J2723" i="6"/>
  <c r="I2723" i="6"/>
  <c r="F2723" i="6"/>
  <c r="D2723" i="6"/>
  <c r="C2723" i="6"/>
  <c r="B2723" i="6"/>
  <c r="A2723" i="6"/>
  <c r="R2723" i="6"/>
  <c r="Q2723" i="6"/>
  <c r="F2701" i="6"/>
  <c r="E2701" i="6"/>
  <c r="O2701" i="6"/>
  <c r="N2701" i="6"/>
  <c r="M2701" i="6"/>
  <c r="L2701" i="6"/>
  <c r="K2701" i="6"/>
  <c r="J2701" i="6"/>
  <c r="I2701" i="6"/>
  <c r="H2701" i="6"/>
  <c r="G2701" i="6"/>
  <c r="D2701" i="6"/>
  <c r="C2701" i="6"/>
  <c r="R2701" i="6"/>
  <c r="Q2701" i="6"/>
  <c r="A2701" i="6"/>
  <c r="P2701" i="6"/>
  <c r="B2701" i="6"/>
  <c r="E2760" i="6"/>
  <c r="R2760" i="6"/>
  <c r="D2760" i="6"/>
  <c r="Q2760" i="6"/>
  <c r="C2760" i="6"/>
  <c r="P2760" i="6"/>
  <c r="B2760" i="6"/>
  <c r="O2760" i="6"/>
  <c r="A2760" i="6"/>
  <c r="N2760" i="6"/>
  <c r="M2760" i="6"/>
  <c r="L2760" i="6"/>
  <c r="K2760" i="6"/>
  <c r="J2760" i="6"/>
  <c r="F2760" i="6"/>
  <c r="I2760" i="6"/>
  <c r="H2760" i="6"/>
  <c r="G2760" i="6"/>
  <c r="G2839" i="6"/>
  <c r="M2839" i="6"/>
  <c r="L2839" i="6"/>
  <c r="K2839" i="6"/>
  <c r="J2839" i="6"/>
  <c r="I2839" i="6"/>
  <c r="H2839" i="6"/>
  <c r="F2839" i="6"/>
  <c r="E2839" i="6"/>
  <c r="D2839" i="6"/>
  <c r="R2839" i="6"/>
  <c r="C2839" i="6"/>
  <c r="Q2839" i="6"/>
  <c r="P2839" i="6"/>
  <c r="O2839" i="6"/>
  <c r="N2839" i="6"/>
  <c r="B2839" i="6"/>
  <c r="A2839" i="6"/>
  <c r="R2890" i="6"/>
  <c r="D2890" i="6"/>
  <c r="P2890" i="6"/>
  <c r="B2890" i="6"/>
  <c r="O2890" i="6"/>
  <c r="A2890" i="6"/>
  <c r="N2890" i="6"/>
  <c r="L2890" i="6"/>
  <c r="F2890" i="6"/>
  <c r="E2890" i="6"/>
  <c r="C2890" i="6"/>
  <c r="Q2890" i="6"/>
  <c r="M2890" i="6"/>
  <c r="K2890" i="6"/>
  <c r="J2890" i="6"/>
  <c r="I2890" i="6"/>
  <c r="H2890" i="6"/>
  <c r="G2890" i="6"/>
  <c r="P2924" i="6"/>
  <c r="B2924" i="6"/>
  <c r="O2924" i="6"/>
  <c r="A2924" i="6"/>
  <c r="N2924" i="6"/>
  <c r="M2924" i="6"/>
  <c r="L2924" i="6"/>
  <c r="K2924" i="6"/>
  <c r="J2924" i="6"/>
  <c r="I2924" i="6"/>
  <c r="H2924" i="6"/>
  <c r="G2924" i="6"/>
  <c r="R2924" i="6"/>
  <c r="Q2924" i="6"/>
  <c r="F2924" i="6"/>
  <c r="E2924" i="6"/>
  <c r="D2924" i="6"/>
  <c r="C2924" i="6"/>
  <c r="P2992" i="6"/>
  <c r="B2992" i="6"/>
  <c r="O2992" i="6"/>
  <c r="A2992" i="6"/>
  <c r="N2992" i="6"/>
  <c r="M2992" i="6"/>
  <c r="K2992" i="6"/>
  <c r="R2992" i="6"/>
  <c r="Q2992" i="6"/>
  <c r="L2992" i="6"/>
  <c r="J2992" i="6"/>
  <c r="I2992" i="6"/>
  <c r="H2992" i="6"/>
  <c r="G2992" i="6"/>
  <c r="F2992" i="6"/>
  <c r="E2992" i="6"/>
  <c r="D2992" i="6"/>
  <c r="C2992" i="6"/>
  <c r="O2927" i="6"/>
  <c r="A2927" i="6"/>
  <c r="N2927" i="6"/>
  <c r="M2927" i="6"/>
  <c r="L2927" i="6"/>
  <c r="K2927" i="6"/>
  <c r="J2927" i="6"/>
  <c r="I2927" i="6"/>
  <c r="H2927" i="6"/>
  <c r="G2927" i="6"/>
  <c r="F2927" i="6"/>
  <c r="R2927" i="6"/>
  <c r="Q2927" i="6"/>
  <c r="P2927" i="6"/>
  <c r="E2927" i="6"/>
  <c r="D2927" i="6"/>
  <c r="C2927" i="6"/>
  <c r="B2927" i="6"/>
  <c r="P2910" i="6"/>
  <c r="B2910" i="6"/>
  <c r="O2910" i="6"/>
  <c r="A2910" i="6"/>
  <c r="N2910" i="6"/>
  <c r="M2910" i="6"/>
  <c r="L2910" i="6"/>
  <c r="J2910" i="6"/>
  <c r="I2910" i="6"/>
  <c r="H2910" i="6"/>
  <c r="G2910" i="6"/>
  <c r="R2910" i="6"/>
  <c r="Q2910" i="6"/>
  <c r="K2910" i="6"/>
  <c r="F2910" i="6"/>
  <c r="E2910" i="6"/>
  <c r="D2910" i="6"/>
  <c r="C2910" i="6"/>
  <c r="N2998" i="6"/>
  <c r="M2998" i="6"/>
  <c r="L2998" i="6"/>
  <c r="K2998" i="6"/>
  <c r="I2998" i="6"/>
  <c r="J2998" i="6"/>
  <c r="H2998" i="6"/>
  <c r="G2998" i="6"/>
  <c r="F2998" i="6"/>
  <c r="E2998" i="6"/>
  <c r="D2998" i="6"/>
  <c r="C2998" i="6"/>
  <c r="B2998" i="6"/>
  <c r="A2998" i="6"/>
  <c r="R2998" i="6"/>
  <c r="Q2998" i="6"/>
  <c r="P2998" i="6"/>
  <c r="O2998" i="6"/>
  <c r="J2968" i="6"/>
  <c r="I2968" i="6"/>
  <c r="H2968" i="6"/>
  <c r="G2968" i="6"/>
  <c r="L2968" i="6"/>
  <c r="K2968" i="6"/>
  <c r="F2968" i="6"/>
  <c r="E2968" i="6"/>
  <c r="D2968" i="6"/>
  <c r="C2968" i="6"/>
  <c r="B2968" i="6"/>
  <c r="A2968" i="6"/>
  <c r="R2968" i="6"/>
  <c r="Q2968" i="6"/>
  <c r="P2968" i="6"/>
  <c r="O2968" i="6"/>
  <c r="N2968" i="6"/>
  <c r="M2968" i="6"/>
  <c r="R2958" i="6"/>
  <c r="D2958" i="6"/>
  <c r="Q2958" i="6"/>
  <c r="C2958" i="6"/>
  <c r="P2958" i="6"/>
  <c r="B2958" i="6"/>
  <c r="O2958" i="6"/>
  <c r="A2958" i="6"/>
  <c r="F2958" i="6"/>
  <c r="E2958" i="6"/>
  <c r="N2958" i="6"/>
  <c r="M2958" i="6"/>
  <c r="L2958" i="6"/>
  <c r="K2958" i="6"/>
  <c r="J2958" i="6"/>
  <c r="I2958" i="6"/>
  <c r="H2958" i="6"/>
  <c r="G2958" i="6"/>
  <c r="H2864" i="6"/>
  <c r="E2864" i="6"/>
  <c r="R2864" i="6"/>
  <c r="B2864" i="6"/>
  <c r="Q2864" i="6"/>
  <c r="A2864" i="6"/>
  <c r="P2864" i="6"/>
  <c r="O2864" i="6"/>
  <c r="N2864" i="6"/>
  <c r="M2864" i="6"/>
  <c r="L2864" i="6"/>
  <c r="K2864" i="6"/>
  <c r="J2864" i="6"/>
  <c r="I2864" i="6"/>
  <c r="C2864" i="6"/>
  <c r="G2864" i="6"/>
  <c r="F2864" i="6"/>
  <c r="D2864" i="6"/>
  <c r="G2909" i="6"/>
  <c r="F2909" i="6"/>
  <c r="E2909" i="6"/>
  <c r="R2909" i="6"/>
  <c r="D2909" i="6"/>
  <c r="Q2909" i="6"/>
  <c r="C2909" i="6"/>
  <c r="O2909" i="6"/>
  <c r="A2909" i="6"/>
  <c r="N2909" i="6"/>
  <c r="M2909" i="6"/>
  <c r="L2909" i="6"/>
  <c r="B2909" i="6"/>
  <c r="P2909" i="6"/>
  <c r="K2909" i="6"/>
  <c r="J2909" i="6"/>
  <c r="I2909" i="6"/>
  <c r="H2909" i="6"/>
  <c r="J2954" i="6"/>
  <c r="I2954" i="6"/>
  <c r="H2954" i="6"/>
  <c r="G2954" i="6"/>
  <c r="B2954" i="6"/>
  <c r="A2954" i="6"/>
  <c r="R2954" i="6"/>
  <c r="Q2954" i="6"/>
  <c r="P2954" i="6"/>
  <c r="O2954" i="6"/>
  <c r="N2954" i="6"/>
  <c r="M2954" i="6"/>
  <c r="L2954" i="6"/>
  <c r="K2954" i="6"/>
  <c r="F2954" i="6"/>
  <c r="E2954" i="6"/>
  <c r="D2954" i="6"/>
  <c r="C2954" i="6"/>
  <c r="K2951" i="6"/>
  <c r="J2951" i="6"/>
  <c r="I2951" i="6"/>
  <c r="H2951" i="6"/>
  <c r="A2951" i="6"/>
  <c r="R2951" i="6"/>
  <c r="Q2951" i="6"/>
  <c r="P2951" i="6"/>
  <c r="O2951" i="6"/>
  <c r="N2951" i="6"/>
  <c r="M2951" i="6"/>
  <c r="L2951" i="6"/>
  <c r="G2951" i="6"/>
  <c r="F2951" i="6"/>
  <c r="E2951" i="6"/>
  <c r="D2951" i="6"/>
  <c r="C2951" i="6"/>
  <c r="B2951" i="6"/>
  <c r="J3219" i="6"/>
  <c r="G3219" i="6"/>
  <c r="F3219" i="6"/>
  <c r="E3219" i="6"/>
  <c r="O3219" i="6"/>
  <c r="N3219" i="6"/>
  <c r="M3219" i="6"/>
  <c r="L3219" i="6"/>
  <c r="K3219" i="6"/>
  <c r="I3219" i="6"/>
  <c r="H3219" i="6"/>
  <c r="P3219" i="6"/>
  <c r="D3219" i="6"/>
  <c r="C3219" i="6"/>
  <c r="B3219" i="6"/>
  <c r="A3219" i="6"/>
  <c r="R3219" i="6"/>
  <c r="Q3219" i="6"/>
  <c r="J3028" i="6"/>
  <c r="H3028" i="6"/>
  <c r="G3028" i="6"/>
  <c r="F3028" i="6"/>
  <c r="E3028" i="6"/>
  <c r="D3028" i="6"/>
  <c r="R3028" i="6"/>
  <c r="C3028" i="6"/>
  <c r="Q3028" i="6"/>
  <c r="B3028" i="6"/>
  <c r="P3028" i="6"/>
  <c r="A3028" i="6"/>
  <c r="O3028" i="6"/>
  <c r="N3028" i="6"/>
  <c r="K3028" i="6"/>
  <c r="I3028" i="6"/>
  <c r="M3028" i="6"/>
  <c r="L3028" i="6"/>
  <c r="G2977" i="6"/>
  <c r="F2977" i="6"/>
  <c r="E2977" i="6"/>
  <c r="R2977" i="6"/>
  <c r="D2977" i="6"/>
  <c r="P2977" i="6"/>
  <c r="B2977" i="6"/>
  <c r="Q2977" i="6"/>
  <c r="O2977" i="6"/>
  <c r="N2977" i="6"/>
  <c r="M2977" i="6"/>
  <c r="L2977" i="6"/>
  <c r="K2977" i="6"/>
  <c r="J2977" i="6"/>
  <c r="I2977" i="6"/>
  <c r="H2977" i="6"/>
  <c r="C2977" i="6"/>
  <c r="A2977" i="6"/>
  <c r="F3022" i="6"/>
  <c r="E3022" i="6"/>
  <c r="R3022" i="6"/>
  <c r="D3022" i="6"/>
  <c r="Q3022" i="6"/>
  <c r="C3022" i="6"/>
  <c r="P3022" i="6"/>
  <c r="B3022" i="6"/>
  <c r="O3022" i="6"/>
  <c r="A3022" i="6"/>
  <c r="N3022" i="6"/>
  <c r="M3022" i="6"/>
  <c r="L3022" i="6"/>
  <c r="K3022" i="6"/>
  <c r="J3022" i="6"/>
  <c r="I3022" i="6"/>
  <c r="H3022" i="6"/>
  <c r="G3022" i="6"/>
  <c r="K3083" i="6"/>
  <c r="J3083" i="6"/>
  <c r="I3083" i="6"/>
  <c r="H3083" i="6"/>
  <c r="P3083" i="6"/>
  <c r="O3083" i="6"/>
  <c r="N3083" i="6"/>
  <c r="M3083" i="6"/>
  <c r="G3083" i="6"/>
  <c r="F3083" i="6"/>
  <c r="E3083" i="6"/>
  <c r="D3083" i="6"/>
  <c r="C3083" i="6"/>
  <c r="R3083" i="6"/>
  <c r="Q3083" i="6"/>
  <c r="L3083" i="6"/>
  <c r="B3083" i="6"/>
  <c r="A3083" i="6"/>
  <c r="M3105" i="6"/>
  <c r="L3105" i="6"/>
  <c r="K3105" i="6"/>
  <c r="J3105" i="6"/>
  <c r="H3105" i="6"/>
  <c r="G3105" i="6"/>
  <c r="F3105" i="6"/>
  <c r="E3105" i="6"/>
  <c r="D3105" i="6"/>
  <c r="C3105" i="6"/>
  <c r="B3105" i="6"/>
  <c r="A3105" i="6"/>
  <c r="R3105" i="6"/>
  <c r="Q3105" i="6"/>
  <c r="P3105" i="6"/>
  <c r="O3105" i="6"/>
  <c r="N3105" i="6"/>
  <c r="I3105" i="6"/>
  <c r="G3210" i="6"/>
  <c r="F3210" i="6"/>
  <c r="Q3210" i="6"/>
  <c r="A3210" i="6"/>
  <c r="P3210" i="6"/>
  <c r="O3210" i="6"/>
  <c r="N3210" i="6"/>
  <c r="M3210" i="6"/>
  <c r="L3210" i="6"/>
  <c r="K3210" i="6"/>
  <c r="R3210" i="6"/>
  <c r="J3210" i="6"/>
  <c r="I3210" i="6"/>
  <c r="H3210" i="6"/>
  <c r="E3210" i="6"/>
  <c r="D3210" i="6"/>
  <c r="C3210" i="6"/>
  <c r="B3210" i="6"/>
  <c r="K3041" i="6"/>
  <c r="J3041" i="6"/>
  <c r="E3041" i="6"/>
  <c r="D3041" i="6"/>
  <c r="C3041" i="6"/>
  <c r="R3041" i="6"/>
  <c r="B3041" i="6"/>
  <c r="H3041" i="6"/>
  <c r="G3041" i="6"/>
  <c r="F3041" i="6"/>
  <c r="A3041" i="6"/>
  <c r="Q3041" i="6"/>
  <c r="P3041" i="6"/>
  <c r="O3041" i="6"/>
  <c r="N3041" i="6"/>
  <c r="M3041" i="6"/>
  <c r="L3041" i="6"/>
  <c r="I3041" i="6"/>
  <c r="O3116" i="6"/>
  <c r="A3116" i="6"/>
  <c r="N3116" i="6"/>
  <c r="M3116" i="6"/>
  <c r="L3116" i="6"/>
  <c r="K3116" i="6"/>
  <c r="J3116" i="6"/>
  <c r="I3116" i="6"/>
  <c r="H3116" i="6"/>
  <c r="R3116" i="6"/>
  <c r="Q3116" i="6"/>
  <c r="P3116" i="6"/>
  <c r="G3116" i="6"/>
  <c r="F3116" i="6"/>
  <c r="E3116" i="6"/>
  <c r="D3116" i="6"/>
  <c r="C3116" i="6"/>
  <c r="B3116" i="6"/>
  <c r="M3224" i="6"/>
  <c r="R3224" i="6"/>
  <c r="C3224" i="6"/>
  <c r="Q3224" i="6"/>
  <c r="B3224" i="6"/>
  <c r="P3224" i="6"/>
  <c r="A3224" i="6"/>
  <c r="O3224" i="6"/>
  <c r="N3224" i="6"/>
  <c r="L3224" i="6"/>
  <c r="K3224" i="6"/>
  <c r="J3224" i="6"/>
  <c r="I3224" i="6"/>
  <c r="H3224" i="6"/>
  <c r="G3224" i="6"/>
  <c r="F3224" i="6"/>
  <c r="E3224" i="6"/>
  <c r="D3224" i="6"/>
  <c r="P3211" i="6"/>
  <c r="B3211" i="6"/>
  <c r="O3211" i="6"/>
  <c r="A3211" i="6"/>
  <c r="N3211" i="6"/>
  <c r="M3211" i="6"/>
  <c r="L3211" i="6"/>
  <c r="K3211" i="6"/>
  <c r="J3211" i="6"/>
  <c r="I3211" i="6"/>
  <c r="H3211" i="6"/>
  <c r="R3211" i="6"/>
  <c r="Q3211" i="6"/>
  <c r="G3211" i="6"/>
  <c r="F3211" i="6"/>
  <c r="E3211" i="6"/>
  <c r="D3211" i="6"/>
  <c r="C3211" i="6"/>
  <c r="K3142" i="6"/>
  <c r="J3142" i="6"/>
  <c r="F3142" i="6"/>
  <c r="E3142" i="6"/>
  <c r="D3142" i="6"/>
  <c r="C3142" i="6"/>
  <c r="R3142" i="6"/>
  <c r="B3142" i="6"/>
  <c r="Q3142" i="6"/>
  <c r="A3142" i="6"/>
  <c r="P3142" i="6"/>
  <c r="M3142" i="6"/>
  <c r="L3142" i="6"/>
  <c r="I3142" i="6"/>
  <c r="H3142" i="6"/>
  <c r="G3142" i="6"/>
  <c r="N3142" i="6"/>
  <c r="O3142" i="6"/>
  <c r="J3304" i="6"/>
  <c r="I3304" i="6"/>
  <c r="H3304" i="6"/>
  <c r="G3304" i="6"/>
  <c r="D3304" i="6"/>
  <c r="C3304" i="6"/>
  <c r="B3304" i="6"/>
  <c r="M3304" i="6"/>
  <c r="L3304" i="6"/>
  <c r="K3304" i="6"/>
  <c r="F3304" i="6"/>
  <c r="E3304" i="6"/>
  <c r="A3304" i="6"/>
  <c r="O3304" i="6"/>
  <c r="N3304" i="6"/>
  <c r="R3304" i="6"/>
  <c r="Q3304" i="6"/>
  <c r="P3304" i="6"/>
  <c r="E3059" i="6"/>
  <c r="R3059" i="6"/>
  <c r="D3059" i="6"/>
  <c r="Q3059" i="6"/>
  <c r="C3059" i="6"/>
  <c r="B3059" i="6"/>
  <c r="A3059" i="6"/>
  <c r="P3059" i="6"/>
  <c r="M3059" i="6"/>
  <c r="F3059" i="6"/>
  <c r="O3059" i="6"/>
  <c r="N3059" i="6"/>
  <c r="L3059" i="6"/>
  <c r="K3059" i="6"/>
  <c r="J3059" i="6"/>
  <c r="I3059" i="6"/>
  <c r="H3059" i="6"/>
  <c r="G3059" i="6"/>
  <c r="N3189" i="6"/>
  <c r="M3189" i="6"/>
  <c r="H3189" i="6"/>
  <c r="G3189" i="6"/>
  <c r="F3189" i="6"/>
  <c r="E3189" i="6"/>
  <c r="D3189" i="6"/>
  <c r="C3189" i="6"/>
  <c r="R3189" i="6"/>
  <c r="B3189" i="6"/>
  <c r="Q3189" i="6"/>
  <c r="P3189" i="6"/>
  <c r="O3189" i="6"/>
  <c r="L3189" i="6"/>
  <c r="K3189" i="6"/>
  <c r="J3189" i="6"/>
  <c r="I3189" i="6"/>
  <c r="A3189" i="6"/>
  <c r="H3168" i="6"/>
  <c r="G3168" i="6"/>
  <c r="F3168" i="6"/>
  <c r="E3168" i="6"/>
  <c r="L3168" i="6"/>
  <c r="K3168" i="6"/>
  <c r="J3168" i="6"/>
  <c r="I3168" i="6"/>
  <c r="D3168" i="6"/>
  <c r="C3168" i="6"/>
  <c r="B3168" i="6"/>
  <c r="A3168" i="6"/>
  <c r="R3168" i="6"/>
  <c r="Q3168" i="6"/>
  <c r="P3168" i="6"/>
  <c r="O3168" i="6"/>
  <c r="N3168" i="6"/>
  <c r="M3168" i="6"/>
  <c r="G3256" i="6"/>
  <c r="M3256" i="6"/>
  <c r="L3256" i="6"/>
  <c r="K3256" i="6"/>
  <c r="C3256" i="6"/>
  <c r="B3256" i="6"/>
  <c r="A3256" i="6"/>
  <c r="R3256" i="6"/>
  <c r="Q3256" i="6"/>
  <c r="P3256" i="6"/>
  <c r="O3256" i="6"/>
  <c r="N3256" i="6"/>
  <c r="E3256" i="6"/>
  <c r="D3256" i="6"/>
  <c r="J3256" i="6"/>
  <c r="I3256" i="6"/>
  <c r="H3256" i="6"/>
  <c r="F3256" i="6"/>
  <c r="K3244" i="6"/>
  <c r="O3244" i="6"/>
  <c r="N3244" i="6"/>
  <c r="M3244" i="6"/>
  <c r="B3244" i="6"/>
  <c r="A3244" i="6"/>
  <c r="R3244" i="6"/>
  <c r="Q3244" i="6"/>
  <c r="P3244" i="6"/>
  <c r="L3244" i="6"/>
  <c r="J3244" i="6"/>
  <c r="I3244" i="6"/>
  <c r="F3244" i="6"/>
  <c r="E3244" i="6"/>
  <c r="D3244" i="6"/>
  <c r="C3244" i="6"/>
  <c r="H3244" i="6"/>
  <c r="G3244" i="6"/>
  <c r="J3275" i="6"/>
  <c r="N3275" i="6"/>
  <c r="M3275" i="6"/>
  <c r="L3275" i="6"/>
  <c r="I3275" i="6"/>
  <c r="H3275" i="6"/>
  <c r="G3275" i="6"/>
  <c r="R3275" i="6"/>
  <c r="Q3275" i="6"/>
  <c r="P3275" i="6"/>
  <c r="O3275" i="6"/>
  <c r="K3275" i="6"/>
  <c r="F3275" i="6"/>
  <c r="E3275" i="6"/>
  <c r="D3275" i="6"/>
  <c r="C3275" i="6"/>
  <c r="B3275" i="6"/>
  <c r="A3275" i="6"/>
  <c r="O3289" i="6"/>
  <c r="A3289" i="6"/>
  <c r="N3289" i="6"/>
  <c r="M3289" i="6"/>
  <c r="L3289" i="6"/>
  <c r="Q3289" i="6"/>
  <c r="C3289" i="6"/>
  <c r="B3289" i="6"/>
  <c r="R3289" i="6"/>
  <c r="P3289" i="6"/>
  <c r="K3289" i="6"/>
  <c r="J3289" i="6"/>
  <c r="I3289" i="6"/>
  <c r="H3289" i="6"/>
  <c r="G3289" i="6"/>
  <c r="F3289" i="6"/>
  <c r="E3289" i="6"/>
  <c r="D3289" i="6"/>
  <c r="K3258" i="6"/>
  <c r="E3258" i="6"/>
  <c r="D3258" i="6"/>
  <c r="R3258" i="6"/>
  <c r="C3258" i="6"/>
  <c r="B3258" i="6"/>
  <c r="A3258" i="6"/>
  <c r="Q3258" i="6"/>
  <c r="P3258" i="6"/>
  <c r="O3258" i="6"/>
  <c r="N3258" i="6"/>
  <c r="M3258" i="6"/>
  <c r="I3258" i="6"/>
  <c r="H3258" i="6"/>
  <c r="G3258" i="6"/>
  <c r="F3258" i="6"/>
  <c r="L3258" i="6"/>
  <c r="J3258" i="6"/>
  <c r="Q3377" i="6"/>
  <c r="C3377" i="6"/>
  <c r="P3377" i="6"/>
  <c r="B3377" i="6"/>
  <c r="O3377" i="6"/>
  <c r="A3377" i="6"/>
  <c r="N3377" i="6"/>
  <c r="L3377" i="6"/>
  <c r="K3377" i="6"/>
  <c r="J3377" i="6"/>
  <c r="I3377" i="6"/>
  <c r="H3377" i="6"/>
  <c r="G3377" i="6"/>
  <c r="F3377" i="6"/>
  <c r="E3377" i="6"/>
  <c r="R3377" i="6"/>
  <c r="D3377" i="6"/>
  <c r="M3377" i="6"/>
  <c r="R3336" i="6"/>
  <c r="D3336" i="6"/>
  <c r="Q3336" i="6"/>
  <c r="C3336" i="6"/>
  <c r="P3336" i="6"/>
  <c r="B3336" i="6"/>
  <c r="O3336" i="6"/>
  <c r="A3336" i="6"/>
  <c r="N3336" i="6"/>
  <c r="M3336" i="6"/>
  <c r="L3336" i="6"/>
  <c r="K3336" i="6"/>
  <c r="J3336" i="6"/>
  <c r="I3336" i="6"/>
  <c r="H3336" i="6"/>
  <c r="G3336" i="6"/>
  <c r="F3336" i="6"/>
  <c r="E3336" i="6"/>
  <c r="P3342" i="6"/>
  <c r="B3342" i="6"/>
  <c r="O3342" i="6"/>
  <c r="A3342" i="6"/>
  <c r="N3342" i="6"/>
  <c r="M3342" i="6"/>
  <c r="L3342" i="6"/>
  <c r="K3342" i="6"/>
  <c r="J3342" i="6"/>
  <c r="R3342" i="6"/>
  <c r="Q3342" i="6"/>
  <c r="I3342" i="6"/>
  <c r="H3342" i="6"/>
  <c r="G3342" i="6"/>
  <c r="F3342" i="6"/>
  <c r="E3342" i="6"/>
  <c r="D3342" i="6"/>
  <c r="C3342" i="6"/>
  <c r="M3389" i="6"/>
  <c r="L3389" i="6"/>
  <c r="K3389" i="6"/>
  <c r="J3389" i="6"/>
  <c r="I3389" i="6"/>
  <c r="H3389" i="6"/>
  <c r="G3389" i="6"/>
  <c r="D3389" i="6"/>
  <c r="C3389" i="6"/>
  <c r="B3389" i="6"/>
  <c r="A3389" i="6"/>
  <c r="R3389" i="6"/>
  <c r="P3389" i="6"/>
  <c r="Q3389" i="6"/>
  <c r="O3389" i="6"/>
  <c r="N3389" i="6"/>
  <c r="F3389" i="6"/>
  <c r="E3389" i="6"/>
  <c r="R3388" i="6"/>
  <c r="D3388" i="6"/>
  <c r="Q3388" i="6"/>
  <c r="C3388" i="6"/>
  <c r="P3388" i="6"/>
  <c r="B3388" i="6"/>
  <c r="O3388" i="6"/>
  <c r="A3388" i="6"/>
  <c r="N3388" i="6"/>
  <c r="M3388" i="6"/>
  <c r="L3388" i="6"/>
  <c r="K3388" i="6"/>
  <c r="J3388" i="6"/>
  <c r="I3388" i="6"/>
  <c r="G3388" i="6"/>
  <c r="H3388" i="6"/>
  <c r="F3388" i="6"/>
  <c r="E3388" i="6"/>
  <c r="G3327" i="6"/>
  <c r="F3327" i="6"/>
  <c r="E3327" i="6"/>
  <c r="R3327" i="6"/>
  <c r="D3327" i="6"/>
  <c r="Q3327" i="6"/>
  <c r="C3327" i="6"/>
  <c r="P3327" i="6"/>
  <c r="B3327" i="6"/>
  <c r="O3327" i="6"/>
  <c r="A3327" i="6"/>
  <c r="N3327" i="6"/>
  <c r="M3327" i="6"/>
  <c r="K3327" i="6"/>
  <c r="J3327" i="6"/>
  <c r="I3327" i="6"/>
  <c r="L3327" i="6"/>
  <c r="H3327" i="6"/>
  <c r="E3305" i="6"/>
  <c r="R3305" i="6"/>
  <c r="D3305" i="6"/>
  <c r="Q3305" i="6"/>
  <c r="C3305" i="6"/>
  <c r="P3305" i="6"/>
  <c r="B3305" i="6"/>
  <c r="G3305" i="6"/>
  <c r="F3305" i="6"/>
  <c r="A3305" i="6"/>
  <c r="O3305" i="6"/>
  <c r="N3305" i="6"/>
  <c r="M3305" i="6"/>
  <c r="L3305" i="6"/>
  <c r="K3305" i="6"/>
  <c r="J3305" i="6"/>
  <c r="I3305" i="6"/>
  <c r="H3305" i="6"/>
  <c r="J3408" i="6"/>
  <c r="I3408" i="6"/>
  <c r="H3408" i="6"/>
  <c r="R3408" i="6"/>
  <c r="D3408" i="6"/>
  <c r="G3408" i="6"/>
  <c r="F3408" i="6"/>
  <c r="E3408" i="6"/>
  <c r="C3408" i="6"/>
  <c r="B3408" i="6"/>
  <c r="A3408" i="6"/>
  <c r="Q3408" i="6"/>
  <c r="P3408" i="6"/>
  <c r="O3408" i="6"/>
  <c r="M3408" i="6"/>
  <c r="N3408" i="6"/>
  <c r="L3408" i="6"/>
  <c r="K3408" i="6"/>
  <c r="G3379" i="6"/>
  <c r="F3379" i="6"/>
  <c r="E3379" i="6"/>
  <c r="R3379" i="6"/>
  <c r="D3379" i="6"/>
  <c r="N3379" i="6"/>
  <c r="M3379" i="6"/>
  <c r="L3379" i="6"/>
  <c r="K3379" i="6"/>
  <c r="J3379" i="6"/>
  <c r="I3379" i="6"/>
  <c r="H3379" i="6"/>
  <c r="C3379" i="6"/>
  <c r="A3379" i="6"/>
  <c r="Q3379" i="6"/>
  <c r="P3379" i="6"/>
  <c r="O3379" i="6"/>
  <c r="B3379" i="6"/>
  <c r="E3371" i="6"/>
  <c r="R3371" i="6"/>
  <c r="D3371" i="6"/>
  <c r="Q3371" i="6"/>
  <c r="C3371" i="6"/>
  <c r="P3371" i="6"/>
  <c r="B3371" i="6"/>
  <c r="J3371" i="6"/>
  <c r="I3371" i="6"/>
  <c r="H3371" i="6"/>
  <c r="G3371" i="6"/>
  <c r="F3371" i="6"/>
  <c r="A3371" i="6"/>
  <c r="M3371" i="6"/>
  <c r="L3371" i="6"/>
  <c r="K3371" i="6"/>
  <c r="O3371" i="6"/>
  <c r="N3371" i="6"/>
  <c r="H3533" i="6"/>
  <c r="R3533" i="6"/>
  <c r="D3533" i="6"/>
  <c r="K3533" i="6"/>
  <c r="J3533" i="6"/>
  <c r="I3533" i="6"/>
  <c r="G3533" i="6"/>
  <c r="F3533" i="6"/>
  <c r="E3533" i="6"/>
  <c r="C3533" i="6"/>
  <c r="O3533" i="6"/>
  <c r="N3533" i="6"/>
  <c r="M3533" i="6"/>
  <c r="L3533" i="6"/>
  <c r="B3533" i="6"/>
  <c r="A3533" i="6"/>
  <c r="P3533" i="6"/>
  <c r="Q3533" i="6"/>
  <c r="P3457" i="6"/>
  <c r="B3457" i="6"/>
  <c r="O3457" i="6"/>
  <c r="A3457" i="6"/>
  <c r="N3457" i="6"/>
  <c r="G3457" i="6"/>
  <c r="F3457" i="6"/>
  <c r="E3457" i="6"/>
  <c r="D3457" i="6"/>
  <c r="C3457" i="6"/>
  <c r="R3457" i="6"/>
  <c r="Q3457" i="6"/>
  <c r="K3457" i="6"/>
  <c r="M3457" i="6"/>
  <c r="L3457" i="6"/>
  <c r="J3457" i="6"/>
  <c r="I3457" i="6"/>
  <c r="H3457" i="6"/>
  <c r="F3406" i="6"/>
  <c r="E3406" i="6"/>
  <c r="R3406" i="6"/>
  <c r="D3406" i="6"/>
  <c r="N3406" i="6"/>
  <c r="H3406" i="6"/>
  <c r="G3406" i="6"/>
  <c r="C3406" i="6"/>
  <c r="B3406" i="6"/>
  <c r="A3406" i="6"/>
  <c r="Q3406" i="6"/>
  <c r="P3406" i="6"/>
  <c r="O3406" i="6"/>
  <c r="M3406" i="6"/>
  <c r="K3406" i="6"/>
  <c r="L3406" i="6"/>
  <c r="J3406" i="6"/>
  <c r="I3406" i="6"/>
  <c r="Q3489" i="6"/>
  <c r="C3489" i="6"/>
  <c r="O3489" i="6"/>
  <c r="N3489" i="6"/>
  <c r="M3489" i="6"/>
  <c r="L3489" i="6"/>
  <c r="R3489" i="6"/>
  <c r="P3489" i="6"/>
  <c r="K3489" i="6"/>
  <c r="J3489" i="6"/>
  <c r="I3489" i="6"/>
  <c r="H3489" i="6"/>
  <c r="G3489" i="6"/>
  <c r="F3489" i="6"/>
  <c r="D3489" i="6"/>
  <c r="E3489" i="6"/>
  <c r="B3489" i="6"/>
  <c r="A3489" i="6"/>
  <c r="L3493" i="6"/>
  <c r="K3493" i="6"/>
  <c r="J3493" i="6"/>
  <c r="I3493" i="6"/>
  <c r="E3493" i="6"/>
  <c r="D3493" i="6"/>
  <c r="C3493" i="6"/>
  <c r="B3493" i="6"/>
  <c r="A3493" i="6"/>
  <c r="O3493" i="6"/>
  <c r="N3493" i="6"/>
  <c r="M3493" i="6"/>
  <c r="H3493" i="6"/>
  <c r="G3493" i="6"/>
  <c r="F3493" i="6"/>
  <c r="R3493" i="6"/>
  <c r="Q3493" i="6"/>
  <c r="P3493" i="6"/>
  <c r="F3459" i="6"/>
  <c r="E3459" i="6"/>
  <c r="R3459" i="6"/>
  <c r="D3459" i="6"/>
  <c r="C3459" i="6"/>
  <c r="B3459" i="6"/>
  <c r="A3459" i="6"/>
  <c r="Q3459" i="6"/>
  <c r="P3459" i="6"/>
  <c r="O3459" i="6"/>
  <c r="N3459" i="6"/>
  <c r="M3459" i="6"/>
  <c r="J3459" i="6"/>
  <c r="G3459" i="6"/>
  <c r="L3459" i="6"/>
  <c r="K3459" i="6"/>
  <c r="I3459" i="6"/>
  <c r="H3459" i="6"/>
  <c r="R3549" i="6"/>
  <c r="D3549" i="6"/>
  <c r="Q3549" i="6"/>
  <c r="C3549" i="6"/>
  <c r="P3549" i="6"/>
  <c r="B3549" i="6"/>
  <c r="O3549" i="6"/>
  <c r="A3549" i="6"/>
  <c r="K3549" i="6"/>
  <c r="H3549" i="6"/>
  <c r="G3549" i="6"/>
  <c r="F3549" i="6"/>
  <c r="E3549" i="6"/>
  <c r="N3549" i="6"/>
  <c r="M3549" i="6"/>
  <c r="L3549" i="6"/>
  <c r="J3549" i="6"/>
  <c r="I3549" i="6"/>
  <c r="I3572" i="6"/>
  <c r="Q3572" i="6"/>
  <c r="C3572" i="6"/>
  <c r="R3572" i="6"/>
  <c r="A3572" i="6"/>
  <c r="P3572" i="6"/>
  <c r="O3572" i="6"/>
  <c r="N3572" i="6"/>
  <c r="M3572" i="6"/>
  <c r="L3572" i="6"/>
  <c r="J3572" i="6"/>
  <c r="H3572" i="6"/>
  <c r="D3572" i="6"/>
  <c r="B3572" i="6"/>
  <c r="K3572" i="6"/>
  <c r="G3572" i="6"/>
  <c r="F3572" i="6"/>
  <c r="E3572" i="6"/>
  <c r="H3603" i="6"/>
  <c r="P3603" i="6"/>
  <c r="B3603" i="6"/>
  <c r="Q3603" i="6"/>
  <c r="O3603" i="6"/>
  <c r="N3603" i="6"/>
  <c r="M3603" i="6"/>
  <c r="L3603" i="6"/>
  <c r="K3603" i="6"/>
  <c r="J3603" i="6"/>
  <c r="I3603" i="6"/>
  <c r="G3603" i="6"/>
  <c r="F3603" i="6"/>
  <c r="R3603" i="6"/>
  <c r="E3603" i="6"/>
  <c r="D3603" i="6"/>
  <c r="C3603" i="6"/>
  <c r="A3603" i="6"/>
  <c r="L3605" i="6"/>
  <c r="F3605" i="6"/>
  <c r="K3605" i="6"/>
  <c r="J3605" i="6"/>
  <c r="I3605" i="6"/>
  <c r="H3605" i="6"/>
  <c r="G3605" i="6"/>
  <c r="E3605" i="6"/>
  <c r="D3605" i="6"/>
  <c r="C3605" i="6"/>
  <c r="R3605" i="6"/>
  <c r="B3605" i="6"/>
  <c r="Q3605" i="6"/>
  <c r="A3605" i="6"/>
  <c r="P3605" i="6"/>
  <c r="O3605" i="6"/>
  <c r="N3605" i="6"/>
  <c r="M3605" i="6"/>
  <c r="F3595" i="6"/>
  <c r="N3595" i="6"/>
  <c r="E3595" i="6"/>
  <c r="D3595" i="6"/>
  <c r="C3595" i="6"/>
  <c r="R3595" i="6"/>
  <c r="B3595" i="6"/>
  <c r="Q3595" i="6"/>
  <c r="A3595" i="6"/>
  <c r="P3595" i="6"/>
  <c r="O3595" i="6"/>
  <c r="M3595" i="6"/>
  <c r="L3595" i="6"/>
  <c r="K3595" i="6"/>
  <c r="I3595" i="6"/>
  <c r="H3595" i="6"/>
  <c r="G3595" i="6"/>
  <c r="J3595" i="6"/>
  <c r="E3584" i="6"/>
  <c r="M3584" i="6"/>
  <c r="R3584" i="6"/>
  <c r="B3584" i="6"/>
  <c r="Q3584" i="6"/>
  <c r="A3584" i="6"/>
  <c r="P3584" i="6"/>
  <c r="O3584" i="6"/>
  <c r="N3584" i="6"/>
  <c r="L3584" i="6"/>
  <c r="J3584" i="6"/>
  <c r="I3584" i="6"/>
  <c r="H3584" i="6"/>
  <c r="K3584" i="6"/>
  <c r="G3584" i="6"/>
  <c r="F3584" i="6"/>
  <c r="D3584" i="6"/>
  <c r="C3584" i="6"/>
  <c r="A124" i="6"/>
  <c r="C124" i="6" s="1"/>
  <c r="A80" i="6"/>
  <c r="C80" i="6" s="1"/>
  <c r="J80" i="6" s="1"/>
  <c r="A468" i="6"/>
  <c r="C468" i="6" s="1"/>
  <c r="A193" i="6"/>
  <c r="C193" i="6" s="1"/>
  <c r="J193" i="6" s="1"/>
  <c r="A371" i="6"/>
  <c r="B371" i="6" s="1"/>
  <c r="A462" i="6"/>
  <c r="A465" i="6"/>
  <c r="C465" i="6" s="1"/>
  <c r="G465" i="6" s="1"/>
  <c r="A595" i="6"/>
  <c r="B595" i="6" s="1"/>
  <c r="A537" i="6"/>
  <c r="B537" i="6" s="1"/>
  <c r="A702" i="6"/>
  <c r="C702" i="6" s="1"/>
  <c r="J767" i="6"/>
  <c r="I767" i="6"/>
  <c r="H767" i="6"/>
  <c r="G767" i="6"/>
  <c r="F767" i="6"/>
  <c r="E767" i="6"/>
  <c r="R767" i="6"/>
  <c r="D767" i="6"/>
  <c r="Q767" i="6"/>
  <c r="C767" i="6"/>
  <c r="P767" i="6"/>
  <c r="B767" i="6"/>
  <c r="O767" i="6"/>
  <c r="A767" i="6"/>
  <c r="M767" i="6"/>
  <c r="N767" i="6"/>
  <c r="L767" i="6"/>
  <c r="K767" i="6"/>
  <c r="F819" i="6"/>
  <c r="K819" i="6"/>
  <c r="D819" i="6"/>
  <c r="C819" i="6"/>
  <c r="R819" i="6"/>
  <c r="B819" i="6"/>
  <c r="Q819" i="6"/>
  <c r="A819" i="6"/>
  <c r="P819" i="6"/>
  <c r="O819" i="6"/>
  <c r="N819" i="6"/>
  <c r="M819" i="6"/>
  <c r="L819" i="6"/>
  <c r="J819" i="6"/>
  <c r="H819" i="6"/>
  <c r="I819" i="6"/>
  <c r="E819" i="6"/>
  <c r="G819" i="6"/>
  <c r="N837" i="6"/>
  <c r="L837" i="6"/>
  <c r="H837" i="6"/>
  <c r="G837" i="6"/>
  <c r="E837" i="6"/>
  <c r="I837" i="6"/>
  <c r="F837" i="6"/>
  <c r="D837" i="6"/>
  <c r="C837" i="6"/>
  <c r="B837" i="6"/>
  <c r="A837" i="6"/>
  <c r="R837" i="6"/>
  <c r="Q837" i="6"/>
  <c r="P837" i="6"/>
  <c r="M837" i="6"/>
  <c r="K837" i="6"/>
  <c r="J837" i="6"/>
  <c r="O837" i="6"/>
  <c r="J965" i="6"/>
  <c r="H965" i="6"/>
  <c r="L965" i="6"/>
  <c r="K965" i="6"/>
  <c r="I965" i="6"/>
  <c r="G965" i="6"/>
  <c r="F965" i="6"/>
  <c r="E965" i="6"/>
  <c r="D965" i="6"/>
  <c r="C965" i="6"/>
  <c r="R965" i="6"/>
  <c r="B965" i="6"/>
  <c r="Q965" i="6"/>
  <c r="A965" i="6"/>
  <c r="O965" i="6"/>
  <c r="P965" i="6"/>
  <c r="N965" i="6"/>
  <c r="M965" i="6"/>
  <c r="J1007" i="6"/>
  <c r="I1007" i="6"/>
  <c r="H1007" i="6"/>
  <c r="G1007" i="6"/>
  <c r="E1007" i="6"/>
  <c r="D1007" i="6"/>
  <c r="C1007" i="6"/>
  <c r="B1007" i="6"/>
  <c r="A1007" i="6"/>
  <c r="R1007" i="6"/>
  <c r="Q1007" i="6"/>
  <c r="P1007" i="6"/>
  <c r="O1007" i="6"/>
  <c r="N1007" i="6"/>
  <c r="L1007" i="6"/>
  <c r="M1007" i="6"/>
  <c r="F1007" i="6"/>
  <c r="K1007" i="6"/>
  <c r="J1077" i="6"/>
  <c r="I1077" i="6"/>
  <c r="H1077" i="6"/>
  <c r="G1077" i="6"/>
  <c r="R1077" i="6"/>
  <c r="D1077" i="6"/>
  <c r="Q1077" i="6"/>
  <c r="C1077" i="6"/>
  <c r="P1077" i="6"/>
  <c r="O1077" i="6"/>
  <c r="N1077" i="6"/>
  <c r="M1077" i="6"/>
  <c r="L1077" i="6"/>
  <c r="K1077" i="6"/>
  <c r="F1077" i="6"/>
  <c r="E1077" i="6"/>
  <c r="A1077" i="6"/>
  <c r="B1077" i="6"/>
  <c r="N1135" i="6"/>
  <c r="M1135" i="6"/>
  <c r="L1135" i="6"/>
  <c r="K1135" i="6"/>
  <c r="J1135" i="6"/>
  <c r="I1135" i="6"/>
  <c r="H1135" i="6"/>
  <c r="G1135" i="6"/>
  <c r="F1135" i="6"/>
  <c r="E1135" i="6"/>
  <c r="R1135" i="6"/>
  <c r="D1135" i="6"/>
  <c r="Q1135" i="6"/>
  <c r="C1135" i="6"/>
  <c r="P1135" i="6"/>
  <c r="O1135" i="6"/>
  <c r="B1135" i="6"/>
  <c r="A1135" i="6"/>
  <c r="R1324" i="6"/>
  <c r="D1324" i="6"/>
  <c r="Q1324" i="6"/>
  <c r="C1324" i="6"/>
  <c r="P1324" i="6"/>
  <c r="B1324" i="6"/>
  <c r="O1324" i="6"/>
  <c r="A1324" i="6"/>
  <c r="N1324" i="6"/>
  <c r="M1324" i="6"/>
  <c r="L1324" i="6"/>
  <c r="K1324" i="6"/>
  <c r="J1324" i="6"/>
  <c r="I1324" i="6"/>
  <c r="H1324" i="6"/>
  <c r="G1324" i="6"/>
  <c r="F1324" i="6"/>
  <c r="E1324" i="6"/>
  <c r="H1153" i="6"/>
  <c r="G1153" i="6"/>
  <c r="F1153" i="6"/>
  <c r="E1153" i="6"/>
  <c r="R1153" i="6"/>
  <c r="D1153" i="6"/>
  <c r="Q1153" i="6"/>
  <c r="C1153" i="6"/>
  <c r="P1153" i="6"/>
  <c r="B1153" i="6"/>
  <c r="O1153" i="6"/>
  <c r="A1153" i="6"/>
  <c r="N1153" i="6"/>
  <c r="M1153" i="6"/>
  <c r="L1153" i="6"/>
  <c r="K1153" i="6"/>
  <c r="J1153" i="6"/>
  <c r="I1153" i="6"/>
  <c r="I1421" i="6"/>
  <c r="H1421" i="6"/>
  <c r="G1421" i="6"/>
  <c r="F1421" i="6"/>
  <c r="R1421" i="6"/>
  <c r="Q1421" i="6"/>
  <c r="P1421" i="6"/>
  <c r="O1421" i="6"/>
  <c r="N1421" i="6"/>
  <c r="M1421" i="6"/>
  <c r="L1421" i="6"/>
  <c r="K1421" i="6"/>
  <c r="J1421" i="6"/>
  <c r="E1421" i="6"/>
  <c r="D1421" i="6"/>
  <c r="C1421" i="6"/>
  <c r="B1421" i="6"/>
  <c r="A1421" i="6"/>
  <c r="G1175" i="6"/>
  <c r="F1175" i="6"/>
  <c r="E1175" i="6"/>
  <c r="N1175" i="6"/>
  <c r="M1175" i="6"/>
  <c r="L1175" i="6"/>
  <c r="K1175" i="6"/>
  <c r="J1175" i="6"/>
  <c r="I1175" i="6"/>
  <c r="H1175" i="6"/>
  <c r="D1175" i="6"/>
  <c r="C1175" i="6"/>
  <c r="B1175" i="6"/>
  <c r="R1175" i="6"/>
  <c r="A1175" i="6"/>
  <c r="Q1175" i="6"/>
  <c r="P1175" i="6"/>
  <c r="O1175" i="6"/>
  <c r="E1307" i="6"/>
  <c r="R1307" i="6"/>
  <c r="D1307" i="6"/>
  <c r="Q1307" i="6"/>
  <c r="C1307" i="6"/>
  <c r="P1307" i="6"/>
  <c r="B1307" i="6"/>
  <c r="O1307" i="6"/>
  <c r="A1307" i="6"/>
  <c r="N1307" i="6"/>
  <c r="M1307" i="6"/>
  <c r="L1307" i="6"/>
  <c r="K1307" i="6"/>
  <c r="J1307" i="6"/>
  <c r="I1307" i="6"/>
  <c r="H1307" i="6"/>
  <c r="G1307" i="6"/>
  <c r="F1307" i="6"/>
  <c r="I1590" i="6"/>
  <c r="H1590" i="6"/>
  <c r="G1590" i="6"/>
  <c r="F1590" i="6"/>
  <c r="Q1590" i="6"/>
  <c r="C1590" i="6"/>
  <c r="J1590" i="6"/>
  <c r="E1590" i="6"/>
  <c r="D1590" i="6"/>
  <c r="B1590" i="6"/>
  <c r="A1590" i="6"/>
  <c r="R1590" i="6"/>
  <c r="P1590" i="6"/>
  <c r="O1590" i="6"/>
  <c r="N1590" i="6"/>
  <c r="M1590" i="6"/>
  <c r="L1590" i="6"/>
  <c r="K1590" i="6"/>
  <c r="G1455" i="6"/>
  <c r="F1455" i="6"/>
  <c r="E1455" i="6"/>
  <c r="R1455" i="6"/>
  <c r="D1455" i="6"/>
  <c r="Q1455" i="6"/>
  <c r="C1455" i="6"/>
  <c r="P1455" i="6"/>
  <c r="B1455" i="6"/>
  <c r="L1455" i="6"/>
  <c r="K1455" i="6"/>
  <c r="J1455" i="6"/>
  <c r="I1455" i="6"/>
  <c r="H1455" i="6"/>
  <c r="A1455" i="6"/>
  <c r="O1455" i="6"/>
  <c r="N1455" i="6"/>
  <c r="M1455" i="6"/>
  <c r="P1681" i="6"/>
  <c r="B1681" i="6"/>
  <c r="O1681" i="6"/>
  <c r="A1681" i="6"/>
  <c r="N1681" i="6"/>
  <c r="M1681" i="6"/>
  <c r="L1681" i="6"/>
  <c r="K1681" i="6"/>
  <c r="J1681" i="6"/>
  <c r="I1681" i="6"/>
  <c r="H1681" i="6"/>
  <c r="G1681" i="6"/>
  <c r="F1681" i="6"/>
  <c r="E1681" i="6"/>
  <c r="R1681" i="6"/>
  <c r="D1681" i="6"/>
  <c r="Q1681" i="6"/>
  <c r="C1681" i="6"/>
  <c r="N1757" i="6"/>
  <c r="M1757" i="6"/>
  <c r="I1757" i="6"/>
  <c r="H1757" i="6"/>
  <c r="K1757" i="6"/>
  <c r="J1757" i="6"/>
  <c r="G1757" i="6"/>
  <c r="F1757" i="6"/>
  <c r="E1757" i="6"/>
  <c r="D1757" i="6"/>
  <c r="C1757" i="6"/>
  <c r="B1757" i="6"/>
  <c r="A1757" i="6"/>
  <c r="R1757" i="6"/>
  <c r="Q1757" i="6"/>
  <c r="P1757" i="6"/>
  <c r="O1757" i="6"/>
  <c r="L1757" i="6"/>
  <c r="H1663" i="6"/>
  <c r="G1663" i="6"/>
  <c r="F1663" i="6"/>
  <c r="E1663" i="6"/>
  <c r="R1663" i="6"/>
  <c r="D1663" i="6"/>
  <c r="Q1663" i="6"/>
  <c r="C1663" i="6"/>
  <c r="P1663" i="6"/>
  <c r="B1663" i="6"/>
  <c r="O1663" i="6"/>
  <c r="A1663" i="6"/>
  <c r="N1663" i="6"/>
  <c r="M1663" i="6"/>
  <c r="L1663" i="6"/>
  <c r="K1663" i="6"/>
  <c r="J1663" i="6"/>
  <c r="I1663" i="6"/>
  <c r="E1658" i="6"/>
  <c r="R1658" i="6"/>
  <c r="D1658" i="6"/>
  <c r="Q1658" i="6"/>
  <c r="C1658" i="6"/>
  <c r="P1658" i="6"/>
  <c r="B1658" i="6"/>
  <c r="O1658" i="6"/>
  <c r="A1658" i="6"/>
  <c r="N1658" i="6"/>
  <c r="M1658" i="6"/>
  <c r="L1658" i="6"/>
  <c r="K1658" i="6"/>
  <c r="J1658" i="6"/>
  <c r="I1658" i="6"/>
  <c r="H1658" i="6"/>
  <c r="G1658" i="6"/>
  <c r="F1658" i="6"/>
  <c r="L1780" i="6"/>
  <c r="K1780" i="6"/>
  <c r="J1780" i="6"/>
  <c r="I1780" i="6"/>
  <c r="G1780" i="6"/>
  <c r="F1780" i="6"/>
  <c r="E1780" i="6"/>
  <c r="R1780" i="6"/>
  <c r="D1780" i="6"/>
  <c r="Q1780" i="6"/>
  <c r="C1780" i="6"/>
  <c r="P1780" i="6"/>
  <c r="B1780" i="6"/>
  <c r="O1780" i="6"/>
  <c r="A1780" i="6"/>
  <c r="N1780" i="6"/>
  <c r="M1780" i="6"/>
  <c r="H1780" i="6"/>
  <c r="I1852" i="6"/>
  <c r="H1852" i="6"/>
  <c r="G1852" i="6"/>
  <c r="F1852" i="6"/>
  <c r="C1852" i="6"/>
  <c r="B1852" i="6"/>
  <c r="A1852" i="6"/>
  <c r="R1852" i="6"/>
  <c r="Q1852" i="6"/>
  <c r="P1852" i="6"/>
  <c r="O1852" i="6"/>
  <c r="N1852" i="6"/>
  <c r="M1852" i="6"/>
  <c r="L1852" i="6"/>
  <c r="K1852" i="6"/>
  <c r="J1852" i="6"/>
  <c r="E1852" i="6"/>
  <c r="D1852" i="6"/>
  <c r="L1999" i="6"/>
  <c r="K1999" i="6"/>
  <c r="J1999" i="6"/>
  <c r="I1999" i="6"/>
  <c r="H1999" i="6"/>
  <c r="G1999" i="6"/>
  <c r="F1999" i="6"/>
  <c r="P1999" i="6"/>
  <c r="O1999" i="6"/>
  <c r="N1999" i="6"/>
  <c r="M1999" i="6"/>
  <c r="E1999" i="6"/>
  <c r="D1999" i="6"/>
  <c r="C1999" i="6"/>
  <c r="B1999" i="6"/>
  <c r="A1999" i="6"/>
  <c r="R1999" i="6"/>
  <c r="Q1999" i="6"/>
  <c r="K1930" i="6"/>
  <c r="J1930" i="6"/>
  <c r="I1930" i="6"/>
  <c r="H1930" i="6"/>
  <c r="G1930" i="6"/>
  <c r="F1930" i="6"/>
  <c r="E1930" i="6"/>
  <c r="R1930" i="6"/>
  <c r="D1930" i="6"/>
  <c r="Q1930" i="6"/>
  <c r="C1930" i="6"/>
  <c r="P1930" i="6"/>
  <c r="B1930" i="6"/>
  <c r="O1930" i="6"/>
  <c r="A1930" i="6"/>
  <c r="N1930" i="6"/>
  <c r="M1930" i="6"/>
  <c r="L1930" i="6"/>
  <c r="F1833" i="6"/>
  <c r="E1833" i="6"/>
  <c r="R1833" i="6"/>
  <c r="D1833" i="6"/>
  <c r="Q1833" i="6"/>
  <c r="C1833" i="6"/>
  <c r="L1833" i="6"/>
  <c r="K1833" i="6"/>
  <c r="J1833" i="6"/>
  <c r="I1833" i="6"/>
  <c r="H1833" i="6"/>
  <c r="G1833" i="6"/>
  <c r="B1833" i="6"/>
  <c r="A1833" i="6"/>
  <c r="P1833" i="6"/>
  <c r="O1833" i="6"/>
  <c r="N1833" i="6"/>
  <c r="M1833" i="6"/>
  <c r="J2125" i="6"/>
  <c r="I2125" i="6"/>
  <c r="H2125" i="6"/>
  <c r="G2125" i="6"/>
  <c r="R2125" i="6"/>
  <c r="D2125" i="6"/>
  <c r="L2125" i="6"/>
  <c r="K2125" i="6"/>
  <c r="F2125" i="6"/>
  <c r="E2125" i="6"/>
  <c r="C2125" i="6"/>
  <c r="B2125" i="6"/>
  <c r="A2125" i="6"/>
  <c r="Q2125" i="6"/>
  <c r="P2125" i="6"/>
  <c r="O2125" i="6"/>
  <c r="N2125" i="6"/>
  <c r="M2125" i="6"/>
  <c r="R2237" i="6"/>
  <c r="D2237" i="6"/>
  <c r="O2237" i="6"/>
  <c r="N2237" i="6"/>
  <c r="M2237" i="6"/>
  <c r="L2237" i="6"/>
  <c r="K2237" i="6"/>
  <c r="J2237" i="6"/>
  <c r="I2237" i="6"/>
  <c r="H2237" i="6"/>
  <c r="G2237" i="6"/>
  <c r="F2237" i="6"/>
  <c r="Q2237" i="6"/>
  <c r="B2237" i="6"/>
  <c r="P2237" i="6"/>
  <c r="E2237" i="6"/>
  <c r="C2237" i="6"/>
  <c r="A2237" i="6"/>
  <c r="E2062" i="6"/>
  <c r="R2062" i="6"/>
  <c r="D2062" i="6"/>
  <c r="Q2062" i="6"/>
  <c r="C2062" i="6"/>
  <c r="P2062" i="6"/>
  <c r="B2062" i="6"/>
  <c r="O2062" i="6"/>
  <c r="A2062" i="6"/>
  <c r="N2062" i="6"/>
  <c r="M2062" i="6"/>
  <c r="K2062" i="6"/>
  <c r="J2062" i="6"/>
  <c r="I2062" i="6"/>
  <c r="L2062" i="6"/>
  <c r="H2062" i="6"/>
  <c r="G2062" i="6"/>
  <c r="F2062" i="6"/>
  <c r="J2209" i="6"/>
  <c r="I2209" i="6"/>
  <c r="H2209" i="6"/>
  <c r="G2209" i="6"/>
  <c r="F2209" i="6"/>
  <c r="E2209" i="6"/>
  <c r="R2209" i="6"/>
  <c r="D2209" i="6"/>
  <c r="Q2209" i="6"/>
  <c r="C2209" i="6"/>
  <c r="P2209" i="6"/>
  <c r="B2209" i="6"/>
  <c r="O2209" i="6"/>
  <c r="A2209" i="6"/>
  <c r="L2209" i="6"/>
  <c r="N2209" i="6"/>
  <c r="M2209" i="6"/>
  <c r="K2209" i="6"/>
  <c r="R2362" i="6"/>
  <c r="D2362" i="6"/>
  <c r="Q2362" i="6"/>
  <c r="C2362" i="6"/>
  <c r="P2362" i="6"/>
  <c r="B2362" i="6"/>
  <c r="N2362" i="6"/>
  <c r="M2362" i="6"/>
  <c r="L2362" i="6"/>
  <c r="K2362" i="6"/>
  <c r="J2362" i="6"/>
  <c r="I2362" i="6"/>
  <c r="H2362" i="6"/>
  <c r="G2362" i="6"/>
  <c r="F2362" i="6"/>
  <c r="E2362" i="6"/>
  <c r="A2362" i="6"/>
  <c r="O2362" i="6"/>
  <c r="L2418" i="6"/>
  <c r="P2418" i="6"/>
  <c r="A2418" i="6"/>
  <c r="O2418" i="6"/>
  <c r="N2418" i="6"/>
  <c r="M2418" i="6"/>
  <c r="K2418" i="6"/>
  <c r="J2418" i="6"/>
  <c r="I2418" i="6"/>
  <c r="H2418" i="6"/>
  <c r="G2418" i="6"/>
  <c r="F2418" i="6"/>
  <c r="E2418" i="6"/>
  <c r="R2418" i="6"/>
  <c r="Q2418" i="6"/>
  <c r="D2418" i="6"/>
  <c r="C2418" i="6"/>
  <c r="B2418" i="6"/>
  <c r="O2343" i="6"/>
  <c r="A2343" i="6"/>
  <c r="N2343" i="6"/>
  <c r="M2343" i="6"/>
  <c r="C2343" i="6"/>
  <c r="B2343" i="6"/>
  <c r="R2343" i="6"/>
  <c r="Q2343" i="6"/>
  <c r="P2343" i="6"/>
  <c r="L2343" i="6"/>
  <c r="K2343" i="6"/>
  <c r="J2343" i="6"/>
  <c r="I2343" i="6"/>
  <c r="H2343" i="6"/>
  <c r="G2343" i="6"/>
  <c r="F2343" i="6"/>
  <c r="E2343" i="6"/>
  <c r="D2343" i="6"/>
  <c r="K2491" i="6"/>
  <c r="J2491" i="6"/>
  <c r="R2491" i="6"/>
  <c r="B2491" i="6"/>
  <c r="Q2491" i="6"/>
  <c r="A2491" i="6"/>
  <c r="P2491" i="6"/>
  <c r="O2491" i="6"/>
  <c r="L2491" i="6"/>
  <c r="G2491" i="6"/>
  <c r="F2491" i="6"/>
  <c r="E2491" i="6"/>
  <c r="D2491" i="6"/>
  <c r="C2491" i="6"/>
  <c r="N2491" i="6"/>
  <c r="M2491" i="6"/>
  <c r="I2491" i="6"/>
  <c r="H2491" i="6"/>
  <c r="L2432" i="6"/>
  <c r="F2432" i="6"/>
  <c r="E2432" i="6"/>
  <c r="D2432" i="6"/>
  <c r="R2432" i="6"/>
  <c r="C2432" i="6"/>
  <c r="Q2432" i="6"/>
  <c r="B2432" i="6"/>
  <c r="P2432" i="6"/>
  <c r="A2432" i="6"/>
  <c r="O2432" i="6"/>
  <c r="N2432" i="6"/>
  <c r="M2432" i="6"/>
  <c r="K2432" i="6"/>
  <c r="J2432" i="6"/>
  <c r="H2432" i="6"/>
  <c r="G2432" i="6"/>
  <c r="I2432" i="6"/>
  <c r="E2317" i="6"/>
  <c r="R2317" i="6"/>
  <c r="D2317" i="6"/>
  <c r="Q2317" i="6"/>
  <c r="C2317" i="6"/>
  <c r="N2317" i="6"/>
  <c r="M2317" i="6"/>
  <c r="L2317" i="6"/>
  <c r="K2317" i="6"/>
  <c r="J2317" i="6"/>
  <c r="I2317" i="6"/>
  <c r="H2317" i="6"/>
  <c r="G2317" i="6"/>
  <c r="P2317" i="6"/>
  <c r="O2317" i="6"/>
  <c r="F2317" i="6"/>
  <c r="B2317" i="6"/>
  <c r="A2317" i="6"/>
  <c r="N2482" i="6"/>
  <c r="M2482" i="6"/>
  <c r="I2482" i="6"/>
  <c r="H2482" i="6"/>
  <c r="G2482" i="6"/>
  <c r="F2482" i="6"/>
  <c r="C2482" i="6"/>
  <c r="A2482" i="6"/>
  <c r="R2482" i="6"/>
  <c r="Q2482" i="6"/>
  <c r="P2482" i="6"/>
  <c r="O2482" i="6"/>
  <c r="L2482" i="6"/>
  <c r="K2482" i="6"/>
  <c r="J2482" i="6"/>
  <c r="E2482" i="6"/>
  <c r="D2482" i="6"/>
  <c r="B2482" i="6"/>
  <c r="L2626" i="6"/>
  <c r="K2626" i="6"/>
  <c r="J2626" i="6"/>
  <c r="N2626" i="6"/>
  <c r="M2626" i="6"/>
  <c r="I2626" i="6"/>
  <c r="H2626" i="6"/>
  <c r="G2626" i="6"/>
  <c r="F2626" i="6"/>
  <c r="E2626" i="6"/>
  <c r="B2626" i="6"/>
  <c r="R2626" i="6"/>
  <c r="P2626" i="6"/>
  <c r="O2626" i="6"/>
  <c r="D2626" i="6"/>
  <c r="C2626" i="6"/>
  <c r="A2626" i="6"/>
  <c r="Q2626" i="6"/>
  <c r="F2506" i="6"/>
  <c r="E2506" i="6"/>
  <c r="K2506" i="6"/>
  <c r="J2506" i="6"/>
  <c r="I2506" i="6"/>
  <c r="H2506" i="6"/>
  <c r="D2506" i="6"/>
  <c r="C2506" i="6"/>
  <c r="R2506" i="6"/>
  <c r="B2506" i="6"/>
  <c r="Q2506" i="6"/>
  <c r="A2506" i="6"/>
  <c r="P2506" i="6"/>
  <c r="O2506" i="6"/>
  <c r="N2506" i="6"/>
  <c r="M2506" i="6"/>
  <c r="L2506" i="6"/>
  <c r="G2506" i="6"/>
  <c r="L2697" i="6"/>
  <c r="K2697" i="6"/>
  <c r="I2697" i="6"/>
  <c r="H2697" i="6"/>
  <c r="G2697" i="6"/>
  <c r="F2697" i="6"/>
  <c r="E2697" i="6"/>
  <c r="D2697" i="6"/>
  <c r="C2697" i="6"/>
  <c r="R2697" i="6"/>
  <c r="B2697" i="6"/>
  <c r="Q2697" i="6"/>
  <c r="A2697" i="6"/>
  <c r="P2697" i="6"/>
  <c r="O2697" i="6"/>
  <c r="N2697" i="6"/>
  <c r="J2697" i="6"/>
  <c r="M2697" i="6"/>
  <c r="R2789" i="6"/>
  <c r="D2789" i="6"/>
  <c r="Q2789" i="6"/>
  <c r="C2789" i="6"/>
  <c r="P2789" i="6"/>
  <c r="B2789" i="6"/>
  <c r="O2789" i="6"/>
  <c r="A2789" i="6"/>
  <c r="N2789" i="6"/>
  <c r="M2789" i="6"/>
  <c r="L2789" i="6"/>
  <c r="K2789" i="6"/>
  <c r="J2789" i="6"/>
  <c r="I2789" i="6"/>
  <c r="H2789" i="6"/>
  <c r="G2789" i="6"/>
  <c r="F2789" i="6"/>
  <c r="E2789" i="6"/>
  <c r="Q2823" i="6"/>
  <c r="C2823" i="6"/>
  <c r="O2823" i="6"/>
  <c r="N2823" i="6"/>
  <c r="M2823" i="6"/>
  <c r="L2823" i="6"/>
  <c r="K2823" i="6"/>
  <c r="J2823" i="6"/>
  <c r="I2823" i="6"/>
  <c r="H2823" i="6"/>
  <c r="G2823" i="6"/>
  <c r="A2823" i="6"/>
  <c r="R2823" i="6"/>
  <c r="P2823" i="6"/>
  <c r="F2823" i="6"/>
  <c r="B2823" i="6"/>
  <c r="E2823" i="6"/>
  <c r="D2823" i="6"/>
  <c r="F2729" i="6"/>
  <c r="E2729" i="6"/>
  <c r="Q2729" i="6"/>
  <c r="C2729" i="6"/>
  <c r="L2729" i="6"/>
  <c r="R2729" i="6"/>
  <c r="P2729" i="6"/>
  <c r="O2729" i="6"/>
  <c r="N2729" i="6"/>
  <c r="M2729" i="6"/>
  <c r="K2729" i="6"/>
  <c r="J2729" i="6"/>
  <c r="I2729" i="6"/>
  <c r="H2729" i="6"/>
  <c r="G2729" i="6"/>
  <c r="D2729" i="6"/>
  <c r="A2729" i="6"/>
  <c r="B2729" i="6"/>
  <c r="O2899" i="6"/>
  <c r="A2899" i="6"/>
  <c r="N2899" i="6"/>
  <c r="M2899" i="6"/>
  <c r="L2899" i="6"/>
  <c r="K2899" i="6"/>
  <c r="I2899" i="6"/>
  <c r="H2899" i="6"/>
  <c r="G2899" i="6"/>
  <c r="C2899" i="6"/>
  <c r="B2899" i="6"/>
  <c r="R2899" i="6"/>
  <c r="Q2899" i="6"/>
  <c r="P2899" i="6"/>
  <c r="J2899" i="6"/>
  <c r="F2899" i="6"/>
  <c r="E2899" i="6"/>
  <c r="D2899" i="6"/>
  <c r="N2984" i="6"/>
  <c r="M2984" i="6"/>
  <c r="L2984" i="6"/>
  <c r="K2984" i="6"/>
  <c r="I2984" i="6"/>
  <c r="Q2984" i="6"/>
  <c r="P2984" i="6"/>
  <c r="O2984" i="6"/>
  <c r="J2984" i="6"/>
  <c r="H2984" i="6"/>
  <c r="G2984" i="6"/>
  <c r="F2984" i="6"/>
  <c r="E2984" i="6"/>
  <c r="D2984" i="6"/>
  <c r="C2984" i="6"/>
  <c r="R2984" i="6"/>
  <c r="B2984" i="6"/>
  <c r="A2984" i="6"/>
  <c r="Q3003" i="6"/>
  <c r="C3003" i="6"/>
  <c r="P3003" i="6"/>
  <c r="B3003" i="6"/>
  <c r="O3003" i="6"/>
  <c r="A3003" i="6"/>
  <c r="N3003" i="6"/>
  <c r="L3003" i="6"/>
  <c r="E3003" i="6"/>
  <c r="D3003" i="6"/>
  <c r="R3003" i="6"/>
  <c r="M3003" i="6"/>
  <c r="K3003" i="6"/>
  <c r="J3003" i="6"/>
  <c r="I3003" i="6"/>
  <c r="H3003" i="6"/>
  <c r="G3003" i="6"/>
  <c r="F3003" i="6"/>
  <c r="Q3051" i="6"/>
  <c r="C3051" i="6"/>
  <c r="P3051" i="6"/>
  <c r="B3051" i="6"/>
  <c r="O3051" i="6"/>
  <c r="A3051" i="6"/>
  <c r="L3051" i="6"/>
  <c r="K3051" i="6"/>
  <c r="J3051" i="6"/>
  <c r="I3051" i="6"/>
  <c r="F3051" i="6"/>
  <c r="R3051" i="6"/>
  <c r="N3051" i="6"/>
  <c r="M3051" i="6"/>
  <c r="H3051" i="6"/>
  <c r="G3051" i="6"/>
  <c r="E3051" i="6"/>
  <c r="D3051" i="6"/>
  <c r="I3075" i="6"/>
  <c r="H3075" i="6"/>
  <c r="G3075" i="6"/>
  <c r="F3075" i="6"/>
  <c r="L3075" i="6"/>
  <c r="K3075" i="6"/>
  <c r="J3075" i="6"/>
  <c r="E3075" i="6"/>
  <c r="B3075" i="6"/>
  <c r="R3075" i="6"/>
  <c r="Q3075" i="6"/>
  <c r="P3075" i="6"/>
  <c r="O3075" i="6"/>
  <c r="N3075" i="6"/>
  <c r="M3075" i="6"/>
  <c r="D3075" i="6"/>
  <c r="C3075" i="6"/>
  <c r="A3075" i="6"/>
  <c r="F3056" i="6"/>
  <c r="E3056" i="6"/>
  <c r="R3056" i="6"/>
  <c r="D3056" i="6"/>
  <c r="H3056" i="6"/>
  <c r="G3056" i="6"/>
  <c r="C3056" i="6"/>
  <c r="B3056" i="6"/>
  <c r="P3056" i="6"/>
  <c r="A3056" i="6"/>
  <c r="Q3056" i="6"/>
  <c r="O3056" i="6"/>
  <c r="N3056" i="6"/>
  <c r="M3056" i="6"/>
  <c r="L3056" i="6"/>
  <c r="K3056" i="6"/>
  <c r="J3056" i="6"/>
  <c r="I3056" i="6"/>
  <c r="I3293" i="6"/>
  <c r="H3293" i="6"/>
  <c r="G3293" i="6"/>
  <c r="F3293" i="6"/>
  <c r="Q3293" i="6"/>
  <c r="K3293" i="6"/>
  <c r="J3293" i="6"/>
  <c r="E3293" i="6"/>
  <c r="D3293" i="6"/>
  <c r="C3293" i="6"/>
  <c r="B3293" i="6"/>
  <c r="A3293" i="6"/>
  <c r="R3293" i="6"/>
  <c r="P3293" i="6"/>
  <c r="O3293" i="6"/>
  <c r="N3293" i="6"/>
  <c r="M3293" i="6"/>
  <c r="L3293" i="6"/>
  <c r="P3418" i="6"/>
  <c r="B3418" i="6"/>
  <c r="O3418" i="6"/>
  <c r="A3418" i="6"/>
  <c r="N3418" i="6"/>
  <c r="J3418" i="6"/>
  <c r="M3418" i="6"/>
  <c r="L3418" i="6"/>
  <c r="K3418" i="6"/>
  <c r="I3418" i="6"/>
  <c r="H3418" i="6"/>
  <c r="G3418" i="6"/>
  <c r="F3418" i="6"/>
  <c r="C3418" i="6"/>
  <c r="R3418" i="6"/>
  <c r="Q3418" i="6"/>
  <c r="E3418" i="6"/>
  <c r="D3418" i="6"/>
  <c r="E3514" i="6"/>
  <c r="M3514" i="6"/>
  <c r="L3514" i="6"/>
  <c r="K3514" i="6"/>
  <c r="J3514" i="6"/>
  <c r="F3514" i="6"/>
  <c r="D3514" i="6"/>
  <c r="C3514" i="6"/>
  <c r="B3514" i="6"/>
  <c r="A3514" i="6"/>
  <c r="R3514" i="6"/>
  <c r="Q3514" i="6"/>
  <c r="P3514" i="6"/>
  <c r="O3514" i="6"/>
  <c r="N3514" i="6"/>
  <c r="I3514" i="6"/>
  <c r="G3514" i="6"/>
  <c r="H3514" i="6"/>
  <c r="A447" i="6"/>
  <c r="B447" i="6" s="1"/>
  <c r="A60" i="6"/>
  <c r="A9" i="6"/>
  <c r="C9" i="6" s="1"/>
  <c r="J9" i="6" s="1"/>
  <c r="A67" i="6"/>
  <c r="A167" i="6"/>
  <c r="B167" i="6" s="1"/>
  <c r="I167" i="6" s="1"/>
  <c r="A378" i="6"/>
  <c r="B378" i="6" s="1"/>
  <c r="A292" i="6"/>
  <c r="A240" i="6"/>
  <c r="A307" i="6"/>
  <c r="C307" i="6" s="1"/>
  <c r="A165" i="6"/>
  <c r="B165" i="6" s="1"/>
  <c r="A112" i="6"/>
  <c r="C112" i="6" s="1"/>
  <c r="G112" i="6" s="1"/>
  <c r="A194" i="6"/>
  <c r="A454" i="6"/>
  <c r="B454" i="6" s="1"/>
  <c r="D454" i="6" s="1"/>
  <c r="A394" i="6"/>
  <c r="C394" i="6" s="1"/>
  <c r="J394" i="6" s="1"/>
  <c r="A420" i="6"/>
  <c r="C420" i="6" s="1"/>
  <c r="A202" i="6"/>
  <c r="A303" i="6"/>
  <c r="C303" i="6" s="1"/>
  <c r="A615" i="6"/>
  <c r="C615" i="6" s="1"/>
  <c r="A715" i="6"/>
  <c r="B715" i="6" s="1"/>
  <c r="A577" i="6"/>
  <c r="C577" i="6" s="1"/>
  <c r="L815" i="6"/>
  <c r="Q815" i="6"/>
  <c r="B815" i="6"/>
  <c r="P815" i="6"/>
  <c r="A815" i="6"/>
  <c r="O815" i="6"/>
  <c r="N815" i="6"/>
  <c r="M815" i="6"/>
  <c r="K815" i="6"/>
  <c r="J815" i="6"/>
  <c r="I815" i="6"/>
  <c r="H815" i="6"/>
  <c r="G815" i="6"/>
  <c r="E815" i="6"/>
  <c r="R815" i="6"/>
  <c r="D815" i="6"/>
  <c r="C815" i="6"/>
  <c r="F815" i="6"/>
  <c r="A546" i="6"/>
  <c r="C546" i="6" s="1"/>
  <c r="A685" i="6"/>
  <c r="C685" i="6" s="1"/>
  <c r="J793" i="6"/>
  <c r="M793" i="6"/>
  <c r="L793" i="6"/>
  <c r="K793" i="6"/>
  <c r="I793" i="6"/>
  <c r="H793" i="6"/>
  <c r="G793" i="6"/>
  <c r="F793" i="6"/>
  <c r="E793" i="6"/>
  <c r="D793" i="6"/>
  <c r="R793" i="6"/>
  <c r="C793" i="6"/>
  <c r="P793" i="6"/>
  <c r="A793" i="6"/>
  <c r="Q793" i="6"/>
  <c r="O793" i="6"/>
  <c r="N793" i="6"/>
  <c r="B793" i="6"/>
  <c r="A694" i="6"/>
  <c r="C694" i="6" s="1"/>
  <c r="A644" i="6"/>
  <c r="C644" i="6" s="1"/>
  <c r="G644" i="6" s="1"/>
  <c r="H773" i="6"/>
  <c r="G773" i="6"/>
  <c r="F773" i="6"/>
  <c r="E773" i="6"/>
  <c r="R773" i="6"/>
  <c r="D773" i="6"/>
  <c r="Q773" i="6"/>
  <c r="C773" i="6"/>
  <c r="P773" i="6"/>
  <c r="B773" i="6"/>
  <c r="O773" i="6"/>
  <c r="A773" i="6"/>
  <c r="N773" i="6"/>
  <c r="M773" i="6"/>
  <c r="K773" i="6"/>
  <c r="L773" i="6"/>
  <c r="J773" i="6"/>
  <c r="I773" i="6"/>
  <c r="R909" i="6"/>
  <c r="D909" i="6"/>
  <c r="P909" i="6"/>
  <c r="B909" i="6"/>
  <c r="O909" i="6"/>
  <c r="A909" i="6"/>
  <c r="N909" i="6"/>
  <c r="M909" i="6"/>
  <c r="L909" i="6"/>
  <c r="K909" i="6"/>
  <c r="J909" i="6"/>
  <c r="I909" i="6"/>
  <c r="G909" i="6"/>
  <c r="Q909" i="6"/>
  <c r="H909" i="6"/>
  <c r="F909" i="6"/>
  <c r="E909" i="6"/>
  <c r="C909" i="6"/>
  <c r="A684" i="6"/>
  <c r="B684" i="6" s="1"/>
  <c r="I1024" i="6"/>
  <c r="H1024" i="6"/>
  <c r="G1024" i="6"/>
  <c r="F1024" i="6"/>
  <c r="P1024" i="6"/>
  <c r="O1024" i="6"/>
  <c r="N1024" i="6"/>
  <c r="M1024" i="6"/>
  <c r="L1024" i="6"/>
  <c r="K1024" i="6"/>
  <c r="J1024" i="6"/>
  <c r="E1024" i="6"/>
  <c r="D1024" i="6"/>
  <c r="C1024" i="6"/>
  <c r="A1024" i="6"/>
  <c r="R1024" i="6"/>
  <c r="Q1024" i="6"/>
  <c r="B1024" i="6"/>
  <c r="M928" i="6"/>
  <c r="K928" i="6"/>
  <c r="L928" i="6"/>
  <c r="J928" i="6"/>
  <c r="I928" i="6"/>
  <c r="H928" i="6"/>
  <c r="G928" i="6"/>
  <c r="F928" i="6"/>
  <c r="E928" i="6"/>
  <c r="D928" i="6"/>
  <c r="C928" i="6"/>
  <c r="R928" i="6"/>
  <c r="B928" i="6"/>
  <c r="P928" i="6"/>
  <c r="Q928" i="6"/>
  <c r="O928" i="6"/>
  <c r="N928" i="6"/>
  <c r="A928" i="6"/>
  <c r="Q1084" i="6"/>
  <c r="C1084" i="6"/>
  <c r="P1084" i="6"/>
  <c r="B1084" i="6"/>
  <c r="O1084" i="6"/>
  <c r="A1084" i="6"/>
  <c r="N1084" i="6"/>
  <c r="K1084" i="6"/>
  <c r="J1084" i="6"/>
  <c r="I1084" i="6"/>
  <c r="H1084" i="6"/>
  <c r="G1084" i="6"/>
  <c r="F1084" i="6"/>
  <c r="R1084" i="6"/>
  <c r="M1084" i="6"/>
  <c r="E1084" i="6"/>
  <c r="D1084" i="6"/>
  <c r="L1084" i="6"/>
  <c r="I894" i="6"/>
  <c r="G894" i="6"/>
  <c r="F894" i="6"/>
  <c r="E894" i="6"/>
  <c r="R894" i="6"/>
  <c r="D894" i="6"/>
  <c r="Q894" i="6"/>
  <c r="C894" i="6"/>
  <c r="P894" i="6"/>
  <c r="B894" i="6"/>
  <c r="O894" i="6"/>
  <c r="A894" i="6"/>
  <c r="N894" i="6"/>
  <c r="L894" i="6"/>
  <c r="M894" i="6"/>
  <c r="K894" i="6"/>
  <c r="J894" i="6"/>
  <c r="H894" i="6"/>
  <c r="P1045" i="6"/>
  <c r="B1045" i="6"/>
  <c r="O1045" i="6"/>
  <c r="A1045" i="6"/>
  <c r="N1045" i="6"/>
  <c r="M1045" i="6"/>
  <c r="J1045" i="6"/>
  <c r="C1045" i="6"/>
  <c r="R1045" i="6"/>
  <c r="Q1045" i="6"/>
  <c r="L1045" i="6"/>
  <c r="K1045" i="6"/>
  <c r="I1045" i="6"/>
  <c r="H1045" i="6"/>
  <c r="F1045" i="6"/>
  <c r="G1045" i="6"/>
  <c r="E1045" i="6"/>
  <c r="D1045" i="6"/>
  <c r="E836" i="6"/>
  <c r="Q836" i="6"/>
  <c r="C836" i="6"/>
  <c r="M836" i="6"/>
  <c r="L836" i="6"/>
  <c r="J836" i="6"/>
  <c r="F836" i="6"/>
  <c r="D836" i="6"/>
  <c r="B836" i="6"/>
  <c r="A836" i="6"/>
  <c r="R836" i="6"/>
  <c r="P836" i="6"/>
  <c r="O836" i="6"/>
  <c r="N836" i="6"/>
  <c r="I836" i="6"/>
  <c r="K836" i="6"/>
  <c r="H836" i="6"/>
  <c r="G836" i="6"/>
  <c r="N1266" i="6"/>
  <c r="M1266" i="6"/>
  <c r="L1266" i="6"/>
  <c r="K1266" i="6"/>
  <c r="J1266" i="6"/>
  <c r="P1266" i="6"/>
  <c r="O1266" i="6"/>
  <c r="I1266" i="6"/>
  <c r="H1266" i="6"/>
  <c r="G1266" i="6"/>
  <c r="F1266" i="6"/>
  <c r="E1266" i="6"/>
  <c r="D1266" i="6"/>
  <c r="C1266" i="6"/>
  <c r="B1266" i="6"/>
  <c r="A1266" i="6"/>
  <c r="R1266" i="6"/>
  <c r="Q1266" i="6"/>
  <c r="L1216" i="6"/>
  <c r="K1216" i="6"/>
  <c r="J1216" i="6"/>
  <c r="I1216" i="6"/>
  <c r="N1216" i="6"/>
  <c r="M1216" i="6"/>
  <c r="H1216" i="6"/>
  <c r="G1216" i="6"/>
  <c r="F1216" i="6"/>
  <c r="E1216" i="6"/>
  <c r="D1216" i="6"/>
  <c r="C1216" i="6"/>
  <c r="B1216" i="6"/>
  <c r="A1216" i="6"/>
  <c r="R1216" i="6"/>
  <c r="Q1216" i="6"/>
  <c r="P1216" i="6"/>
  <c r="O1216" i="6"/>
  <c r="O1179" i="6"/>
  <c r="A1179" i="6"/>
  <c r="N1179" i="6"/>
  <c r="M1179" i="6"/>
  <c r="I1179" i="6"/>
  <c r="H1179" i="6"/>
  <c r="G1179" i="6"/>
  <c r="F1179" i="6"/>
  <c r="E1179" i="6"/>
  <c r="D1179" i="6"/>
  <c r="C1179" i="6"/>
  <c r="B1179" i="6"/>
  <c r="R1179" i="6"/>
  <c r="Q1179" i="6"/>
  <c r="P1179" i="6"/>
  <c r="L1179" i="6"/>
  <c r="K1179" i="6"/>
  <c r="J1179" i="6"/>
  <c r="J1105" i="6"/>
  <c r="I1105" i="6"/>
  <c r="H1105" i="6"/>
  <c r="G1105" i="6"/>
  <c r="F1105" i="6"/>
  <c r="E1105" i="6"/>
  <c r="R1105" i="6"/>
  <c r="D1105" i="6"/>
  <c r="Q1105" i="6"/>
  <c r="C1105" i="6"/>
  <c r="P1105" i="6"/>
  <c r="B1105" i="6"/>
  <c r="O1105" i="6"/>
  <c r="A1105" i="6"/>
  <c r="N1105" i="6"/>
  <c r="M1105" i="6"/>
  <c r="L1105" i="6"/>
  <c r="K1105" i="6"/>
  <c r="H1041" i="6"/>
  <c r="G1041" i="6"/>
  <c r="F1041" i="6"/>
  <c r="E1041" i="6"/>
  <c r="P1041" i="6"/>
  <c r="B1041" i="6"/>
  <c r="L1041" i="6"/>
  <c r="K1041" i="6"/>
  <c r="J1041" i="6"/>
  <c r="I1041" i="6"/>
  <c r="D1041" i="6"/>
  <c r="C1041" i="6"/>
  <c r="A1041" i="6"/>
  <c r="R1041" i="6"/>
  <c r="O1041" i="6"/>
  <c r="N1041" i="6"/>
  <c r="M1041" i="6"/>
  <c r="Q1041" i="6"/>
  <c r="G1100" i="6"/>
  <c r="F1100" i="6"/>
  <c r="E1100" i="6"/>
  <c r="R1100" i="6"/>
  <c r="D1100" i="6"/>
  <c r="Q1100" i="6"/>
  <c r="C1100" i="6"/>
  <c r="P1100" i="6"/>
  <c r="B1100" i="6"/>
  <c r="O1100" i="6"/>
  <c r="A1100" i="6"/>
  <c r="N1100" i="6"/>
  <c r="M1100" i="6"/>
  <c r="L1100" i="6"/>
  <c r="K1100" i="6"/>
  <c r="J1100" i="6"/>
  <c r="I1100" i="6"/>
  <c r="H1100" i="6"/>
  <c r="M1185" i="6"/>
  <c r="L1185" i="6"/>
  <c r="K1185" i="6"/>
  <c r="C1185" i="6"/>
  <c r="B1185" i="6"/>
  <c r="R1185" i="6"/>
  <c r="A1185" i="6"/>
  <c r="Q1185" i="6"/>
  <c r="P1185" i="6"/>
  <c r="O1185" i="6"/>
  <c r="N1185" i="6"/>
  <c r="J1185" i="6"/>
  <c r="I1185" i="6"/>
  <c r="H1185" i="6"/>
  <c r="G1185" i="6"/>
  <c r="F1185" i="6"/>
  <c r="E1185" i="6"/>
  <c r="D1185" i="6"/>
  <c r="Q1187" i="6"/>
  <c r="C1187" i="6"/>
  <c r="P1187" i="6"/>
  <c r="B1187" i="6"/>
  <c r="O1187" i="6"/>
  <c r="A1187" i="6"/>
  <c r="R1187" i="6"/>
  <c r="N1187" i="6"/>
  <c r="M1187" i="6"/>
  <c r="L1187" i="6"/>
  <c r="K1187" i="6"/>
  <c r="J1187" i="6"/>
  <c r="I1187" i="6"/>
  <c r="H1187" i="6"/>
  <c r="G1187" i="6"/>
  <c r="F1187" i="6"/>
  <c r="E1187" i="6"/>
  <c r="D1187" i="6"/>
  <c r="N1308" i="6"/>
  <c r="M1308" i="6"/>
  <c r="L1308" i="6"/>
  <c r="K1308" i="6"/>
  <c r="J1308" i="6"/>
  <c r="I1308" i="6"/>
  <c r="H1308" i="6"/>
  <c r="G1308" i="6"/>
  <c r="F1308" i="6"/>
  <c r="E1308" i="6"/>
  <c r="R1308" i="6"/>
  <c r="D1308" i="6"/>
  <c r="Q1308" i="6"/>
  <c r="C1308" i="6"/>
  <c r="P1308" i="6"/>
  <c r="O1308" i="6"/>
  <c r="B1308" i="6"/>
  <c r="A1308" i="6"/>
  <c r="O1403" i="6"/>
  <c r="A1403" i="6"/>
  <c r="N1403" i="6"/>
  <c r="M1403" i="6"/>
  <c r="L1403" i="6"/>
  <c r="H1403" i="6"/>
  <c r="G1403" i="6"/>
  <c r="F1403" i="6"/>
  <c r="E1403" i="6"/>
  <c r="D1403" i="6"/>
  <c r="C1403" i="6"/>
  <c r="B1403" i="6"/>
  <c r="R1403" i="6"/>
  <c r="Q1403" i="6"/>
  <c r="P1403" i="6"/>
  <c r="K1403" i="6"/>
  <c r="J1403" i="6"/>
  <c r="I1403" i="6"/>
  <c r="L1384" i="6"/>
  <c r="J1384" i="6"/>
  <c r="H1384" i="6"/>
  <c r="G1384" i="6"/>
  <c r="F1384" i="6"/>
  <c r="E1384" i="6"/>
  <c r="D1384" i="6"/>
  <c r="C1384" i="6"/>
  <c r="R1384" i="6"/>
  <c r="B1384" i="6"/>
  <c r="Q1384" i="6"/>
  <c r="A1384" i="6"/>
  <c r="P1384" i="6"/>
  <c r="O1384" i="6"/>
  <c r="N1384" i="6"/>
  <c r="M1384" i="6"/>
  <c r="K1384" i="6"/>
  <c r="I1384" i="6"/>
  <c r="H1312" i="6"/>
  <c r="G1312" i="6"/>
  <c r="F1312" i="6"/>
  <c r="E1312" i="6"/>
  <c r="R1312" i="6"/>
  <c r="D1312" i="6"/>
  <c r="Q1312" i="6"/>
  <c r="C1312" i="6"/>
  <c r="P1312" i="6"/>
  <c r="B1312" i="6"/>
  <c r="O1312" i="6"/>
  <c r="A1312" i="6"/>
  <c r="N1312" i="6"/>
  <c r="M1312" i="6"/>
  <c r="L1312" i="6"/>
  <c r="K1312" i="6"/>
  <c r="J1312" i="6"/>
  <c r="I1312" i="6"/>
  <c r="L1426" i="6"/>
  <c r="K1426" i="6"/>
  <c r="J1426" i="6"/>
  <c r="I1426" i="6"/>
  <c r="C1426" i="6"/>
  <c r="B1426" i="6"/>
  <c r="A1426" i="6"/>
  <c r="R1426" i="6"/>
  <c r="Q1426" i="6"/>
  <c r="P1426" i="6"/>
  <c r="O1426" i="6"/>
  <c r="N1426" i="6"/>
  <c r="M1426" i="6"/>
  <c r="H1426" i="6"/>
  <c r="G1426" i="6"/>
  <c r="F1426" i="6"/>
  <c r="E1426" i="6"/>
  <c r="D1426" i="6"/>
  <c r="E1195" i="6"/>
  <c r="R1195" i="6"/>
  <c r="D1195" i="6"/>
  <c r="Q1195" i="6"/>
  <c r="C1195" i="6"/>
  <c r="I1195" i="6"/>
  <c r="H1195" i="6"/>
  <c r="G1195" i="6"/>
  <c r="F1195" i="6"/>
  <c r="B1195" i="6"/>
  <c r="A1195" i="6"/>
  <c r="P1195" i="6"/>
  <c r="O1195" i="6"/>
  <c r="N1195" i="6"/>
  <c r="M1195" i="6"/>
  <c r="L1195" i="6"/>
  <c r="K1195" i="6"/>
  <c r="J1195" i="6"/>
  <c r="P1540" i="6"/>
  <c r="B1540" i="6"/>
  <c r="O1540" i="6"/>
  <c r="A1540" i="6"/>
  <c r="N1540" i="6"/>
  <c r="M1540" i="6"/>
  <c r="L1540" i="6"/>
  <c r="K1540" i="6"/>
  <c r="J1540" i="6"/>
  <c r="I1540" i="6"/>
  <c r="H1540" i="6"/>
  <c r="G1540" i="6"/>
  <c r="F1540" i="6"/>
  <c r="E1540" i="6"/>
  <c r="R1540" i="6"/>
  <c r="D1540" i="6"/>
  <c r="Q1540" i="6"/>
  <c r="C1540" i="6"/>
  <c r="Q1622" i="6"/>
  <c r="C1622" i="6"/>
  <c r="P1622" i="6"/>
  <c r="B1622" i="6"/>
  <c r="O1622" i="6"/>
  <c r="A1622" i="6"/>
  <c r="N1622" i="6"/>
  <c r="K1622" i="6"/>
  <c r="I1622" i="6"/>
  <c r="H1622" i="6"/>
  <c r="G1622" i="6"/>
  <c r="F1622" i="6"/>
  <c r="E1622" i="6"/>
  <c r="D1622" i="6"/>
  <c r="R1622" i="6"/>
  <c r="M1622" i="6"/>
  <c r="L1622" i="6"/>
  <c r="J1622" i="6"/>
  <c r="J1460" i="6"/>
  <c r="I1460" i="6"/>
  <c r="H1460" i="6"/>
  <c r="G1460" i="6"/>
  <c r="F1460" i="6"/>
  <c r="E1460" i="6"/>
  <c r="O1460" i="6"/>
  <c r="N1460" i="6"/>
  <c r="M1460" i="6"/>
  <c r="L1460" i="6"/>
  <c r="K1460" i="6"/>
  <c r="D1460" i="6"/>
  <c r="C1460" i="6"/>
  <c r="B1460" i="6"/>
  <c r="A1460" i="6"/>
  <c r="R1460" i="6"/>
  <c r="Q1460" i="6"/>
  <c r="P1460" i="6"/>
  <c r="P1611" i="6"/>
  <c r="B1611" i="6"/>
  <c r="O1611" i="6"/>
  <c r="A1611" i="6"/>
  <c r="N1611" i="6"/>
  <c r="M1611" i="6"/>
  <c r="J1611" i="6"/>
  <c r="C1611" i="6"/>
  <c r="R1611" i="6"/>
  <c r="Q1611" i="6"/>
  <c r="L1611" i="6"/>
  <c r="K1611" i="6"/>
  <c r="I1611" i="6"/>
  <c r="H1611" i="6"/>
  <c r="G1611" i="6"/>
  <c r="F1611" i="6"/>
  <c r="E1611" i="6"/>
  <c r="D1611" i="6"/>
  <c r="J1587" i="6"/>
  <c r="I1587" i="6"/>
  <c r="H1587" i="6"/>
  <c r="G1587" i="6"/>
  <c r="R1587" i="6"/>
  <c r="D1587" i="6"/>
  <c r="Q1587" i="6"/>
  <c r="P1587" i="6"/>
  <c r="O1587" i="6"/>
  <c r="N1587" i="6"/>
  <c r="M1587" i="6"/>
  <c r="L1587" i="6"/>
  <c r="K1587" i="6"/>
  <c r="F1587" i="6"/>
  <c r="E1587" i="6"/>
  <c r="C1587" i="6"/>
  <c r="B1587" i="6"/>
  <c r="A1587" i="6"/>
  <c r="Q1706" i="6"/>
  <c r="C1706" i="6"/>
  <c r="P1706" i="6"/>
  <c r="B1706" i="6"/>
  <c r="O1706" i="6"/>
  <c r="A1706" i="6"/>
  <c r="N1706" i="6"/>
  <c r="M1706" i="6"/>
  <c r="L1706" i="6"/>
  <c r="K1706" i="6"/>
  <c r="J1706" i="6"/>
  <c r="I1706" i="6"/>
  <c r="H1706" i="6"/>
  <c r="G1706" i="6"/>
  <c r="F1706" i="6"/>
  <c r="E1706" i="6"/>
  <c r="R1706" i="6"/>
  <c r="D1706" i="6"/>
  <c r="N1645" i="6"/>
  <c r="M1645" i="6"/>
  <c r="L1645" i="6"/>
  <c r="K1645" i="6"/>
  <c r="J1645" i="6"/>
  <c r="I1645" i="6"/>
  <c r="H1645" i="6"/>
  <c r="G1645" i="6"/>
  <c r="F1645" i="6"/>
  <c r="E1645" i="6"/>
  <c r="Q1645" i="6"/>
  <c r="C1645" i="6"/>
  <c r="P1645" i="6"/>
  <c r="B1645" i="6"/>
  <c r="R1645" i="6"/>
  <c r="O1645" i="6"/>
  <c r="D1645" i="6"/>
  <c r="A1645" i="6"/>
  <c r="L1707" i="6"/>
  <c r="K1707" i="6"/>
  <c r="J1707" i="6"/>
  <c r="I1707" i="6"/>
  <c r="H1707" i="6"/>
  <c r="G1707" i="6"/>
  <c r="F1707" i="6"/>
  <c r="E1707" i="6"/>
  <c r="R1707" i="6"/>
  <c r="D1707" i="6"/>
  <c r="Q1707" i="6"/>
  <c r="C1707" i="6"/>
  <c r="P1707" i="6"/>
  <c r="B1707" i="6"/>
  <c r="O1707" i="6"/>
  <c r="A1707" i="6"/>
  <c r="N1707" i="6"/>
  <c r="M1707" i="6"/>
  <c r="O1740" i="6"/>
  <c r="A1740" i="6"/>
  <c r="J1740" i="6"/>
  <c r="I1740" i="6"/>
  <c r="F1740" i="6"/>
  <c r="E1740" i="6"/>
  <c r="D1740" i="6"/>
  <c r="C1740" i="6"/>
  <c r="B1740" i="6"/>
  <c r="R1740" i="6"/>
  <c r="Q1740" i="6"/>
  <c r="P1740" i="6"/>
  <c r="N1740" i="6"/>
  <c r="M1740" i="6"/>
  <c r="L1740" i="6"/>
  <c r="K1740" i="6"/>
  <c r="H1740" i="6"/>
  <c r="G1740" i="6"/>
  <c r="F1585" i="6"/>
  <c r="E1585" i="6"/>
  <c r="R1585" i="6"/>
  <c r="D1585" i="6"/>
  <c r="Q1585" i="6"/>
  <c r="C1585" i="6"/>
  <c r="N1585" i="6"/>
  <c r="O1585" i="6"/>
  <c r="M1585" i="6"/>
  <c r="L1585" i="6"/>
  <c r="K1585" i="6"/>
  <c r="J1585" i="6"/>
  <c r="I1585" i="6"/>
  <c r="H1585" i="6"/>
  <c r="G1585" i="6"/>
  <c r="B1585" i="6"/>
  <c r="A1585" i="6"/>
  <c r="P1585" i="6"/>
  <c r="R1745" i="6"/>
  <c r="D1745" i="6"/>
  <c r="M1745" i="6"/>
  <c r="L1745" i="6"/>
  <c r="A1745" i="6"/>
  <c r="Q1745" i="6"/>
  <c r="P1745" i="6"/>
  <c r="O1745" i="6"/>
  <c r="N1745" i="6"/>
  <c r="K1745" i="6"/>
  <c r="J1745" i="6"/>
  <c r="I1745" i="6"/>
  <c r="H1745" i="6"/>
  <c r="G1745" i="6"/>
  <c r="F1745" i="6"/>
  <c r="E1745" i="6"/>
  <c r="C1745" i="6"/>
  <c r="B1745" i="6"/>
  <c r="N1816" i="6"/>
  <c r="M1816" i="6"/>
  <c r="L1816" i="6"/>
  <c r="K1816" i="6"/>
  <c r="J1816" i="6"/>
  <c r="I1816" i="6"/>
  <c r="H1816" i="6"/>
  <c r="G1816" i="6"/>
  <c r="F1816" i="6"/>
  <c r="E1816" i="6"/>
  <c r="R1816" i="6"/>
  <c r="D1816" i="6"/>
  <c r="Q1816" i="6"/>
  <c r="C1816" i="6"/>
  <c r="P1816" i="6"/>
  <c r="B1816" i="6"/>
  <c r="O1816" i="6"/>
  <c r="A1816" i="6"/>
  <c r="J1863" i="6"/>
  <c r="I1863" i="6"/>
  <c r="H1863" i="6"/>
  <c r="G1863" i="6"/>
  <c r="L1863" i="6"/>
  <c r="K1863" i="6"/>
  <c r="F1863" i="6"/>
  <c r="E1863" i="6"/>
  <c r="D1863" i="6"/>
  <c r="C1863" i="6"/>
  <c r="B1863" i="6"/>
  <c r="A1863" i="6"/>
  <c r="R1863" i="6"/>
  <c r="Q1863" i="6"/>
  <c r="P1863" i="6"/>
  <c r="O1863" i="6"/>
  <c r="N1863" i="6"/>
  <c r="M1863" i="6"/>
  <c r="M1854" i="6"/>
  <c r="L1854" i="6"/>
  <c r="K1854" i="6"/>
  <c r="J1854" i="6"/>
  <c r="E1854" i="6"/>
  <c r="D1854" i="6"/>
  <c r="C1854" i="6"/>
  <c r="B1854" i="6"/>
  <c r="A1854" i="6"/>
  <c r="R1854" i="6"/>
  <c r="Q1854" i="6"/>
  <c r="P1854" i="6"/>
  <c r="O1854" i="6"/>
  <c r="N1854" i="6"/>
  <c r="I1854" i="6"/>
  <c r="H1854" i="6"/>
  <c r="G1854" i="6"/>
  <c r="F1854" i="6"/>
  <c r="E1770" i="6"/>
  <c r="R1770" i="6"/>
  <c r="D1770" i="6"/>
  <c r="N1770" i="6"/>
  <c r="M1770" i="6"/>
  <c r="K1770" i="6"/>
  <c r="J1770" i="6"/>
  <c r="I1770" i="6"/>
  <c r="Q1770" i="6"/>
  <c r="P1770" i="6"/>
  <c r="O1770" i="6"/>
  <c r="L1770" i="6"/>
  <c r="H1770" i="6"/>
  <c r="G1770" i="6"/>
  <c r="F1770" i="6"/>
  <c r="C1770" i="6"/>
  <c r="B1770" i="6"/>
  <c r="A1770" i="6"/>
  <c r="O1932" i="6"/>
  <c r="A1932" i="6"/>
  <c r="N1932" i="6"/>
  <c r="M1932" i="6"/>
  <c r="L1932" i="6"/>
  <c r="K1932" i="6"/>
  <c r="J1932" i="6"/>
  <c r="I1932" i="6"/>
  <c r="H1932" i="6"/>
  <c r="G1932" i="6"/>
  <c r="F1932" i="6"/>
  <c r="E1932" i="6"/>
  <c r="R1932" i="6"/>
  <c r="D1932" i="6"/>
  <c r="Q1932" i="6"/>
  <c r="P1932" i="6"/>
  <c r="C1932" i="6"/>
  <c r="B1932" i="6"/>
  <c r="K1971" i="6"/>
  <c r="J1971" i="6"/>
  <c r="H1971" i="6"/>
  <c r="L1971" i="6"/>
  <c r="I1971" i="6"/>
  <c r="G1971" i="6"/>
  <c r="F1971" i="6"/>
  <c r="E1971" i="6"/>
  <c r="D1971" i="6"/>
  <c r="C1971" i="6"/>
  <c r="B1971" i="6"/>
  <c r="R1971" i="6"/>
  <c r="A1971" i="6"/>
  <c r="Q1971" i="6"/>
  <c r="P1971" i="6"/>
  <c r="O1971" i="6"/>
  <c r="N1971" i="6"/>
  <c r="M1971" i="6"/>
  <c r="I1950" i="6"/>
  <c r="H1950" i="6"/>
  <c r="G1950" i="6"/>
  <c r="F1950" i="6"/>
  <c r="E1950" i="6"/>
  <c r="R1950" i="6"/>
  <c r="D1950" i="6"/>
  <c r="Q1950" i="6"/>
  <c r="C1950" i="6"/>
  <c r="P1950" i="6"/>
  <c r="B1950" i="6"/>
  <c r="O1950" i="6"/>
  <c r="A1950" i="6"/>
  <c r="N1950" i="6"/>
  <c r="M1950" i="6"/>
  <c r="L1950" i="6"/>
  <c r="K1950" i="6"/>
  <c r="J1950" i="6"/>
  <c r="N1962" i="6"/>
  <c r="M1962" i="6"/>
  <c r="K1962" i="6"/>
  <c r="D1962" i="6"/>
  <c r="C1962" i="6"/>
  <c r="B1962" i="6"/>
  <c r="R1962" i="6"/>
  <c r="A1962" i="6"/>
  <c r="Q1962" i="6"/>
  <c r="P1962" i="6"/>
  <c r="O1962" i="6"/>
  <c r="L1962" i="6"/>
  <c r="J1962" i="6"/>
  <c r="I1962" i="6"/>
  <c r="H1962" i="6"/>
  <c r="G1962" i="6"/>
  <c r="F1962" i="6"/>
  <c r="E1962" i="6"/>
  <c r="E1920" i="6"/>
  <c r="R1920" i="6"/>
  <c r="D1920" i="6"/>
  <c r="Q1920" i="6"/>
  <c r="C1920" i="6"/>
  <c r="P1920" i="6"/>
  <c r="B1920" i="6"/>
  <c r="O1920" i="6"/>
  <c r="A1920" i="6"/>
  <c r="N1920" i="6"/>
  <c r="M1920" i="6"/>
  <c r="L1920" i="6"/>
  <c r="K1920" i="6"/>
  <c r="J1920" i="6"/>
  <c r="I1920" i="6"/>
  <c r="H1920" i="6"/>
  <c r="G1920" i="6"/>
  <c r="F1920" i="6"/>
  <c r="P2090" i="6"/>
  <c r="B2090" i="6"/>
  <c r="M2090" i="6"/>
  <c r="L2090" i="6"/>
  <c r="K2090" i="6"/>
  <c r="J2090" i="6"/>
  <c r="I2090" i="6"/>
  <c r="H2090" i="6"/>
  <c r="G2090" i="6"/>
  <c r="F2090" i="6"/>
  <c r="E2090" i="6"/>
  <c r="D2090" i="6"/>
  <c r="R2090" i="6"/>
  <c r="C2090" i="6"/>
  <c r="Q2090" i="6"/>
  <c r="O2090" i="6"/>
  <c r="N2090" i="6"/>
  <c r="A2090" i="6"/>
  <c r="Q2087" i="6"/>
  <c r="C2087" i="6"/>
  <c r="J2087" i="6"/>
  <c r="I2087" i="6"/>
  <c r="H2087" i="6"/>
  <c r="G2087" i="6"/>
  <c r="F2087" i="6"/>
  <c r="E2087" i="6"/>
  <c r="D2087" i="6"/>
  <c r="R2087" i="6"/>
  <c r="B2087" i="6"/>
  <c r="P2087" i="6"/>
  <c r="A2087" i="6"/>
  <c r="O2087" i="6"/>
  <c r="N2087" i="6"/>
  <c r="M2087" i="6"/>
  <c r="L2087" i="6"/>
  <c r="K2087" i="6"/>
  <c r="I2050" i="6"/>
  <c r="H2050" i="6"/>
  <c r="G2050" i="6"/>
  <c r="F2050" i="6"/>
  <c r="E2050" i="6"/>
  <c r="R2050" i="6"/>
  <c r="D2050" i="6"/>
  <c r="Q2050" i="6"/>
  <c r="C2050" i="6"/>
  <c r="O2050" i="6"/>
  <c r="A2050" i="6"/>
  <c r="N2050" i="6"/>
  <c r="M2050" i="6"/>
  <c r="P2050" i="6"/>
  <c r="L2050" i="6"/>
  <c r="K2050" i="6"/>
  <c r="J2050" i="6"/>
  <c r="B2050" i="6"/>
  <c r="F1958" i="6"/>
  <c r="E1958" i="6"/>
  <c r="N1958" i="6"/>
  <c r="M1958" i="6"/>
  <c r="L1958" i="6"/>
  <c r="K1958" i="6"/>
  <c r="J1958" i="6"/>
  <c r="I1958" i="6"/>
  <c r="H1958" i="6"/>
  <c r="G1958" i="6"/>
  <c r="D1958" i="6"/>
  <c r="C1958" i="6"/>
  <c r="R1958" i="6"/>
  <c r="B1958" i="6"/>
  <c r="Q1958" i="6"/>
  <c r="A1958" i="6"/>
  <c r="P1958" i="6"/>
  <c r="O1958" i="6"/>
  <c r="K2108" i="6"/>
  <c r="J2108" i="6"/>
  <c r="I2108" i="6"/>
  <c r="C2108" i="6"/>
  <c r="B2108" i="6"/>
  <c r="R2108" i="6"/>
  <c r="A2108" i="6"/>
  <c r="Q2108" i="6"/>
  <c r="P2108" i="6"/>
  <c r="O2108" i="6"/>
  <c r="N2108" i="6"/>
  <c r="M2108" i="6"/>
  <c r="L2108" i="6"/>
  <c r="H2108" i="6"/>
  <c r="G2108" i="6"/>
  <c r="F2108" i="6"/>
  <c r="E2108" i="6"/>
  <c r="D2108" i="6"/>
  <c r="N2249" i="6"/>
  <c r="M2249" i="6"/>
  <c r="L2249" i="6"/>
  <c r="K2249" i="6"/>
  <c r="J2249" i="6"/>
  <c r="I2249" i="6"/>
  <c r="H2249" i="6"/>
  <c r="G2249" i="6"/>
  <c r="F2249" i="6"/>
  <c r="E2249" i="6"/>
  <c r="D2249" i="6"/>
  <c r="P2249" i="6"/>
  <c r="A2249" i="6"/>
  <c r="R2249" i="6"/>
  <c r="Q2249" i="6"/>
  <c r="O2249" i="6"/>
  <c r="C2249" i="6"/>
  <c r="B2249" i="6"/>
  <c r="J2274" i="6"/>
  <c r="I2274" i="6"/>
  <c r="H2274" i="6"/>
  <c r="M2274" i="6"/>
  <c r="L2274" i="6"/>
  <c r="D2274" i="6"/>
  <c r="F2274" i="6"/>
  <c r="E2274" i="6"/>
  <c r="C2274" i="6"/>
  <c r="B2274" i="6"/>
  <c r="A2274" i="6"/>
  <c r="R2274" i="6"/>
  <c r="Q2274" i="6"/>
  <c r="P2274" i="6"/>
  <c r="K2274" i="6"/>
  <c r="G2274" i="6"/>
  <c r="O2274" i="6"/>
  <c r="N2274" i="6"/>
  <c r="I2263" i="6"/>
  <c r="H2263" i="6"/>
  <c r="Q2263" i="6"/>
  <c r="A2263" i="6"/>
  <c r="P2263" i="6"/>
  <c r="E2263" i="6"/>
  <c r="D2263" i="6"/>
  <c r="C2263" i="6"/>
  <c r="B2263" i="6"/>
  <c r="R2263" i="6"/>
  <c r="O2263" i="6"/>
  <c r="N2263" i="6"/>
  <c r="M2263" i="6"/>
  <c r="L2263" i="6"/>
  <c r="G2263" i="6"/>
  <c r="K2263" i="6"/>
  <c r="J2263" i="6"/>
  <c r="F2263" i="6"/>
  <c r="G2190" i="6"/>
  <c r="F2190" i="6"/>
  <c r="E2190" i="6"/>
  <c r="R2190" i="6"/>
  <c r="D2190" i="6"/>
  <c r="Q2190" i="6"/>
  <c r="C2190" i="6"/>
  <c r="P2190" i="6"/>
  <c r="B2190" i="6"/>
  <c r="O2190" i="6"/>
  <c r="A2190" i="6"/>
  <c r="N2190" i="6"/>
  <c r="M2190" i="6"/>
  <c r="L2190" i="6"/>
  <c r="K2190" i="6"/>
  <c r="J2190" i="6"/>
  <c r="I2190" i="6"/>
  <c r="H2190" i="6"/>
  <c r="E2182" i="6"/>
  <c r="R2182" i="6"/>
  <c r="D2182" i="6"/>
  <c r="Q2182" i="6"/>
  <c r="C2182" i="6"/>
  <c r="P2182" i="6"/>
  <c r="B2182" i="6"/>
  <c r="O2182" i="6"/>
  <c r="A2182" i="6"/>
  <c r="N2182" i="6"/>
  <c r="M2182" i="6"/>
  <c r="K2182" i="6"/>
  <c r="J2182" i="6"/>
  <c r="L2182" i="6"/>
  <c r="I2182" i="6"/>
  <c r="H2182" i="6"/>
  <c r="G2182" i="6"/>
  <c r="F2182" i="6"/>
  <c r="O2437" i="6"/>
  <c r="A2437" i="6"/>
  <c r="Q2437" i="6"/>
  <c r="B2437" i="6"/>
  <c r="P2437" i="6"/>
  <c r="N2437" i="6"/>
  <c r="M2437" i="6"/>
  <c r="L2437" i="6"/>
  <c r="K2437" i="6"/>
  <c r="J2437" i="6"/>
  <c r="I2437" i="6"/>
  <c r="H2437" i="6"/>
  <c r="G2437" i="6"/>
  <c r="F2437" i="6"/>
  <c r="R2437" i="6"/>
  <c r="E2437" i="6"/>
  <c r="D2437" i="6"/>
  <c r="C2437" i="6"/>
  <c r="H2294" i="6"/>
  <c r="G2294" i="6"/>
  <c r="F2294" i="6"/>
  <c r="E2294" i="6"/>
  <c r="D2294" i="6"/>
  <c r="C2294" i="6"/>
  <c r="B2294" i="6"/>
  <c r="R2294" i="6"/>
  <c r="A2294" i="6"/>
  <c r="Q2294" i="6"/>
  <c r="P2294" i="6"/>
  <c r="O2294" i="6"/>
  <c r="N2294" i="6"/>
  <c r="M2294" i="6"/>
  <c r="L2294" i="6"/>
  <c r="K2294" i="6"/>
  <c r="J2294" i="6"/>
  <c r="I2294" i="6"/>
  <c r="P2284" i="6"/>
  <c r="B2284" i="6"/>
  <c r="O2284" i="6"/>
  <c r="A2284" i="6"/>
  <c r="N2284" i="6"/>
  <c r="R2284" i="6"/>
  <c r="M2284" i="6"/>
  <c r="J2284" i="6"/>
  <c r="E2284" i="6"/>
  <c r="D2284" i="6"/>
  <c r="C2284" i="6"/>
  <c r="Q2284" i="6"/>
  <c r="L2284" i="6"/>
  <c r="K2284" i="6"/>
  <c r="G2284" i="6"/>
  <c r="I2284" i="6"/>
  <c r="H2284" i="6"/>
  <c r="F2284" i="6"/>
  <c r="R2526" i="6"/>
  <c r="D2526" i="6"/>
  <c r="Q2526" i="6"/>
  <c r="C2526" i="6"/>
  <c r="G2526" i="6"/>
  <c r="F2526" i="6"/>
  <c r="E2526" i="6"/>
  <c r="B2526" i="6"/>
  <c r="P2526" i="6"/>
  <c r="O2526" i="6"/>
  <c r="N2526" i="6"/>
  <c r="M2526" i="6"/>
  <c r="H2526" i="6"/>
  <c r="A2526" i="6"/>
  <c r="L2526" i="6"/>
  <c r="K2526" i="6"/>
  <c r="J2526" i="6"/>
  <c r="I2526" i="6"/>
  <c r="P2420" i="6"/>
  <c r="B2420" i="6"/>
  <c r="H2420" i="6"/>
  <c r="G2420" i="6"/>
  <c r="F2420" i="6"/>
  <c r="E2420" i="6"/>
  <c r="D2420" i="6"/>
  <c r="R2420" i="6"/>
  <c r="C2420" i="6"/>
  <c r="Q2420" i="6"/>
  <c r="A2420" i="6"/>
  <c r="O2420" i="6"/>
  <c r="N2420" i="6"/>
  <c r="M2420" i="6"/>
  <c r="L2420" i="6"/>
  <c r="K2420" i="6"/>
  <c r="J2420" i="6"/>
  <c r="I2420" i="6"/>
  <c r="I2497" i="6"/>
  <c r="H2497" i="6"/>
  <c r="R2497" i="6"/>
  <c r="B2497" i="6"/>
  <c r="Q2497" i="6"/>
  <c r="A2497" i="6"/>
  <c r="P2497" i="6"/>
  <c r="O2497" i="6"/>
  <c r="M2497" i="6"/>
  <c r="L2497" i="6"/>
  <c r="K2497" i="6"/>
  <c r="J2497" i="6"/>
  <c r="N2497" i="6"/>
  <c r="G2497" i="6"/>
  <c r="F2497" i="6"/>
  <c r="E2497" i="6"/>
  <c r="D2497" i="6"/>
  <c r="C2497" i="6"/>
  <c r="K2421" i="6"/>
  <c r="D2421" i="6"/>
  <c r="R2421" i="6"/>
  <c r="C2421" i="6"/>
  <c r="Q2421" i="6"/>
  <c r="B2421" i="6"/>
  <c r="P2421" i="6"/>
  <c r="A2421" i="6"/>
  <c r="O2421" i="6"/>
  <c r="N2421" i="6"/>
  <c r="M2421" i="6"/>
  <c r="L2421" i="6"/>
  <c r="J2421" i="6"/>
  <c r="I2421" i="6"/>
  <c r="H2421" i="6"/>
  <c r="F2421" i="6"/>
  <c r="E2421" i="6"/>
  <c r="G2421" i="6"/>
  <c r="M2790" i="6"/>
  <c r="L2790" i="6"/>
  <c r="K2790" i="6"/>
  <c r="J2790" i="6"/>
  <c r="Q2790" i="6"/>
  <c r="P2790" i="6"/>
  <c r="O2790" i="6"/>
  <c r="N2790" i="6"/>
  <c r="I2790" i="6"/>
  <c r="H2790" i="6"/>
  <c r="G2790" i="6"/>
  <c r="F2790" i="6"/>
  <c r="E2790" i="6"/>
  <c r="D2790" i="6"/>
  <c r="C2790" i="6"/>
  <c r="B2790" i="6"/>
  <c r="A2790" i="6"/>
  <c r="R2790" i="6"/>
  <c r="K2545" i="6"/>
  <c r="J2545" i="6"/>
  <c r="N2545" i="6"/>
  <c r="M2545" i="6"/>
  <c r="G2545" i="6"/>
  <c r="F2545" i="6"/>
  <c r="E2545" i="6"/>
  <c r="D2545" i="6"/>
  <c r="B2545" i="6"/>
  <c r="A2545" i="6"/>
  <c r="R2545" i="6"/>
  <c r="Q2545" i="6"/>
  <c r="P2545" i="6"/>
  <c r="O2545" i="6"/>
  <c r="L2545" i="6"/>
  <c r="I2545" i="6"/>
  <c r="H2545" i="6"/>
  <c r="C2545" i="6"/>
  <c r="P2490" i="6"/>
  <c r="B2490" i="6"/>
  <c r="O2490" i="6"/>
  <c r="A2490" i="6"/>
  <c r="E2490" i="6"/>
  <c r="D2490" i="6"/>
  <c r="C2490" i="6"/>
  <c r="R2490" i="6"/>
  <c r="M2490" i="6"/>
  <c r="Q2490" i="6"/>
  <c r="N2490" i="6"/>
  <c r="L2490" i="6"/>
  <c r="K2490" i="6"/>
  <c r="J2490" i="6"/>
  <c r="I2490" i="6"/>
  <c r="H2490" i="6"/>
  <c r="G2490" i="6"/>
  <c r="F2490" i="6"/>
  <c r="H2554" i="6"/>
  <c r="G2554" i="6"/>
  <c r="F2554" i="6"/>
  <c r="J2554" i="6"/>
  <c r="I2554" i="6"/>
  <c r="B2554" i="6"/>
  <c r="R2554" i="6"/>
  <c r="Q2554" i="6"/>
  <c r="P2554" i="6"/>
  <c r="O2554" i="6"/>
  <c r="M2554" i="6"/>
  <c r="L2554" i="6"/>
  <c r="K2554" i="6"/>
  <c r="E2554" i="6"/>
  <c r="D2554" i="6"/>
  <c r="C2554" i="6"/>
  <c r="A2554" i="6"/>
  <c r="N2554" i="6"/>
  <c r="N2620" i="6"/>
  <c r="M2620" i="6"/>
  <c r="L2620" i="6"/>
  <c r="C2620" i="6"/>
  <c r="B2620" i="6"/>
  <c r="R2620" i="6"/>
  <c r="A2620" i="6"/>
  <c r="Q2620" i="6"/>
  <c r="P2620" i="6"/>
  <c r="O2620" i="6"/>
  <c r="K2620" i="6"/>
  <c r="H2620" i="6"/>
  <c r="J2620" i="6"/>
  <c r="I2620" i="6"/>
  <c r="G2620" i="6"/>
  <c r="E2620" i="6"/>
  <c r="D2620" i="6"/>
  <c r="F2620" i="6"/>
  <c r="J2703" i="6"/>
  <c r="I2703" i="6"/>
  <c r="P2703" i="6"/>
  <c r="B2703" i="6"/>
  <c r="M2703" i="6"/>
  <c r="L2703" i="6"/>
  <c r="K2703" i="6"/>
  <c r="H2703" i="6"/>
  <c r="G2703" i="6"/>
  <c r="F2703" i="6"/>
  <c r="E2703" i="6"/>
  <c r="D2703" i="6"/>
  <c r="C2703" i="6"/>
  <c r="A2703" i="6"/>
  <c r="R2703" i="6"/>
  <c r="Q2703" i="6"/>
  <c r="O2703" i="6"/>
  <c r="N2703" i="6"/>
  <c r="G2613" i="6"/>
  <c r="F2613" i="6"/>
  <c r="E2613" i="6"/>
  <c r="K2613" i="6"/>
  <c r="J2613" i="6"/>
  <c r="I2613" i="6"/>
  <c r="H2613" i="6"/>
  <c r="D2613" i="6"/>
  <c r="C2613" i="6"/>
  <c r="B2613" i="6"/>
  <c r="P2613" i="6"/>
  <c r="R2613" i="6"/>
  <c r="Q2613" i="6"/>
  <c r="O2613" i="6"/>
  <c r="M2613" i="6"/>
  <c r="L2613" i="6"/>
  <c r="A2613" i="6"/>
  <c r="N2613" i="6"/>
  <c r="E2647" i="6"/>
  <c r="R2647" i="6"/>
  <c r="D2647" i="6"/>
  <c r="Q2647" i="6"/>
  <c r="C2647" i="6"/>
  <c r="O2647" i="6"/>
  <c r="A2647" i="6"/>
  <c r="L2647" i="6"/>
  <c r="K2647" i="6"/>
  <c r="J2647" i="6"/>
  <c r="I2647" i="6"/>
  <c r="H2647" i="6"/>
  <c r="G2647" i="6"/>
  <c r="F2647" i="6"/>
  <c r="M2647" i="6"/>
  <c r="B2647" i="6"/>
  <c r="P2647" i="6"/>
  <c r="N2647" i="6"/>
  <c r="K2782" i="6"/>
  <c r="J2782" i="6"/>
  <c r="I2782" i="6"/>
  <c r="H2782" i="6"/>
  <c r="M2782" i="6"/>
  <c r="L2782" i="6"/>
  <c r="G2782" i="6"/>
  <c r="F2782" i="6"/>
  <c r="E2782" i="6"/>
  <c r="D2782" i="6"/>
  <c r="C2782" i="6"/>
  <c r="B2782" i="6"/>
  <c r="A2782" i="6"/>
  <c r="R2782" i="6"/>
  <c r="Q2782" i="6"/>
  <c r="P2782" i="6"/>
  <c r="O2782" i="6"/>
  <c r="N2782" i="6"/>
  <c r="I2734" i="6"/>
  <c r="H2734" i="6"/>
  <c r="F2734" i="6"/>
  <c r="E2734" i="6"/>
  <c r="R2734" i="6"/>
  <c r="D2734" i="6"/>
  <c r="P2734" i="6"/>
  <c r="O2734" i="6"/>
  <c r="A2734" i="6"/>
  <c r="C2734" i="6"/>
  <c r="B2734" i="6"/>
  <c r="Q2734" i="6"/>
  <c r="N2734" i="6"/>
  <c r="M2734" i="6"/>
  <c r="L2734" i="6"/>
  <c r="K2734" i="6"/>
  <c r="J2734" i="6"/>
  <c r="G2734" i="6"/>
  <c r="E2676" i="6"/>
  <c r="R2676" i="6"/>
  <c r="D2676" i="6"/>
  <c r="P2676" i="6"/>
  <c r="O2676" i="6"/>
  <c r="N2676" i="6"/>
  <c r="L2676" i="6"/>
  <c r="K2676" i="6"/>
  <c r="J2676" i="6"/>
  <c r="I2676" i="6"/>
  <c r="H2676" i="6"/>
  <c r="Q2676" i="6"/>
  <c r="M2676" i="6"/>
  <c r="G2676" i="6"/>
  <c r="F2676" i="6"/>
  <c r="A2676" i="6"/>
  <c r="B2676" i="6"/>
  <c r="C2676" i="6"/>
  <c r="K2810" i="6"/>
  <c r="J2810" i="6"/>
  <c r="I2810" i="6"/>
  <c r="H2810" i="6"/>
  <c r="G2810" i="6"/>
  <c r="F2810" i="6"/>
  <c r="E2810" i="6"/>
  <c r="Q2810" i="6"/>
  <c r="C2810" i="6"/>
  <c r="N2810" i="6"/>
  <c r="M2810" i="6"/>
  <c r="L2810" i="6"/>
  <c r="D2810" i="6"/>
  <c r="B2810" i="6"/>
  <c r="A2810" i="6"/>
  <c r="R2810" i="6"/>
  <c r="P2810" i="6"/>
  <c r="O2810" i="6"/>
  <c r="H2777" i="6"/>
  <c r="G2777" i="6"/>
  <c r="F2777" i="6"/>
  <c r="E2777" i="6"/>
  <c r="J2777" i="6"/>
  <c r="I2777" i="6"/>
  <c r="D2777" i="6"/>
  <c r="C2777" i="6"/>
  <c r="B2777" i="6"/>
  <c r="A2777" i="6"/>
  <c r="R2777" i="6"/>
  <c r="Q2777" i="6"/>
  <c r="P2777" i="6"/>
  <c r="O2777" i="6"/>
  <c r="N2777" i="6"/>
  <c r="M2777" i="6"/>
  <c r="L2777" i="6"/>
  <c r="K2777" i="6"/>
  <c r="N2818" i="6"/>
  <c r="E2818" i="6"/>
  <c r="D2818" i="6"/>
  <c r="R2818" i="6"/>
  <c r="C2818" i="6"/>
  <c r="Q2818" i="6"/>
  <c r="B2818" i="6"/>
  <c r="P2818" i="6"/>
  <c r="A2818" i="6"/>
  <c r="O2818" i="6"/>
  <c r="M2818" i="6"/>
  <c r="L2818" i="6"/>
  <c r="K2818" i="6"/>
  <c r="H2818" i="6"/>
  <c r="G2818" i="6"/>
  <c r="F2818" i="6"/>
  <c r="J2818" i="6"/>
  <c r="I2818" i="6"/>
  <c r="L2990" i="6"/>
  <c r="K2990" i="6"/>
  <c r="J2990" i="6"/>
  <c r="I2990" i="6"/>
  <c r="G2990" i="6"/>
  <c r="M2990" i="6"/>
  <c r="H2990" i="6"/>
  <c r="F2990" i="6"/>
  <c r="E2990" i="6"/>
  <c r="D2990" i="6"/>
  <c r="C2990" i="6"/>
  <c r="B2990" i="6"/>
  <c r="A2990" i="6"/>
  <c r="R2990" i="6"/>
  <c r="Q2990" i="6"/>
  <c r="P2990" i="6"/>
  <c r="O2990" i="6"/>
  <c r="N2990" i="6"/>
  <c r="I2917" i="6"/>
  <c r="H2917" i="6"/>
  <c r="G2917" i="6"/>
  <c r="F2917" i="6"/>
  <c r="E2917" i="6"/>
  <c r="R2917" i="6"/>
  <c r="D2917" i="6"/>
  <c r="Q2917" i="6"/>
  <c r="C2917" i="6"/>
  <c r="P2917" i="6"/>
  <c r="B2917" i="6"/>
  <c r="O2917" i="6"/>
  <c r="A2917" i="6"/>
  <c r="N2917" i="6"/>
  <c r="M2917" i="6"/>
  <c r="L2917" i="6"/>
  <c r="K2917" i="6"/>
  <c r="J2917" i="6"/>
  <c r="K3156" i="6"/>
  <c r="J3156" i="6"/>
  <c r="I3156" i="6"/>
  <c r="R3156" i="6"/>
  <c r="A3156" i="6"/>
  <c r="Q3156" i="6"/>
  <c r="P3156" i="6"/>
  <c r="O3156" i="6"/>
  <c r="N3156" i="6"/>
  <c r="M3156" i="6"/>
  <c r="L3156" i="6"/>
  <c r="H3156" i="6"/>
  <c r="F3156" i="6"/>
  <c r="E3156" i="6"/>
  <c r="D3156" i="6"/>
  <c r="C3156" i="6"/>
  <c r="B3156" i="6"/>
  <c r="G3156" i="6"/>
  <c r="L3018" i="6"/>
  <c r="K3018" i="6"/>
  <c r="J3018" i="6"/>
  <c r="I3018" i="6"/>
  <c r="H3018" i="6"/>
  <c r="G3018" i="6"/>
  <c r="F3018" i="6"/>
  <c r="E3018" i="6"/>
  <c r="R3018" i="6"/>
  <c r="D3018" i="6"/>
  <c r="Q3018" i="6"/>
  <c r="C3018" i="6"/>
  <c r="P3018" i="6"/>
  <c r="O3018" i="6"/>
  <c r="N3018" i="6"/>
  <c r="M3018" i="6"/>
  <c r="B3018" i="6"/>
  <c r="A3018" i="6"/>
  <c r="H3016" i="6"/>
  <c r="G3016" i="6"/>
  <c r="F3016" i="6"/>
  <c r="E3016" i="6"/>
  <c r="R3016" i="6"/>
  <c r="D3016" i="6"/>
  <c r="Q3016" i="6"/>
  <c r="C3016" i="6"/>
  <c r="P3016" i="6"/>
  <c r="B3016" i="6"/>
  <c r="O3016" i="6"/>
  <c r="A3016" i="6"/>
  <c r="N3016" i="6"/>
  <c r="M3016" i="6"/>
  <c r="L3016" i="6"/>
  <c r="K3016" i="6"/>
  <c r="J3016" i="6"/>
  <c r="I3016" i="6"/>
  <c r="E2997" i="6"/>
  <c r="R2997" i="6"/>
  <c r="D2997" i="6"/>
  <c r="Q2997" i="6"/>
  <c r="C2997" i="6"/>
  <c r="P2997" i="6"/>
  <c r="B2997" i="6"/>
  <c r="N2997" i="6"/>
  <c r="I2997" i="6"/>
  <c r="H2997" i="6"/>
  <c r="G2997" i="6"/>
  <c r="F2997" i="6"/>
  <c r="A2997" i="6"/>
  <c r="O2997" i="6"/>
  <c r="K2997" i="6"/>
  <c r="J2997" i="6"/>
  <c r="M2997" i="6"/>
  <c r="L2997" i="6"/>
  <c r="O3099" i="6"/>
  <c r="A3099" i="6"/>
  <c r="N3099" i="6"/>
  <c r="M3099" i="6"/>
  <c r="L3099" i="6"/>
  <c r="F3099" i="6"/>
  <c r="E3099" i="6"/>
  <c r="D3099" i="6"/>
  <c r="C3099" i="6"/>
  <c r="B3099" i="6"/>
  <c r="R3099" i="6"/>
  <c r="Q3099" i="6"/>
  <c r="P3099" i="6"/>
  <c r="K3099" i="6"/>
  <c r="J3099" i="6"/>
  <c r="I3099" i="6"/>
  <c r="H3099" i="6"/>
  <c r="G3099" i="6"/>
  <c r="R3205" i="6"/>
  <c r="D3205" i="6"/>
  <c r="Q3205" i="6"/>
  <c r="C3205" i="6"/>
  <c r="N3205" i="6"/>
  <c r="M3205" i="6"/>
  <c r="L3205" i="6"/>
  <c r="K3205" i="6"/>
  <c r="J3205" i="6"/>
  <c r="I3205" i="6"/>
  <c r="H3205" i="6"/>
  <c r="O3205" i="6"/>
  <c r="G3205" i="6"/>
  <c r="F3205" i="6"/>
  <c r="E3205" i="6"/>
  <c r="B3205" i="6"/>
  <c r="A3205" i="6"/>
  <c r="P3205" i="6"/>
  <c r="I3204" i="6"/>
  <c r="H3204" i="6"/>
  <c r="Q3204" i="6"/>
  <c r="A3204" i="6"/>
  <c r="P3204" i="6"/>
  <c r="O3204" i="6"/>
  <c r="N3204" i="6"/>
  <c r="M3204" i="6"/>
  <c r="L3204" i="6"/>
  <c r="K3204" i="6"/>
  <c r="B3204" i="6"/>
  <c r="R3204" i="6"/>
  <c r="J3204" i="6"/>
  <c r="G3204" i="6"/>
  <c r="F3204" i="6"/>
  <c r="E3204" i="6"/>
  <c r="D3204" i="6"/>
  <c r="C3204" i="6"/>
  <c r="G3081" i="6"/>
  <c r="F3081" i="6"/>
  <c r="E3081" i="6"/>
  <c r="R3081" i="6"/>
  <c r="D3081" i="6"/>
  <c r="N3081" i="6"/>
  <c r="M3081" i="6"/>
  <c r="L3081" i="6"/>
  <c r="K3081" i="6"/>
  <c r="I3081" i="6"/>
  <c r="H3081" i="6"/>
  <c r="C3081" i="6"/>
  <c r="B3081" i="6"/>
  <c r="A3081" i="6"/>
  <c r="O3081" i="6"/>
  <c r="J3081" i="6"/>
  <c r="Q3081" i="6"/>
  <c r="P3081" i="6"/>
  <c r="N3320" i="6"/>
  <c r="M3320" i="6"/>
  <c r="L3320" i="6"/>
  <c r="K3320" i="6"/>
  <c r="J3320" i="6"/>
  <c r="F3320" i="6"/>
  <c r="E3320" i="6"/>
  <c r="D3320" i="6"/>
  <c r="C3320" i="6"/>
  <c r="B3320" i="6"/>
  <c r="O3320" i="6"/>
  <c r="I3320" i="6"/>
  <c r="H3320" i="6"/>
  <c r="G3320" i="6"/>
  <c r="A3320" i="6"/>
  <c r="R3320" i="6"/>
  <c r="Q3320" i="6"/>
  <c r="P3320" i="6"/>
  <c r="R3191" i="6"/>
  <c r="D3191" i="6"/>
  <c r="Q3191" i="6"/>
  <c r="C3191" i="6"/>
  <c r="B3191" i="6"/>
  <c r="A3191" i="6"/>
  <c r="P3191" i="6"/>
  <c r="O3191" i="6"/>
  <c r="N3191" i="6"/>
  <c r="M3191" i="6"/>
  <c r="L3191" i="6"/>
  <c r="K3191" i="6"/>
  <c r="J3191" i="6"/>
  <c r="I3191" i="6"/>
  <c r="H3191" i="6"/>
  <c r="G3191" i="6"/>
  <c r="F3191" i="6"/>
  <c r="E3191" i="6"/>
  <c r="J3261" i="6"/>
  <c r="H3261" i="6"/>
  <c r="G3261" i="6"/>
  <c r="F3261" i="6"/>
  <c r="D3261" i="6"/>
  <c r="R3261" i="6"/>
  <c r="C3261" i="6"/>
  <c r="K3261" i="6"/>
  <c r="I3261" i="6"/>
  <c r="E3261" i="6"/>
  <c r="B3261" i="6"/>
  <c r="A3261" i="6"/>
  <c r="Q3261" i="6"/>
  <c r="P3261" i="6"/>
  <c r="O3261" i="6"/>
  <c r="N3261" i="6"/>
  <c r="M3261" i="6"/>
  <c r="L3261" i="6"/>
  <c r="M3266" i="6"/>
  <c r="D3266" i="6"/>
  <c r="R3266" i="6"/>
  <c r="C3266" i="6"/>
  <c r="Q3266" i="6"/>
  <c r="B3266" i="6"/>
  <c r="O3266" i="6"/>
  <c r="N3266" i="6"/>
  <c r="H3266" i="6"/>
  <c r="G3266" i="6"/>
  <c r="F3266" i="6"/>
  <c r="E3266" i="6"/>
  <c r="A3266" i="6"/>
  <c r="P3266" i="6"/>
  <c r="L3266" i="6"/>
  <c r="K3266" i="6"/>
  <c r="J3266" i="6"/>
  <c r="I3266" i="6"/>
  <c r="E3220" i="6"/>
  <c r="R3220" i="6"/>
  <c r="C3220" i="6"/>
  <c r="Q3220" i="6"/>
  <c r="B3220" i="6"/>
  <c r="P3220" i="6"/>
  <c r="A3220" i="6"/>
  <c r="N3220" i="6"/>
  <c r="M3220" i="6"/>
  <c r="L3220" i="6"/>
  <c r="K3220" i="6"/>
  <c r="J3220" i="6"/>
  <c r="I3220" i="6"/>
  <c r="H3220" i="6"/>
  <c r="O3220" i="6"/>
  <c r="G3220" i="6"/>
  <c r="F3220" i="6"/>
  <c r="D3220" i="6"/>
  <c r="N3410" i="6"/>
  <c r="M3410" i="6"/>
  <c r="L3410" i="6"/>
  <c r="H3410" i="6"/>
  <c r="I3410" i="6"/>
  <c r="G3410" i="6"/>
  <c r="F3410" i="6"/>
  <c r="E3410" i="6"/>
  <c r="D3410" i="6"/>
  <c r="C3410" i="6"/>
  <c r="B3410" i="6"/>
  <c r="R3410" i="6"/>
  <c r="Q3410" i="6"/>
  <c r="O3410" i="6"/>
  <c r="J3410" i="6"/>
  <c r="A3410" i="6"/>
  <c r="P3410" i="6"/>
  <c r="K3410" i="6"/>
  <c r="F3330" i="6"/>
  <c r="E3330" i="6"/>
  <c r="R3330" i="6"/>
  <c r="D3330" i="6"/>
  <c r="Q3330" i="6"/>
  <c r="C3330" i="6"/>
  <c r="P3330" i="6"/>
  <c r="B3330" i="6"/>
  <c r="O3330" i="6"/>
  <c r="A3330" i="6"/>
  <c r="N3330" i="6"/>
  <c r="M3330" i="6"/>
  <c r="L3330" i="6"/>
  <c r="J3330" i="6"/>
  <c r="K3330" i="6"/>
  <c r="I3330" i="6"/>
  <c r="G3330" i="6"/>
  <c r="H3330" i="6"/>
  <c r="R3486" i="6"/>
  <c r="D3486" i="6"/>
  <c r="L3486" i="6"/>
  <c r="K3486" i="6"/>
  <c r="J3486" i="6"/>
  <c r="I3486" i="6"/>
  <c r="M3486" i="6"/>
  <c r="H3486" i="6"/>
  <c r="G3486" i="6"/>
  <c r="F3486" i="6"/>
  <c r="E3486" i="6"/>
  <c r="C3486" i="6"/>
  <c r="B3486" i="6"/>
  <c r="A3486" i="6"/>
  <c r="Q3486" i="6"/>
  <c r="P3486" i="6"/>
  <c r="O3486" i="6"/>
  <c r="N3486" i="6"/>
  <c r="O3498" i="6"/>
  <c r="A3498" i="6"/>
  <c r="N3498" i="6"/>
  <c r="M3498" i="6"/>
  <c r="L3498" i="6"/>
  <c r="H3498" i="6"/>
  <c r="G3498" i="6"/>
  <c r="F3498" i="6"/>
  <c r="E3498" i="6"/>
  <c r="D3498" i="6"/>
  <c r="K3498" i="6"/>
  <c r="J3498" i="6"/>
  <c r="I3498" i="6"/>
  <c r="C3498" i="6"/>
  <c r="B3498" i="6"/>
  <c r="R3498" i="6"/>
  <c r="Q3498" i="6"/>
  <c r="P3498" i="6"/>
  <c r="G3403" i="6"/>
  <c r="F3403" i="6"/>
  <c r="E3403" i="6"/>
  <c r="I3403" i="6"/>
  <c r="H3403" i="6"/>
  <c r="D3403" i="6"/>
  <c r="C3403" i="6"/>
  <c r="B3403" i="6"/>
  <c r="R3403" i="6"/>
  <c r="A3403" i="6"/>
  <c r="Q3403" i="6"/>
  <c r="N3403" i="6"/>
  <c r="M3403" i="6"/>
  <c r="L3403" i="6"/>
  <c r="K3403" i="6"/>
  <c r="J3403" i="6"/>
  <c r="P3403" i="6"/>
  <c r="O3403" i="6"/>
  <c r="I3558" i="6"/>
  <c r="Q3558" i="6"/>
  <c r="C3558" i="6"/>
  <c r="F3558" i="6"/>
  <c r="E3558" i="6"/>
  <c r="D3558" i="6"/>
  <c r="B3558" i="6"/>
  <c r="P3558" i="6"/>
  <c r="M3558" i="6"/>
  <c r="L3558" i="6"/>
  <c r="J3558" i="6"/>
  <c r="H3558" i="6"/>
  <c r="G3558" i="6"/>
  <c r="A3558" i="6"/>
  <c r="R3558" i="6"/>
  <c r="O3558" i="6"/>
  <c r="N3558" i="6"/>
  <c r="K3558" i="6"/>
  <c r="A81" i="6"/>
  <c r="C81" i="6" s="1"/>
  <c r="A22" i="6"/>
  <c r="C22" i="6" s="1"/>
  <c r="A135" i="6"/>
  <c r="C135" i="6" s="1"/>
  <c r="G135" i="6" s="1"/>
  <c r="A208" i="6"/>
  <c r="C208" i="6" s="1"/>
  <c r="A436" i="6"/>
  <c r="C436" i="6" s="1"/>
  <c r="A227" i="6"/>
  <c r="C227" i="6" s="1"/>
  <c r="A100" i="6"/>
  <c r="C100" i="6" s="1"/>
  <c r="A210" i="6"/>
  <c r="C210" i="6" s="1"/>
  <c r="A248" i="6"/>
  <c r="A14" i="6"/>
  <c r="C14" i="6" s="1"/>
  <c r="A48" i="6"/>
  <c r="C48" i="6" s="1"/>
  <c r="A488" i="6"/>
  <c r="C488" i="6" s="1"/>
  <c r="A527" i="6"/>
  <c r="C527" i="6" s="1"/>
  <c r="A408" i="6"/>
  <c r="A414" i="6"/>
  <c r="C414" i="6" s="1"/>
  <c r="A439" i="6"/>
  <c r="C439" i="6" s="1"/>
  <c r="A395" i="6"/>
  <c r="B395" i="6" s="1"/>
  <c r="I395" i="6" s="1"/>
  <c r="A602" i="6"/>
  <c r="B602" i="6" s="1"/>
  <c r="O738" i="6"/>
  <c r="A738" i="6"/>
  <c r="N738" i="6"/>
  <c r="M738" i="6"/>
  <c r="L738" i="6"/>
  <c r="K738" i="6"/>
  <c r="J738" i="6"/>
  <c r="I738" i="6"/>
  <c r="H738" i="6"/>
  <c r="G738" i="6"/>
  <c r="F738" i="6"/>
  <c r="R738" i="6"/>
  <c r="D738" i="6"/>
  <c r="C738" i="6"/>
  <c r="B738" i="6"/>
  <c r="Q738" i="6"/>
  <c r="P738" i="6"/>
  <c r="E738" i="6"/>
  <c r="A83" i="6"/>
  <c r="C83" i="6" s="1"/>
  <c r="A52" i="6"/>
  <c r="C52" i="6" s="1"/>
  <c r="G52" i="6" s="1"/>
  <c r="A333" i="6"/>
  <c r="C333" i="6" s="1"/>
  <c r="A111" i="6"/>
  <c r="B111" i="6" s="1"/>
  <c r="F111" i="6" s="1"/>
  <c r="A148" i="6"/>
  <c r="C148" i="6" s="1"/>
  <c r="A316" i="6"/>
  <c r="B316" i="6" s="1"/>
  <c r="A252" i="6"/>
  <c r="C252" i="6" s="1"/>
  <c r="A61" i="6"/>
  <c r="C61" i="6" s="1"/>
  <c r="A211" i="6"/>
  <c r="C211" i="6" s="1"/>
  <c r="G211" i="6" s="1"/>
  <c r="A140" i="6"/>
  <c r="A206" i="6"/>
  <c r="A295" i="6"/>
  <c r="C295" i="6" s="1"/>
  <c r="A510" i="6"/>
  <c r="C510" i="6" s="1"/>
  <c r="G510" i="6" s="1"/>
  <c r="A422" i="6"/>
  <c r="B422" i="6" s="1"/>
  <c r="D422" i="6" s="1"/>
  <c r="A428" i="6"/>
  <c r="A477" i="6"/>
  <c r="A230" i="6"/>
  <c r="C230" i="6" s="1"/>
  <c r="A426" i="6"/>
  <c r="B426" i="6" s="1"/>
  <c r="A331" i="6"/>
  <c r="B331" i="6" s="1"/>
  <c r="E331" i="6" s="1"/>
  <c r="A557" i="6"/>
  <c r="B557" i="6" s="1"/>
  <c r="F557" i="6" s="1"/>
  <c r="L1188" i="6"/>
  <c r="K1188" i="6"/>
  <c r="J1188" i="6"/>
  <c r="Q1188" i="6"/>
  <c r="P1188" i="6"/>
  <c r="O1188" i="6"/>
  <c r="N1188" i="6"/>
  <c r="M1188" i="6"/>
  <c r="I1188" i="6"/>
  <c r="H1188" i="6"/>
  <c r="G1188" i="6"/>
  <c r="F1188" i="6"/>
  <c r="E1188" i="6"/>
  <c r="D1188" i="6"/>
  <c r="C1188" i="6"/>
  <c r="B1188" i="6"/>
  <c r="A1188" i="6"/>
  <c r="R1188" i="6"/>
  <c r="A441" i="6"/>
  <c r="C441" i="6" s="1"/>
  <c r="L987" i="6"/>
  <c r="K987" i="6"/>
  <c r="J987" i="6"/>
  <c r="I987" i="6"/>
  <c r="O987" i="6"/>
  <c r="N987" i="6"/>
  <c r="M987" i="6"/>
  <c r="H987" i="6"/>
  <c r="G987" i="6"/>
  <c r="F987" i="6"/>
  <c r="E987" i="6"/>
  <c r="D987" i="6"/>
  <c r="C987" i="6"/>
  <c r="B987" i="6"/>
  <c r="R987" i="6"/>
  <c r="P987" i="6"/>
  <c r="A987" i="6"/>
  <c r="Q987" i="6"/>
  <c r="A713" i="6"/>
  <c r="C713" i="6" s="1"/>
  <c r="A85" i="6"/>
  <c r="B85" i="6" s="1"/>
  <c r="A53" i="6"/>
  <c r="C53" i="6" s="1"/>
  <c r="A11" i="6"/>
  <c r="A220" i="6"/>
  <c r="B220" i="6" s="1"/>
  <c r="D220" i="6" s="1"/>
  <c r="A105" i="6"/>
  <c r="C105" i="6" s="1"/>
  <c r="J105" i="6" s="1"/>
  <c r="A281" i="6"/>
  <c r="C281" i="6" s="1"/>
  <c r="J281" i="6" s="1"/>
  <c r="A128" i="6"/>
  <c r="C128" i="6" s="1"/>
  <c r="A298" i="6"/>
  <c r="A260" i="6"/>
  <c r="C260" i="6" s="1"/>
  <c r="A31" i="6"/>
  <c r="C31" i="6" s="1"/>
  <c r="J31" i="6" s="1"/>
  <c r="A76" i="6"/>
  <c r="B76" i="6" s="1"/>
  <c r="A659" i="6"/>
  <c r="C659" i="6" s="1"/>
  <c r="A335" i="6"/>
  <c r="C335" i="6" s="1"/>
  <c r="G335" i="6" s="1"/>
  <c r="A458" i="6"/>
  <c r="C458" i="6" s="1"/>
  <c r="G458" i="6" s="1"/>
  <c r="A434" i="6"/>
  <c r="B434" i="6" s="1"/>
  <c r="A504" i="6"/>
  <c r="C504" i="6" s="1"/>
  <c r="A423" i="6"/>
  <c r="B423" i="6" s="1"/>
  <c r="A435" i="6"/>
  <c r="A345" i="6"/>
  <c r="C345" i="6" s="1"/>
  <c r="A563" i="6"/>
  <c r="C563" i="6" s="1"/>
  <c r="A505" i="6"/>
  <c r="C505" i="6" s="1"/>
  <c r="A455" i="6"/>
  <c r="C455" i="6" s="1"/>
  <c r="A663" i="6"/>
  <c r="C663" i="6" s="1"/>
  <c r="A651" i="6"/>
  <c r="B651" i="6" s="1"/>
  <c r="J821" i="6"/>
  <c r="O821" i="6"/>
  <c r="A821" i="6"/>
  <c r="P821" i="6"/>
  <c r="N821" i="6"/>
  <c r="M821" i="6"/>
  <c r="L821" i="6"/>
  <c r="K821" i="6"/>
  <c r="I821" i="6"/>
  <c r="H821" i="6"/>
  <c r="G821" i="6"/>
  <c r="F821" i="6"/>
  <c r="E821" i="6"/>
  <c r="C821" i="6"/>
  <c r="R821" i="6"/>
  <c r="Q821" i="6"/>
  <c r="D821" i="6"/>
  <c r="B821" i="6"/>
  <c r="F847" i="6"/>
  <c r="R847" i="6"/>
  <c r="D847" i="6"/>
  <c r="Q847" i="6"/>
  <c r="C847" i="6"/>
  <c r="P847" i="6"/>
  <c r="B847" i="6"/>
  <c r="N847" i="6"/>
  <c r="M847" i="6"/>
  <c r="K847" i="6"/>
  <c r="G847" i="6"/>
  <c r="E847" i="6"/>
  <c r="A847" i="6"/>
  <c r="O847" i="6"/>
  <c r="J847" i="6"/>
  <c r="L847" i="6"/>
  <c r="H847" i="6"/>
  <c r="I847" i="6"/>
  <c r="K736" i="6"/>
  <c r="J736" i="6"/>
  <c r="I736" i="6"/>
  <c r="H736" i="6"/>
  <c r="G736" i="6"/>
  <c r="F736" i="6"/>
  <c r="E736" i="6"/>
  <c r="R736" i="6"/>
  <c r="D736" i="6"/>
  <c r="Q736" i="6"/>
  <c r="C736" i="6"/>
  <c r="P736" i="6"/>
  <c r="B736" i="6"/>
  <c r="N736" i="6"/>
  <c r="O736" i="6"/>
  <c r="M736" i="6"/>
  <c r="L736" i="6"/>
  <c r="A736" i="6"/>
  <c r="A686" i="6"/>
  <c r="B686" i="6" s="1"/>
  <c r="G802" i="6"/>
  <c r="H802" i="6"/>
  <c r="F802" i="6"/>
  <c r="E802" i="6"/>
  <c r="D802" i="6"/>
  <c r="R802" i="6"/>
  <c r="C802" i="6"/>
  <c r="Q802" i="6"/>
  <c r="B802" i="6"/>
  <c r="P802" i="6"/>
  <c r="A802" i="6"/>
  <c r="O802" i="6"/>
  <c r="N802" i="6"/>
  <c r="M802" i="6"/>
  <c r="K802" i="6"/>
  <c r="L802" i="6"/>
  <c r="J802" i="6"/>
  <c r="I802" i="6"/>
  <c r="R1081" i="6"/>
  <c r="D1081" i="6"/>
  <c r="Q1081" i="6"/>
  <c r="C1081" i="6"/>
  <c r="P1081" i="6"/>
  <c r="B1081" i="6"/>
  <c r="O1081" i="6"/>
  <c r="A1081" i="6"/>
  <c r="L1081" i="6"/>
  <c r="K1081" i="6"/>
  <c r="I1081" i="6"/>
  <c r="H1081" i="6"/>
  <c r="G1081" i="6"/>
  <c r="M1081" i="6"/>
  <c r="J1081" i="6"/>
  <c r="F1081" i="6"/>
  <c r="E1081" i="6"/>
  <c r="N1081" i="6"/>
  <c r="J1035" i="6"/>
  <c r="I1035" i="6"/>
  <c r="H1035" i="6"/>
  <c r="G1035" i="6"/>
  <c r="R1035" i="6"/>
  <c r="D1035" i="6"/>
  <c r="P1035" i="6"/>
  <c r="O1035" i="6"/>
  <c r="N1035" i="6"/>
  <c r="M1035" i="6"/>
  <c r="L1035" i="6"/>
  <c r="K1035" i="6"/>
  <c r="F1035" i="6"/>
  <c r="E1035" i="6"/>
  <c r="C1035" i="6"/>
  <c r="B1035" i="6"/>
  <c r="Q1035" i="6"/>
  <c r="A1035" i="6"/>
  <c r="A318" i="6"/>
  <c r="C318" i="6" s="1"/>
  <c r="A123" i="6"/>
  <c r="B123" i="6" s="1"/>
  <c r="I123" i="6" s="1"/>
  <c r="A466" i="6"/>
  <c r="C466" i="6" s="1"/>
  <c r="J466" i="6" s="1"/>
  <c r="A171" i="6"/>
  <c r="C171" i="6" s="1"/>
  <c r="A94" i="6"/>
  <c r="C94" i="6" s="1"/>
  <c r="G94" i="6" s="1"/>
  <c r="A280" i="6"/>
  <c r="C280" i="6" s="1"/>
  <c r="G280" i="6" s="1"/>
  <c r="A89" i="6"/>
  <c r="C89" i="6" s="1"/>
  <c r="A223" i="6"/>
  <c r="C223" i="6" s="1"/>
  <c r="J223" i="6" s="1"/>
  <c r="A158" i="6"/>
  <c r="B158" i="6" s="1"/>
  <c r="A45" i="6"/>
  <c r="B45" i="6" s="1"/>
  <c r="H45" i="6" s="1"/>
  <c r="A90" i="6"/>
  <c r="B90" i="6" s="1"/>
  <c r="O820" i="6"/>
  <c r="A820" i="6"/>
  <c r="F820" i="6"/>
  <c r="R820" i="6"/>
  <c r="B820" i="6"/>
  <c r="Q820" i="6"/>
  <c r="P820" i="6"/>
  <c r="N820" i="6"/>
  <c r="M820" i="6"/>
  <c r="L820" i="6"/>
  <c r="K820" i="6"/>
  <c r="J820" i="6"/>
  <c r="I820" i="6"/>
  <c r="H820" i="6"/>
  <c r="E820" i="6"/>
  <c r="G820" i="6"/>
  <c r="D820" i="6"/>
  <c r="C820" i="6"/>
  <c r="A617" i="6"/>
  <c r="C617" i="6" s="1"/>
  <c r="A584" i="6"/>
  <c r="B584" i="6" s="1"/>
  <c r="A383" i="6"/>
  <c r="B383" i="6" s="1"/>
  <c r="I383" i="6" s="1"/>
  <c r="A431" i="6"/>
  <c r="B431" i="6" s="1"/>
  <c r="I431" i="6" s="1"/>
  <c r="A463" i="6"/>
  <c r="C463" i="6" s="1"/>
  <c r="A440" i="6"/>
  <c r="B440" i="6" s="1"/>
  <c r="A359" i="6"/>
  <c r="B359" i="6" s="1"/>
  <c r="I359" i="6" s="1"/>
  <c r="A612" i="6"/>
  <c r="B612" i="6" s="1"/>
  <c r="A519" i="6"/>
  <c r="C519" i="6" s="1"/>
  <c r="G519" i="6" s="1"/>
  <c r="A469" i="6"/>
  <c r="B469" i="6" s="1"/>
  <c r="A696" i="6"/>
  <c r="C696" i="6" s="1"/>
  <c r="A481" i="6"/>
  <c r="C481" i="6" s="1"/>
  <c r="J481" i="6" s="1"/>
  <c r="A604" i="6"/>
  <c r="C604" i="6" s="1"/>
  <c r="N741" i="6"/>
  <c r="M741" i="6"/>
  <c r="L741" i="6"/>
  <c r="K741" i="6"/>
  <c r="J741" i="6"/>
  <c r="I741" i="6"/>
  <c r="H741" i="6"/>
  <c r="G741" i="6"/>
  <c r="F741" i="6"/>
  <c r="E741" i="6"/>
  <c r="Q741" i="6"/>
  <c r="C741" i="6"/>
  <c r="O741" i="6"/>
  <c r="D741" i="6"/>
  <c r="B741" i="6"/>
  <c r="A741" i="6"/>
  <c r="R741" i="6"/>
  <c r="P741" i="6"/>
  <c r="R895" i="6"/>
  <c r="D895" i="6"/>
  <c r="P895" i="6"/>
  <c r="B895" i="6"/>
  <c r="O895" i="6"/>
  <c r="A895" i="6"/>
  <c r="N895" i="6"/>
  <c r="M895" i="6"/>
  <c r="L895" i="6"/>
  <c r="K895" i="6"/>
  <c r="J895" i="6"/>
  <c r="I895" i="6"/>
  <c r="G895" i="6"/>
  <c r="Q895" i="6"/>
  <c r="F895" i="6"/>
  <c r="C895" i="6"/>
  <c r="H895" i="6"/>
  <c r="E895" i="6"/>
  <c r="K750" i="6"/>
  <c r="J750" i="6"/>
  <c r="I750" i="6"/>
  <c r="H750" i="6"/>
  <c r="G750" i="6"/>
  <c r="F750" i="6"/>
  <c r="E750" i="6"/>
  <c r="R750" i="6"/>
  <c r="D750" i="6"/>
  <c r="Q750" i="6"/>
  <c r="C750" i="6"/>
  <c r="P750" i="6"/>
  <c r="B750" i="6"/>
  <c r="N750" i="6"/>
  <c r="M750" i="6"/>
  <c r="L750" i="6"/>
  <c r="A750" i="6"/>
  <c r="O750" i="6"/>
  <c r="A700" i="6"/>
  <c r="C700" i="6" s="1"/>
  <c r="O806" i="6"/>
  <c r="A806" i="6"/>
  <c r="G806" i="6"/>
  <c r="F806" i="6"/>
  <c r="E806" i="6"/>
  <c r="D806" i="6"/>
  <c r="R806" i="6"/>
  <c r="C806" i="6"/>
  <c r="Q806" i="6"/>
  <c r="B806" i="6"/>
  <c r="P806" i="6"/>
  <c r="N806" i="6"/>
  <c r="M806" i="6"/>
  <c r="L806" i="6"/>
  <c r="J806" i="6"/>
  <c r="K806" i="6"/>
  <c r="I806" i="6"/>
  <c r="H806" i="6"/>
  <c r="A555" i="6"/>
  <c r="B555" i="6" s="1"/>
  <c r="O1062" i="6"/>
  <c r="A1062" i="6"/>
  <c r="N1062" i="6"/>
  <c r="M1062" i="6"/>
  <c r="L1062" i="6"/>
  <c r="I1062" i="6"/>
  <c r="H1062" i="6"/>
  <c r="K1062" i="6"/>
  <c r="J1062" i="6"/>
  <c r="G1062" i="6"/>
  <c r="F1062" i="6"/>
  <c r="E1062" i="6"/>
  <c r="D1062" i="6"/>
  <c r="C1062" i="6"/>
  <c r="B1062" i="6"/>
  <c r="R1062" i="6"/>
  <c r="Q1062" i="6"/>
  <c r="P1062" i="6"/>
  <c r="P915" i="6"/>
  <c r="B915" i="6"/>
  <c r="N915" i="6"/>
  <c r="M915" i="6"/>
  <c r="L915" i="6"/>
  <c r="K915" i="6"/>
  <c r="J915" i="6"/>
  <c r="I915" i="6"/>
  <c r="H915" i="6"/>
  <c r="G915" i="6"/>
  <c r="E915" i="6"/>
  <c r="F915" i="6"/>
  <c r="D915" i="6"/>
  <c r="C915" i="6"/>
  <c r="A915" i="6"/>
  <c r="R915" i="6"/>
  <c r="Q915" i="6"/>
  <c r="O915" i="6"/>
  <c r="N981" i="6"/>
  <c r="M981" i="6"/>
  <c r="L981" i="6"/>
  <c r="K981" i="6"/>
  <c r="I981" i="6"/>
  <c r="H981" i="6"/>
  <c r="G981" i="6"/>
  <c r="F981" i="6"/>
  <c r="E981" i="6"/>
  <c r="D981" i="6"/>
  <c r="C981" i="6"/>
  <c r="B981" i="6"/>
  <c r="A981" i="6"/>
  <c r="R981" i="6"/>
  <c r="P981" i="6"/>
  <c r="Q981" i="6"/>
  <c r="O981" i="6"/>
  <c r="J981" i="6"/>
  <c r="K888" i="6"/>
  <c r="I888" i="6"/>
  <c r="H888" i="6"/>
  <c r="G888" i="6"/>
  <c r="F888" i="6"/>
  <c r="E888" i="6"/>
  <c r="R888" i="6"/>
  <c r="D888" i="6"/>
  <c r="Q888" i="6"/>
  <c r="C888" i="6"/>
  <c r="P888" i="6"/>
  <c r="B888" i="6"/>
  <c r="N888" i="6"/>
  <c r="O888" i="6"/>
  <c r="M888" i="6"/>
  <c r="L888" i="6"/>
  <c r="J888" i="6"/>
  <c r="A888" i="6"/>
  <c r="M942" i="6"/>
  <c r="K942" i="6"/>
  <c r="G942" i="6"/>
  <c r="F942" i="6"/>
  <c r="E942" i="6"/>
  <c r="D942" i="6"/>
  <c r="C942" i="6"/>
  <c r="R942" i="6"/>
  <c r="B942" i="6"/>
  <c r="Q942" i="6"/>
  <c r="A942" i="6"/>
  <c r="P942" i="6"/>
  <c r="O942" i="6"/>
  <c r="N942" i="6"/>
  <c r="J942" i="6"/>
  <c r="L942" i="6"/>
  <c r="I942" i="6"/>
  <c r="H942" i="6"/>
  <c r="G844" i="6"/>
  <c r="E844" i="6"/>
  <c r="R844" i="6"/>
  <c r="D844" i="6"/>
  <c r="Q844" i="6"/>
  <c r="O844" i="6"/>
  <c r="A844" i="6"/>
  <c r="N844" i="6"/>
  <c r="L844" i="6"/>
  <c r="H844" i="6"/>
  <c r="F844" i="6"/>
  <c r="C844" i="6"/>
  <c r="B844" i="6"/>
  <c r="P844" i="6"/>
  <c r="K844" i="6"/>
  <c r="M844" i="6"/>
  <c r="J844" i="6"/>
  <c r="I844" i="6"/>
  <c r="E892" i="6"/>
  <c r="Q892" i="6"/>
  <c r="C892" i="6"/>
  <c r="P892" i="6"/>
  <c r="B892" i="6"/>
  <c r="O892" i="6"/>
  <c r="A892" i="6"/>
  <c r="N892" i="6"/>
  <c r="M892" i="6"/>
  <c r="L892" i="6"/>
  <c r="K892" i="6"/>
  <c r="J892" i="6"/>
  <c r="H892" i="6"/>
  <c r="F892" i="6"/>
  <c r="D892" i="6"/>
  <c r="R892" i="6"/>
  <c r="I892" i="6"/>
  <c r="G892" i="6"/>
  <c r="O1090" i="6"/>
  <c r="A1090" i="6"/>
  <c r="N1090" i="6"/>
  <c r="M1090" i="6"/>
  <c r="L1090" i="6"/>
  <c r="I1090" i="6"/>
  <c r="H1090" i="6"/>
  <c r="G1090" i="6"/>
  <c r="F1090" i="6"/>
  <c r="E1090" i="6"/>
  <c r="R1090" i="6"/>
  <c r="D1090" i="6"/>
  <c r="Q1090" i="6"/>
  <c r="P1090" i="6"/>
  <c r="K1090" i="6"/>
  <c r="J1090" i="6"/>
  <c r="C1090" i="6"/>
  <c r="B1090" i="6"/>
  <c r="Q1313" i="6"/>
  <c r="C1313" i="6"/>
  <c r="P1313" i="6"/>
  <c r="B1313" i="6"/>
  <c r="O1313" i="6"/>
  <c r="A1313" i="6"/>
  <c r="N1313" i="6"/>
  <c r="M1313" i="6"/>
  <c r="L1313" i="6"/>
  <c r="K1313" i="6"/>
  <c r="J1313" i="6"/>
  <c r="I1313" i="6"/>
  <c r="H1313" i="6"/>
  <c r="G1313" i="6"/>
  <c r="F1313" i="6"/>
  <c r="R1313" i="6"/>
  <c r="E1313" i="6"/>
  <c r="D1313" i="6"/>
  <c r="J1180" i="6"/>
  <c r="I1180" i="6"/>
  <c r="H1180" i="6"/>
  <c r="G1180" i="6"/>
  <c r="F1180" i="6"/>
  <c r="E1180" i="6"/>
  <c r="D1180" i="6"/>
  <c r="C1180" i="6"/>
  <c r="B1180" i="6"/>
  <c r="R1180" i="6"/>
  <c r="A1180" i="6"/>
  <c r="Q1180" i="6"/>
  <c r="P1180" i="6"/>
  <c r="O1180" i="6"/>
  <c r="N1180" i="6"/>
  <c r="M1180" i="6"/>
  <c r="L1180" i="6"/>
  <c r="K1180" i="6"/>
  <c r="A274" i="6"/>
  <c r="B274" i="6" s="1"/>
  <c r="A137" i="6"/>
  <c r="C137" i="6" s="1"/>
  <c r="A40" i="6"/>
  <c r="B40" i="6" s="1"/>
  <c r="D40" i="6" s="1"/>
  <c r="A232" i="6"/>
  <c r="B232" i="6" s="1"/>
  <c r="I232" i="6" s="1"/>
  <c r="A133" i="6"/>
  <c r="B133" i="6" s="1"/>
  <c r="A323" i="6"/>
  <c r="C323" i="6" s="1"/>
  <c r="A153" i="6"/>
  <c r="C153" i="6" s="1"/>
  <c r="G153" i="6" s="1"/>
  <c r="A334" i="6"/>
  <c r="C334" i="6" s="1"/>
  <c r="A320" i="6"/>
  <c r="C320" i="6" s="1"/>
  <c r="A59" i="6"/>
  <c r="B59" i="6" s="1"/>
  <c r="A104" i="6"/>
  <c r="A329" i="6"/>
  <c r="C329" i="6" s="1"/>
  <c r="J329" i="6" s="1"/>
  <c r="A363" i="6"/>
  <c r="C363" i="6" s="1"/>
  <c r="A596" i="6"/>
  <c r="B596" i="6" s="1"/>
  <c r="I596" i="6" s="1"/>
  <c r="A460" i="6"/>
  <c r="C460" i="6" s="1"/>
  <c r="R983" i="6"/>
  <c r="D983" i="6"/>
  <c r="Q983" i="6"/>
  <c r="C983" i="6"/>
  <c r="P983" i="6"/>
  <c r="B983" i="6"/>
  <c r="O983" i="6"/>
  <c r="A983" i="6"/>
  <c r="K983" i="6"/>
  <c r="J983" i="6"/>
  <c r="I983" i="6"/>
  <c r="H983" i="6"/>
  <c r="G983" i="6"/>
  <c r="F983" i="6"/>
  <c r="E983" i="6"/>
  <c r="N983" i="6"/>
  <c r="M983" i="6"/>
  <c r="L983" i="6"/>
  <c r="A272" i="6"/>
  <c r="C272" i="6" s="1"/>
  <c r="A177" i="6"/>
  <c r="B177" i="6" s="1"/>
  <c r="A593" i="6"/>
  <c r="C593" i="6" s="1"/>
  <c r="A594" i="6"/>
  <c r="C594" i="6" s="1"/>
  <c r="A508" i="6"/>
  <c r="C508" i="6" s="1"/>
  <c r="R743" i="6"/>
  <c r="D743" i="6"/>
  <c r="Q743" i="6"/>
  <c r="C743" i="6"/>
  <c r="P743" i="6"/>
  <c r="B743" i="6"/>
  <c r="O743" i="6"/>
  <c r="A743" i="6"/>
  <c r="N743" i="6"/>
  <c r="M743" i="6"/>
  <c r="L743" i="6"/>
  <c r="K743" i="6"/>
  <c r="J743" i="6"/>
  <c r="I743" i="6"/>
  <c r="G743" i="6"/>
  <c r="H743" i="6"/>
  <c r="F743" i="6"/>
  <c r="E743" i="6"/>
  <c r="A495" i="6"/>
  <c r="B495" i="6" s="1"/>
  <c r="A623" i="6"/>
  <c r="C623" i="6" s="1"/>
  <c r="A660" i="6"/>
  <c r="C660" i="6" s="1"/>
  <c r="O918" i="6"/>
  <c r="A918" i="6"/>
  <c r="M918" i="6"/>
  <c r="L918" i="6"/>
  <c r="K918" i="6"/>
  <c r="J918" i="6"/>
  <c r="I918" i="6"/>
  <c r="H918" i="6"/>
  <c r="G918" i="6"/>
  <c r="F918" i="6"/>
  <c r="R918" i="6"/>
  <c r="D918" i="6"/>
  <c r="B918" i="6"/>
  <c r="Q918" i="6"/>
  <c r="N918" i="6"/>
  <c r="E918" i="6"/>
  <c r="C918" i="6"/>
  <c r="P918" i="6"/>
  <c r="K764" i="6"/>
  <c r="J764" i="6"/>
  <c r="I764" i="6"/>
  <c r="H764" i="6"/>
  <c r="G764" i="6"/>
  <c r="F764" i="6"/>
  <c r="E764" i="6"/>
  <c r="R764" i="6"/>
  <c r="D764" i="6"/>
  <c r="Q764" i="6"/>
  <c r="C764" i="6"/>
  <c r="P764" i="6"/>
  <c r="B764" i="6"/>
  <c r="N764" i="6"/>
  <c r="O764" i="6"/>
  <c r="L764" i="6"/>
  <c r="A764" i="6"/>
  <c r="M764" i="6"/>
  <c r="A714" i="6"/>
  <c r="C714" i="6" s="1"/>
  <c r="N925" i="6"/>
  <c r="L925" i="6"/>
  <c r="D925" i="6"/>
  <c r="R925" i="6"/>
  <c r="B925" i="6"/>
  <c r="Q925" i="6"/>
  <c r="A925" i="6"/>
  <c r="P925" i="6"/>
  <c r="O925" i="6"/>
  <c r="M925" i="6"/>
  <c r="K925" i="6"/>
  <c r="J925" i="6"/>
  <c r="I925" i="6"/>
  <c r="G925" i="6"/>
  <c r="H925" i="6"/>
  <c r="F925" i="6"/>
  <c r="E925" i="6"/>
  <c r="C925" i="6"/>
  <c r="A569" i="6"/>
  <c r="C569" i="6" s="1"/>
  <c r="A558" i="6"/>
  <c r="C558" i="6" s="1"/>
  <c r="G558" i="6" s="1"/>
  <c r="R927" i="6"/>
  <c r="D927" i="6"/>
  <c r="P927" i="6"/>
  <c r="B927" i="6"/>
  <c r="N927" i="6"/>
  <c r="L927" i="6"/>
  <c r="K927" i="6"/>
  <c r="J927" i="6"/>
  <c r="I927" i="6"/>
  <c r="H927" i="6"/>
  <c r="G927" i="6"/>
  <c r="F927" i="6"/>
  <c r="E927" i="6"/>
  <c r="A927" i="6"/>
  <c r="Q927" i="6"/>
  <c r="O927" i="6"/>
  <c r="M927" i="6"/>
  <c r="C927" i="6"/>
  <c r="Q1056" i="6"/>
  <c r="C1056" i="6"/>
  <c r="P1056" i="6"/>
  <c r="B1056" i="6"/>
  <c r="O1056" i="6"/>
  <c r="A1056" i="6"/>
  <c r="N1056" i="6"/>
  <c r="K1056" i="6"/>
  <c r="I1056" i="6"/>
  <c r="H1056" i="6"/>
  <c r="G1056" i="6"/>
  <c r="F1056" i="6"/>
  <c r="E1056" i="6"/>
  <c r="D1056" i="6"/>
  <c r="M1056" i="6"/>
  <c r="R1056" i="6"/>
  <c r="L1056" i="6"/>
  <c r="J1056" i="6"/>
  <c r="P947" i="6"/>
  <c r="B947" i="6"/>
  <c r="N947" i="6"/>
  <c r="J947" i="6"/>
  <c r="I947" i="6"/>
  <c r="H947" i="6"/>
  <c r="G947" i="6"/>
  <c r="F947" i="6"/>
  <c r="E947" i="6"/>
  <c r="D947" i="6"/>
  <c r="C947" i="6"/>
  <c r="R947" i="6"/>
  <c r="A947" i="6"/>
  <c r="Q947" i="6"/>
  <c r="M947" i="6"/>
  <c r="O947" i="6"/>
  <c r="L947" i="6"/>
  <c r="K947" i="6"/>
  <c r="H929" i="6"/>
  <c r="F929" i="6"/>
  <c r="J929" i="6"/>
  <c r="I929" i="6"/>
  <c r="G929" i="6"/>
  <c r="E929" i="6"/>
  <c r="D929" i="6"/>
  <c r="C929" i="6"/>
  <c r="R929" i="6"/>
  <c r="B929" i="6"/>
  <c r="Q929" i="6"/>
  <c r="A929" i="6"/>
  <c r="P929" i="6"/>
  <c r="O929" i="6"/>
  <c r="M929" i="6"/>
  <c r="N929" i="6"/>
  <c r="L929" i="6"/>
  <c r="K929" i="6"/>
  <c r="H911" i="6"/>
  <c r="F911" i="6"/>
  <c r="E911" i="6"/>
  <c r="R911" i="6"/>
  <c r="D911" i="6"/>
  <c r="Q911" i="6"/>
  <c r="C911" i="6"/>
  <c r="P911" i="6"/>
  <c r="B911" i="6"/>
  <c r="O911" i="6"/>
  <c r="A911" i="6"/>
  <c r="N911" i="6"/>
  <c r="M911" i="6"/>
  <c r="K911" i="6"/>
  <c r="L911" i="6"/>
  <c r="J911" i="6"/>
  <c r="I911" i="6"/>
  <c r="G911" i="6"/>
  <c r="Q1028" i="6"/>
  <c r="C1028" i="6"/>
  <c r="P1028" i="6"/>
  <c r="B1028" i="6"/>
  <c r="O1028" i="6"/>
  <c r="A1028" i="6"/>
  <c r="N1028" i="6"/>
  <c r="R1028" i="6"/>
  <c r="M1028" i="6"/>
  <c r="L1028" i="6"/>
  <c r="K1028" i="6"/>
  <c r="J1028" i="6"/>
  <c r="I1028" i="6"/>
  <c r="H1028" i="6"/>
  <c r="G1028" i="6"/>
  <c r="E1028" i="6"/>
  <c r="F1028" i="6"/>
  <c r="D1028" i="6"/>
  <c r="P1115" i="6"/>
  <c r="B1115" i="6"/>
  <c r="O1115" i="6"/>
  <c r="A1115" i="6"/>
  <c r="N1115" i="6"/>
  <c r="M1115" i="6"/>
  <c r="L1115" i="6"/>
  <c r="K1115" i="6"/>
  <c r="J1115" i="6"/>
  <c r="I1115" i="6"/>
  <c r="H1115" i="6"/>
  <c r="G1115" i="6"/>
  <c r="F1115" i="6"/>
  <c r="E1115" i="6"/>
  <c r="D1115" i="6"/>
  <c r="C1115" i="6"/>
  <c r="R1115" i="6"/>
  <c r="Q1115" i="6"/>
  <c r="N1093" i="6"/>
  <c r="M1093" i="6"/>
  <c r="L1093" i="6"/>
  <c r="K1093" i="6"/>
  <c r="J1093" i="6"/>
  <c r="H1093" i="6"/>
  <c r="G1093" i="6"/>
  <c r="F1093" i="6"/>
  <c r="E1093" i="6"/>
  <c r="R1093" i="6"/>
  <c r="D1093" i="6"/>
  <c r="Q1093" i="6"/>
  <c r="C1093" i="6"/>
  <c r="P1093" i="6"/>
  <c r="O1093" i="6"/>
  <c r="I1093" i="6"/>
  <c r="B1093" i="6"/>
  <c r="A1093" i="6"/>
  <c r="I1365" i="6"/>
  <c r="Q1365" i="6"/>
  <c r="B1365" i="6"/>
  <c r="P1365" i="6"/>
  <c r="A1365" i="6"/>
  <c r="O1365" i="6"/>
  <c r="N1365" i="6"/>
  <c r="M1365" i="6"/>
  <c r="L1365" i="6"/>
  <c r="K1365" i="6"/>
  <c r="J1365" i="6"/>
  <c r="H1365" i="6"/>
  <c r="G1365" i="6"/>
  <c r="F1365" i="6"/>
  <c r="E1365" i="6"/>
  <c r="R1365" i="6"/>
  <c r="D1365" i="6"/>
  <c r="C1365" i="6"/>
  <c r="O1165" i="6"/>
  <c r="A1165" i="6"/>
  <c r="N1165" i="6"/>
  <c r="M1165" i="6"/>
  <c r="H1165" i="6"/>
  <c r="G1165" i="6"/>
  <c r="F1165" i="6"/>
  <c r="E1165" i="6"/>
  <c r="D1165" i="6"/>
  <c r="C1165" i="6"/>
  <c r="B1165" i="6"/>
  <c r="R1165" i="6"/>
  <c r="Q1165" i="6"/>
  <c r="P1165" i="6"/>
  <c r="L1165" i="6"/>
  <c r="K1165" i="6"/>
  <c r="J1165" i="6"/>
  <c r="I1165" i="6"/>
  <c r="N1196" i="6"/>
  <c r="M1196" i="6"/>
  <c r="L1196" i="6"/>
  <c r="G1196" i="6"/>
  <c r="F1196" i="6"/>
  <c r="E1196" i="6"/>
  <c r="D1196" i="6"/>
  <c r="C1196" i="6"/>
  <c r="B1196" i="6"/>
  <c r="R1196" i="6"/>
  <c r="A1196" i="6"/>
  <c r="Q1196" i="6"/>
  <c r="P1196" i="6"/>
  <c r="O1196" i="6"/>
  <c r="K1196" i="6"/>
  <c r="J1196" i="6"/>
  <c r="I1196" i="6"/>
  <c r="H1196" i="6"/>
  <c r="H1111" i="6"/>
  <c r="G1111" i="6"/>
  <c r="F1111" i="6"/>
  <c r="E1111" i="6"/>
  <c r="R1111" i="6"/>
  <c r="D1111" i="6"/>
  <c r="Q1111" i="6"/>
  <c r="C1111" i="6"/>
  <c r="P1111" i="6"/>
  <c r="B1111" i="6"/>
  <c r="O1111" i="6"/>
  <c r="A1111" i="6"/>
  <c r="N1111" i="6"/>
  <c r="M1111" i="6"/>
  <c r="L1111" i="6"/>
  <c r="K1111" i="6"/>
  <c r="J1111" i="6"/>
  <c r="I1111" i="6"/>
  <c r="R1170" i="6"/>
  <c r="D1170" i="6"/>
  <c r="Q1170" i="6"/>
  <c r="C1170" i="6"/>
  <c r="P1170" i="6"/>
  <c r="B1170" i="6"/>
  <c r="A1170" i="6"/>
  <c r="O1170" i="6"/>
  <c r="N1170" i="6"/>
  <c r="M1170" i="6"/>
  <c r="L1170" i="6"/>
  <c r="K1170" i="6"/>
  <c r="J1170" i="6"/>
  <c r="I1170" i="6"/>
  <c r="H1170" i="6"/>
  <c r="G1170" i="6"/>
  <c r="F1170" i="6"/>
  <c r="E1170" i="6"/>
  <c r="F1061" i="6"/>
  <c r="E1061" i="6"/>
  <c r="R1061" i="6"/>
  <c r="D1061" i="6"/>
  <c r="Q1061" i="6"/>
  <c r="C1061" i="6"/>
  <c r="N1061" i="6"/>
  <c r="M1061" i="6"/>
  <c r="H1061" i="6"/>
  <c r="G1061" i="6"/>
  <c r="B1061" i="6"/>
  <c r="A1061" i="6"/>
  <c r="P1061" i="6"/>
  <c r="O1061" i="6"/>
  <c r="K1061" i="6"/>
  <c r="L1061" i="6"/>
  <c r="J1061" i="6"/>
  <c r="I1061" i="6"/>
  <c r="E1050" i="6"/>
  <c r="R1050" i="6"/>
  <c r="D1050" i="6"/>
  <c r="Q1050" i="6"/>
  <c r="C1050" i="6"/>
  <c r="P1050" i="6"/>
  <c r="B1050" i="6"/>
  <c r="M1050" i="6"/>
  <c r="N1050" i="6"/>
  <c r="L1050" i="6"/>
  <c r="K1050" i="6"/>
  <c r="J1050" i="6"/>
  <c r="I1050" i="6"/>
  <c r="H1050" i="6"/>
  <c r="G1050" i="6"/>
  <c r="F1050" i="6"/>
  <c r="A1050" i="6"/>
  <c r="O1050" i="6"/>
  <c r="O1305" i="6"/>
  <c r="A1305" i="6"/>
  <c r="N1305" i="6"/>
  <c r="M1305" i="6"/>
  <c r="L1305" i="6"/>
  <c r="K1305" i="6"/>
  <c r="J1305" i="6"/>
  <c r="I1305" i="6"/>
  <c r="G1305" i="6"/>
  <c r="F1305" i="6"/>
  <c r="E1305" i="6"/>
  <c r="R1305" i="6"/>
  <c r="D1305" i="6"/>
  <c r="Q1305" i="6"/>
  <c r="P1305" i="6"/>
  <c r="H1305" i="6"/>
  <c r="C1305" i="6"/>
  <c r="B1305" i="6"/>
  <c r="I1393" i="6"/>
  <c r="H1393" i="6"/>
  <c r="G1393" i="6"/>
  <c r="M1393" i="6"/>
  <c r="L1393" i="6"/>
  <c r="K1393" i="6"/>
  <c r="J1393" i="6"/>
  <c r="F1393" i="6"/>
  <c r="E1393" i="6"/>
  <c r="D1393" i="6"/>
  <c r="C1393" i="6"/>
  <c r="B1393" i="6"/>
  <c r="R1393" i="6"/>
  <c r="A1393" i="6"/>
  <c r="Q1393" i="6"/>
  <c r="P1393" i="6"/>
  <c r="O1393" i="6"/>
  <c r="N1393" i="6"/>
  <c r="M1493" i="6"/>
  <c r="L1493" i="6"/>
  <c r="K1493" i="6"/>
  <c r="J1493" i="6"/>
  <c r="I1493" i="6"/>
  <c r="H1493" i="6"/>
  <c r="R1493" i="6"/>
  <c r="D1493" i="6"/>
  <c r="Q1493" i="6"/>
  <c r="C1493" i="6"/>
  <c r="P1493" i="6"/>
  <c r="B1493" i="6"/>
  <c r="O1493" i="6"/>
  <c r="N1493" i="6"/>
  <c r="G1493" i="6"/>
  <c r="F1493" i="6"/>
  <c r="E1493" i="6"/>
  <c r="A1493" i="6"/>
  <c r="K1429" i="6"/>
  <c r="J1429" i="6"/>
  <c r="I1429" i="6"/>
  <c r="H1429" i="6"/>
  <c r="D1429" i="6"/>
  <c r="C1429" i="6"/>
  <c r="B1429" i="6"/>
  <c r="A1429" i="6"/>
  <c r="R1429" i="6"/>
  <c r="Q1429" i="6"/>
  <c r="P1429" i="6"/>
  <c r="O1429" i="6"/>
  <c r="N1429" i="6"/>
  <c r="M1429" i="6"/>
  <c r="L1429" i="6"/>
  <c r="G1429" i="6"/>
  <c r="F1429" i="6"/>
  <c r="E1429" i="6"/>
  <c r="F1164" i="6"/>
  <c r="E1164" i="6"/>
  <c r="R1164" i="6"/>
  <c r="D1164" i="6"/>
  <c r="J1164" i="6"/>
  <c r="I1164" i="6"/>
  <c r="H1164" i="6"/>
  <c r="G1164" i="6"/>
  <c r="C1164" i="6"/>
  <c r="B1164" i="6"/>
  <c r="A1164" i="6"/>
  <c r="Q1164" i="6"/>
  <c r="P1164" i="6"/>
  <c r="O1164" i="6"/>
  <c r="N1164" i="6"/>
  <c r="M1164" i="6"/>
  <c r="L1164" i="6"/>
  <c r="K1164" i="6"/>
  <c r="E1265" i="6"/>
  <c r="R1265" i="6"/>
  <c r="D1265" i="6"/>
  <c r="Q1265" i="6"/>
  <c r="C1265" i="6"/>
  <c r="P1265" i="6"/>
  <c r="B1265" i="6"/>
  <c r="O1265" i="6"/>
  <c r="A1265" i="6"/>
  <c r="K1265" i="6"/>
  <c r="J1265" i="6"/>
  <c r="I1265" i="6"/>
  <c r="H1265" i="6"/>
  <c r="G1265" i="6"/>
  <c r="F1265" i="6"/>
  <c r="N1265" i="6"/>
  <c r="M1265" i="6"/>
  <c r="L1265" i="6"/>
  <c r="M1549" i="6"/>
  <c r="L1549" i="6"/>
  <c r="K1549" i="6"/>
  <c r="J1549" i="6"/>
  <c r="I1549" i="6"/>
  <c r="H1549" i="6"/>
  <c r="G1549" i="6"/>
  <c r="F1549" i="6"/>
  <c r="E1549" i="6"/>
  <c r="R1549" i="6"/>
  <c r="D1549" i="6"/>
  <c r="Q1549" i="6"/>
  <c r="C1549" i="6"/>
  <c r="P1549" i="6"/>
  <c r="B1549" i="6"/>
  <c r="O1549" i="6"/>
  <c r="A1549" i="6"/>
  <c r="N1549" i="6"/>
  <c r="G1721" i="6"/>
  <c r="F1721" i="6"/>
  <c r="N1721" i="6"/>
  <c r="M1721" i="6"/>
  <c r="L1721" i="6"/>
  <c r="K1721" i="6"/>
  <c r="J1721" i="6"/>
  <c r="I1721" i="6"/>
  <c r="H1721" i="6"/>
  <c r="E1721" i="6"/>
  <c r="D1721" i="6"/>
  <c r="C1721" i="6"/>
  <c r="R1721" i="6"/>
  <c r="B1721" i="6"/>
  <c r="Q1721" i="6"/>
  <c r="A1721" i="6"/>
  <c r="P1721" i="6"/>
  <c r="O1721" i="6"/>
  <c r="A35" i="6"/>
  <c r="C35" i="6" s="1"/>
  <c r="A74" i="6"/>
  <c r="C74" i="6" s="1"/>
  <c r="A21" i="6"/>
  <c r="B21" i="6" s="1"/>
  <c r="E21" i="6" s="1"/>
  <c r="A55" i="6"/>
  <c r="C55" i="6" s="1"/>
  <c r="A8" i="6"/>
  <c r="B8" i="6" s="1"/>
  <c r="I8" i="6" s="1"/>
  <c r="A151" i="6"/>
  <c r="B151" i="6" s="1"/>
  <c r="A71" i="6"/>
  <c r="B71" i="6" s="1"/>
  <c r="A39" i="6"/>
  <c r="B39" i="6" s="1"/>
  <c r="A278" i="6"/>
  <c r="C278" i="6" s="1"/>
  <c r="A251" i="6"/>
  <c r="C251" i="6" s="1"/>
  <c r="A172" i="6"/>
  <c r="B172" i="6" s="1"/>
  <c r="I172" i="6" s="1"/>
  <c r="A136" i="6"/>
  <c r="C136" i="6" s="1"/>
  <c r="G136" i="6" s="1"/>
  <c r="A421" i="6"/>
  <c r="C421" i="6" s="1"/>
  <c r="A348" i="6"/>
  <c r="C348" i="6" s="1"/>
  <c r="A179" i="6"/>
  <c r="C179" i="6" s="1"/>
  <c r="A131" i="6"/>
  <c r="A50" i="6"/>
  <c r="C50" i="6" s="1"/>
  <c r="A241" i="6"/>
  <c r="C241" i="6" s="1"/>
  <c r="A418" i="6"/>
  <c r="B418" i="6" s="1"/>
  <c r="A187" i="6"/>
  <c r="B187" i="6" s="1"/>
  <c r="A87" i="6"/>
  <c r="B87" i="6" s="1"/>
  <c r="H87" i="6" s="1"/>
  <c r="A288" i="6"/>
  <c r="B288" i="6" s="1"/>
  <c r="A132" i="6"/>
  <c r="B132" i="6" s="1"/>
  <c r="E132" i="6" s="1"/>
  <c r="A354" i="6"/>
  <c r="B354" i="6" s="1"/>
  <c r="A357" i="6"/>
  <c r="C357" i="6" s="1"/>
  <c r="A346" i="6"/>
  <c r="C346" i="6" s="1"/>
  <c r="A391" i="6"/>
  <c r="C391" i="6" s="1"/>
  <c r="J391" i="6" s="1"/>
  <c r="A296" i="6"/>
  <c r="C296" i="6" s="1"/>
  <c r="A524" i="6"/>
  <c r="C524" i="6" s="1"/>
  <c r="J524" i="6" s="1"/>
  <c r="A425" i="6"/>
  <c r="C425" i="6" s="1"/>
  <c r="A476" i="6"/>
  <c r="C476" i="6" s="1"/>
  <c r="A461" i="6"/>
  <c r="C461" i="6" s="1"/>
  <c r="A283" i="6"/>
  <c r="B283" i="6" s="1"/>
  <c r="A485" i="6"/>
  <c r="C485" i="6" s="1"/>
  <c r="A300" i="6"/>
  <c r="B300" i="6" s="1"/>
  <c r="A464" i="6"/>
  <c r="B464" i="6" s="1"/>
  <c r="A205" i="6"/>
  <c r="A401" i="6"/>
  <c r="C401" i="6" s="1"/>
  <c r="A605" i="6"/>
  <c r="B605" i="6" s="1"/>
  <c r="I605" i="6" s="1"/>
  <c r="A690" i="6"/>
  <c r="C690" i="6" s="1"/>
  <c r="M690" i="6" s="1"/>
  <c r="A613" i="6"/>
  <c r="B613" i="6" s="1"/>
  <c r="A589" i="6"/>
  <c r="B589" i="6" s="1"/>
  <c r="A536" i="6"/>
  <c r="B536" i="6" s="1"/>
  <c r="I536" i="6" s="1"/>
  <c r="A511" i="6"/>
  <c r="C511" i="6" s="1"/>
  <c r="O792" i="6"/>
  <c r="A792" i="6"/>
  <c r="Q792" i="6"/>
  <c r="B792" i="6"/>
  <c r="P792" i="6"/>
  <c r="N792" i="6"/>
  <c r="M792" i="6"/>
  <c r="L792" i="6"/>
  <c r="K792" i="6"/>
  <c r="J792" i="6"/>
  <c r="I792" i="6"/>
  <c r="H792" i="6"/>
  <c r="G792" i="6"/>
  <c r="E792" i="6"/>
  <c r="R792" i="6"/>
  <c r="F792" i="6"/>
  <c r="D792" i="6"/>
  <c r="C792" i="6"/>
  <c r="A506" i="6"/>
  <c r="C506" i="6" s="1"/>
  <c r="A523" i="6"/>
  <c r="C523" i="6" s="1"/>
  <c r="J523" i="6" s="1"/>
  <c r="A456" i="6"/>
  <c r="C456" i="6" s="1"/>
  <c r="A649" i="6"/>
  <c r="B649" i="6" s="1"/>
  <c r="Q884" i="6"/>
  <c r="C884" i="6"/>
  <c r="O884" i="6"/>
  <c r="A884" i="6"/>
  <c r="N884" i="6"/>
  <c r="M884" i="6"/>
  <c r="L884" i="6"/>
  <c r="K884" i="6"/>
  <c r="J884" i="6"/>
  <c r="I884" i="6"/>
  <c r="H884" i="6"/>
  <c r="F884" i="6"/>
  <c r="G884" i="6"/>
  <c r="E884" i="6"/>
  <c r="D884" i="6"/>
  <c r="B884" i="6"/>
  <c r="R884" i="6"/>
  <c r="P884" i="6"/>
  <c r="H785" i="6"/>
  <c r="N785" i="6"/>
  <c r="M785" i="6"/>
  <c r="L785" i="6"/>
  <c r="K785" i="6"/>
  <c r="J785" i="6"/>
  <c r="I785" i="6"/>
  <c r="G785" i="6"/>
  <c r="F785" i="6"/>
  <c r="E785" i="6"/>
  <c r="D785" i="6"/>
  <c r="Q785" i="6"/>
  <c r="B785" i="6"/>
  <c r="R785" i="6"/>
  <c r="O785" i="6"/>
  <c r="C785" i="6"/>
  <c r="A785" i="6"/>
  <c r="P785" i="6"/>
  <c r="A688" i="6"/>
  <c r="B688" i="6" s="1"/>
  <c r="P975" i="6"/>
  <c r="B975" i="6"/>
  <c r="N975" i="6"/>
  <c r="R975" i="6"/>
  <c r="A975" i="6"/>
  <c r="Q975" i="6"/>
  <c r="O975" i="6"/>
  <c r="M975" i="6"/>
  <c r="L975" i="6"/>
  <c r="K975" i="6"/>
  <c r="J975" i="6"/>
  <c r="I975" i="6"/>
  <c r="H975" i="6"/>
  <c r="G975" i="6"/>
  <c r="E975" i="6"/>
  <c r="F975" i="6"/>
  <c r="C975" i="6"/>
  <c r="D975" i="6"/>
  <c r="R867" i="6"/>
  <c r="D867" i="6"/>
  <c r="P867" i="6"/>
  <c r="B867" i="6"/>
  <c r="O867" i="6"/>
  <c r="A867" i="6"/>
  <c r="N867" i="6"/>
  <c r="L867" i="6"/>
  <c r="K867" i="6"/>
  <c r="J867" i="6"/>
  <c r="I867" i="6"/>
  <c r="G867" i="6"/>
  <c r="Q867" i="6"/>
  <c r="M867" i="6"/>
  <c r="F867" i="6"/>
  <c r="H867" i="6"/>
  <c r="E867" i="6"/>
  <c r="C867" i="6"/>
  <c r="Q786" i="6"/>
  <c r="C786" i="6"/>
  <c r="J786" i="6"/>
  <c r="I786" i="6"/>
  <c r="H786" i="6"/>
  <c r="G786" i="6"/>
  <c r="F786" i="6"/>
  <c r="E786" i="6"/>
  <c r="D786" i="6"/>
  <c r="R786" i="6"/>
  <c r="B786" i="6"/>
  <c r="P786" i="6"/>
  <c r="A786" i="6"/>
  <c r="O786" i="6"/>
  <c r="M786" i="6"/>
  <c r="N786" i="6"/>
  <c r="L786" i="6"/>
  <c r="K786" i="6"/>
  <c r="J753" i="6"/>
  <c r="I753" i="6"/>
  <c r="H753" i="6"/>
  <c r="G753" i="6"/>
  <c r="F753" i="6"/>
  <c r="E753" i="6"/>
  <c r="R753" i="6"/>
  <c r="D753" i="6"/>
  <c r="Q753" i="6"/>
  <c r="C753" i="6"/>
  <c r="P753" i="6"/>
  <c r="B753" i="6"/>
  <c r="O753" i="6"/>
  <c r="A753" i="6"/>
  <c r="M753" i="6"/>
  <c r="N753" i="6"/>
  <c r="L753" i="6"/>
  <c r="K753" i="6"/>
  <c r="I742" i="6"/>
  <c r="H742" i="6"/>
  <c r="G742" i="6"/>
  <c r="F742" i="6"/>
  <c r="E742" i="6"/>
  <c r="R742" i="6"/>
  <c r="D742" i="6"/>
  <c r="Q742" i="6"/>
  <c r="C742" i="6"/>
  <c r="P742" i="6"/>
  <c r="B742" i="6"/>
  <c r="O742" i="6"/>
  <c r="A742" i="6"/>
  <c r="N742" i="6"/>
  <c r="L742" i="6"/>
  <c r="M742" i="6"/>
  <c r="K742" i="6"/>
  <c r="J742" i="6"/>
  <c r="A675" i="6"/>
  <c r="B675" i="6" s="1"/>
  <c r="K976" i="6"/>
  <c r="I976" i="6"/>
  <c r="O976" i="6"/>
  <c r="N976" i="6"/>
  <c r="M976" i="6"/>
  <c r="L976" i="6"/>
  <c r="J976" i="6"/>
  <c r="H976" i="6"/>
  <c r="G976" i="6"/>
  <c r="F976" i="6"/>
  <c r="E976" i="6"/>
  <c r="D976" i="6"/>
  <c r="R976" i="6"/>
  <c r="B976" i="6"/>
  <c r="Q976" i="6"/>
  <c r="P976" i="6"/>
  <c r="C976" i="6"/>
  <c r="A976" i="6"/>
  <c r="L787" i="6"/>
  <c r="F787" i="6"/>
  <c r="E787" i="6"/>
  <c r="D787" i="6"/>
  <c r="R787" i="6"/>
  <c r="C787" i="6"/>
  <c r="Q787" i="6"/>
  <c r="B787" i="6"/>
  <c r="P787" i="6"/>
  <c r="A787" i="6"/>
  <c r="O787" i="6"/>
  <c r="N787" i="6"/>
  <c r="M787" i="6"/>
  <c r="K787" i="6"/>
  <c r="I787" i="6"/>
  <c r="J787" i="6"/>
  <c r="H787" i="6"/>
  <c r="G787" i="6"/>
  <c r="A597" i="6"/>
  <c r="C597" i="6" s="1"/>
  <c r="N795" i="6"/>
  <c r="E795" i="6"/>
  <c r="D795" i="6"/>
  <c r="R795" i="6"/>
  <c r="C795" i="6"/>
  <c r="Q795" i="6"/>
  <c r="B795" i="6"/>
  <c r="P795" i="6"/>
  <c r="A795" i="6"/>
  <c r="O795" i="6"/>
  <c r="M795" i="6"/>
  <c r="L795" i="6"/>
  <c r="K795" i="6"/>
  <c r="J795" i="6"/>
  <c r="H795" i="6"/>
  <c r="I795" i="6"/>
  <c r="G795" i="6"/>
  <c r="F795" i="6"/>
  <c r="A586" i="6"/>
  <c r="C586" i="6" s="1"/>
  <c r="H799" i="6"/>
  <c r="D799" i="6"/>
  <c r="R799" i="6"/>
  <c r="C799" i="6"/>
  <c r="Q799" i="6"/>
  <c r="B799" i="6"/>
  <c r="P799" i="6"/>
  <c r="A799" i="6"/>
  <c r="O799" i="6"/>
  <c r="N799" i="6"/>
  <c r="M799" i="6"/>
  <c r="L799" i="6"/>
  <c r="K799" i="6"/>
  <c r="J799" i="6"/>
  <c r="G799" i="6"/>
  <c r="I799" i="6"/>
  <c r="F799" i="6"/>
  <c r="E799" i="6"/>
  <c r="N939" i="6"/>
  <c r="L939" i="6"/>
  <c r="P939" i="6"/>
  <c r="O939" i="6"/>
  <c r="M939" i="6"/>
  <c r="K939" i="6"/>
  <c r="J939" i="6"/>
  <c r="I939" i="6"/>
  <c r="H939" i="6"/>
  <c r="G939" i="6"/>
  <c r="F939" i="6"/>
  <c r="E939" i="6"/>
  <c r="C939" i="6"/>
  <c r="R939" i="6"/>
  <c r="Q939" i="6"/>
  <c r="D939" i="6"/>
  <c r="A939" i="6"/>
  <c r="B939" i="6"/>
  <c r="N823" i="6"/>
  <c r="E823" i="6"/>
  <c r="J823" i="6"/>
  <c r="I823" i="6"/>
  <c r="H823" i="6"/>
  <c r="G823" i="6"/>
  <c r="F823" i="6"/>
  <c r="D823" i="6"/>
  <c r="C823" i="6"/>
  <c r="R823" i="6"/>
  <c r="B823" i="6"/>
  <c r="Q823" i="6"/>
  <c r="A823" i="6"/>
  <c r="P823" i="6"/>
  <c r="M823" i="6"/>
  <c r="O823" i="6"/>
  <c r="L823" i="6"/>
  <c r="K823" i="6"/>
  <c r="R1137" i="6"/>
  <c r="D1137" i="6"/>
  <c r="Q1137" i="6"/>
  <c r="C1137" i="6"/>
  <c r="P1137" i="6"/>
  <c r="B1137" i="6"/>
  <c r="O1137" i="6"/>
  <c r="A1137" i="6"/>
  <c r="N1137" i="6"/>
  <c r="M1137" i="6"/>
  <c r="L1137" i="6"/>
  <c r="K1137" i="6"/>
  <c r="J1137" i="6"/>
  <c r="I1137" i="6"/>
  <c r="H1137" i="6"/>
  <c r="G1137" i="6"/>
  <c r="F1137" i="6"/>
  <c r="E1137" i="6"/>
  <c r="O1048" i="6"/>
  <c r="A1048" i="6"/>
  <c r="N1048" i="6"/>
  <c r="M1048" i="6"/>
  <c r="L1048" i="6"/>
  <c r="I1048" i="6"/>
  <c r="H1048" i="6"/>
  <c r="G1048" i="6"/>
  <c r="F1048" i="6"/>
  <c r="E1048" i="6"/>
  <c r="D1048" i="6"/>
  <c r="C1048" i="6"/>
  <c r="B1048" i="6"/>
  <c r="R1048" i="6"/>
  <c r="P1048" i="6"/>
  <c r="Q1048" i="6"/>
  <c r="J1048" i="6"/>
  <c r="K1048" i="6"/>
  <c r="L959" i="6"/>
  <c r="J959" i="6"/>
  <c r="K959" i="6"/>
  <c r="I959" i="6"/>
  <c r="H959" i="6"/>
  <c r="G959" i="6"/>
  <c r="F959" i="6"/>
  <c r="E959" i="6"/>
  <c r="D959" i="6"/>
  <c r="C959" i="6"/>
  <c r="R959" i="6"/>
  <c r="B959" i="6"/>
  <c r="Q959" i="6"/>
  <c r="A959" i="6"/>
  <c r="O959" i="6"/>
  <c r="P959" i="6"/>
  <c r="N959" i="6"/>
  <c r="M959" i="6"/>
  <c r="J923" i="6"/>
  <c r="K923" i="6"/>
  <c r="H923" i="6"/>
  <c r="G923" i="6"/>
  <c r="F923" i="6"/>
  <c r="E923" i="6"/>
  <c r="D923" i="6"/>
  <c r="R923" i="6"/>
  <c r="C923" i="6"/>
  <c r="Q923" i="6"/>
  <c r="B923" i="6"/>
  <c r="P923" i="6"/>
  <c r="A923" i="6"/>
  <c r="N923" i="6"/>
  <c r="L923" i="6"/>
  <c r="I923" i="6"/>
  <c r="O923" i="6"/>
  <c r="M923" i="6"/>
  <c r="I1010" i="6"/>
  <c r="H1010" i="6"/>
  <c r="G1010" i="6"/>
  <c r="F1010" i="6"/>
  <c r="J1010" i="6"/>
  <c r="E1010" i="6"/>
  <c r="D1010" i="6"/>
  <c r="C1010" i="6"/>
  <c r="B1010" i="6"/>
  <c r="A1010" i="6"/>
  <c r="R1010" i="6"/>
  <c r="Q1010" i="6"/>
  <c r="P1010" i="6"/>
  <c r="O1010" i="6"/>
  <c r="M1010" i="6"/>
  <c r="N1010" i="6"/>
  <c r="L1010" i="6"/>
  <c r="K1010" i="6"/>
  <c r="P1003" i="6"/>
  <c r="B1003" i="6"/>
  <c r="O1003" i="6"/>
  <c r="A1003" i="6"/>
  <c r="N1003" i="6"/>
  <c r="M1003" i="6"/>
  <c r="E1003" i="6"/>
  <c r="D1003" i="6"/>
  <c r="C1003" i="6"/>
  <c r="R1003" i="6"/>
  <c r="Q1003" i="6"/>
  <c r="L1003" i="6"/>
  <c r="K1003" i="6"/>
  <c r="J1003" i="6"/>
  <c r="H1003" i="6"/>
  <c r="I1003" i="6"/>
  <c r="F1003" i="6"/>
  <c r="G1003" i="6"/>
  <c r="R955" i="6"/>
  <c r="D955" i="6"/>
  <c r="P955" i="6"/>
  <c r="B955" i="6"/>
  <c r="F955" i="6"/>
  <c r="E955" i="6"/>
  <c r="C955" i="6"/>
  <c r="A955" i="6"/>
  <c r="Q955" i="6"/>
  <c r="O955" i="6"/>
  <c r="N955" i="6"/>
  <c r="M955" i="6"/>
  <c r="L955" i="6"/>
  <c r="K955" i="6"/>
  <c r="I955" i="6"/>
  <c r="J955" i="6"/>
  <c r="H955" i="6"/>
  <c r="G955" i="6"/>
  <c r="G886" i="6"/>
  <c r="E886" i="6"/>
  <c r="R886" i="6"/>
  <c r="D886" i="6"/>
  <c r="Q886" i="6"/>
  <c r="C886" i="6"/>
  <c r="P886" i="6"/>
  <c r="B886" i="6"/>
  <c r="O886" i="6"/>
  <c r="A886" i="6"/>
  <c r="N886" i="6"/>
  <c r="M886" i="6"/>
  <c r="L886" i="6"/>
  <c r="J886" i="6"/>
  <c r="K886" i="6"/>
  <c r="I886" i="6"/>
  <c r="H886" i="6"/>
  <c r="F886" i="6"/>
  <c r="P1059" i="6"/>
  <c r="B1059" i="6"/>
  <c r="O1059" i="6"/>
  <c r="A1059" i="6"/>
  <c r="N1059" i="6"/>
  <c r="M1059" i="6"/>
  <c r="J1059" i="6"/>
  <c r="I1059" i="6"/>
  <c r="R1059" i="6"/>
  <c r="Q1059" i="6"/>
  <c r="L1059" i="6"/>
  <c r="K1059" i="6"/>
  <c r="H1059" i="6"/>
  <c r="G1059" i="6"/>
  <c r="F1059" i="6"/>
  <c r="E1059" i="6"/>
  <c r="C1059" i="6"/>
  <c r="D1059" i="6"/>
  <c r="O950" i="6"/>
  <c r="A950" i="6"/>
  <c r="M950" i="6"/>
  <c r="C950" i="6"/>
  <c r="R950" i="6"/>
  <c r="B950" i="6"/>
  <c r="Q950" i="6"/>
  <c r="P950" i="6"/>
  <c r="N950" i="6"/>
  <c r="L950" i="6"/>
  <c r="K950" i="6"/>
  <c r="J950" i="6"/>
  <c r="I950" i="6"/>
  <c r="H950" i="6"/>
  <c r="F950" i="6"/>
  <c r="D950" i="6"/>
  <c r="G950" i="6"/>
  <c r="E950" i="6"/>
  <c r="P1143" i="6"/>
  <c r="B1143" i="6"/>
  <c r="O1143" i="6"/>
  <c r="A1143" i="6"/>
  <c r="N1143" i="6"/>
  <c r="M1143" i="6"/>
  <c r="L1143" i="6"/>
  <c r="K1143" i="6"/>
  <c r="J1143" i="6"/>
  <c r="I1143" i="6"/>
  <c r="H1143" i="6"/>
  <c r="G1143" i="6"/>
  <c r="F1143" i="6"/>
  <c r="E1143" i="6"/>
  <c r="R1143" i="6"/>
  <c r="Q1143" i="6"/>
  <c r="D1143" i="6"/>
  <c r="C1143" i="6"/>
  <c r="O1132" i="6"/>
  <c r="A1132" i="6"/>
  <c r="N1132" i="6"/>
  <c r="M1132" i="6"/>
  <c r="L1132" i="6"/>
  <c r="K1132" i="6"/>
  <c r="J1132" i="6"/>
  <c r="I1132" i="6"/>
  <c r="H1132" i="6"/>
  <c r="G1132" i="6"/>
  <c r="F1132" i="6"/>
  <c r="E1132" i="6"/>
  <c r="R1132" i="6"/>
  <c r="D1132" i="6"/>
  <c r="Q1132" i="6"/>
  <c r="P1132" i="6"/>
  <c r="C1132" i="6"/>
  <c r="B1132" i="6"/>
  <c r="N1121" i="6"/>
  <c r="M1121" i="6"/>
  <c r="L1121" i="6"/>
  <c r="K1121" i="6"/>
  <c r="J1121" i="6"/>
  <c r="I1121" i="6"/>
  <c r="H1121" i="6"/>
  <c r="G1121" i="6"/>
  <c r="F1121" i="6"/>
  <c r="E1121" i="6"/>
  <c r="R1121" i="6"/>
  <c r="D1121" i="6"/>
  <c r="Q1121" i="6"/>
  <c r="C1121" i="6"/>
  <c r="P1121" i="6"/>
  <c r="O1121" i="6"/>
  <c r="B1121" i="6"/>
  <c r="A1121" i="6"/>
  <c r="M1096" i="6"/>
  <c r="L1096" i="6"/>
  <c r="K1096" i="6"/>
  <c r="J1096" i="6"/>
  <c r="I1096" i="6"/>
  <c r="H1096" i="6"/>
  <c r="G1096" i="6"/>
  <c r="F1096" i="6"/>
  <c r="E1096" i="6"/>
  <c r="R1096" i="6"/>
  <c r="D1096" i="6"/>
  <c r="Q1096" i="6"/>
  <c r="C1096" i="6"/>
  <c r="P1096" i="6"/>
  <c r="B1096" i="6"/>
  <c r="O1096" i="6"/>
  <c r="N1096" i="6"/>
  <c r="A1096" i="6"/>
  <c r="L1085" i="6"/>
  <c r="K1085" i="6"/>
  <c r="J1085" i="6"/>
  <c r="I1085" i="6"/>
  <c r="F1085" i="6"/>
  <c r="E1085" i="6"/>
  <c r="R1085" i="6"/>
  <c r="D1085" i="6"/>
  <c r="Q1085" i="6"/>
  <c r="C1085" i="6"/>
  <c r="P1085" i="6"/>
  <c r="B1085" i="6"/>
  <c r="O1085" i="6"/>
  <c r="A1085" i="6"/>
  <c r="N1085" i="6"/>
  <c r="M1085" i="6"/>
  <c r="H1085" i="6"/>
  <c r="G1085" i="6"/>
  <c r="R1296" i="6"/>
  <c r="D1296" i="6"/>
  <c r="Q1296" i="6"/>
  <c r="C1296" i="6"/>
  <c r="P1296" i="6"/>
  <c r="B1296" i="6"/>
  <c r="O1296" i="6"/>
  <c r="A1296" i="6"/>
  <c r="N1296" i="6"/>
  <c r="M1296" i="6"/>
  <c r="L1296" i="6"/>
  <c r="J1296" i="6"/>
  <c r="K1296" i="6"/>
  <c r="I1296" i="6"/>
  <c r="H1296" i="6"/>
  <c r="G1296" i="6"/>
  <c r="E1296" i="6"/>
  <c r="F1296" i="6"/>
  <c r="I1211" i="6"/>
  <c r="H1211" i="6"/>
  <c r="G1211" i="6"/>
  <c r="F1211" i="6"/>
  <c r="K1211" i="6"/>
  <c r="J1211" i="6"/>
  <c r="E1211" i="6"/>
  <c r="D1211" i="6"/>
  <c r="C1211" i="6"/>
  <c r="B1211" i="6"/>
  <c r="A1211" i="6"/>
  <c r="R1211" i="6"/>
  <c r="Q1211" i="6"/>
  <c r="P1211" i="6"/>
  <c r="O1211" i="6"/>
  <c r="N1211" i="6"/>
  <c r="M1211" i="6"/>
  <c r="L1211" i="6"/>
  <c r="R1254" i="6"/>
  <c r="D1254" i="6"/>
  <c r="Q1254" i="6"/>
  <c r="C1254" i="6"/>
  <c r="P1254" i="6"/>
  <c r="B1254" i="6"/>
  <c r="O1254" i="6"/>
  <c r="A1254" i="6"/>
  <c r="N1254" i="6"/>
  <c r="E1254" i="6"/>
  <c r="M1254" i="6"/>
  <c r="L1254" i="6"/>
  <c r="K1254" i="6"/>
  <c r="J1254" i="6"/>
  <c r="I1254" i="6"/>
  <c r="H1254" i="6"/>
  <c r="G1254" i="6"/>
  <c r="F1254" i="6"/>
  <c r="O1291" i="6"/>
  <c r="A1291" i="6"/>
  <c r="N1291" i="6"/>
  <c r="M1291" i="6"/>
  <c r="L1291" i="6"/>
  <c r="K1291" i="6"/>
  <c r="J1291" i="6"/>
  <c r="I1291" i="6"/>
  <c r="G1291" i="6"/>
  <c r="R1291" i="6"/>
  <c r="Q1291" i="6"/>
  <c r="P1291" i="6"/>
  <c r="H1291" i="6"/>
  <c r="F1291" i="6"/>
  <c r="E1291" i="6"/>
  <c r="D1291" i="6"/>
  <c r="C1291" i="6"/>
  <c r="B1291" i="6"/>
  <c r="H1139" i="6"/>
  <c r="G1139" i="6"/>
  <c r="F1139" i="6"/>
  <c r="E1139" i="6"/>
  <c r="R1139" i="6"/>
  <c r="D1139" i="6"/>
  <c r="Q1139" i="6"/>
  <c r="C1139" i="6"/>
  <c r="P1139" i="6"/>
  <c r="B1139" i="6"/>
  <c r="O1139" i="6"/>
  <c r="A1139" i="6"/>
  <c r="N1139" i="6"/>
  <c r="M1139" i="6"/>
  <c r="L1139" i="6"/>
  <c r="K1139" i="6"/>
  <c r="J1139" i="6"/>
  <c r="I1139" i="6"/>
  <c r="G1002" i="6"/>
  <c r="F1002" i="6"/>
  <c r="E1002" i="6"/>
  <c r="R1002" i="6"/>
  <c r="D1002" i="6"/>
  <c r="B1002" i="6"/>
  <c r="A1002" i="6"/>
  <c r="Q1002" i="6"/>
  <c r="P1002" i="6"/>
  <c r="O1002" i="6"/>
  <c r="N1002" i="6"/>
  <c r="M1002" i="6"/>
  <c r="L1002" i="6"/>
  <c r="K1002" i="6"/>
  <c r="I1002" i="6"/>
  <c r="C1002" i="6"/>
  <c r="J1002" i="6"/>
  <c r="H1002" i="6"/>
  <c r="M1199" i="6"/>
  <c r="L1199" i="6"/>
  <c r="K1199" i="6"/>
  <c r="D1199" i="6"/>
  <c r="C1199" i="6"/>
  <c r="B1199" i="6"/>
  <c r="R1199" i="6"/>
  <c r="A1199" i="6"/>
  <c r="Q1199" i="6"/>
  <c r="P1199" i="6"/>
  <c r="O1199" i="6"/>
  <c r="N1199" i="6"/>
  <c r="J1199" i="6"/>
  <c r="I1199" i="6"/>
  <c r="H1199" i="6"/>
  <c r="G1199" i="6"/>
  <c r="F1199" i="6"/>
  <c r="E1199" i="6"/>
  <c r="F1089" i="6"/>
  <c r="E1089" i="6"/>
  <c r="R1089" i="6"/>
  <c r="D1089" i="6"/>
  <c r="Q1089" i="6"/>
  <c r="C1089" i="6"/>
  <c r="N1089" i="6"/>
  <c r="M1089" i="6"/>
  <c r="L1089" i="6"/>
  <c r="K1089" i="6"/>
  <c r="J1089" i="6"/>
  <c r="I1089" i="6"/>
  <c r="A1089" i="6"/>
  <c r="P1089" i="6"/>
  <c r="H1089" i="6"/>
  <c r="O1089" i="6"/>
  <c r="G1089" i="6"/>
  <c r="B1089" i="6"/>
  <c r="R1352" i="6"/>
  <c r="D1352" i="6"/>
  <c r="Q1352" i="6"/>
  <c r="C1352" i="6"/>
  <c r="P1352" i="6"/>
  <c r="B1352" i="6"/>
  <c r="O1352" i="6"/>
  <c r="A1352" i="6"/>
  <c r="N1352" i="6"/>
  <c r="M1352" i="6"/>
  <c r="L1352" i="6"/>
  <c r="K1352" i="6"/>
  <c r="J1352" i="6"/>
  <c r="I1352" i="6"/>
  <c r="H1352" i="6"/>
  <c r="G1352" i="6"/>
  <c r="F1352" i="6"/>
  <c r="E1352" i="6"/>
  <c r="E1078" i="6"/>
  <c r="R1078" i="6"/>
  <c r="D1078" i="6"/>
  <c r="Q1078" i="6"/>
  <c r="C1078" i="6"/>
  <c r="P1078" i="6"/>
  <c r="B1078" i="6"/>
  <c r="M1078" i="6"/>
  <c r="L1078" i="6"/>
  <c r="A1078" i="6"/>
  <c r="O1078" i="6"/>
  <c r="N1078" i="6"/>
  <c r="K1078" i="6"/>
  <c r="J1078" i="6"/>
  <c r="H1078" i="6"/>
  <c r="I1078" i="6"/>
  <c r="G1078" i="6"/>
  <c r="F1078" i="6"/>
  <c r="P1302" i="6"/>
  <c r="B1302" i="6"/>
  <c r="O1302" i="6"/>
  <c r="A1302" i="6"/>
  <c r="N1302" i="6"/>
  <c r="M1302" i="6"/>
  <c r="L1302" i="6"/>
  <c r="K1302" i="6"/>
  <c r="J1302" i="6"/>
  <c r="H1302" i="6"/>
  <c r="G1302" i="6"/>
  <c r="F1302" i="6"/>
  <c r="E1302" i="6"/>
  <c r="R1302" i="6"/>
  <c r="Q1302" i="6"/>
  <c r="I1302" i="6"/>
  <c r="D1302" i="6"/>
  <c r="C1302" i="6"/>
  <c r="O1333" i="6"/>
  <c r="A1333" i="6"/>
  <c r="N1333" i="6"/>
  <c r="M1333" i="6"/>
  <c r="L1333" i="6"/>
  <c r="K1333" i="6"/>
  <c r="J1333" i="6"/>
  <c r="I1333" i="6"/>
  <c r="H1333" i="6"/>
  <c r="G1333" i="6"/>
  <c r="F1333" i="6"/>
  <c r="E1333" i="6"/>
  <c r="R1333" i="6"/>
  <c r="D1333" i="6"/>
  <c r="Q1333" i="6"/>
  <c r="P1333" i="6"/>
  <c r="C1333" i="6"/>
  <c r="B1333" i="6"/>
  <c r="J1376" i="6"/>
  <c r="H1376" i="6"/>
  <c r="N1376" i="6"/>
  <c r="M1376" i="6"/>
  <c r="L1376" i="6"/>
  <c r="K1376" i="6"/>
  <c r="I1376" i="6"/>
  <c r="G1376" i="6"/>
  <c r="F1376" i="6"/>
  <c r="E1376" i="6"/>
  <c r="D1376" i="6"/>
  <c r="C1376" i="6"/>
  <c r="R1376" i="6"/>
  <c r="B1376" i="6"/>
  <c r="Q1376" i="6"/>
  <c r="A1376" i="6"/>
  <c r="P1376" i="6"/>
  <c r="O1376" i="6"/>
  <c r="L1468" i="6"/>
  <c r="K1468" i="6"/>
  <c r="J1468" i="6"/>
  <c r="I1468" i="6"/>
  <c r="H1468" i="6"/>
  <c r="G1468" i="6"/>
  <c r="M1468" i="6"/>
  <c r="F1468" i="6"/>
  <c r="E1468" i="6"/>
  <c r="D1468" i="6"/>
  <c r="C1468" i="6"/>
  <c r="B1468" i="6"/>
  <c r="A1468" i="6"/>
  <c r="R1468" i="6"/>
  <c r="Q1468" i="6"/>
  <c r="P1468" i="6"/>
  <c r="O1468" i="6"/>
  <c r="N1468" i="6"/>
  <c r="K1303" i="6"/>
  <c r="J1303" i="6"/>
  <c r="I1303" i="6"/>
  <c r="H1303" i="6"/>
  <c r="G1303" i="6"/>
  <c r="F1303" i="6"/>
  <c r="E1303" i="6"/>
  <c r="Q1303" i="6"/>
  <c r="C1303" i="6"/>
  <c r="P1303" i="6"/>
  <c r="B1303" i="6"/>
  <c r="O1303" i="6"/>
  <c r="A1303" i="6"/>
  <c r="N1303" i="6"/>
  <c r="D1303" i="6"/>
  <c r="R1303" i="6"/>
  <c r="M1303" i="6"/>
  <c r="L1303" i="6"/>
  <c r="J1306" i="6"/>
  <c r="I1306" i="6"/>
  <c r="H1306" i="6"/>
  <c r="G1306" i="6"/>
  <c r="F1306" i="6"/>
  <c r="E1306" i="6"/>
  <c r="R1306" i="6"/>
  <c r="D1306" i="6"/>
  <c r="Q1306" i="6"/>
  <c r="P1306" i="6"/>
  <c r="B1306" i="6"/>
  <c r="O1306" i="6"/>
  <c r="A1306" i="6"/>
  <c r="N1306" i="6"/>
  <c r="M1306" i="6"/>
  <c r="L1306" i="6"/>
  <c r="K1306" i="6"/>
  <c r="C1306" i="6"/>
  <c r="R1731" i="6"/>
  <c r="D1731" i="6"/>
  <c r="M1731" i="6"/>
  <c r="L1731" i="6"/>
  <c r="Q1731" i="6"/>
  <c r="P1731" i="6"/>
  <c r="O1731" i="6"/>
  <c r="N1731" i="6"/>
  <c r="K1731" i="6"/>
  <c r="J1731" i="6"/>
  <c r="I1731" i="6"/>
  <c r="H1731" i="6"/>
  <c r="G1731" i="6"/>
  <c r="F1731" i="6"/>
  <c r="E1731" i="6"/>
  <c r="C1731" i="6"/>
  <c r="B1731" i="6"/>
  <c r="A1731" i="6"/>
  <c r="H1214" i="6"/>
  <c r="G1214" i="6"/>
  <c r="F1214" i="6"/>
  <c r="E1214" i="6"/>
  <c r="L1214" i="6"/>
  <c r="K1214" i="6"/>
  <c r="J1214" i="6"/>
  <c r="I1214" i="6"/>
  <c r="D1214" i="6"/>
  <c r="C1214" i="6"/>
  <c r="B1214" i="6"/>
  <c r="A1214" i="6"/>
  <c r="R1214" i="6"/>
  <c r="Q1214" i="6"/>
  <c r="P1214" i="6"/>
  <c r="O1214" i="6"/>
  <c r="N1214" i="6"/>
  <c r="M1214" i="6"/>
  <c r="G1161" i="6"/>
  <c r="F1161" i="6"/>
  <c r="M1161" i="6"/>
  <c r="L1161" i="6"/>
  <c r="K1161" i="6"/>
  <c r="J1161" i="6"/>
  <c r="I1161" i="6"/>
  <c r="H1161" i="6"/>
  <c r="E1161" i="6"/>
  <c r="D1161" i="6"/>
  <c r="C1161" i="6"/>
  <c r="R1161" i="6"/>
  <c r="B1161" i="6"/>
  <c r="Q1161" i="6"/>
  <c r="A1161" i="6"/>
  <c r="P1161" i="6"/>
  <c r="O1161" i="6"/>
  <c r="N1161" i="6"/>
  <c r="G1357" i="6"/>
  <c r="F1357" i="6"/>
  <c r="E1357" i="6"/>
  <c r="R1357" i="6"/>
  <c r="D1357" i="6"/>
  <c r="Q1357" i="6"/>
  <c r="C1357" i="6"/>
  <c r="P1357" i="6"/>
  <c r="B1357" i="6"/>
  <c r="O1357" i="6"/>
  <c r="A1357" i="6"/>
  <c r="N1357" i="6"/>
  <c r="M1357" i="6"/>
  <c r="L1357" i="6"/>
  <c r="K1357" i="6"/>
  <c r="J1357" i="6"/>
  <c r="I1357" i="6"/>
  <c r="H1357" i="6"/>
  <c r="F1192" i="6"/>
  <c r="E1192" i="6"/>
  <c r="R1192" i="6"/>
  <c r="D1192" i="6"/>
  <c r="L1192" i="6"/>
  <c r="K1192" i="6"/>
  <c r="J1192" i="6"/>
  <c r="I1192" i="6"/>
  <c r="H1192" i="6"/>
  <c r="G1192" i="6"/>
  <c r="C1192" i="6"/>
  <c r="B1192" i="6"/>
  <c r="A1192" i="6"/>
  <c r="Q1192" i="6"/>
  <c r="P1192" i="6"/>
  <c r="O1192" i="6"/>
  <c r="N1192" i="6"/>
  <c r="M1192" i="6"/>
  <c r="M1423" i="6"/>
  <c r="L1423" i="6"/>
  <c r="K1423" i="6"/>
  <c r="J1423" i="6"/>
  <c r="B1423" i="6"/>
  <c r="A1423" i="6"/>
  <c r="R1423" i="6"/>
  <c r="Q1423" i="6"/>
  <c r="P1423" i="6"/>
  <c r="O1423" i="6"/>
  <c r="N1423" i="6"/>
  <c r="I1423" i="6"/>
  <c r="H1423" i="6"/>
  <c r="G1423" i="6"/>
  <c r="F1423" i="6"/>
  <c r="E1423" i="6"/>
  <c r="D1423" i="6"/>
  <c r="C1423" i="6"/>
  <c r="E1293" i="6"/>
  <c r="R1293" i="6"/>
  <c r="D1293" i="6"/>
  <c r="Q1293" i="6"/>
  <c r="C1293" i="6"/>
  <c r="P1293" i="6"/>
  <c r="B1293" i="6"/>
  <c r="O1293" i="6"/>
  <c r="A1293" i="6"/>
  <c r="N1293" i="6"/>
  <c r="M1293" i="6"/>
  <c r="K1293" i="6"/>
  <c r="L1293" i="6"/>
  <c r="J1293" i="6"/>
  <c r="I1293" i="6"/>
  <c r="H1293" i="6"/>
  <c r="G1293" i="6"/>
  <c r="F1293" i="6"/>
  <c r="J1601" i="6"/>
  <c r="I1601" i="6"/>
  <c r="H1601" i="6"/>
  <c r="G1601" i="6"/>
  <c r="R1601" i="6"/>
  <c r="D1601" i="6"/>
  <c r="P1601" i="6"/>
  <c r="O1601" i="6"/>
  <c r="N1601" i="6"/>
  <c r="M1601" i="6"/>
  <c r="L1601" i="6"/>
  <c r="K1601" i="6"/>
  <c r="F1601" i="6"/>
  <c r="E1601" i="6"/>
  <c r="C1601" i="6"/>
  <c r="B1601" i="6"/>
  <c r="A1601" i="6"/>
  <c r="Q1601" i="6"/>
  <c r="R1647" i="6"/>
  <c r="D1647" i="6"/>
  <c r="Q1647" i="6"/>
  <c r="C1647" i="6"/>
  <c r="P1647" i="6"/>
  <c r="B1647" i="6"/>
  <c r="O1647" i="6"/>
  <c r="A1647" i="6"/>
  <c r="N1647" i="6"/>
  <c r="M1647" i="6"/>
  <c r="L1647" i="6"/>
  <c r="K1647" i="6"/>
  <c r="J1647" i="6"/>
  <c r="I1647" i="6"/>
  <c r="G1647" i="6"/>
  <c r="F1647" i="6"/>
  <c r="H1647" i="6"/>
  <c r="E1647" i="6"/>
  <c r="N1518" i="6"/>
  <c r="M1518" i="6"/>
  <c r="L1518" i="6"/>
  <c r="K1518" i="6"/>
  <c r="J1518" i="6"/>
  <c r="I1518" i="6"/>
  <c r="H1518" i="6"/>
  <c r="G1518" i="6"/>
  <c r="F1518" i="6"/>
  <c r="E1518" i="6"/>
  <c r="R1518" i="6"/>
  <c r="D1518" i="6"/>
  <c r="Q1518" i="6"/>
  <c r="C1518" i="6"/>
  <c r="P1518" i="6"/>
  <c r="B1518" i="6"/>
  <c r="O1518" i="6"/>
  <c r="A1518" i="6"/>
  <c r="L1567" i="6"/>
  <c r="K1567" i="6"/>
  <c r="J1567" i="6"/>
  <c r="I1567" i="6"/>
  <c r="M1567" i="6"/>
  <c r="H1567" i="6"/>
  <c r="G1567" i="6"/>
  <c r="F1567" i="6"/>
  <c r="E1567" i="6"/>
  <c r="D1567" i="6"/>
  <c r="C1567" i="6"/>
  <c r="B1567" i="6"/>
  <c r="A1567" i="6"/>
  <c r="R1567" i="6"/>
  <c r="Q1567" i="6"/>
  <c r="P1567" i="6"/>
  <c r="O1567" i="6"/>
  <c r="N1567" i="6"/>
  <c r="N1561" i="6"/>
  <c r="M1561" i="6"/>
  <c r="L1561" i="6"/>
  <c r="K1561" i="6"/>
  <c r="G1561" i="6"/>
  <c r="F1561" i="6"/>
  <c r="E1561" i="6"/>
  <c r="D1561" i="6"/>
  <c r="C1561" i="6"/>
  <c r="B1561" i="6"/>
  <c r="A1561" i="6"/>
  <c r="R1561" i="6"/>
  <c r="Q1561" i="6"/>
  <c r="P1561" i="6"/>
  <c r="O1561" i="6"/>
  <c r="J1561" i="6"/>
  <c r="I1561" i="6"/>
  <c r="H1561" i="6"/>
  <c r="O1558" i="6"/>
  <c r="A1558" i="6"/>
  <c r="N1558" i="6"/>
  <c r="M1558" i="6"/>
  <c r="L1558" i="6"/>
  <c r="F1558" i="6"/>
  <c r="E1558" i="6"/>
  <c r="D1558" i="6"/>
  <c r="C1558" i="6"/>
  <c r="B1558" i="6"/>
  <c r="R1558" i="6"/>
  <c r="Q1558" i="6"/>
  <c r="P1558" i="6"/>
  <c r="K1558" i="6"/>
  <c r="J1558" i="6"/>
  <c r="I1558" i="6"/>
  <c r="H1558" i="6"/>
  <c r="G1558" i="6"/>
  <c r="P1555" i="6"/>
  <c r="B1555" i="6"/>
  <c r="O1555" i="6"/>
  <c r="A1555" i="6"/>
  <c r="N1555" i="6"/>
  <c r="M1555" i="6"/>
  <c r="E1555" i="6"/>
  <c r="D1555" i="6"/>
  <c r="C1555" i="6"/>
  <c r="R1555" i="6"/>
  <c r="Q1555" i="6"/>
  <c r="L1555" i="6"/>
  <c r="K1555" i="6"/>
  <c r="J1555" i="6"/>
  <c r="I1555" i="6"/>
  <c r="H1555" i="6"/>
  <c r="G1555" i="6"/>
  <c r="F1555" i="6"/>
  <c r="H1508" i="6"/>
  <c r="G1508" i="6"/>
  <c r="F1508" i="6"/>
  <c r="E1508" i="6"/>
  <c r="R1508" i="6"/>
  <c r="D1508" i="6"/>
  <c r="Q1508" i="6"/>
  <c r="C1508" i="6"/>
  <c r="P1508" i="6"/>
  <c r="B1508" i="6"/>
  <c r="O1508" i="6"/>
  <c r="A1508" i="6"/>
  <c r="N1508" i="6"/>
  <c r="M1508" i="6"/>
  <c r="L1508" i="6"/>
  <c r="K1508" i="6"/>
  <c r="J1508" i="6"/>
  <c r="I1508" i="6"/>
  <c r="G1441" i="6"/>
  <c r="F1441" i="6"/>
  <c r="E1441" i="6"/>
  <c r="R1441" i="6"/>
  <c r="D1441" i="6"/>
  <c r="P1441" i="6"/>
  <c r="B1441" i="6"/>
  <c r="K1441" i="6"/>
  <c r="J1441" i="6"/>
  <c r="I1441" i="6"/>
  <c r="H1441" i="6"/>
  <c r="C1441" i="6"/>
  <c r="A1441" i="6"/>
  <c r="Q1441" i="6"/>
  <c r="O1441" i="6"/>
  <c r="N1441" i="6"/>
  <c r="M1441" i="6"/>
  <c r="L1441" i="6"/>
  <c r="F1458" i="6"/>
  <c r="E1458" i="6"/>
  <c r="R1458" i="6"/>
  <c r="D1458" i="6"/>
  <c r="Q1458" i="6"/>
  <c r="C1458" i="6"/>
  <c r="P1458" i="6"/>
  <c r="B1458" i="6"/>
  <c r="O1458" i="6"/>
  <c r="A1458" i="6"/>
  <c r="G1458" i="6"/>
  <c r="N1458" i="6"/>
  <c r="M1458" i="6"/>
  <c r="L1458" i="6"/>
  <c r="K1458" i="6"/>
  <c r="J1458" i="6"/>
  <c r="I1458" i="6"/>
  <c r="H1458" i="6"/>
  <c r="E1377" i="6"/>
  <c r="Q1377" i="6"/>
  <c r="C1377" i="6"/>
  <c r="K1377" i="6"/>
  <c r="J1377" i="6"/>
  <c r="I1377" i="6"/>
  <c r="H1377" i="6"/>
  <c r="G1377" i="6"/>
  <c r="F1377" i="6"/>
  <c r="D1377" i="6"/>
  <c r="B1377" i="6"/>
  <c r="R1377" i="6"/>
  <c r="A1377" i="6"/>
  <c r="P1377" i="6"/>
  <c r="O1377" i="6"/>
  <c r="N1377" i="6"/>
  <c r="M1377" i="6"/>
  <c r="L1377" i="6"/>
  <c r="O1586" i="6"/>
  <c r="A1586" i="6"/>
  <c r="N1586" i="6"/>
  <c r="M1586" i="6"/>
  <c r="L1586" i="6"/>
  <c r="I1586" i="6"/>
  <c r="R1586" i="6"/>
  <c r="Q1586" i="6"/>
  <c r="P1586" i="6"/>
  <c r="K1586" i="6"/>
  <c r="J1586" i="6"/>
  <c r="H1586" i="6"/>
  <c r="G1586" i="6"/>
  <c r="F1586" i="6"/>
  <c r="E1586" i="6"/>
  <c r="D1586" i="6"/>
  <c r="C1586" i="6"/>
  <c r="B1586" i="6"/>
  <c r="P1667" i="6"/>
  <c r="B1667" i="6"/>
  <c r="O1667" i="6"/>
  <c r="A1667" i="6"/>
  <c r="N1667" i="6"/>
  <c r="M1667" i="6"/>
  <c r="L1667" i="6"/>
  <c r="K1667" i="6"/>
  <c r="J1667" i="6"/>
  <c r="I1667" i="6"/>
  <c r="H1667" i="6"/>
  <c r="G1667" i="6"/>
  <c r="F1667" i="6"/>
  <c r="E1667" i="6"/>
  <c r="R1667" i="6"/>
  <c r="D1667" i="6"/>
  <c r="Q1667" i="6"/>
  <c r="C1667" i="6"/>
  <c r="O1698" i="6"/>
  <c r="A1698" i="6"/>
  <c r="N1698" i="6"/>
  <c r="M1698" i="6"/>
  <c r="L1698" i="6"/>
  <c r="K1698" i="6"/>
  <c r="J1698" i="6"/>
  <c r="I1698" i="6"/>
  <c r="H1698" i="6"/>
  <c r="G1698" i="6"/>
  <c r="F1698" i="6"/>
  <c r="E1698" i="6"/>
  <c r="R1698" i="6"/>
  <c r="D1698" i="6"/>
  <c r="Q1698" i="6"/>
  <c r="C1698" i="6"/>
  <c r="P1698" i="6"/>
  <c r="B1698" i="6"/>
  <c r="G1750" i="6"/>
  <c r="P1750" i="6"/>
  <c r="B1750" i="6"/>
  <c r="O1750" i="6"/>
  <c r="A1750" i="6"/>
  <c r="L1750" i="6"/>
  <c r="K1750" i="6"/>
  <c r="J1750" i="6"/>
  <c r="I1750" i="6"/>
  <c r="H1750" i="6"/>
  <c r="F1750" i="6"/>
  <c r="E1750" i="6"/>
  <c r="D1750" i="6"/>
  <c r="C1750" i="6"/>
  <c r="R1750" i="6"/>
  <c r="Q1750" i="6"/>
  <c r="N1750" i="6"/>
  <c r="M1750" i="6"/>
  <c r="P1751" i="6"/>
  <c r="B1751" i="6"/>
  <c r="K1751" i="6"/>
  <c r="J1751" i="6"/>
  <c r="L1751" i="6"/>
  <c r="I1751" i="6"/>
  <c r="H1751" i="6"/>
  <c r="G1751" i="6"/>
  <c r="F1751" i="6"/>
  <c r="E1751" i="6"/>
  <c r="D1751" i="6"/>
  <c r="C1751" i="6"/>
  <c r="A1751" i="6"/>
  <c r="R1751" i="6"/>
  <c r="Q1751" i="6"/>
  <c r="O1751" i="6"/>
  <c r="N1751" i="6"/>
  <c r="M1751" i="6"/>
  <c r="K1626" i="6"/>
  <c r="J1626" i="6"/>
  <c r="I1626" i="6"/>
  <c r="H1626" i="6"/>
  <c r="E1626" i="6"/>
  <c r="R1626" i="6"/>
  <c r="Q1626" i="6"/>
  <c r="P1626" i="6"/>
  <c r="O1626" i="6"/>
  <c r="N1626" i="6"/>
  <c r="M1626" i="6"/>
  <c r="L1626" i="6"/>
  <c r="G1626" i="6"/>
  <c r="F1626" i="6"/>
  <c r="D1626" i="6"/>
  <c r="C1626" i="6"/>
  <c r="B1626" i="6"/>
  <c r="A1626" i="6"/>
  <c r="F1739" i="6"/>
  <c r="O1739" i="6"/>
  <c r="A1739" i="6"/>
  <c r="N1739" i="6"/>
  <c r="H1739" i="6"/>
  <c r="G1739" i="6"/>
  <c r="E1739" i="6"/>
  <c r="D1739" i="6"/>
  <c r="C1739" i="6"/>
  <c r="B1739" i="6"/>
  <c r="R1739" i="6"/>
  <c r="Q1739" i="6"/>
  <c r="P1739" i="6"/>
  <c r="M1739" i="6"/>
  <c r="L1739" i="6"/>
  <c r="K1739" i="6"/>
  <c r="J1739" i="6"/>
  <c r="I1739" i="6"/>
  <c r="H1649" i="6"/>
  <c r="G1649" i="6"/>
  <c r="F1649" i="6"/>
  <c r="E1649" i="6"/>
  <c r="R1649" i="6"/>
  <c r="D1649" i="6"/>
  <c r="Q1649" i="6"/>
  <c r="C1649" i="6"/>
  <c r="P1649" i="6"/>
  <c r="B1649" i="6"/>
  <c r="O1649" i="6"/>
  <c r="A1649" i="6"/>
  <c r="N1649" i="6"/>
  <c r="M1649" i="6"/>
  <c r="L1649" i="6"/>
  <c r="K1649" i="6"/>
  <c r="J1649" i="6"/>
  <c r="I1649" i="6"/>
  <c r="G1666" i="6"/>
  <c r="F1666" i="6"/>
  <c r="E1666" i="6"/>
  <c r="R1666" i="6"/>
  <c r="D1666" i="6"/>
  <c r="Q1666" i="6"/>
  <c r="C1666" i="6"/>
  <c r="P1666" i="6"/>
  <c r="B1666" i="6"/>
  <c r="O1666" i="6"/>
  <c r="A1666" i="6"/>
  <c r="N1666" i="6"/>
  <c r="M1666" i="6"/>
  <c r="L1666" i="6"/>
  <c r="K1666" i="6"/>
  <c r="J1666" i="6"/>
  <c r="I1666" i="6"/>
  <c r="H1666" i="6"/>
  <c r="F1683" i="6"/>
  <c r="E1683" i="6"/>
  <c r="R1683" i="6"/>
  <c r="D1683" i="6"/>
  <c r="Q1683" i="6"/>
  <c r="C1683" i="6"/>
  <c r="P1683" i="6"/>
  <c r="B1683" i="6"/>
  <c r="O1683" i="6"/>
  <c r="A1683" i="6"/>
  <c r="N1683" i="6"/>
  <c r="M1683" i="6"/>
  <c r="L1683" i="6"/>
  <c r="K1683" i="6"/>
  <c r="J1683" i="6"/>
  <c r="I1683" i="6"/>
  <c r="H1683" i="6"/>
  <c r="G1683" i="6"/>
  <c r="E1644" i="6"/>
  <c r="R1644" i="6"/>
  <c r="D1644" i="6"/>
  <c r="Q1644" i="6"/>
  <c r="C1644" i="6"/>
  <c r="P1644" i="6"/>
  <c r="B1644" i="6"/>
  <c r="M1644" i="6"/>
  <c r="L1644" i="6"/>
  <c r="K1644" i="6"/>
  <c r="J1644" i="6"/>
  <c r="H1644" i="6"/>
  <c r="G1644" i="6"/>
  <c r="O1644" i="6"/>
  <c r="N1644" i="6"/>
  <c r="I1644" i="6"/>
  <c r="F1644" i="6"/>
  <c r="A1644" i="6"/>
  <c r="Q1898" i="6"/>
  <c r="C1898" i="6"/>
  <c r="P1898" i="6"/>
  <c r="B1898" i="6"/>
  <c r="O1898" i="6"/>
  <c r="A1898" i="6"/>
  <c r="N1898" i="6"/>
  <c r="M1898" i="6"/>
  <c r="L1898" i="6"/>
  <c r="K1898" i="6"/>
  <c r="I1898" i="6"/>
  <c r="J1898" i="6"/>
  <c r="H1898" i="6"/>
  <c r="G1898" i="6"/>
  <c r="F1898" i="6"/>
  <c r="E1898" i="6"/>
  <c r="D1898" i="6"/>
  <c r="R1898" i="6"/>
  <c r="I1838" i="6"/>
  <c r="H1838" i="6"/>
  <c r="G1838" i="6"/>
  <c r="F1838" i="6"/>
  <c r="O1838" i="6"/>
  <c r="N1838" i="6"/>
  <c r="M1838" i="6"/>
  <c r="L1838" i="6"/>
  <c r="K1838" i="6"/>
  <c r="J1838" i="6"/>
  <c r="E1838" i="6"/>
  <c r="D1838" i="6"/>
  <c r="C1838" i="6"/>
  <c r="B1838" i="6"/>
  <c r="A1838" i="6"/>
  <c r="R1838" i="6"/>
  <c r="Q1838" i="6"/>
  <c r="P1838" i="6"/>
  <c r="R1895" i="6"/>
  <c r="D1895" i="6"/>
  <c r="Q1895" i="6"/>
  <c r="C1895" i="6"/>
  <c r="P1895" i="6"/>
  <c r="B1895" i="6"/>
  <c r="O1895" i="6"/>
  <c r="A1895" i="6"/>
  <c r="N1895" i="6"/>
  <c r="M1895" i="6"/>
  <c r="L1895" i="6"/>
  <c r="J1895" i="6"/>
  <c r="F1895" i="6"/>
  <c r="E1895" i="6"/>
  <c r="K1895" i="6"/>
  <c r="I1895" i="6"/>
  <c r="H1895" i="6"/>
  <c r="G1895" i="6"/>
  <c r="K1766" i="6"/>
  <c r="J1766" i="6"/>
  <c r="F1766" i="6"/>
  <c r="E1766" i="6"/>
  <c r="Q1766" i="6"/>
  <c r="P1766" i="6"/>
  <c r="R1766" i="6"/>
  <c r="O1766" i="6"/>
  <c r="N1766" i="6"/>
  <c r="M1766" i="6"/>
  <c r="L1766" i="6"/>
  <c r="I1766" i="6"/>
  <c r="H1766" i="6"/>
  <c r="G1766" i="6"/>
  <c r="D1766" i="6"/>
  <c r="C1766" i="6"/>
  <c r="B1766" i="6"/>
  <c r="A1766" i="6"/>
  <c r="J1755" i="6"/>
  <c r="I1755" i="6"/>
  <c r="E1755" i="6"/>
  <c r="R1755" i="6"/>
  <c r="D1755" i="6"/>
  <c r="K1755" i="6"/>
  <c r="H1755" i="6"/>
  <c r="G1755" i="6"/>
  <c r="F1755" i="6"/>
  <c r="C1755" i="6"/>
  <c r="B1755" i="6"/>
  <c r="A1755" i="6"/>
  <c r="Q1755" i="6"/>
  <c r="P1755" i="6"/>
  <c r="O1755" i="6"/>
  <c r="N1755" i="6"/>
  <c r="M1755" i="6"/>
  <c r="L1755" i="6"/>
  <c r="R1853" i="6"/>
  <c r="D1853" i="6"/>
  <c r="Q1853" i="6"/>
  <c r="C1853" i="6"/>
  <c r="P1853" i="6"/>
  <c r="B1853" i="6"/>
  <c r="O1853" i="6"/>
  <c r="A1853" i="6"/>
  <c r="F1853" i="6"/>
  <c r="E1853" i="6"/>
  <c r="N1853" i="6"/>
  <c r="M1853" i="6"/>
  <c r="L1853" i="6"/>
  <c r="K1853" i="6"/>
  <c r="J1853" i="6"/>
  <c r="I1853" i="6"/>
  <c r="H1853" i="6"/>
  <c r="G1853" i="6"/>
  <c r="H1792" i="6"/>
  <c r="G1792" i="6"/>
  <c r="F1792" i="6"/>
  <c r="E1792" i="6"/>
  <c r="R1792" i="6"/>
  <c r="D1792" i="6"/>
  <c r="Q1792" i="6"/>
  <c r="C1792" i="6"/>
  <c r="P1792" i="6"/>
  <c r="B1792" i="6"/>
  <c r="O1792" i="6"/>
  <c r="A1792" i="6"/>
  <c r="N1792" i="6"/>
  <c r="M1792" i="6"/>
  <c r="L1792" i="6"/>
  <c r="K1792" i="6"/>
  <c r="J1792" i="6"/>
  <c r="I1792" i="6"/>
  <c r="O1848" i="6"/>
  <c r="A1848" i="6"/>
  <c r="N1848" i="6"/>
  <c r="M1848" i="6"/>
  <c r="L1848" i="6"/>
  <c r="C1848" i="6"/>
  <c r="B1848" i="6"/>
  <c r="R1848" i="6"/>
  <c r="Q1848" i="6"/>
  <c r="P1848" i="6"/>
  <c r="K1848" i="6"/>
  <c r="J1848" i="6"/>
  <c r="I1848" i="6"/>
  <c r="H1848" i="6"/>
  <c r="G1848" i="6"/>
  <c r="F1848" i="6"/>
  <c r="E1848" i="6"/>
  <c r="D1848" i="6"/>
  <c r="R1881" i="6"/>
  <c r="D1881" i="6"/>
  <c r="Q1881" i="6"/>
  <c r="C1881" i="6"/>
  <c r="P1881" i="6"/>
  <c r="B1881" i="6"/>
  <c r="O1881" i="6"/>
  <c r="A1881" i="6"/>
  <c r="L1881" i="6"/>
  <c r="J1881" i="6"/>
  <c r="N1881" i="6"/>
  <c r="M1881" i="6"/>
  <c r="K1881" i="6"/>
  <c r="I1881" i="6"/>
  <c r="H1881" i="6"/>
  <c r="G1881" i="6"/>
  <c r="F1881" i="6"/>
  <c r="E1881" i="6"/>
  <c r="L1982" i="6"/>
  <c r="K1982" i="6"/>
  <c r="I1982" i="6"/>
  <c r="P1982" i="6"/>
  <c r="O1982" i="6"/>
  <c r="N1982" i="6"/>
  <c r="M1982" i="6"/>
  <c r="J1982" i="6"/>
  <c r="H1982" i="6"/>
  <c r="G1982" i="6"/>
  <c r="F1982" i="6"/>
  <c r="E1982" i="6"/>
  <c r="D1982" i="6"/>
  <c r="C1982" i="6"/>
  <c r="B1982" i="6"/>
  <c r="R1982" i="6"/>
  <c r="Q1982" i="6"/>
  <c r="A1982" i="6"/>
  <c r="N1921" i="6"/>
  <c r="M1921" i="6"/>
  <c r="L1921" i="6"/>
  <c r="K1921" i="6"/>
  <c r="J1921" i="6"/>
  <c r="I1921" i="6"/>
  <c r="H1921" i="6"/>
  <c r="G1921" i="6"/>
  <c r="F1921" i="6"/>
  <c r="E1921" i="6"/>
  <c r="R1921" i="6"/>
  <c r="D1921" i="6"/>
  <c r="Q1921" i="6"/>
  <c r="C1921" i="6"/>
  <c r="B1921" i="6"/>
  <c r="A1921" i="6"/>
  <c r="P1921" i="6"/>
  <c r="O1921" i="6"/>
  <c r="O1959" i="6"/>
  <c r="A1959" i="6"/>
  <c r="N1959" i="6"/>
  <c r="K1959" i="6"/>
  <c r="J1959" i="6"/>
  <c r="I1959" i="6"/>
  <c r="H1959" i="6"/>
  <c r="G1959" i="6"/>
  <c r="F1959" i="6"/>
  <c r="E1959" i="6"/>
  <c r="D1959" i="6"/>
  <c r="C1959" i="6"/>
  <c r="R1959" i="6"/>
  <c r="B1959" i="6"/>
  <c r="Q1959" i="6"/>
  <c r="P1959" i="6"/>
  <c r="M1959" i="6"/>
  <c r="L1959" i="6"/>
  <c r="K1916" i="6"/>
  <c r="J1916" i="6"/>
  <c r="I1916" i="6"/>
  <c r="H1916" i="6"/>
  <c r="G1916" i="6"/>
  <c r="F1916" i="6"/>
  <c r="E1916" i="6"/>
  <c r="R1916" i="6"/>
  <c r="D1916" i="6"/>
  <c r="Q1916" i="6"/>
  <c r="C1916" i="6"/>
  <c r="P1916" i="6"/>
  <c r="B1916" i="6"/>
  <c r="O1916" i="6"/>
  <c r="A1916" i="6"/>
  <c r="N1916" i="6"/>
  <c r="M1916" i="6"/>
  <c r="L1916" i="6"/>
  <c r="N1993" i="6"/>
  <c r="M1993" i="6"/>
  <c r="L1993" i="6"/>
  <c r="K1993" i="6"/>
  <c r="J1993" i="6"/>
  <c r="I1993" i="6"/>
  <c r="D1993" i="6"/>
  <c r="C1993" i="6"/>
  <c r="B1993" i="6"/>
  <c r="A1993" i="6"/>
  <c r="R1993" i="6"/>
  <c r="Q1993" i="6"/>
  <c r="P1993" i="6"/>
  <c r="O1993" i="6"/>
  <c r="H1993" i="6"/>
  <c r="G1993" i="6"/>
  <c r="F1993" i="6"/>
  <c r="E1993" i="6"/>
  <c r="H1855" i="6"/>
  <c r="G1855" i="6"/>
  <c r="F1855" i="6"/>
  <c r="E1855" i="6"/>
  <c r="D1855" i="6"/>
  <c r="C1855" i="6"/>
  <c r="B1855" i="6"/>
  <c r="A1855" i="6"/>
  <c r="R1855" i="6"/>
  <c r="Q1855" i="6"/>
  <c r="P1855" i="6"/>
  <c r="O1855" i="6"/>
  <c r="N1855" i="6"/>
  <c r="M1855" i="6"/>
  <c r="L1855" i="6"/>
  <c r="K1855" i="6"/>
  <c r="J1855" i="6"/>
  <c r="I1855" i="6"/>
  <c r="G1872" i="6"/>
  <c r="F1872" i="6"/>
  <c r="E1872" i="6"/>
  <c r="R1872" i="6"/>
  <c r="D1872" i="6"/>
  <c r="O1872" i="6"/>
  <c r="A1872" i="6"/>
  <c r="I1872" i="6"/>
  <c r="H1872" i="6"/>
  <c r="C1872" i="6"/>
  <c r="B1872" i="6"/>
  <c r="Q1872" i="6"/>
  <c r="P1872" i="6"/>
  <c r="N1872" i="6"/>
  <c r="M1872" i="6"/>
  <c r="L1872" i="6"/>
  <c r="K1872" i="6"/>
  <c r="J1872" i="6"/>
  <c r="F1819" i="6"/>
  <c r="E1819" i="6"/>
  <c r="R1819" i="6"/>
  <c r="D1819" i="6"/>
  <c r="Q1819" i="6"/>
  <c r="C1819" i="6"/>
  <c r="B1819" i="6"/>
  <c r="A1819" i="6"/>
  <c r="P1819" i="6"/>
  <c r="O1819" i="6"/>
  <c r="N1819" i="6"/>
  <c r="M1819" i="6"/>
  <c r="L1819" i="6"/>
  <c r="K1819" i="6"/>
  <c r="J1819" i="6"/>
  <c r="I1819" i="6"/>
  <c r="H1819" i="6"/>
  <c r="G1819" i="6"/>
  <c r="E1822" i="6"/>
  <c r="R1822" i="6"/>
  <c r="D1822" i="6"/>
  <c r="Q1822" i="6"/>
  <c r="C1822" i="6"/>
  <c r="P1822" i="6"/>
  <c r="B1822" i="6"/>
  <c r="G1822" i="6"/>
  <c r="F1822" i="6"/>
  <c r="A1822" i="6"/>
  <c r="O1822" i="6"/>
  <c r="N1822" i="6"/>
  <c r="M1822" i="6"/>
  <c r="L1822" i="6"/>
  <c r="K1822" i="6"/>
  <c r="J1822" i="6"/>
  <c r="I1822" i="6"/>
  <c r="H1822" i="6"/>
  <c r="M1996" i="6"/>
  <c r="L1996" i="6"/>
  <c r="K1996" i="6"/>
  <c r="J1996" i="6"/>
  <c r="I1996" i="6"/>
  <c r="H1996" i="6"/>
  <c r="R1996" i="6"/>
  <c r="Q1996" i="6"/>
  <c r="P1996" i="6"/>
  <c r="O1996" i="6"/>
  <c r="N1996" i="6"/>
  <c r="G1996" i="6"/>
  <c r="F1996" i="6"/>
  <c r="E1996" i="6"/>
  <c r="D1996" i="6"/>
  <c r="C1996" i="6"/>
  <c r="B1996" i="6"/>
  <c r="A1996" i="6"/>
  <c r="N2082" i="6"/>
  <c r="O2082" i="6"/>
  <c r="M2082" i="6"/>
  <c r="L2082" i="6"/>
  <c r="K2082" i="6"/>
  <c r="J2082" i="6"/>
  <c r="I2082" i="6"/>
  <c r="H2082" i="6"/>
  <c r="G2082" i="6"/>
  <c r="F2082" i="6"/>
  <c r="E2082" i="6"/>
  <c r="D2082" i="6"/>
  <c r="A2082" i="6"/>
  <c r="R2082" i="6"/>
  <c r="Q2082" i="6"/>
  <c r="P2082" i="6"/>
  <c r="C2082" i="6"/>
  <c r="B2082" i="6"/>
  <c r="R2098" i="6"/>
  <c r="D2098" i="6"/>
  <c r="L2098" i="6"/>
  <c r="K2098" i="6"/>
  <c r="J2098" i="6"/>
  <c r="I2098" i="6"/>
  <c r="H2098" i="6"/>
  <c r="G2098" i="6"/>
  <c r="F2098" i="6"/>
  <c r="E2098" i="6"/>
  <c r="C2098" i="6"/>
  <c r="Q2098" i="6"/>
  <c r="B2098" i="6"/>
  <c r="P2098" i="6"/>
  <c r="A2098" i="6"/>
  <c r="O2098" i="6"/>
  <c r="N2098" i="6"/>
  <c r="M2098" i="6"/>
  <c r="N2276" i="6"/>
  <c r="M2276" i="6"/>
  <c r="L2276" i="6"/>
  <c r="I2276" i="6"/>
  <c r="H2276" i="6"/>
  <c r="C2276" i="6"/>
  <c r="P2276" i="6"/>
  <c r="O2276" i="6"/>
  <c r="K2276" i="6"/>
  <c r="J2276" i="6"/>
  <c r="G2276" i="6"/>
  <c r="F2276" i="6"/>
  <c r="E2276" i="6"/>
  <c r="D2276" i="6"/>
  <c r="B2276" i="6"/>
  <c r="A2276" i="6"/>
  <c r="R2276" i="6"/>
  <c r="Q2276" i="6"/>
  <c r="K2244" i="6"/>
  <c r="R2244" i="6"/>
  <c r="C2244" i="6"/>
  <c r="Q2244" i="6"/>
  <c r="B2244" i="6"/>
  <c r="P2244" i="6"/>
  <c r="A2244" i="6"/>
  <c r="O2244" i="6"/>
  <c r="N2244" i="6"/>
  <c r="M2244" i="6"/>
  <c r="L2244" i="6"/>
  <c r="J2244" i="6"/>
  <c r="I2244" i="6"/>
  <c r="H2244" i="6"/>
  <c r="E2244" i="6"/>
  <c r="G2244" i="6"/>
  <c r="F2244" i="6"/>
  <c r="D2244" i="6"/>
  <c r="I2277" i="6"/>
  <c r="H2277" i="6"/>
  <c r="G2277" i="6"/>
  <c r="J2277" i="6"/>
  <c r="F2277" i="6"/>
  <c r="R2277" i="6"/>
  <c r="A2277" i="6"/>
  <c r="Q2277" i="6"/>
  <c r="P2277" i="6"/>
  <c r="O2277" i="6"/>
  <c r="N2277" i="6"/>
  <c r="M2277" i="6"/>
  <c r="L2277" i="6"/>
  <c r="K2277" i="6"/>
  <c r="E2277" i="6"/>
  <c r="D2277" i="6"/>
  <c r="C2277" i="6"/>
  <c r="B2277" i="6"/>
  <c r="R2199" i="6"/>
  <c r="D2199" i="6"/>
  <c r="Q2199" i="6"/>
  <c r="C2199" i="6"/>
  <c r="P2199" i="6"/>
  <c r="B2199" i="6"/>
  <c r="O2199" i="6"/>
  <c r="A2199" i="6"/>
  <c r="N2199" i="6"/>
  <c r="M2199" i="6"/>
  <c r="L2199" i="6"/>
  <c r="K2199" i="6"/>
  <c r="J2199" i="6"/>
  <c r="I2199" i="6"/>
  <c r="F2199" i="6"/>
  <c r="H2199" i="6"/>
  <c r="G2199" i="6"/>
  <c r="E2199" i="6"/>
  <c r="O2110" i="6"/>
  <c r="A2110" i="6"/>
  <c r="N2110" i="6"/>
  <c r="M2110" i="6"/>
  <c r="L2110" i="6"/>
  <c r="D2110" i="6"/>
  <c r="C2110" i="6"/>
  <c r="B2110" i="6"/>
  <c r="R2110" i="6"/>
  <c r="Q2110" i="6"/>
  <c r="P2110" i="6"/>
  <c r="K2110" i="6"/>
  <c r="J2110" i="6"/>
  <c r="I2110" i="6"/>
  <c r="H2110" i="6"/>
  <c r="G2110" i="6"/>
  <c r="F2110" i="6"/>
  <c r="E2110" i="6"/>
  <c r="G2056" i="6"/>
  <c r="F2056" i="6"/>
  <c r="E2056" i="6"/>
  <c r="R2056" i="6"/>
  <c r="D2056" i="6"/>
  <c r="Q2056" i="6"/>
  <c r="C2056" i="6"/>
  <c r="P2056" i="6"/>
  <c r="B2056" i="6"/>
  <c r="O2056" i="6"/>
  <c r="A2056" i="6"/>
  <c r="M2056" i="6"/>
  <c r="L2056" i="6"/>
  <c r="K2056" i="6"/>
  <c r="N2056" i="6"/>
  <c r="J2056" i="6"/>
  <c r="I2056" i="6"/>
  <c r="H2056" i="6"/>
  <c r="F2031" i="6"/>
  <c r="E2031" i="6"/>
  <c r="R2031" i="6"/>
  <c r="D2031" i="6"/>
  <c r="Q2031" i="6"/>
  <c r="C2031" i="6"/>
  <c r="P2031" i="6"/>
  <c r="B2031" i="6"/>
  <c r="O2031" i="6"/>
  <c r="A2031" i="6"/>
  <c r="N2031" i="6"/>
  <c r="M2031" i="6"/>
  <c r="L2031" i="6"/>
  <c r="K2031" i="6"/>
  <c r="J2031" i="6"/>
  <c r="I2031" i="6"/>
  <c r="H2031" i="6"/>
  <c r="G2031" i="6"/>
  <c r="E2048" i="6"/>
  <c r="R2048" i="6"/>
  <c r="D2048" i="6"/>
  <c r="Q2048" i="6"/>
  <c r="C2048" i="6"/>
  <c r="P2048" i="6"/>
  <c r="B2048" i="6"/>
  <c r="O2048" i="6"/>
  <c r="A2048" i="6"/>
  <c r="N2048" i="6"/>
  <c r="M2048" i="6"/>
  <c r="K2048" i="6"/>
  <c r="J2048" i="6"/>
  <c r="I2048" i="6"/>
  <c r="L2048" i="6"/>
  <c r="H2048" i="6"/>
  <c r="G2048" i="6"/>
  <c r="F2048" i="6"/>
  <c r="M2293" i="6"/>
  <c r="L2293" i="6"/>
  <c r="K2293" i="6"/>
  <c r="G2293" i="6"/>
  <c r="F2293" i="6"/>
  <c r="E2293" i="6"/>
  <c r="D2293" i="6"/>
  <c r="C2293" i="6"/>
  <c r="R2293" i="6"/>
  <c r="A2293" i="6"/>
  <c r="P2293" i="6"/>
  <c r="O2293" i="6"/>
  <c r="N2293" i="6"/>
  <c r="J2293" i="6"/>
  <c r="I2293" i="6"/>
  <c r="H2293" i="6"/>
  <c r="B2293" i="6"/>
  <c r="Q2293" i="6"/>
  <c r="R2320" i="6"/>
  <c r="D2320" i="6"/>
  <c r="Q2320" i="6"/>
  <c r="C2320" i="6"/>
  <c r="P2320" i="6"/>
  <c r="B2320" i="6"/>
  <c r="K2320" i="6"/>
  <c r="J2320" i="6"/>
  <c r="I2320" i="6"/>
  <c r="H2320" i="6"/>
  <c r="G2320" i="6"/>
  <c r="F2320" i="6"/>
  <c r="E2320" i="6"/>
  <c r="A2320" i="6"/>
  <c r="O2320" i="6"/>
  <c r="L2320" i="6"/>
  <c r="N2320" i="6"/>
  <c r="M2320" i="6"/>
  <c r="K2178" i="6"/>
  <c r="J2178" i="6"/>
  <c r="I2178" i="6"/>
  <c r="H2178" i="6"/>
  <c r="G2178" i="6"/>
  <c r="F2178" i="6"/>
  <c r="E2178" i="6"/>
  <c r="D2178" i="6"/>
  <c r="C2178" i="6"/>
  <c r="B2178" i="6"/>
  <c r="A2178" i="6"/>
  <c r="R2178" i="6"/>
  <c r="Q2178" i="6"/>
  <c r="P2178" i="6"/>
  <c r="O2178" i="6"/>
  <c r="N2178" i="6"/>
  <c r="M2178" i="6"/>
  <c r="L2178" i="6"/>
  <c r="J2195" i="6"/>
  <c r="I2195" i="6"/>
  <c r="H2195" i="6"/>
  <c r="G2195" i="6"/>
  <c r="F2195" i="6"/>
  <c r="E2195" i="6"/>
  <c r="R2195" i="6"/>
  <c r="D2195" i="6"/>
  <c r="Q2195" i="6"/>
  <c r="C2195" i="6"/>
  <c r="P2195" i="6"/>
  <c r="B2195" i="6"/>
  <c r="O2195" i="6"/>
  <c r="A2195" i="6"/>
  <c r="N2195" i="6"/>
  <c r="M2195" i="6"/>
  <c r="L2195" i="6"/>
  <c r="K2195" i="6"/>
  <c r="I2198" i="6"/>
  <c r="H2198" i="6"/>
  <c r="G2198" i="6"/>
  <c r="F2198" i="6"/>
  <c r="E2198" i="6"/>
  <c r="R2198" i="6"/>
  <c r="D2198" i="6"/>
  <c r="Q2198" i="6"/>
  <c r="C2198" i="6"/>
  <c r="P2198" i="6"/>
  <c r="B2198" i="6"/>
  <c r="O2198" i="6"/>
  <c r="A2198" i="6"/>
  <c r="N2198" i="6"/>
  <c r="K2198" i="6"/>
  <c r="M2198" i="6"/>
  <c r="L2198" i="6"/>
  <c r="J2198" i="6"/>
  <c r="J2410" i="6"/>
  <c r="Q2410" i="6"/>
  <c r="B2410" i="6"/>
  <c r="P2410" i="6"/>
  <c r="A2410" i="6"/>
  <c r="O2410" i="6"/>
  <c r="M2410" i="6"/>
  <c r="L2410" i="6"/>
  <c r="K2410" i="6"/>
  <c r="H2410" i="6"/>
  <c r="G2410" i="6"/>
  <c r="F2410" i="6"/>
  <c r="I2410" i="6"/>
  <c r="E2410" i="6"/>
  <c r="D2410" i="6"/>
  <c r="C2410" i="6"/>
  <c r="R2410" i="6"/>
  <c r="N2410" i="6"/>
  <c r="J2260" i="6"/>
  <c r="I2260" i="6"/>
  <c r="H2260" i="6"/>
  <c r="G2260" i="6"/>
  <c r="D2260" i="6"/>
  <c r="C2260" i="6"/>
  <c r="B2260" i="6"/>
  <c r="A2260" i="6"/>
  <c r="R2260" i="6"/>
  <c r="Q2260" i="6"/>
  <c r="P2260" i="6"/>
  <c r="O2260" i="6"/>
  <c r="N2260" i="6"/>
  <c r="M2260" i="6"/>
  <c r="F2260" i="6"/>
  <c r="L2260" i="6"/>
  <c r="K2260" i="6"/>
  <c r="E2260" i="6"/>
  <c r="J2330" i="6"/>
  <c r="I2330" i="6"/>
  <c r="H2330" i="6"/>
  <c r="Q2330" i="6"/>
  <c r="P2330" i="6"/>
  <c r="O2330" i="6"/>
  <c r="N2330" i="6"/>
  <c r="M2330" i="6"/>
  <c r="L2330" i="6"/>
  <c r="K2330" i="6"/>
  <c r="G2330" i="6"/>
  <c r="F2330" i="6"/>
  <c r="R2330" i="6"/>
  <c r="E2330" i="6"/>
  <c r="D2330" i="6"/>
  <c r="C2330" i="6"/>
  <c r="B2330" i="6"/>
  <c r="A2330" i="6"/>
  <c r="F2221" i="6"/>
  <c r="E2221" i="6"/>
  <c r="R2221" i="6"/>
  <c r="D2221" i="6"/>
  <c r="Q2221" i="6"/>
  <c r="C2221" i="6"/>
  <c r="P2221" i="6"/>
  <c r="B2221" i="6"/>
  <c r="O2221" i="6"/>
  <c r="A2221" i="6"/>
  <c r="N2221" i="6"/>
  <c r="M2221" i="6"/>
  <c r="L2221" i="6"/>
  <c r="K2221" i="6"/>
  <c r="H2221" i="6"/>
  <c r="I2221" i="6"/>
  <c r="G2221" i="6"/>
  <c r="J2221" i="6"/>
  <c r="N2304" i="6"/>
  <c r="M2304" i="6"/>
  <c r="L2304" i="6"/>
  <c r="K2304" i="6"/>
  <c r="J2304" i="6"/>
  <c r="I2304" i="6"/>
  <c r="H2304" i="6"/>
  <c r="G2304" i="6"/>
  <c r="F2304" i="6"/>
  <c r="E2304" i="6"/>
  <c r="R2304" i="6"/>
  <c r="Q2304" i="6"/>
  <c r="P2304" i="6"/>
  <c r="O2304" i="6"/>
  <c r="D2304" i="6"/>
  <c r="C2304" i="6"/>
  <c r="B2304" i="6"/>
  <c r="A2304" i="6"/>
  <c r="P2396" i="6"/>
  <c r="B2396" i="6"/>
  <c r="O2396" i="6"/>
  <c r="A2396" i="6"/>
  <c r="N2396" i="6"/>
  <c r="K2396" i="6"/>
  <c r="H2396" i="6"/>
  <c r="G2396" i="6"/>
  <c r="I2396" i="6"/>
  <c r="F2396" i="6"/>
  <c r="E2396" i="6"/>
  <c r="D2396" i="6"/>
  <c r="C2396" i="6"/>
  <c r="R2396" i="6"/>
  <c r="Q2396" i="6"/>
  <c r="M2396" i="6"/>
  <c r="L2396" i="6"/>
  <c r="J2396" i="6"/>
  <c r="L2352" i="6"/>
  <c r="K2352" i="6"/>
  <c r="J2352" i="6"/>
  <c r="H2352" i="6"/>
  <c r="G2352" i="6"/>
  <c r="F2352" i="6"/>
  <c r="E2352" i="6"/>
  <c r="D2352" i="6"/>
  <c r="C2352" i="6"/>
  <c r="B2352" i="6"/>
  <c r="R2352" i="6"/>
  <c r="A2352" i="6"/>
  <c r="Q2352" i="6"/>
  <c r="P2352" i="6"/>
  <c r="O2352" i="6"/>
  <c r="N2352" i="6"/>
  <c r="M2352" i="6"/>
  <c r="I2352" i="6"/>
  <c r="P2340" i="6"/>
  <c r="B2340" i="6"/>
  <c r="O2340" i="6"/>
  <c r="A2340" i="6"/>
  <c r="N2340" i="6"/>
  <c r="F2340" i="6"/>
  <c r="E2340" i="6"/>
  <c r="D2340" i="6"/>
  <c r="C2340" i="6"/>
  <c r="R2340" i="6"/>
  <c r="Q2340" i="6"/>
  <c r="M2340" i="6"/>
  <c r="L2340" i="6"/>
  <c r="K2340" i="6"/>
  <c r="J2340" i="6"/>
  <c r="I2340" i="6"/>
  <c r="H2340" i="6"/>
  <c r="G2340" i="6"/>
  <c r="M2457" i="6"/>
  <c r="L2457" i="6"/>
  <c r="R2457" i="6"/>
  <c r="B2457" i="6"/>
  <c r="Q2457" i="6"/>
  <c r="A2457" i="6"/>
  <c r="P2457" i="6"/>
  <c r="O2457" i="6"/>
  <c r="N2457" i="6"/>
  <c r="K2457" i="6"/>
  <c r="J2457" i="6"/>
  <c r="I2457" i="6"/>
  <c r="H2457" i="6"/>
  <c r="G2457" i="6"/>
  <c r="F2457" i="6"/>
  <c r="E2457" i="6"/>
  <c r="D2457" i="6"/>
  <c r="C2457" i="6"/>
  <c r="K2327" i="6"/>
  <c r="J2327" i="6"/>
  <c r="I2327" i="6"/>
  <c r="C2327" i="6"/>
  <c r="B2327" i="6"/>
  <c r="R2327" i="6"/>
  <c r="A2327" i="6"/>
  <c r="Q2327" i="6"/>
  <c r="P2327" i="6"/>
  <c r="O2327" i="6"/>
  <c r="N2327" i="6"/>
  <c r="M2327" i="6"/>
  <c r="L2327" i="6"/>
  <c r="H2327" i="6"/>
  <c r="G2327" i="6"/>
  <c r="D2327" i="6"/>
  <c r="F2327" i="6"/>
  <c r="E2327" i="6"/>
  <c r="R2414" i="6"/>
  <c r="D2414" i="6"/>
  <c r="P2414" i="6"/>
  <c r="A2414" i="6"/>
  <c r="O2414" i="6"/>
  <c r="N2414" i="6"/>
  <c r="L2414" i="6"/>
  <c r="K2414" i="6"/>
  <c r="J2414" i="6"/>
  <c r="H2414" i="6"/>
  <c r="G2414" i="6"/>
  <c r="F2414" i="6"/>
  <c r="Q2414" i="6"/>
  <c r="M2414" i="6"/>
  <c r="I2414" i="6"/>
  <c r="E2414" i="6"/>
  <c r="C2414" i="6"/>
  <c r="B2414" i="6"/>
  <c r="O2479" i="6"/>
  <c r="A2479" i="6"/>
  <c r="N2479" i="6"/>
  <c r="R2479" i="6"/>
  <c r="B2479" i="6"/>
  <c r="Q2479" i="6"/>
  <c r="P2479" i="6"/>
  <c r="M2479" i="6"/>
  <c r="J2479" i="6"/>
  <c r="G2479" i="6"/>
  <c r="F2479" i="6"/>
  <c r="E2479" i="6"/>
  <c r="D2479" i="6"/>
  <c r="C2479" i="6"/>
  <c r="L2479" i="6"/>
  <c r="K2479" i="6"/>
  <c r="I2479" i="6"/>
  <c r="H2479" i="6"/>
  <c r="G2419" i="6"/>
  <c r="L2419" i="6"/>
  <c r="K2419" i="6"/>
  <c r="J2419" i="6"/>
  <c r="I2419" i="6"/>
  <c r="H2419" i="6"/>
  <c r="F2419" i="6"/>
  <c r="E2419" i="6"/>
  <c r="D2419" i="6"/>
  <c r="R2419" i="6"/>
  <c r="C2419" i="6"/>
  <c r="Q2419" i="6"/>
  <c r="B2419" i="6"/>
  <c r="P2419" i="6"/>
  <c r="A2419" i="6"/>
  <c r="O2419" i="6"/>
  <c r="N2419" i="6"/>
  <c r="M2419" i="6"/>
  <c r="R2721" i="6"/>
  <c r="D2721" i="6"/>
  <c r="Q2721" i="6"/>
  <c r="C2721" i="6"/>
  <c r="O2721" i="6"/>
  <c r="A2721" i="6"/>
  <c r="J2721" i="6"/>
  <c r="N2721" i="6"/>
  <c r="M2721" i="6"/>
  <c r="L2721" i="6"/>
  <c r="K2721" i="6"/>
  <c r="I2721" i="6"/>
  <c r="H2721" i="6"/>
  <c r="G2721" i="6"/>
  <c r="F2721" i="6"/>
  <c r="E2721" i="6"/>
  <c r="B2721" i="6"/>
  <c r="P2721" i="6"/>
  <c r="O2451" i="6"/>
  <c r="A2451" i="6"/>
  <c r="G2451" i="6"/>
  <c r="F2451" i="6"/>
  <c r="E2451" i="6"/>
  <c r="D2451" i="6"/>
  <c r="R2451" i="6"/>
  <c r="C2451" i="6"/>
  <c r="Q2451" i="6"/>
  <c r="B2451" i="6"/>
  <c r="P2451" i="6"/>
  <c r="N2451" i="6"/>
  <c r="M2451" i="6"/>
  <c r="L2451" i="6"/>
  <c r="K2451" i="6"/>
  <c r="J2451" i="6"/>
  <c r="H2451" i="6"/>
  <c r="I2451" i="6"/>
  <c r="O2409" i="6"/>
  <c r="A2409" i="6"/>
  <c r="F2409" i="6"/>
  <c r="E2409" i="6"/>
  <c r="D2409" i="6"/>
  <c r="Q2409" i="6"/>
  <c r="B2409" i="6"/>
  <c r="P2409" i="6"/>
  <c r="N2409" i="6"/>
  <c r="L2409" i="6"/>
  <c r="K2409" i="6"/>
  <c r="J2409" i="6"/>
  <c r="R2409" i="6"/>
  <c r="M2409" i="6"/>
  <c r="I2409" i="6"/>
  <c r="H2409" i="6"/>
  <c r="G2409" i="6"/>
  <c r="C2409" i="6"/>
  <c r="F2314" i="6"/>
  <c r="E2314" i="6"/>
  <c r="R2314" i="6"/>
  <c r="D2314" i="6"/>
  <c r="Q2314" i="6"/>
  <c r="P2314" i="6"/>
  <c r="O2314" i="6"/>
  <c r="N2314" i="6"/>
  <c r="M2314" i="6"/>
  <c r="L2314" i="6"/>
  <c r="K2314" i="6"/>
  <c r="J2314" i="6"/>
  <c r="I2314" i="6"/>
  <c r="H2314" i="6"/>
  <c r="G2314" i="6"/>
  <c r="A2314" i="6"/>
  <c r="C2314" i="6"/>
  <c r="B2314" i="6"/>
  <c r="E2303" i="6"/>
  <c r="R2303" i="6"/>
  <c r="D2303" i="6"/>
  <c r="Q2303" i="6"/>
  <c r="C2303" i="6"/>
  <c r="M2303" i="6"/>
  <c r="L2303" i="6"/>
  <c r="K2303" i="6"/>
  <c r="J2303" i="6"/>
  <c r="I2303" i="6"/>
  <c r="H2303" i="6"/>
  <c r="G2303" i="6"/>
  <c r="A2303" i="6"/>
  <c r="P2303" i="6"/>
  <c r="F2303" i="6"/>
  <c r="O2303" i="6"/>
  <c r="N2303" i="6"/>
  <c r="B2303" i="6"/>
  <c r="M2651" i="6"/>
  <c r="L2651" i="6"/>
  <c r="K2651" i="6"/>
  <c r="I2651" i="6"/>
  <c r="H2651" i="6"/>
  <c r="G2651" i="6"/>
  <c r="R2651" i="6"/>
  <c r="Q2651" i="6"/>
  <c r="P2651" i="6"/>
  <c r="O2651" i="6"/>
  <c r="N2651" i="6"/>
  <c r="J2651" i="6"/>
  <c r="F2651" i="6"/>
  <c r="C2651" i="6"/>
  <c r="E2651" i="6"/>
  <c r="D2651" i="6"/>
  <c r="B2651" i="6"/>
  <c r="A2651" i="6"/>
  <c r="I2579" i="6"/>
  <c r="H2579" i="6"/>
  <c r="G2579" i="6"/>
  <c r="O2579" i="6"/>
  <c r="N2579" i="6"/>
  <c r="K2579" i="6"/>
  <c r="J2579" i="6"/>
  <c r="M2579" i="6"/>
  <c r="L2579" i="6"/>
  <c r="F2579" i="6"/>
  <c r="E2579" i="6"/>
  <c r="C2579" i="6"/>
  <c r="B2579" i="6"/>
  <c r="A2579" i="6"/>
  <c r="R2579" i="6"/>
  <c r="Q2579" i="6"/>
  <c r="P2579" i="6"/>
  <c r="D2579" i="6"/>
  <c r="P2518" i="6"/>
  <c r="B2518" i="6"/>
  <c r="O2518" i="6"/>
  <c r="A2518" i="6"/>
  <c r="K2518" i="6"/>
  <c r="J2518" i="6"/>
  <c r="I2518" i="6"/>
  <c r="H2518" i="6"/>
  <c r="F2518" i="6"/>
  <c r="E2518" i="6"/>
  <c r="D2518" i="6"/>
  <c r="C2518" i="6"/>
  <c r="R2518" i="6"/>
  <c r="Q2518" i="6"/>
  <c r="N2518" i="6"/>
  <c r="M2518" i="6"/>
  <c r="L2518" i="6"/>
  <c r="G2518" i="6"/>
  <c r="P2476" i="6"/>
  <c r="B2476" i="6"/>
  <c r="O2476" i="6"/>
  <c r="A2476" i="6"/>
  <c r="I2476" i="6"/>
  <c r="H2476" i="6"/>
  <c r="G2476" i="6"/>
  <c r="F2476" i="6"/>
  <c r="C2476" i="6"/>
  <c r="M2476" i="6"/>
  <c r="L2476" i="6"/>
  <c r="K2476" i="6"/>
  <c r="J2476" i="6"/>
  <c r="E2476" i="6"/>
  <c r="D2476" i="6"/>
  <c r="R2476" i="6"/>
  <c r="Q2476" i="6"/>
  <c r="N2476" i="6"/>
  <c r="K2519" i="6"/>
  <c r="J2519" i="6"/>
  <c r="H2519" i="6"/>
  <c r="G2519" i="6"/>
  <c r="F2519" i="6"/>
  <c r="E2519" i="6"/>
  <c r="C2519" i="6"/>
  <c r="R2519" i="6"/>
  <c r="B2519" i="6"/>
  <c r="Q2519" i="6"/>
  <c r="A2519" i="6"/>
  <c r="P2519" i="6"/>
  <c r="O2519" i="6"/>
  <c r="N2519" i="6"/>
  <c r="M2519" i="6"/>
  <c r="L2519" i="6"/>
  <c r="I2519" i="6"/>
  <c r="D2519" i="6"/>
  <c r="G2489" i="6"/>
  <c r="F2489" i="6"/>
  <c r="H2489" i="6"/>
  <c r="E2489" i="6"/>
  <c r="D2489" i="6"/>
  <c r="C2489" i="6"/>
  <c r="P2489" i="6"/>
  <c r="R2489" i="6"/>
  <c r="Q2489" i="6"/>
  <c r="O2489" i="6"/>
  <c r="N2489" i="6"/>
  <c r="M2489" i="6"/>
  <c r="L2489" i="6"/>
  <c r="K2489" i="6"/>
  <c r="J2489" i="6"/>
  <c r="I2489" i="6"/>
  <c r="B2489" i="6"/>
  <c r="A2489" i="6"/>
  <c r="J2646" i="6"/>
  <c r="I2646" i="6"/>
  <c r="H2646" i="6"/>
  <c r="F2646" i="6"/>
  <c r="M2646" i="6"/>
  <c r="L2646" i="6"/>
  <c r="K2646" i="6"/>
  <c r="G2646" i="6"/>
  <c r="E2646" i="6"/>
  <c r="D2646" i="6"/>
  <c r="C2646" i="6"/>
  <c r="R2646" i="6"/>
  <c r="Q2646" i="6"/>
  <c r="O2646" i="6"/>
  <c r="N2646" i="6"/>
  <c r="B2646" i="6"/>
  <c r="A2646" i="6"/>
  <c r="P2646" i="6"/>
  <c r="H2610" i="6"/>
  <c r="G2610" i="6"/>
  <c r="F2610" i="6"/>
  <c r="N2610" i="6"/>
  <c r="M2610" i="6"/>
  <c r="L2610" i="6"/>
  <c r="K2610" i="6"/>
  <c r="J2610" i="6"/>
  <c r="I2610" i="6"/>
  <c r="E2610" i="6"/>
  <c r="B2610" i="6"/>
  <c r="R2610" i="6"/>
  <c r="Q2610" i="6"/>
  <c r="P2610" i="6"/>
  <c r="O2610" i="6"/>
  <c r="D2610" i="6"/>
  <c r="C2610" i="6"/>
  <c r="A2610" i="6"/>
  <c r="O2617" i="6"/>
  <c r="A2617" i="6"/>
  <c r="N2617" i="6"/>
  <c r="M2617" i="6"/>
  <c r="F2617" i="6"/>
  <c r="E2617" i="6"/>
  <c r="D2617" i="6"/>
  <c r="C2617" i="6"/>
  <c r="B2617" i="6"/>
  <c r="R2617" i="6"/>
  <c r="Q2617" i="6"/>
  <c r="K2617" i="6"/>
  <c r="P2617" i="6"/>
  <c r="L2617" i="6"/>
  <c r="J2617" i="6"/>
  <c r="I2617" i="6"/>
  <c r="H2617" i="6"/>
  <c r="G2617" i="6"/>
  <c r="F2492" i="6"/>
  <c r="E2492" i="6"/>
  <c r="O2492" i="6"/>
  <c r="N2492" i="6"/>
  <c r="M2492" i="6"/>
  <c r="L2492" i="6"/>
  <c r="I2492" i="6"/>
  <c r="P2492" i="6"/>
  <c r="K2492" i="6"/>
  <c r="J2492" i="6"/>
  <c r="H2492" i="6"/>
  <c r="G2492" i="6"/>
  <c r="D2492" i="6"/>
  <c r="C2492" i="6"/>
  <c r="B2492" i="6"/>
  <c r="A2492" i="6"/>
  <c r="R2492" i="6"/>
  <c r="Q2492" i="6"/>
  <c r="E2453" i="6"/>
  <c r="N2453" i="6"/>
  <c r="M2453" i="6"/>
  <c r="L2453" i="6"/>
  <c r="K2453" i="6"/>
  <c r="J2453" i="6"/>
  <c r="I2453" i="6"/>
  <c r="H2453" i="6"/>
  <c r="G2453" i="6"/>
  <c r="F2453" i="6"/>
  <c r="D2453" i="6"/>
  <c r="R2453" i="6"/>
  <c r="C2453" i="6"/>
  <c r="Q2453" i="6"/>
  <c r="P2453" i="6"/>
  <c r="O2453" i="6"/>
  <c r="B2453" i="6"/>
  <c r="A2453" i="6"/>
  <c r="Q2752" i="6"/>
  <c r="C2752" i="6"/>
  <c r="P2752" i="6"/>
  <c r="B2752" i="6"/>
  <c r="O2752" i="6"/>
  <c r="A2752" i="6"/>
  <c r="N2752" i="6"/>
  <c r="M2752" i="6"/>
  <c r="L2752" i="6"/>
  <c r="K2752" i="6"/>
  <c r="J2752" i="6"/>
  <c r="I2752" i="6"/>
  <c r="H2752" i="6"/>
  <c r="F2752" i="6"/>
  <c r="E2752" i="6"/>
  <c r="D2752" i="6"/>
  <c r="R2752" i="6"/>
  <c r="G2752" i="6"/>
  <c r="O2744" i="6"/>
  <c r="A2744" i="6"/>
  <c r="N2744" i="6"/>
  <c r="L2744" i="6"/>
  <c r="K2744" i="6"/>
  <c r="J2744" i="6"/>
  <c r="I2744" i="6"/>
  <c r="H2744" i="6"/>
  <c r="G2744" i="6"/>
  <c r="E2744" i="6"/>
  <c r="D2744" i="6"/>
  <c r="C2744" i="6"/>
  <c r="B2744" i="6"/>
  <c r="R2744" i="6"/>
  <c r="Q2744" i="6"/>
  <c r="P2744" i="6"/>
  <c r="M2744" i="6"/>
  <c r="F2744" i="6"/>
  <c r="N2691" i="6"/>
  <c r="M2691" i="6"/>
  <c r="I2691" i="6"/>
  <c r="H2691" i="6"/>
  <c r="G2691" i="6"/>
  <c r="F2691" i="6"/>
  <c r="E2691" i="6"/>
  <c r="D2691" i="6"/>
  <c r="C2691" i="6"/>
  <c r="R2691" i="6"/>
  <c r="B2691" i="6"/>
  <c r="Q2691" i="6"/>
  <c r="A2691" i="6"/>
  <c r="P2691" i="6"/>
  <c r="O2691" i="6"/>
  <c r="K2691" i="6"/>
  <c r="J2691" i="6"/>
  <c r="L2691" i="6"/>
  <c r="K2686" i="6"/>
  <c r="J2686" i="6"/>
  <c r="F2686" i="6"/>
  <c r="E2686" i="6"/>
  <c r="D2686" i="6"/>
  <c r="C2686" i="6"/>
  <c r="R2686" i="6"/>
  <c r="B2686" i="6"/>
  <c r="Q2686" i="6"/>
  <c r="A2686" i="6"/>
  <c r="P2686" i="6"/>
  <c r="O2686" i="6"/>
  <c r="N2686" i="6"/>
  <c r="M2686" i="6"/>
  <c r="L2686" i="6"/>
  <c r="I2686" i="6"/>
  <c r="H2686" i="6"/>
  <c r="G2686" i="6"/>
  <c r="Q2738" i="6"/>
  <c r="C2738" i="6"/>
  <c r="P2738" i="6"/>
  <c r="B2738" i="6"/>
  <c r="N2738" i="6"/>
  <c r="M2738" i="6"/>
  <c r="L2738" i="6"/>
  <c r="K2738" i="6"/>
  <c r="J2738" i="6"/>
  <c r="I2738" i="6"/>
  <c r="R2738" i="6"/>
  <c r="O2738" i="6"/>
  <c r="H2738" i="6"/>
  <c r="G2738" i="6"/>
  <c r="F2738" i="6"/>
  <c r="E2738" i="6"/>
  <c r="D2738" i="6"/>
  <c r="A2738" i="6"/>
  <c r="E2549" i="6"/>
  <c r="R2549" i="6"/>
  <c r="D2549" i="6"/>
  <c r="B2549" i="6"/>
  <c r="Q2549" i="6"/>
  <c r="A2549" i="6"/>
  <c r="I2549" i="6"/>
  <c r="H2549" i="6"/>
  <c r="G2549" i="6"/>
  <c r="F2549" i="6"/>
  <c r="P2549" i="6"/>
  <c r="O2549" i="6"/>
  <c r="N2549" i="6"/>
  <c r="M2549" i="6"/>
  <c r="L2549" i="6"/>
  <c r="K2549" i="6"/>
  <c r="J2549" i="6"/>
  <c r="C2549" i="6"/>
  <c r="K2728" i="6"/>
  <c r="J2728" i="6"/>
  <c r="H2728" i="6"/>
  <c r="Q2728" i="6"/>
  <c r="C2728" i="6"/>
  <c r="R2728" i="6"/>
  <c r="P2728" i="6"/>
  <c r="O2728" i="6"/>
  <c r="N2728" i="6"/>
  <c r="M2728" i="6"/>
  <c r="L2728" i="6"/>
  <c r="I2728" i="6"/>
  <c r="G2728" i="6"/>
  <c r="F2728" i="6"/>
  <c r="E2728" i="6"/>
  <c r="D2728" i="6"/>
  <c r="B2728" i="6"/>
  <c r="A2728" i="6"/>
  <c r="P3006" i="6"/>
  <c r="B3006" i="6"/>
  <c r="O3006" i="6"/>
  <c r="A3006" i="6"/>
  <c r="N3006" i="6"/>
  <c r="M3006" i="6"/>
  <c r="L3006" i="6"/>
  <c r="K3006" i="6"/>
  <c r="J3006" i="6"/>
  <c r="Q3006" i="6"/>
  <c r="I3006" i="6"/>
  <c r="H3006" i="6"/>
  <c r="G3006" i="6"/>
  <c r="F3006" i="6"/>
  <c r="E3006" i="6"/>
  <c r="D3006" i="6"/>
  <c r="C3006" i="6"/>
  <c r="R3006" i="6"/>
  <c r="M2804" i="6"/>
  <c r="L2804" i="6"/>
  <c r="K2804" i="6"/>
  <c r="J2804" i="6"/>
  <c r="H2804" i="6"/>
  <c r="G2804" i="6"/>
  <c r="F2804" i="6"/>
  <c r="E2804" i="6"/>
  <c r="D2804" i="6"/>
  <c r="C2804" i="6"/>
  <c r="B2804" i="6"/>
  <c r="A2804" i="6"/>
  <c r="R2804" i="6"/>
  <c r="Q2804" i="6"/>
  <c r="P2804" i="6"/>
  <c r="O2804" i="6"/>
  <c r="N2804" i="6"/>
  <c r="I2804" i="6"/>
  <c r="J2759" i="6"/>
  <c r="I2759" i="6"/>
  <c r="H2759" i="6"/>
  <c r="G2759" i="6"/>
  <c r="F2759" i="6"/>
  <c r="E2759" i="6"/>
  <c r="R2759" i="6"/>
  <c r="D2759" i="6"/>
  <c r="Q2759" i="6"/>
  <c r="C2759" i="6"/>
  <c r="P2759" i="6"/>
  <c r="B2759" i="6"/>
  <c r="O2759" i="6"/>
  <c r="A2759" i="6"/>
  <c r="N2759" i="6"/>
  <c r="M2759" i="6"/>
  <c r="L2759" i="6"/>
  <c r="K2759" i="6"/>
  <c r="H2737" i="6"/>
  <c r="G2737" i="6"/>
  <c r="E2737" i="6"/>
  <c r="R2737" i="6"/>
  <c r="D2737" i="6"/>
  <c r="Q2737" i="6"/>
  <c r="C2737" i="6"/>
  <c r="P2737" i="6"/>
  <c r="B2737" i="6"/>
  <c r="O2737" i="6"/>
  <c r="A2737" i="6"/>
  <c r="N2737" i="6"/>
  <c r="J2737" i="6"/>
  <c r="I2737" i="6"/>
  <c r="F2737" i="6"/>
  <c r="M2737" i="6"/>
  <c r="K2737" i="6"/>
  <c r="L2737" i="6"/>
  <c r="F2715" i="6"/>
  <c r="E2715" i="6"/>
  <c r="Q2715" i="6"/>
  <c r="C2715" i="6"/>
  <c r="L2715" i="6"/>
  <c r="K2715" i="6"/>
  <c r="J2715" i="6"/>
  <c r="I2715" i="6"/>
  <c r="H2715" i="6"/>
  <c r="G2715" i="6"/>
  <c r="D2715" i="6"/>
  <c r="B2715" i="6"/>
  <c r="A2715" i="6"/>
  <c r="R2715" i="6"/>
  <c r="P2715" i="6"/>
  <c r="O2715" i="6"/>
  <c r="N2715" i="6"/>
  <c r="M2715" i="6"/>
  <c r="R2761" i="6"/>
  <c r="Q2761" i="6"/>
  <c r="C2761" i="6"/>
  <c r="P2761" i="6"/>
  <c r="B2761" i="6"/>
  <c r="O2761" i="6"/>
  <c r="N2761" i="6"/>
  <c r="M2761" i="6"/>
  <c r="L2761" i="6"/>
  <c r="K2761" i="6"/>
  <c r="J2761" i="6"/>
  <c r="I2761" i="6"/>
  <c r="H2761" i="6"/>
  <c r="G2761" i="6"/>
  <c r="F2761" i="6"/>
  <c r="E2761" i="6"/>
  <c r="D2761" i="6"/>
  <c r="A2761" i="6"/>
  <c r="O2843" i="6"/>
  <c r="A2843" i="6"/>
  <c r="L2843" i="6"/>
  <c r="K2843" i="6"/>
  <c r="J2843" i="6"/>
  <c r="I2843" i="6"/>
  <c r="H2843" i="6"/>
  <c r="G2843" i="6"/>
  <c r="F2843" i="6"/>
  <c r="E2843" i="6"/>
  <c r="D2843" i="6"/>
  <c r="R2843" i="6"/>
  <c r="C2843" i="6"/>
  <c r="Q2843" i="6"/>
  <c r="P2843" i="6"/>
  <c r="N2843" i="6"/>
  <c r="M2843" i="6"/>
  <c r="B2843" i="6"/>
  <c r="M2891" i="6"/>
  <c r="K2891" i="6"/>
  <c r="J2891" i="6"/>
  <c r="I2891" i="6"/>
  <c r="G2891" i="6"/>
  <c r="F2891" i="6"/>
  <c r="E2891" i="6"/>
  <c r="D2891" i="6"/>
  <c r="C2891" i="6"/>
  <c r="B2891" i="6"/>
  <c r="A2891" i="6"/>
  <c r="R2891" i="6"/>
  <c r="Q2891" i="6"/>
  <c r="P2891" i="6"/>
  <c r="O2891" i="6"/>
  <c r="N2891" i="6"/>
  <c r="L2891" i="6"/>
  <c r="H2891" i="6"/>
  <c r="R2932" i="6"/>
  <c r="D2932" i="6"/>
  <c r="Q2932" i="6"/>
  <c r="C2932" i="6"/>
  <c r="P2932" i="6"/>
  <c r="B2932" i="6"/>
  <c r="O2932" i="6"/>
  <c r="A2932" i="6"/>
  <c r="N2932" i="6"/>
  <c r="M2932" i="6"/>
  <c r="L2932" i="6"/>
  <c r="K2932" i="6"/>
  <c r="J2932" i="6"/>
  <c r="I2932" i="6"/>
  <c r="H2932" i="6"/>
  <c r="G2932" i="6"/>
  <c r="F2932" i="6"/>
  <c r="E2932" i="6"/>
  <c r="G2766" i="6"/>
  <c r="F2766" i="6"/>
  <c r="E2766" i="6"/>
  <c r="L2766" i="6"/>
  <c r="K2766" i="6"/>
  <c r="J2766" i="6"/>
  <c r="I2766" i="6"/>
  <c r="H2766" i="6"/>
  <c r="D2766" i="6"/>
  <c r="C2766" i="6"/>
  <c r="B2766" i="6"/>
  <c r="R2766" i="6"/>
  <c r="A2766" i="6"/>
  <c r="Q2766" i="6"/>
  <c r="M2766" i="6"/>
  <c r="P2766" i="6"/>
  <c r="N2766" i="6"/>
  <c r="O2766" i="6"/>
  <c r="Q2935" i="6"/>
  <c r="C2935" i="6"/>
  <c r="P2935" i="6"/>
  <c r="B2935" i="6"/>
  <c r="O2935" i="6"/>
  <c r="A2935" i="6"/>
  <c r="N2935" i="6"/>
  <c r="M2935" i="6"/>
  <c r="L2935" i="6"/>
  <c r="K2935" i="6"/>
  <c r="J2935" i="6"/>
  <c r="I2935" i="6"/>
  <c r="H2935" i="6"/>
  <c r="R2935" i="6"/>
  <c r="G2935" i="6"/>
  <c r="F2935" i="6"/>
  <c r="E2935" i="6"/>
  <c r="D2935" i="6"/>
  <c r="L2976" i="6"/>
  <c r="K2976" i="6"/>
  <c r="J2976" i="6"/>
  <c r="I2976" i="6"/>
  <c r="P2976" i="6"/>
  <c r="O2976" i="6"/>
  <c r="N2976" i="6"/>
  <c r="M2976" i="6"/>
  <c r="H2976" i="6"/>
  <c r="G2976" i="6"/>
  <c r="F2976" i="6"/>
  <c r="E2976" i="6"/>
  <c r="D2976" i="6"/>
  <c r="C2976" i="6"/>
  <c r="R2976" i="6"/>
  <c r="Q2976" i="6"/>
  <c r="B2976" i="6"/>
  <c r="A2976" i="6"/>
  <c r="N3147" i="6"/>
  <c r="M3147" i="6"/>
  <c r="L3147" i="6"/>
  <c r="J3147" i="6"/>
  <c r="I3147" i="6"/>
  <c r="H3147" i="6"/>
  <c r="G3147" i="6"/>
  <c r="F3147" i="6"/>
  <c r="E3147" i="6"/>
  <c r="D3147" i="6"/>
  <c r="R3147" i="6"/>
  <c r="Q3147" i="6"/>
  <c r="P3147" i="6"/>
  <c r="O3147" i="6"/>
  <c r="K3147" i="6"/>
  <c r="C3147" i="6"/>
  <c r="B3147" i="6"/>
  <c r="A3147" i="6"/>
  <c r="O2981" i="6"/>
  <c r="A2981" i="6"/>
  <c r="N2981" i="6"/>
  <c r="M2981" i="6"/>
  <c r="L2981" i="6"/>
  <c r="J2981" i="6"/>
  <c r="G2981" i="6"/>
  <c r="F2981" i="6"/>
  <c r="E2981" i="6"/>
  <c r="D2981" i="6"/>
  <c r="C2981" i="6"/>
  <c r="B2981" i="6"/>
  <c r="R2981" i="6"/>
  <c r="Q2981" i="6"/>
  <c r="I2981" i="6"/>
  <c r="H2981" i="6"/>
  <c r="P2981" i="6"/>
  <c r="K2981" i="6"/>
  <c r="L2962" i="6"/>
  <c r="K2962" i="6"/>
  <c r="J2962" i="6"/>
  <c r="I2962" i="6"/>
  <c r="F2962" i="6"/>
  <c r="E2962" i="6"/>
  <c r="D2962" i="6"/>
  <c r="C2962" i="6"/>
  <c r="B2962" i="6"/>
  <c r="A2962" i="6"/>
  <c r="R2962" i="6"/>
  <c r="Q2962" i="6"/>
  <c r="P2962" i="6"/>
  <c r="O2962" i="6"/>
  <c r="N2962" i="6"/>
  <c r="M2962" i="6"/>
  <c r="H2962" i="6"/>
  <c r="G2962" i="6"/>
  <c r="H2878" i="6"/>
  <c r="E2878" i="6"/>
  <c r="N2878" i="6"/>
  <c r="M2878" i="6"/>
  <c r="L2878" i="6"/>
  <c r="K2878" i="6"/>
  <c r="J2878" i="6"/>
  <c r="I2878" i="6"/>
  <c r="G2878" i="6"/>
  <c r="F2878" i="6"/>
  <c r="D2878" i="6"/>
  <c r="C2878" i="6"/>
  <c r="Q2878" i="6"/>
  <c r="P2878" i="6"/>
  <c r="O2878" i="6"/>
  <c r="B2878" i="6"/>
  <c r="A2878" i="6"/>
  <c r="R2878" i="6"/>
  <c r="G2923" i="6"/>
  <c r="F2923" i="6"/>
  <c r="E2923" i="6"/>
  <c r="R2923" i="6"/>
  <c r="D2923" i="6"/>
  <c r="Q2923" i="6"/>
  <c r="C2923" i="6"/>
  <c r="P2923" i="6"/>
  <c r="B2923" i="6"/>
  <c r="O2923" i="6"/>
  <c r="A2923" i="6"/>
  <c r="N2923" i="6"/>
  <c r="M2923" i="6"/>
  <c r="L2923" i="6"/>
  <c r="I2923" i="6"/>
  <c r="H2923" i="6"/>
  <c r="K2923" i="6"/>
  <c r="J2923" i="6"/>
  <c r="R3034" i="6"/>
  <c r="D3034" i="6"/>
  <c r="P3034" i="6"/>
  <c r="A3034" i="6"/>
  <c r="O3034" i="6"/>
  <c r="N3034" i="6"/>
  <c r="Q3034" i="6"/>
  <c r="M3034" i="6"/>
  <c r="L3034" i="6"/>
  <c r="K3034" i="6"/>
  <c r="J3034" i="6"/>
  <c r="I3034" i="6"/>
  <c r="H3034" i="6"/>
  <c r="G3034" i="6"/>
  <c r="F3034" i="6"/>
  <c r="E3034" i="6"/>
  <c r="C3034" i="6"/>
  <c r="B3034" i="6"/>
  <c r="R3000" i="6"/>
  <c r="D3000" i="6"/>
  <c r="Q3000" i="6"/>
  <c r="C3000" i="6"/>
  <c r="P3000" i="6"/>
  <c r="B3000" i="6"/>
  <c r="O3000" i="6"/>
  <c r="A3000" i="6"/>
  <c r="M3000" i="6"/>
  <c r="N3000" i="6"/>
  <c r="L3000" i="6"/>
  <c r="K3000" i="6"/>
  <c r="J3000" i="6"/>
  <c r="I3000" i="6"/>
  <c r="H3000" i="6"/>
  <c r="G3000" i="6"/>
  <c r="F3000" i="6"/>
  <c r="E3000" i="6"/>
  <c r="K3007" i="6"/>
  <c r="J3007" i="6"/>
  <c r="I3007" i="6"/>
  <c r="H3007" i="6"/>
  <c r="G3007" i="6"/>
  <c r="F3007" i="6"/>
  <c r="E3007" i="6"/>
  <c r="R3007" i="6"/>
  <c r="Q3007" i="6"/>
  <c r="P3007" i="6"/>
  <c r="O3007" i="6"/>
  <c r="N3007" i="6"/>
  <c r="M3007" i="6"/>
  <c r="L3007" i="6"/>
  <c r="D3007" i="6"/>
  <c r="C3007" i="6"/>
  <c r="B3007" i="6"/>
  <c r="A3007" i="6"/>
  <c r="P3040" i="6"/>
  <c r="B3040" i="6"/>
  <c r="O3040" i="6"/>
  <c r="H3040" i="6"/>
  <c r="G3040" i="6"/>
  <c r="F3040" i="6"/>
  <c r="E3040" i="6"/>
  <c r="C3040" i="6"/>
  <c r="A3040" i="6"/>
  <c r="R3040" i="6"/>
  <c r="Q3040" i="6"/>
  <c r="N3040" i="6"/>
  <c r="M3040" i="6"/>
  <c r="L3040" i="6"/>
  <c r="K3040" i="6"/>
  <c r="J3040" i="6"/>
  <c r="I3040" i="6"/>
  <c r="D3040" i="6"/>
  <c r="G2991" i="6"/>
  <c r="F2991" i="6"/>
  <c r="E2991" i="6"/>
  <c r="R2991" i="6"/>
  <c r="D2991" i="6"/>
  <c r="P2991" i="6"/>
  <c r="B2991" i="6"/>
  <c r="M2991" i="6"/>
  <c r="L2991" i="6"/>
  <c r="K2991" i="6"/>
  <c r="J2991" i="6"/>
  <c r="I2991" i="6"/>
  <c r="H2991" i="6"/>
  <c r="C2991" i="6"/>
  <c r="A2991" i="6"/>
  <c r="Q2991" i="6"/>
  <c r="O2991" i="6"/>
  <c r="N2991" i="6"/>
  <c r="K3025" i="6"/>
  <c r="E3025" i="6"/>
  <c r="D3025" i="6"/>
  <c r="R3025" i="6"/>
  <c r="C3025" i="6"/>
  <c r="Q3025" i="6"/>
  <c r="B3025" i="6"/>
  <c r="P3025" i="6"/>
  <c r="A3025" i="6"/>
  <c r="O3025" i="6"/>
  <c r="N3025" i="6"/>
  <c r="M3025" i="6"/>
  <c r="L3025" i="6"/>
  <c r="J3025" i="6"/>
  <c r="I3025" i="6"/>
  <c r="H3025" i="6"/>
  <c r="G3025" i="6"/>
  <c r="F3025" i="6"/>
  <c r="J3086" i="6"/>
  <c r="I3086" i="6"/>
  <c r="H3086" i="6"/>
  <c r="G3086" i="6"/>
  <c r="Q3086" i="6"/>
  <c r="P3086" i="6"/>
  <c r="O3086" i="6"/>
  <c r="N3086" i="6"/>
  <c r="L3086" i="6"/>
  <c r="K3086" i="6"/>
  <c r="F3086" i="6"/>
  <c r="E3086" i="6"/>
  <c r="D3086" i="6"/>
  <c r="R3086" i="6"/>
  <c r="M3086" i="6"/>
  <c r="C3086" i="6"/>
  <c r="B3086" i="6"/>
  <c r="A3086" i="6"/>
  <c r="I3106" i="6"/>
  <c r="H3106" i="6"/>
  <c r="G3106" i="6"/>
  <c r="F3106" i="6"/>
  <c r="E3106" i="6"/>
  <c r="L3106" i="6"/>
  <c r="K3106" i="6"/>
  <c r="J3106" i="6"/>
  <c r="D3106" i="6"/>
  <c r="C3106" i="6"/>
  <c r="B3106" i="6"/>
  <c r="A3106" i="6"/>
  <c r="R3106" i="6"/>
  <c r="Q3106" i="6"/>
  <c r="P3106" i="6"/>
  <c r="O3106" i="6"/>
  <c r="N3106" i="6"/>
  <c r="M3106" i="6"/>
  <c r="P3096" i="6"/>
  <c r="B3096" i="6"/>
  <c r="O3096" i="6"/>
  <c r="A3096" i="6"/>
  <c r="N3096" i="6"/>
  <c r="M3096" i="6"/>
  <c r="E3096" i="6"/>
  <c r="D3096" i="6"/>
  <c r="C3096" i="6"/>
  <c r="R3096" i="6"/>
  <c r="Q3096" i="6"/>
  <c r="L3096" i="6"/>
  <c r="K3096" i="6"/>
  <c r="J3096" i="6"/>
  <c r="I3096" i="6"/>
  <c r="H3096" i="6"/>
  <c r="G3096" i="6"/>
  <c r="F3096" i="6"/>
  <c r="I3047" i="6"/>
  <c r="H3047" i="6"/>
  <c r="E3047" i="6"/>
  <c r="D3047" i="6"/>
  <c r="C3047" i="6"/>
  <c r="R3047" i="6"/>
  <c r="B3047" i="6"/>
  <c r="O3047" i="6"/>
  <c r="M3047" i="6"/>
  <c r="L3047" i="6"/>
  <c r="K3047" i="6"/>
  <c r="J3047" i="6"/>
  <c r="G3047" i="6"/>
  <c r="F3047" i="6"/>
  <c r="A3047" i="6"/>
  <c r="Q3047" i="6"/>
  <c r="N3047" i="6"/>
  <c r="P3047" i="6"/>
  <c r="R3121" i="6"/>
  <c r="D3121" i="6"/>
  <c r="Q3121" i="6"/>
  <c r="C3121" i="6"/>
  <c r="M3121" i="6"/>
  <c r="L3121" i="6"/>
  <c r="K3121" i="6"/>
  <c r="J3121" i="6"/>
  <c r="I3121" i="6"/>
  <c r="H3121" i="6"/>
  <c r="G3121" i="6"/>
  <c r="P3121" i="6"/>
  <c r="O3121" i="6"/>
  <c r="N3121" i="6"/>
  <c r="F3121" i="6"/>
  <c r="E3121" i="6"/>
  <c r="B3121" i="6"/>
  <c r="A3121" i="6"/>
  <c r="J3233" i="6"/>
  <c r="M3233" i="6"/>
  <c r="L3233" i="6"/>
  <c r="K3233" i="6"/>
  <c r="R3233" i="6"/>
  <c r="Q3233" i="6"/>
  <c r="P3233" i="6"/>
  <c r="O3233" i="6"/>
  <c r="N3233" i="6"/>
  <c r="I3233" i="6"/>
  <c r="H3233" i="6"/>
  <c r="G3233" i="6"/>
  <c r="F3233" i="6"/>
  <c r="E3233" i="6"/>
  <c r="D3233" i="6"/>
  <c r="C3233" i="6"/>
  <c r="B3233" i="6"/>
  <c r="A3233" i="6"/>
  <c r="O3218" i="6"/>
  <c r="A3218" i="6"/>
  <c r="K3218" i="6"/>
  <c r="J3218" i="6"/>
  <c r="P3218" i="6"/>
  <c r="N3218" i="6"/>
  <c r="M3218" i="6"/>
  <c r="L3218" i="6"/>
  <c r="I3218" i="6"/>
  <c r="H3218" i="6"/>
  <c r="G3218" i="6"/>
  <c r="R3218" i="6"/>
  <c r="Q3218" i="6"/>
  <c r="F3218" i="6"/>
  <c r="E3218" i="6"/>
  <c r="D3218" i="6"/>
  <c r="C3218" i="6"/>
  <c r="B3218" i="6"/>
  <c r="H3151" i="6"/>
  <c r="G3151" i="6"/>
  <c r="F3151" i="6"/>
  <c r="E3151" i="6"/>
  <c r="D3151" i="6"/>
  <c r="C3151" i="6"/>
  <c r="B3151" i="6"/>
  <c r="R3151" i="6"/>
  <c r="A3151" i="6"/>
  <c r="Q3151" i="6"/>
  <c r="P3151" i="6"/>
  <c r="O3151" i="6"/>
  <c r="N3151" i="6"/>
  <c r="M3151" i="6"/>
  <c r="L3151" i="6"/>
  <c r="K3151" i="6"/>
  <c r="J3151" i="6"/>
  <c r="I3151" i="6"/>
  <c r="F3042" i="6"/>
  <c r="E3042" i="6"/>
  <c r="R3042" i="6"/>
  <c r="B3042" i="6"/>
  <c r="Q3042" i="6"/>
  <c r="A3042" i="6"/>
  <c r="P3042" i="6"/>
  <c r="O3042" i="6"/>
  <c r="K3042" i="6"/>
  <c r="J3042" i="6"/>
  <c r="I3042" i="6"/>
  <c r="H3042" i="6"/>
  <c r="G3042" i="6"/>
  <c r="D3042" i="6"/>
  <c r="C3042" i="6"/>
  <c r="M3042" i="6"/>
  <c r="L3042" i="6"/>
  <c r="N3042" i="6"/>
  <c r="E3073" i="6"/>
  <c r="R3073" i="6"/>
  <c r="D3073" i="6"/>
  <c r="Q3073" i="6"/>
  <c r="C3073" i="6"/>
  <c r="P3073" i="6"/>
  <c r="B3073" i="6"/>
  <c r="J3073" i="6"/>
  <c r="I3073" i="6"/>
  <c r="H3073" i="6"/>
  <c r="G3073" i="6"/>
  <c r="K3073" i="6"/>
  <c r="F3073" i="6"/>
  <c r="A3073" i="6"/>
  <c r="M3073" i="6"/>
  <c r="L3073" i="6"/>
  <c r="O3073" i="6"/>
  <c r="N3073" i="6"/>
  <c r="L3195" i="6"/>
  <c r="K3195" i="6"/>
  <c r="H3195" i="6"/>
  <c r="G3195" i="6"/>
  <c r="F3195" i="6"/>
  <c r="E3195" i="6"/>
  <c r="D3195" i="6"/>
  <c r="C3195" i="6"/>
  <c r="R3195" i="6"/>
  <c r="B3195" i="6"/>
  <c r="I3195" i="6"/>
  <c r="A3195" i="6"/>
  <c r="P3195" i="6"/>
  <c r="N3195" i="6"/>
  <c r="M3195" i="6"/>
  <c r="J3195" i="6"/>
  <c r="Q3195" i="6"/>
  <c r="O3195" i="6"/>
  <c r="H3182" i="6"/>
  <c r="G3182" i="6"/>
  <c r="F3182" i="6"/>
  <c r="E3182" i="6"/>
  <c r="R3182" i="6"/>
  <c r="D3182" i="6"/>
  <c r="Q3182" i="6"/>
  <c r="C3182" i="6"/>
  <c r="P3182" i="6"/>
  <c r="B3182" i="6"/>
  <c r="I3182" i="6"/>
  <c r="A3182" i="6"/>
  <c r="O3182" i="6"/>
  <c r="N3182" i="6"/>
  <c r="M3182" i="6"/>
  <c r="L3182" i="6"/>
  <c r="K3182" i="6"/>
  <c r="J3182" i="6"/>
  <c r="P3257" i="6"/>
  <c r="B3257" i="6"/>
  <c r="I3257" i="6"/>
  <c r="H3257" i="6"/>
  <c r="G3257" i="6"/>
  <c r="C3257" i="6"/>
  <c r="A3257" i="6"/>
  <c r="R3257" i="6"/>
  <c r="Q3257" i="6"/>
  <c r="O3257" i="6"/>
  <c r="N3257" i="6"/>
  <c r="M3257" i="6"/>
  <c r="L3257" i="6"/>
  <c r="K3257" i="6"/>
  <c r="J3257" i="6"/>
  <c r="F3257" i="6"/>
  <c r="E3257" i="6"/>
  <c r="D3257" i="6"/>
  <c r="N3249" i="6"/>
  <c r="J3249" i="6"/>
  <c r="I3249" i="6"/>
  <c r="H3249" i="6"/>
  <c r="B3249" i="6"/>
  <c r="A3249" i="6"/>
  <c r="R3249" i="6"/>
  <c r="Q3249" i="6"/>
  <c r="P3249" i="6"/>
  <c r="O3249" i="6"/>
  <c r="M3249" i="6"/>
  <c r="L3249" i="6"/>
  <c r="D3249" i="6"/>
  <c r="C3249" i="6"/>
  <c r="K3249" i="6"/>
  <c r="G3249" i="6"/>
  <c r="F3249" i="6"/>
  <c r="E3249" i="6"/>
  <c r="M3309" i="6"/>
  <c r="L3309" i="6"/>
  <c r="K3309" i="6"/>
  <c r="J3309" i="6"/>
  <c r="G3309" i="6"/>
  <c r="F3309" i="6"/>
  <c r="E3309" i="6"/>
  <c r="Q3309" i="6"/>
  <c r="P3309" i="6"/>
  <c r="O3309" i="6"/>
  <c r="N3309" i="6"/>
  <c r="I3309" i="6"/>
  <c r="H3309" i="6"/>
  <c r="D3309" i="6"/>
  <c r="R3309" i="6"/>
  <c r="C3309" i="6"/>
  <c r="B3309" i="6"/>
  <c r="A3309" i="6"/>
  <c r="J3290" i="6"/>
  <c r="I3290" i="6"/>
  <c r="H3290" i="6"/>
  <c r="G3290" i="6"/>
  <c r="P3290" i="6"/>
  <c r="C3290" i="6"/>
  <c r="B3290" i="6"/>
  <c r="A3290" i="6"/>
  <c r="R3290" i="6"/>
  <c r="Q3290" i="6"/>
  <c r="O3290" i="6"/>
  <c r="E3290" i="6"/>
  <c r="D3290" i="6"/>
  <c r="N3290" i="6"/>
  <c r="M3290" i="6"/>
  <c r="L3290" i="6"/>
  <c r="K3290" i="6"/>
  <c r="F3290" i="6"/>
  <c r="N3278" i="6"/>
  <c r="L3278" i="6"/>
  <c r="K3278" i="6"/>
  <c r="I3278" i="6"/>
  <c r="B3278" i="6"/>
  <c r="A3278" i="6"/>
  <c r="R3278" i="6"/>
  <c r="Q3278" i="6"/>
  <c r="P3278" i="6"/>
  <c r="O3278" i="6"/>
  <c r="M3278" i="6"/>
  <c r="J3278" i="6"/>
  <c r="H3278" i="6"/>
  <c r="G3278" i="6"/>
  <c r="F3278" i="6"/>
  <c r="E3278" i="6"/>
  <c r="D3278" i="6"/>
  <c r="C3278" i="6"/>
  <c r="O3383" i="6"/>
  <c r="A3383" i="6"/>
  <c r="N3383" i="6"/>
  <c r="M3383" i="6"/>
  <c r="L3383" i="6"/>
  <c r="K3383" i="6"/>
  <c r="J3383" i="6"/>
  <c r="I3383" i="6"/>
  <c r="F3383" i="6"/>
  <c r="E3383" i="6"/>
  <c r="D3383" i="6"/>
  <c r="C3383" i="6"/>
  <c r="B3383" i="6"/>
  <c r="R3383" i="6"/>
  <c r="Q3383" i="6"/>
  <c r="H3383" i="6"/>
  <c r="P3383" i="6"/>
  <c r="G3383" i="6"/>
  <c r="N3348" i="6"/>
  <c r="M3348" i="6"/>
  <c r="L3348" i="6"/>
  <c r="K3348" i="6"/>
  <c r="J3348" i="6"/>
  <c r="I3348" i="6"/>
  <c r="H3348" i="6"/>
  <c r="G3348" i="6"/>
  <c r="R3348" i="6"/>
  <c r="Q3348" i="6"/>
  <c r="P3348" i="6"/>
  <c r="O3348" i="6"/>
  <c r="F3348" i="6"/>
  <c r="E3348" i="6"/>
  <c r="D3348" i="6"/>
  <c r="C3348" i="6"/>
  <c r="A3348" i="6"/>
  <c r="B3348" i="6"/>
  <c r="R3398" i="6"/>
  <c r="D3398" i="6"/>
  <c r="Q3398" i="6"/>
  <c r="C3398" i="6"/>
  <c r="P3398" i="6"/>
  <c r="M3398" i="6"/>
  <c r="L3398" i="6"/>
  <c r="K3398" i="6"/>
  <c r="J3398" i="6"/>
  <c r="I3398" i="6"/>
  <c r="H3398" i="6"/>
  <c r="G3398" i="6"/>
  <c r="B3398" i="6"/>
  <c r="A3398" i="6"/>
  <c r="N3398" i="6"/>
  <c r="F3398" i="6"/>
  <c r="E3398" i="6"/>
  <c r="O3398" i="6"/>
  <c r="H3414" i="6"/>
  <c r="G3414" i="6"/>
  <c r="F3414" i="6"/>
  <c r="P3414" i="6"/>
  <c r="B3414" i="6"/>
  <c r="L3414" i="6"/>
  <c r="K3414" i="6"/>
  <c r="J3414" i="6"/>
  <c r="I3414" i="6"/>
  <c r="E3414" i="6"/>
  <c r="D3414" i="6"/>
  <c r="C3414" i="6"/>
  <c r="R3414" i="6"/>
  <c r="O3414" i="6"/>
  <c r="Q3414" i="6"/>
  <c r="N3414" i="6"/>
  <c r="M3414" i="6"/>
  <c r="A3414" i="6"/>
  <c r="I3425" i="6"/>
  <c r="H3425" i="6"/>
  <c r="G3425" i="6"/>
  <c r="Q3425" i="6"/>
  <c r="C3425" i="6"/>
  <c r="R3425" i="6"/>
  <c r="P3425" i="6"/>
  <c r="O3425" i="6"/>
  <c r="N3425" i="6"/>
  <c r="M3425" i="6"/>
  <c r="L3425" i="6"/>
  <c r="K3425" i="6"/>
  <c r="J3425" i="6"/>
  <c r="F3425" i="6"/>
  <c r="E3425" i="6"/>
  <c r="D3425" i="6"/>
  <c r="B3425" i="6"/>
  <c r="A3425" i="6"/>
  <c r="G3341" i="6"/>
  <c r="F3341" i="6"/>
  <c r="E3341" i="6"/>
  <c r="R3341" i="6"/>
  <c r="D3341" i="6"/>
  <c r="Q3341" i="6"/>
  <c r="C3341" i="6"/>
  <c r="P3341" i="6"/>
  <c r="B3341" i="6"/>
  <c r="O3341" i="6"/>
  <c r="A3341" i="6"/>
  <c r="J3341" i="6"/>
  <c r="I3341" i="6"/>
  <c r="H3341" i="6"/>
  <c r="N3341" i="6"/>
  <c r="M3341" i="6"/>
  <c r="L3341" i="6"/>
  <c r="K3341" i="6"/>
  <c r="E3319" i="6"/>
  <c r="R3319" i="6"/>
  <c r="D3319" i="6"/>
  <c r="Q3319" i="6"/>
  <c r="C3319" i="6"/>
  <c r="P3319" i="6"/>
  <c r="B3319" i="6"/>
  <c r="O3319" i="6"/>
  <c r="A3319" i="6"/>
  <c r="F3319" i="6"/>
  <c r="N3319" i="6"/>
  <c r="M3319" i="6"/>
  <c r="G3319" i="6"/>
  <c r="L3319" i="6"/>
  <c r="K3319" i="6"/>
  <c r="J3319" i="6"/>
  <c r="I3319" i="6"/>
  <c r="H3319" i="6"/>
  <c r="O3435" i="6"/>
  <c r="A3435" i="6"/>
  <c r="N3435" i="6"/>
  <c r="M3435" i="6"/>
  <c r="L3435" i="6"/>
  <c r="J3435" i="6"/>
  <c r="I3435" i="6"/>
  <c r="H3435" i="6"/>
  <c r="D3435" i="6"/>
  <c r="C3435" i="6"/>
  <c r="B3435" i="6"/>
  <c r="P3435" i="6"/>
  <c r="K3435" i="6"/>
  <c r="G3435" i="6"/>
  <c r="F3435" i="6"/>
  <c r="E3435" i="6"/>
  <c r="R3435" i="6"/>
  <c r="Q3435" i="6"/>
  <c r="G3393" i="6"/>
  <c r="F3393" i="6"/>
  <c r="E3393" i="6"/>
  <c r="R3393" i="6"/>
  <c r="D3393" i="6"/>
  <c r="Q3393" i="6"/>
  <c r="C3393" i="6"/>
  <c r="P3393" i="6"/>
  <c r="B3393" i="6"/>
  <c r="O3393" i="6"/>
  <c r="A3393" i="6"/>
  <c r="L3393" i="6"/>
  <c r="K3393" i="6"/>
  <c r="J3393" i="6"/>
  <c r="I3393" i="6"/>
  <c r="H3393" i="6"/>
  <c r="N3393" i="6"/>
  <c r="M3393" i="6"/>
  <c r="E3385" i="6"/>
  <c r="R3385" i="6"/>
  <c r="D3385" i="6"/>
  <c r="Q3385" i="6"/>
  <c r="C3385" i="6"/>
  <c r="P3385" i="6"/>
  <c r="B3385" i="6"/>
  <c r="O3385" i="6"/>
  <c r="A3385" i="6"/>
  <c r="N3385" i="6"/>
  <c r="M3385" i="6"/>
  <c r="L3385" i="6"/>
  <c r="K3385" i="6"/>
  <c r="J3385" i="6"/>
  <c r="H3385" i="6"/>
  <c r="I3385" i="6"/>
  <c r="G3385" i="6"/>
  <c r="F3385" i="6"/>
  <c r="H3453" i="6"/>
  <c r="G3453" i="6"/>
  <c r="F3453" i="6"/>
  <c r="L3453" i="6"/>
  <c r="K3453" i="6"/>
  <c r="J3453" i="6"/>
  <c r="I3453" i="6"/>
  <c r="E3453" i="6"/>
  <c r="D3453" i="6"/>
  <c r="C3453" i="6"/>
  <c r="B3453" i="6"/>
  <c r="P3453" i="6"/>
  <c r="M3453" i="6"/>
  <c r="A3453" i="6"/>
  <c r="O3453" i="6"/>
  <c r="N3453" i="6"/>
  <c r="R3453" i="6"/>
  <c r="Q3453" i="6"/>
  <c r="M3480" i="6"/>
  <c r="L3480" i="6"/>
  <c r="K3480" i="6"/>
  <c r="J3480" i="6"/>
  <c r="F3480" i="6"/>
  <c r="E3480" i="6"/>
  <c r="D3480" i="6"/>
  <c r="C3480" i="6"/>
  <c r="B3480" i="6"/>
  <c r="A3480" i="6"/>
  <c r="R3480" i="6"/>
  <c r="Q3480" i="6"/>
  <c r="P3480" i="6"/>
  <c r="N3480" i="6"/>
  <c r="O3480" i="6"/>
  <c r="I3480" i="6"/>
  <c r="H3480" i="6"/>
  <c r="G3480" i="6"/>
  <c r="F3420" i="6"/>
  <c r="E3420" i="6"/>
  <c r="R3420" i="6"/>
  <c r="D3420" i="6"/>
  <c r="N3420" i="6"/>
  <c r="O3420" i="6"/>
  <c r="M3420" i="6"/>
  <c r="L3420" i="6"/>
  <c r="K3420" i="6"/>
  <c r="J3420" i="6"/>
  <c r="I3420" i="6"/>
  <c r="H3420" i="6"/>
  <c r="B3420" i="6"/>
  <c r="A3420" i="6"/>
  <c r="Q3420" i="6"/>
  <c r="P3420" i="6"/>
  <c r="G3420" i="6"/>
  <c r="C3420" i="6"/>
  <c r="L3490" i="6"/>
  <c r="K3490" i="6"/>
  <c r="J3490" i="6"/>
  <c r="I3490" i="6"/>
  <c r="H3490" i="6"/>
  <c r="R3490" i="6"/>
  <c r="Q3490" i="6"/>
  <c r="P3490" i="6"/>
  <c r="O3490" i="6"/>
  <c r="N3490" i="6"/>
  <c r="M3490" i="6"/>
  <c r="G3490" i="6"/>
  <c r="F3490" i="6"/>
  <c r="D3490" i="6"/>
  <c r="E3490" i="6"/>
  <c r="C3490" i="6"/>
  <c r="A3490" i="6"/>
  <c r="B3490" i="6"/>
  <c r="F3539" i="6"/>
  <c r="P3539" i="6"/>
  <c r="B3539" i="6"/>
  <c r="K3539" i="6"/>
  <c r="J3539" i="6"/>
  <c r="I3539" i="6"/>
  <c r="H3539" i="6"/>
  <c r="G3539" i="6"/>
  <c r="E3539" i="6"/>
  <c r="D3539" i="6"/>
  <c r="R3539" i="6"/>
  <c r="Q3539" i="6"/>
  <c r="O3539" i="6"/>
  <c r="N3539" i="6"/>
  <c r="M3539" i="6"/>
  <c r="L3539" i="6"/>
  <c r="C3539" i="6"/>
  <c r="A3539" i="6"/>
  <c r="F3473" i="6"/>
  <c r="E3473" i="6"/>
  <c r="R3473" i="6"/>
  <c r="D3473" i="6"/>
  <c r="Q3473" i="6"/>
  <c r="C3473" i="6"/>
  <c r="A3473" i="6"/>
  <c r="P3473" i="6"/>
  <c r="O3473" i="6"/>
  <c r="N3473" i="6"/>
  <c r="M3473" i="6"/>
  <c r="L3473" i="6"/>
  <c r="K3473" i="6"/>
  <c r="I3473" i="6"/>
  <c r="J3473" i="6"/>
  <c r="H3473" i="6"/>
  <c r="G3473" i="6"/>
  <c r="B3473" i="6"/>
  <c r="Q3534" i="6"/>
  <c r="C3534" i="6"/>
  <c r="M3534" i="6"/>
  <c r="H3534" i="6"/>
  <c r="G3534" i="6"/>
  <c r="F3534" i="6"/>
  <c r="E3534" i="6"/>
  <c r="D3534" i="6"/>
  <c r="B3534" i="6"/>
  <c r="R3534" i="6"/>
  <c r="A3534" i="6"/>
  <c r="P3534" i="6"/>
  <c r="O3534" i="6"/>
  <c r="N3534" i="6"/>
  <c r="L3534" i="6"/>
  <c r="K3534" i="6"/>
  <c r="J3534" i="6"/>
  <c r="I3534" i="6"/>
  <c r="F3497" i="6"/>
  <c r="E3497" i="6"/>
  <c r="R3497" i="6"/>
  <c r="D3497" i="6"/>
  <c r="Q3497" i="6"/>
  <c r="C3497" i="6"/>
  <c r="I3497" i="6"/>
  <c r="H3497" i="6"/>
  <c r="G3497" i="6"/>
  <c r="B3497" i="6"/>
  <c r="A3497" i="6"/>
  <c r="P3497" i="6"/>
  <c r="O3497" i="6"/>
  <c r="N3497" i="6"/>
  <c r="M3497" i="6"/>
  <c r="K3497" i="6"/>
  <c r="L3497" i="6"/>
  <c r="J3497" i="6"/>
  <c r="R3573" i="6"/>
  <c r="D3573" i="6"/>
  <c r="L3573" i="6"/>
  <c r="O3573" i="6"/>
  <c r="N3573" i="6"/>
  <c r="M3573" i="6"/>
  <c r="K3573" i="6"/>
  <c r="J3573" i="6"/>
  <c r="I3573" i="6"/>
  <c r="G3573" i="6"/>
  <c r="F3573" i="6"/>
  <c r="P3573" i="6"/>
  <c r="H3573" i="6"/>
  <c r="E3573" i="6"/>
  <c r="C3573" i="6"/>
  <c r="B3573" i="6"/>
  <c r="A3573" i="6"/>
  <c r="Q3573" i="6"/>
  <c r="N3557" i="6"/>
  <c r="H3557" i="6"/>
  <c r="I3557" i="6"/>
  <c r="G3557" i="6"/>
  <c r="F3557" i="6"/>
  <c r="E3557" i="6"/>
  <c r="C3557" i="6"/>
  <c r="J3557" i="6"/>
  <c r="A3557" i="6"/>
  <c r="M3557" i="6"/>
  <c r="L3557" i="6"/>
  <c r="K3557" i="6"/>
  <c r="D3557" i="6"/>
  <c r="B3557" i="6"/>
  <c r="Q3557" i="6"/>
  <c r="P3557" i="6"/>
  <c r="O3557" i="6"/>
  <c r="R3557" i="6"/>
  <c r="R3559" i="6"/>
  <c r="D3559" i="6"/>
  <c r="L3559" i="6"/>
  <c r="C3559" i="6"/>
  <c r="B3559" i="6"/>
  <c r="Q3559" i="6"/>
  <c r="A3559" i="6"/>
  <c r="P3559" i="6"/>
  <c r="N3559" i="6"/>
  <c r="M3559" i="6"/>
  <c r="K3559" i="6"/>
  <c r="J3559" i="6"/>
  <c r="I3559" i="6"/>
  <c r="O3559" i="6"/>
  <c r="H3559" i="6"/>
  <c r="G3559" i="6"/>
  <c r="F3559" i="6"/>
  <c r="E3559" i="6"/>
  <c r="E3598" i="6"/>
  <c r="M3598" i="6"/>
  <c r="N3598" i="6"/>
  <c r="L3598" i="6"/>
  <c r="K3598" i="6"/>
  <c r="J3598" i="6"/>
  <c r="I3598" i="6"/>
  <c r="H3598" i="6"/>
  <c r="G3598" i="6"/>
  <c r="F3598" i="6"/>
  <c r="D3598" i="6"/>
  <c r="C3598" i="6"/>
  <c r="O3598" i="6"/>
  <c r="B3598" i="6"/>
  <c r="A3598" i="6"/>
  <c r="R3598" i="6"/>
  <c r="Q3598" i="6"/>
  <c r="P3598" i="6"/>
  <c r="C636" i="6" l="1"/>
  <c r="M636" i="6" s="1"/>
  <c r="B677" i="6"/>
  <c r="I677" i="6" s="1"/>
  <c r="C627" i="6"/>
  <c r="J627" i="6" s="1"/>
  <c r="B644" i="6"/>
  <c r="D644" i="6" s="1"/>
  <c r="B682" i="6"/>
  <c r="E682" i="6" s="1"/>
  <c r="C608" i="6"/>
  <c r="G608" i="6" s="1"/>
  <c r="B705" i="6"/>
  <c r="F705" i="6" s="1"/>
  <c r="B687" i="6"/>
  <c r="I687" i="6" s="1"/>
  <c r="C723" i="6"/>
  <c r="G723" i="6" s="1"/>
  <c r="B664" i="6"/>
  <c r="I664" i="6" s="1"/>
  <c r="C707" i="6"/>
  <c r="C688" i="6"/>
  <c r="G688" i="6" s="1"/>
  <c r="C686" i="6"/>
  <c r="C679" i="6"/>
  <c r="J679" i="6" s="1"/>
  <c r="C609" i="6"/>
  <c r="J609" i="6" s="1"/>
  <c r="B697" i="6"/>
  <c r="B696" i="6"/>
  <c r="I696" i="6" s="1"/>
  <c r="C631" i="6"/>
  <c r="B656" i="6"/>
  <c r="E656" i="6" s="1"/>
  <c r="C716" i="6"/>
  <c r="G716" i="6" s="1"/>
  <c r="C648" i="6"/>
  <c r="B680" i="6"/>
  <c r="I680" i="6" s="1"/>
  <c r="C671" i="6"/>
  <c r="J671" i="6" s="1"/>
  <c r="C665" i="6"/>
  <c r="G665" i="6" s="1"/>
  <c r="C645" i="6"/>
  <c r="B711" i="6"/>
  <c r="D711" i="6" s="1"/>
  <c r="C626" i="6"/>
  <c r="J626" i="6" s="1"/>
  <c r="B650" i="6"/>
  <c r="F650" i="6" s="1"/>
  <c r="C651" i="6"/>
  <c r="J651" i="6" s="1"/>
  <c r="C630" i="6"/>
  <c r="M630" i="6" s="1"/>
  <c r="C643" i="6"/>
  <c r="G643" i="6" s="1"/>
  <c r="B642" i="6"/>
  <c r="E642" i="6" s="1"/>
  <c r="J663" i="6"/>
  <c r="G663" i="6"/>
  <c r="G695" i="6"/>
  <c r="J695" i="6"/>
  <c r="I710" i="6"/>
  <c r="E710" i="6"/>
  <c r="G637" i="6"/>
  <c r="J637" i="6"/>
  <c r="E668" i="6"/>
  <c r="D668" i="6"/>
  <c r="I668" i="6"/>
  <c r="F668" i="6"/>
  <c r="H668" i="6"/>
  <c r="J694" i="6"/>
  <c r="G694" i="6"/>
  <c r="J711" i="6"/>
  <c r="G711" i="6"/>
  <c r="J714" i="6"/>
  <c r="M714" i="6"/>
  <c r="G714" i="6"/>
  <c r="F651" i="6"/>
  <c r="D651" i="6"/>
  <c r="H651" i="6"/>
  <c r="F636" i="6"/>
  <c r="D636" i="6"/>
  <c r="C710" i="6"/>
  <c r="J710" i="6" s="1"/>
  <c r="H633" i="6"/>
  <c r="B646" i="6"/>
  <c r="I646" i="6" s="1"/>
  <c r="B637" i="6"/>
  <c r="B617" i="6"/>
  <c r="H617" i="6" s="1"/>
  <c r="C715" i="6"/>
  <c r="G715" i="6" s="1"/>
  <c r="C641" i="6"/>
  <c r="J641" i="6" s="1"/>
  <c r="B709" i="6"/>
  <c r="F709" i="6" s="1"/>
  <c r="C721" i="6"/>
  <c r="G721" i="6" s="1"/>
  <c r="G697" i="6"/>
  <c r="J644" i="6"/>
  <c r="B618" i="6"/>
  <c r="D618" i="6" s="1"/>
  <c r="B689" i="6"/>
  <c r="E689" i="6" s="1"/>
  <c r="B628" i="6"/>
  <c r="I628" i="6" s="1"/>
  <c r="B685" i="6"/>
  <c r="E685" i="6" s="1"/>
  <c r="B662" i="6"/>
  <c r="I662" i="6" s="1"/>
  <c r="C669" i="6"/>
  <c r="J669" i="6" s="1"/>
  <c r="B724" i="6"/>
  <c r="C693" i="6"/>
  <c r="J693" i="6" s="1"/>
  <c r="D677" i="6"/>
  <c r="C611" i="6"/>
  <c r="G611" i="6" s="1"/>
  <c r="B625" i="6"/>
  <c r="I625" i="6" s="1"/>
  <c r="E677" i="6"/>
  <c r="C649" i="6"/>
  <c r="J649" i="6" s="1"/>
  <c r="B690" i="6"/>
  <c r="H690" i="6" s="1"/>
  <c r="C684" i="6"/>
  <c r="M684" i="6" s="1"/>
  <c r="B702" i="6"/>
  <c r="I702" i="6" s="1"/>
  <c r="B621" i="6"/>
  <c r="E621" i="6" s="1"/>
  <c r="C678" i="6"/>
  <c r="M678" i="6" s="1"/>
  <c r="B703" i="6"/>
  <c r="H703" i="6" s="1"/>
  <c r="F677" i="6"/>
  <c r="B695" i="6"/>
  <c r="H695" i="6" s="1"/>
  <c r="B706" i="6"/>
  <c r="I706" i="6" s="1"/>
  <c r="C668" i="6"/>
  <c r="B714" i="6"/>
  <c r="B663" i="6"/>
  <c r="I663" i="6" s="1"/>
  <c r="B694" i="6"/>
  <c r="D694" i="6" s="1"/>
  <c r="H687" i="6"/>
  <c r="D633" i="6"/>
  <c r="C670" i="6"/>
  <c r="G670" i="6" s="1"/>
  <c r="B719" i="6"/>
  <c r="F692" i="6"/>
  <c r="I692" i="6"/>
  <c r="E692" i="6"/>
  <c r="H692" i="6"/>
  <c r="D692" i="6"/>
  <c r="G616" i="6"/>
  <c r="J616" i="6"/>
  <c r="G635" i="6"/>
  <c r="J635" i="6"/>
  <c r="I715" i="6"/>
  <c r="D715" i="6"/>
  <c r="H715" i="6"/>
  <c r="F715" i="6"/>
  <c r="E715" i="6"/>
  <c r="G700" i="6"/>
  <c r="J700" i="6"/>
  <c r="I686" i="6"/>
  <c r="H686" i="6"/>
  <c r="F686" i="6"/>
  <c r="E686" i="6"/>
  <c r="D686" i="6"/>
  <c r="F643" i="6"/>
  <c r="E643" i="6"/>
  <c r="D643" i="6"/>
  <c r="I643" i="6"/>
  <c r="H643" i="6"/>
  <c r="J615" i="6"/>
  <c r="G615" i="6"/>
  <c r="J661" i="6"/>
  <c r="G661" i="6"/>
  <c r="I638" i="6"/>
  <c r="H638" i="6"/>
  <c r="F638" i="6"/>
  <c r="E638" i="6"/>
  <c r="D638" i="6"/>
  <c r="I675" i="6"/>
  <c r="F675" i="6"/>
  <c r="H675" i="6"/>
  <c r="E675" i="6"/>
  <c r="D675" i="6"/>
  <c r="J696" i="6"/>
  <c r="G696" i="6"/>
  <c r="M696" i="6"/>
  <c r="I631" i="6"/>
  <c r="D631" i="6"/>
  <c r="H631" i="6"/>
  <c r="F631" i="6"/>
  <c r="E631" i="6"/>
  <c r="G655" i="6"/>
  <c r="J655" i="6"/>
  <c r="I613" i="6"/>
  <c r="H613" i="6"/>
  <c r="E613" i="6"/>
  <c r="F613" i="6"/>
  <c r="D613" i="6"/>
  <c r="E609" i="6"/>
  <c r="I609" i="6"/>
  <c r="H609" i="6"/>
  <c r="F609" i="6"/>
  <c r="D609" i="6"/>
  <c r="J676" i="6"/>
  <c r="G676" i="6"/>
  <c r="H611" i="6"/>
  <c r="F611" i="6"/>
  <c r="E611" i="6"/>
  <c r="D611" i="6"/>
  <c r="I611" i="6"/>
  <c r="I649" i="6"/>
  <c r="H649" i="6"/>
  <c r="F649" i="6"/>
  <c r="D649" i="6"/>
  <c r="E649" i="6"/>
  <c r="F612" i="6"/>
  <c r="H612" i="6"/>
  <c r="I612" i="6"/>
  <c r="E612" i="6"/>
  <c r="D612" i="6"/>
  <c r="J713" i="6"/>
  <c r="G713" i="6"/>
  <c r="D684" i="6"/>
  <c r="E684" i="6"/>
  <c r="I684" i="6"/>
  <c r="H684" i="6"/>
  <c r="F684" i="6"/>
  <c r="J685" i="6"/>
  <c r="G685" i="6"/>
  <c r="M702" i="6"/>
  <c r="J702" i="6"/>
  <c r="G702" i="6"/>
  <c r="J647" i="6"/>
  <c r="G647" i="6"/>
  <c r="I645" i="6"/>
  <c r="H645" i="6"/>
  <c r="D645" i="6"/>
  <c r="F645" i="6"/>
  <c r="E645" i="6"/>
  <c r="J659" i="6"/>
  <c r="G659" i="6"/>
  <c r="J725" i="6"/>
  <c r="G725" i="6"/>
  <c r="G660" i="6"/>
  <c r="M660" i="6"/>
  <c r="J660" i="6"/>
  <c r="F679" i="6"/>
  <c r="E679" i="6"/>
  <c r="D679" i="6"/>
  <c r="I679" i="6"/>
  <c r="H679" i="6"/>
  <c r="J619" i="6"/>
  <c r="G619" i="6"/>
  <c r="I688" i="6"/>
  <c r="H688" i="6"/>
  <c r="F688" i="6"/>
  <c r="E688" i="6"/>
  <c r="D688" i="6"/>
  <c r="J623" i="6"/>
  <c r="G623" i="6"/>
  <c r="I674" i="6"/>
  <c r="H674" i="6"/>
  <c r="E674" i="6"/>
  <c r="D674" i="6"/>
  <c r="F674" i="6"/>
  <c r="J633" i="6"/>
  <c r="G633" i="6"/>
  <c r="C675" i="6"/>
  <c r="C612" i="6"/>
  <c r="B713" i="6"/>
  <c r="E644" i="6"/>
  <c r="F627" i="6"/>
  <c r="I633" i="6"/>
  <c r="F633" i="6"/>
  <c r="C692" i="6"/>
  <c r="G621" i="6"/>
  <c r="J712" i="6"/>
  <c r="G712" i="6"/>
  <c r="J673" i="6"/>
  <c r="G673" i="6"/>
  <c r="F644" i="6"/>
  <c r="I626" i="6"/>
  <c r="H626" i="6"/>
  <c r="F626" i="6"/>
  <c r="E626" i="6"/>
  <c r="D626" i="6"/>
  <c r="G717" i="6"/>
  <c r="J717" i="6"/>
  <c r="I608" i="6"/>
  <c r="H608" i="6"/>
  <c r="E608" i="6"/>
  <c r="F608" i="6"/>
  <c r="D608" i="6"/>
  <c r="I707" i="6"/>
  <c r="H707" i="6"/>
  <c r="E707" i="6"/>
  <c r="D707" i="6"/>
  <c r="F707" i="6"/>
  <c r="G690" i="6"/>
  <c r="J667" i="6"/>
  <c r="G667" i="6"/>
  <c r="J681" i="6"/>
  <c r="G681" i="6"/>
  <c r="I648" i="6"/>
  <c r="E648" i="6"/>
  <c r="D648" i="6"/>
  <c r="H648" i="6"/>
  <c r="F648" i="6"/>
  <c r="B619" i="6"/>
  <c r="F630" i="6"/>
  <c r="C638" i="6"/>
  <c r="J652" i="6"/>
  <c r="G652" i="6"/>
  <c r="J610" i="6"/>
  <c r="G610" i="6"/>
  <c r="F721" i="6"/>
  <c r="D721" i="6"/>
  <c r="I721" i="6"/>
  <c r="H721" i="6"/>
  <c r="E721" i="6"/>
  <c r="G684" i="6"/>
  <c r="I644" i="6"/>
  <c r="B615" i="6"/>
  <c r="C613" i="6"/>
  <c r="B660" i="6"/>
  <c r="B700" i="6"/>
  <c r="D696" i="6"/>
  <c r="D682" i="6"/>
  <c r="B616" i="6"/>
  <c r="I711" i="6"/>
  <c r="D646" i="6"/>
  <c r="B676" i="6"/>
  <c r="D630" i="6"/>
  <c r="E687" i="6"/>
  <c r="B655" i="6"/>
  <c r="G704" i="6"/>
  <c r="J704" i="6"/>
  <c r="D716" i="6"/>
  <c r="I716" i="6"/>
  <c r="H716" i="6"/>
  <c r="F716" i="6"/>
  <c r="K716" i="6" s="1"/>
  <c r="E716" i="6"/>
  <c r="J701" i="6"/>
  <c r="G701" i="6"/>
  <c r="G662" i="6"/>
  <c r="J662" i="6"/>
  <c r="B623" i="6"/>
  <c r="F682" i="6"/>
  <c r="F646" i="6"/>
  <c r="H630" i="6"/>
  <c r="D687" i="6"/>
  <c r="B635" i="6"/>
  <c r="I621" i="6"/>
  <c r="F723" i="6"/>
  <c r="K723" i="6" s="1"/>
  <c r="I723" i="6"/>
  <c r="E723" i="6"/>
  <c r="D723" i="6"/>
  <c r="H723" i="6"/>
  <c r="G658" i="6"/>
  <c r="J658" i="6"/>
  <c r="I606" i="6"/>
  <c r="H606" i="6"/>
  <c r="F606" i="6"/>
  <c r="E606" i="6"/>
  <c r="D606" i="6"/>
  <c r="G705" i="6"/>
  <c r="J705" i="6"/>
  <c r="J614" i="6"/>
  <c r="G614" i="6"/>
  <c r="J677" i="6"/>
  <c r="G677" i="6"/>
  <c r="F617" i="6"/>
  <c r="G682" i="6"/>
  <c r="E646" i="6"/>
  <c r="E630" i="6"/>
  <c r="G687" i="6"/>
  <c r="J621" i="6"/>
  <c r="M618" i="6"/>
  <c r="J618" i="6"/>
  <c r="I672" i="6"/>
  <c r="H672" i="6"/>
  <c r="F672" i="6"/>
  <c r="E672" i="6"/>
  <c r="D672" i="6"/>
  <c r="J634" i="6"/>
  <c r="G634" i="6"/>
  <c r="G629" i="6"/>
  <c r="J629" i="6"/>
  <c r="J664" i="6"/>
  <c r="G664" i="6"/>
  <c r="J607" i="6"/>
  <c r="G607" i="6"/>
  <c r="H665" i="6"/>
  <c r="I665" i="6"/>
  <c r="F665" i="6"/>
  <c r="E665" i="6"/>
  <c r="D665" i="6"/>
  <c r="I617" i="6"/>
  <c r="J690" i="6"/>
  <c r="G617" i="6"/>
  <c r="J686" i="6"/>
  <c r="G686" i="6"/>
  <c r="G674" i="6"/>
  <c r="H682" i="6"/>
  <c r="G646" i="6"/>
  <c r="J630" i="6"/>
  <c r="G683" i="6"/>
  <c r="J683" i="6"/>
  <c r="F669" i="6"/>
  <c r="E669" i="6"/>
  <c r="D669" i="6"/>
  <c r="I669" i="6"/>
  <c r="H669" i="6"/>
  <c r="J699" i="6"/>
  <c r="G699" i="6"/>
  <c r="F678" i="6"/>
  <c r="E678" i="6"/>
  <c r="I678" i="6"/>
  <c r="H678" i="6"/>
  <c r="D678" i="6"/>
  <c r="G653" i="6"/>
  <c r="J653" i="6"/>
  <c r="I693" i="6"/>
  <c r="H693" i="6"/>
  <c r="F693" i="6"/>
  <c r="E693" i="6"/>
  <c r="D693" i="6"/>
  <c r="F696" i="6"/>
  <c r="I651" i="6"/>
  <c r="B661" i="6"/>
  <c r="G627" i="6"/>
  <c r="I682" i="6"/>
  <c r="B647" i="6"/>
  <c r="H646" i="6"/>
  <c r="J687" i="6"/>
  <c r="J722" i="6"/>
  <c r="G722" i="6"/>
  <c r="G706" i="6"/>
  <c r="J706" i="6"/>
  <c r="J708" i="6"/>
  <c r="M708" i="6"/>
  <c r="G708" i="6"/>
  <c r="M654" i="6"/>
  <c r="J654" i="6"/>
  <c r="G654" i="6"/>
  <c r="J617" i="6"/>
  <c r="H627" i="6"/>
  <c r="J682" i="6"/>
  <c r="H689" i="6"/>
  <c r="F689" i="6"/>
  <c r="J656" i="6"/>
  <c r="G656" i="6"/>
  <c r="G622" i="6"/>
  <c r="J622" i="6"/>
  <c r="H696" i="6"/>
  <c r="B659" i="6"/>
  <c r="I627" i="6"/>
  <c r="B725" i="6"/>
  <c r="D621" i="6"/>
  <c r="I641" i="6"/>
  <c r="H641" i="6"/>
  <c r="G698" i="6"/>
  <c r="J698" i="6"/>
  <c r="E670" i="6"/>
  <c r="I670" i="6"/>
  <c r="H670" i="6"/>
  <c r="D670" i="6"/>
  <c r="F670" i="6"/>
  <c r="G666" i="6"/>
  <c r="M666" i="6"/>
  <c r="J666" i="6"/>
  <c r="G657" i="6"/>
  <c r="J657" i="6"/>
  <c r="J640" i="6"/>
  <c r="G640" i="6"/>
  <c r="G620" i="6"/>
  <c r="J620" i="6"/>
  <c r="E651" i="6"/>
  <c r="D627" i="6"/>
  <c r="G689" i="6"/>
  <c r="J689" i="6"/>
  <c r="D641" i="6"/>
  <c r="G720" i="6"/>
  <c r="J720" i="6"/>
  <c r="M720" i="6"/>
  <c r="G632" i="6"/>
  <c r="J632" i="6"/>
  <c r="G718" i="6"/>
  <c r="J718" i="6"/>
  <c r="J624" i="6"/>
  <c r="M624" i="6"/>
  <c r="G624" i="6"/>
  <c r="J691" i="6"/>
  <c r="G691" i="6"/>
  <c r="E641" i="6"/>
  <c r="I671" i="6"/>
  <c r="H671" i="6"/>
  <c r="F671" i="6"/>
  <c r="E671" i="6"/>
  <c r="D671" i="6"/>
  <c r="J719" i="6"/>
  <c r="G719" i="6"/>
  <c r="G639" i="6"/>
  <c r="J639" i="6"/>
  <c r="B658" i="6"/>
  <c r="J608" i="6"/>
  <c r="H705" i="6"/>
  <c r="C606" i="6"/>
  <c r="I705" i="6"/>
  <c r="G671" i="6"/>
  <c r="B673" i="6"/>
  <c r="H636" i="6"/>
  <c r="C672" i="6"/>
  <c r="J723" i="6"/>
  <c r="B683" i="6"/>
  <c r="J709" i="6"/>
  <c r="I719" i="6"/>
  <c r="B657" i="6"/>
  <c r="B607" i="6"/>
  <c r="B620" i="6"/>
  <c r="F642" i="6"/>
  <c r="D642" i="6"/>
  <c r="D650" i="6"/>
  <c r="B652" i="6"/>
  <c r="B701" i="6"/>
  <c r="I636" i="6"/>
  <c r="B691" i="6"/>
  <c r="B712" i="6"/>
  <c r="B720" i="6"/>
  <c r="B632" i="6"/>
  <c r="G709" i="6"/>
  <c r="D680" i="6"/>
  <c r="J716" i="6"/>
  <c r="G642" i="6"/>
  <c r="H650" i="6"/>
  <c r="G724" i="6"/>
  <c r="D710" i="6"/>
  <c r="J636" i="6"/>
  <c r="E636" i="6"/>
  <c r="H677" i="6"/>
  <c r="D662" i="6"/>
  <c r="G626" i="6"/>
  <c r="B681" i="6"/>
  <c r="J678" i="6"/>
  <c r="B629" i="6"/>
  <c r="H656" i="6"/>
  <c r="H642" i="6"/>
  <c r="I650" i="6"/>
  <c r="E650" i="6"/>
  <c r="E625" i="6"/>
  <c r="G707" i="6"/>
  <c r="E662" i="6"/>
  <c r="G641" i="6"/>
  <c r="B722" i="6"/>
  <c r="B698" i="6"/>
  <c r="J670" i="6"/>
  <c r="G678" i="6"/>
  <c r="E680" i="6"/>
  <c r="I656" i="6"/>
  <c r="D656" i="6"/>
  <c r="D664" i="6"/>
  <c r="B666" i="6"/>
  <c r="G628" i="6"/>
  <c r="E628" i="6"/>
  <c r="I703" i="6"/>
  <c r="J642" i="6"/>
  <c r="B653" i="6"/>
  <c r="J650" i="6"/>
  <c r="F710" i="6"/>
  <c r="G636" i="6"/>
  <c r="G625" i="6"/>
  <c r="F662" i="6"/>
  <c r="B699" i="6"/>
  <c r="F680" i="6"/>
  <c r="H628" i="6"/>
  <c r="J703" i="6"/>
  <c r="F703" i="6"/>
  <c r="G650" i="6"/>
  <c r="J724" i="6"/>
  <c r="G710" i="6"/>
  <c r="B639" i="6"/>
  <c r="G693" i="6"/>
  <c r="B708" i="6"/>
  <c r="G680" i="6"/>
  <c r="F656" i="6"/>
  <c r="E664" i="6"/>
  <c r="B718" i="6"/>
  <c r="B624" i="6"/>
  <c r="G703" i="6"/>
  <c r="D705" i="6"/>
  <c r="H710" i="6"/>
  <c r="J707" i="6"/>
  <c r="M648" i="6"/>
  <c r="H662" i="6"/>
  <c r="B634" i="6"/>
  <c r="H680" i="6"/>
  <c r="B667" i="6"/>
  <c r="F664" i="6"/>
  <c r="J628" i="6"/>
  <c r="B717" i="6"/>
  <c r="B610" i="6"/>
  <c r="B704" i="6"/>
  <c r="E705" i="6"/>
  <c r="B654" i="6"/>
  <c r="B614" i="6"/>
  <c r="B622" i="6"/>
  <c r="B640" i="6"/>
  <c r="B502" i="6"/>
  <c r="I502" i="6" s="1"/>
  <c r="C556" i="6"/>
  <c r="C544" i="6"/>
  <c r="J544" i="6" s="1"/>
  <c r="B370" i="6"/>
  <c r="F370" i="6" s="1"/>
  <c r="B586" i="6"/>
  <c r="I586" i="6" s="1"/>
  <c r="E454" i="6"/>
  <c r="B366" i="6"/>
  <c r="E366" i="6" s="1"/>
  <c r="F454" i="6"/>
  <c r="H454" i="6"/>
  <c r="C537" i="6"/>
  <c r="J537" i="6" s="1"/>
  <c r="B529" i="6"/>
  <c r="I529" i="6" s="1"/>
  <c r="J528" i="6"/>
  <c r="B74" i="6"/>
  <c r="I74" i="6" s="1"/>
  <c r="B593" i="6"/>
  <c r="F593" i="6" s="1"/>
  <c r="B527" i="6"/>
  <c r="E527" i="6" s="1"/>
  <c r="B393" i="6"/>
  <c r="I393" i="6" s="1"/>
  <c r="C87" i="6"/>
  <c r="J87" i="6" s="1"/>
  <c r="C496" i="6"/>
  <c r="C536" i="6"/>
  <c r="J536" i="6" s="1"/>
  <c r="C590" i="6"/>
  <c r="J590" i="6" s="1"/>
  <c r="B574" i="6"/>
  <c r="F574" i="6" s="1"/>
  <c r="B517" i="6"/>
  <c r="I517" i="6" s="1"/>
  <c r="C559" i="6"/>
  <c r="J559" i="6" s="1"/>
  <c r="C243" i="6"/>
  <c r="G243" i="6" s="1"/>
  <c r="C331" i="6"/>
  <c r="J331" i="6" s="1"/>
  <c r="B384" i="6"/>
  <c r="H384" i="6" s="1"/>
  <c r="G573" i="6"/>
  <c r="J573" i="6"/>
  <c r="C368" i="6"/>
  <c r="G368" i="6" s="1"/>
  <c r="B396" i="6"/>
  <c r="H396" i="6" s="1"/>
  <c r="C395" i="6"/>
  <c r="J395" i="6" s="1"/>
  <c r="B573" i="6"/>
  <c r="I573" i="6" s="1"/>
  <c r="C478" i="6"/>
  <c r="G478" i="6" s="1"/>
  <c r="C601" i="6"/>
  <c r="B511" i="6"/>
  <c r="I511" i="6" s="1"/>
  <c r="C605" i="6"/>
  <c r="G605" i="6" s="1"/>
  <c r="C29" i="6"/>
  <c r="G29" i="6" s="1"/>
  <c r="B457" i="6"/>
  <c r="H457" i="6" s="1"/>
  <c r="B415" i="6"/>
  <c r="E415" i="6" s="1"/>
  <c r="C578" i="6"/>
  <c r="J578" i="6" s="1"/>
  <c r="C568" i="6"/>
  <c r="G568" i="6" s="1"/>
  <c r="B562" i="6"/>
  <c r="E562" i="6" s="1"/>
  <c r="C418" i="6"/>
  <c r="J418" i="6" s="1"/>
  <c r="C382" i="6"/>
  <c r="J382" i="6" s="1"/>
  <c r="B521" i="6"/>
  <c r="I521" i="6" s="1"/>
  <c r="G587" i="6"/>
  <c r="J587" i="6"/>
  <c r="J577" i="6"/>
  <c r="G577" i="6"/>
  <c r="J527" i="6"/>
  <c r="G527" i="6"/>
  <c r="J563" i="6"/>
  <c r="G563" i="6"/>
  <c r="H568" i="6"/>
  <c r="I568" i="6"/>
  <c r="B296" i="6"/>
  <c r="D296" i="6" s="1"/>
  <c r="C21" i="6"/>
  <c r="J21" i="6" s="1"/>
  <c r="B558" i="6"/>
  <c r="I558" i="6" s="1"/>
  <c r="B455" i="6"/>
  <c r="I455" i="6" s="1"/>
  <c r="B335" i="6"/>
  <c r="F335" i="6" s="1"/>
  <c r="K335" i="6" s="1"/>
  <c r="J583" i="6"/>
  <c r="H557" i="6"/>
  <c r="C598" i="6"/>
  <c r="J598" i="6" s="1"/>
  <c r="C427" i="6"/>
  <c r="G427" i="6" s="1"/>
  <c r="C480" i="6"/>
  <c r="G480" i="6" s="1"/>
  <c r="C338" i="6"/>
  <c r="G338" i="6" s="1"/>
  <c r="B563" i="6"/>
  <c r="I563" i="6" s="1"/>
  <c r="C557" i="6"/>
  <c r="J557" i="6" s="1"/>
  <c r="B522" i="6"/>
  <c r="I522" i="6" s="1"/>
  <c r="B387" i="6"/>
  <c r="E387" i="6" s="1"/>
  <c r="C244" i="6"/>
  <c r="J244" i="6" s="1"/>
  <c r="B561" i="6"/>
  <c r="I561" i="6" s="1"/>
  <c r="E557" i="6"/>
  <c r="C167" i="6"/>
  <c r="J167" i="6" s="1"/>
  <c r="H331" i="6"/>
  <c r="B577" i="6"/>
  <c r="H577" i="6" s="1"/>
  <c r="C371" i="6"/>
  <c r="J371" i="6" s="1"/>
  <c r="C459" i="6"/>
  <c r="G459" i="6" s="1"/>
  <c r="E576" i="6"/>
  <c r="B499" i="6"/>
  <c r="I499" i="6" s="1"/>
  <c r="C410" i="6"/>
  <c r="J410" i="6" s="1"/>
  <c r="C283" i="6"/>
  <c r="J283" i="6" s="1"/>
  <c r="B604" i="6"/>
  <c r="I604" i="6" s="1"/>
  <c r="C442" i="6"/>
  <c r="G442" i="6" s="1"/>
  <c r="B397" i="6"/>
  <c r="F397" i="6" s="1"/>
  <c r="B587" i="6"/>
  <c r="B406" i="6"/>
  <c r="D406" i="6" s="1"/>
  <c r="B553" i="6"/>
  <c r="I553" i="6" s="1"/>
  <c r="C431" i="6"/>
  <c r="J431" i="6" s="1"/>
  <c r="C158" i="6"/>
  <c r="J158" i="6" s="1"/>
  <c r="B504" i="6"/>
  <c r="I504" i="6" s="1"/>
  <c r="I556" i="6"/>
  <c r="C503" i="6"/>
  <c r="J503" i="6" s="1"/>
  <c r="C134" i="6"/>
  <c r="J134" i="6" s="1"/>
  <c r="E503" i="6"/>
  <c r="C507" i="6"/>
  <c r="G507" i="6" s="1"/>
  <c r="G515" i="6"/>
  <c r="J515" i="6"/>
  <c r="J384" i="6"/>
  <c r="G384" i="6"/>
  <c r="G521" i="6"/>
  <c r="I537" i="6"/>
  <c r="E537" i="6"/>
  <c r="D537" i="6"/>
  <c r="J594" i="6"/>
  <c r="G594" i="6"/>
  <c r="J452" i="6"/>
  <c r="G452" i="6"/>
  <c r="G580" i="6"/>
  <c r="J580" i="6"/>
  <c r="E442" i="6"/>
  <c r="F442" i="6"/>
  <c r="D442" i="6"/>
  <c r="I442" i="6"/>
  <c r="H442" i="6"/>
  <c r="G553" i="6"/>
  <c r="J553" i="6"/>
  <c r="G525" i="6"/>
  <c r="J525" i="6"/>
  <c r="J586" i="6"/>
  <c r="G586" i="6"/>
  <c r="G488" i="6"/>
  <c r="J488" i="6"/>
  <c r="J508" i="6"/>
  <c r="G508" i="6"/>
  <c r="J433" i="6"/>
  <c r="G433" i="6"/>
  <c r="G574" i="6"/>
  <c r="J574" i="6"/>
  <c r="C440" i="6"/>
  <c r="J440" i="6" s="1"/>
  <c r="C534" i="6"/>
  <c r="J534" i="6" s="1"/>
  <c r="B594" i="6"/>
  <c r="E594" i="6" s="1"/>
  <c r="D395" i="6"/>
  <c r="C114" i="6"/>
  <c r="J114" i="6" s="1"/>
  <c r="B515" i="6"/>
  <c r="C204" i="6"/>
  <c r="J204" i="6" s="1"/>
  <c r="C380" i="6"/>
  <c r="J380" i="6" s="1"/>
  <c r="E534" i="6"/>
  <c r="C419" i="6"/>
  <c r="J419" i="6" s="1"/>
  <c r="C257" i="6"/>
  <c r="B512" i="6"/>
  <c r="F512" i="6" s="1"/>
  <c r="B545" i="6"/>
  <c r="H545" i="6" s="1"/>
  <c r="C596" i="6"/>
  <c r="C422" i="6"/>
  <c r="C316" i="6"/>
  <c r="J316" i="6" s="1"/>
  <c r="C172" i="6"/>
  <c r="G172" i="6" s="1"/>
  <c r="B345" i="6"/>
  <c r="F345" i="6" s="1"/>
  <c r="E395" i="6"/>
  <c r="B509" i="6"/>
  <c r="D509" i="6" s="1"/>
  <c r="B592" i="6"/>
  <c r="D592" i="6" s="1"/>
  <c r="C576" i="6"/>
  <c r="M576" i="6" s="1"/>
  <c r="C493" i="6"/>
  <c r="G493" i="6" s="1"/>
  <c r="C400" i="6"/>
  <c r="G400" i="6" s="1"/>
  <c r="B271" i="6"/>
  <c r="H271" i="6" s="1"/>
  <c r="C385" i="6"/>
  <c r="J385" i="6" s="1"/>
  <c r="C399" i="6"/>
  <c r="J399" i="6" s="1"/>
  <c r="B523" i="6"/>
  <c r="F523" i="6" s="1"/>
  <c r="B569" i="6"/>
  <c r="E569" i="6" s="1"/>
  <c r="C495" i="6"/>
  <c r="G495" i="6" s="1"/>
  <c r="D557" i="6"/>
  <c r="B510" i="6"/>
  <c r="I510" i="6" s="1"/>
  <c r="C200" i="6"/>
  <c r="G200" i="6" s="1"/>
  <c r="B433" i="6"/>
  <c r="D433" i="6" s="1"/>
  <c r="C256" i="6"/>
  <c r="J256" i="6" s="1"/>
  <c r="B498" i="6"/>
  <c r="H498" i="6" s="1"/>
  <c r="C453" i="6"/>
  <c r="J453" i="6" s="1"/>
  <c r="C567" i="6"/>
  <c r="B328" i="6"/>
  <c r="I328" i="6" s="1"/>
  <c r="B524" i="6"/>
  <c r="D524" i="6" s="1"/>
  <c r="B519" i="6"/>
  <c r="F519" i="6" s="1"/>
  <c r="K519" i="6" s="1"/>
  <c r="C589" i="6"/>
  <c r="B401" i="6"/>
  <c r="E401" i="6" s="1"/>
  <c r="C187" i="6"/>
  <c r="J187" i="6" s="1"/>
  <c r="C423" i="6"/>
  <c r="J423" i="6" s="1"/>
  <c r="I557" i="6"/>
  <c r="B572" i="6"/>
  <c r="F572" i="6" s="1"/>
  <c r="B575" i="6"/>
  <c r="H575" i="6" s="1"/>
  <c r="B570" i="6"/>
  <c r="H570" i="6" s="1"/>
  <c r="B526" i="6"/>
  <c r="I526" i="6" s="1"/>
  <c r="B501" i="6"/>
  <c r="E501" i="6" s="1"/>
  <c r="B554" i="6"/>
  <c r="E554" i="6" s="1"/>
  <c r="C474" i="6"/>
  <c r="G411" i="6"/>
  <c r="B46" i="6"/>
  <c r="F46" i="6" s="1"/>
  <c r="J520" i="6"/>
  <c r="B289" i="6"/>
  <c r="D289" i="6" s="1"/>
  <c r="C538" i="6"/>
  <c r="B450" i="6"/>
  <c r="I450" i="6" s="1"/>
  <c r="C424" i="6"/>
  <c r="J424" i="6" s="1"/>
  <c r="B580" i="6"/>
  <c r="F580" i="6" s="1"/>
  <c r="B487" i="6"/>
  <c r="B513" i="6"/>
  <c r="H513" i="6" s="1"/>
  <c r="C360" i="6"/>
  <c r="G360" i="6" s="1"/>
  <c r="C300" i="6"/>
  <c r="G300" i="6" s="1"/>
  <c r="C8" i="6"/>
  <c r="G8" i="6" s="1"/>
  <c r="B508" i="6"/>
  <c r="I508" i="6" s="1"/>
  <c r="B105" i="6"/>
  <c r="H105" i="6" s="1"/>
  <c r="C541" i="6"/>
  <c r="C152" i="6"/>
  <c r="G152" i="6" s="1"/>
  <c r="B520" i="6"/>
  <c r="F520" i="6" s="1"/>
  <c r="C472" i="6"/>
  <c r="J472" i="6" s="1"/>
  <c r="B391" i="6"/>
  <c r="I391" i="6" s="1"/>
  <c r="C602" i="6"/>
  <c r="G602" i="6" s="1"/>
  <c r="B488" i="6"/>
  <c r="B436" i="6"/>
  <c r="H436" i="6" s="1"/>
  <c r="B599" i="6"/>
  <c r="B452" i="6"/>
  <c r="D541" i="6"/>
  <c r="B531" i="6"/>
  <c r="H531" i="6" s="1"/>
  <c r="C279" i="6"/>
  <c r="B222" i="6"/>
  <c r="I222" i="6" s="1"/>
  <c r="B525" i="6"/>
  <c r="D525" i="6" s="1"/>
  <c r="C595" i="6"/>
  <c r="J595" i="6" s="1"/>
  <c r="C313" i="6"/>
  <c r="G313" i="6" s="1"/>
  <c r="B301" i="6"/>
  <c r="I301" i="6" s="1"/>
  <c r="H556" i="6"/>
  <c r="C231" i="6"/>
  <c r="J231" i="6" s="1"/>
  <c r="F595" i="6"/>
  <c r="I595" i="6"/>
  <c r="H595" i="6"/>
  <c r="E595" i="6"/>
  <c r="D595" i="6"/>
  <c r="G548" i="6"/>
  <c r="J548" i="6"/>
  <c r="G569" i="6"/>
  <c r="J569" i="6"/>
  <c r="F495" i="6"/>
  <c r="I495" i="6"/>
  <c r="E495" i="6"/>
  <c r="H495" i="6"/>
  <c r="D495" i="6"/>
  <c r="J509" i="6"/>
  <c r="G509" i="6"/>
  <c r="I589" i="6"/>
  <c r="H589" i="6"/>
  <c r="E589" i="6"/>
  <c r="D589" i="6"/>
  <c r="F589" i="6"/>
  <c r="J593" i="6"/>
  <c r="G593" i="6"/>
  <c r="I555" i="6"/>
  <c r="H555" i="6"/>
  <c r="F555" i="6"/>
  <c r="E555" i="6"/>
  <c r="D555" i="6"/>
  <c r="I371" i="6"/>
  <c r="F371" i="6"/>
  <c r="E371" i="6"/>
  <c r="D371" i="6"/>
  <c r="D584" i="6"/>
  <c r="I584" i="6"/>
  <c r="H584" i="6"/>
  <c r="F584" i="6"/>
  <c r="E584" i="6"/>
  <c r="I423" i="6"/>
  <c r="H423" i="6"/>
  <c r="F423" i="6"/>
  <c r="E423" i="6"/>
  <c r="D423" i="6"/>
  <c r="M546" i="6"/>
  <c r="J546" i="6"/>
  <c r="G546" i="6"/>
  <c r="G506" i="6"/>
  <c r="J506" i="6"/>
  <c r="J504" i="6"/>
  <c r="G504" i="6"/>
  <c r="G533" i="6"/>
  <c r="J533" i="6"/>
  <c r="J505" i="6"/>
  <c r="G505" i="6"/>
  <c r="G597" i="6"/>
  <c r="J597" i="6"/>
  <c r="J436" i="6"/>
  <c r="G436" i="6"/>
  <c r="J599" i="6"/>
  <c r="G599" i="6"/>
  <c r="J604" i="6"/>
  <c r="G604" i="6"/>
  <c r="G420" i="6"/>
  <c r="J420" i="6"/>
  <c r="D602" i="6"/>
  <c r="I602" i="6"/>
  <c r="H602" i="6"/>
  <c r="F602" i="6"/>
  <c r="E602" i="6"/>
  <c r="J572" i="6"/>
  <c r="G572" i="6"/>
  <c r="G438" i="6"/>
  <c r="C389" i="6"/>
  <c r="G389" i="6" s="1"/>
  <c r="B389" i="6"/>
  <c r="H389" i="6" s="1"/>
  <c r="J519" i="6"/>
  <c r="B318" i="6"/>
  <c r="H318" i="6" s="1"/>
  <c r="B414" i="6"/>
  <c r="H414" i="6" s="1"/>
  <c r="B420" i="6"/>
  <c r="F497" i="6"/>
  <c r="J522" i="6"/>
  <c r="I598" i="6"/>
  <c r="H598" i="6"/>
  <c r="F598" i="6"/>
  <c r="E598" i="6"/>
  <c r="D598" i="6"/>
  <c r="J582" i="6"/>
  <c r="F493" i="6"/>
  <c r="I493" i="6"/>
  <c r="H493" i="6"/>
  <c r="E493" i="6"/>
  <c r="I590" i="6"/>
  <c r="H590" i="6"/>
  <c r="E590" i="6"/>
  <c r="C535" i="6"/>
  <c r="B535" i="6"/>
  <c r="H605" i="6"/>
  <c r="C584" i="6"/>
  <c r="D45" i="6"/>
  <c r="B533" i="6"/>
  <c r="J588" i="6"/>
  <c r="B369" i="6"/>
  <c r="I369" i="6" s="1"/>
  <c r="G543" i="6"/>
  <c r="D590" i="6"/>
  <c r="B460" i="6"/>
  <c r="E460" i="6" s="1"/>
  <c r="D596" i="6"/>
  <c r="B408" i="6"/>
  <c r="I408" i="6" s="1"/>
  <c r="C408" i="6"/>
  <c r="I454" i="6"/>
  <c r="C497" i="6"/>
  <c r="C341" i="6"/>
  <c r="B341" i="6"/>
  <c r="H341" i="6" s="1"/>
  <c r="J591" i="6"/>
  <c r="G591" i="6"/>
  <c r="F590" i="6"/>
  <c r="J542" i="6"/>
  <c r="C494" i="6"/>
  <c r="B494" i="6"/>
  <c r="J496" i="6"/>
  <c r="G517" i="6"/>
  <c r="J517" i="6"/>
  <c r="D605" i="6"/>
  <c r="F596" i="6"/>
  <c r="B505" i="6"/>
  <c r="J510" i="6"/>
  <c r="H395" i="6"/>
  <c r="D497" i="6"/>
  <c r="C245" i="6"/>
  <c r="J245" i="6" s="1"/>
  <c r="B245" i="6"/>
  <c r="H245" i="6" s="1"/>
  <c r="C349" i="6"/>
  <c r="G349" i="6" s="1"/>
  <c r="B349" i="6"/>
  <c r="E349" i="6" s="1"/>
  <c r="I541" i="6"/>
  <c r="E541" i="6"/>
  <c r="I496" i="6"/>
  <c r="H496" i="6"/>
  <c r="F496" i="6"/>
  <c r="E496" i="6"/>
  <c r="D496" i="6"/>
  <c r="J600" i="6"/>
  <c r="G600" i="6"/>
  <c r="E596" i="6"/>
  <c r="E605" i="6"/>
  <c r="H596" i="6"/>
  <c r="C555" i="6"/>
  <c r="B481" i="6"/>
  <c r="I481" i="6" s="1"/>
  <c r="B14" i="6"/>
  <c r="I14" i="6" s="1"/>
  <c r="B468" i="6"/>
  <c r="I468" i="6" s="1"/>
  <c r="C500" i="6"/>
  <c r="B500" i="6"/>
  <c r="C273" i="6"/>
  <c r="J273" i="6" s="1"/>
  <c r="D217" i="6"/>
  <c r="J592" i="6"/>
  <c r="G592" i="6"/>
  <c r="I576" i="6"/>
  <c r="D576" i="6"/>
  <c r="J409" i="6"/>
  <c r="C486" i="6"/>
  <c r="B486" i="6"/>
  <c r="G511" i="6"/>
  <c r="D536" i="6"/>
  <c r="F605" i="6"/>
  <c r="G481" i="6"/>
  <c r="C298" i="6"/>
  <c r="J298" i="6" s="1"/>
  <c r="B298" i="6"/>
  <c r="F298" i="6" s="1"/>
  <c r="C492" i="6"/>
  <c r="B492" i="6"/>
  <c r="E497" i="6"/>
  <c r="J529" i="6"/>
  <c r="G529" i="6"/>
  <c r="C564" i="6"/>
  <c r="B564" i="6"/>
  <c r="J562" i="6"/>
  <c r="C248" i="6"/>
  <c r="J248" i="6" s="1"/>
  <c r="B248" i="6"/>
  <c r="I248" i="6" s="1"/>
  <c r="G549" i="6"/>
  <c r="J549" i="6"/>
  <c r="G570" i="6"/>
  <c r="J570" i="6"/>
  <c r="E536" i="6"/>
  <c r="C151" i="6"/>
  <c r="J151" i="6" s="1"/>
  <c r="C434" i="6"/>
  <c r="G434" i="6" s="1"/>
  <c r="B394" i="6"/>
  <c r="H497" i="6"/>
  <c r="D478" i="6"/>
  <c r="H478" i="6"/>
  <c r="E478" i="6"/>
  <c r="J490" i="6"/>
  <c r="B597" i="6"/>
  <c r="G523" i="6"/>
  <c r="B506" i="6"/>
  <c r="J511" i="6"/>
  <c r="F536" i="6"/>
  <c r="G524" i="6"/>
  <c r="C177" i="6"/>
  <c r="J177" i="6" s="1"/>
  <c r="F395" i="6"/>
  <c r="B546" i="6"/>
  <c r="F537" i="6"/>
  <c r="B191" i="6"/>
  <c r="I191" i="6" s="1"/>
  <c r="B127" i="6"/>
  <c r="H127" i="6" s="1"/>
  <c r="F478" i="6"/>
  <c r="J581" i="6"/>
  <c r="G581" i="6"/>
  <c r="H541" i="6"/>
  <c r="J390" i="6"/>
  <c r="G390" i="6"/>
  <c r="H576" i="6"/>
  <c r="B92" i="6"/>
  <c r="I92" i="6" s="1"/>
  <c r="C92" i="6"/>
  <c r="J92" i="6" s="1"/>
  <c r="H536" i="6"/>
  <c r="F422" i="6"/>
  <c r="I422" i="6"/>
  <c r="B439" i="6"/>
  <c r="F439" i="6" s="1"/>
  <c r="C378" i="6"/>
  <c r="G378" i="6" s="1"/>
  <c r="B548" i="6"/>
  <c r="B490" i="6"/>
  <c r="J575" i="6"/>
  <c r="C354" i="6"/>
  <c r="G354" i="6" s="1"/>
  <c r="J558" i="6"/>
  <c r="C454" i="6"/>
  <c r="J454" i="6" s="1"/>
  <c r="H537" i="6"/>
  <c r="J487" i="6"/>
  <c r="G566" i="6"/>
  <c r="J566" i="6"/>
  <c r="G522" i="6"/>
  <c r="C282" i="6"/>
  <c r="J483" i="6"/>
  <c r="G483" i="6"/>
  <c r="J438" i="6"/>
  <c r="I226" i="6"/>
  <c r="E226" i="6"/>
  <c r="J543" i="6"/>
  <c r="D493" i="6"/>
  <c r="G531" i="6"/>
  <c r="J531" i="6"/>
  <c r="H578" i="6"/>
  <c r="F578" i="6"/>
  <c r="E578" i="6"/>
  <c r="D578" i="6"/>
  <c r="C551" i="6"/>
  <c r="B551" i="6"/>
  <c r="D534" i="6"/>
  <c r="I534" i="6"/>
  <c r="H534" i="6"/>
  <c r="G499" i="6"/>
  <c r="J499" i="6"/>
  <c r="F538" i="6"/>
  <c r="E538" i="6"/>
  <c r="D538" i="6"/>
  <c r="J502" i="6"/>
  <c r="G502" i="6"/>
  <c r="H567" i="6"/>
  <c r="E567" i="6"/>
  <c r="F567" i="6"/>
  <c r="D567" i="6"/>
  <c r="C69" i="6"/>
  <c r="G69" i="6" s="1"/>
  <c r="B69" i="6"/>
  <c r="E69" i="6" s="1"/>
  <c r="G552" i="6"/>
  <c r="C482" i="6"/>
  <c r="J482" i="6" s="1"/>
  <c r="B482" i="6"/>
  <c r="D482" i="6" s="1"/>
  <c r="J526" i="6"/>
  <c r="G526" i="6"/>
  <c r="C197" i="6"/>
  <c r="G197" i="6" s="1"/>
  <c r="J552" i="6"/>
  <c r="J565" i="6"/>
  <c r="G565" i="6"/>
  <c r="G498" i="6"/>
  <c r="J498" i="6"/>
  <c r="C560" i="6"/>
  <c r="B560" i="6"/>
  <c r="H559" i="6"/>
  <c r="I559" i="6"/>
  <c r="D559" i="6"/>
  <c r="F559" i="6"/>
  <c r="E559" i="6"/>
  <c r="B448" i="6"/>
  <c r="D448" i="6" s="1"/>
  <c r="J539" i="6"/>
  <c r="G539" i="6"/>
  <c r="J253" i="6"/>
  <c r="G253" i="6"/>
  <c r="M516" i="6"/>
  <c r="J516" i="6"/>
  <c r="G516" i="6"/>
  <c r="F507" i="6"/>
  <c r="E507" i="6"/>
  <c r="D507" i="6"/>
  <c r="I507" i="6"/>
  <c r="H507" i="6"/>
  <c r="J489" i="6"/>
  <c r="B409" i="6"/>
  <c r="F409" i="6" s="1"/>
  <c r="K409" i="6" s="1"/>
  <c r="B591" i="6"/>
  <c r="C473" i="6"/>
  <c r="G473" i="6" s="1"/>
  <c r="H544" i="6"/>
  <c r="F544" i="6"/>
  <c r="E544" i="6"/>
  <c r="D544" i="6"/>
  <c r="B565" i="6"/>
  <c r="J530" i="6"/>
  <c r="G530" i="6"/>
  <c r="B429" i="6"/>
  <c r="E429" i="6" s="1"/>
  <c r="J545" i="6"/>
  <c r="G545" i="6"/>
  <c r="J561" i="6"/>
  <c r="G561" i="6"/>
  <c r="B438" i="6"/>
  <c r="B543" i="6"/>
  <c r="B471" i="6"/>
  <c r="I471" i="6" s="1"/>
  <c r="J603" i="6"/>
  <c r="G603" i="6"/>
  <c r="C571" i="6"/>
  <c r="B571" i="6"/>
  <c r="I544" i="6"/>
  <c r="G489" i="6"/>
  <c r="B483" i="6"/>
  <c r="B528" i="6"/>
  <c r="B254" i="6"/>
  <c r="I254" i="6" s="1"/>
  <c r="J491" i="6"/>
  <c r="G491" i="6"/>
  <c r="B603" i="6"/>
  <c r="G513" i="6"/>
  <c r="C475" i="6"/>
  <c r="B588" i="6"/>
  <c r="B347" i="6"/>
  <c r="I347" i="6" s="1"/>
  <c r="B582" i="6"/>
  <c r="B581" i="6"/>
  <c r="B390" i="6"/>
  <c r="I390" i="6" s="1"/>
  <c r="B549" i="6"/>
  <c r="F400" i="6"/>
  <c r="J585" i="6"/>
  <c r="J579" i="6"/>
  <c r="J501" i="6"/>
  <c r="G501" i="6"/>
  <c r="I480" i="6"/>
  <c r="D480" i="6"/>
  <c r="J532" i="6"/>
  <c r="J512" i="6"/>
  <c r="G512" i="6"/>
  <c r="F399" i="6"/>
  <c r="I399" i="6"/>
  <c r="B112" i="6"/>
  <c r="D112" i="6" s="1"/>
  <c r="B583" i="6"/>
  <c r="C445" i="6"/>
  <c r="B412" i="6"/>
  <c r="D412" i="6" s="1"/>
  <c r="C518" i="6"/>
  <c r="B518" i="6"/>
  <c r="C312" i="6"/>
  <c r="J312" i="6" s="1"/>
  <c r="C447" i="6"/>
  <c r="G447" i="6" s="1"/>
  <c r="B163" i="6"/>
  <c r="D163" i="6" s="1"/>
  <c r="H400" i="6"/>
  <c r="I424" i="6"/>
  <c r="E424" i="6"/>
  <c r="J547" i="6"/>
  <c r="J513" i="6"/>
  <c r="I503" i="6"/>
  <c r="H503" i="6"/>
  <c r="D503" i="6"/>
  <c r="I567" i="6"/>
  <c r="H538" i="6"/>
  <c r="C550" i="6"/>
  <c r="B550" i="6"/>
  <c r="J540" i="6"/>
  <c r="G540" i="6"/>
  <c r="B144" i="6"/>
  <c r="I144" i="6" s="1"/>
  <c r="C144" i="6"/>
  <c r="G144" i="6" s="1"/>
  <c r="I601" i="6"/>
  <c r="F601" i="6"/>
  <c r="H601" i="6"/>
  <c r="E601" i="6"/>
  <c r="D601" i="6"/>
  <c r="G514" i="6"/>
  <c r="J514" i="6"/>
  <c r="I538" i="6"/>
  <c r="B540" i="6"/>
  <c r="C306" i="6"/>
  <c r="J306" i="6" s="1"/>
  <c r="B600" i="6"/>
  <c r="J396" i="6"/>
  <c r="B579" i="6"/>
  <c r="C159" i="6"/>
  <c r="G159" i="6" s="1"/>
  <c r="B552" i="6"/>
  <c r="D568" i="6"/>
  <c r="B215" i="6"/>
  <c r="I215" i="6" s="1"/>
  <c r="G554" i="6"/>
  <c r="B542" i="6"/>
  <c r="B532" i="6"/>
  <c r="B96" i="6"/>
  <c r="E96" i="6" s="1"/>
  <c r="J521" i="6"/>
  <c r="B253" i="6"/>
  <c r="I253" i="6" s="1"/>
  <c r="B516" i="6"/>
  <c r="D556" i="6"/>
  <c r="B489" i="6"/>
  <c r="B34" i="6"/>
  <c r="E34" i="6" s="1"/>
  <c r="E568" i="6"/>
  <c r="B57" i="6"/>
  <c r="H57" i="6" s="1"/>
  <c r="B491" i="6"/>
  <c r="B585" i="6"/>
  <c r="B566" i="6"/>
  <c r="B530" i="6"/>
  <c r="B547" i="6"/>
  <c r="C470" i="6"/>
  <c r="F568" i="6"/>
  <c r="C375" i="6"/>
  <c r="G375" i="6" s="1"/>
  <c r="B539" i="6"/>
  <c r="B514" i="6"/>
  <c r="B336" i="6"/>
  <c r="I336" i="6" s="1"/>
  <c r="E556" i="6"/>
  <c r="J476" i="6"/>
  <c r="G476" i="6"/>
  <c r="F469" i="6"/>
  <c r="H469" i="6"/>
  <c r="D469" i="6"/>
  <c r="I469" i="6"/>
  <c r="E469" i="6"/>
  <c r="G425" i="6"/>
  <c r="J425" i="6"/>
  <c r="J421" i="6"/>
  <c r="G421" i="6"/>
  <c r="F426" i="6"/>
  <c r="E426" i="6"/>
  <c r="I426" i="6"/>
  <c r="H426" i="6"/>
  <c r="D426" i="6"/>
  <c r="G441" i="6"/>
  <c r="J441" i="6"/>
  <c r="G460" i="6"/>
  <c r="J460" i="6"/>
  <c r="J401" i="6"/>
  <c r="G401" i="6"/>
  <c r="H378" i="6"/>
  <c r="F378" i="6"/>
  <c r="D378" i="6"/>
  <c r="E378" i="6"/>
  <c r="I378" i="6"/>
  <c r="G414" i="6"/>
  <c r="J414" i="6"/>
  <c r="I464" i="6"/>
  <c r="F464" i="6"/>
  <c r="H464" i="6"/>
  <c r="E464" i="6"/>
  <c r="D464" i="6"/>
  <c r="F300" i="6"/>
  <c r="E300" i="6"/>
  <c r="H300" i="6"/>
  <c r="I300" i="6"/>
  <c r="I418" i="6"/>
  <c r="F418" i="6"/>
  <c r="H418" i="6"/>
  <c r="D418" i="6"/>
  <c r="E418" i="6"/>
  <c r="J456" i="6"/>
  <c r="G456" i="6"/>
  <c r="D151" i="6"/>
  <c r="E151" i="6"/>
  <c r="G485" i="6"/>
  <c r="J485" i="6"/>
  <c r="D283" i="6"/>
  <c r="F283" i="6"/>
  <c r="E283" i="6"/>
  <c r="I283" i="6"/>
  <c r="H283" i="6"/>
  <c r="I440" i="6"/>
  <c r="H440" i="6"/>
  <c r="F440" i="6"/>
  <c r="E440" i="6"/>
  <c r="D440" i="6"/>
  <c r="J455" i="6"/>
  <c r="G455" i="6"/>
  <c r="I447" i="6"/>
  <c r="F447" i="6"/>
  <c r="E447" i="6"/>
  <c r="D447" i="6"/>
  <c r="H447" i="6"/>
  <c r="G357" i="6"/>
  <c r="J357" i="6"/>
  <c r="G272" i="6"/>
  <c r="J272" i="6"/>
  <c r="J463" i="6"/>
  <c r="G463" i="6"/>
  <c r="G461" i="6"/>
  <c r="J461" i="6"/>
  <c r="C477" i="6"/>
  <c r="B477" i="6"/>
  <c r="I475" i="6"/>
  <c r="F475" i="6"/>
  <c r="E475" i="6"/>
  <c r="D475" i="6"/>
  <c r="B350" i="6"/>
  <c r="F350" i="6" s="1"/>
  <c r="C350" i="6"/>
  <c r="H445" i="6"/>
  <c r="C398" i="6"/>
  <c r="B398" i="6"/>
  <c r="B461" i="6"/>
  <c r="C133" i="6"/>
  <c r="G133" i="6" s="1"/>
  <c r="C359" i="6"/>
  <c r="G466" i="6"/>
  <c r="C435" i="6"/>
  <c r="B435" i="6"/>
  <c r="C426" i="6"/>
  <c r="H422" i="6"/>
  <c r="C446" i="6"/>
  <c r="B446" i="6"/>
  <c r="I445" i="6"/>
  <c r="C27" i="6"/>
  <c r="G27" i="6" s="1"/>
  <c r="B27" i="6"/>
  <c r="H27" i="6" s="1"/>
  <c r="F472" i="6"/>
  <c r="E472" i="6"/>
  <c r="H472" i="6"/>
  <c r="D472" i="6"/>
  <c r="I472" i="6"/>
  <c r="B463" i="6"/>
  <c r="D316" i="6"/>
  <c r="F316" i="6"/>
  <c r="E316" i="6"/>
  <c r="J439" i="6"/>
  <c r="C462" i="6"/>
  <c r="B462" i="6"/>
  <c r="B479" i="6"/>
  <c r="C479" i="6"/>
  <c r="I282" i="6"/>
  <c r="E282" i="6"/>
  <c r="I273" i="6"/>
  <c r="D273" i="6"/>
  <c r="E273" i="6"/>
  <c r="J404" i="6"/>
  <c r="G404" i="6"/>
  <c r="F381" i="6"/>
  <c r="H381" i="6"/>
  <c r="I381" i="6"/>
  <c r="D381" i="6"/>
  <c r="E381" i="6"/>
  <c r="B348" i="6"/>
  <c r="I348" i="6" s="1"/>
  <c r="C39" i="6"/>
  <c r="G39" i="6" s="1"/>
  <c r="D431" i="6"/>
  <c r="C383" i="6"/>
  <c r="H434" i="6"/>
  <c r="F434" i="6"/>
  <c r="E434" i="6"/>
  <c r="B458" i="6"/>
  <c r="F331" i="6"/>
  <c r="B404" i="6"/>
  <c r="C319" i="6"/>
  <c r="J319" i="6" s="1"/>
  <c r="C381" i="6"/>
  <c r="B425" i="6"/>
  <c r="B421" i="6"/>
  <c r="B357" i="6"/>
  <c r="B272" i="6"/>
  <c r="B137" i="6"/>
  <c r="E137" i="6" s="1"/>
  <c r="C469" i="6"/>
  <c r="E431" i="6"/>
  <c r="D383" i="6"/>
  <c r="C220" i="6"/>
  <c r="J220" i="6" s="1"/>
  <c r="I331" i="6"/>
  <c r="B148" i="6"/>
  <c r="H148" i="6" s="1"/>
  <c r="G439" i="6"/>
  <c r="B9" i="6"/>
  <c r="F9" i="6" s="1"/>
  <c r="C377" i="6"/>
  <c r="B377" i="6"/>
  <c r="F445" i="6"/>
  <c r="J369" i="6"/>
  <c r="G369" i="6"/>
  <c r="C403" i="6"/>
  <c r="B403" i="6"/>
  <c r="B346" i="6"/>
  <c r="F346" i="6" s="1"/>
  <c r="C132" i="6"/>
  <c r="G132" i="6" s="1"/>
  <c r="B153" i="6"/>
  <c r="I153" i="6" s="1"/>
  <c r="C274" i="6"/>
  <c r="F431" i="6"/>
  <c r="B89" i="6"/>
  <c r="I89" i="6" s="1"/>
  <c r="B260" i="6"/>
  <c r="I260" i="6" s="1"/>
  <c r="E220" i="6"/>
  <c r="G468" i="6"/>
  <c r="I451" i="6"/>
  <c r="H451" i="6"/>
  <c r="F451" i="6"/>
  <c r="E451" i="6"/>
  <c r="D451" i="6"/>
  <c r="B218" i="6"/>
  <c r="H218" i="6" s="1"/>
  <c r="D132" i="6"/>
  <c r="E383" i="6"/>
  <c r="D434" i="6"/>
  <c r="F220" i="6"/>
  <c r="B210" i="6"/>
  <c r="I210" i="6" s="1"/>
  <c r="F459" i="6"/>
  <c r="E459" i="6"/>
  <c r="D459" i="6"/>
  <c r="C467" i="6"/>
  <c r="B467" i="6"/>
  <c r="B485" i="6"/>
  <c r="B329" i="6"/>
  <c r="H431" i="6"/>
  <c r="F383" i="6"/>
  <c r="I434" i="6"/>
  <c r="H220" i="6"/>
  <c r="B441" i="6"/>
  <c r="C451" i="6"/>
  <c r="I373" i="6"/>
  <c r="H373" i="6"/>
  <c r="E373" i="6"/>
  <c r="D373" i="6"/>
  <c r="D445" i="6"/>
  <c r="H459" i="6"/>
  <c r="J458" i="6"/>
  <c r="C464" i="6"/>
  <c r="B476" i="6"/>
  <c r="B50" i="6"/>
  <c r="I50" i="6" s="1"/>
  <c r="B136" i="6"/>
  <c r="I136" i="6" s="1"/>
  <c r="B280" i="6"/>
  <c r="E280" i="6" s="1"/>
  <c r="I220" i="6"/>
  <c r="C428" i="6"/>
  <c r="B428" i="6"/>
  <c r="B295" i="6"/>
  <c r="F295" i="6" s="1"/>
  <c r="D111" i="6"/>
  <c r="J387" i="6"/>
  <c r="G387" i="6"/>
  <c r="I459" i="6"/>
  <c r="I368" i="6"/>
  <c r="H368" i="6"/>
  <c r="F368" i="6"/>
  <c r="E368" i="6"/>
  <c r="G391" i="6"/>
  <c r="H383" i="6"/>
  <c r="J280" i="6"/>
  <c r="J468" i="6"/>
  <c r="C373" i="6"/>
  <c r="G412" i="6"/>
  <c r="J412" i="6"/>
  <c r="J471" i="6"/>
  <c r="G471" i="6"/>
  <c r="C28" i="6"/>
  <c r="J28" i="6" s="1"/>
  <c r="H359" i="6"/>
  <c r="J465" i="6"/>
  <c r="B456" i="6"/>
  <c r="B179" i="6"/>
  <c r="I179" i="6" s="1"/>
  <c r="B323" i="6"/>
  <c r="D323" i="6" s="1"/>
  <c r="C90" i="6"/>
  <c r="G90" i="6" s="1"/>
  <c r="B128" i="6"/>
  <c r="D128" i="6" s="1"/>
  <c r="E422" i="6"/>
  <c r="B303" i="6"/>
  <c r="D303" i="6" s="1"/>
  <c r="J393" i="6"/>
  <c r="G393" i="6"/>
  <c r="B171" i="6"/>
  <c r="I171" i="6" s="1"/>
  <c r="G394" i="6"/>
  <c r="B465" i="6"/>
  <c r="G163" i="6"/>
  <c r="J163" i="6"/>
  <c r="C226" i="6"/>
  <c r="J226" i="6" s="1"/>
  <c r="C417" i="6"/>
  <c r="B417" i="6"/>
  <c r="G449" i="6"/>
  <c r="J449" i="6"/>
  <c r="F473" i="6"/>
  <c r="E473" i="6"/>
  <c r="D473" i="6"/>
  <c r="I473" i="6"/>
  <c r="H473" i="6"/>
  <c r="J416" i="6"/>
  <c r="G416" i="6"/>
  <c r="D375" i="6"/>
  <c r="J386" i="6"/>
  <c r="G386" i="6"/>
  <c r="G392" i="6"/>
  <c r="J392" i="6"/>
  <c r="J407" i="6"/>
  <c r="G407" i="6"/>
  <c r="J374" i="6"/>
  <c r="G374" i="6"/>
  <c r="F375" i="6"/>
  <c r="G388" i="6"/>
  <c r="J388" i="6"/>
  <c r="J443" i="6"/>
  <c r="G443" i="6"/>
  <c r="I427" i="6"/>
  <c r="H427" i="6"/>
  <c r="F427" i="6"/>
  <c r="E427" i="6"/>
  <c r="D427" i="6"/>
  <c r="J402" i="6"/>
  <c r="G402" i="6"/>
  <c r="G397" i="6"/>
  <c r="I380" i="6"/>
  <c r="H380" i="6"/>
  <c r="F380" i="6"/>
  <c r="E380" i="6"/>
  <c r="D380" i="6"/>
  <c r="J413" i="6"/>
  <c r="G413" i="6"/>
  <c r="H397" i="6"/>
  <c r="C305" i="6"/>
  <c r="J305" i="6" s="1"/>
  <c r="B246" i="6"/>
  <c r="I246" i="6" s="1"/>
  <c r="E375" i="6"/>
  <c r="G444" i="6"/>
  <c r="J444" i="6"/>
  <c r="I453" i="6"/>
  <c r="H453" i="6"/>
  <c r="F453" i="6"/>
  <c r="E453" i="6"/>
  <c r="D453" i="6"/>
  <c r="J379" i="6"/>
  <c r="G379" i="6"/>
  <c r="E382" i="6"/>
  <c r="D382" i="6"/>
  <c r="I382" i="6"/>
  <c r="H382" i="6"/>
  <c r="F382" i="6"/>
  <c r="B466" i="6"/>
  <c r="B281" i="6"/>
  <c r="F281" i="6" s="1"/>
  <c r="B307" i="6"/>
  <c r="G167" i="6"/>
  <c r="H371" i="6"/>
  <c r="B411" i="6"/>
  <c r="B332" i="6"/>
  <c r="I332" i="6" s="1"/>
  <c r="C157" i="6"/>
  <c r="G157" i="6" s="1"/>
  <c r="B157" i="6"/>
  <c r="H157" i="6" s="1"/>
  <c r="G457" i="6"/>
  <c r="J457" i="6"/>
  <c r="I256" i="6"/>
  <c r="F256" i="6"/>
  <c r="E256" i="6"/>
  <c r="D256" i="6"/>
  <c r="G372" i="6"/>
  <c r="J372" i="6"/>
  <c r="J405" i="6"/>
  <c r="G405" i="6"/>
  <c r="C322" i="6"/>
  <c r="H375" i="6"/>
  <c r="G287" i="6"/>
  <c r="J287" i="6"/>
  <c r="I410" i="6"/>
  <c r="H410" i="6"/>
  <c r="F410" i="6"/>
  <c r="E410" i="6"/>
  <c r="D410" i="6"/>
  <c r="C340" i="6"/>
  <c r="J430" i="6"/>
  <c r="G430" i="6"/>
  <c r="I279" i="6"/>
  <c r="H279" i="6"/>
  <c r="F279" i="6"/>
  <c r="E279" i="6"/>
  <c r="D279" i="6"/>
  <c r="E470" i="6"/>
  <c r="D470" i="6"/>
  <c r="I470" i="6"/>
  <c r="H470" i="6"/>
  <c r="F470" i="6"/>
  <c r="G290" i="6"/>
  <c r="J290" i="6"/>
  <c r="I400" i="6"/>
  <c r="E400" i="6"/>
  <c r="C242" i="6"/>
  <c r="G242" i="6" s="1"/>
  <c r="B242" i="6"/>
  <c r="D242" i="6" s="1"/>
  <c r="D142" i="6"/>
  <c r="I376" i="6"/>
  <c r="H376" i="6"/>
  <c r="D376" i="6"/>
  <c r="F376" i="6"/>
  <c r="E376" i="6"/>
  <c r="I367" i="6"/>
  <c r="F367" i="6"/>
  <c r="H367" i="6"/>
  <c r="E367" i="6"/>
  <c r="D367" i="6"/>
  <c r="J370" i="6"/>
  <c r="G370" i="6"/>
  <c r="M366" i="6"/>
  <c r="J366" i="6"/>
  <c r="G366" i="6"/>
  <c r="G437" i="6"/>
  <c r="J437" i="6"/>
  <c r="G406" i="6"/>
  <c r="J406" i="6"/>
  <c r="H474" i="6"/>
  <c r="I474" i="6"/>
  <c r="F474" i="6"/>
  <c r="E474" i="6"/>
  <c r="D474" i="6"/>
  <c r="I484" i="6"/>
  <c r="H484" i="6"/>
  <c r="E484" i="6"/>
  <c r="F484" i="6"/>
  <c r="D484" i="6"/>
  <c r="J432" i="6"/>
  <c r="G432" i="6"/>
  <c r="J450" i="6"/>
  <c r="G450" i="6"/>
  <c r="F419" i="6"/>
  <c r="E385" i="6"/>
  <c r="C376" i="6"/>
  <c r="B249" i="6"/>
  <c r="H249" i="6" s="1"/>
  <c r="H370" i="6"/>
  <c r="C484" i="6"/>
  <c r="G419" i="6"/>
  <c r="F385" i="6"/>
  <c r="B304" i="6"/>
  <c r="E312" i="6"/>
  <c r="B407" i="6"/>
  <c r="B287" i="6"/>
  <c r="F287" i="6" s="1"/>
  <c r="H419" i="6"/>
  <c r="F312" i="6"/>
  <c r="B297" i="6"/>
  <c r="I297" i="6" s="1"/>
  <c r="B388" i="6"/>
  <c r="I419" i="6"/>
  <c r="H385" i="6"/>
  <c r="C317" i="6"/>
  <c r="J317" i="6" s="1"/>
  <c r="D424" i="6"/>
  <c r="B337" i="6"/>
  <c r="D337" i="6" s="1"/>
  <c r="I385" i="6"/>
  <c r="G415" i="6"/>
  <c r="H312" i="6"/>
  <c r="D159" i="6"/>
  <c r="B374" i="6"/>
  <c r="B184" i="6"/>
  <c r="F184" i="6" s="1"/>
  <c r="K184" i="6" s="1"/>
  <c r="G448" i="6"/>
  <c r="B437" i="6"/>
  <c r="B432" i="6"/>
  <c r="B372" i="6"/>
  <c r="B405" i="6"/>
  <c r="B430" i="6"/>
  <c r="F424" i="6"/>
  <c r="B145" i="6"/>
  <c r="I145" i="6" s="1"/>
  <c r="B290" i="6"/>
  <c r="B444" i="6"/>
  <c r="C367" i="6"/>
  <c r="F480" i="6"/>
  <c r="G474" i="6"/>
  <c r="C330" i="6"/>
  <c r="G330" i="6" s="1"/>
  <c r="G429" i="6"/>
  <c r="B443" i="6"/>
  <c r="B402" i="6"/>
  <c r="B379" i="6"/>
  <c r="D370" i="6"/>
  <c r="B392" i="6"/>
  <c r="B449" i="6"/>
  <c r="B416" i="6"/>
  <c r="H424" i="6"/>
  <c r="B6" i="6"/>
  <c r="E6" i="6" s="1"/>
  <c r="C291" i="6"/>
  <c r="J291" i="6" s="1"/>
  <c r="E480" i="6"/>
  <c r="J474" i="6"/>
  <c r="B358" i="6"/>
  <c r="I358" i="6" s="1"/>
  <c r="D399" i="6"/>
  <c r="E217" i="6"/>
  <c r="C214" i="6"/>
  <c r="J214" i="6" s="1"/>
  <c r="B386" i="6"/>
  <c r="D419" i="6"/>
  <c r="B285" i="6"/>
  <c r="F217" i="6"/>
  <c r="E370" i="6"/>
  <c r="B162" i="6"/>
  <c r="I162" i="6" s="1"/>
  <c r="H480" i="6"/>
  <c r="B413" i="6"/>
  <c r="E399" i="6"/>
  <c r="C326" i="6"/>
  <c r="G326" i="6" s="1"/>
  <c r="G348" i="6"/>
  <c r="J348" i="6"/>
  <c r="G346" i="6"/>
  <c r="J346" i="6"/>
  <c r="J320" i="6"/>
  <c r="G320" i="6"/>
  <c r="D354" i="6"/>
  <c r="I354" i="6"/>
  <c r="H354" i="6"/>
  <c r="F354" i="6"/>
  <c r="E354" i="6"/>
  <c r="J334" i="6"/>
  <c r="G334" i="6"/>
  <c r="J333" i="6"/>
  <c r="G333" i="6"/>
  <c r="J241" i="6"/>
  <c r="G241" i="6"/>
  <c r="G363" i="6"/>
  <c r="J363" i="6"/>
  <c r="F274" i="6"/>
  <c r="E274" i="6"/>
  <c r="D274" i="6"/>
  <c r="I274" i="6"/>
  <c r="H274" i="6"/>
  <c r="J227" i="6"/>
  <c r="G227" i="6"/>
  <c r="F288" i="6"/>
  <c r="I288" i="6"/>
  <c r="E288" i="6"/>
  <c r="H288" i="6"/>
  <c r="D288" i="6"/>
  <c r="J345" i="6"/>
  <c r="G345" i="6"/>
  <c r="J251" i="6"/>
  <c r="G251" i="6"/>
  <c r="I133" i="6"/>
  <c r="H133" i="6"/>
  <c r="J318" i="6"/>
  <c r="G318" i="6"/>
  <c r="J278" i="6"/>
  <c r="G278" i="6"/>
  <c r="C288" i="6"/>
  <c r="J136" i="6"/>
  <c r="C11" i="6"/>
  <c r="G11" i="6" s="1"/>
  <c r="B11" i="6"/>
  <c r="H11" i="6" s="1"/>
  <c r="B230" i="6"/>
  <c r="E230" i="6" s="1"/>
  <c r="C292" i="6"/>
  <c r="B292" i="6"/>
  <c r="G295" i="6"/>
  <c r="J112" i="6"/>
  <c r="J267" i="6"/>
  <c r="G267" i="6"/>
  <c r="J260" i="6"/>
  <c r="G260" i="6"/>
  <c r="G208" i="6"/>
  <c r="I340" i="6"/>
  <c r="H340" i="6"/>
  <c r="F340" i="6"/>
  <c r="E340" i="6"/>
  <c r="D340" i="6"/>
  <c r="J321" i="6"/>
  <c r="G310" i="6"/>
  <c r="J310" i="6"/>
  <c r="E123" i="6"/>
  <c r="G321" i="6"/>
  <c r="B51" i="6"/>
  <c r="I51" i="6" s="1"/>
  <c r="C51" i="6"/>
  <c r="J51" i="6" s="1"/>
  <c r="G254" i="6"/>
  <c r="J254" i="6"/>
  <c r="G169" i="6"/>
  <c r="J169" i="6"/>
  <c r="B223" i="6"/>
  <c r="I223" i="6" s="1"/>
  <c r="C123" i="6"/>
  <c r="G123" i="6" s="1"/>
  <c r="J252" i="6"/>
  <c r="B333" i="6"/>
  <c r="G14" i="6"/>
  <c r="C165" i="6"/>
  <c r="G165" i="6" s="1"/>
  <c r="B193" i="6"/>
  <c r="F193" i="6" s="1"/>
  <c r="B363" i="6"/>
  <c r="G329" i="6"/>
  <c r="D123" i="6"/>
  <c r="D331" i="6"/>
  <c r="J135" i="6"/>
  <c r="I305" i="6"/>
  <c r="H305" i="6"/>
  <c r="F305" i="6"/>
  <c r="E305" i="6"/>
  <c r="D305" i="6"/>
  <c r="J268" i="6"/>
  <c r="G268" i="6"/>
  <c r="D300" i="6"/>
  <c r="B241" i="6"/>
  <c r="D241" i="6" s="1"/>
  <c r="H172" i="6"/>
  <c r="E359" i="6"/>
  <c r="D359" i="6"/>
  <c r="F359" i="6"/>
  <c r="B31" i="6"/>
  <c r="D31" i="6" s="1"/>
  <c r="B211" i="6"/>
  <c r="D211" i="6" s="1"/>
  <c r="B135" i="6"/>
  <c r="H135" i="6" s="1"/>
  <c r="J303" i="6"/>
  <c r="G303" i="6"/>
  <c r="J355" i="6"/>
  <c r="G355" i="6"/>
  <c r="J296" i="6"/>
  <c r="B320" i="6"/>
  <c r="B334" i="6"/>
  <c r="J335" i="6"/>
  <c r="G281" i="6"/>
  <c r="G252" i="6"/>
  <c r="G269" i="6"/>
  <c r="J269" i="6"/>
  <c r="J332" i="6"/>
  <c r="G332" i="6"/>
  <c r="J224" i="6"/>
  <c r="C104" i="6"/>
  <c r="B104" i="6"/>
  <c r="D104" i="6" s="1"/>
  <c r="J307" i="6"/>
  <c r="G307" i="6"/>
  <c r="J295" i="6"/>
  <c r="J148" i="6"/>
  <c r="B227" i="6"/>
  <c r="F227" i="6" s="1"/>
  <c r="C343" i="6"/>
  <c r="G38" i="6"/>
  <c r="J38" i="6"/>
  <c r="J258" i="6"/>
  <c r="G258" i="6"/>
  <c r="I322" i="6"/>
  <c r="E322" i="6"/>
  <c r="D322" i="6"/>
  <c r="H322" i="6"/>
  <c r="F322" i="6"/>
  <c r="J265" i="6"/>
  <c r="G265" i="6"/>
  <c r="G296" i="6"/>
  <c r="B278" i="6"/>
  <c r="C59" i="6"/>
  <c r="I316" i="6"/>
  <c r="H316" i="6"/>
  <c r="C344" i="6"/>
  <c r="B344" i="6"/>
  <c r="B251" i="6"/>
  <c r="I45" i="6"/>
  <c r="G171" i="6"/>
  <c r="J171" i="6"/>
  <c r="I343" i="6"/>
  <c r="H343" i="6"/>
  <c r="F343" i="6"/>
  <c r="E343" i="6"/>
  <c r="D343" i="6"/>
  <c r="G302" i="6"/>
  <c r="J302" i="6"/>
  <c r="J293" i="6"/>
  <c r="G293" i="6"/>
  <c r="D335" i="6"/>
  <c r="J286" i="6"/>
  <c r="G286" i="6"/>
  <c r="J315" i="6"/>
  <c r="G315" i="6"/>
  <c r="I214" i="6"/>
  <c r="H214" i="6"/>
  <c r="F214" i="6"/>
  <c r="E214" i="6"/>
  <c r="D214" i="6"/>
  <c r="J323" i="6"/>
  <c r="G323" i="6"/>
  <c r="G308" i="6"/>
  <c r="J308" i="6"/>
  <c r="J255" i="6"/>
  <c r="G255" i="6"/>
  <c r="C221" i="6"/>
  <c r="G221" i="6" s="1"/>
  <c r="B221" i="6"/>
  <c r="G299" i="6"/>
  <c r="J299" i="6"/>
  <c r="J351" i="6"/>
  <c r="G351" i="6"/>
  <c r="I338" i="6"/>
  <c r="H338" i="6"/>
  <c r="F338" i="6"/>
  <c r="E338" i="6"/>
  <c r="D338" i="6"/>
  <c r="J271" i="6"/>
  <c r="G271" i="6"/>
  <c r="G266" i="6"/>
  <c r="J266" i="6"/>
  <c r="I326" i="6"/>
  <c r="H326" i="6"/>
  <c r="F326" i="6"/>
  <c r="E326" i="6"/>
  <c r="D326" i="6"/>
  <c r="B302" i="6"/>
  <c r="B189" i="6"/>
  <c r="C189" i="6"/>
  <c r="G189" i="6" s="1"/>
  <c r="F353" i="6"/>
  <c r="H353" i="6"/>
  <c r="E353" i="6"/>
  <c r="D353" i="6"/>
  <c r="I353" i="6"/>
  <c r="G362" i="6"/>
  <c r="J362" i="6"/>
  <c r="J263" i="6"/>
  <c r="G263" i="6"/>
  <c r="J276" i="6"/>
  <c r="G276" i="6"/>
  <c r="J261" i="6"/>
  <c r="G261" i="6"/>
  <c r="I264" i="6"/>
  <c r="H264" i="6"/>
  <c r="F264" i="6"/>
  <c r="E264" i="6"/>
  <c r="D264" i="6"/>
  <c r="B44" i="6"/>
  <c r="H44" i="6" s="1"/>
  <c r="F149" i="6"/>
  <c r="B310" i="6"/>
  <c r="D262" i="6"/>
  <c r="I262" i="6"/>
  <c r="H262" i="6"/>
  <c r="F262" i="6"/>
  <c r="E262" i="6"/>
  <c r="B286" i="6"/>
  <c r="B122" i="6"/>
  <c r="F122" i="6" s="1"/>
  <c r="B103" i="6"/>
  <c r="I103" i="6" s="1"/>
  <c r="B258" i="6"/>
  <c r="B212" i="6"/>
  <c r="E212" i="6" s="1"/>
  <c r="B255" i="6"/>
  <c r="G93" i="6"/>
  <c r="F185" i="6"/>
  <c r="D185" i="6"/>
  <c r="I317" i="6"/>
  <c r="H317" i="6"/>
  <c r="F317" i="6"/>
  <c r="E317" i="6"/>
  <c r="D317" i="6"/>
  <c r="J337" i="6"/>
  <c r="G337" i="6"/>
  <c r="G352" i="6"/>
  <c r="J352" i="6"/>
  <c r="G324" i="6"/>
  <c r="J324" i="6"/>
  <c r="J297" i="6"/>
  <c r="G297" i="6"/>
  <c r="G347" i="6"/>
  <c r="B355" i="6"/>
  <c r="B265" i="6"/>
  <c r="B293" i="6"/>
  <c r="C185" i="6"/>
  <c r="J185" i="6" s="1"/>
  <c r="J361" i="6"/>
  <c r="G361" i="6"/>
  <c r="J259" i="6"/>
  <c r="G259" i="6"/>
  <c r="I250" i="6"/>
  <c r="H250" i="6"/>
  <c r="F250" i="6"/>
  <c r="D250" i="6"/>
  <c r="E250" i="6"/>
  <c r="B269" i="6"/>
  <c r="B308" i="6"/>
  <c r="B107" i="6"/>
  <c r="H107" i="6" s="1"/>
  <c r="G294" i="6"/>
  <c r="J294" i="6"/>
  <c r="G234" i="6"/>
  <c r="D275" i="6"/>
  <c r="I275" i="6"/>
  <c r="H275" i="6"/>
  <c r="E275" i="6"/>
  <c r="F275" i="6"/>
  <c r="J247" i="6"/>
  <c r="G247" i="6"/>
  <c r="J347" i="6"/>
  <c r="D356" i="6"/>
  <c r="I356" i="6"/>
  <c r="F356" i="6"/>
  <c r="H356" i="6"/>
  <c r="E356" i="6"/>
  <c r="G277" i="6"/>
  <c r="J277" i="6"/>
  <c r="J342" i="6"/>
  <c r="G342" i="6"/>
  <c r="H167" i="6"/>
  <c r="C113" i="6"/>
  <c r="G113" i="6" s="1"/>
  <c r="F330" i="6"/>
  <c r="E330" i="6"/>
  <c r="I330" i="6"/>
  <c r="H330" i="6"/>
  <c r="D330" i="6"/>
  <c r="G314" i="6"/>
  <c r="J314" i="6"/>
  <c r="J325" i="6"/>
  <c r="G325" i="6"/>
  <c r="G309" i="6"/>
  <c r="J309" i="6"/>
  <c r="J246" i="6"/>
  <c r="M246" i="6"/>
  <c r="J364" i="6"/>
  <c r="G364" i="6"/>
  <c r="J284" i="6"/>
  <c r="G284" i="6"/>
  <c r="J270" i="6"/>
  <c r="G270" i="6"/>
  <c r="D282" i="6"/>
  <c r="F273" i="6"/>
  <c r="E114" i="6"/>
  <c r="E204" i="6"/>
  <c r="B95" i="6"/>
  <c r="I95" i="6" s="1"/>
  <c r="C95" i="6"/>
  <c r="J95" i="6" s="1"/>
  <c r="J365" i="6"/>
  <c r="G365" i="6"/>
  <c r="F291" i="6"/>
  <c r="E291" i="6"/>
  <c r="D291" i="6"/>
  <c r="I291" i="6"/>
  <c r="H291" i="6"/>
  <c r="F282" i="6"/>
  <c r="B224" i="6"/>
  <c r="B315" i="6"/>
  <c r="B239" i="6"/>
  <c r="E239" i="6" s="1"/>
  <c r="D319" i="6"/>
  <c r="I121" i="6"/>
  <c r="B268" i="6"/>
  <c r="F114" i="6"/>
  <c r="F204" i="6"/>
  <c r="D313" i="6"/>
  <c r="H313" i="6"/>
  <c r="I313" i="6"/>
  <c r="F313" i="6"/>
  <c r="E313" i="6"/>
  <c r="B252" i="6"/>
  <c r="B52" i="6"/>
  <c r="F52" i="6" s="1"/>
  <c r="K52" i="6" s="1"/>
  <c r="B80" i="6"/>
  <c r="E80" i="6" s="1"/>
  <c r="H273" i="6"/>
  <c r="C73" i="6"/>
  <c r="G73" i="6" s="1"/>
  <c r="B321" i="6"/>
  <c r="B119" i="6"/>
  <c r="I119" i="6" s="1"/>
  <c r="E319" i="6"/>
  <c r="H319" i="6"/>
  <c r="B267" i="6"/>
  <c r="C121" i="6"/>
  <c r="G121" i="6" s="1"/>
  <c r="B169" i="6"/>
  <c r="F169" i="6" s="1"/>
  <c r="B201" i="6"/>
  <c r="C201" i="6"/>
  <c r="G201" i="6" s="1"/>
  <c r="H204" i="6"/>
  <c r="G339" i="6"/>
  <c r="J339" i="6"/>
  <c r="H40" i="6"/>
  <c r="G9" i="6"/>
  <c r="H282" i="6"/>
  <c r="F319" i="6"/>
  <c r="G246" i="6"/>
  <c r="B130" i="6"/>
  <c r="H130" i="6" s="1"/>
  <c r="G327" i="6"/>
  <c r="J327" i="6"/>
  <c r="J289" i="6"/>
  <c r="G289" i="6"/>
  <c r="J311" i="6"/>
  <c r="G311" i="6"/>
  <c r="B97" i="6"/>
  <c r="I97" i="6" s="1"/>
  <c r="F306" i="6"/>
  <c r="J257" i="6"/>
  <c r="C356" i="6"/>
  <c r="D312" i="6"/>
  <c r="C264" i="6"/>
  <c r="D328" i="6"/>
  <c r="C147" i="6"/>
  <c r="J147" i="6" s="1"/>
  <c r="B170" i="6"/>
  <c r="F170" i="6" s="1"/>
  <c r="B342" i="6"/>
  <c r="C199" i="6"/>
  <c r="J199" i="6" s="1"/>
  <c r="B361" i="6"/>
  <c r="B351" i="6"/>
  <c r="B276" i="6"/>
  <c r="G336" i="6"/>
  <c r="G328" i="6"/>
  <c r="E328" i="6"/>
  <c r="B364" i="6"/>
  <c r="D360" i="6"/>
  <c r="D257" i="6"/>
  <c r="B261" i="6"/>
  <c r="G285" i="6"/>
  <c r="B70" i="6"/>
  <c r="I70" i="6" s="1"/>
  <c r="H328" i="6"/>
  <c r="F328" i="6"/>
  <c r="G249" i="6"/>
  <c r="B166" i="6"/>
  <c r="I166" i="6" s="1"/>
  <c r="G279" i="6"/>
  <c r="F159" i="6"/>
  <c r="B196" i="6"/>
  <c r="D196" i="6" s="1"/>
  <c r="B263" i="6"/>
  <c r="E257" i="6"/>
  <c r="B352" i="6"/>
  <c r="B266" i="6"/>
  <c r="C203" i="6"/>
  <c r="G203" i="6" s="1"/>
  <c r="J336" i="6"/>
  <c r="B311" i="6"/>
  <c r="B324" i="6"/>
  <c r="B178" i="6"/>
  <c r="J249" i="6"/>
  <c r="H306" i="6"/>
  <c r="C43" i="6"/>
  <c r="G43" i="6" s="1"/>
  <c r="B362" i="6"/>
  <c r="I159" i="6"/>
  <c r="E360" i="6"/>
  <c r="J304" i="6"/>
  <c r="B270" i="6"/>
  <c r="F257" i="6"/>
  <c r="B247" i="6"/>
  <c r="J328" i="6"/>
  <c r="B309" i="6"/>
  <c r="B294" i="6"/>
  <c r="I306" i="6"/>
  <c r="D306" i="6"/>
  <c r="B299" i="6"/>
  <c r="G301" i="6"/>
  <c r="F360" i="6"/>
  <c r="G257" i="6"/>
  <c r="C250" i="6"/>
  <c r="B161" i="6"/>
  <c r="I161" i="6" s="1"/>
  <c r="J279" i="6"/>
  <c r="J301" i="6"/>
  <c r="B259" i="6"/>
  <c r="H257" i="6"/>
  <c r="B325" i="6"/>
  <c r="B327" i="6"/>
  <c r="B284" i="6"/>
  <c r="B19" i="6"/>
  <c r="F19" i="6" s="1"/>
  <c r="E271" i="6"/>
  <c r="D271" i="6"/>
  <c r="H360" i="6"/>
  <c r="G358" i="6"/>
  <c r="B339" i="6"/>
  <c r="C353" i="6"/>
  <c r="H256" i="6"/>
  <c r="B79" i="6"/>
  <c r="D79" i="6" s="1"/>
  <c r="E243" i="6"/>
  <c r="B234" i="6"/>
  <c r="F234" i="6" s="1"/>
  <c r="B365" i="6"/>
  <c r="C275" i="6"/>
  <c r="B65" i="6"/>
  <c r="F65" i="6" s="1"/>
  <c r="B314" i="6"/>
  <c r="J358" i="6"/>
  <c r="B277" i="6"/>
  <c r="I197" i="6"/>
  <c r="B7" i="6"/>
  <c r="H7" i="6" s="1"/>
  <c r="B120" i="6"/>
  <c r="F120" i="6" s="1"/>
  <c r="C262" i="6"/>
  <c r="C146" i="6"/>
  <c r="G146" i="6" s="1"/>
  <c r="C129" i="6"/>
  <c r="G129" i="6" s="1"/>
  <c r="C49" i="6"/>
  <c r="J49" i="6" s="1"/>
  <c r="I243" i="6"/>
  <c r="I132" i="6"/>
  <c r="H132" i="6"/>
  <c r="J179" i="6"/>
  <c r="G179" i="6"/>
  <c r="J173" i="6"/>
  <c r="G173" i="6"/>
  <c r="C202" i="6"/>
  <c r="B202" i="6"/>
  <c r="J50" i="6"/>
  <c r="C206" i="6"/>
  <c r="B206" i="6"/>
  <c r="H187" i="6"/>
  <c r="E187" i="6"/>
  <c r="D187" i="6"/>
  <c r="F187" i="6"/>
  <c r="F158" i="6"/>
  <c r="E158" i="6"/>
  <c r="D158" i="6"/>
  <c r="G50" i="6"/>
  <c r="J137" i="6"/>
  <c r="G137" i="6"/>
  <c r="G128" i="6"/>
  <c r="J128" i="6"/>
  <c r="B194" i="6"/>
  <c r="C194" i="6"/>
  <c r="B60" i="6"/>
  <c r="E60" i="6" s="1"/>
  <c r="C60" i="6"/>
  <c r="J60" i="6" s="1"/>
  <c r="F8" i="6"/>
  <c r="J230" i="6"/>
  <c r="G230" i="6"/>
  <c r="C140" i="6"/>
  <c r="B140" i="6"/>
  <c r="J181" i="6"/>
  <c r="G181" i="6"/>
  <c r="J127" i="6"/>
  <c r="G127" i="6"/>
  <c r="F39" i="6"/>
  <c r="H39" i="6"/>
  <c r="D39" i="6"/>
  <c r="I39" i="6"/>
  <c r="E177" i="6"/>
  <c r="D177" i="6"/>
  <c r="I177" i="6"/>
  <c r="H177" i="6"/>
  <c r="C240" i="6"/>
  <c r="B240" i="6"/>
  <c r="B131" i="6"/>
  <c r="C131" i="6"/>
  <c r="E39" i="6"/>
  <c r="F177" i="6"/>
  <c r="J238" i="6"/>
  <c r="B139" i="6"/>
  <c r="C139" i="6"/>
  <c r="J207" i="6"/>
  <c r="G207" i="6"/>
  <c r="G238" i="6"/>
  <c r="I152" i="6"/>
  <c r="H152" i="6"/>
  <c r="F152" i="6"/>
  <c r="D152" i="6"/>
  <c r="E152" i="6"/>
  <c r="F132" i="6"/>
  <c r="F172" i="6"/>
  <c r="E172" i="6"/>
  <c r="D172" i="6"/>
  <c r="H232" i="6"/>
  <c r="F232" i="6"/>
  <c r="E232" i="6"/>
  <c r="D232" i="6"/>
  <c r="C205" i="6"/>
  <c r="B205" i="6"/>
  <c r="G191" i="6"/>
  <c r="J191" i="6"/>
  <c r="H158" i="6"/>
  <c r="J22" i="6"/>
  <c r="I165" i="6"/>
  <c r="H165" i="6"/>
  <c r="F165" i="6"/>
  <c r="E165" i="6"/>
  <c r="D165" i="6"/>
  <c r="C67" i="6"/>
  <c r="J67" i="6" s="1"/>
  <c r="B67" i="6"/>
  <c r="H67" i="6" s="1"/>
  <c r="G122" i="6"/>
  <c r="J122" i="6"/>
  <c r="C175" i="6"/>
  <c r="B175" i="6"/>
  <c r="I187" i="6"/>
  <c r="I59" i="6"/>
  <c r="F59" i="6"/>
  <c r="I158" i="6"/>
  <c r="D105" i="6"/>
  <c r="I105" i="6"/>
  <c r="F105" i="6"/>
  <c r="B22" i="6"/>
  <c r="F22" i="6" s="1"/>
  <c r="F151" i="6"/>
  <c r="I151" i="6"/>
  <c r="J153" i="6"/>
  <c r="D133" i="6"/>
  <c r="C232" i="6"/>
  <c r="G223" i="6"/>
  <c r="J83" i="6"/>
  <c r="J210" i="6"/>
  <c r="D167" i="6"/>
  <c r="B238" i="6"/>
  <c r="G74" i="6"/>
  <c r="G210" i="6"/>
  <c r="E167" i="6"/>
  <c r="G193" i="6"/>
  <c r="B181" i="6"/>
  <c r="H149" i="6"/>
  <c r="I149" i="6"/>
  <c r="D149" i="6"/>
  <c r="E244" i="6"/>
  <c r="H217" i="6"/>
  <c r="B207" i="6"/>
  <c r="J107" i="6"/>
  <c r="J222" i="6"/>
  <c r="G222" i="6"/>
  <c r="H151" i="6"/>
  <c r="E133" i="6"/>
  <c r="C40" i="6"/>
  <c r="G40" i="6" s="1"/>
  <c r="J208" i="6"/>
  <c r="F167" i="6"/>
  <c r="C156" i="6"/>
  <c r="G224" i="6"/>
  <c r="B62" i="6"/>
  <c r="E62" i="6" s="1"/>
  <c r="G26" i="6"/>
  <c r="F133" i="6"/>
  <c r="C235" i="6"/>
  <c r="B235" i="6"/>
  <c r="D156" i="6"/>
  <c r="C229" i="6"/>
  <c r="B229" i="6"/>
  <c r="G213" i="6"/>
  <c r="G148" i="6"/>
  <c r="B173" i="6"/>
  <c r="E156" i="6"/>
  <c r="B23" i="6"/>
  <c r="H23" i="6" s="1"/>
  <c r="F113" i="6"/>
  <c r="F156" i="6"/>
  <c r="J218" i="6"/>
  <c r="I142" i="6"/>
  <c r="H142" i="6"/>
  <c r="G216" i="6"/>
  <c r="H244" i="6"/>
  <c r="D244" i="6"/>
  <c r="F200" i="6"/>
  <c r="I200" i="6"/>
  <c r="H200" i="6"/>
  <c r="E200" i="6"/>
  <c r="C160" i="6"/>
  <c r="B160" i="6"/>
  <c r="C71" i="6"/>
  <c r="G71" i="6" s="1"/>
  <c r="B53" i="6"/>
  <c r="D53" i="6" s="1"/>
  <c r="H156" i="6"/>
  <c r="C195" i="6"/>
  <c r="B195" i="6"/>
  <c r="F21" i="6"/>
  <c r="J211" i="6"/>
  <c r="G239" i="6"/>
  <c r="C154" i="6"/>
  <c r="B154" i="6"/>
  <c r="J130" i="6"/>
  <c r="G130" i="6"/>
  <c r="F226" i="6"/>
  <c r="D226" i="6"/>
  <c r="H226" i="6"/>
  <c r="C75" i="6"/>
  <c r="G75" i="6" s="1"/>
  <c r="B75" i="6"/>
  <c r="H21" i="6"/>
  <c r="B208" i="6"/>
  <c r="G80" i="6"/>
  <c r="F142" i="6"/>
  <c r="C149" i="6"/>
  <c r="I244" i="6"/>
  <c r="J212" i="6"/>
  <c r="B213" i="6"/>
  <c r="B126" i="6"/>
  <c r="C126" i="6"/>
  <c r="G225" i="6"/>
  <c r="J225" i="6"/>
  <c r="C142" i="6"/>
  <c r="C217" i="6"/>
  <c r="D204" i="6"/>
  <c r="J150" i="6"/>
  <c r="G150" i="6"/>
  <c r="I129" i="6"/>
  <c r="F129" i="6"/>
  <c r="E129" i="6"/>
  <c r="H129" i="6"/>
  <c r="I147" i="6"/>
  <c r="H147" i="6"/>
  <c r="D147" i="6"/>
  <c r="F147" i="6"/>
  <c r="E147" i="6"/>
  <c r="J198" i="6"/>
  <c r="G198" i="6"/>
  <c r="D129" i="6"/>
  <c r="J174" i="6"/>
  <c r="G174" i="6"/>
  <c r="J178" i="6"/>
  <c r="G178" i="6"/>
  <c r="B188" i="6"/>
  <c r="C188" i="6"/>
  <c r="C237" i="6"/>
  <c r="B237" i="6"/>
  <c r="I182" i="6"/>
  <c r="H182" i="6"/>
  <c r="F182" i="6"/>
  <c r="E182" i="6"/>
  <c r="D182" i="6"/>
  <c r="E185" i="6"/>
  <c r="G215" i="6"/>
  <c r="J215" i="6"/>
  <c r="G102" i="6"/>
  <c r="J168" i="6"/>
  <c r="G168" i="6"/>
  <c r="C164" i="6"/>
  <c r="B164" i="6"/>
  <c r="I203" i="6"/>
  <c r="H203" i="6"/>
  <c r="F203" i="6"/>
  <c r="E203" i="6"/>
  <c r="D203" i="6"/>
  <c r="J219" i="6"/>
  <c r="G219" i="6"/>
  <c r="F121" i="6"/>
  <c r="H185" i="6"/>
  <c r="G88" i="6"/>
  <c r="H121" i="6"/>
  <c r="C99" i="6"/>
  <c r="G99" i="6" s="1"/>
  <c r="J97" i="6"/>
  <c r="G97" i="6"/>
  <c r="C86" i="6"/>
  <c r="J86" i="6" s="1"/>
  <c r="I185" i="6"/>
  <c r="C228" i="6"/>
  <c r="B228" i="6"/>
  <c r="J183" i="6"/>
  <c r="G183" i="6"/>
  <c r="C236" i="6"/>
  <c r="B236" i="6"/>
  <c r="C209" i="6"/>
  <c r="B209" i="6"/>
  <c r="G190" i="6"/>
  <c r="J190" i="6"/>
  <c r="C155" i="6"/>
  <c r="B155" i="6"/>
  <c r="C106" i="6"/>
  <c r="G106" i="6" s="1"/>
  <c r="B106" i="6"/>
  <c r="D106" i="6" s="1"/>
  <c r="J233" i="6"/>
  <c r="G233" i="6"/>
  <c r="B91" i="6"/>
  <c r="E91" i="6" s="1"/>
  <c r="B72" i="6"/>
  <c r="I72" i="6" s="1"/>
  <c r="C72" i="6"/>
  <c r="G72" i="6" s="1"/>
  <c r="H141" i="6"/>
  <c r="F141" i="6"/>
  <c r="E141" i="6"/>
  <c r="I141" i="6"/>
  <c r="D141" i="6"/>
  <c r="J186" i="6"/>
  <c r="G186" i="6"/>
  <c r="G143" i="6"/>
  <c r="J143" i="6"/>
  <c r="J180" i="6"/>
  <c r="G180" i="6"/>
  <c r="D121" i="6"/>
  <c r="B216" i="6"/>
  <c r="F146" i="6"/>
  <c r="H146" i="6"/>
  <c r="I146" i="6"/>
  <c r="E146" i="6"/>
  <c r="D146" i="6"/>
  <c r="J138" i="6"/>
  <c r="G138" i="6"/>
  <c r="F199" i="6"/>
  <c r="E199" i="6"/>
  <c r="I199" i="6"/>
  <c r="D199" i="6"/>
  <c r="H199" i="6"/>
  <c r="I134" i="6"/>
  <c r="H134" i="6"/>
  <c r="F134" i="6"/>
  <c r="E134" i="6"/>
  <c r="D134" i="6"/>
  <c r="J192" i="6"/>
  <c r="G192" i="6"/>
  <c r="H176" i="6"/>
  <c r="F176" i="6"/>
  <c r="I176" i="6"/>
  <c r="E176" i="6"/>
  <c r="J184" i="6"/>
  <c r="D222" i="6"/>
  <c r="F222" i="6"/>
  <c r="C101" i="6"/>
  <c r="J101" i="6" s="1"/>
  <c r="B82" i="6"/>
  <c r="E82" i="6" s="1"/>
  <c r="B183" i="6"/>
  <c r="B168" i="6"/>
  <c r="B233" i="6"/>
  <c r="B219" i="6"/>
  <c r="D243" i="6"/>
  <c r="C141" i="6"/>
  <c r="B16" i="6"/>
  <c r="I16" i="6" s="1"/>
  <c r="D231" i="6"/>
  <c r="B150" i="6"/>
  <c r="B180" i="6"/>
  <c r="B186" i="6"/>
  <c r="G170" i="6"/>
  <c r="E231" i="6"/>
  <c r="B93" i="6"/>
  <c r="F243" i="6"/>
  <c r="B198" i="6"/>
  <c r="B192" i="6"/>
  <c r="G145" i="6"/>
  <c r="B190" i="6"/>
  <c r="F231" i="6"/>
  <c r="C182" i="6"/>
  <c r="C64" i="6"/>
  <c r="J64" i="6" s="1"/>
  <c r="J196" i="6"/>
  <c r="J145" i="6"/>
  <c r="J170" i="6"/>
  <c r="H231" i="6"/>
  <c r="B88" i="6"/>
  <c r="D88" i="6" s="1"/>
  <c r="D197" i="6"/>
  <c r="G161" i="6"/>
  <c r="G166" i="6"/>
  <c r="J234" i="6"/>
  <c r="C47" i="6"/>
  <c r="J47" i="6" s="1"/>
  <c r="E159" i="6"/>
  <c r="C78" i="6"/>
  <c r="J78" i="6" s="1"/>
  <c r="B143" i="6"/>
  <c r="B225" i="6"/>
  <c r="E197" i="6"/>
  <c r="J161" i="6"/>
  <c r="B102" i="6"/>
  <c r="D102" i="6" s="1"/>
  <c r="B174" i="6"/>
  <c r="G162" i="6"/>
  <c r="F197" i="6"/>
  <c r="B138" i="6"/>
  <c r="G65" i="6"/>
  <c r="J96" i="6"/>
  <c r="B32" i="6"/>
  <c r="I32" i="6" s="1"/>
  <c r="C176" i="6"/>
  <c r="F85" i="6"/>
  <c r="E85" i="6"/>
  <c r="I85" i="6"/>
  <c r="H85" i="6"/>
  <c r="D85" i="6"/>
  <c r="I71" i="6"/>
  <c r="H71" i="6"/>
  <c r="F71" i="6"/>
  <c r="E71" i="6"/>
  <c r="D71" i="6"/>
  <c r="G81" i="6"/>
  <c r="J81" i="6"/>
  <c r="I76" i="6"/>
  <c r="H76" i="6"/>
  <c r="F76" i="6"/>
  <c r="E76" i="6"/>
  <c r="D76" i="6"/>
  <c r="G35" i="6"/>
  <c r="J35" i="6"/>
  <c r="G61" i="6"/>
  <c r="J61" i="6"/>
  <c r="G48" i="6"/>
  <c r="J48" i="6"/>
  <c r="J100" i="6"/>
  <c r="G100" i="6"/>
  <c r="G55" i="6"/>
  <c r="J55" i="6"/>
  <c r="G89" i="6"/>
  <c r="J89" i="6"/>
  <c r="E90" i="6"/>
  <c r="H90" i="6"/>
  <c r="D90" i="6"/>
  <c r="I90" i="6"/>
  <c r="F90" i="6"/>
  <c r="G53" i="6"/>
  <c r="J53" i="6"/>
  <c r="C117" i="6"/>
  <c r="B117" i="6"/>
  <c r="G125" i="6"/>
  <c r="J91" i="6"/>
  <c r="G91" i="6"/>
  <c r="I40" i="6"/>
  <c r="C24" i="6"/>
  <c r="B24" i="6"/>
  <c r="I87" i="6"/>
  <c r="C76" i="6"/>
  <c r="B100" i="6"/>
  <c r="G124" i="6"/>
  <c r="B125" i="6"/>
  <c r="C18" i="6"/>
  <c r="B18" i="6"/>
  <c r="G77" i="6"/>
  <c r="J77" i="6"/>
  <c r="D87" i="6"/>
  <c r="I21" i="6"/>
  <c r="J74" i="6"/>
  <c r="F123" i="6"/>
  <c r="E105" i="6"/>
  <c r="C85" i="6"/>
  <c r="H111" i="6"/>
  <c r="B83" i="6"/>
  <c r="E87" i="6"/>
  <c r="B124" i="6"/>
  <c r="J44" i="6"/>
  <c r="G44" i="6"/>
  <c r="J125" i="6"/>
  <c r="F87" i="6"/>
  <c r="H123" i="6"/>
  <c r="J14" i="6"/>
  <c r="G30" i="6"/>
  <c r="B81" i="6"/>
  <c r="I73" i="6"/>
  <c r="H73" i="6"/>
  <c r="E73" i="6"/>
  <c r="D73" i="6"/>
  <c r="H99" i="6"/>
  <c r="F99" i="6"/>
  <c r="I99" i="6"/>
  <c r="E99" i="6"/>
  <c r="D99" i="6"/>
  <c r="D8" i="6"/>
  <c r="B55" i="6"/>
  <c r="E111" i="6"/>
  <c r="B48" i="6"/>
  <c r="J36" i="6"/>
  <c r="E8" i="6"/>
  <c r="C45" i="6"/>
  <c r="I111" i="6"/>
  <c r="G83" i="6"/>
  <c r="F73" i="6"/>
  <c r="B36" i="6"/>
  <c r="C109" i="6"/>
  <c r="B109" i="6"/>
  <c r="G116" i="6"/>
  <c r="J116" i="6"/>
  <c r="J8" i="6"/>
  <c r="B35" i="6"/>
  <c r="D59" i="6"/>
  <c r="H59" i="6"/>
  <c r="G31" i="6"/>
  <c r="B61" i="6"/>
  <c r="B118" i="6"/>
  <c r="C118" i="6"/>
  <c r="J33" i="6"/>
  <c r="J23" i="6"/>
  <c r="G23" i="6"/>
  <c r="G63" i="6"/>
  <c r="J63" i="6"/>
  <c r="I28" i="6"/>
  <c r="H28" i="6"/>
  <c r="D28" i="6"/>
  <c r="F28" i="6"/>
  <c r="E28" i="6"/>
  <c r="H8" i="6"/>
  <c r="E40" i="6"/>
  <c r="E45" i="6"/>
  <c r="B94" i="6"/>
  <c r="G22" i="6"/>
  <c r="G62" i="6"/>
  <c r="D21" i="6"/>
  <c r="F40" i="6"/>
  <c r="F45" i="6"/>
  <c r="G105" i="6"/>
  <c r="C111" i="6"/>
  <c r="J52" i="6"/>
  <c r="E59" i="6"/>
  <c r="J94" i="6"/>
  <c r="J124" i="6"/>
  <c r="J108" i="6"/>
  <c r="E15" i="6"/>
  <c r="D15" i="6"/>
  <c r="I15" i="6"/>
  <c r="H15" i="6"/>
  <c r="J34" i="6"/>
  <c r="G34" i="6"/>
  <c r="H86" i="6"/>
  <c r="D86" i="6"/>
  <c r="F86" i="6"/>
  <c r="E86" i="6"/>
  <c r="G107" i="6"/>
  <c r="G12" i="6"/>
  <c r="J12" i="6"/>
  <c r="J82" i="6"/>
  <c r="G82" i="6"/>
  <c r="G119" i="6"/>
  <c r="I114" i="6"/>
  <c r="K46" i="6"/>
  <c r="B116" i="6"/>
  <c r="J7" i="6"/>
  <c r="G7" i="6"/>
  <c r="J20" i="6"/>
  <c r="G110" i="6"/>
  <c r="J110" i="6"/>
  <c r="B108" i="6"/>
  <c r="H114" i="6"/>
  <c r="G20" i="6"/>
  <c r="J16" i="6"/>
  <c r="G16" i="6"/>
  <c r="G84" i="6"/>
  <c r="J84" i="6"/>
  <c r="F56" i="6"/>
  <c r="E56" i="6"/>
  <c r="I56" i="6"/>
  <c r="H56" i="6"/>
  <c r="D56" i="6"/>
  <c r="F49" i="6"/>
  <c r="E49" i="6"/>
  <c r="D49" i="6"/>
  <c r="I49" i="6"/>
  <c r="H49" i="6"/>
  <c r="J66" i="6"/>
  <c r="M66" i="6"/>
  <c r="G66" i="6"/>
  <c r="D64" i="6"/>
  <c r="F64" i="6"/>
  <c r="I64" i="6"/>
  <c r="H64" i="6"/>
  <c r="E64" i="6"/>
  <c r="I113" i="6"/>
  <c r="E113" i="6"/>
  <c r="D113" i="6"/>
  <c r="F101" i="6"/>
  <c r="I101" i="6"/>
  <c r="E101" i="6"/>
  <c r="H101" i="6"/>
  <c r="G41" i="6"/>
  <c r="J41" i="6"/>
  <c r="J58" i="6"/>
  <c r="G58" i="6"/>
  <c r="I37" i="6"/>
  <c r="H37" i="6"/>
  <c r="D37" i="6"/>
  <c r="F37" i="6"/>
  <c r="E37" i="6"/>
  <c r="I29" i="6"/>
  <c r="H29" i="6"/>
  <c r="F29" i="6"/>
  <c r="E29" i="6"/>
  <c r="D29" i="6"/>
  <c r="B63" i="6"/>
  <c r="J46" i="6"/>
  <c r="D101" i="6"/>
  <c r="G115" i="6"/>
  <c r="J115" i="6"/>
  <c r="G25" i="6"/>
  <c r="J25" i="6"/>
  <c r="I47" i="6"/>
  <c r="H47" i="6"/>
  <c r="F47" i="6"/>
  <c r="E47" i="6"/>
  <c r="J6" i="6"/>
  <c r="G6" i="6"/>
  <c r="I43" i="6"/>
  <c r="H43" i="6"/>
  <c r="F43" i="6"/>
  <c r="E43" i="6"/>
  <c r="D43" i="6"/>
  <c r="I42" i="6"/>
  <c r="F42" i="6"/>
  <c r="H42" i="6"/>
  <c r="E42" i="6"/>
  <c r="D42" i="6"/>
  <c r="F78" i="6"/>
  <c r="I78" i="6"/>
  <c r="H78" i="6"/>
  <c r="E78" i="6"/>
  <c r="D78" i="6"/>
  <c r="B33" i="6"/>
  <c r="G103" i="6"/>
  <c r="C15" i="6"/>
  <c r="B77" i="6"/>
  <c r="B26" i="6"/>
  <c r="J57" i="6"/>
  <c r="G54" i="6"/>
  <c r="J54" i="6"/>
  <c r="J120" i="6"/>
  <c r="G120" i="6"/>
  <c r="G13" i="6"/>
  <c r="J13" i="6"/>
  <c r="B38" i="6"/>
  <c r="B30" i="6"/>
  <c r="C17" i="6"/>
  <c r="B17" i="6"/>
  <c r="J10" i="6"/>
  <c r="G10" i="6"/>
  <c r="J68" i="6"/>
  <c r="G68" i="6"/>
  <c r="C98" i="6"/>
  <c r="B98" i="6"/>
  <c r="G19" i="6"/>
  <c r="J19" i="6"/>
  <c r="J79" i="6"/>
  <c r="G79" i="6"/>
  <c r="C37" i="6"/>
  <c r="B41" i="6"/>
  <c r="B58" i="6"/>
  <c r="C42" i="6"/>
  <c r="B20" i="6"/>
  <c r="B66" i="6"/>
  <c r="B54" i="6"/>
  <c r="B110" i="6"/>
  <c r="B84" i="6"/>
  <c r="J102" i="6"/>
  <c r="B10" i="6"/>
  <c r="G96" i="6"/>
  <c r="B25" i="6"/>
  <c r="B68" i="6"/>
  <c r="B13" i="6"/>
  <c r="G70" i="6"/>
  <c r="C56" i="6"/>
  <c r="B12" i="6"/>
  <c r="B115" i="6"/>
  <c r="J70" i="6"/>
  <c r="G32" i="6"/>
  <c r="E335" i="6" l="1"/>
  <c r="I335" i="6"/>
  <c r="E46" i="6"/>
  <c r="K8" i="6"/>
  <c r="H335" i="6"/>
  <c r="J243" i="6"/>
  <c r="I370" i="6"/>
  <c r="H455" i="6"/>
  <c r="F366" i="6"/>
  <c r="E573" i="6"/>
  <c r="D366" i="6"/>
  <c r="H366" i="6"/>
  <c r="J368" i="6"/>
  <c r="G418" i="6"/>
  <c r="E222" i="6"/>
  <c r="H222" i="6"/>
  <c r="I127" i="6"/>
  <c r="F455" i="6"/>
  <c r="K455" i="6" s="1"/>
  <c r="J338" i="6"/>
  <c r="I415" i="6"/>
  <c r="H406" i="6"/>
  <c r="H527" i="6"/>
  <c r="F318" i="6"/>
  <c r="I501" i="6"/>
  <c r="H401" i="6"/>
  <c r="E318" i="6"/>
  <c r="J300" i="6"/>
  <c r="D545" i="6"/>
  <c r="H521" i="6"/>
  <c r="J688" i="6"/>
  <c r="G679" i="6"/>
  <c r="I406" i="6"/>
  <c r="H502" i="6"/>
  <c r="F625" i="6"/>
  <c r="F663" i="6"/>
  <c r="F687" i="6"/>
  <c r="I642" i="6"/>
  <c r="J400" i="6"/>
  <c r="H664" i="6"/>
  <c r="H644" i="6"/>
  <c r="E512" i="6"/>
  <c r="H694" i="6"/>
  <c r="E502" i="6"/>
  <c r="F685" i="6"/>
  <c r="J643" i="6"/>
  <c r="K715" i="6"/>
  <c r="L715" i="6" s="1"/>
  <c r="D455" i="6"/>
  <c r="D628" i="6"/>
  <c r="D689" i="6"/>
  <c r="E696" i="6"/>
  <c r="F628" i="6"/>
  <c r="I689" i="6"/>
  <c r="J684" i="6"/>
  <c r="N684" i="6" s="1"/>
  <c r="O684" i="6" s="1"/>
  <c r="D502" i="6"/>
  <c r="F502" i="6"/>
  <c r="G630" i="6"/>
  <c r="G609" i="6"/>
  <c r="D706" i="6"/>
  <c r="J721" i="6"/>
  <c r="J715" i="6"/>
  <c r="J611" i="6"/>
  <c r="G158" i="6"/>
  <c r="K480" i="6"/>
  <c r="L480" i="6" s="1"/>
  <c r="F289" i="6"/>
  <c r="J427" i="6"/>
  <c r="D703" i="6"/>
  <c r="I697" i="6"/>
  <c r="F697" i="6"/>
  <c r="K697" i="6" s="1"/>
  <c r="E697" i="6"/>
  <c r="D697" i="6"/>
  <c r="G187" i="6"/>
  <c r="K187" i="6" s="1"/>
  <c r="L187" i="6" s="1"/>
  <c r="G431" i="6"/>
  <c r="K431" i="6" s="1"/>
  <c r="L431" i="6" s="1"/>
  <c r="H706" i="6"/>
  <c r="I709" i="6"/>
  <c r="H697" i="6"/>
  <c r="J29" i="6"/>
  <c r="E709" i="6"/>
  <c r="F586" i="6"/>
  <c r="H709" i="6"/>
  <c r="D617" i="6"/>
  <c r="G651" i="6"/>
  <c r="K651" i="6" s="1"/>
  <c r="E703" i="6"/>
  <c r="E617" i="6"/>
  <c r="G645" i="6"/>
  <c r="K645" i="6" s="1"/>
  <c r="J645" i="6"/>
  <c r="G669" i="6"/>
  <c r="N696" i="6"/>
  <c r="H711" i="6"/>
  <c r="F711" i="6"/>
  <c r="K711" i="6" s="1"/>
  <c r="D709" i="6"/>
  <c r="J665" i="6"/>
  <c r="G648" i="6"/>
  <c r="K648" i="6" s="1"/>
  <c r="L648" i="6" s="1"/>
  <c r="J648" i="6"/>
  <c r="D625" i="6"/>
  <c r="E711" i="6"/>
  <c r="J631" i="6"/>
  <c r="G631" i="6"/>
  <c r="H625" i="6"/>
  <c r="I690" i="6"/>
  <c r="E690" i="6"/>
  <c r="D714" i="6"/>
  <c r="E714" i="6"/>
  <c r="H714" i="6"/>
  <c r="F714" i="6"/>
  <c r="K714" i="6" s="1"/>
  <c r="J668" i="6"/>
  <c r="G668" i="6"/>
  <c r="K668" i="6" s="1"/>
  <c r="L668" i="6" s="1"/>
  <c r="H618" i="6"/>
  <c r="I618" i="6"/>
  <c r="F618" i="6"/>
  <c r="E618" i="6"/>
  <c r="E706" i="6"/>
  <c r="F706" i="6"/>
  <c r="D695" i="6"/>
  <c r="F695" i="6"/>
  <c r="E695" i="6"/>
  <c r="I714" i="6"/>
  <c r="D690" i="6"/>
  <c r="I724" i="6"/>
  <c r="H724" i="6"/>
  <c r="F724" i="6"/>
  <c r="K724" i="6" s="1"/>
  <c r="D724" i="6"/>
  <c r="E724" i="6"/>
  <c r="F621" i="6"/>
  <c r="H621" i="6"/>
  <c r="D719" i="6"/>
  <c r="H719" i="6"/>
  <c r="F719" i="6"/>
  <c r="E719" i="6"/>
  <c r="E663" i="6"/>
  <c r="I695" i="6"/>
  <c r="H663" i="6"/>
  <c r="F690" i="6"/>
  <c r="D702" i="6"/>
  <c r="H702" i="6"/>
  <c r="F702" i="6"/>
  <c r="N702" i="6" s="1"/>
  <c r="O702" i="6" s="1"/>
  <c r="E702" i="6"/>
  <c r="K695" i="6"/>
  <c r="L695" i="6" s="1"/>
  <c r="K400" i="6"/>
  <c r="H637" i="6"/>
  <c r="F637" i="6"/>
  <c r="K637" i="6" s="1"/>
  <c r="E637" i="6"/>
  <c r="D637" i="6"/>
  <c r="I637" i="6"/>
  <c r="G649" i="6"/>
  <c r="K649" i="6" s="1"/>
  <c r="L649" i="6" s="1"/>
  <c r="D663" i="6"/>
  <c r="I694" i="6"/>
  <c r="E694" i="6"/>
  <c r="F694" i="6"/>
  <c r="K694" i="6" s="1"/>
  <c r="I685" i="6"/>
  <c r="H685" i="6"/>
  <c r="D685" i="6"/>
  <c r="I634" i="6"/>
  <c r="H634" i="6"/>
  <c r="F634" i="6"/>
  <c r="K634" i="6" s="1"/>
  <c r="E634" i="6"/>
  <c r="D634" i="6"/>
  <c r="K625" i="6"/>
  <c r="L625" i="6" s="1"/>
  <c r="F700" i="6"/>
  <c r="K700" i="6" s="1"/>
  <c r="E700" i="6"/>
  <c r="D700" i="6"/>
  <c r="I700" i="6"/>
  <c r="H700" i="6"/>
  <c r="H622" i="6"/>
  <c r="F622" i="6"/>
  <c r="E622" i="6"/>
  <c r="D622" i="6"/>
  <c r="I622" i="6"/>
  <c r="K636" i="6"/>
  <c r="L636" i="6" s="1"/>
  <c r="K678" i="6"/>
  <c r="L678" i="6" s="1"/>
  <c r="H629" i="6"/>
  <c r="F629" i="6"/>
  <c r="E629" i="6"/>
  <c r="D629" i="6"/>
  <c r="I629" i="6"/>
  <c r="F691" i="6"/>
  <c r="K691" i="6" s="1"/>
  <c r="E691" i="6"/>
  <c r="D691" i="6"/>
  <c r="I691" i="6"/>
  <c r="H691" i="6"/>
  <c r="H683" i="6"/>
  <c r="F683" i="6"/>
  <c r="E683" i="6"/>
  <c r="D683" i="6"/>
  <c r="I683" i="6"/>
  <c r="I725" i="6"/>
  <c r="H725" i="6"/>
  <c r="F725" i="6"/>
  <c r="E725" i="6"/>
  <c r="D725" i="6"/>
  <c r="K670" i="6"/>
  <c r="L670" i="6" s="1"/>
  <c r="K627" i="6"/>
  <c r="L627" i="6" s="1"/>
  <c r="K687" i="6"/>
  <c r="L687" i="6" s="1"/>
  <c r="I660" i="6"/>
  <c r="H660" i="6"/>
  <c r="E660" i="6"/>
  <c r="D660" i="6"/>
  <c r="F660" i="6"/>
  <c r="N636" i="6"/>
  <c r="O636" i="6" s="1"/>
  <c r="K621" i="6"/>
  <c r="L621" i="6" s="1"/>
  <c r="G675" i="6"/>
  <c r="J675" i="6"/>
  <c r="I614" i="6"/>
  <c r="F614" i="6"/>
  <c r="E614" i="6"/>
  <c r="D614" i="6"/>
  <c r="H614" i="6"/>
  <c r="K693" i="6"/>
  <c r="L693" i="6" s="1"/>
  <c r="D661" i="6"/>
  <c r="H661" i="6"/>
  <c r="I661" i="6"/>
  <c r="F661" i="6"/>
  <c r="K661" i="6" s="1"/>
  <c r="E661" i="6"/>
  <c r="K683" i="6"/>
  <c r="I676" i="6"/>
  <c r="H676" i="6"/>
  <c r="E676" i="6"/>
  <c r="D676" i="6"/>
  <c r="F676" i="6"/>
  <c r="K676" i="6" s="1"/>
  <c r="G692" i="6"/>
  <c r="J692" i="6"/>
  <c r="D654" i="6"/>
  <c r="H654" i="6"/>
  <c r="E654" i="6"/>
  <c r="I654" i="6"/>
  <c r="F654" i="6"/>
  <c r="I639" i="6"/>
  <c r="H639" i="6"/>
  <c r="F639" i="6"/>
  <c r="K639" i="6" s="1"/>
  <c r="E639" i="6"/>
  <c r="D639" i="6"/>
  <c r="F681" i="6"/>
  <c r="K681" i="6" s="1"/>
  <c r="E681" i="6"/>
  <c r="H681" i="6"/>
  <c r="D681" i="6"/>
  <c r="I681" i="6"/>
  <c r="I701" i="6"/>
  <c r="D701" i="6"/>
  <c r="H701" i="6"/>
  <c r="F701" i="6"/>
  <c r="E701" i="6"/>
  <c r="K669" i="6"/>
  <c r="L669" i="6" s="1"/>
  <c r="E659" i="6"/>
  <c r="I659" i="6"/>
  <c r="H659" i="6"/>
  <c r="D659" i="6"/>
  <c r="F659" i="6"/>
  <c r="K659" i="6" s="1"/>
  <c r="K710" i="6"/>
  <c r="L710" i="6" s="1"/>
  <c r="E653" i="6"/>
  <c r="H653" i="6"/>
  <c r="D653" i="6"/>
  <c r="F653" i="6"/>
  <c r="K653" i="6" s="1"/>
  <c r="I653" i="6"/>
  <c r="E698" i="6"/>
  <c r="I698" i="6"/>
  <c r="H698" i="6"/>
  <c r="D698" i="6"/>
  <c r="F698" i="6"/>
  <c r="K642" i="6"/>
  <c r="L642" i="6" s="1"/>
  <c r="I652" i="6"/>
  <c r="H652" i="6"/>
  <c r="D652" i="6"/>
  <c r="F652" i="6"/>
  <c r="K652" i="6" s="1"/>
  <c r="E652" i="6"/>
  <c r="M672" i="6"/>
  <c r="J672" i="6"/>
  <c r="G672" i="6"/>
  <c r="I658" i="6"/>
  <c r="H658" i="6"/>
  <c r="F658" i="6"/>
  <c r="E658" i="6"/>
  <c r="D658" i="6"/>
  <c r="K682" i="6"/>
  <c r="L682" i="6" s="1"/>
  <c r="K705" i="6"/>
  <c r="L705" i="6" s="1"/>
  <c r="I623" i="6"/>
  <c r="H623" i="6"/>
  <c r="F623" i="6"/>
  <c r="E623" i="6"/>
  <c r="D623" i="6"/>
  <c r="G613" i="6"/>
  <c r="J613" i="6"/>
  <c r="K633" i="6"/>
  <c r="L633" i="6" s="1"/>
  <c r="E722" i="6"/>
  <c r="D722" i="6"/>
  <c r="I722" i="6"/>
  <c r="H722" i="6"/>
  <c r="F722" i="6"/>
  <c r="K722" i="6" s="1"/>
  <c r="K626" i="6"/>
  <c r="L626" i="6" s="1"/>
  <c r="K721" i="6"/>
  <c r="L721" i="6" s="1"/>
  <c r="N678" i="6"/>
  <c r="O678" i="6" s="1"/>
  <c r="K646" i="6"/>
  <c r="L646" i="6" s="1"/>
  <c r="K679" i="6"/>
  <c r="L679" i="6" s="1"/>
  <c r="I615" i="6"/>
  <c r="H615" i="6"/>
  <c r="F615" i="6"/>
  <c r="E615" i="6"/>
  <c r="D615" i="6"/>
  <c r="K643" i="6"/>
  <c r="L643" i="6" s="1"/>
  <c r="E704" i="6"/>
  <c r="D704" i="6"/>
  <c r="I704" i="6"/>
  <c r="H704" i="6"/>
  <c r="F704" i="6"/>
  <c r="K703" i="6"/>
  <c r="K650" i="6"/>
  <c r="L650" i="6" s="1"/>
  <c r="K641" i="6"/>
  <c r="L641" i="6" s="1"/>
  <c r="K706" i="6"/>
  <c r="L706" i="6" s="1"/>
  <c r="L723" i="6"/>
  <c r="F616" i="6"/>
  <c r="K616" i="6" s="1"/>
  <c r="E616" i="6"/>
  <c r="D616" i="6"/>
  <c r="I616" i="6"/>
  <c r="H616" i="6"/>
  <c r="K631" i="6"/>
  <c r="L631" i="6" s="1"/>
  <c r="F610" i="6"/>
  <c r="K610" i="6" s="1"/>
  <c r="E610" i="6"/>
  <c r="I610" i="6"/>
  <c r="H610" i="6"/>
  <c r="D610" i="6"/>
  <c r="E624" i="6"/>
  <c r="D624" i="6"/>
  <c r="I624" i="6"/>
  <c r="H624" i="6"/>
  <c r="F624" i="6"/>
  <c r="K624" i="6" s="1"/>
  <c r="L624" i="6" s="1"/>
  <c r="N642" i="6"/>
  <c r="O642" i="6" s="1"/>
  <c r="I673" i="6"/>
  <c r="H673" i="6"/>
  <c r="D673" i="6"/>
  <c r="F673" i="6"/>
  <c r="K673" i="6" s="1"/>
  <c r="E673" i="6"/>
  <c r="K674" i="6"/>
  <c r="L674" i="6" s="1"/>
  <c r="L716" i="6"/>
  <c r="H635" i="6"/>
  <c r="F635" i="6"/>
  <c r="I635" i="6"/>
  <c r="E635" i="6"/>
  <c r="D635" i="6"/>
  <c r="K662" i="6"/>
  <c r="L662" i="6" s="1"/>
  <c r="K684" i="6"/>
  <c r="L684" i="6" s="1"/>
  <c r="K608" i="6"/>
  <c r="L608" i="6" s="1"/>
  <c r="K688" i="6"/>
  <c r="L688" i="6" s="1"/>
  <c r="H717" i="6"/>
  <c r="F717" i="6"/>
  <c r="I717" i="6"/>
  <c r="E717" i="6"/>
  <c r="D717" i="6"/>
  <c r="F718" i="6"/>
  <c r="E718" i="6"/>
  <c r="D718" i="6"/>
  <c r="I718" i="6"/>
  <c r="H718" i="6"/>
  <c r="K707" i="6"/>
  <c r="L707" i="6" s="1"/>
  <c r="K671" i="6"/>
  <c r="L671" i="6" s="1"/>
  <c r="K719" i="6"/>
  <c r="L719" i="6" s="1"/>
  <c r="J638" i="6"/>
  <c r="G638" i="6"/>
  <c r="K702" i="6"/>
  <c r="L702" i="6" s="1"/>
  <c r="O696" i="6"/>
  <c r="G544" i="6"/>
  <c r="G87" i="6"/>
  <c r="K628" i="6"/>
  <c r="L628" i="6" s="1"/>
  <c r="I620" i="6"/>
  <c r="H620" i="6"/>
  <c r="F620" i="6"/>
  <c r="E620" i="6"/>
  <c r="D620" i="6"/>
  <c r="K698" i="6"/>
  <c r="K622" i="6"/>
  <c r="K663" i="6"/>
  <c r="K665" i="6"/>
  <c r="L665" i="6" s="1"/>
  <c r="N630" i="6"/>
  <c r="O630" i="6" s="1"/>
  <c r="L645" i="6"/>
  <c r="K696" i="6"/>
  <c r="L696" i="6" s="1"/>
  <c r="F666" i="6"/>
  <c r="E666" i="6"/>
  <c r="D666" i="6"/>
  <c r="I666" i="6"/>
  <c r="H666" i="6"/>
  <c r="K709" i="6"/>
  <c r="F607" i="6"/>
  <c r="K607" i="6" s="1"/>
  <c r="I607" i="6"/>
  <c r="H607" i="6"/>
  <c r="E607" i="6"/>
  <c r="D607" i="6"/>
  <c r="M606" i="6"/>
  <c r="J606" i="6"/>
  <c r="G606" i="6"/>
  <c r="K689" i="6"/>
  <c r="L689" i="6" s="1"/>
  <c r="K686" i="6"/>
  <c r="L686" i="6" s="1"/>
  <c r="K677" i="6"/>
  <c r="L677" i="6" s="1"/>
  <c r="K611" i="6"/>
  <c r="L611" i="6" s="1"/>
  <c r="K725" i="6"/>
  <c r="K427" i="6"/>
  <c r="L427" i="6" s="1"/>
  <c r="E455" i="6"/>
  <c r="K680" i="6"/>
  <c r="L680" i="6" s="1"/>
  <c r="D699" i="6"/>
  <c r="I699" i="6"/>
  <c r="H699" i="6"/>
  <c r="F699" i="6"/>
  <c r="E699" i="6"/>
  <c r="I632" i="6"/>
  <c r="H632" i="6"/>
  <c r="F632" i="6"/>
  <c r="E632" i="6"/>
  <c r="D632" i="6"/>
  <c r="H657" i="6"/>
  <c r="F657" i="6"/>
  <c r="K657" i="6" s="1"/>
  <c r="E657" i="6"/>
  <c r="D657" i="6"/>
  <c r="I657" i="6"/>
  <c r="I655" i="6"/>
  <c r="H655" i="6"/>
  <c r="F655" i="6"/>
  <c r="K655" i="6" s="1"/>
  <c r="E655" i="6"/>
  <c r="D655" i="6"/>
  <c r="K644" i="6"/>
  <c r="L644" i="6" s="1"/>
  <c r="E619" i="6"/>
  <c r="I619" i="6"/>
  <c r="D619" i="6"/>
  <c r="H619" i="6"/>
  <c r="F619" i="6"/>
  <c r="K615" i="6"/>
  <c r="G371" i="6"/>
  <c r="K371" i="6" s="1"/>
  <c r="L371" i="6" s="1"/>
  <c r="I640" i="6"/>
  <c r="D640" i="6"/>
  <c r="H640" i="6"/>
  <c r="F640" i="6"/>
  <c r="K640" i="6" s="1"/>
  <c r="E640" i="6"/>
  <c r="F667" i="6"/>
  <c r="K667" i="6" s="1"/>
  <c r="E667" i="6"/>
  <c r="I667" i="6"/>
  <c r="H667" i="6"/>
  <c r="D667" i="6"/>
  <c r="D708" i="6"/>
  <c r="I708" i="6"/>
  <c r="H708" i="6"/>
  <c r="F708" i="6"/>
  <c r="K708" i="6" s="1"/>
  <c r="E708" i="6"/>
  <c r="F720" i="6"/>
  <c r="E720" i="6"/>
  <c r="I720" i="6"/>
  <c r="H720" i="6"/>
  <c r="D720" i="6"/>
  <c r="K656" i="6"/>
  <c r="L656" i="6" s="1"/>
  <c r="K617" i="6"/>
  <c r="L617" i="6" s="1"/>
  <c r="K664" i="6"/>
  <c r="L664" i="6" s="1"/>
  <c r="K609" i="6"/>
  <c r="L609" i="6" s="1"/>
  <c r="I713" i="6"/>
  <c r="H713" i="6"/>
  <c r="F713" i="6"/>
  <c r="E713" i="6"/>
  <c r="D713" i="6"/>
  <c r="K685" i="6"/>
  <c r="E712" i="6"/>
  <c r="H712" i="6"/>
  <c r="I712" i="6"/>
  <c r="D712" i="6"/>
  <c r="F712" i="6"/>
  <c r="D647" i="6"/>
  <c r="H647" i="6"/>
  <c r="I647" i="6"/>
  <c r="F647" i="6"/>
  <c r="K647" i="6" s="1"/>
  <c r="E647" i="6"/>
  <c r="K658" i="6"/>
  <c r="K630" i="6"/>
  <c r="L630" i="6" s="1"/>
  <c r="M612" i="6"/>
  <c r="J612" i="6"/>
  <c r="G612" i="6"/>
  <c r="F577" i="6"/>
  <c r="K577" i="6" s="1"/>
  <c r="D577" i="6"/>
  <c r="I577" i="6"/>
  <c r="H369" i="6"/>
  <c r="F369" i="6"/>
  <c r="J389" i="6"/>
  <c r="G453" i="6"/>
  <c r="K453" i="6" s="1"/>
  <c r="L453" i="6" s="1"/>
  <c r="J556" i="6"/>
  <c r="D586" i="6"/>
  <c r="G556" i="6"/>
  <c r="K556" i="6" s="1"/>
  <c r="D144" i="6"/>
  <c r="H573" i="6"/>
  <c r="I318" i="6"/>
  <c r="E586" i="6"/>
  <c r="G496" i="6"/>
  <c r="D573" i="6"/>
  <c r="D318" i="6"/>
  <c r="G283" i="6"/>
  <c r="F573" i="6"/>
  <c r="G536" i="6"/>
  <c r="K536" i="6" s="1"/>
  <c r="L536" i="6" s="1"/>
  <c r="G440" i="6"/>
  <c r="D574" i="6"/>
  <c r="E553" i="6"/>
  <c r="F553" i="6"/>
  <c r="K553" i="6" s="1"/>
  <c r="F545" i="6"/>
  <c r="K545" i="6" s="1"/>
  <c r="G559" i="6"/>
  <c r="K559" i="6" s="1"/>
  <c r="L559" i="6" s="1"/>
  <c r="J152" i="6"/>
  <c r="H289" i="6"/>
  <c r="K152" i="6"/>
  <c r="E127" i="6"/>
  <c r="D401" i="6"/>
  <c r="D415" i="6"/>
  <c r="D46" i="6"/>
  <c r="F127" i="6"/>
  <c r="K127" i="6" s="1"/>
  <c r="I574" i="6"/>
  <c r="I366" i="6"/>
  <c r="N366" i="6" s="1"/>
  <c r="O366" i="6" s="1"/>
  <c r="E289" i="6"/>
  <c r="H46" i="6"/>
  <c r="L46" i="6" s="1"/>
  <c r="E574" i="6"/>
  <c r="I289" i="6"/>
  <c r="I46" i="6"/>
  <c r="J480" i="6"/>
  <c r="K459" i="6"/>
  <c r="L459" i="6" s="1"/>
  <c r="H586" i="6"/>
  <c r="H74" i="6"/>
  <c r="G331" i="6"/>
  <c r="F415" i="6"/>
  <c r="K415" i="6" s="1"/>
  <c r="G537" i="6"/>
  <c r="K537" i="6" s="1"/>
  <c r="L537" i="6" s="1"/>
  <c r="E74" i="6"/>
  <c r="E457" i="6"/>
  <c r="I457" i="6"/>
  <c r="F74" i="6"/>
  <c r="K74" i="6" s="1"/>
  <c r="D457" i="6"/>
  <c r="D74" i="6"/>
  <c r="F457" i="6"/>
  <c r="K457" i="6" s="1"/>
  <c r="D9" i="6"/>
  <c r="E254" i="6"/>
  <c r="I498" i="6"/>
  <c r="F144" i="6"/>
  <c r="K144" i="6" s="1"/>
  <c r="G298" i="6"/>
  <c r="E144" i="6"/>
  <c r="E511" i="6"/>
  <c r="G598" i="6"/>
  <c r="K598" i="6" s="1"/>
  <c r="L598" i="6" s="1"/>
  <c r="H144" i="6"/>
  <c r="D127" i="6"/>
  <c r="E577" i="6"/>
  <c r="D498" i="6"/>
  <c r="H298" i="6"/>
  <c r="D298" i="6"/>
  <c r="E498" i="6"/>
  <c r="E298" i="6"/>
  <c r="I298" i="6"/>
  <c r="G380" i="6"/>
  <c r="K380" i="6" s="1"/>
  <c r="L380" i="6" s="1"/>
  <c r="D529" i="6"/>
  <c r="E529" i="6"/>
  <c r="F529" i="6"/>
  <c r="K529" i="6" s="1"/>
  <c r="F57" i="6"/>
  <c r="K57" i="6" s="1"/>
  <c r="G248" i="6"/>
  <c r="E57" i="6"/>
  <c r="I57" i="6"/>
  <c r="D57" i="6"/>
  <c r="H347" i="6"/>
  <c r="F347" i="6"/>
  <c r="K347" i="6" s="1"/>
  <c r="I112" i="6"/>
  <c r="G134" i="6"/>
  <c r="K134" i="6" s="1"/>
  <c r="G114" i="6"/>
  <c r="K114" i="6" s="1"/>
  <c r="L114" i="6" s="1"/>
  <c r="J200" i="6"/>
  <c r="D254" i="6"/>
  <c r="G503" i="6"/>
  <c r="K503" i="6" s="1"/>
  <c r="L503" i="6" s="1"/>
  <c r="J478" i="6"/>
  <c r="G256" i="6"/>
  <c r="K256" i="6" s="1"/>
  <c r="L256" i="6" s="1"/>
  <c r="D69" i="6"/>
  <c r="D248" i="6"/>
  <c r="E248" i="6"/>
  <c r="H248" i="6"/>
  <c r="F89" i="6"/>
  <c r="K89" i="6" s="1"/>
  <c r="D191" i="6"/>
  <c r="E112" i="6"/>
  <c r="H112" i="6"/>
  <c r="J159" i="6"/>
  <c r="F112" i="6"/>
  <c r="K112" i="6" s="1"/>
  <c r="I593" i="6"/>
  <c r="H191" i="6"/>
  <c r="E191" i="6"/>
  <c r="F504" i="6"/>
  <c r="K504" i="6" s="1"/>
  <c r="D511" i="6"/>
  <c r="F254" i="6"/>
  <c r="K254" i="6" s="1"/>
  <c r="F511" i="6"/>
  <c r="K511" i="6" s="1"/>
  <c r="I163" i="6"/>
  <c r="H254" i="6"/>
  <c r="E341" i="6"/>
  <c r="F569" i="6"/>
  <c r="K569" i="6" s="1"/>
  <c r="H253" i="6"/>
  <c r="G92" i="6"/>
  <c r="G231" i="6"/>
  <c r="K231" i="6" s="1"/>
  <c r="L231" i="6" s="1"/>
  <c r="F401" i="6"/>
  <c r="G319" i="6"/>
  <c r="K319" i="6" s="1"/>
  <c r="L319" i="6" s="1"/>
  <c r="I401" i="6"/>
  <c r="H246" i="6"/>
  <c r="E345" i="6"/>
  <c r="E384" i="6"/>
  <c r="G578" i="6"/>
  <c r="K578" i="6" s="1"/>
  <c r="L578" i="6" s="1"/>
  <c r="H280" i="6"/>
  <c r="H345" i="6"/>
  <c r="H14" i="6"/>
  <c r="D569" i="6"/>
  <c r="F384" i="6"/>
  <c r="K384" i="6" s="1"/>
  <c r="E246" i="6"/>
  <c r="J354" i="6"/>
  <c r="G51" i="6"/>
  <c r="H145" i="6"/>
  <c r="E347" i="6"/>
  <c r="D260" i="6"/>
  <c r="E260" i="6"/>
  <c r="F575" i="6"/>
  <c r="K575" i="6" s="1"/>
  <c r="J197" i="6"/>
  <c r="F260" i="6"/>
  <c r="K260" i="6" s="1"/>
  <c r="H242" i="6"/>
  <c r="E580" i="6"/>
  <c r="E575" i="6"/>
  <c r="I575" i="6"/>
  <c r="F341" i="6"/>
  <c r="D575" i="6"/>
  <c r="E92" i="6"/>
  <c r="D387" i="6"/>
  <c r="I296" i="6"/>
  <c r="H593" i="6"/>
  <c r="G177" i="6"/>
  <c r="K177" i="6" s="1"/>
  <c r="L177" i="6" s="1"/>
  <c r="D499" i="6"/>
  <c r="G151" i="6"/>
  <c r="K151" i="6" s="1"/>
  <c r="L151" i="6" s="1"/>
  <c r="E520" i="6"/>
  <c r="E499" i="6"/>
  <c r="D96" i="6"/>
  <c r="F499" i="6"/>
  <c r="K499" i="6" s="1"/>
  <c r="E563" i="6"/>
  <c r="H92" i="6"/>
  <c r="I96" i="6"/>
  <c r="F563" i="6"/>
  <c r="D593" i="6"/>
  <c r="H96" i="6"/>
  <c r="J69" i="6"/>
  <c r="D562" i="6"/>
  <c r="E593" i="6"/>
  <c r="F387" i="6"/>
  <c r="K387" i="6" s="1"/>
  <c r="D92" i="6"/>
  <c r="F92" i="6"/>
  <c r="F296" i="6"/>
  <c r="K296" i="6" s="1"/>
  <c r="F163" i="6"/>
  <c r="K163" i="6" s="1"/>
  <c r="E468" i="6"/>
  <c r="H296" i="6"/>
  <c r="F96" i="6"/>
  <c r="K96" i="6" s="1"/>
  <c r="E296" i="6"/>
  <c r="F468" i="6"/>
  <c r="K468" i="6" s="1"/>
  <c r="H468" i="6"/>
  <c r="G305" i="6"/>
  <c r="K305" i="6" s="1"/>
  <c r="L305" i="6" s="1"/>
  <c r="D468" i="6"/>
  <c r="F531" i="6"/>
  <c r="K531" i="6" s="1"/>
  <c r="J113" i="6"/>
  <c r="I9" i="6"/>
  <c r="F412" i="6"/>
  <c r="K412" i="6" s="1"/>
  <c r="E145" i="6"/>
  <c r="D347" i="6"/>
  <c r="D563" i="6"/>
  <c r="D527" i="6"/>
  <c r="F145" i="6"/>
  <c r="K145" i="6" s="1"/>
  <c r="H529" i="6"/>
  <c r="D137" i="6"/>
  <c r="H260" i="6"/>
  <c r="I527" i="6"/>
  <c r="D280" i="6"/>
  <c r="H391" i="6"/>
  <c r="F391" i="6"/>
  <c r="K391" i="6" s="1"/>
  <c r="F527" i="6"/>
  <c r="K527" i="6" s="1"/>
  <c r="D14" i="6"/>
  <c r="I137" i="6"/>
  <c r="E14" i="6"/>
  <c r="D391" i="6"/>
  <c r="E481" i="6"/>
  <c r="I350" i="6"/>
  <c r="E389" i="6"/>
  <c r="H387" i="6"/>
  <c r="H520" i="6"/>
  <c r="E508" i="6"/>
  <c r="F517" i="6"/>
  <c r="K517" i="6" s="1"/>
  <c r="J121" i="6"/>
  <c r="F389" i="6"/>
  <c r="K389" i="6" s="1"/>
  <c r="I387" i="6"/>
  <c r="D517" i="6"/>
  <c r="E391" i="6"/>
  <c r="H554" i="6"/>
  <c r="J605" i="6"/>
  <c r="F14" i="6"/>
  <c r="K14" i="6" s="1"/>
  <c r="J43" i="6"/>
  <c r="F246" i="6"/>
  <c r="K246" i="6" s="1"/>
  <c r="K574" i="6"/>
  <c r="H574" i="6"/>
  <c r="H553" i="6"/>
  <c r="D553" i="6"/>
  <c r="I433" i="6"/>
  <c r="D393" i="6"/>
  <c r="E393" i="6"/>
  <c r="F393" i="6"/>
  <c r="K393" i="6" s="1"/>
  <c r="H393" i="6"/>
  <c r="G204" i="6"/>
  <c r="K204" i="6" s="1"/>
  <c r="L204" i="6" s="1"/>
  <c r="J221" i="6"/>
  <c r="F450" i="6"/>
  <c r="K450" i="6" s="1"/>
  <c r="G244" i="6"/>
  <c r="K244" i="6" s="1"/>
  <c r="L244" i="6" s="1"/>
  <c r="D450" i="6"/>
  <c r="H450" i="6"/>
  <c r="E396" i="6"/>
  <c r="E450" i="6"/>
  <c r="J507" i="6"/>
  <c r="H348" i="6"/>
  <c r="G472" i="6"/>
  <c r="K472" i="6" s="1"/>
  <c r="L472" i="6" s="1"/>
  <c r="E104" i="6"/>
  <c r="I280" i="6"/>
  <c r="I396" i="6"/>
  <c r="F191" i="6"/>
  <c r="K191" i="6" s="1"/>
  <c r="F396" i="6"/>
  <c r="K396" i="6" s="1"/>
  <c r="H6" i="6"/>
  <c r="E433" i="6"/>
  <c r="I44" i="6"/>
  <c r="F44" i="6"/>
  <c r="K44" i="6" s="1"/>
  <c r="I135" i="6"/>
  <c r="E517" i="6"/>
  <c r="E350" i="6"/>
  <c r="F280" i="6"/>
  <c r="K280" i="6" s="1"/>
  <c r="G423" i="6"/>
  <c r="K423" i="6" s="1"/>
  <c r="L423" i="6" s="1"/>
  <c r="E287" i="6"/>
  <c r="G185" i="6"/>
  <c r="K185" i="6" s="1"/>
  <c r="L185" i="6" s="1"/>
  <c r="D408" i="6"/>
  <c r="H97" i="6"/>
  <c r="E408" i="6"/>
  <c r="F408" i="6"/>
  <c r="I572" i="6"/>
  <c r="G60" i="6"/>
  <c r="K580" i="6"/>
  <c r="D34" i="6"/>
  <c r="F95" i="6"/>
  <c r="G590" i="6"/>
  <c r="K590" i="6" s="1"/>
  <c r="L590" i="6" s="1"/>
  <c r="H128" i="6"/>
  <c r="J90" i="6"/>
  <c r="H153" i="6"/>
  <c r="D349" i="6"/>
  <c r="G601" i="6"/>
  <c r="K601" i="6" s="1"/>
  <c r="L601" i="6" s="1"/>
  <c r="H215" i="6"/>
  <c r="F406" i="6"/>
  <c r="K406" i="6" s="1"/>
  <c r="H349" i="6"/>
  <c r="J601" i="6"/>
  <c r="H509" i="6"/>
  <c r="E95" i="6"/>
  <c r="I104" i="6"/>
  <c r="F104" i="6"/>
  <c r="I69" i="6"/>
  <c r="F34" i="6"/>
  <c r="K34" i="6" s="1"/>
  <c r="H301" i="6"/>
  <c r="D580" i="6"/>
  <c r="E509" i="6"/>
  <c r="I34" i="6"/>
  <c r="I509" i="6"/>
  <c r="I148" i="6"/>
  <c r="G245" i="6"/>
  <c r="I184" i="6"/>
  <c r="E414" i="6"/>
  <c r="F498" i="6"/>
  <c r="K498" i="6" s="1"/>
  <c r="E120" i="6"/>
  <c r="H34" i="6"/>
  <c r="J123" i="6"/>
  <c r="H69" i="6"/>
  <c r="E215" i="6"/>
  <c r="D153" i="6"/>
  <c r="E303" i="6"/>
  <c r="F69" i="6"/>
  <c r="K69" i="6" s="1"/>
  <c r="F414" i="6"/>
  <c r="K414" i="6" s="1"/>
  <c r="D384" i="6"/>
  <c r="E163" i="6"/>
  <c r="G28" i="6"/>
  <c r="K28" i="6" s="1"/>
  <c r="L28" i="6" s="1"/>
  <c r="H166" i="6"/>
  <c r="J157" i="6"/>
  <c r="H163" i="6"/>
  <c r="H332" i="6"/>
  <c r="H303" i="6"/>
  <c r="G482" i="6"/>
  <c r="J378" i="6"/>
  <c r="H519" i="6"/>
  <c r="I239" i="6"/>
  <c r="I303" i="6"/>
  <c r="E406" i="6"/>
  <c r="F510" i="6"/>
  <c r="K510" i="6" s="1"/>
  <c r="E11" i="6"/>
  <c r="D471" i="6"/>
  <c r="K300" i="6"/>
  <c r="L300" i="6" s="1"/>
  <c r="G312" i="6"/>
  <c r="K312" i="6" s="1"/>
  <c r="L312" i="6" s="1"/>
  <c r="E336" i="6"/>
  <c r="K442" i="6"/>
  <c r="L442" i="6" s="1"/>
  <c r="K167" i="6"/>
  <c r="L167" i="6" s="1"/>
  <c r="D348" i="6"/>
  <c r="F509" i="6"/>
  <c r="K509" i="6" s="1"/>
  <c r="J459" i="6"/>
  <c r="H120" i="6"/>
  <c r="H22" i="6"/>
  <c r="F348" i="6"/>
  <c r="K348" i="6" s="1"/>
  <c r="E348" i="6"/>
  <c r="G454" i="6"/>
  <c r="K454" i="6" s="1"/>
  <c r="L454" i="6" s="1"/>
  <c r="J442" i="6"/>
  <c r="I120" i="6"/>
  <c r="E510" i="6"/>
  <c r="H511" i="6"/>
  <c r="H517" i="6"/>
  <c r="H512" i="6"/>
  <c r="G557" i="6"/>
  <c r="K557" i="6" s="1"/>
  <c r="L557" i="6" s="1"/>
  <c r="F460" i="6"/>
  <c r="K460" i="6" s="1"/>
  <c r="G395" i="6"/>
  <c r="K395" i="6" s="1"/>
  <c r="L395" i="6" s="1"/>
  <c r="G382" i="6"/>
  <c r="K382" i="6" s="1"/>
  <c r="L382" i="6" s="1"/>
  <c r="D512" i="6"/>
  <c r="H558" i="6"/>
  <c r="I512" i="6"/>
  <c r="D519" i="6"/>
  <c r="D558" i="6"/>
  <c r="H210" i="6"/>
  <c r="F161" i="6"/>
  <c r="K161" i="6" s="1"/>
  <c r="H62" i="6"/>
  <c r="E170" i="6"/>
  <c r="D249" i="6"/>
  <c r="G410" i="6"/>
  <c r="K410" i="6" s="1"/>
  <c r="L410" i="6" s="1"/>
  <c r="E519" i="6"/>
  <c r="H89" i="6"/>
  <c r="D210" i="6"/>
  <c r="H137" i="6"/>
  <c r="J360" i="6"/>
  <c r="F249" i="6"/>
  <c r="K249" i="6" s="1"/>
  <c r="F248" i="6"/>
  <c r="F558" i="6"/>
  <c r="K558" i="6" s="1"/>
  <c r="G534" i="6"/>
  <c r="K534" i="6" s="1"/>
  <c r="L534" i="6" s="1"/>
  <c r="F137" i="6"/>
  <c r="K137" i="6" s="1"/>
  <c r="F136" i="6"/>
  <c r="K136" i="6" s="1"/>
  <c r="J349" i="6"/>
  <c r="I523" i="6"/>
  <c r="F210" i="6"/>
  <c r="K210" i="6" s="1"/>
  <c r="G317" i="6"/>
  <c r="K317" i="6" s="1"/>
  <c r="L317" i="6" s="1"/>
  <c r="D170" i="6"/>
  <c r="H241" i="6"/>
  <c r="D136" i="6"/>
  <c r="I271" i="6"/>
  <c r="G316" i="6"/>
  <c r="K316" i="6" s="1"/>
  <c r="L316" i="6" s="1"/>
  <c r="F429" i="6"/>
  <c r="K429" i="6" s="1"/>
  <c r="K568" i="6"/>
  <c r="L568" i="6" s="1"/>
  <c r="F526" i="6"/>
  <c r="K526" i="6" s="1"/>
  <c r="H524" i="6"/>
  <c r="F604" i="6"/>
  <c r="K604" i="6" s="1"/>
  <c r="H161" i="6"/>
  <c r="E227" i="6"/>
  <c r="I27" i="6"/>
  <c r="J144" i="6"/>
  <c r="F241" i="6"/>
  <c r="K241" i="6" s="1"/>
  <c r="F271" i="6"/>
  <c r="K271" i="6" s="1"/>
  <c r="L271" i="6" s="1"/>
  <c r="J473" i="6"/>
  <c r="E545" i="6"/>
  <c r="J568" i="6"/>
  <c r="D526" i="6"/>
  <c r="I562" i="6"/>
  <c r="I545" i="6"/>
  <c r="E561" i="6"/>
  <c r="H526" i="6"/>
  <c r="I519" i="6"/>
  <c r="F53" i="6"/>
  <c r="K53" i="6" s="1"/>
  <c r="D50" i="6"/>
  <c r="D429" i="6"/>
  <c r="D554" i="6"/>
  <c r="F561" i="6"/>
  <c r="E523" i="6"/>
  <c r="D523" i="6"/>
  <c r="I384" i="6"/>
  <c r="H562" i="6"/>
  <c r="J27" i="6"/>
  <c r="J313" i="6"/>
  <c r="G273" i="6"/>
  <c r="K273" i="6" s="1"/>
  <c r="L273" i="6" s="1"/>
  <c r="G385" i="6"/>
  <c r="K385" i="6" s="1"/>
  <c r="L385" i="6" s="1"/>
  <c r="D460" i="6"/>
  <c r="J434" i="6"/>
  <c r="D561" i="6"/>
  <c r="F501" i="6"/>
  <c r="K501" i="6" s="1"/>
  <c r="E572" i="6"/>
  <c r="F522" i="6"/>
  <c r="K522" i="6" s="1"/>
  <c r="H523" i="6"/>
  <c r="H604" i="6"/>
  <c r="F562" i="6"/>
  <c r="K562" i="6" s="1"/>
  <c r="H50" i="6"/>
  <c r="E50" i="6"/>
  <c r="H179" i="6"/>
  <c r="H561" i="6"/>
  <c r="D501" i="6"/>
  <c r="H522" i="6"/>
  <c r="H53" i="6"/>
  <c r="F50" i="6"/>
  <c r="K50" i="6" s="1"/>
  <c r="E166" i="6"/>
  <c r="F239" i="6"/>
  <c r="K239" i="6" s="1"/>
  <c r="E27" i="6"/>
  <c r="G21" i="6"/>
  <c r="K21" i="6" s="1"/>
  <c r="L21" i="6" s="1"/>
  <c r="D396" i="6"/>
  <c r="H501" i="6"/>
  <c r="E97" i="6"/>
  <c r="F119" i="6"/>
  <c r="K119" i="6" s="1"/>
  <c r="J11" i="6"/>
  <c r="D253" i="6"/>
  <c r="H19" i="6"/>
  <c r="F97" i="6"/>
  <c r="K97" i="6" s="1"/>
  <c r="H287" i="6"/>
  <c r="D16" i="6"/>
  <c r="I19" i="6"/>
  <c r="G199" i="6"/>
  <c r="K199" i="6" s="1"/>
  <c r="L199" i="6" s="1"/>
  <c r="H510" i="6"/>
  <c r="D19" i="6"/>
  <c r="F521" i="6"/>
  <c r="K521" i="6" s="1"/>
  <c r="E521" i="6"/>
  <c r="E161" i="6"/>
  <c r="J99" i="6"/>
  <c r="D504" i="6"/>
  <c r="E19" i="6"/>
  <c r="D97" i="6"/>
  <c r="I212" i="6"/>
  <c r="E153" i="6"/>
  <c r="E526" i="6"/>
  <c r="F508" i="6"/>
  <c r="K508" i="6" s="1"/>
  <c r="H563" i="6"/>
  <c r="H415" i="6"/>
  <c r="H104" i="6"/>
  <c r="D161" i="6"/>
  <c r="F153" i="6"/>
  <c r="K153" i="6" s="1"/>
  <c r="I287" i="6"/>
  <c r="H429" i="6"/>
  <c r="F253" i="6"/>
  <c r="K253" i="6" s="1"/>
  <c r="G576" i="6"/>
  <c r="K576" i="6" s="1"/>
  <c r="L576" i="6" s="1"/>
  <c r="D508" i="6"/>
  <c r="D510" i="6"/>
  <c r="K495" i="6"/>
  <c r="L495" i="6" s="1"/>
  <c r="H499" i="6"/>
  <c r="D44" i="6"/>
  <c r="D287" i="6"/>
  <c r="G291" i="6"/>
  <c r="K291" i="6" s="1"/>
  <c r="L291" i="6" s="1"/>
  <c r="D246" i="6"/>
  <c r="H408" i="6"/>
  <c r="H572" i="6"/>
  <c r="J493" i="6"/>
  <c r="H508" i="6"/>
  <c r="H504" i="6"/>
  <c r="J576" i="6"/>
  <c r="J495" i="6"/>
  <c r="E504" i="6"/>
  <c r="D521" i="6"/>
  <c r="E44" i="6"/>
  <c r="D145" i="6"/>
  <c r="J165" i="6"/>
  <c r="I429" i="6"/>
  <c r="D439" i="6"/>
  <c r="D572" i="6"/>
  <c r="I397" i="6"/>
  <c r="E397" i="6"/>
  <c r="D397" i="6"/>
  <c r="K478" i="6"/>
  <c r="L478" i="6" s="1"/>
  <c r="K586" i="6"/>
  <c r="G47" i="6"/>
  <c r="K47" i="6" s="1"/>
  <c r="L47" i="6" s="1"/>
  <c r="D52" i="6"/>
  <c r="E196" i="6"/>
  <c r="E323" i="6"/>
  <c r="K227" i="6"/>
  <c r="J447" i="6"/>
  <c r="D522" i="6"/>
  <c r="E522" i="6"/>
  <c r="E53" i="6"/>
  <c r="H184" i="6"/>
  <c r="J73" i="6"/>
  <c r="I53" i="6"/>
  <c r="D358" i="6"/>
  <c r="E471" i="6"/>
  <c r="H471" i="6"/>
  <c r="D281" i="6"/>
  <c r="I107" i="6"/>
  <c r="I31" i="6"/>
  <c r="J201" i="6"/>
  <c r="F31" i="6"/>
  <c r="K31" i="6" s="1"/>
  <c r="F358" i="6"/>
  <c r="K358" i="6" s="1"/>
  <c r="E281" i="6"/>
  <c r="G220" i="6"/>
  <c r="K220" i="6" s="1"/>
  <c r="L220" i="6" s="1"/>
  <c r="H409" i="6"/>
  <c r="I570" i="6"/>
  <c r="E358" i="6"/>
  <c r="D184" i="6"/>
  <c r="D346" i="6"/>
  <c r="K9" i="6"/>
  <c r="D390" i="6"/>
  <c r="D531" i="6"/>
  <c r="D604" i="6"/>
  <c r="E184" i="6"/>
  <c r="I193" i="6"/>
  <c r="G226" i="6"/>
  <c r="K226" i="6" s="1"/>
  <c r="L226" i="6" s="1"/>
  <c r="E531" i="6"/>
  <c r="E604" i="6"/>
  <c r="H358" i="6"/>
  <c r="I531" i="6"/>
  <c r="E558" i="6"/>
  <c r="F587" i="6"/>
  <c r="K587" i="6" s="1"/>
  <c r="H587" i="6"/>
  <c r="E587" i="6"/>
  <c r="D587" i="6"/>
  <c r="I587" i="6"/>
  <c r="I488" i="6"/>
  <c r="H488" i="6"/>
  <c r="E487" i="6"/>
  <c r="I487" i="6"/>
  <c r="H487" i="6"/>
  <c r="F487" i="6"/>
  <c r="F88" i="6"/>
  <c r="K88" i="6" s="1"/>
  <c r="E9" i="6"/>
  <c r="F27" i="6"/>
  <c r="K27" i="6" s="1"/>
  <c r="J172" i="6"/>
  <c r="F336" i="6"/>
  <c r="K336" i="6" s="1"/>
  <c r="I409" i="6"/>
  <c r="E409" i="6"/>
  <c r="D487" i="6"/>
  <c r="E488" i="6"/>
  <c r="H580" i="6"/>
  <c r="I580" i="6"/>
  <c r="G567" i="6"/>
  <c r="K567" i="6" s="1"/>
  <c r="L567" i="6" s="1"/>
  <c r="J567" i="6"/>
  <c r="J422" i="6"/>
  <c r="G422" i="6"/>
  <c r="K422" i="6" s="1"/>
  <c r="J596" i="6"/>
  <c r="G596" i="6"/>
  <c r="K596" i="6" s="1"/>
  <c r="L596" i="6" s="1"/>
  <c r="H594" i="6"/>
  <c r="I594" i="6"/>
  <c r="I65" i="6"/>
  <c r="D107" i="6"/>
  <c r="I11" i="6"/>
  <c r="E103" i="6"/>
  <c r="J39" i="6"/>
  <c r="D7" i="6"/>
  <c r="J203" i="6"/>
  <c r="F148" i="6"/>
  <c r="K148" i="6" s="1"/>
  <c r="D148" i="6"/>
  <c r="E245" i="6"/>
  <c r="D245" i="6"/>
  <c r="E390" i="6"/>
  <c r="J602" i="6"/>
  <c r="G595" i="6"/>
  <c r="K595" i="6" s="1"/>
  <c r="L595" i="6" s="1"/>
  <c r="D520" i="6"/>
  <c r="I520" i="6"/>
  <c r="I106" i="6"/>
  <c r="I22" i="6"/>
  <c r="F11" i="6"/>
  <c r="K11" i="6" s="1"/>
  <c r="F103" i="6"/>
  <c r="K103" i="6" s="1"/>
  <c r="F7" i="6"/>
  <c r="K7" i="6" s="1"/>
  <c r="E148" i="6"/>
  <c r="F301" i="6"/>
  <c r="K301" i="6" s="1"/>
  <c r="I341" i="6"/>
  <c r="F471" i="6"/>
  <c r="K471" i="6" s="1"/>
  <c r="F481" i="6"/>
  <c r="K481" i="6" s="1"/>
  <c r="E592" i="6"/>
  <c r="E525" i="6"/>
  <c r="F525" i="6"/>
  <c r="K525" i="6" s="1"/>
  <c r="I525" i="6"/>
  <c r="H525" i="6"/>
  <c r="G538" i="6"/>
  <c r="K538" i="6" s="1"/>
  <c r="J538" i="6"/>
  <c r="D11" i="6"/>
  <c r="I6" i="6"/>
  <c r="H103" i="6"/>
  <c r="I7" i="6"/>
  <c r="E169" i="6"/>
  <c r="F242" i="6"/>
  <c r="K242" i="6" s="1"/>
  <c r="I128" i="6"/>
  <c r="E128" i="6"/>
  <c r="F215" i="6"/>
  <c r="K215" i="6" s="1"/>
  <c r="D481" i="6"/>
  <c r="F592" i="6"/>
  <c r="K592" i="6" s="1"/>
  <c r="J541" i="6"/>
  <c r="G541" i="6"/>
  <c r="K541" i="6" s="1"/>
  <c r="H433" i="6"/>
  <c r="F433" i="6"/>
  <c r="K433" i="6" s="1"/>
  <c r="H9" i="6"/>
  <c r="D103" i="6"/>
  <c r="J326" i="6"/>
  <c r="F70" i="6"/>
  <c r="K70" i="6" s="1"/>
  <c r="F6" i="6"/>
  <c r="K6" i="6" s="1"/>
  <c r="D22" i="6"/>
  <c r="E67" i="6"/>
  <c r="I242" i="6"/>
  <c r="F128" i="6"/>
  <c r="K128" i="6" s="1"/>
  <c r="I245" i="6"/>
  <c r="H350" i="6"/>
  <c r="G399" i="6"/>
  <c r="K399" i="6" s="1"/>
  <c r="H592" i="6"/>
  <c r="L335" i="6"/>
  <c r="E65" i="6"/>
  <c r="H70" i="6"/>
  <c r="G95" i="6"/>
  <c r="E242" i="6"/>
  <c r="J132" i="6"/>
  <c r="H223" i="6"/>
  <c r="D301" i="6"/>
  <c r="D350" i="6"/>
  <c r="D594" i="6"/>
  <c r="I592" i="6"/>
  <c r="E157" i="6"/>
  <c r="F245" i="6"/>
  <c r="E218" i="6"/>
  <c r="H481" i="6"/>
  <c r="D570" i="6"/>
  <c r="E22" i="6"/>
  <c r="D120" i="6"/>
  <c r="F218" i="6"/>
  <c r="K218" i="6" s="1"/>
  <c r="J189" i="6"/>
  <c r="F171" i="6"/>
  <c r="K171" i="6" s="1"/>
  <c r="D215" i="6"/>
  <c r="E210" i="6"/>
  <c r="I346" i="6"/>
  <c r="L400" i="6"/>
  <c r="K287" i="6"/>
  <c r="H439" i="6"/>
  <c r="G424" i="6"/>
  <c r="K424" i="6" s="1"/>
  <c r="L424" i="6" s="1"/>
  <c r="E570" i="6"/>
  <c r="I452" i="6"/>
  <c r="H452" i="6"/>
  <c r="E452" i="6"/>
  <c r="F452" i="6"/>
  <c r="K452" i="6" s="1"/>
  <c r="D452" i="6"/>
  <c r="F554" i="6"/>
  <c r="K554" i="6" s="1"/>
  <c r="I554" i="6"/>
  <c r="G589" i="6"/>
  <c r="K589" i="6" s="1"/>
  <c r="L589" i="6" s="1"/>
  <c r="J589" i="6"/>
  <c r="H569" i="6"/>
  <c r="I569" i="6"/>
  <c r="I67" i="6"/>
  <c r="E70" i="6"/>
  <c r="D27" i="6"/>
  <c r="D157" i="6"/>
  <c r="H119" i="6"/>
  <c r="D218" i="6"/>
  <c r="D332" i="6"/>
  <c r="E295" i="6"/>
  <c r="F570" i="6"/>
  <c r="K570" i="6" s="1"/>
  <c r="F594" i="6"/>
  <c r="K594" i="6" s="1"/>
  <c r="I599" i="6"/>
  <c r="D599" i="6"/>
  <c r="F599" i="6"/>
  <c r="K599" i="6" s="1"/>
  <c r="H599" i="6"/>
  <c r="E599" i="6"/>
  <c r="I513" i="6"/>
  <c r="D513" i="6"/>
  <c r="F513" i="6"/>
  <c r="K513" i="6" s="1"/>
  <c r="E513" i="6"/>
  <c r="I345" i="6"/>
  <c r="D345" i="6"/>
  <c r="F157" i="6"/>
  <c r="K157" i="6" s="1"/>
  <c r="E301" i="6"/>
  <c r="I439" i="6"/>
  <c r="D6" i="6"/>
  <c r="D70" i="6"/>
  <c r="I157" i="6"/>
  <c r="I218" i="6"/>
  <c r="F332" i="6"/>
  <c r="K332" i="6" s="1"/>
  <c r="F303" i="6"/>
  <c r="K303" i="6" s="1"/>
  <c r="D295" i="6"/>
  <c r="D341" i="6"/>
  <c r="D409" i="6"/>
  <c r="E412" i="6"/>
  <c r="E439" i="6"/>
  <c r="F488" i="6"/>
  <c r="K488" i="6" s="1"/>
  <c r="D488" i="6"/>
  <c r="D436" i="6"/>
  <c r="I436" i="6"/>
  <c r="F436" i="6"/>
  <c r="E436" i="6"/>
  <c r="I524" i="6"/>
  <c r="E524" i="6"/>
  <c r="F524" i="6"/>
  <c r="K524" i="6" s="1"/>
  <c r="I515" i="6"/>
  <c r="H515" i="6"/>
  <c r="F515" i="6"/>
  <c r="K515" i="6" s="1"/>
  <c r="E515" i="6"/>
  <c r="D515" i="6"/>
  <c r="I514" i="6"/>
  <c r="H514" i="6"/>
  <c r="E514" i="6"/>
  <c r="D514" i="6"/>
  <c r="F514" i="6"/>
  <c r="K514" i="6" s="1"/>
  <c r="I530" i="6"/>
  <c r="D530" i="6"/>
  <c r="H530" i="6"/>
  <c r="F530" i="6"/>
  <c r="K530" i="6" s="1"/>
  <c r="E530" i="6"/>
  <c r="I550" i="6"/>
  <c r="H550" i="6"/>
  <c r="D550" i="6"/>
  <c r="F550" i="6"/>
  <c r="E550" i="6"/>
  <c r="I571" i="6"/>
  <c r="D571" i="6"/>
  <c r="H571" i="6"/>
  <c r="F571" i="6"/>
  <c r="E571" i="6"/>
  <c r="K502" i="6"/>
  <c r="H546" i="6"/>
  <c r="F546" i="6"/>
  <c r="E546" i="6"/>
  <c r="I546" i="6"/>
  <c r="D546" i="6"/>
  <c r="D506" i="6"/>
  <c r="E506" i="6"/>
  <c r="F506" i="6"/>
  <c r="K506" i="6" s="1"/>
  <c r="I506" i="6"/>
  <c r="H506" i="6"/>
  <c r="G341" i="6"/>
  <c r="J341" i="6"/>
  <c r="F539" i="6"/>
  <c r="K539" i="6" s="1"/>
  <c r="I539" i="6"/>
  <c r="H539" i="6"/>
  <c r="E539" i="6"/>
  <c r="D539" i="6"/>
  <c r="D566" i="6"/>
  <c r="F566" i="6"/>
  <c r="K566" i="6" s="1"/>
  <c r="E566" i="6"/>
  <c r="I566" i="6"/>
  <c r="H566" i="6"/>
  <c r="E552" i="6"/>
  <c r="D552" i="6"/>
  <c r="I552" i="6"/>
  <c r="F552" i="6"/>
  <c r="H552" i="6"/>
  <c r="M306" i="6"/>
  <c r="G306" i="6"/>
  <c r="J550" i="6"/>
  <c r="G550" i="6"/>
  <c r="G445" i="6"/>
  <c r="J445" i="6"/>
  <c r="E549" i="6"/>
  <c r="D549" i="6"/>
  <c r="H549" i="6"/>
  <c r="F549" i="6"/>
  <c r="I549" i="6"/>
  <c r="J571" i="6"/>
  <c r="G571" i="6"/>
  <c r="K523" i="6"/>
  <c r="I564" i="6"/>
  <c r="H564" i="6"/>
  <c r="F564" i="6"/>
  <c r="E564" i="6"/>
  <c r="D564" i="6"/>
  <c r="I389" i="6"/>
  <c r="D389" i="6"/>
  <c r="D65" i="6"/>
  <c r="F166" i="6"/>
  <c r="K166" i="6" s="1"/>
  <c r="E241" i="6"/>
  <c r="E332" i="6"/>
  <c r="I540" i="6"/>
  <c r="E540" i="6"/>
  <c r="H540" i="6"/>
  <c r="D540" i="6"/>
  <c r="F540" i="6"/>
  <c r="K540" i="6" s="1"/>
  <c r="D583" i="6"/>
  <c r="F583" i="6"/>
  <c r="E583" i="6"/>
  <c r="I583" i="6"/>
  <c r="H583" i="6"/>
  <c r="D528" i="6"/>
  <c r="F528" i="6"/>
  <c r="E528" i="6"/>
  <c r="I528" i="6"/>
  <c r="H528" i="6"/>
  <c r="D597" i="6"/>
  <c r="H597" i="6"/>
  <c r="E597" i="6"/>
  <c r="F597" i="6"/>
  <c r="K597" i="6" s="1"/>
  <c r="I597" i="6"/>
  <c r="F394" i="6"/>
  <c r="E394" i="6"/>
  <c r="D394" i="6"/>
  <c r="I394" i="6"/>
  <c r="H394" i="6"/>
  <c r="G564" i="6"/>
  <c r="J564" i="6"/>
  <c r="F492" i="6"/>
  <c r="I492" i="6"/>
  <c r="E492" i="6"/>
  <c r="H492" i="6"/>
  <c r="D492" i="6"/>
  <c r="I505" i="6"/>
  <c r="H505" i="6"/>
  <c r="F505" i="6"/>
  <c r="K505" i="6" s="1"/>
  <c r="E505" i="6"/>
  <c r="D505" i="6"/>
  <c r="K496" i="6"/>
  <c r="L496" i="6" s="1"/>
  <c r="J497" i="6"/>
  <c r="G497" i="6"/>
  <c r="E581" i="6"/>
  <c r="D581" i="6"/>
  <c r="I581" i="6"/>
  <c r="H581" i="6"/>
  <c r="F581" i="6"/>
  <c r="K581" i="6" s="1"/>
  <c r="I483" i="6"/>
  <c r="F483" i="6"/>
  <c r="K483" i="6" s="1"/>
  <c r="D483" i="6"/>
  <c r="H483" i="6"/>
  <c r="I551" i="6"/>
  <c r="H551" i="6"/>
  <c r="F551" i="6"/>
  <c r="E551" i="6"/>
  <c r="D551" i="6"/>
  <c r="G492" i="6"/>
  <c r="J492" i="6"/>
  <c r="F349" i="6"/>
  <c r="K349" i="6" s="1"/>
  <c r="I349" i="6"/>
  <c r="H535" i="6"/>
  <c r="I535" i="6"/>
  <c r="F535" i="6"/>
  <c r="E535" i="6"/>
  <c r="D535" i="6"/>
  <c r="K605" i="6"/>
  <c r="L605" i="6" s="1"/>
  <c r="K544" i="6"/>
  <c r="L544" i="6" s="1"/>
  <c r="D582" i="6"/>
  <c r="F582" i="6"/>
  <c r="I582" i="6"/>
  <c r="H582" i="6"/>
  <c r="E582" i="6"/>
  <c r="J551" i="6"/>
  <c r="G551" i="6"/>
  <c r="G535" i="6"/>
  <c r="J535" i="6"/>
  <c r="D51" i="6"/>
  <c r="E122" i="6"/>
  <c r="K65" i="6"/>
  <c r="D166" i="6"/>
  <c r="H346" i="6"/>
  <c r="H412" i="6"/>
  <c r="F390" i="6"/>
  <c r="D585" i="6"/>
  <c r="F585" i="6"/>
  <c r="E585" i="6"/>
  <c r="I585" i="6"/>
  <c r="H585" i="6"/>
  <c r="G282" i="6"/>
  <c r="K282" i="6" s="1"/>
  <c r="L282" i="6" s="1"/>
  <c r="J282" i="6"/>
  <c r="I490" i="6"/>
  <c r="E490" i="6"/>
  <c r="D490" i="6"/>
  <c r="H490" i="6"/>
  <c r="F490" i="6"/>
  <c r="E369" i="6"/>
  <c r="D369" i="6"/>
  <c r="E72" i="6"/>
  <c r="E51" i="6"/>
  <c r="H122" i="6"/>
  <c r="I412" i="6"/>
  <c r="H390" i="6"/>
  <c r="H491" i="6"/>
  <c r="E491" i="6"/>
  <c r="I491" i="6"/>
  <c r="F491" i="6"/>
  <c r="D491" i="6"/>
  <c r="D588" i="6"/>
  <c r="I588" i="6"/>
  <c r="H588" i="6"/>
  <c r="F588" i="6"/>
  <c r="E588" i="6"/>
  <c r="I548" i="6"/>
  <c r="H548" i="6"/>
  <c r="F548" i="6"/>
  <c r="E548" i="6"/>
  <c r="D548" i="6"/>
  <c r="F494" i="6"/>
  <c r="E494" i="6"/>
  <c r="D494" i="6"/>
  <c r="I494" i="6"/>
  <c r="H494" i="6"/>
  <c r="G408" i="6"/>
  <c r="J408" i="6"/>
  <c r="E52" i="6"/>
  <c r="D122" i="6"/>
  <c r="F51" i="6"/>
  <c r="I122" i="6"/>
  <c r="H295" i="6"/>
  <c r="H532" i="6"/>
  <c r="F532" i="6"/>
  <c r="E532" i="6"/>
  <c r="D532" i="6"/>
  <c r="I532" i="6"/>
  <c r="H579" i="6"/>
  <c r="E579" i="6"/>
  <c r="D579" i="6"/>
  <c r="F579" i="6"/>
  <c r="I579" i="6"/>
  <c r="G475" i="6"/>
  <c r="K475" i="6" s="1"/>
  <c r="L475" i="6" s="1"/>
  <c r="J475" i="6"/>
  <c r="K507" i="6"/>
  <c r="L507" i="6" s="1"/>
  <c r="I486" i="6"/>
  <c r="H486" i="6"/>
  <c r="F486" i="6"/>
  <c r="E486" i="6"/>
  <c r="D486" i="6"/>
  <c r="J494" i="6"/>
  <c r="G494" i="6"/>
  <c r="D32" i="6"/>
  <c r="D23" i="6"/>
  <c r="H51" i="6"/>
  <c r="J146" i="6"/>
  <c r="F162" i="6"/>
  <c r="K162" i="6" s="1"/>
  <c r="D171" i="6"/>
  <c r="I295" i="6"/>
  <c r="J375" i="6"/>
  <c r="G470" i="6"/>
  <c r="J470" i="6"/>
  <c r="D542" i="6"/>
  <c r="I542" i="6"/>
  <c r="E542" i="6"/>
  <c r="H542" i="6"/>
  <c r="F542" i="6"/>
  <c r="E543" i="6"/>
  <c r="D543" i="6"/>
  <c r="F543" i="6"/>
  <c r="I543" i="6"/>
  <c r="H543" i="6"/>
  <c r="H591" i="6"/>
  <c r="I591" i="6"/>
  <c r="E591" i="6"/>
  <c r="D591" i="6"/>
  <c r="F591" i="6"/>
  <c r="K591" i="6" s="1"/>
  <c r="M486" i="6"/>
  <c r="G486" i="6"/>
  <c r="J486" i="6"/>
  <c r="E533" i="6"/>
  <c r="D533" i="6"/>
  <c r="I533" i="6"/>
  <c r="F533" i="6"/>
  <c r="H533" i="6"/>
  <c r="I420" i="6"/>
  <c r="H420" i="6"/>
  <c r="F420" i="6"/>
  <c r="K420" i="6" s="1"/>
  <c r="E420" i="6"/>
  <c r="D420" i="6"/>
  <c r="K572" i="6"/>
  <c r="E171" i="6"/>
  <c r="G214" i="6"/>
  <c r="K214" i="6" s="1"/>
  <c r="L214" i="6" s="1"/>
  <c r="D547" i="6"/>
  <c r="I547" i="6"/>
  <c r="H547" i="6"/>
  <c r="F547" i="6"/>
  <c r="E547" i="6"/>
  <c r="I518" i="6"/>
  <c r="H518" i="6"/>
  <c r="F518" i="6"/>
  <c r="E518" i="6"/>
  <c r="D518" i="6"/>
  <c r="K512" i="6"/>
  <c r="H438" i="6"/>
  <c r="E438" i="6"/>
  <c r="D438" i="6"/>
  <c r="F438" i="6"/>
  <c r="I438" i="6"/>
  <c r="E560" i="6"/>
  <c r="D560" i="6"/>
  <c r="I560" i="6"/>
  <c r="H560" i="6"/>
  <c r="F560" i="6"/>
  <c r="F72" i="6"/>
  <c r="K72" i="6" s="1"/>
  <c r="D72" i="6"/>
  <c r="D162" i="6"/>
  <c r="G64" i="6"/>
  <c r="K64" i="6" s="1"/>
  <c r="L64" i="6" s="1"/>
  <c r="H72" i="6"/>
  <c r="F23" i="6"/>
  <c r="K23" i="6" s="1"/>
  <c r="I52" i="6"/>
  <c r="H162" i="6"/>
  <c r="G147" i="6"/>
  <c r="K147" i="6" s="1"/>
  <c r="L147" i="6" s="1"/>
  <c r="H171" i="6"/>
  <c r="H336" i="6"/>
  <c r="D336" i="6"/>
  <c r="E489" i="6"/>
  <c r="H489" i="6"/>
  <c r="F489" i="6"/>
  <c r="K489" i="6" s="1"/>
  <c r="I489" i="6"/>
  <c r="D489" i="6"/>
  <c r="K573" i="6"/>
  <c r="J518" i="6"/>
  <c r="G518" i="6"/>
  <c r="H565" i="6"/>
  <c r="I565" i="6"/>
  <c r="D565" i="6"/>
  <c r="F565" i="6"/>
  <c r="K565" i="6" s="1"/>
  <c r="E565" i="6"/>
  <c r="J560" i="6"/>
  <c r="G560" i="6"/>
  <c r="K563" i="6"/>
  <c r="J555" i="6"/>
  <c r="G555" i="6"/>
  <c r="D414" i="6"/>
  <c r="I414" i="6"/>
  <c r="E162" i="6"/>
  <c r="J242" i="6"/>
  <c r="E297" i="6"/>
  <c r="I603" i="6"/>
  <c r="D603" i="6"/>
  <c r="H603" i="6"/>
  <c r="F603" i="6"/>
  <c r="K603" i="6" s="1"/>
  <c r="E603" i="6"/>
  <c r="D500" i="6"/>
  <c r="I500" i="6"/>
  <c r="H500" i="6"/>
  <c r="F500" i="6"/>
  <c r="E500" i="6"/>
  <c r="I460" i="6"/>
  <c r="H460" i="6"/>
  <c r="K602" i="6"/>
  <c r="L602" i="6" s="1"/>
  <c r="E23" i="6"/>
  <c r="I23" i="6"/>
  <c r="J40" i="6"/>
  <c r="J133" i="6"/>
  <c r="F297" i="6"/>
  <c r="K297" i="6" s="1"/>
  <c r="D297" i="6"/>
  <c r="E253" i="6"/>
  <c r="E483" i="6"/>
  <c r="I516" i="6"/>
  <c r="D516" i="6"/>
  <c r="H516" i="6"/>
  <c r="F516" i="6"/>
  <c r="E516" i="6"/>
  <c r="I600" i="6"/>
  <c r="H600" i="6"/>
  <c r="F600" i="6"/>
  <c r="E600" i="6"/>
  <c r="D600" i="6"/>
  <c r="E482" i="6"/>
  <c r="I482" i="6"/>
  <c r="H482" i="6"/>
  <c r="F482" i="6"/>
  <c r="G500" i="6"/>
  <c r="J500" i="6"/>
  <c r="K593" i="6"/>
  <c r="H52" i="6"/>
  <c r="H65" i="6"/>
  <c r="G49" i="6"/>
  <c r="K49" i="6" s="1"/>
  <c r="L49" i="6" s="1"/>
  <c r="H297" i="6"/>
  <c r="E346" i="6"/>
  <c r="E448" i="6"/>
  <c r="I448" i="6"/>
  <c r="H448" i="6"/>
  <c r="F448" i="6"/>
  <c r="K448" i="6" s="1"/>
  <c r="K493" i="6"/>
  <c r="L493" i="6" s="1"/>
  <c r="K520" i="6"/>
  <c r="J584" i="6"/>
  <c r="G584" i="6"/>
  <c r="I91" i="6"/>
  <c r="H304" i="6"/>
  <c r="I304" i="6"/>
  <c r="F304" i="6"/>
  <c r="K304" i="6" s="1"/>
  <c r="E304" i="6"/>
  <c r="D304" i="6"/>
  <c r="D466" i="6"/>
  <c r="F466" i="6"/>
  <c r="K466" i="6" s="1"/>
  <c r="I466" i="6"/>
  <c r="H466" i="6"/>
  <c r="E466" i="6"/>
  <c r="E456" i="6"/>
  <c r="D456" i="6"/>
  <c r="I456" i="6"/>
  <c r="H456" i="6"/>
  <c r="F456" i="6"/>
  <c r="K456" i="6" s="1"/>
  <c r="I441" i="6"/>
  <c r="H441" i="6"/>
  <c r="F441" i="6"/>
  <c r="D441" i="6"/>
  <c r="E441" i="6"/>
  <c r="H467" i="6"/>
  <c r="F467" i="6"/>
  <c r="D467" i="6"/>
  <c r="E467" i="6"/>
  <c r="I467" i="6"/>
  <c r="E377" i="6"/>
  <c r="D377" i="6"/>
  <c r="F377" i="6"/>
  <c r="I377" i="6"/>
  <c r="H377" i="6"/>
  <c r="I479" i="6"/>
  <c r="H479" i="6"/>
  <c r="F479" i="6"/>
  <c r="E479" i="6"/>
  <c r="D479" i="6"/>
  <c r="J435" i="6"/>
  <c r="G435" i="6"/>
  <c r="I285" i="6"/>
  <c r="E285" i="6"/>
  <c r="D285" i="6"/>
  <c r="H285" i="6"/>
  <c r="F285" i="6"/>
  <c r="K285" i="6" s="1"/>
  <c r="G467" i="6"/>
  <c r="J467" i="6"/>
  <c r="G377" i="6"/>
  <c r="J377" i="6"/>
  <c r="G469" i="6"/>
  <c r="J469" i="6"/>
  <c r="I462" i="6"/>
  <c r="H462" i="6"/>
  <c r="F462" i="6"/>
  <c r="E462" i="6"/>
  <c r="D462" i="6"/>
  <c r="F444" i="6"/>
  <c r="K444" i="6" s="1"/>
  <c r="E444" i="6"/>
  <c r="I444" i="6"/>
  <c r="D444" i="6"/>
  <c r="H444" i="6"/>
  <c r="E337" i="6"/>
  <c r="I337" i="6"/>
  <c r="H337" i="6"/>
  <c r="F337" i="6"/>
  <c r="K337" i="6" s="1"/>
  <c r="K419" i="6"/>
  <c r="L419" i="6" s="1"/>
  <c r="K375" i="6"/>
  <c r="L375" i="6" s="1"/>
  <c r="I417" i="6"/>
  <c r="H417" i="6"/>
  <c r="F417" i="6"/>
  <c r="E417" i="6"/>
  <c r="D417" i="6"/>
  <c r="K378" i="6"/>
  <c r="L378" i="6" s="1"/>
  <c r="J373" i="6"/>
  <c r="G373" i="6"/>
  <c r="J383" i="6"/>
  <c r="G383" i="6"/>
  <c r="J462" i="6"/>
  <c r="G462" i="6"/>
  <c r="G359" i="6"/>
  <c r="K359" i="6" s="1"/>
  <c r="L359" i="6" s="1"/>
  <c r="J359" i="6"/>
  <c r="H290" i="6"/>
  <c r="D290" i="6"/>
  <c r="I290" i="6"/>
  <c r="F290" i="6"/>
  <c r="E290" i="6"/>
  <c r="J417" i="6"/>
  <c r="G417" i="6"/>
  <c r="F272" i="6"/>
  <c r="E272" i="6"/>
  <c r="D272" i="6"/>
  <c r="I272" i="6"/>
  <c r="H272" i="6"/>
  <c r="L152" i="6"/>
  <c r="E379" i="6"/>
  <c r="D379" i="6"/>
  <c r="I379" i="6"/>
  <c r="H379" i="6"/>
  <c r="F379" i="6"/>
  <c r="K379" i="6" s="1"/>
  <c r="J484" i="6"/>
  <c r="G484" i="6"/>
  <c r="H136" i="6"/>
  <c r="E136" i="6"/>
  <c r="K439" i="6"/>
  <c r="K418" i="6"/>
  <c r="L418" i="6" s="1"/>
  <c r="K401" i="6"/>
  <c r="L401" i="6" s="1"/>
  <c r="E7" i="6"/>
  <c r="I402" i="6"/>
  <c r="H402" i="6"/>
  <c r="F402" i="6"/>
  <c r="E402" i="6"/>
  <c r="D402" i="6"/>
  <c r="I357" i="6"/>
  <c r="H357" i="6"/>
  <c r="F357" i="6"/>
  <c r="K357" i="6" s="1"/>
  <c r="E357" i="6"/>
  <c r="D357" i="6"/>
  <c r="H461" i="6"/>
  <c r="F461" i="6"/>
  <c r="K461" i="6" s="1"/>
  <c r="I461" i="6"/>
  <c r="E461" i="6"/>
  <c r="D461" i="6"/>
  <c r="E443" i="6"/>
  <c r="D443" i="6"/>
  <c r="I443" i="6"/>
  <c r="H443" i="6"/>
  <c r="F443" i="6"/>
  <c r="K443" i="6" s="1"/>
  <c r="D374" i="6"/>
  <c r="I374" i="6"/>
  <c r="H374" i="6"/>
  <c r="F374" i="6"/>
  <c r="E374" i="6"/>
  <c r="F329" i="6"/>
  <c r="K329" i="6" s="1"/>
  <c r="I329" i="6"/>
  <c r="H329" i="6"/>
  <c r="D329" i="6"/>
  <c r="E329" i="6"/>
  <c r="I398" i="6"/>
  <c r="H398" i="6"/>
  <c r="F398" i="6"/>
  <c r="E398" i="6"/>
  <c r="D398" i="6"/>
  <c r="D169" i="6"/>
  <c r="I407" i="6"/>
  <c r="H407" i="6"/>
  <c r="F407" i="6"/>
  <c r="K407" i="6" s="1"/>
  <c r="E407" i="6"/>
  <c r="D407" i="6"/>
  <c r="K366" i="6"/>
  <c r="L366" i="6" s="1"/>
  <c r="I476" i="6"/>
  <c r="H476" i="6"/>
  <c r="F476" i="6"/>
  <c r="K476" i="6" s="1"/>
  <c r="D476" i="6"/>
  <c r="E476" i="6"/>
  <c r="D403" i="6"/>
  <c r="I403" i="6"/>
  <c r="H403" i="6"/>
  <c r="F403" i="6"/>
  <c r="E403" i="6"/>
  <c r="K440" i="6"/>
  <c r="L440" i="6" s="1"/>
  <c r="I446" i="6"/>
  <c r="H446" i="6"/>
  <c r="D446" i="6"/>
  <c r="F446" i="6"/>
  <c r="E446" i="6"/>
  <c r="J398" i="6"/>
  <c r="G398" i="6"/>
  <c r="I413" i="6"/>
  <c r="H413" i="6"/>
  <c r="F413" i="6"/>
  <c r="E413" i="6"/>
  <c r="D413" i="6"/>
  <c r="E430" i="6"/>
  <c r="D430" i="6"/>
  <c r="I430" i="6"/>
  <c r="H430" i="6"/>
  <c r="F430" i="6"/>
  <c r="K430" i="6" s="1"/>
  <c r="K473" i="6"/>
  <c r="L473" i="6" s="1"/>
  <c r="K447" i="6"/>
  <c r="L447" i="6" s="1"/>
  <c r="G464" i="6"/>
  <c r="J464" i="6"/>
  <c r="J403" i="6"/>
  <c r="G403" i="6"/>
  <c r="I421" i="6"/>
  <c r="H421" i="6"/>
  <c r="D421" i="6"/>
  <c r="F421" i="6"/>
  <c r="E421" i="6"/>
  <c r="J446" i="6"/>
  <c r="G446" i="6"/>
  <c r="I169" i="6"/>
  <c r="I386" i="6"/>
  <c r="H386" i="6"/>
  <c r="F386" i="6"/>
  <c r="K386" i="6" s="1"/>
  <c r="E386" i="6"/>
  <c r="D386" i="6"/>
  <c r="J330" i="6"/>
  <c r="E405" i="6"/>
  <c r="D405" i="6"/>
  <c r="I405" i="6"/>
  <c r="H405" i="6"/>
  <c r="F405" i="6"/>
  <c r="K405" i="6" s="1"/>
  <c r="G322" i="6"/>
  <c r="K322" i="6" s="1"/>
  <c r="L322" i="6" s="1"/>
  <c r="J322" i="6"/>
  <c r="E411" i="6"/>
  <c r="D411" i="6"/>
  <c r="F411" i="6"/>
  <c r="I411" i="6"/>
  <c r="H411" i="6"/>
  <c r="I465" i="6"/>
  <c r="H465" i="6"/>
  <c r="F465" i="6"/>
  <c r="E465" i="6"/>
  <c r="D465" i="6"/>
  <c r="J451" i="6"/>
  <c r="G451" i="6"/>
  <c r="F485" i="6"/>
  <c r="E485" i="6"/>
  <c r="D485" i="6"/>
  <c r="I485" i="6"/>
  <c r="H485" i="6"/>
  <c r="K369" i="6"/>
  <c r="H425" i="6"/>
  <c r="F425" i="6"/>
  <c r="K425" i="6" s="1"/>
  <c r="E425" i="6"/>
  <c r="D425" i="6"/>
  <c r="I425" i="6"/>
  <c r="D463" i="6"/>
  <c r="E463" i="6"/>
  <c r="I463" i="6"/>
  <c r="H463" i="6"/>
  <c r="F463" i="6"/>
  <c r="D477" i="6"/>
  <c r="I477" i="6"/>
  <c r="H477" i="6"/>
  <c r="F477" i="6"/>
  <c r="E477" i="6"/>
  <c r="G67" i="6"/>
  <c r="H169" i="6"/>
  <c r="K474" i="6"/>
  <c r="L474" i="6" s="1"/>
  <c r="H372" i="6"/>
  <c r="F372" i="6"/>
  <c r="E372" i="6"/>
  <c r="D372" i="6"/>
  <c r="I372" i="6"/>
  <c r="H388" i="6"/>
  <c r="F388" i="6"/>
  <c r="E388" i="6"/>
  <c r="D388" i="6"/>
  <c r="I388" i="6"/>
  <c r="I249" i="6"/>
  <c r="E249" i="6"/>
  <c r="K370" i="6"/>
  <c r="L370" i="6" s="1"/>
  <c r="G340" i="6"/>
  <c r="K340" i="6" s="1"/>
  <c r="J340" i="6"/>
  <c r="H323" i="6"/>
  <c r="F323" i="6"/>
  <c r="K323" i="6" s="1"/>
  <c r="I323" i="6"/>
  <c r="J381" i="6"/>
  <c r="G381" i="6"/>
  <c r="J477" i="6"/>
  <c r="G477" i="6"/>
  <c r="G101" i="6"/>
  <c r="K101" i="6" s="1"/>
  <c r="L101" i="6" s="1"/>
  <c r="D91" i="6"/>
  <c r="J129" i="6"/>
  <c r="I241" i="6"/>
  <c r="I416" i="6"/>
  <c r="H416" i="6"/>
  <c r="F416" i="6"/>
  <c r="E416" i="6"/>
  <c r="D416" i="6"/>
  <c r="I432" i="6"/>
  <c r="H432" i="6"/>
  <c r="D432" i="6"/>
  <c r="F432" i="6"/>
  <c r="K432" i="6" s="1"/>
  <c r="E432" i="6"/>
  <c r="J376" i="6"/>
  <c r="G376" i="6"/>
  <c r="K397" i="6"/>
  <c r="E89" i="6"/>
  <c r="D89" i="6"/>
  <c r="K434" i="6"/>
  <c r="L434" i="6" s="1"/>
  <c r="F458" i="6"/>
  <c r="E458" i="6"/>
  <c r="I458" i="6"/>
  <c r="H458" i="6"/>
  <c r="D458" i="6"/>
  <c r="F91" i="6"/>
  <c r="K91" i="6" s="1"/>
  <c r="D449" i="6"/>
  <c r="I449" i="6"/>
  <c r="H449" i="6"/>
  <c r="F449" i="6"/>
  <c r="E449" i="6"/>
  <c r="F437" i="6"/>
  <c r="E437" i="6"/>
  <c r="D437" i="6"/>
  <c r="I437" i="6"/>
  <c r="H437" i="6"/>
  <c r="D307" i="6"/>
  <c r="F307" i="6"/>
  <c r="K307" i="6" s="1"/>
  <c r="H307" i="6"/>
  <c r="E307" i="6"/>
  <c r="I307" i="6"/>
  <c r="D179" i="6"/>
  <c r="F179" i="6"/>
  <c r="K179" i="6" s="1"/>
  <c r="E179" i="6"/>
  <c r="E428" i="6"/>
  <c r="D428" i="6"/>
  <c r="I428" i="6"/>
  <c r="H428" i="6"/>
  <c r="F428" i="6"/>
  <c r="I404" i="6"/>
  <c r="H404" i="6"/>
  <c r="D404" i="6"/>
  <c r="F404" i="6"/>
  <c r="E404" i="6"/>
  <c r="J426" i="6"/>
  <c r="M426" i="6"/>
  <c r="G426" i="6"/>
  <c r="G78" i="6"/>
  <c r="K78" i="6" s="1"/>
  <c r="L78" i="6" s="1"/>
  <c r="H91" i="6"/>
  <c r="H392" i="6"/>
  <c r="F392" i="6"/>
  <c r="E392" i="6"/>
  <c r="I392" i="6"/>
  <c r="D392" i="6"/>
  <c r="G367" i="6"/>
  <c r="J367" i="6"/>
  <c r="I281" i="6"/>
  <c r="H281" i="6"/>
  <c r="J428" i="6"/>
  <c r="G428" i="6"/>
  <c r="K368" i="6"/>
  <c r="L368" i="6" s="1"/>
  <c r="J274" i="6"/>
  <c r="G274" i="6"/>
  <c r="K274" i="6" s="1"/>
  <c r="L274" i="6" s="1"/>
  <c r="J479" i="6"/>
  <c r="G479" i="6"/>
  <c r="E435" i="6"/>
  <c r="I435" i="6"/>
  <c r="H435" i="6"/>
  <c r="F435" i="6"/>
  <c r="D435" i="6"/>
  <c r="J350" i="6"/>
  <c r="G350" i="6"/>
  <c r="K350" i="6" s="1"/>
  <c r="F314" i="6"/>
  <c r="K314" i="6" s="1"/>
  <c r="E314" i="6"/>
  <c r="I314" i="6"/>
  <c r="D314" i="6"/>
  <c r="H314" i="6"/>
  <c r="J353" i="6"/>
  <c r="G353" i="6"/>
  <c r="I309" i="6"/>
  <c r="H309" i="6"/>
  <c r="F309" i="6"/>
  <c r="K309" i="6" s="1"/>
  <c r="E309" i="6"/>
  <c r="D309" i="6"/>
  <c r="I178" i="6"/>
  <c r="H178" i="6"/>
  <c r="F178" i="6"/>
  <c r="K178" i="6" s="1"/>
  <c r="E178" i="6"/>
  <c r="D178" i="6"/>
  <c r="E135" i="6"/>
  <c r="D135" i="6"/>
  <c r="F135" i="6"/>
  <c r="K318" i="6"/>
  <c r="K345" i="6"/>
  <c r="I325" i="6"/>
  <c r="H325" i="6"/>
  <c r="D325" i="6"/>
  <c r="F325" i="6"/>
  <c r="K325" i="6" s="1"/>
  <c r="E325" i="6"/>
  <c r="G250" i="6"/>
  <c r="J250" i="6"/>
  <c r="D247" i="6"/>
  <c r="I247" i="6"/>
  <c r="H247" i="6"/>
  <c r="F247" i="6"/>
  <c r="K247" i="6" s="1"/>
  <c r="E247" i="6"/>
  <c r="K279" i="6"/>
  <c r="L279" i="6" s="1"/>
  <c r="H364" i="6"/>
  <c r="I364" i="6"/>
  <c r="F364" i="6"/>
  <c r="K364" i="6" s="1"/>
  <c r="E364" i="6"/>
  <c r="D364" i="6"/>
  <c r="I342" i="6"/>
  <c r="H342" i="6"/>
  <c r="F342" i="6"/>
  <c r="E342" i="6"/>
  <c r="D342" i="6"/>
  <c r="J356" i="6"/>
  <c r="G356" i="6"/>
  <c r="K289" i="6"/>
  <c r="E315" i="6"/>
  <c r="D315" i="6"/>
  <c r="I315" i="6"/>
  <c r="H315" i="6"/>
  <c r="F315" i="6"/>
  <c r="K315" i="6" s="1"/>
  <c r="E211" i="6"/>
  <c r="I211" i="6"/>
  <c r="H211" i="6"/>
  <c r="F211" i="6"/>
  <c r="I339" i="6"/>
  <c r="H339" i="6"/>
  <c r="D339" i="6"/>
  <c r="F339" i="6"/>
  <c r="E339" i="6"/>
  <c r="F324" i="6"/>
  <c r="E324" i="6"/>
  <c r="I324" i="6"/>
  <c r="H324" i="6"/>
  <c r="D324" i="6"/>
  <c r="H224" i="6"/>
  <c r="D224" i="6"/>
  <c r="I224" i="6"/>
  <c r="F224" i="6"/>
  <c r="K224" i="6" s="1"/>
  <c r="E224" i="6"/>
  <c r="F269" i="6"/>
  <c r="K269" i="6" s="1"/>
  <c r="E269" i="6"/>
  <c r="H269" i="6"/>
  <c r="I269" i="6"/>
  <c r="D269" i="6"/>
  <c r="F293" i="6"/>
  <c r="I293" i="6"/>
  <c r="H293" i="6"/>
  <c r="E293" i="6"/>
  <c r="D293" i="6"/>
  <c r="I251" i="6"/>
  <c r="H251" i="6"/>
  <c r="F251" i="6"/>
  <c r="K251" i="6" s="1"/>
  <c r="E251" i="6"/>
  <c r="D251" i="6"/>
  <c r="D334" i="6"/>
  <c r="F334" i="6"/>
  <c r="I334" i="6"/>
  <c r="H334" i="6"/>
  <c r="E334" i="6"/>
  <c r="K283" i="6"/>
  <c r="L283" i="6" s="1"/>
  <c r="K257" i="6"/>
  <c r="L257" i="6" s="1"/>
  <c r="I311" i="6"/>
  <c r="H311" i="6"/>
  <c r="F311" i="6"/>
  <c r="K311" i="6" s="1"/>
  <c r="D311" i="6"/>
  <c r="E311" i="6"/>
  <c r="H170" i="6"/>
  <c r="I170" i="6"/>
  <c r="K330" i="6"/>
  <c r="L330" i="6" s="1"/>
  <c r="F321" i="6"/>
  <c r="K321" i="6" s="1"/>
  <c r="I321" i="6"/>
  <c r="H321" i="6"/>
  <c r="E321" i="6"/>
  <c r="D321" i="6"/>
  <c r="I265" i="6"/>
  <c r="H265" i="6"/>
  <c r="F265" i="6"/>
  <c r="K265" i="6" s="1"/>
  <c r="E265" i="6"/>
  <c r="D265" i="6"/>
  <c r="G59" i="6"/>
  <c r="K59" i="6" s="1"/>
  <c r="J59" i="6"/>
  <c r="E320" i="6"/>
  <c r="D320" i="6"/>
  <c r="I320" i="6"/>
  <c r="H320" i="6"/>
  <c r="F320" i="6"/>
  <c r="E31" i="6"/>
  <c r="H31" i="6"/>
  <c r="D223" i="6"/>
  <c r="F223" i="6"/>
  <c r="K223" i="6" s="1"/>
  <c r="E223" i="6"/>
  <c r="J275" i="6"/>
  <c r="G275" i="6"/>
  <c r="I270" i="6"/>
  <c r="H270" i="6"/>
  <c r="F270" i="6"/>
  <c r="K270" i="6" s="1"/>
  <c r="E270" i="6"/>
  <c r="D270" i="6"/>
  <c r="I355" i="6"/>
  <c r="H355" i="6"/>
  <c r="F355" i="6"/>
  <c r="K355" i="6" s="1"/>
  <c r="E355" i="6"/>
  <c r="D355" i="6"/>
  <c r="I278" i="6"/>
  <c r="H278" i="6"/>
  <c r="F278" i="6"/>
  <c r="K278" i="6" s="1"/>
  <c r="E278" i="6"/>
  <c r="D278" i="6"/>
  <c r="I365" i="6"/>
  <c r="H365" i="6"/>
  <c r="F365" i="6"/>
  <c r="E365" i="6"/>
  <c r="D365" i="6"/>
  <c r="K360" i="6"/>
  <c r="L360" i="6" s="1"/>
  <c r="K338" i="6"/>
  <c r="L338" i="6" s="1"/>
  <c r="K328" i="6"/>
  <c r="L328" i="6" s="1"/>
  <c r="D95" i="6"/>
  <c r="H95" i="6"/>
  <c r="I255" i="6"/>
  <c r="F255" i="6"/>
  <c r="H255" i="6"/>
  <c r="E255" i="6"/>
  <c r="D255" i="6"/>
  <c r="G343" i="6"/>
  <c r="J343" i="6"/>
  <c r="K346" i="6"/>
  <c r="J262" i="6"/>
  <c r="G262" i="6"/>
  <c r="H234" i="6"/>
  <c r="D234" i="6"/>
  <c r="I234" i="6"/>
  <c r="E234" i="6"/>
  <c r="F266" i="6"/>
  <c r="I266" i="6"/>
  <c r="E266" i="6"/>
  <c r="D266" i="6"/>
  <c r="H266" i="6"/>
  <c r="I130" i="6"/>
  <c r="F130" i="6"/>
  <c r="K130" i="6" s="1"/>
  <c r="E130" i="6"/>
  <c r="D130" i="6"/>
  <c r="I201" i="6"/>
  <c r="H201" i="6"/>
  <c r="F201" i="6"/>
  <c r="K201" i="6" s="1"/>
  <c r="E201" i="6"/>
  <c r="D201" i="6"/>
  <c r="I80" i="6"/>
  <c r="D80" i="6"/>
  <c r="H80" i="6"/>
  <c r="F80" i="6"/>
  <c r="K80" i="6" s="1"/>
  <c r="F212" i="6"/>
  <c r="K212" i="6" s="1"/>
  <c r="D212" i="6"/>
  <c r="H212" i="6"/>
  <c r="I344" i="6"/>
  <c r="H344" i="6"/>
  <c r="F344" i="6"/>
  <c r="E344" i="6"/>
  <c r="D344" i="6"/>
  <c r="D227" i="6"/>
  <c r="I227" i="6"/>
  <c r="H227" i="6"/>
  <c r="F363" i="6"/>
  <c r="E363" i="6"/>
  <c r="D363" i="6"/>
  <c r="H363" i="6"/>
  <c r="I363" i="6"/>
  <c r="D292" i="6"/>
  <c r="I292" i="6"/>
  <c r="H292" i="6"/>
  <c r="F292" i="6"/>
  <c r="E292" i="6"/>
  <c r="F259" i="6"/>
  <c r="E259" i="6"/>
  <c r="D259" i="6"/>
  <c r="I259" i="6"/>
  <c r="H259" i="6"/>
  <c r="I276" i="6"/>
  <c r="H276" i="6"/>
  <c r="F276" i="6"/>
  <c r="K276" i="6" s="1"/>
  <c r="E276" i="6"/>
  <c r="D276" i="6"/>
  <c r="E268" i="6"/>
  <c r="D268" i="6"/>
  <c r="I268" i="6"/>
  <c r="H268" i="6"/>
  <c r="F268" i="6"/>
  <c r="J344" i="6"/>
  <c r="G344" i="6"/>
  <c r="K354" i="6"/>
  <c r="L354" i="6" s="1"/>
  <c r="K295" i="6"/>
  <c r="J292" i="6"/>
  <c r="G292" i="6"/>
  <c r="G288" i="6"/>
  <c r="J288" i="6"/>
  <c r="E299" i="6"/>
  <c r="H299" i="6"/>
  <c r="D299" i="6"/>
  <c r="F299" i="6"/>
  <c r="K299" i="6" s="1"/>
  <c r="I299" i="6"/>
  <c r="D362" i="6"/>
  <c r="F362" i="6"/>
  <c r="E362" i="6"/>
  <c r="I362" i="6"/>
  <c r="H362" i="6"/>
  <c r="H352" i="6"/>
  <c r="F352" i="6"/>
  <c r="E352" i="6"/>
  <c r="D352" i="6"/>
  <c r="I352" i="6"/>
  <c r="H252" i="6"/>
  <c r="I252" i="6"/>
  <c r="F252" i="6"/>
  <c r="E252" i="6"/>
  <c r="D252" i="6"/>
  <c r="D193" i="6"/>
  <c r="H193" i="6"/>
  <c r="E193" i="6"/>
  <c r="F230" i="6"/>
  <c r="K230" i="6" s="1"/>
  <c r="H230" i="6"/>
  <c r="I230" i="6"/>
  <c r="D230" i="6"/>
  <c r="E119" i="6"/>
  <c r="E79" i="6"/>
  <c r="I79" i="6"/>
  <c r="H79" i="6"/>
  <c r="F79" i="6"/>
  <c r="K79" i="6" s="1"/>
  <c r="E284" i="6"/>
  <c r="D284" i="6"/>
  <c r="I284" i="6"/>
  <c r="H284" i="6"/>
  <c r="F284" i="6"/>
  <c r="K284" i="6" s="1"/>
  <c r="I351" i="6"/>
  <c r="H351" i="6"/>
  <c r="F351" i="6"/>
  <c r="E351" i="6"/>
  <c r="D351" i="6"/>
  <c r="F107" i="6"/>
  <c r="K107" i="6" s="1"/>
  <c r="E107" i="6"/>
  <c r="E258" i="6"/>
  <c r="I258" i="6"/>
  <c r="H258" i="6"/>
  <c r="D258" i="6"/>
  <c r="F258" i="6"/>
  <c r="K331" i="6"/>
  <c r="L331" i="6" s="1"/>
  <c r="D239" i="6"/>
  <c r="D119" i="6"/>
  <c r="F263" i="6"/>
  <c r="E263" i="6"/>
  <c r="D263" i="6"/>
  <c r="I263" i="6"/>
  <c r="H263" i="6"/>
  <c r="J264" i="6"/>
  <c r="G264" i="6"/>
  <c r="I310" i="6"/>
  <c r="H310" i="6"/>
  <c r="F310" i="6"/>
  <c r="E310" i="6"/>
  <c r="D310" i="6"/>
  <c r="K298" i="6"/>
  <c r="H239" i="6"/>
  <c r="D277" i="6"/>
  <c r="I277" i="6"/>
  <c r="H277" i="6"/>
  <c r="F277" i="6"/>
  <c r="K277" i="6" s="1"/>
  <c r="E277" i="6"/>
  <c r="I294" i="6"/>
  <c r="E294" i="6"/>
  <c r="H294" i="6"/>
  <c r="D294" i="6"/>
  <c r="F294" i="6"/>
  <c r="E261" i="6"/>
  <c r="I261" i="6"/>
  <c r="H261" i="6"/>
  <c r="D261" i="6"/>
  <c r="F261" i="6"/>
  <c r="K313" i="6"/>
  <c r="L313" i="6" s="1"/>
  <c r="E308" i="6"/>
  <c r="D308" i="6"/>
  <c r="H308" i="6"/>
  <c r="F308" i="6"/>
  <c r="I308" i="6"/>
  <c r="E189" i="6"/>
  <c r="H189" i="6"/>
  <c r="F189" i="6"/>
  <c r="K189" i="6" s="1"/>
  <c r="D189" i="6"/>
  <c r="I189" i="6"/>
  <c r="D221" i="6"/>
  <c r="F221" i="6"/>
  <c r="K221" i="6" s="1"/>
  <c r="E221" i="6"/>
  <c r="H221" i="6"/>
  <c r="I221" i="6"/>
  <c r="G104" i="6"/>
  <c r="J104" i="6"/>
  <c r="H327" i="6"/>
  <c r="F327" i="6"/>
  <c r="K327" i="6" s="1"/>
  <c r="I327" i="6"/>
  <c r="E327" i="6"/>
  <c r="D327" i="6"/>
  <c r="K326" i="6"/>
  <c r="L326" i="6" s="1"/>
  <c r="F196" i="6"/>
  <c r="K196" i="6" s="1"/>
  <c r="H196" i="6"/>
  <c r="I196" i="6"/>
  <c r="I361" i="6"/>
  <c r="H361" i="6"/>
  <c r="F361" i="6"/>
  <c r="K361" i="6" s="1"/>
  <c r="E361" i="6"/>
  <c r="D361" i="6"/>
  <c r="I267" i="6"/>
  <c r="H267" i="6"/>
  <c r="F267" i="6"/>
  <c r="K267" i="6" s="1"/>
  <c r="E267" i="6"/>
  <c r="D267" i="6"/>
  <c r="I286" i="6"/>
  <c r="H286" i="6"/>
  <c r="F286" i="6"/>
  <c r="E286" i="6"/>
  <c r="D286" i="6"/>
  <c r="D302" i="6"/>
  <c r="F302" i="6"/>
  <c r="K302" i="6" s="1"/>
  <c r="E302" i="6"/>
  <c r="I302" i="6"/>
  <c r="H302" i="6"/>
  <c r="K281" i="6"/>
  <c r="I333" i="6"/>
  <c r="F333" i="6"/>
  <c r="K333" i="6" s="1"/>
  <c r="D333" i="6"/>
  <c r="H333" i="6"/>
  <c r="E333" i="6"/>
  <c r="G126" i="6"/>
  <c r="J126" i="6"/>
  <c r="M126" i="6"/>
  <c r="F207" i="6"/>
  <c r="E207" i="6"/>
  <c r="I207" i="6"/>
  <c r="D207" i="6"/>
  <c r="H207" i="6"/>
  <c r="I140" i="6"/>
  <c r="H140" i="6"/>
  <c r="F140" i="6"/>
  <c r="D140" i="6"/>
  <c r="E140" i="6"/>
  <c r="J194" i="6"/>
  <c r="G194" i="6"/>
  <c r="H192" i="6"/>
  <c r="I192" i="6"/>
  <c r="F192" i="6"/>
  <c r="E192" i="6"/>
  <c r="D192" i="6"/>
  <c r="E186" i="6"/>
  <c r="D186" i="6"/>
  <c r="I186" i="6"/>
  <c r="H186" i="6"/>
  <c r="F186" i="6"/>
  <c r="K186" i="6" s="1"/>
  <c r="D233" i="6"/>
  <c r="I233" i="6"/>
  <c r="H233" i="6"/>
  <c r="F233" i="6"/>
  <c r="K233" i="6" s="1"/>
  <c r="E233" i="6"/>
  <c r="H126" i="6"/>
  <c r="D126" i="6"/>
  <c r="F126" i="6"/>
  <c r="E126" i="6"/>
  <c r="I126" i="6"/>
  <c r="G140" i="6"/>
  <c r="J140" i="6"/>
  <c r="H194" i="6"/>
  <c r="I194" i="6"/>
  <c r="F194" i="6"/>
  <c r="D194" i="6"/>
  <c r="E194" i="6"/>
  <c r="D164" i="6"/>
  <c r="I164" i="6"/>
  <c r="H164" i="6"/>
  <c r="F164" i="6"/>
  <c r="E164" i="6"/>
  <c r="E138" i="6"/>
  <c r="D138" i="6"/>
  <c r="I138" i="6"/>
  <c r="H138" i="6"/>
  <c r="F138" i="6"/>
  <c r="D143" i="6"/>
  <c r="I143" i="6"/>
  <c r="F143" i="6"/>
  <c r="E143" i="6"/>
  <c r="H143" i="6"/>
  <c r="H198" i="6"/>
  <c r="I198" i="6"/>
  <c r="F198" i="6"/>
  <c r="E198" i="6"/>
  <c r="D198" i="6"/>
  <c r="D180" i="6"/>
  <c r="I180" i="6"/>
  <c r="H180" i="6"/>
  <c r="F180" i="6"/>
  <c r="K180" i="6" s="1"/>
  <c r="E180" i="6"/>
  <c r="I168" i="6"/>
  <c r="F168" i="6"/>
  <c r="K168" i="6" s="1"/>
  <c r="E168" i="6"/>
  <c r="H168" i="6"/>
  <c r="D168" i="6"/>
  <c r="J164" i="6"/>
  <c r="G164" i="6"/>
  <c r="K200" i="6"/>
  <c r="L200" i="6" s="1"/>
  <c r="I62" i="6"/>
  <c r="F62" i="6"/>
  <c r="K62" i="6" s="1"/>
  <c r="D62" i="6"/>
  <c r="D240" i="6"/>
  <c r="H240" i="6"/>
  <c r="F240" i="6"/>
  <c r="E240" i="6"/>
  <c r="I240" i="6"/>
  <c r="K133" i="6"/>
  <c r="L133" i="6" s="1"/>
  <c r="F32" i="6"/>
  <c r="K32" i="6" s="1"/>
  <c r="E106" i="6"/>
  <c r="L8" i="6"/>
  <c r="I150" i="6"/>
  <c r="F150" i="6"/>
  <c r="K150" i="6" s="1"/>
  <c r="H150" i="6"/>
  <c r="E150" i="6"/>
  <c r="D150" i="6"/>
  <c r="I183" i="6"/>
  <c r="H183" i="6"/>
  <c r="E183" i="6"/>
  <c r="D183" i="6"/>
  <c r="F183" i="6"/>
  <c r="H155" i="6"/>
  <c r="F155" i="6"/>
  <c r="E155" i="6"/>
  <c r="D155" i="6"/>
  <c r="I155" i="6"/>
  <c r="K197" i="6"/>
  <c r="L197" i="6" s="1"/>
  <c r="I195" i="6"/>
  <c r="F195" i="6"/>
  <c r="E195" i="6"/>
  <c r="D195" i="6"/>
  <c r="H195" i="6"/>
  <c r="E175" i="6"/>
  <c r="F175" i="6"/>
  <c r="D175" i="6"/>
  <c r="I175" i="6"/>
  <c r="H175" i="6"/>
  <c r="G240" i="6"/>
  <c r="J240" i="6"/>
  <c r="I202" i="6"/>
  <c r="H202" i="6"/>
  <c r="D202" i="6"/>
  <c r="F202" i="6"/>
  <c r="E202" i="6"/>
  <c r="D213" i="6"/>
  <c r="F213" i="6"/>
  <c r="I213" i="6"/>
  <c r="H213" i="6"/>
  <c r="E213" i="6"/>
  <c r="K146" i="6"/>
  <c r="L146" i="6" s="1"/>
  <c r="K159" i="6"/>
  <c r="L159" i="6" s="1"/>
  <c r="J72" i="6"/>
  <c r="G155" i="6"/>
  <c r="J155" i="6"/>
  <c r="G149" i="6"/>
  <c r="J149" i="6"/>
  <c r="J195" i="6"/>
  <c r="G195" i="6"/>
  <c r="G232" i="6"/>
  <c r="J232" i="6"/>
  <c r="J175" i="6"/>
  <c r="G175" i="6"/>
  <c r="J139" i="6"/>
  <c r="G139" i="6"/>
  <c r="G202" i="6"/>
  <c r="J202" i="6"/>
  <c r="D93" i="6"/>
  <c r="I93" i="6"/>
  <c r="E93" i="6"/>
  <c r="H93" i="6"/>
  <c r="F93" i="6"/>
  <c r="F82" i="6"/>
  <c r="K82" i="6" s="1"/>
  <c r="H82" i="6"/>
  <c r="D82" i="6"/>
  <c r="I82" i="6"/>
  <c r="I228" i="6"/>
  <c r="H228" i="6"/>
  <c r="F228" i="6"/>
  <c r="E228" i="6"/>
  <c r="D228" i="6"/>
  <c r="J71" i="6"/>
  <c r="K169" i="6"/>
  <c r="K222" i="6"/>
  <c r="F139" i="6"/>
  <c r="D139" i="6"/>
  <c r="H139" i="6"/>
  <c r="E139" i="6"/>
  <c r="I139" i="6"/>
  <c r="K158" i="6"/>
  <c r="L158" i="6" s="1"/>
  <c r="K243" i="6"/>
  <c r="L243" i="6" s="1"/>
  <c r="J228" i="6"/>
  <c r="G228" i="6"/>
  <c r="I237" i="6"/>
  <c r="F237" i="6"/>
  <c r="E237" i="6"/>
  <c r="D237" i="6"/>
  <c r="H237" i="6"/>
  <c r="J217" i="6"/>
  <c r="G217" i="6"/>
  <c r="D75" i="6"/>
  <c r="F75" i="6"/>
  <c r="K75" i="6" s="1"/>
  <c r="I75" i="6"/>
  <c r="H75" i="6"/>
  <c r="E75" i="6"/>
  <c r="I160" i="6"/>
  <c r="H160" i="6"/>
  <c r="E160" i="6"/>
  <c r="D160" i="6"/>
  <c r="F160" i="6"/>
  <c r="F238" i="6"/>
  <c r="D238" i="6"/>
  <c r="I238" i="6"/>
  <c r="E238" i="6"/>
  <c r="H238" i="6"/>
  <c r="K172" i="6"/>
  <c r="L172" i="6" s="1"/>
  <c r="F174" i="6"/>
  <c r="K174" i="6" s="1"/>
  <c r="E174" i="6"/>
  <c r="H174" i="6"/>
  <c r="I174" i="6"/>
  <c r="D174" i="6"/>
  <c r="J237" i="6"/>
  <c r="G237" i="6"/>
  <c r="K129" i="6"/>
  <c r="L129" i="6" s="1"/>
  <c r="J142" i="6"/>
  <c r="G142" i="6"/>
  <c r="D154" i="6"/>
  <c r="I154" i="6"/>
  <c r="H154" i="6"/>
  <c r="F154" i="6"/>
  <c r="E154" i="6"/>
  <c r="J160" i="6"/>
  <c r="G160" i="6"/>
  <c r="F173" i="6"/>
  <c r="E173" i="6"/>
  <c r="D173" i="6"/>
  <c r="I173" i="6"/>
  <c r="H173" i="6"/>
  <c r="F229" i="6"/>
  <c r="H229" i="6"/>
  <c r="E229" i="6"/>
  <c r="D229" i="6"/>
  <c r="I229" i="6"/>
  <c r="J156" i="6"/>
  <c r="G156" i="6"/>
  <c r="I181" i="6"/>
  <c r="H181" i="6"/>
  <c r="F181" i="6"/>
  <c r="K181" i="6" s="1"/>
  <c r="E181" i="6"/>
  <c r="D181" i="6"/>
  <c r="H106" i="6"/>
  <c r="J106" i="6"/>
  <c r="H102" i="6"/>
  <c r="E102" i="6"/>
  <c r="I102" i="6"/>
  <c r="F102" i="6"/>
  <c r="K203" i="6"/>
  <c r="L203" i="6" s="1"/>
  <c r="E16" i="6"/>
  <c r="H16" i="6"/>
  <c r="F16" i="6"/>
  <c r="I209" i="6"/>
  <c r="H209" i="6"/>
  <c r="E209" i="6"/>
  <c r="D209" i="6"/>
  <c r="F209" i="6"/>
  <c r="G154" i="6"/>
  <c r="J154" i="6"/>
  <c r="K113" i="6"/>
  <c r="L113" i="6" s="1"/>
  <c r="J229" i="6"/>
  <c r="G229" i="6"/>
  <c r="D67" i="6"/>
  <c r="F67" i="6"/>
  <c r="G131" i="6"/>
  <c r="J131" i="6"/>
  <c r="H32" i="6"/>
  <c r="G176" i="6"/>
  <c r="J176" i="6"/>
  <c r="J209" i="6"/>
  <c r="G209" i="6"/>
  <c r="G188" i="6"/>
  <c r="J188" i="6"/>
  <c r="E208" i="6"/>
  <c r="D208" i="6"/>
  <c r="I208" i="6"/>
  <c r="H208" i="6"/>
  <c r="F208" i="6"/>
  <c r="K193" i="6"/>
  <c r="H205" i="6"/>
  <c r="F205" i="6"/>
  <c r="E205" i="6"/>
  <c r="D205" i="6"/>
  <c r="I205" i="6"/>
  <c r="F131" i="6"/>
  <c r="D131" i="6"/>
  <c r="I131" i="6"/>
  <c r="H131" i="6"/>
  <c r="E131" i="6"/>
  <c r="I206" i="6"/>
  <c r="H206" i="6"/>
  <c r="F206" i="6"/>
  <c r="D206" i="6"/>
  <c r="E206" i="6"/>
  <c r="E32" i="6"/>
  <c r="F106" i="6"/>
  <c r="K106" i="6" s="1"/>
  <c r="J182" i="6"/>
  <c r="G182" i="6"/>
  <c r="J141" i="6"/>
  <c r="G141" i="6"/>
  <c r="H216" i="6"/>
  <c r="E216" i="6"/>
  <c r="I216" i="6"/>
  <c r="D216" i="6"/>
  <c r="F216" i="6"/>
  <c r="K216" i="6" s="1"/>
  <c r="I188" i="6"/>
  <c r="F188" i="6"/>
  <c r="H188" i="6"/>
  <c r="E188" i="6"/>
  <c r="D188" i="6"/>
  <c r="E235" i="6"/>
  <c r="I235" i="6"/>
  <c r="H235" i="6"/>
  <c r="F235" i="6"/>
  <c r="D235" i="6"/>
  <c r="J205" i="6"/>
  <c r="G205" i="6"/>
  <c r="J206" i="6"/>
  <c r="G206" i="6"/>
  <c r="D236" i="6"/>
  <c r="I236" i="6"/>
  <c r="H236" i="6"/>
  <c r="F236" i="6"/>
  <c r="E236" i="6"/>
  <c r="G86" i="6"/>
  <c r="K86" i="6" s="1"/>
  <c r="L86" i="6" s="1"/>
  <c r="K234" i="6"/>
  <c r="J235" i="6"/>
  <c r="G235" i="6"/>
  <c r="F225" i="6"/>
  <c r="K225" i="6" s="1"/>
  <c r="E225" i="6"/>
  <c r="D225" i="6"/>
  <c r="I225" i="6"/>
  <c r="H225" i="6"/>
  <c r="H88" i="6"/>
  <c r="I88" i="6"/>
  <c r="E88" i="6"/>
  <c r="K170" i="6"/>
  <c r="J75" i="6"/>
  <c r="H190" i="6"/>
  <c r="F190" i="6"/>
  <c r="E190" i="6"/>
  <c r="D190" i="6"/>
  <c r="I190" i="6"/>
  <c r="I219" i="6"/>
  <c r="H219" i="6"/>
  <c r="E219" i="6"/>
  <c r="F219" i="6"/>
  <c r="D219" i="6"/>
  <c r="G236" i="6"/>
  <c r="J236" i="6"/>
  <c r="K165" i="6"/>
  <c r="L165" i="6" s="1"/>
  <c r="I60" i="6"/>
  <c r="F60" i="6"/>
  <c r="D60" i="6"/>
  <c r="H60" i="6"/>
  <c r="K132" i="6"/>
  <c r="L132" i="6" s="1"/>
  <c r="H18" i="6"/>
  <c r="F18" i="6"/>
  <c r="E18" i="6"/>
  <c r="D18" i="6"/>
  <c r="I18" i="6"/>
  <c r="D20" i="6"/>
  <c r="I20" i="6"/>
  <c r="H20" i="6"/>
  <c r="F20" i="6"/>
  <c r="K20" i="6" s="1"/>
  <c r="E20" i="6"/>
  <c r="F58" i="6"/>
  <c r="K58" i="6" s="1"/>
  <c r="E58" i="6"/>
  <c r="H58" i="6"/>
  <c r="D58" i="6"/>
  <c r="I58" i="6"/>
  <c r="F98" i="6"/>
  <c r="I98" i="6"/>
  <c r="E98" i="6"/>
  <c r="H98" i="6"/>
  <c r="D98" i="6"/>
  <c r="I63" i="6"/>
  <c r="H63" i="6"/>
  <c r="F63" i="6"/>
  <c r="E63" i="6"/>
  <c r="D63" i="6"/>
  <c r="K22" i="6"/>
  <c r="F61" i="6"/>
  <c r="K61" i="6" s="1"/>
  <c r="I61" i="6"/>
  <c r="H61" i="6"/>
  <c r="E61" i="6"/>
  <c r="D61" i="6"/>
  <c r="J18" i="6"/>
  <c r="G18" i="6"/>
  <c r="H125" i="6"/>
  <c r="F125" i="6"/>
  <c r="D125" i="6"/>
  <c r="I125" i="6"/>
  <c r="E125" i="6"/>
  <c r="I117" i="6"/>
  <c r="H117" i="6"/>
  <c r="F117" i="6"/>
  <c r="E117" i="6"/>
  <c r="D117" i="6"/>
  <c r="K99" i="6"/>
  <c r="L99" i="6" s="1"/>
  <c r="J117" i="6"/>
  <c r="G117" i="6"/>
  <c r="K71" i="6"/>
  <c r="L71" i="6" s="1"/>
  <c r="K73" i="6"/>
  <c r="L73" i="6" s="1"/>
  <c r="K122" i="6"/>
  <c r="F84" i="6"/>
  <c r="K84" i="6" s="1"/>
  <c r="I84" i="6"/>
  <c r="E84" i="6"/>
  <c r="H84" i="6"/>
  <c r="D84" i="6"/>
  <c r="F94" i="6"/>
  <c r="I94" i="6"/>
  <c r="H94" i="6"/>
  <c r="E94" i="6"/>
  <c r="D94" i="6"/>
  <c r="D48" i="6"/>
  <c r="I48" i="6"/>
  <c r="H48" i="6"/>
  <c r="F48" i="6"/>
  <c r="E48" i="6"/>
  <c r="K87" i="6"/>
  <c r="L87" i="6" s="1"/>
  <c r="K40" i="6"/>
  <c r="L40" i="6" s="1"/>
  <c r="I68" i="6"/>
  <c r="H68" i="6"/>
  <c r="F68" i="6"/>
  <c r="E68" i="6"/>
  <c r="D68" i="6"/>
  <c r="I30" i="6"/>
  <c r="H30" i="6"/>
  <c r="F30" i="6"/>
  <c r="K30" i="6" s="1"/>
  <c r="E30" i="6"/>
  <c r="D30" i="6"/>
  <c r="I26" i="6"/>
  <c r="H26" i="6"/>
  <c r="F26" i="6"/>
  <c r="E26" i="6"/>
  <c r="D26" i="6"/>
  <c r="H35" i="6"/>
  <c r="E35" i="6"/>
  <c r="D35" i="6"/>
  <c r="I35" i="6"/>
  <c r="F35" i="6"/>
  <c r="H124" i="6"/>
  <c r="D124" i="6"/>
  <c r="F124" i="6"/>
  <c r="E124" i="6"/>
  <c r="I124" i="6"/>
  <c r="K29" i="6"/>
  <c r="L29" i="6" s="1"/>
  <c r="G98" i="6"/>
  <c r="J98" i="6"/>
  <c r="I110" i="6"/>
  <c r="H110" i="6"/>
  <c r="D110" i="6"/>
  <c r="F110" i="6"/>
  <c r="E110" i="6"/>
  <c r="I38" i="6"/>
  <c r="H38" i="6"/>
  <c r="F38" i="6"/>
  <c r="E38" i="6"/>
  <c r="D38" i="6"/>
  <c r="D77" i="6"/>
  <c r="I77" i="6"/>
  <c r="H77" i="6"/>
  <c r="E77" i="6"/>
  <c r="F77" i="6"/>
  <c r="K121" i="6"/>
  <c r="L121" i="6" s="1"/>
  <c r="K39" i="6"/>
  <c r="L39" i="6" s="1"/>
  <c r="J15" i="6"/>
  <c r="G15" i="6"/>
  <c r="K90" i="6"/>
  <c r="L90" i="6" s="1"/>
  <c r="I24" i="6"/>
  <c r="H24" i="6"/>
  <c r="F24" i="6"/>
  <c r="E24" i="6"/>
  <c r="D24" i="6"/>
  <c r="I116" i="6"/>
  <c r="F116" i="6"/>
  <c r="H116" i="6"/>
  <c r="E116" i="6"/>
  <c r="D116" i="6"/>
  <c r="G118" i="6"/>
  <c r="J118" i="6"/>
  <c r="I55" i="6"/>
  <c r="E55" i="6"/>
  <c r="F55" i="6"/>
  <c r="D55" i="6"/>
  <c r="H55" i="6"/>
  <c r="K123" i="6"/>
  <c r="L123" i="6" s="1"/>
  <c r="H83" i="6"/>
  <c r="I83" i="6"/>
  <c r="F83" i="6"/>
  <c r="K83" i="6" s="1"/>
  <c r="D83" i="6"/>
  <c r="E83" i="6"/>
  <c r="G24" i="6"/>
  <c r="J24" i="6"/>
  <c r="G56" i="6"/>
  <c r="J56" i="6"/>
  <c r="I41" i="6"/>
  <c r="E41" i="6"/>
  <c r="D41" i="6"/>
  <c r="H41" i="6"/>
  <c r="F41" i="6"/>
  <c r="K43" i="6"/>
  <c r="L43" i="6" s="1"/>
  <c r="D33" i="6"/>
  <c r="I33" i="6"/>
  <c r="H33" i="6"/>
  <c r="F33" i="6"/>
  <c r="E33" i="6"/>
  <c r="J111" i="6"/>
  <c r="G111" i="6"/>
  <c r="F118" i="6"/>
  <c r="E118" i="6"/>
  <c r="D118" i="6"/>
  <c r="H118" i="6"/>
  <c r="I118" i="6"/>
  <c r="I109" i="6"/>
  <c r="E109" i="6"/>
  <c r="F109" i="6"/>
  <c r="D109" i="6"/>
  <c r="H109" i="6"/>
  <c r="F100" i="6"/>
  <c r="E100" i="6"/>
  <c r="H100" i="6"/>
  <c r="D100" i="6"/>
  <c r="I100" i="6"/>
  <c r="F13" i="6"/>
  <c r="E13" i="6"/>
  <c r="D13" i="6"/>
  <c r="I13" i="6"/>
  <c r="H13" i="6"/>
  <c r="F17" i="6"/>
  <c r="H17" i="6"/>
  <c r="E17" i="6"/>
  <c r="D17" i="6"/>
  <c r="I17" i="6"/>
  <c r="H54" i="6"/>
  <c r="F54" i="6"/>
  <c r="E54" i="6"/>
  <c r="D54" i="6"/>
  <c r="I54" i="6"/>
  <c r="J42" i="6"/>
  <c r="G42" i="6"/>
  <c r="J109" i="6"/>
  <c r="G109" i="6"/>
  <c r="G45" i="6"/>
  <c r="J45" i="6"/>
  <c r="J85" i="6"/>
  <c r="G85" i="6"/>
  <c r="J76" i="6"/>
  <c r="G76" i="6"/>
  <c r="I10" i="6"/>
  <c r="H10" i="6"/>
  <c r="F10" i="6"/>
  <c r="E10" i="6"/>
  <c r="D10" i="6"/>
  <c r="K120" i="6"/>
  <c r="D108" i="6"/>
  <c r="I108" i="6"/>
  <c r="H108" i="6"/>
  <c r="F108" i="6"/>
  <c r="E108" i="6"/>
  <c r="J37" i="6"/>
  <c r="G37" i="6"/>
  <c r="G17" i="6"/>
  <c r="J17" i="6"/>
  <c r="D115" i="6"/>
  <c r="F115" i="6"/>
  <c r="K115" i="6" s="1"/>
  <c r="I115" i="6"/>
  <c r="E115" i="6"/>
  <c r="H115" i="6"/>
  <c r="K19" i="6"/>
  <c r="I12" i="6"/>
  <c r="H12" i="6"/>
  <c r="F12" i="6"/>
  <c r="E12" i="6"/>
  <c r="D12" i="6"/>
  <c r="H25" i="6"/>
  <c r="F25" i="6"/>
  <c r="E25" i="6"/>
  <c r="I25" i="6"/>
  <c r="D25" i="6"/>
  <c r="F66" i="6"/>
  <c r="K66" i="6" s="1"/>
  <c r="E66" i="6"/>
  <c r="D66" i="6"/>
  <c r="I66" i="6"/>
  <c r="H66" i="6"/>
  <c r="K105" i="6"/>
  <c r="L105" i="6" s="1"/>
  <c r="F36" i="6"/>
  <c r="D36" i="6"/>
  <c r="I36" i="6"/>
  <c r="E36" i="6"/>
  <c r="H36" i="6"/>
  <c r="H81" i="6"/>
  <c r="F81" i="6"/>
  <c r="D81" i="6"/>
  <c r="E81" i="6"/>
  <c r="I81" i="6"/>
  <c r="L318" i="6" l="1"/>
  <c r="L455" i="6"/>
  <c r="L222" i="6"/>
  <c r="L556" i="6"/>
  <c r="L502" i="6"/>
  <c r="L127" i="6"/>
  <c r="L527" i="6"/>
  <c r="N654" i="6"/>
  <c r="O654" i="6" s="1"/>
  <c r="L661" i="6"/>
  <c r="L27" i="6"/>
  <c r="K654" i="6"/>
  <c r="L654" i="6" s="1"/>
  <c r="N606" i="6"/>
  <c r="L685" i="6"/>
  <c r="L703" i="6"/>
  <c r="L651" i="6"/>
  <c r="L148" i="6"/>
  <c r="N690" i="6"/>
  <c r="O690" i="6" s="1"/>
  <c r="L622" i="6"/>
  <c r="L653" i="6"/>
  <c r="L714" i="6"/>
  <c r="L711" i="6"/>
  <c r="L657" i="6"/>
  <c r="L697" i="6"/>
  <c r="L725" i="6"/>
  <c r="L709" i="6"/>
  <c r="L658" i="6"/>
  <c r="N612" i="6"/>
  <c r="L724" i="6"/>
  <c r="N672" i="6"/>
  <c r="K690" i="6"/>
  <c r="L690" i="6" s="1"/>
  <c r="P690" i="6" s="1"/>
  <c r="Q690" i="6" s="1"/>
  <c r="M691" i="6" s="1"/>
  <c r="L634" i="6"/>
  <c r="L659" i="6"/>
  <c r="L637" i="6"/>
  <c r="N648" i="6"/>
  <c r="O648" i="6" s="1"/>
  <c r="P648" i="6" s="1"/>
  <c r="L289" i="6"/>
  <c r="L663" i="6"/>
  <c r="L691" i="6"/>
  <c r="L700" i="6"/>
  <c r="L698" i="6"/>
  <c r="L639" i="6"/>
  <c r="L694" i="6"/>
  <c r="L647" i="6"/>
  <c r="L616" i="6"/>
  <c r="L681" i="6"/>
  <c r="K618" i="6"/>
  <c r="L618" i="6" s="1"/>
  <c r="N618" i="6"/>
  <c r="O618" i="6" s="1"/>
  <c r="L573" i="6"/>
  <c r="L667" i="6"/>
  <c r="L683" i="6"/>
  <c r="L673" i="6"/>
  <c r="L607" i="6"/>
  <c r="N714" i="6"/>
  <c r="O714" i="6" s="1"/>
  <c r="L610" i="6"/>
  <c r="K704" i="6"/>
  <c r="L704" i="6" s="1"/>
  <c r="L722" i="6"/>
  <c r="N720" i="6"/>
  <c r="O720" i="6" s="1"/>
  <c r="K620" i="6"/>
  <c r="L620" i="6" s="1"/>
  <c r="N660" i="6"/>
  <c r="O660" i="6" s="1"/>
  <c r="P678" i="6"/>
  <c r="R678" i="6" s="1"/>
  <c r="P636" i="6"/>
  <c r="R636" i="6" s="1"/>
  <c r="P654" i="6"/>
  <c r="R654" i="6" s="1"/>
  <c r="O606" i="6"/>
  <c r="K635" i="6"/>
  <c r="L635" i="6" s="1"/>
  <c r="P630" i="6"/>
  <c r="Q630" i="6" s="1"/>
  <c r="M631" i="6" s="1"/>
  <c r="K613" i="6"/>
  <c r="L613" i="6" s="1"/>
  <c r="P642" i="6"/>
  <c r="Q642" i="6" s="1"/>
  <c r="M643" i="6" s="1"/>
  <c r="K720" i="6"/>
  <c r="L720" i="6" s="1"/>
  <c r="P696" i="6"/>
  <c r="Q696" i="6" s="1"/>
  <c r="M697" i="6" s="1"/>
  <c r="P684" i="6"/>
  <c r="R684" i="6" s="1"/>
  <c r="L708" i="6"/>
  <c r="L655" i="6"/>
  <c r="K666" i="6"/>
  <c r="L666" i="6" s="1"/>
  <c r="K718" i="6"/>
  <c r="L718" i="6" s="1"/>
  <c r="K623" i="6"/>
  <c r="L623" i="6" s="1"/>
  <c r="L577" i="6"/>
  <c r="K612" i="6"/>
  <c r="L612" i="6" s="1"/>
  <c r="K619" i="6"/>
  <c r="L619" i="6" s="1"/>
  <c r="K672" i="6"/>
  <c r="L672" i="6" s="1"/>
  <c r="K629" i="6"/>
  <c r="L629" i="6" s="1"/>
  <c r="K701" i="6"/>
  <c r="L701" i="6" s="1"/>
  <c r="O612" i="6"/>
  <c r="P702" i="6"/>
  <c r="R702" i="6" s="1"/>
  <c r="K699" i="6"/>
  <c r="L699" i="6" s="1"/>
  <c r="O672" i="6"/>
  <c r="K675" i="6"/>
  <c r="L675" i="6" s="1"/>
  <c r="K712" i="6"/>
  <c r="L712" i="6" s="1"/>
  <c r="L676" i="6"/>
  <c r="K713" i="6"/>
  <c r="L713" i="6" s="1"/>
  <c r="L586" i="6"/>
  <c r="N708" i="6"/>
  <c r="O708" i="6" s="1"/>
  <c r="K606" i="6"/>
  <c r="L606" i="6" s="1"/>
  <c r="N666" i="6"/>
  <c r="O666" i="6" s="1"/>
  <c r="K717" i="6"/>
  <c r="L717" i="6" s="1"/>
  <c r="K638" i="6"/>
  <c r="L638" i="6" s="1"/>
  <c r="N624" i="6"/>
  <c r="O624" i="6" s="1"/>
  <c r="K660" i="6"/>
  <c r="L660" i="6" s="1"/>
  <c r="L652" i="6"/>
  <c r="K632" i="6"/>
  <c r="L632" i="6" s="1"/>
  <c r="K692" i="6"/>
  <c r="L692" i="6" s="1"/>
  <c r="K614" i="6"/>
  <c r="L614" i="6" s="1"/>
  <c r="L615" i="6"/>
  <c r="L640" i="6"/>
  <c r="C15" i="7"/>
  <c r="C10" i="7"/>
  <c r="L74" i="6"/>
  <c r="L415" i="6"/>
  <c r="L457" i="6"/>
  <c r="L120" i="6"/>
  <c r="K51" i="6"/>
  <c r="L51" i="6" s="1"/>
  <c r="K95" i="6"/>
  <c r="L95" i="6" s="1"/>
  <c r="L57" i="6"/>
  <c r="L62" i="6"/>
  <c r="L19" i="6"/>
  <c r="L96" i="6"/>
  <c r="L347" i="6"/>
  <c r="K104" i="6"/>
  <c r="L104" i="6" s="1"/>
  <c r="L122" i="6"/>
  <c r="L545" i="6"/>
  <c r="K408" i="6"/>
  <c r="L408" i="6" s="1"/>
  <c r="L468" i="6"/>
  <c r="L145" i="6"/>
  <c r="L191" i="6"/>
  <c r="L529" i="6"/>
  <c r="L144" i="6"/>
  <c r="L14" i="6"/>
  <c r="L498" i="6"/>
  <c r="L554" i="6"/>
  <c r="K482" i="6"/>
  <c r="L280" i="6"/>
  <c r="L134" i="6"/>
  <c r="L112" i="6"/>
  <c r="L298" i="6"/>
  <c r="L157" i="6"/>
  <c r="L391" i="6"/>
  <c r="K248" i="6"/>
  <c r="L248" i="6" s="1"/>
  <c r="L450" i="6"/>
  <c r="L103" i="6"/>
  <c r="L519" i="6"/>
  <c r="L350" i="6"/>
  <c r="L332" i="6"/>
  <c r="K341" i="6"/>
  <c r="L341" i="6" s="1"/>
  <c r="L296" i="6"/>
  <c r="L6" i="6"/>
  <c r="L53" i="6"/>
  <c r="L387" i="6"/>
  <c r="L34" i="6"/>
  <c r="L358" i="6"/>
  <c r="L303" i="6"/>
  <c r="L471" i="6"/>
  <c r="L301" i="6"/>
  <c r="L593" i="6"/>
  <c r="L575" i="6"/>
  <c r="L227" i="6"/>
  <c r="L553" i="6"/>
  <c r="L580" i="6"/>
  <c r="L393" i="6"/>
  <c r="L254" i="6"/>
  <c r="L422" i="6"/>
  <c r="L384" i="6"/>
  <c r="K92" i="6"/>
  <c r="L92" i="6" s="1"/>
  <c r="L287" i="6"/>
  <c r="L44" i="6"/>
  <c r="L345" i="6"/>
  <c r="L215" i="6"/>
  <c r="N6" i="6"/>
  <c r="O6" i="6" s="1"/>
  <c r="L246" i="6"/>
  <c r="L69" i="6"/>
  <c r="L499" i="6"/>
  <c r="L512" i="6"/>
  <c r="L531" i="6"/>
  <c r="L574" i="6"/>
  <c r="L153" i="6"/>
  <c r="L218" i="6"/>
  <c r="L569" i="6"/>
  <c r="L520" i="6"/>
  <c r="L210" i="6"/>
  <c r="L166" i="6"/>
  <c r="L260" i="6"/>
  <c r="L414" i="6"/>
  <c r="L399" i="6"/>
  <c r="L389" i="6"/>
  <c r="K60" i="6"/>
  <c r="L60" i="6" s="1"/>
  <c r="N246" i="6"/>
  <c r="O246" i="6" s="1"/>
  <c r="K67" i="6"/>
  <c r="L67" i="6" s="1"/>
  <c r="L517" i="6"/>
  <c r="L501" i="6"/>
  <c r="L396" i="6"/>
  <c r="L137" i="6"/>
  <c r="L369" i="6"/>
  <c r="L70" i="6"/>
  <c r="L89" i="6"/>
  <c r="L169" i="6"/>
  <c r="L511" i="6"/>
  <c r="L514" i="6"/>
  <c r="L409" i="6"/>
  <c r="L23" i="6"/>
  <c r="L510" i="6"/>
  <c r="N576" i="6"/>
  <c r="O576" i="6" s="1"/>
  <c r="P576" i="6" s="1"/>
  <c r="R576" i="6" s="1"/>
  <c r="L597" i="6"/>
  <c r="L506" i="6"/>
  <c r="L163" i="6"/>
  <c r="K245" i="6"/>
  <c r="L245" i="6" s="1"/>
  <c r="L336" i="6"/>
  <c r="L406" i="6"/>
  <c r="N306" i="6"/>
  <c r="O306" i="6" s="1"/>
  <c r="L162" i="6"/>
  <c r="L509" i="6"/>
  <c r="L348" i="6"/>
  <c r="L346" i="6"/>
  <c r="K306" i="6"/>
  <c r="L306" i="6" s="1"/>
  <c r="K561" i="6"/>
  <c r="L561" i="6" s="1"/>
  <c r="L295" i="6"/>
  <c r="L50" i="6"/>
  <c r="L22" i="6"/>
  <c r="L481" i="6"/>
  <c r="L541" i="6"/>
  <c r="L171" i="6"/>
  <c r="L563" i="6"/>
  <c r="L241" i="6"/>
  <c r="L161" i="6"/>
  <c r="L504" i="6"/>
  <c r="L11" i="6"/>
  <c r="L128" i="6"/>
  <c r="L107" i="6"/>
  <c r="L65" i="6"/>
  <c r="L193" i="6"/>
  <c r="L604" i="6"/>
  <c r="L91" i="6"/>
  <c r="L178" i="6"/>
  <c r="L592" i="6"/>
  <c r="L184" i="6"/>
  <c r="L526" i="6"/>
  <c r="L523" i="6"/>
  <c r="L522" i="6"/>
  <c r="L513" i="6"/>
  <c r="L212" i="6"/>
  <c r="L130" i="6"/>
  <c r="L323" i="6"/>
  <c r="L524" i="6"/>
  <c r="L530" i="6"/>
  <c r="L591" i="6"/>
  <c r="L170" i="6"/>
  <c r="L439" i="6"/>
  <c r="L253" i="6"/>
  <c r="L562" i="6"/>
  <c r="L460" i="6"/>
  <c r="L412" i="6"/>
  <c r="L540" i="6"/>
  <c r="L558" i="6"/>
  <c r="L397" i="6"/>
  <c r="L179" i="6"/>
  <c r="L508" i="6"/>
  <c r="L224" i="6"/>
  <c r="L72" i="6"/>
  <c r="L106" i="6"/>
  <c r="L594" i="6"/>
  <c r="L572" i="6"/>
  <c r="L97" i="6"/>
  <c r="L429" i="6"/>
  <c r="L285" i="6"/>
  <c r="L329" i="6"/>
  <c r="L599" i="6"/>
  <c r="L119" i="6"/>
  <c r="L7" i="6"/>
  <c r="L136" i="6"/>
  <c r="L364" i="6"/>
  <c r="L566" i="6"/>
  <c r="L525" i="6"/>
  <c r="L75" i="6"/>
  <c r="L59" i="6"/>
  <c r="L242" i="6"/>
  <c r="L521" i="6"/>
  <c r="L314" i="6"/>
  <c r="L311" i="6"/>
  <c r="K491" i="6"/>
  <c r="L491" i="6" s="1"/>
  <c r="L31" i="6"/>
  <c r="L587" i="6"/>
  <c r="L9" i="6"/>
  <c r="L433" i="6"/>
  <c r="L52" i="6"/>
  <c r="L488" i="6"/>
  <c r="L247" i="6"/>
  <c r="L539" i="6"/>
  <c r="L570" i="6"/>
  <c r="L349" i="6"/>
  <c r="L276" i="6"/>
  <c r="L180" i="6"/>
  <c r="L505" i="6"/>
  <c r="L581" i="6"/>
  <c r="L425" i="6"/>
  <c r="L456" i="6"/>
  <c r="L448" i="6"/>
  <c r="N546" i="6"/>
  <c r="O546" i="6" s="1"/>
  <c r="L515" i="6"/>
  <c r="L221" i="6"/>
  <c r="L337" i="6"/>
  <c r="K487" i="6"/>
  <c r="L487" i="6" s="1"/>
  <c r="L223" i="6"/>
  <c r="L482" i="6"/>
  <c r="L405" i="6"/>
  <c r="L466" i="6"/>
  <c r="L278" i="6"/>
  <c r="L379" i="6"/>
  <c r="L297" i="6"/>
  <c r="L565" i="6"/>
  <c r="K441" i="6"/>
  <c r="L441" i="6" s="1"/>
  <c r="L452" i="6"/>
  <c r="L538" i="6"/>
  <c r="L233" i="6"/>
  <c r="L307" i="6"/>
  <c r="L476" i="6"/>
  <c r="L603" i="6"/>
  <c r="K436" i="6"/>
  <c r="L436" i="6" s="1"/>
  <c r="K486" i="6"/>
  <c r="L486" i="6" s="1"/>
  <c r="K535" i="6"/>
  <c r="L535" i="6" s="1"/>
  <c r="K518" i="6"/>
  <c r="L518" i="6" s="1"/>
  <c r="K470" i="6"/>
  <c r="L470" i="6" s="1"/>
  <c r="K585" i="6"/>
  <c r="L585" i="6" s="1"/>
  <c r="K543" i="6"/>
  <c r="L543" i="6" s="1"/>
  <c r="K533" i="6"/>
  <c r="L533" i="6" s="1"/>
  <c r="L357" i="6"/>
  <c r="K579" i="6"/>
  <c r="L579" i="6" s="1"/>
  <c r="K588" i="6"/>
  <c r="L588" i="6" s="1"/>
  <c r="K560" i="6"/>
  <c r="L560" i="6" s="1"/>
  <c r="K528" i="6"/>
  <c r="L528" i="6" s="1"/>
  <c r="L299" i="6"/>
  <c r="L321" i="6"/>
  <c r="L432" i="6"/>
  <c r="L430" i="6"/>
  <c r="K584" i="6"/>
  <c r="L584" i="6" s="1"/>
  <c r="L483" i="6"/>
  <c r="K555" i="6"/>
  <c r="L555" i="6" s="1"/>
  <c r="K494" i="6"/>
  <c r="L494" i="6" s="1"/>
  <c r="L82" i="6"/>
  <c r="L251" i="6"/>
  <c r="L249" i="6"/>
  <c r="L309" i="6"/>
  <c r="K500" i="6"/>
  <c r="L500" i="6" s="1"/>
  <c r="L420" i="6"/>
  <c r="K582" i="6"/>
  <c r="L582" i="6" s="1"/>
  <c r="K497" i="6"/>
  <c r="L497" i="6" s="1"/>
  <c r="K552" i="6"/>
  <c r="L552" i="6" s="1"/>
  <c r="L461" i="6"/>
  <c r="N426" i="6"/>
  <c r="O426" i="6" s="1"/>
  <c r="K549" i="6"/>
  <c r="L549" i="6" s="1"/>
  <c r="K548" i="6"/>
  <c r="L548" i="6" s="1"/>
  <c r="L239" i="6"/>
  <c r="L234" i="6"/>
  <c r="L230" i="6"/>
  <c r="L407" i="6"/>
  <c r="K390" i="6"/>
  <c r="L390" i="6" s="1"/>
  <c r="K542" i="6"/>
  <c r="L542" i="6" s="1"/>
  <c r="K600" i="6"/>
  <c r="L600" i="6" s="1"/>
  <c r="K583" i="6"/>
  <c r="L583" i="6" s="1"/>
  <c r="K445" i="6"/>
  <c r="L445" i="6" s="1"/>
  <c r="K532" i="6"/>
  <c r="L532" i="6" s="1"/>
  <c r="K490" i="6"/>
  <c r="L490" i="6" s="1"/>
  <c r="K551" i="6"/>
  <c r="L551" i="6" s="1"/>
  <c r="K571" i="6"/>
  <c r="L571" i="6" s="1"/>
  <c r="K550" i="6"/>
  <c r="L550" i="6" s="1"/>
  <c r="L79" i="6"/>
  <c r="K402" i="6"/>
  <c r="L402" i="6" s="1"/>
  <c r="K438" i="6"/>
  <c r="L438" i="6" s="1"/>
  <c r="K546" i="6"/>
  <c r="L546" i="6" s="1"/>
  <c r="N486" i="6"/>
  <c r="O486" i="6" s="1"/>
  <c r="K564" i="6"/>
  <c r="L564" i="6" s="1"/>
  <c r="K138" i="6"/>
  <c r="L138" i="6" s="1"/>
  <c r="L281" i="6"/>
  <c r="N516" i="6"/>
  <c r="O516" i="6" s="1"/>
  <c r="K492" i="6"/>
  <c r="L492" i="6" s="1"/>
  <c r="K394" i="6"/>
  <c r="L394" i="6" s="1"/>
  <c r="L444" i="6"/>
  <c r="L489" i="6"/>
  <c r="K547" i="6"/>
  <c r="L547" i="6" s="1"/>
  <c r="K516" i="6"/>
  <c r="L516" i="6" s="1"/>
  <c r="P366" i="6"/>
  <c r="R366" i="6" s="1"/>
  <c r="L267" i="6"/>
  <c r="L355" i="6"/>
  <c r="L269" i="6"/>
  <c r="K451" i="6"/>
  <c r="L451" i="6" s="1"/>
  <c r="K411" i="6"/>
  <c r="L411" i="6" s="1"/>
  <c r="K417" i="6"/>
  <c r="L417" i="6" s="1"/>
  <c r="K377" i="6"/>
  <c r="L377" i="6" s="1"/>
  <c r="K413" i="6"/>
  <c r="L413" i="6" s="1"/>
  <c r="L61" i="6"/>
  <c r="L277" i="6"/>
  <c r="L265" i="6"/>
  <c r="K381" i="6"/>
  <c r="L381" i="6" s="1"/>
  <c r="L333" i="6"/>
  <c r="K449" i="6"/>
  <c r="L449" i="6" s="1"/>
  <c r="L150" i="6"/>
  <c r="K342" i="6"/>
  <c r="L342" i="6" s="1"/>
  <c r="K428" i="6"/>
  <c r="L428" i="6" s="1"/>
  <c r="K383" i="6"/>
  <c r="L383" i="6" s="1"/>
  <c r="L30" i="6"/>
  <c r="L361" i="6"/>
  <c r="L315" i="6"/>
  <c r="K479" i="6"/>
  <c r="L479" i="6" s="1"/>
  <c r="K324" i="6"/>
  <c r="L324" i="6" s="1"/>
  <c r="K426" i="6"/>
  <c r="L426" i="6" s="1"/>
  <c r="L443" i="6"/>
  <c r="K484" i="6"/>
  <c r="L484" i="6" s="1"/>
  <c r="L386" i="6"/>
  <c r="K467" i="6"/>
  <c r="L467" i="6" s="1"/>
  <c r="K403" i="6"/>
  <c r="L403" i="6" s="1"/>
  <c r="K290" i="6"/>
  <c r="L290" i="6" s="1"/>
  <c r="K388" i="6"/>
  <c r="L388" i="6" s="1"/>
  <c r="K463" i="6"/>
  <c r="L463" i="6" s="1"/>
  <c r="K421" i="6"/>
  <c r="L421" i="6" s="1"/>
  <c r="K367" i="6"/>
  <c r="L367" i="6" s="1"/>
  <c r="K376" i="6"/>
  <c r="L376" i="6" s="1"/>
  <c r="K465" i="6"/>
  <c r="L465" i="6" s="1"/>
  <c r="K485" i="6"/>
  <c r="L485" i="6" s="1"/>
  <c r="K437" i="6"/>
  <c r="L437" i="6" s="1"/>
  <c r="K339" i="6"/>
  <c r="L339" i="6" s="1"/>
  <c r="K458" i="6"/>
  <c r="L458" i="6" s="1"/>
  <c r="K372" i="6"/>
  <c r="L372" i="6" s="1"/>
  <c r="L58" i="6"/>
  <c r="N186" i="6"/>
  <c r="O186" i="6" s="1"/>
  <c r="K435" i="6"/>
  <c r="L435" i="6" s="1"/>
  <c r="L340" i="6"/>
  <c r="K464" i="6"/>
  <c r="L464" i="6" s="1"/>
  <c r="K272" i="6"/>
  <c r="L272" i="6" s="1"/>
  <c r="K416" i="6"/>
  <c r="L416" i="6" s="1"/>
  <c r="K446" i="6"/>
  <c r="L446" i="6" s="1"/>
  <c r="K404" i="6"/>
  <c r="L404" i="6" s="1"/>
  <c r="K462" i="6"/>
  <c r="L462" i="6" s="1"/>
  <c r="K373" i="6"/>
  <c r="L373" i="6" s="1"/>
  <c r="K469" i="6"/>
  <c r="L469" i="6" s="1"/>
  <c r="L304" i="6"/>
  <c r="K477" i="6"/>
  <c r="L477" i="6" s="1"/>
  <c r="K398" i="6"/>
  <c r="L398" i="6" s="1"/>
  <c r="K374" i="6"/>
  <c r="L374" i="6" s="1"/>
  <c r="K392" i="6"/>
  <c r="L392" i="6" s="1"/>
  <c r="K344" i="6"/>
  <c r="L344" i="6" s="1"/>
  <c r="L20" i="6"/>
  <c r="K266" i="6"/>
  <c r="L266" i="6" s="1"/>
  <c r="K250" i="6"/>
  <c r="L250" i="6" s="1"/>
  <c r="K135" i="6"/>
  <c r="L135" i="6" s="1"/>
  <c r="K288" i="6"/>
  <c r="L288" i="6" s="1"/>
  <c r="K275" i="6"/>
  <c r="L275" i="6" s="1"/>
  <c r="L196" i="6"/>
  <c r="K292" i="6"/>
  <c r="L292" i="6" s="1"/>
  <c r="L302" i="6"/>
  <c r="L325" i="6"/>
  <c r="K320" i="6"/>
  <c r="L320" i="6" s="1"/>
  <c r="K365" i="6"/>
  <c r="L365" i="6" s="1"/>
  <c r="L186" i="6"/>
  <c r="K252" i="6"/>
  <c r="L252" i="6" s="1"/>
  <c r="K262" i="6"/>
  <c r="L262" i="6" s="1"/>
  <c r="K286" i="6"/>
  <c r="L286" i="6" s="1"/>
  <c r="K258" i="6"/>
  <c r="L258" i="6" s="1"/>
  <c r="L80" i="6"/>
  <c r="K356" i="6"/>
  <c r="L356" i="6" s="1"/>
  <c r="K263" i="6"/>
  <c r="L263" i="6" s="1"/>
  <c r="L189" i="6"/>
  <c r="K343" i="6"/>
  <c r="L343" i="6" s="1"/>
  <c r="K310" i="6"/>
  <c r="L310" i="6" s="1"/>
  <c r="K308" i="6"/>
  <c r="L308" i="6" s="1"/>
  <c r="K293" i="6"/>
  <c r="L293" i="6" s="1"/>
  <c r="K352" i="6"/>
  <c r="L352" i="6" s="1"/>
  <c r="K268" i="6"/>
  <c r="L268" i="6" s="1"/>
  <c r="K334" i="6"/>
  <c r="L334" i="6" s="1"/>
  <c r="L32" i="6"/>
  <c r="K192" i="6"/>
  <c r="L192" i="6" s="1"/>
  <c r="K294" i="6"/>
  <c r="L294" i="6" s="1"/>
  <c r="L284" i="6"/>
  <c r="K362" i="6"/>
  <c r="L362" i="6" s="1"/>
  <c r="K259" i="6"/>
  <c r="L259" i="6" s="1"/>
  <c r="K211" i="6"/>
  <c r="L211" i="6" s="1"/>
  <c r="K255" i="6"/>
  <c r="L255" i="6" s="1"/>
  <c r="L84" i="6"/>
  <c r="N126" i="6"/>
  <c r="O126" i="6" s="1"/>
  <c r="L270" i="6"/>
  <c r="L216" i="6"/>
  <c r="L168" i="6"/>
  <c r="K264" i="6"/>
  <c r="L264" i="6" s="1"/>
  <c r="K363" i="6"/>
  <c r="L363" i="6" s="1"/>
  <c r="K351" i="6"/>
  <c r="L351" i="6" s="1"/>
  <c r="L201" i="6"/>
  <c r="K261" i="6"/>
  <c r="L261" i="6" s="1"/>
  <c r="L327" i="6"/>
  <c r="K353" i="6"/>
  <c r="L353" i="6" s="1"/>
  <c r="L174" i="6"/>
  <c r="K206" i="6"/>
  <c r="L206" i="6" s="1"/>
  <c r="K229" i="6"/>
  <c r="L229" i="6" s="1"/>
  <c r="K240" i="6"/>
  <c r="L240" i="6" s="1"/>
  <c r="K142" i="6"/>
  <c r="L142" i="6" s="1"/>
  <c r="K175" i="6"/>
  <c r="L175" i="6" s="1"/>
  <c r="K207" i="6"/>
  <c r="L207" i="6" s="1"/>
  <c r="K209" i="6"/>
  <c r="L209" i="6" s="1"/>
  <c r="K219" i="6"/>
  <c r="L219" i="6" s="1"/>
  <c r="K149" i="6"/>
  <c r="L149" i="6" s="1"/>
  <c r="K202" i="6"/>
  <c r="L202" i="6" s="1"/>
  <c r="K232" i="6"/>
  <c r="L232" i="6" s="1"/>
  <c r="K140" i="6"/>
  <c r="L140" i="6" s="1"/>
  <c r="K205" i="6"/>
  <c r="L205" i="6" s="1"/>
  <c r="K154" i="6"/>
  <c r="L154" i="6" s="1"/>
  <c r="K156" i="6"/>
  <c r="L156" i="6" s="1"/>
  <c r="K228" i="6"/>
  <c r="L228" i="6" s="1"/>
  <c r="K183" i="6"/>
  <c r="L183" i="6" s="1"/>
  <c r="K208" i="6"/>
  <c r="L208" i="6" s="1"/>
  <c r="K16" i="6"/>
  <c r="L16" i="6" s="1"/>
  <c r="K236" i="6"/>
  <c r="L236" i="6" s="1"/>
  <c r="K131" i="6"/>
  <c r="L131" i="6" s="1"/>
  <c r="K160" i="6"/>
  <c r="L160" i="6" s="1"/>
  <c r="K237" i="6"/>
  <c r="L237" i="6" s="1"/>
  <c r="K238" i="6"/>
  <c r="L238" i="6" s="1"/>
  <c r="K182" i="6"/>
  <c r="L182" i="6" s="1"/>
  <c r="K217" i="6"/>
  <c r="L217" i="6" s="1"/>
  <c r="K93" i="6"/>
  <c r="L93" i="6" s="1"/>
  <c r="K213" i="6"/>
  <c r="L213" i="6" s="1"/>
  <c r="K173" i="6"/>
  <c r="L173" i="6" s="1"/>
  <c r="K126" i="6"/>
  <c r="L126" i="6" s="1"/>
  <c r="K235" i="6"/>
  <c r="L235" i="6" s="1"/>
  <c r="K68" i="6"/>
  <c r="L68" i="6" s="1"/>
  <c r="K139" i="6"/>
  <c r="L139" i="6" s="1"/>
  <c r="K194" i="6"/>
  <c r="L194" i="6" s="1"/>
  <c r="L88" i="6"/>
  <c r="K176" i="6"/>
  <c r="L176" i="6" s="1"/>
  <c r="K190" i="6"/>
  <c r="L190" i="6" s="1"/>
  <c r="K155" i="6"/>
  <c r="L155" i="6" s="1"/>
  <c r="K198" i="6"/>
  <c r="L198" i="6" s="1"/>
  <c r="K195" i="6"/>
  <c r="L195" i="6" s="1"/>
  <c r="L83" i="6"/>
  <c r="K141" i="6"/>
  <c r="L141" i="6" s="1"/>
  <c r="L225" i="6"/>
  <c r="L181" i="6"/>
  <c r="K188" i="6"/>
  <c r="L188" i="6" s="1"/>
  <c r="K102" i="6"/>
  <c r="L102" i="6" s="1"/>
  <c r="K143" i="6"/>
  <c r="L143" i="6" s="1"/>
  <c r="K164" i="6"/>
  <c r="L164" i="6" s="1"/>
  <c r="K56" i="6"/>
  <c r="L56" i="6" s="1"/>
  <c r="K35" i="6"/>
  <c r="L35" i="6" s="1"/>
  <c r="K125" i="6"/>
  <c r="L125" i="6" s="1"/>
  <c r="K98" i="6"/>
  <c r="L98" i="6" s="1"/>
  <c r="K41" i="6"/>
  <c r="L41" i="6" s="1"/>
  <c r="K100" i="6"/>
  <c r="L100" i="6" s="1"/>
  <c r="K26" i="6"/>
  <c r="L26" i="6" s="1"/>
  <c r="K25" i="6"/>
  <c r="L25" i="6" s="1"/>
  <c r="K45" i="6"/>
  <c r="L45" i="6" s="1"/>
  <c r="K111" i="6"/>
  <c r="L111" i="6" s="1"/>
  <c r="K109" i="6"/>
  <c r="L109" i="6" s="1"/>
  <c r="K13" i="6"/>
  <c r="L13" i="6" s="1"/>
  <c r="K48" i="6"/>
  <c r="L48" i="6" s="1"/>
  <c r="K12" i="6"/>
  <c r="L12" i="6" s="1"/>
  <c r="K17" i="6"/>
  <c r="L17" i="6" s="1"/>
  <c r="K77" i="6"/>
  <c r="L77" i="6" s="1"/>
  <c r="K76" i="6"/>
  <c r="L76" i="6" s="1"/>
  <c r="K10" i="6"/>
  <c r="L10" i="6" s="1"/>
  <c r="K24" i="6"/>
  <c r="L24" i="6" s="1"/>
  <c r="K81" i="6"/>
  <c r="L81" i="6" s="1"/>
  <c r="K117" i="6"/>
  <c r="L117" i="6" s="1"/>
  <c r="K18" i="6"/>
  <c r="L18" i="6" s="1"/>
  <c r="K108" i="6"/>
  <c r="L108" i="6" s="1"/>
  <c r="K36" i="6"/>
  <c r="L36" i="6" s="1"/>
  <c r="K37" i="6"/>
  <c r="L37" i="6" s="1"/>
  <c r="K42" i="6"/>
  <c r="L42" i="6" s="1"/>
  <c r="N66" i="6"/>
  <c r="O66" i="6" s="1"/>
  <c r="K116" i="6"/>
  <c r="L116" i="6" s="1"/>
  <c r="K118" i="6"/>
  <c r="L118" i="6" s="1"/>
  <c r="K38" i="6"/>
  <c r="L38" i="6" s="1"/>
  <c r="K85" i="6"/>
  <c r="L85" i="6" s="1"/>
  <c r="K63" i="6"/>
  <c r="L63" i="6" s="1"/>
  <c r="K54" i="6"/>
  <c r="L54" i="6" s="1"/>
  <c r="L66" i="6"/>
  <c r="K33" i="6"/>
  <c r="L33" i="6" s="1"/>
  <c r="K15" i="6"/>
  <c r="L15" i="6" s="1"/>
  <c r="C11" i="7"/>
  <c r="C14" i="7"/>
  <c r="C13" i="7"/>
  <c r="C12" i="7"/>
  <c r="K124" i="6"/>
  <c r="L124" i="6" s="1"/>
  <c r="L115" i="6"/>
  <c r="K94" i="6"/>
  <c r="L94" i="6" s="1"/>
  <c r="K110" i="6"/>
  <c r="L110" i="6" s="1"/>
  <c r="K55" i="6"/>
  <c r="L55" i="6" s="1"/>
  <c r="P6" i="6" l="1"/>
  <c r="R6" i="6" s="1"/>
  <c r="R696" i="6"/>
  <c r="R648" i="6"/>
  <c r="Q648" i="6"/>
  <c r="M649" i="6" s="1"/>
  <c r="Q678" i="6"/>
  <c r="M679" i="6" s="1"/>
  <c r="N679" i="6" s="1"/>
  <c r="O679" i="6" s="1"/>
  <c r="P618" i="6"/>
  <c r="R618" i="6" s="1"/>
  <c r="Q702" i="6"/>
  <c r="M703" i="6" s="1"/>
  <c r="N703" i="6" s="1"/>
  <c r="O703" i="6" s="1"/>
  <c r="R630" i="6"/>
  <c r="D15" i="7"/>
  <c r="R642" i="6"/>
  <c r="Q684" i="6"/>
  <c r="M685" i="6" s="1"/>
  <c r="N685" i="6" s="1"/>
  <c r="O685" i="6" s="1"/>
  <c r="P714" i="6"/>
  <c r="R714" i="6" s="1"/>
  <c r="Q714" i="6"/>
  <c r="M715" i="6" s="1"/>
  <c r="P606" i="6"/>
  <c r="R606" i="6" s="1"/>
  <c r="P666" i="6"/>
  <c r="Q666" i="6" s="1"/>
  <c r="M667" i="6" s="1"/>
  <c r="P660" i="6"/>
  <c r="Q660" i="6" s="1"/>
  <c r="M661" i="6" s="1"/>
  <c r="P672" i="6"/>
  <c r="R672" i="6" s="1"/>
  <c r="N697" i="6"/>
  <c r="O697" i="6" s="1"/>
  <c r="N691" i="6"/>
  <c r="O691" i="6" s="1"/>
  <c r="N643" i="6"/>
  <c r="O643" i="6" s="1"/>
  <c r="Q618" i="6"/>
  <c r="M619" i="6" s="1"/>
  <c r="R690" i="6"/>
  <c r="N631" i="6"/>
  <c r="O631" i="6" s="1"/>
  <c r="P708" i="6"/>
  <c r="R708" i="6" s="1"/>
  <c r="P612" i="6"/>
  <c r="Q612" i="6" s="1"/>
  <c r="M613" i="6" s="1"/>
  <c r="P720" i="6"/>
  <c r="Q720" i="6" s="1"/>
  <c r="M721" i="6" s="1"/>
  <c r="N649" i="6"/>
  <c r="O649" i="6" s="1"/>
  <c r="P624" i="6"/>
  <c r="R624" i="6" s="1"/>
  <c r="Q654" i="6"/>
  <c r="M655" i="6" s="1"/>
  <c r="Q636" i="6"/>
  <c r="M637" i="6" s="1"/>
  <c r="P306" i="6"/>
  <c r="R306" i="6" s="1"/>
  <c r="P246" i="6"/>
  <c r="R246" i="6" s="1"/>
  <c r="Q576" i="6"/>
  <c r="M577" i="6" s="1"/>
  <c r="N577" i="6" s="1"/>
  <c r="O577" i="6" s="1"/>
  <c r="P186" i="6"/>
  <c r="R186" i="6" s="1"/>
  <c r="D14" i="7"/>
  <c r="Q366" i="6"/>
  <c r="M367" i="6" s="1"/>
  <c r="N367" i="6" s="1"/>
  <c r="P486" i="6"/>
  <c r="Q486" i="6" s="1"/>
  <c r="M487" i="6" s="1"/>
  <c r="P546" i="6"/>
  <c r="Q546" i="6" s="1"/>
  <c r="M547" i="6" s="1"/>
  <c r="P516" i="6"/>
  <c r="Q516" i="6" s="1"/>
  <c r="M517" i="6" s="1"/>
  <c r="P426" i="6"/>
  <c r="R426" i="6" s="1"/>
  <c r="D13" i="7"/>
  <c r="D12" i="7"/>
  <c r="D10" i="7"/>
  <c r="D11" i="7"/>
  <c r="C40" i="7"/>
  <c r="P126" i="6"/>
  <c r="R126" i="6" s="1"/>
  <c r="P66" i="6"/>
  <c r="R66" i="6" s="1"/>
  <c r="Q6" i="6"/>
  <c r="M7" i="6" s="1"/>
  <c r="N7" i="6" s="1"/>
  <c r="Q246" i="6" l="1"/>
  <c r="M247" i="6" s="1"/>
  <c r="N247" i="6" s="1"/>
  <c r="O247" i="6" s="1"/>
  <c r="P247" i="6" s="1"/>
  <c r="R247" i="6" s="1"/>
  <c r="R666" i="6"/>
  <c r="Q606" i="6"/>
  <c r="M607" i="6" s="1"/>
  <c r="Q624" i="6"/>
  <c r="M625" i="6" s="1"/>
  <c r="N715" i="6"/>
  <c r="O715" i="6" s="1"/>
  <c r="P703" i="6"/>
  <c r="R703" i="6" s="1"/>
  <c r="P643" i="6"/>
  <c r="R643" i="6" s="1"/>
  <c r="P685" i="6"/>
  <c r="R685" i="6" s="1"/>
  <c r="P691" i="6"/>
  <c r="R691" i="6" s="1"/>
  <c r="P697" i="6"/>
  <c r="R697" i="6" s="1"/>
  <c r="P649" i="6"/>
  <c r="R649" i="6" s="1"/>
  <c r="P679" i="6"/>
  <c r="R679" i="6" s="1"/>
  <c r="N613" i="6"/>
  <c r="O613" i="6" s="1"/>
  <c r="N721" i="6"/>
  <c r="O721" i="6" s="1"/>
  <c r="N655" i="6"/>
  <c r="O655" i="6" s="1"/>
  <c r="R720" i="6"/>
  <c r="Q672" i="6"/>
  <c r="M673" i="6" s="1"/>
  <c r="P631" i="6"/>
  <c r="R631" i="6" s="1"/>
  <c r="Q708" i="6"/>
  <c r="M709" i="6" s="1"/>
  <c r="R612" i="6"/>
  <c r="N619" i="6"/>
  <c r="O619" i="6" s="1"/>
  <c r="N607" i="6"/>
  <c r="O607" i="6" s="1"/>
  <c r="N625" i="6"/>
  <c r="O625" i="6" s="1"/>
  <c r="N637" i="6"/>
  <c r="O637" i="6" s="1"/>
  <c r="N661" i="6"/>
  <c r="O661" i="6" s="1"/>
  <c r="N667" i="6"/>
  <c r="O667" i="6" s="1"/>
  <c r="R660" i="6"/>
  <c r="Q306" i="6"/>
  <c r="M307" i="6" s="1"/>
  <c r="N307" i="6" s="1"/>
  <c r="O307" i="6" s="1"/>
  <c r="P307" i="6" s="1"/>
  <c r="R307" i="6" s="1"/>
  <c r="Q186" i="6"/>
  <c r="M187" i="6" s="1"/>
  <c r="N187" i="6" s="1"/>
  <c r="O187" i="6" s="1"/>
  <c r="P187" i="6" s="1"/>
  <c r="R187" i="6" s="1"/>
  <c r="O367" i="6"/>
  <c r="P367" i="6" s="1"/>
  <c r="R367" i="6" s="1"/>
  <c r="N517" i="6"/>
  <c r="O517" i="6" s="1"/>
  <c r="N487" i="6"/>
  <c r="O487" i="6" s="1"/>
  <c r="P577" i="6"/>
  <c r="R577" i="6" s="1"/>
  <c r="R486" i="6"/>
  <c r="R516" i="6"/>
  <c r="N547" i="6"/>
  <c r="O547" i="6" s="1"/>
  <c r="Q426" i="6"/>
  <c r="M427" i="6" s="1"/>
  <c r="N427" i="6" s="1"/>
  <c r="O427" i="6" s="1"/>
  <c r="R546" i="6"/>
  <c r="D40" i="7"/>
  <c r="Q126" i="6"/>
  <c r="M127" i="6" s="1"/>
  <c r="N127" i="6" s="1"/>
  <c r="Q66" i="6"/>
  <c r="M67" i="6" s="1"/>
  <c r="N67" i="6" s="1"/>
  <c r="O67" i="6" s="1"/>
  <c r="P67" i="6" s="1"/>
  <c r="O7" i="6"/>
  <c r="P7" i="6" s="1"/>
  <c r="P715" i="6" l="1"/>
  <c r="R715" i="6" s="1"/>
  <c r="P661" i="6"/>
  <c r="R661" i="6" s="1"/>
  <c r="P655" i="6"/>
  <c r="R655" i="6" s="1"/>
  <c r="P721" i="6"/>
  <c r="R721" i="6" s="1"/>
  <c r="P613" i="6"/>
  <c r="R613" i="6" s="1"/>
  <c r="P637" i="6"/>
  <c r="R637" i="6" s="1"/>
  <c r="P607" i="6"/>
  <c r="R607" i="6" s="1"/>
  <c r="P619" i="6"/>
  <c r="R619" i="6" s="1"/>
  <c r="P667" i="6"/>
  <c r="R667" i="6" s="1"/>
  <c r="P625" i="6"/>
  <c r="R625" i="6" s="1"/>
  <c r="N709" i="6"/>
  <c r="O709" i="6" s="1"/>
  <c r="N673" i="6"/>
  <c r="O673" i="6" s="1"/>
  <c r="Q679" i="6"/>
  <c r="M680" i="6" s="1"/>
  <c r="Q649" i="6"/>
  <c r="M650" i="6" s="1"/>
  <c r="Q697" i="6"/>
  <c r="M698" i="6" s="1"/>
  <c r="Q685" i="6"/>
  <c r="M686" i="6" s="1"/>
  <c r="Q643" i="6"/>
  <c r="M644" i="6" s="1"/>
  <c r="Q631" i="6"/>
  <c r="M632" i="6" s="1"/>
  <c r="Q691" i="6"/>
  <c r="M692" i="6" s="1"/>
  <c r="Q703" i="6"/>
  <c r="M704" i="6" s="1"/>
  <c r="Q367" i="6"/>
  <c r="M368" i="6" s="1"/>
  <c r="N368" i="6" s="1"/>
  <c r="O368" i="6" s="1"/>
  <c r="P547" i="6"/>
  <c r="R547" i="6" s="1"/>
  <c r="P487" i="6"/>
  <c r="R487" i="6" s="1"/>
  <c r="P517" i="6"/>
  <c r="R517" i="6" s="1"/>
  <c r="Q577" i="6"/>
  <c r="M578" i="6" s="1"/>
  <c r="P427" i="6"/>
  <c r="R427" i="6" s="1"/>
  <c r="Q307" i="6"/>
  <c r="M308" i="6" s="1"/>
  <c r="O127" i="6"/>
  <c r="P127" i="6" s="1"/>
  <c r="R127" i="6" s="1"/>
  <c r="Q247" i="6"/>
  <c r="M248" i="6" s="1"/>
  <c r="Q67" i="6"/>
  <c r="M68" i="6" s="1"/>
  <c r="N68" i="6" s="1"/>
  <c r="O68" i="6" s="1"/>
  <c r="P68" i="6" s="1"/>
  <c r="R67" i="6"/>
  <c r="Q187" i="6"/>
  <c r="M188" i="6" s="1"/>
  <c r="Q7" i="6"/>
  <c r="M8" i="6" s="1"/>
  <c r="R7" i="6"/>
  <c r="Q715" i="6" l="1"/>
  <c r="M716" i="6" s="1"/>
  <c r="N716" i="6" s="1"/>
  <c r="O716" i="6" s="1"/>
  <c r="P673" i="6"/>
  <c r="R673" i="6" s="1"/>
  <c r="P716" i="6"/>
  <c r="R716" i="6" s="1"/>
  <c r="P709" i="6"/>
  <c r="R709" i="6" s="1"/>
  <c r="N686" i="6"/>
  <c r="O686" i="6" s="1"/>
  <c r="Q607" i="6"/>
  <c r="M608" i="6" s="1"/>
  <c r="N698" i="6"/>
  <c r="O698" i="6" s="1"/>
  <c r="Q613" i="6"/>
  <c r="M614" i="6" s="1"/>
  <c r="N680" i="6"/>
  <c r="O680" i="6" s="1"/>
  <c r="Q721" i="6"/>
  <c r="M722" i="6" s="1"/>
  <c r="N692" i="6"/>
  <c r="O692" i="6" s="1"/>
  <c r="Q625" i="6"/>
  <c r="M626" i="6" s="1"/>
  <c r="Q655" i="6"/>
  <c r="M656" i="6" s="1"/>
  <c r="Q619" i="6"/>
  <c r="M620" i="6" s="1"/>
  <c r="Q637" i="6"/>
  <c r="M638" i="6" s="1"/>
  <c r="N632" i="6"/>
  <c r="O632" i="6" s="1"/>
  <c r="N650" i="6"/>
  <c r="O650" i="6" s="1"/>
  <c r="N704" i="6"/>
  <c r="O704" i="6" s="1"/>
  <c r="N644" i="6"/>
  <c r="O644" i="6" s="1"/>
  <c r="Q667" i="6"/>
  <c r="M668" i="6" s="1"/>
  <c r="Q661" i="6"/>
  <c r="M662" i="6" s="1"/>
  <c r="Q487" i="6"/>
  <c r="M488" i="6" s="1"/>
  <c r="N578" i="6"/>
  <c r="O578" i="6" s="1"/>
  <c r="Q517" i="6"/>
  <c r="M518" i="6" s="1"/>
  <c r="Q547" i="6"/>
  <c r="M548" i="6" s="1"/>
  <c r="P368" i="6"/>
  <c r="R368" i="6" s="1"/>
  <c r="Q427" i="6"/>
  <c r="M428" i="6" s="1"/>
  <c r="N308" i="6"/>
  <c r="O308" i="6" s="1"/>
  <c r="Q68" i="6"/>
  <c r="M69" i="6" s="1"/>
  <c r="N69" i="6" s="1"/>
  <c r="O69" i="6" s="1"/>
  <c r="R68" i="6"/>
  <c r="N248" i="6"/>
  <c r="O248" i="6" s="1"/>
  <c r="N8" i="6"/>
  <c r="O8" i="6" s="1"/>
  <c r="N188" i="6"/>
  <c r="O188" i="6" s="1"/>
  <c r="Q127" i="6"/>
  <c r="M128" i="6" s="1"/>
  <c r="N128" i="6" s="1"/>
  <c r="O128" i="6" s="1"/>
  <c r="P128" i="6" s="1"/>
  <c r="P692" i="6" l="1"/>
  <c r="R692" i="6" s="1"/>
  <c r="P698" i="6"/>
  <c r="R698" i="6" s="1"/>
  <c r="P686" i="6"/>
  <c r="R686" i="6" s="1"/>
  <c r="P704" i="6"/>
  <c r="R704" i="6" s="1"/>
  <c r="P650" i="6"/>
  <c r="R650" i="6" s="1"/>
  <c r="P680" i="6"/>
  <c r="R680" i="6" s="1"/>
  <c r="P632" i="6"/>
  <c r="R632" i="6" s="1"/>
  <c r="N626" i="6"/>
  <c r="O626" i="6" s="1"/>
  <c r="N614" i="6"/>
  <c r="O614" i="6" s="1"/>
  <c r="N638" i="6"/>
  <c r="O638" i="6" s="1"/>
  <c r="Q709" i="6"/>
  <c r="M710" i="6" s="1"/>
  <c r="N662" i="6"/>
  <c r="O662" i="6" s="1"/>
  <c r="Q716" i="6"/>
  <c r="M717" i="6" s="1"/>
  <c r="N608" i="6"/>
  <c r="O608" i="6" s="1"/>
  <c r="N620" i="6"/>
  <c r="O620" i="6" s="1"/>
  <c r="N656" i="6"/>
  <c r="O656" i="6" s="1"/>
  <c r="N668" i="6"/>
  <c r="O668" i="6" s="1"/>
  <c r="P644" i="6"/>
  <c r="R644" i="6" s="1"/>
  <c r="N722" i="6"/>
  <c r="O722" i="6" s="1"/>
  <c r="Q673" i="6"/>
  <c r="M674" i="6" s="1"/>
  <c r="P578" i="6"/>
  <c r="R578" i="6" s="1"/>
  <c r="N548" i="6"/>
  <c r="O548" i="6" s="1"/>
  <c r="N518" i="6"/>
  <c r="O518" i="6" s="1"/>
  <c r="N488" i="6"/>
  <c r="O488" i="6" s="1"/>
  <c r="Q368" i="6"/>
  <c r="M369" i="6" s="1"/>
  <c r="N428" i="6"/>
  <c r="O428" i="6" s="1"/>
  <c r="P308" i="6"/>
  <c r="R308" i="6" s="1"/>
  <c r="P248" i="6"/>
  <c r="R248" i="6" s="1"/>
  <c r="Q128" i="6"/>
  <c r="M129" i="6" s="1"/>
  <c r="N129" i="6" s="1"/>
  <c r="O129" i="6" s="1"/>
  <c r="R128" i="6"/>
  <c r="P8" i="6"/>
  <c r="Q8" i="6" s="1"/>
  <c r="P188" i="6"/>
  <c r="R188" i="6" s="1"/>
  <c r="P69" i="6"/>
  <c r="R69" i="6" s="1"/>
  <c r="P662" i="6" l="1"/>
  <c r="R662" i="6" s="1"/>
  <c r="P608" i="6"/>
  <c r="R608" i="6" s="1"/>
  <c r="P638" i="6"/>
  <c r="R638" i="6" s="1"/>
  <c r="P614" i="6"/>
  <c r="R614" i="6" s="1"/>
  <c r="P626" i="6"/>
  <c r="R626" i="6" s="1"/>
  <c r="P722" i="6"/>
  <c r="R722" i="6" s="1"/>
  <c r="P668" i="6"/>
  <c r="R668" i="6" s="1"/>
  <c r="P656" i="6"/>
  <c r="R656" i="6" s="1"/>
  <c r="P620" i="6"/>
  <c r="R620" i="6" s="1"/>
  <c r="Q632" i="6"/>
  <c r="M633" i="6" s="1"/>
  <c r="N717" i="6"/>
  <c r="O717" i="6" s="1"/>
  <c r="N674" i="6"/>
  <c r="O674" i="6" s="1"/>
  <c r="Q686" i="6"/>
  <c r="M687" i="6" s="1"/>
  <c r="Q698" i="6"/>
  <c r="M699" i="6" s="1"/>
  <c r="Q680" i="6"/>
  <c r="M681" i="6" s="1"/>
  <c r="Q650" i="6"/>
  <c r="M651" i="6" s="1"/>
  <c r="Q704" i="6"/>
  <c r="M705" i="6" s="1"/>
  <c r="N710" i="6"/>
  <c r="O710" i="6" s="1"/>
  <c r="Q644" i="6"/>
  <c r="M645" i="6" s="1"/>
  <c r="Q692" i="6"/>
  <c r="M693" i="6" s="1"/>
  <c r="Q188" i="6"/>
  <c r="M189" i="6" s="1"/>
  <c r="N189" i="6" s="1"/>
  <c r="O189" i="6" s="1"/>
  <c r="P189" i="6" s="1"/>
  <c r="R189" i="6" s="1"/>
  <c r="P518" i="6"/>
  <c r="R518" i="6" s="1"/>
  <c r="P548" i="6"/>
  <c r="R548" i="6" s="1"/>
  <c r="P488" i="6"/>
  <c r="R488" i="6" s="1"/>
  <c r="Q578" i="6"/>
  <c r="M579" i="6" s="1"/>
  <c r="Q69" i="6"/>
  <c r="M70" i="6" s="1"/>
  <c r="N70" i="6" s="1"/>
  <c r="O70" i="6" s="1"/>
  <c r="P70" i="6" s="1"/>
  <c r="R70" i="6" s="1"/>
  <c r="P428" i="6"/>
  <c r="R428" i="6" s="1"/>
  <c r="N369" i="6"/>
  <c r="O369" i="6" s="1"/>
  <c r="Q248" i="6"/>
  <c r="M249" i="6" s="1"/>
  <c r="N249" i="6" s="1"/>
  <c r="O249" i="6" s="1"/>
  <c r="P249" i="6" s="1"/>
  <c r="R8" i="6"/>
  <c r="M9" i="6"/>
  <c r="N9" i="6" s="1"/>
  <c r="P129" i="6"/>
  <c r="R129" i="6" s="1"/>
  <c r="Q308" i="6"/>
  <c r="M309" i="6" s="1"/>
  <c r="P674" i="6" l="1"/>
  <c r="R674" i="6" s="1"/>
  <c r="P717" i="6"/>
  <c r="R717" i="6" s="1"/>
  <c r="P710" i="6"/>
  <c r="R710" i="6" s="1"/>
  <c r="N681" i="6"/>
  <c r="O681" i="6" s="1"/>
  <c r="Q722" i="6"/>
  <c r="M723" i="6" s="1"/>
  <c r="Q668" i="6"/>
  <c r="M669" i="6" s="1"/>
  <c r="N705" i="6"/>
  <c r="O705" i="6" s="1"/>
  <c r="N651" i="6"/>
  <c r="O651" i="6" s="1"/>
  <c r="N687" i="6"/>
  <c r="O687" i="6" s="1"/>
  <c r="Q638" i="6"/>
  <c r="M639" i="6" s="1"/>
  <c r="N645" i="6"/>
  <c r="O645" i="6" s="1"/>
  <c r="Q620" i="6"/>
  <c r="M621" i="6" s="1"/>
  <c r="Q608" i="6"/>
  <c r="M609" i="6" s="1"/>
  <c r="N699" i="6"/>
  <c r="O699" i="6" s="1"/>
  <c r="N633" i="6"/>
  <c r="O633" i="6" s="1"/>
  <c r="Q626" i="6"/>
  <c r="M627" i="6" s="1"/>
  <c r="Q614" i="6"/>
  <c r="M615" i="6" s="1"/>
  <c r="N693" i="6"/>
  <c r="O693" i="6" s="1"/>
  <c r="Q656" i="6"/>
  <c r="M657" i="6" s="1"/>
  <c r="Q662" i="6"/>
  <c r="M663" i="6" s="1"/>
  <c r="Q129" i="6"/>
  <c r="M130" i="6" s="1"/>
  <c r="N130" i="6" s="1"/>
  <c r="O130" i="6" s="1"/>
  <c r="Q189" i="6"/>
  <c r="M190" i="6" s="1"/>
  <c r="N190" i="6" s="1"/>
  <c r="O190" i="6" s="1"/>
  <c r="P190" i="6" s="1"/>
  <c r="R190" i="6" s="1"/>
  <c r="N579" i="6"/>
  <c r="O579" i="6" s="1"/>
  <c r="Q488" i="6"/>
  <c r="M489" i="6" s="1"/>
  <c r="Q548" i="6"/>
  <c r="M549" i="6" s="1"/>
  <c r="Q518" i="6"/>
  <c r="M519" i="6" s="1"/>
  <c r="Q428" i="6"/>
  <c r="M429" i="6" s="1"/>
  <c r="P369" i="6"/>
  <c r="R369" i="6" s="1"/>
  <c r="N309" i="6"/>
  <c r="O309" i="6" s="1"/>
  <c r="P309" i="6" s="1"/>
  <c r="Q249" i="6"/>
  <c r="M250" i="6" s="1"/>
  <c r="R249" i="6"/>
  <c r="O9" i="6"/>
  <c r="Q70" i="6"/>
  <c r="M71" i="6" s="1"/>
  <c r="N71" i="6" s="1"/>
  <c r="O71" i="6" s="1"/>
  <c r="P71" i="6" s="1"/>
  <c r="Q190" i="6" l="1"/>
  <c r="M191" i="6" s="1"/>
  <c r="N191" i="6" s="1"/>
  <c r="O191" i="6" s="1"/>
  <c r="P191" i="6" s="1"/>
  <c r="R191" i="6" s="1"/>
  <c r="P687" i="6"/>
  <c r="R687" i="6" s="1"/>
  <c r="P645" i="6"/>
  <c r="R645" i="6" s="1"/>
  <c r="P705" i="6"/>
  <c r="R705" i="6" s="1"/>
  <c r="P699" i="6"/>
  <c r="R699" i="6" s="1"/>
  <c r="P651" i="6"/>
  <c r="R651" i="6" s="1"/>
  <c r="P681" i="6"/>
  <c r="R681" i="6" s="1"/>
  <c r="P633" i="6"/>
  <c r="R633" i="6" s="1"/>
  <c r="P693" i="6"/>
  <c r="R693" i="6" s="1"/>
  <c r="N669" i="6"/>
  <c r="O669" i="6" s="1"/>
  <c r="N627" i="6"/>
  <c r="O627" i="6" s="1"/>
  <c r="N609" i="6"/>
  <c r="O609" i="6" s="1"/>
  <c r="N621" i="6"/>
  <c r="O621" i="6" s="1"/>
  <c r="N663" i="6"/>
  <c r="O663" i="6" s="1"/>
  <c r="N639" i="6"/>
  <c r="O639" i="6" s="1"/>
  <c r="Q717" i="6"/>
  <c r="M718" i="6" s="1"/>
  <c r="Q710" i="6"/>
  <c r="M711" i="6" s="1"/>
  <c r="N657" i="6"/>
  <c r="O657" i="6" s="1"/>
  <c r="N615" i="6"/>
  <c r="O615" i="6" s="1"/>
  <c r="N723" i="6"/>
  <c r="O723" i="6" s="1"/>
  <c r="Q674" i="6"/>
  <c r="M675" i="6" s="1"/>
  <c r="N519" i="6"/>
  <c r="O519" i="6" s="1"/>
  <c r="N489" i="6"/>
  <c r="O489" i="6" s="1"/>
  <c r="P579" i="6"/>
  <c r="R579" i="6" s="1"/>
  <c r="N549" i="6"/>
  <c r="O549" i="6" s="1"/>
  <c r="Q309" i="6"/>
  <c r="M310" i="6" s="1"/>
  <c r="N310" i="6" s="1"/>
  <c r="O310" i="6" s="1"/>
  <c r="R309" i="6"/>
  <c r="N250" i="6"/>
  <c r="O250" i="6" s="1"/>
  <c r="Q369" i="6"/>
  <c r="M370" i="6" s="1"/>
  <c r="N370" i="6" s="1"/>
  <c r="O370" i="6" s="1"/>
  <c r="P370" i="6" s="1"/>
  <c r="N429" i="6"/>
  <c r="O429" i="6" s="1"/>
  <c r="P130" i="6"/>
  <c r="R130" i="6" s="1"/>
  <c r="Q71" i="6"/>
  <c r="M72" i="6" s="1"/>
  <c r="N72" i="6" s="1"/>
  <c r="O72" i="6" s="1"/>
  <c r="P72" i="6" s="1"/>
  <c r="R71" i="6"/>
  <c r="P9" i="6"/>
  <c r="P639" i="6" l="1"/>
  <c r="R639" i="6" s="1"/>
  <c r="P669" i="6"/>
  <c r="R669" i="6" s="1"/>
  <c r="P663" i="6"/>
  <c r="R663" i="6" s="1"/>
  <c r="P627" i="6"/>
  <c r="R627" i="6" s="1"/>
  <c r="P615" i="6"/>
  <c r="R615" i="6" s="1"/>
  <c r="P621" i="6"/>
  <c r="R621" i="6" s="1"/>
  <c r="P609" i="6"/>
  <c r="R609" i="6" s="1"/>
  <c r="P723" i="6"/>
  <c r="R723" i="6" s="1"/>
  <c r="P657" i="6"/>
  <c r="R657" i="6" s="1"/>
  <c r="Q633" i="6"/>
  <c r="M634" i="6" s="1"/>
  <c r="Q699" i="6"/>
  <c r="M700" i="6" s="1"/>
  <c r="Q705" i="6"/>
  <c r="M706" i="6" s="1"/>
  <c r="Q645" i="6"/>
  <c r="M646" i="6" s="1"/>
  <c r="Q651" i="6"/>
  <c r="M652" i="6" s="1"/>
  <c r="N711" i="6"/>
  <c r="O711" i="6" s="1"/>
  <c r="Q681" i="6"/>
  <c r="M682" i="6" s="1"/>
  <c r="N675" i="6"/>
  <c r="O675" i="6" s="1"/>
  <c r="N718" i="6"/>
  <c r="O718" i="6" s="1"/>
  <c r="Q693" i="6"/>
  <c r="M694" i="6" s="1"/>
  <c r="Q687" i="6"/>
  <c r="M688" i="6" s="1"/>
  <c r="Q191" i="6"/>
  <c r="M192" i="6" s="1"/>
  <c r="N192" i="6" s="1"/>
  <c r="O192" i="6" s="1"/>
  <c r="P192" i="6" s="1"/>
  <c r="R192" i="6" s="1"/>
  <c r="P519" i="6"/>
  <c r="R519" i="6" s="1"/>
  <c r="P549" i="6"/>
  <c r="R549" i="6" s="1"/>
  <c r="P489" i="6"/>
  <c r="R489" i="6" s="1"/>
  <c r="Q370" i="6"/>
  <c r="M371" i="6" s="1"/>
  <c r="N371" i="6" s="1"/>
  <c r="O371" i="6" s="1"/>
  <c r="R370" i="6"/>
  <c r="Q579" i="6"/>
  <c r="M580" i="6" s="1"/>
  <c r="P429" i="6"/>
  <c r="R429" i="6" s="1"/>
  <c r="P250" i="6"/>
  <c r="R250" i="6" s="1"/>
  <c r="P310" i="6"/>
  <c r="R310" i="6" s="1"/>
  <c r="Q130" i="6"/>
  <c r="M131" i="6" s="1"/>
  <c r="N131" i="6" s="1"/>
  <c r="O131" i="6" s="1"/>
  <c r="Q72" i="6"/>
  <c r="M73" i="6" s="1"/>
  <c r="N73" i="6" s="1"/>
  <c r="O73" i="6" s="1"/>
  <c r="P73" i="6" s="1"/>
  <c r="R72" i="6"/>
  <c r="R9" i="6"/>
  <c r="Q9" i="6"/>
  <c r="P675" i="6" l="1"/>
  <c r="R675" i="6" s="1"/>
  <c r="P718" i="6"/>
  <c r="R718" i="6" s="1"/>
  <c r="P711" i="6"/>
  <c r="R711" i="6" s="1"/>
  <c r="N706" i="6"/>
  <c r="O706" i="6" s="1"/>
  <c r="Q621" i="6"/>
  <c r="M622" i="6" s="1"/>
  <c r="N634" i="6"/>
  <c r="O634" i="6" s="1"/>
  <c r="Q663" i="6"/>
  <c r="M664" i="6" s="1"/>
  <c r="N682" i="6"/>
  <c r="O682" i="6" s="1"/>
  <c r="N688" i="6"/>
  <c r="O688" i="6" s="1"/>
  <c r="N652" i="6"/>
  <c r="O652" i="6" s="1"/>
  <c r="N646" i="6"/>
  <c r="O646" i="6" s="1"/>
  <c r="Q627" i="6"/>
  <c r="M628" i="6" s="1"/>
  <c r="N694" i="6"/>
  <c r="O694" i="6" s="1"/>
  <c r="Q657" i="6"/>
  <c r="M658" i="6" s="1"/>
  <c r="Q669" i="6"/>
  <c r="M670" i="6" s="1"/>
  <c r="Q615" i="6"/>
  <c r="M616" i="6" s="1"/>
  <c r="Q609" i="6"/>
  <c r="M610" i="6" s="1"/>
  <c r="N700" i="6"/>
  <c r="O700" i="6" s="1"/>
  <c r="Q723" i="6"/>
  <c r="M724" i="6" s="1"/>
  <c r="Q639" i="6"/>
  <c r="M640" i="6" s="1"/>
  <c r="Q250" i="6"/>
  <c r="M251" i="6" s="1"/>
  <c r="N251" i="6" s="1"/>
  <c r="O251" i="6" s="1"/>
  <c r="P131" i="6"/>
  <c r="R131" i="6" s="1"/>
  <c r="P371" i="6"/>
  <c r="R371" i="6" s="1"/>
  <c r="Q489" i="6"/>
  <c r="M490" i="6" s="1"/>
  <c r="Q549" i="6"/>
  <c r="M550" i="6" s="1"/>
  <c r="N580" i="6"/>
  <c r="O580" i="6" s="1"/>
  <c r="Q519" i="6"/>
  <c r="M520" i="6" s="1"/>
  <c r="Q429" i="6"/>
  <c r="M430" i="6" s="1"/>
  <c r="N430" i="6" s="1"/>
  <c r="O430" i="6" s="1"/>
  <c r="Q73" i="6"/>
  <c r="M74" i="6" s="1"/>
  <c r="N74" i="6" s="1"/>
  <c r="O74" i="6" s="1"/>
  <c r="R73" i="6"/>
  <c r="Q192" i="6"/>
  <c r="M193" i="6" s="1"/>
  <c r="N193" i="6" s="1"/>
  <c r="O193" i="6" s="1"/>
  <c r="Q310" i="6"/>
  <c r="M311" i="6" s="1"/>
  <c r="N311" i="6" s="1"/>
  <c r="O311" i="6" s="1"/>
  <c r="M10" i="6"/>
  <c r="P694" i="6" l="1"/>
  <c r="R694" i="6" s="1"/>
  <c r="P688" i="6"/>
  <c r="R688" i="6" s="1"/>
  <c r="P646" i="6"/>
  <c r="R646" i="6" s="1"/>
  <c r="P652" i="6"/>
  <c r="R652" i="6" s="1"/>
  <c r="P682" i="6"/>
  <c r="R682" i="6" s="1"/>
  <c r="P634" i="6"/>
  <c r="R634" i="6" s="1"/>
  <c r="P706" i="6"/>
  <c r="R706" i="6" s="1"/>
  <c r="N610" i="6"/>
  <c r="O610" i="6" s="1"/>
  <c r="N664" i="6"/>
  <c r="O664" i="6" s="1"/>
  <c r="N616" i="6"/>
  <c r="O616" i="6" s="1"/>
  <c r="N658" i="6"/>
  <c r="O658" i="6" s="1"/>
  <c r="N622" i="6"/>
  <c r="O622" i="6" s="1"/>
  <c r="N628" i="6"/>
  <c r="O628" i="6" s="1"/>
  <c r="Q711" i="6"/>
  <c r="M712" i="6" s="1"/>
  <c r="N640" i="6"/>
  <c r="O640" i="6" s="1"/>
  <c r="Q718" i="6"/>
  <c r="M719" i="6" s="1"/>
  <c r="P700" i="6"/>
  <c r="R700" i="6" s="1"/>
  <c r="N670" i="6"/>
  <c r="O670" i="6" s="1"/>
  <c r="N724" i="6"/>
  <c r="O724" i="6" s="1"/>
  <c r="Q675" i="6"/>
  <c r="M676" i="6" s="1"/>
  <c r="Q371" i="6"/>
  <c r="M372" i="6" s="1"/>
  <c r="N372" i="6" s="1"/>
  <c r="O372" i="6" s="1"/>
  <c r="P580" i="6"/>
  <c r="R580" i="6" s="1"/>
  <c r="N490" i="6"/>
  <c r="O490" i="6" s="1"/>
  <c r="P430" i="6"/>
  <c r="R430" i="6" s="1"/>
  <c r="Q131" i="6"/>
  <c r="M132" i="6" s="1"/>
  <c r="N132" i="6" s="1"/>
  <c r="O132" i="6" s="1"/>
  <c r="N520" i="6"/>
  <c r="O520" i="6" s="1"/>
  <c r="N550" i="6"/>
  <c r="O550" i="6" s="1"/>
  <c r="P251" i="6"/>
  <c r="R251" i="6" s="1"/>
  <c r="P193" i="6"/>
  <c r="R193" i="6" s="1"/>
  <c r="P311" i="6"/>
  <c r="R311" i="6" s="1"/>
  <c r="P74" i="6"/>
  <c r="R74" i="6" s="1"/>
  <c r="N10" i="6"/>
  <c r="P628" i="6" l="1"/>
  <c r="R628" i="6" s="1"/>
  <c r="P622" i="6"/>
  <c r="R622" i="6" s="1"/>
  <c r="P658" i="6"/>
  <c r="R658" i="6" s="1"/>
  <c r="P616" i="6"/>
  <c r="R616" i="6" s="1"/>
  <c r="P664" i="6"/>
  <c r="R664" i="6" s="1"/>
  <c r="P610" i="6"/>
  <c r="R610" i="6" s="1"/>
  <c r="P724" i="6"/>
  <c r="R724" i="6" s="1"/>
  <c r="P670" i="6"/>
  <c r="R670" i="6" s="1"/>
  <c r="Q706" i="6"/>
  <c r="M707" i="6" s="1"/>
  <c r="Q682" i="6"/>
  <c r="M683" i="6" s="1"/>
  <c r="P640" i="6"/>
  <c r="R640" i="6" s="1"/>
  <c r="Q646" i="6"/>
  <c r="M647" i="6" s="1"/>
  <c r="Q634" i="6"/>
  <c r="M635" i="6" s="1"/>
  <c r="N676" i="6"/>
  <c r="O676" i="6" s="1"/>
  <c r="Q700" i="6"/>
  <c r="M701" i="6" s="1"/>
  <c r="Q688" i="6"/>
  <c r="M689" i="6" s="1"/>
  <c r="N712" i="6"/>
  <c r="O712" i="6" s="1"/>
  <c r="N719" i="6"/>
  <c r="O719" i="6" s="1"/>
  <c r="Q652" i="6"/>
  <c r="M653" i="6" s="1"/>
  <c r="Q694" i="6"/>
  <c r="M695" i="6" s="1"/>
  <c r="Q193" i="6"/>
  <c r="M194" i="6" s="1"/>
  <c r="N194" i="6" s="1"/>
  <c r="O194" i="6" s="1"/>
  <c r="P194" i="6" s="1"/>
  <c r="R194" i="6" s="1"/>
  <c r="P372" i="6"/>
  <c r="R372" i="6" s="1"/>
  <c r="Q311" i="6"/>
  <c r="M312" i="6" s="1"/>
  <c r="N312" i="6" s="1"/>
  <c r="O312" i="6" s="1"/>
  <c r="P312" i="6" s="1"/>
  <c r="Q312" i="6" s="1"/>
  <c r="M313" i="6" s="1"/>
  <c r="N313" i="6" s="1"/>
  <c r="O313" i="6" s="1"/>
  <c r="Q430" i="6"/>
  <c r="M431" i="6" s="1"/>
  <c r="N431" i="6" s="1"/>
  <c r="O431" i="6" s="1"/>
  <c r="P431" i="6" s="1"/>
  <c r="R431" i="6" s="1"/>
  <c r="P520" i="6"/>
  <c r="R520" i="6" s="1"/>
  <c r="P550" i="6"/>
  <c r="R550" i="6" s="1"/>
  <c r="Q580" i="6"/>
  <c r="M581" i="6" s="1"/>
  <c r="N581" i="6" s="1"/>
  <c r="O581" i="6" s="1"/>
  <c r="P132" i="6"/>
  <c r="R132" i="6" s="1"/>
  <c r="P490" i="6"/>
  <c r="R490" i="6" s="1"/>
  <c r="Q74" i="6"/>
  <c r="M75" i="6" s="1"/>
  <c r="N75" i="6" s="1"/>
  <c r="O75" i="6" s="1"/>
  <c r="P75" i="6" s="1"/>
  <c r="R75" i="6" s="1"/>
  <c r="O10" i="6"/>
  <c r="P10" i="6" s="1"/>
  <c r="Q251" i="6"/>
  <c r="M252" i="6" s="1"/>
  <c r="N252" i="6" s="1"/>
  <c r="O252" i="6" s="1"/>
  <c r="P252" i="6" s="1"/>
  <c r="P676" i="6" l="1"/>
  <c r="R676" i="6" s="1"/>
  <c r="P719" i="6"/>
  <c r="R719" i="6" s="1"/>
  <c r="P712" i="6"/>
  <c r="R712" i="6" s="1"/>
  <c r="N689" i="6"/>
  <c r="O689" i="6" s="1"/>
  <c r="N647" i="6"/>
  <c r="O647" i="6" s="1"/>
  <c r="Q724" i="6"/>
  <c r="M725" i="6" s="1"/>
  <c r="N701" i="6"/>
  <c r="O701" i="6" s="1"/>
  <c r="P581" i="6"/>
  <c r="R581" i="6" s="1"/>
  <c r="N683" i="6"/>
  <c r="O683" i="6" s="1"/>
  <c r="N635" i="6"/>
  <c r="O635" i="6" s="1"/>
  <c r="N653" i="6"/>
  <c r="O653" i="6" s="1"/>
  <c r="N707" i="6"/>
  <c r="O707" i="6" s="1"/>
  <c r="Q622" i="6"/>
  <c r="M623" i="6" s="1"/>
  <c r="Q610" i="6"/>
  <c r="M611" i="6" s="1"/>
  <c r="Q664" i="6"/>
  <c r="M665" i="6" s="1"/>
  <c r="Q616" i="6"/>
  <c r="M617" i="6" s="1"/>
  <c r="Q640" i="6"/>
  <c r="M641" i="6" s="1"/>
  <c r="Q658" i="6"/>
  <c r="M659" i="6" s="1"/>
  <c r="N695" i="6"/>
  <c r="O695" i="6" s="1"/>
  <c r="Q670" i="6"/>
  <c r="M671" i="6" s="1"/>
  <c r="Q628" i="6"/>
  <c r="M629" i="6" s="1"/>
  <c r="Q372" i="6"/>
  <c r="M373" i="6" s="1"/>
  <c r="N373" i="6" s="1"/>
  <c r="O373" i="6" s="1"/>
  <c r="P373" i="6" s="1"/>
  <c r="R373" i="6" s="1"/>
  <c r="R312" i="6"/>
  <c r="Q194" i="6"/>
  <c r="M195" i="6" s="1"/>
  <c r="N195" i="6" s="1"/>
  <c r="O195" i="6" s="1"/>
  <c r="P195" i="6" s="1"/>
  <c r="R195" i="6" s="1"/>
  <c r="Q132" i="6"/>
  <c r="M133" i="6" s="1"/>
  <c r="N133" i="6" s="1"/>
  <c r="O133" i="6" s="1"/>
  <c r="Q75" i="6"/>
  <c r="M76" i="6" s="1"/>
  <c r="N76" i="6" s="1"/>
  <c r="O76" i="6" s="1"/>
  <c r="Q431" i="6"/>
  <c r="M432" i="6" s="1"/>
  <c r="N432" i="6" s="1"/>
  <c r="O432" i="6" s="1"/>
  <c r="P432" i="6" s="1"/>
  <c r="R432" i="6" s="1"/>
  <c r="Q550" i="6"/>
  <c r="M551" i="6" s="1"/>
  <c r="N551" i="6" s="1"/>
  <c r="O551" i="6" s="1"/>
  <c r="P551" i="6" s="1"/>
  <c r="Q490" i="6"/>
  <c r="M491" i="6" s="1"/>
  <c r="N491" i="6" s="1"/>
  <c r="O491" i="6" s="1"/>
  <c r="Q520" i="6"/>
  <c r="M521" i="6" s="1"/>
  <c r="N521" i="6" s="1"/>
  <c r="O521" i="6" s="1"/>
  <c r="P521" i="6" s="1"/>
  <c r="P313" i="6"/>
  <c r="R313" i="6" s="1"/>
  <c r="Q10" i="6"/>
  <c r="Q252" i="6"/>
  <c r="M253" i="6" s="1"/>
  <c r="N253" i="6" s="1"/>
  <c r="O253" i="6" s="1"/>
  <c r="R252" i="6"/>
  <c r="R10" i="6"/>
  <c r="P653" i="6" l="1"/>
  <c r="R653" i="6" s="1"/>
  <c r="P683" i="6"/>
  <c r="R683" i="6" s="1"/>
  <c r="P695" i="6"/>
  <c r="R695" i="6" s="1"/>
  <c r="P647" i="6"/>
  <c r="R647" i="6" s="1"/>
  <c r="P707" i="6"/>
  <c r="R707" i="6" s="1"/>
  <c r="P635" i="6"/>
  <c r="R635" i="6" s="1"/>
  <c r="P701" i="6"/>
  <c r="R701" i="6" s="1"/>
  <c r="P689" i="6"/>
  <c r="R689" i="6" s="1"/>
  <c r="Q521" i="6"/>
  <c r="M522" i="6" s="1"/>
  <c r="N522" i="6" s="1"/>
  <c r="O522" i="6" s="1"/>
  <c r="R521" i="6"/>
  <c r="N641" i="6"/>
  <c r="O641" i="6" s="1"/>
  <c r="N725" i="6"/>
  <c r="O725" i="6" s="1"/>
  <c r="N665" i="6"/>
  <c r="O665" i="6" s="1"/>
  <c r="P491" i="6"/>
  <c r="R491" i="6" s="1"/>
  <c r="N629" i="6"/>
  <c r="O629" i="6" s="1"/>
  <c r="N671" i="6"/>
  <c r="O671" i="6" s="1"/>
  <c r="N617" i="6"/>
  <c r="O617" i="6" s="1"/>
  <c r="Q719" i="6"/>
  <c r="N623" i="6"/>
  <c r="O623" i="6" s="1"/>
  <c r="Q551" i="6"/>
  <c r="M552" i="6" s="1"/>
  <c r="N552" i="6" s="1"/>
  <c r="O552" i="6" s="1"/>
  <c r="R551" i="6"/>
  <c r="N611" i="6"/>
  <c r="O611" i="6" s="1"/>
  <c r="Q712" i="6"/>
  <c r="M713" i="6" s="1"/>
  <c r="N659" i="6"/>
  <c r="O659" i="6" s="1"/>
  <c r="Q581" i="6"/>
  <c r="M582" i="6" s="1"/>
  <c r="N582" i="6" s="1"/>
  <c r="O582" i="6" s="1"/>
  <c r="Q676" i="6"/>
  <c r="M677" i="6" s="1"/>
  <c r="Q373" i="6"/>
  <c r="M374" i="6" s="1"/>
  <c r="N374" i="6" s="1"/>
  <c r="O374" i="6" s="1"/>
  <c r="P374" i="6" s="1"/>
  <c r="R374" i="6" s="1"/>
  <c r="Q195" i="6"/>
  <c r="M196" i="6" s="1"/>
  <c r="N196" i="6" s="1"/>
  <c r="O196" i="6" s="1"/>
  <c r="P196" i="6" s="1"/>
  <c r="R196" i="6" s="1"/>
  <c r="Q313" i="6"/>
  <c r="M314" i="6" s="1"/>
  <c r="N314" i="6" s="1"/>
  <c r="O314" i="6" s="1"/>
  <c r="P314" i="6" s="1"/>
  <c r="R314" i="6" s="1"/>
  <c r="P133" i="6"/>
  <c r="R133" i="6" s="1"/>
  <c r="Q432" i="6"/>
  <c r="M433" i="6" s="1"/>
  <c r="N433" i="6" s="1"/>
  <c r="O433" i="6" s="1"/>
  <c r="M11" i="6"/>
  <c r="N11" i="6" s="1"/>
  <c r="P253" i="6"/>
  <c r="R253" i="6" s="1"/>
  <c r="P76" i="6"/>
  <c r="R76" i="6" s="1"/>
  <c r="Q491" i="6" l="1"/>
  <c r="M492" i="6" s="1"/>
  <c r="N492" i="6" s="1"/>
  <c r="O492" i="6" s="1"/>
  <c r="P492" i="6" s="1"/>
  <c r="R492" i="6" s="1"/>
  <c r="P725" i="6"/>
  <c r="R725" i="6" s="1"/>
  <c r="P659" i="6"/>
  <c r="R659" i="6" s="1"/>
  <c r="P641" i="6"/>
  <c r="R641" i="6" s="1"/>
  <c r="P617" i="6"/>
  <c r="R617" i="6" s="1"/>
  <c r="P629" i="6"/>
  <c r="R629" i="6" s="1"/>
  <c r="P665" i="6"/>
  <c r="R665" i="6" s="1"/>
  <c r="P611" i="6"/>
  <c r="R611" i="6" s="1"/>
  <c r="P623" i="6"/>
  <c r="R623" i="6" s="1"/>
  <c r="P671" i="6"/>
  <c r="R671" i="6" s="1"/>
  <c r="Q701" i="6"/>
  <c r="N713" i="6"/>
  <c r="O713" i="6" s="1"/>
  <c r="Q647" i="6"/>
  <c r="P552" i="6"/>
  <c r="R552" i="6" s="1"/>
  <c r="Q695" i="6"/>
  <c r="O11" i="6"/>
  <c r="P11" i="6" s="1"/>
  <c r="F15" i="7" s="1"/>
  <c r="E15" i="7"/>
  <c r="Q707" i="6"/>
  <c r="P522" i="6"/>
  <c r="R522" i="6" s="1"/>
  <c r="Q683" i="6"/>
  <c r="Q635" i="6"/>
  <c r="N677" i="6"/>
  <c r="O677" i="6" s="1"/>
  <c r="P582" i="6"/>
  <c r="R582" i="6" s="1"/>
  <c r="Q689" i="6"/>
  <c r="Q653" i="6"/>
  <c r="Q133" i="6"/>
  <c r="M134" i="6" s="1"/>
  <c r="N134" i="6" s="1"/>
  <c r="O134" i="6" s="1"/>
  <c r="P134" i="6" s="1"/>
  <c r="R134" i="6" s="1"/>
  <c r="Q196" i="6"/>
  <c r="M197" i="6" s="1"/>
  <c r="N197" i="6" s="1"/>
  <c r="O197" i="6" s="1"/>
  <c r="P197" i="6" s="1"/>
  <c r="R197" i="6" s="1"/>
  <c r="Q314" i="6"/>
  <c r="M315" i="6" s="1"/>
  <c r="N315" i="6" s="1"/>
  <c r="O315" i="6" s="1"/>
  <c r="P315" i="6" s="1"/>
  <c r="Q253" i="6"/>
  <c r="M254" i="6" s="1"/>
  <c r="N254" i="6" s="1"/>
  <c r="O254" i="6" s="1"/>
  <c r="Q76" i="6"/>
  <c r="M77" i="6" s="1"/>
  <c r="N77" i="6" s="1"/>
  <c r="O77" i="6" s="1"/>
  <c r="P77" i="6" s="1"/>
  <c r="R77" i="6" s="1"/>
  <c r="P433" i="6"/>
  <c r="R433" i="6" s="1"/>
  <c r="Q374" i="6"/>
  <c r="M375" i="6" s="1"/>
  <c r="N375" i="6" s="1"/>
  <c r="O375" i="6" s="1"/>
  <c r="R11" i="6" l="1"/>
  <c r="G15" i="7" s="1"/>
  <c r="Q11" i="6"/>
  <c r="M12" i="6" s="1"/>
  <c r="N12" i="6" s="1"/>
  <c r="Q582" i="6"/>
  <c r="M583" i="6" s="1"/>
  <c r="N583" i="6" s="1"/>
  <c r="O583" i="6" s="1"/>
  <c r="P583" i="6" s="1"/>
  <c r="R583" i="6" s="1"/>
  <c r="Q522" i="6"/>
  <c r="M523" i="6" s="1"/>
  <c r="N523" i="6" s="1"/>
  <c r="O523" i="6" s="1"/>
  <c r="Q552" i="6"/>
  <c r="M553" i="6" s="1"/>
  <c r="N553" i="6" s="1"/>
  <c r="O553" i="6" s="1"/>
  <c r="P553" i="6" s="1"/>
  <c r="R553" i="6" s="1"/>
  <c r="P677" i="6"/>
  <c r="R677" i="6" s="1"/>
  <c r="P713" i="6"/>
  <c r="R713" i="6" s="1"/>
  <c r="Q665" i="6"/>
  <c r="Q617" i="6"/>
  <c r="Q611" i="6"/>
  <c r="Q629" i="6"/>
  <c r="P523" i="6"/>
  <c r="R523" i="6" s="1"/>
  <c r="Q671" i="6"/>
  <c r="Q659" i="6"/>
  <c r="H15" i="7"/>
  <c r="Q641" i="6"/>
  <c r="Q492" i="6"/>
  <c r="M493" i="6" s="1"/>
  <c r="N493" i="6" s="1"/>
  <c r="O493" i="6" s="1"/>
  <c r="Q623" i="6"/>
  <c r="Q725" i="6"/>
  <c r="R315" i="6"/>
  <c r="Q315" i="6"/>
  <c r="M316" i="6" s="1"/>
  <c r="N316" i="6" s="1"/>
  <c r="O316" i="6" s="1"/>
  <c r="P316" i="6" s="1"/>
  <c r="R316" i="6" s="1"/>
  <c r="Q433" i="6"/>
  <c r="M434" i="6" s="1"/>
  <c r="N434" i="6" s="1"/>
  <c r="O434" i="6" s="1"/>
  <c r="P434" i="6" s="1"/>
  <c r="R434" i="6" s="1"/>
  <c r="Q77" i="6"/>
  <c r="M78" i="6" s="1"/>
  <c r="N78" i="6" s="1"/>
  <c r="O78" i="6" s="1"/>
  <c r="P78" i="6" s="1"/>
  <c r="R78" i="6" s="1"/>
  <c r="Q197" i="6"/>
  <c r="M198" i="6" s="1"/>
  <c r="N198" i="6" s="1"/>
  <c r="O198" i="6" s="1"/>
  <c r="P198" i="6" s="1"/>
  <c r="R198" i="6" s="1"/>
  <c r="Q134" i="6"/>
  <c r="M135" i="6" s="1"/>
  <c r="N135" i="6" s="1"/>
  <c r="O135" i="6" s="1"/>
  <c r="P375" i="6"/>
  <c r="R375" i="6" s="1"/>
  <c r="P254" i="6"/>
  <c r="R254" i="6" s="1"/>
  <c r="Q523" i="6" l="1"/>
  <c r="M524" i="6" s="1"/>
  <c r="N524" i="6" s="1"/>
  <c r="O524" i="6" s="1"/>
  <c r="P524" i="6" s="1"/>
  <c r="R524" i="6" s="1"/>
  <c r="Q583" i="6"/>
  <c r="M584" i="6" s="1"/>
  <c r="N584" i="6" s="1"/>
  <c r="O584" i="6" s="1"/>
  <c r="P584" i="6" s="1"/>
  <c r="R584" i="6" s="1"/>
  <c r="O12" i="6"/>
  <c r="P12" i="6" s="1"/>
  <c r="R12" i="6" s="1"/>
  <c r="Q553" i="6"/>
  <c r="M554" i="6" s="1"/>
  <c r="N554" i="6" s="1"/>
  <c r="O554" i="6" s="1"/>
  <c r="P554" i="6" s="1"/>
  <c r="R554" i="6" s="1"/>
  <c r="Q713" i="6"/>
  <c r="P493" i="6"/>
  <c r="R493" i="6" s="1"/>
  <c r="Q677" i="6"/>
  <c r="Q434" i="6"/>
  <c r="M435" i="6" s="1"/>
  <c r="N435" i="6" s="1"/>
  <c r="O435" i="6" s="1"/>
  <c r="P435" i="6" s="1"/>
  <c r="R435" i="6" s="1"/>
  <c r="Q316" i="6"/>
  <c r="M317" i="6" s="1"/>
  <c r="N317" i="6" s="1"/>
  <c r="O317" i="6" s="1"/>
  <c r="P317" i="6" s="1"/>
  <c r="R317" i="6" s="1"/>
  <c r="Q254" i="6"/>
  <c r="M255" i="6" s="1"/>
  <c r="N255" i="6" s="1"/>
  <c r="O255" i="6" s="1"/>
  <c r="P255" i="6" s="1"/>
  <c r="R255" i="6" s="1"/>
  <c r="Q78" i="6"/>
  <c r="M79" i="6" s="1"/>
  <c r="N79" i="6" s="1"/>
  <c r="O79" i="6" s="1"/>
  <c r="P79" i="6" s="1"/>
  <c r="R79" i="6" s="1"/>
  <c r="Q375" i="6"/>
  <c r="M376" i="6" s="1"/>
  <c r="N376" i="6" s="1"/>
  <c r="O376" i="6" s="1"/>
  <c r="Q198" i="6"/>
  <c r="M199" i="6" s="1"/>
  <c r="N199" i="6" s="1"/>
  <c r="O199" i="6" s="1"/>
  <c r="P199" i="6" s="1"/>
  <c r="R199" i="6" s="1"/>
  <c r="P135" i="6"/>
  <c r="R135" i="6" s="1"/>
  <c r="Q12" i="6" l="1"/>
  <c r="Q584" i="6"/>
  <c r="M585" i="6" s="1"/>
  <c r="N585" i="6" s="1"/>
  <c r="O585" i="6" s="1"/>
  <c r="P585" i="6" s="1"/>
  <c r="R585" i="6" s="1"/>
  <c r="Q524" i="6"/>
  <c r="M525" i="6" s="1"/>
  <c r="N525" i="6" s="1"/>
  <c r="O525" i="6" s="1"/>
  <c r="P525" i="6" s="1"/>
  <c r="R525" i="6" s="1"/>
  <c r="Q493" i="6"/>
  <c r="M494" i="6" s="1"/>
  <c r="N494" i="6" s="1"/>
  <c r="O494" i="6" s="1"/>
  <c r="P494" i="6" s="1"/>
  <c r="R494" i="6" s="1"/>
  <c r="Q554" i="6"/>
  <c r="M555" i="6" s="1"/>
  <c r="N555" i="6" s="1"/>
  <c r="O555" i="6" s="1"/>
  <c r="P555" i="6" s="1"/>
  <c r="R555" i="6" s="1"/>
  <c r="Q255" i="6"/>
  <c r="M256" i="6" s="1"/>
  <c r="N256" i="6" s="1"/>
  <c r="O256" i="6" s="1"/>
  <c r="P256" i="6" s="1"/>
  <c r="R256" i="6" s="1"/>
  <c r="Q199" i="6"/>
  <c r="M200" i="6" s="1"/>
  <c r="N200" i="6" s="1"/>
  <c r="O200" i="6" s="1"/>
  <c r="Q435" i="6"/>
  <c r="M436" i="6" s="1"/>
  <c r="N436" i="6" s="1"/>
  <c r="O436" i="6" s="1"/>
  <c r="P436" i="6" s="1"/>
  <c r="R436" i="6" s="1"/>
  <c r="Q317" i="6"/>
  <c r="M318" i="6" s="1"/>
  <c r="N318" i="6" s="1"/>
  <c r="O318" i="6" s="1"/>
  <c r="P318" i="6" s="1"/>
  <c r="R318" i="6" s="1"/>
  <c r="Q135" i="6"/>
  <c r="M136" i="6" s="1"/>
  <c r="N136" i="6" s="1"/>
  <c r="O136" i="6" s="1"/>
  <c r="P136" i="6" s="1"/>
  <c r="R136" i="6" s="1"/>
  <c r="Q79" i="6"/>
  <c r="M80" i="6" s="1"/>
  <c r="N80" i="6" s="1"/>
  <c r="O80" i="6" s="1"/>
  <c r="P80" i="6" s="1"/>
  <c r="R80" i="6" s="1"/>
  <c r="P376" i="6"/>
  <c r="R376" i="6" s="1"/>
  <c r="M13" i="6"/>
  <c r="N13" i="6" s="1"/>
  <c r="Q525" i="6" l="1"/>
  <c r="M526" i="6" s="1"/>
  <c r="N526" i="6" s="1"/>
  <c r="O526" i="6" s="1"/>
  <c r="P526" i="6" s="1"/>
  <c r="R526" i="6" s="1"/>
  <c r="Q494" i="6"/>
  <c r="M495" i="6" s="1"/>
  <c r="N495" i="6" s="1"/>
  <c r="O495" i="6" s="1"/>
  <c r="P495" i="6" s="1"/>
  <c r="R495" i="6" s="1"/>
  <c r="Q555" i="6"/>
  <c r="M556" i="6" s="1"/>
  <c r="N556" i="6" s="1"/>
  <c r="O556" i="6" s="1"/>
  <c r="P556" i="6" s="1"/>
  <c r="R556" i="6" s="1"/>
  <c r="Q585" i="6"/>
  <c r="M586" i="6" s="1"/>
  <c r="N586" i="6" s="1"/>
  <c r="O586" i="6" s="1"/>
  <c r="P586" i="6" s="1"/>
  <c r="R586" i="6" s="1"/>
  <c r="Q256" i="6"/>
  <c r="M257" i="6" s="1"/>
  <c r="N257" i="6" s="1"/>
  <c r="O257" i="6" s="1"/>
  <c r="P257" i="6" s="1"/>
  <c r="R257" i="6" s="1"/>
  <c r="Q136" i="6"/>
  <c r="M137" i="6" s="1"/>
  <c r="N137" i="6" s="1"/>
  <c r="O137" i="6" s="1"/>
  <c r="P137" i="6" s="1"/>
  <c r="R137" i="6" s="1"/>
  <c r="Q80" i="6"/>
  <c r="M81" i="6" s="1"/>
  <c r="N81" i="6" s="1"/>
  <c r="O81" i="6" s="1"/>
  <c r="P81" i="6" s="1"/>
  <c r="R81" i="6" s="1"/>
  <c r="Q436" i="6"/>
  <c r="M437" i="6" s="1"/>
  <c r="N437" i="6" s="1"/>
  <c r="O437" i="6" s="1"/>
  <c r="P437" i="6" s="1"/>
  <c r="R437" i="6" s="1"/>
  <c r="Q318" i="6"/>
  <c r="M319" i="6" s="1"/>
  <c r="N319" i="6" s="1"/>
  <c r="O319" i="6" s="1"/>
  <c r="P319" i="6" s="1"/>
  <c r="R319" i="6" s="1"/>
  <c r="P200" i="6"/>
  <c r="R200" i="6" s="1"/>
  <c r="Q376" i="6"/>
  <c r="M377" i="6" s="1"/>
  <c r="N377" i="6" s="1"/>
  <c r="O377" i="6" s="1"/>
  <c r="O13" i="6"/>
  <c r="P13" i="6" s="1"/>
  <c r="Q586" i="6" l="1"/>
  <c r="M587" i="6" s="1"/>
  <c r="N587" i="6" s="1"/>
  <c r="O587" i="6" s="1"/>
  <c r="P587" i="6" s="1"/>
  <c r="R587" i="6" s="1"/>
  <c r="Q556" i="6"/>
  <c r="M557" i="6" s="1"/>
  <c r="N557" i="6" s="1"/>
  <c r="O557" i="6" s="1"/>
  <c r="P557" i="6" s="1"/>
  <c r="R557" i="6" s="1"/>
  <c r="Q526" i="6"/>
  <c r="M527" i="6" s="1"/>
  <c r="N527" i="6" s="1"/>
  <c r="O527" i="6" s="1"/>
  <c r="P527" i="6" s="1"/>
  <c r="R527" i="6" s="1"/>
  <c r="Q495" i="6"/>
  <c r="M496" i="6" s="1"/>
  <c r="N496" i="6" s="1"/>
  <c r="O496" i="6" s="1"/>
  <c r="P496" i="6" s="1"/>
  <c r="R496" i="6" s="1"/>
  <c r="Q137" i="6"/>
  <c r="M138" i="6" s="1"/>
  <c r="N138" i="6" s="1"/>
  <c r="O138" i="6" s="1"/>
  <c r="P138" i="6" s="1"/>
  <c r="R138" i="6" s="1"/>
  <c r="Q200" i="6"/>
  <c r="M201" i="6" s="1"/>
  <c r="N201" i="6" s="1"/>
  <c r="O201" i="6" s="1"/>
  <c r="P201" i="6" s="1"/>
  <c r="R201" i="6" s="1"/>
  <c r="Q319" i="6"/>
  <c r="M320" i="6" s="1"/>
  <c r="N320" i="6" s="1"/>
  <c r="O320" i="6" s="1"/>
  <c r="P320" i="6" s="1"/>
  <c r="R320" i="6" s="1"/>
  <c r="Q257" i="6"/>
  <c r="M258" i="6" s="1"/>
  <c r="N258" i="6" s="1"/>
  <c r="O258" i="6" s="1"/>
  <c r="P258" i="6" s="1"/>
  <c r="Q258" i="6" s="1"/>
  <c r="M259" i="6" s="1"/>
  <c r="N259" i="6" s="1"/>
  <c r="O259" i="6" s="1"/>
  <c r="Q437" i="6"/>
  <c r="M438" i="6" s="1"/>
  <c r="N438" i="6" s="1"/>
  <c r="O438" i="6" s="1"/>
  <c r="P438" i="6" s="1"/>
  <c r="Q81" i="6"/>
  <c r="M82" i="6" s="1"/>
  <c r="N82" i="6" s="1"/>
  <c r="O82" i="6" s="1"/>
  <c r="P377" i="6"/>
  <c r="R377" i="6" s="1"/>
  <c r="Q13" i="6"/>
  <c r="R13" i="6"/>
  <c r="Q557" i="6" l="1"/>
  <c r="M558" i="6" s="1"/>
  <c r="N558" i="6" s="1"/>
  <c r="O558" i="6" s="1"/>
  <c r="P558" i="6" s="1"/>
  <c r="R558" i="6" s="1"/>
  <c r="Q496" i="6"/>
  <c r="M497" i="6" s="1"/>
  <c r="N497" i="6" s="1"/>
  <c r="O497" i="6" s="1"/>
  <c r="P497" i="6" s="1"/>
  <c r="R497" i="6" s="1"/>
  <c r="Q527" i="6"/>
  <c r="M528" i="6" s="1"/>
  <c r="N528" i="6" s="1"/>
  <c r="O528" i="6" s="1"/>
  <c r="P528" i="6" s="1"/>
  <c r="R528" i="6" s="1"/>
  <c r="Q587" i="6"/>
  <c r="M588" i="6" s="1"/>
  <c r="N588" i="6" s="1"/>
  <c r="O588" i="6" s="1"/>
  <c r="P588" i="6" s="1"/>
  <c r="Q138" i="6"/>
  <c r="M139" i="6" s="1"/>
  <c r="N139" i="6" s="1"/>
  <c r="O139" i="6" s="1"/>
  <c r="P139" i="6" s="1"/>
  <c r="R139" i="6" s="1"/>
  <c r="R258" i="6"/>
  <c r="Q320" i="6"/>
  <c r="M321" i="6" s="1"/>
  <c r="N321" i="6" s="1"/>
  <c r="O321" i="6" s="1"/>
  <c r="P321" i="6" s="1"/>
  <c r="R321" i="6" s="1"/>
  <c r="P82" i="6"/>
  <c r="R82" i="6" s="1"/>
  <c r="Q438" i="6"/>
  <c r="M439" i="6" s="1"/>
  <c r="N439" i="6" s="1"/>
  <c r="O439" i="6" s="1"/>
  <c r="R438" i="6"/>
  <c r="Q377" i="6"/>
  <c r="M378" i="6" s="1"/>
  <c r="N378" i="6" s="1"/>
  <c r="O378" i="6" s="1"/>
  <c r="P259" i="6"/>
  <c r="R259" i="6" s="1"/>
  <c r="Q201" i="6"/>
  <c r="M202" i="6" s="1"/>
  <c r="N202" i="6" s="1"/>
  <c r="O202" i="6" s="1"/>
  <c r="M14" i="6"/>
  <c r="N14" i="6" s="1"/>
  <c r="Q528" i="6" l="1"/>
  <c r="M529" i="6" s="1"/>
  <c r="N529" i="6" s="1"/>
  <c r="O529" i="6" s="1"/>
  <c r="P529" i="6" s="1"/>
  <c r="R529" i="6" s="1"/>
  <c r="Q497" i="6"/>
  <c r="M498" i="6" s="1"/>
  <c r="N498" i="6" s="1"/>
  <c r="O498" i="6" s="1"/>
  <c r="P498" i="6" s="1"/>
  <c r="R498" i="6" s="1"/>
  <c r="R588" i="6"/>
  <c r="Q588" i="6"/>
  <c r="M589" i="6" s="1"/>
  <c r="N589" i="6" s="1"/>
  <c r="O589" i="6" s="1"/>
  <c r="P589" i="6" s="1"/>
  <c r="R589" i="6" s="1"/>
  <c r="Q558" i="6"/>
  <c r="M559" i="6" s="1"/>
  <c r="N559" i="6" s="1"/>
  <c r="O559" i="6" s="1"/>
  <c r="P559" i="6" s="1"/>
  <c r="R559" i="6" s="1"/>
  <c r="Q139" i="6"/>
  <c r="M140" i="6" s="1"/>
  <c r="N140" i="6" s="1"/>
  <c r="O140" i="6" s="1"/>
  <c r="P140" i="6" s="1"/>
  <c r="R140" i="6" s="1"/>
  <c r="Q321" i="6"/>
  <c r="M322" i="6" s="1"/>
  <c r="N322" i="6" s="1"/>
  <c r="O322" i="6" s="1"/>
  <c r="P322" i="6" s="1"/>
  <c r="R322" i="6" s="1"/>
  <c r="Q259" i="6"/>
  <c r="M260" i="6" s="1"/>
  <c r="N260" i="6" s="1"/>
  <c r="O260" i="6" s="1"/>
  <c r="P260" i="6" s="1"/>
  <c r="R260" i="6" s="1"/>
  <c r="Q82" i="6"/>
  <c r="M83" i="6" s="1"/>
  <c r="N83" i="6" s="1"/>
  <c r="O83" i="6" s="1"/>
  <c r="P202" i="6"/>
  <c r="R202" i="6" s="1"/>
  <c r="P378" i="6"/>
  <c r="R378" i="6" s="1"/>
  <c r="P439" i="6"/>
  <c r="R439" i="6" s="1"/>
  <c r="O14" i="6"/>
  <c r="Q529" i="6" l="1"/>
  <c r="M530" i="6" s="1"/>
  <c r="N530" i="6" s="1"/>
  <c r="O530" i="6" s="1"/>
  <c r="P530" i="6" s="1"/>
  <c r="R530" i="6" s="1"/>
  <c r="Q559" i="6"/>
  <c r="M560" i="6" s="1"/>
  <c r="N560" i="6" s="1"/>
  <c r="O560" i="6" s="1"/>
  <c r="P560" i="6" s="1"/>
  <c r="R560" i="6" s="1"/>
  <c r="Q589" i="6"/>
  <c r="M590" i="6" s="1"/>
  <c r="N590" i="6" s="1"/>
  <c r="O590" i="6" s="1"/>
  <c r="P590" i="6" s="1"/>
  <c r="R590" i="6" s="1"/>
  <c r="Q498" i="6"/>
  <c r="M499" i="6" s="1"/>
  <c r="N499" i="6" s="1"/>
  <c r="O499" i="6" s="1"/>
  <c r="Q260" i="6"/>
  <c r="M261" i="6" s="1"/>
  <c r="N261" i="6" s="1"/>
  <c r="O261" i="6" s="1"/>
  <c r="P261" i="6" s="1"/>
  <c r="R261" i="6" s="1"/>
  <c r="Q322" i="6"/>
  <c r="M323" i="6" s="1"/>
  <c r="N323" i="6" s="1"/>
  <c r="O323" i="6" s="1"/>
  <c r="P323" i="6" s="1"/>
  <c r="R323" i="6" s="1"/>
  <c r="P83" i="6"/>
  <c r="R83" i="6" s="1"/>
  <c r="Q439" i="6"/>
  <c r="M440" i="6" s="1"/>
  <c r="N440" i="6" s="1"/>
  <c r="O440" i="6" s="1"/>
  <c r="Q202" i="6"/>
  <c r="M203" i="6" s="1"/>
  <c r="N203" i="6" s="1"/>
  <c r="O203" i="6" s="1"/>
  <c r="P203" i="6" s="1"/>
  <c r="R203" i="6" s="1"/>
  <c r="Q140" i="6"/>
  <c r="M141" i="6" s="1"/>
  <c r="N141" i="6" s="1"/>
  <c r="O141" i="6" s="1"/>
  <c r="Q378" i="6"/>
  <c r="M379" i="6" s="1"/>
  <c r="P14" i="6"/>
  <c r="Q14" i="6" s="1"/>
  <c r="Q590" i="6" l="1"/>
  <c r="M591" i="6" s="1"/>
  <c r="N591" i="6" s="1"/>
  <c r="O591" i="6" s="1"/>
  <c r="P591" i="6" s="1"/>
  <c r="Q591" i="6" s="1"/>
  <c r="M592" i="6" s="1"/>
  <c r="N592" i="6" s="1"/>
  <c r="O592" i="6" s="1"/>
  <c r="Q530" i="6"/>
  <c r="M531" i="6" s="1"/>
  <c r="N531" i="6" s="1"/>
  <c r="O531" i="6" s="1"/>
  <c r="P531" i="6" s="1"/>
  <c r="R531" i="6" s="1"/>
  <c r="Q560" i="6"/>
  <c r="M561" i="6" s="1"/>
  <c r="N561" i="6" s="1"/>
  <c r="O561" i="6" s="1"/>
  <c r="P561" i="6" s="1"/>
  <c r="R561" i="6" s="1"/>
  <c r="P499" i="6"/>
  <c r="R499" i="6" s="1"/>
  <c r="Q83" i="6"/>
  <c r="M84" i="6" s="1"/>
  <c r="N84" i="6" s="1"/>
  <c r="O84" i="6" s="1"/>
  <c r="P84" i="6" s="1"/>
  <c r="R84" i="6" s="1"/>
  <c r="Q261" i="6"/>
  <c r="M262" i="6" s="1"/>
  <c r="N262" i="6" s="1"/>
  <c r="O262" i="6" s="1"/>
  <c r="P262" i="6" s="1"/>
  <c r="R262" i="6" s="1"/>
  <c r="Q323" i="6"/>
  <c r="M324" i="6" s="1"/>
  <c r="N324" i="6" s="1"/>
  <c r="O324" i="6" s="1"/>
  <c r="P324" i="6" s="1"/>
  <c r="R324" i="6" s="1"/>
  <c r="P440" i="6"/>
  <c r="R440" i="6" s="1"/>
  <c r="P141" i="6"/>
  <c r="R141" i="6" s="1"/>
  <c r="N379" i="6"/>
  <c r="O379" i="6" s="1"/>
  <c r="Q203" i="6"/>
  <c r="M204" i="6" s="1"/>
  <c r="M15" i="6"/>
  <c r="N15" i="6" s="1"/>
  <c r="R14" i="6"/>
  <c r="R591" i="6" l="1"/>
  <c r="Q499" i="6"/>
  <c r="M500" i="6" s="1"/>
  <c r="N500" i="6" s="1"/>
  <c r="O500" i="6" s="1"/>
  <c r="P500" i="6" s="1"/>
  <c r="R500" i="6" s="1"/>
  <c r="Q531" i="6"/>
  <c r="M532" i="6" s="1"/>
  <c r="N532" i="6" s="1"/>
  <c r="O532" i="6" s="1"/>
  <c r="P532" i="6" s="1"/>
  <c r="R532" i="6" s="1"/>
  <c r="Q561" i="6"/>
  <c r="M562" i="6" s="1"/>
  <c r="N562" i="6" s="1"/>
  <c r="O562" i="6" s="1"/>
  <c r="P562" i="6" s="1"/>
  <c r="R562" i="6" s="1"/>
  <c r="P592" i="6"/>
  <c r="R592" i="6" s="1"/>
  <c r="Q84" i="6"/>
  <c r="M85" i="6" s="1"/>
  <c r="N85" i="6" s="1"/>
  <c r="O85" i="6" s="1"/>
  <c r="Q141" i="6"/>
  <c r="M142" i="6" s="1"/>
  <c r="N142" i="6" s="1"/>
  <c r="O142" i="6" s="1"/>
  <c r="P142" i="6" s="1"/>
  <c r="R142" i="6" s="1"/>
  <c r="Q262" i="6"/>
  <c r="M263" i="6" s="1"/>
  <c r="N263" i="6" s="1"/>
  <c r="O263" i="6" s="1"/>
  <c r="P263" i="6" s="1"/>
  <c r="R263" i="6" s="1"/>
  <c r="Q440" i="6"/>
  <c r="M441" i="6" s="1"/>
  <c r="N441" i="6" s="1"/>
  <c r="O441" i="6" s="1"/>
  <c r="P441" i="6" s="1"/>
  <c r="R441" i="6" s="1"/>
  <c r="P379" i="6"/>
  <c r="R379" i="6" s="1"/>
  <c r="N204" i="6"/>
  <c r="O204" i="6" s="1"/>
  <c r="Q324" i="6"/>
  <c r="M325" i="6" s="1"/>
  <c r="N325" i="6" s="1"/>
  <c r="O325" i="6" s="1"/>
  <c r="O15" i="6"/>
  <c r="Q592" i="6" l="1"/>
  <c r="M593" i="6" s="1"/>
  <c r="N593" i="6" s="1"/>
  <c r="O593" i="6" s="1"/>
  <c r="P593" i="6" s="1"/>
  <c r="R593" i="6" s="1"/>
  <c r="Q532" i="6"/>
  <c r="M533" i="6" s="1"/>
  <c r="N533" i="6" s="1"/>
  <c r="O533" i="6" s="1"/>
  <c r="P533" i="6" s="1"/>
  <c r="R533" i="6" s="1"/>
  <c r="Q500" i="6"/>
  <c r="M501" i="6" s="1"/>
  <c r="N501" i="6" s="1"/>
  <c r="O501" i="6" s="1"/>
  <c r="P501" i="6" s="1"/>
  <c r="R501" i="6" s="1"/>
  <c r="Q562" i="6"/>
  <c r="M563" i="6" s="1"/>
  <c r="N563" i="6" s="1"/>
  <c r="O563" i="6" s="1"/>
  <c r="P563" i="6" s="1"/>
  <c r="R563" i="6" s="1"/>
  <c r="P85" i="6"/>
  <c r="R85" i="6" s="1"/>
  <c r="Q263" i="6"/>
  <c r="M264" i="6" s="1"/>
  <c r="N264" i="6" s="1"/>
  <c r="O264" i="6" s="1"/>
  <c r="P264" i="6" s="1"/>
  <c r="R264" i="6" s="1"/>
  <c r="Q142" i="6"/>
  <c r="M143" i="6" s="1"/>
  <c r="N143" i="6" s="1"/>
  <c r="O143" i="6" s="1"/>
  <c r="P143" i="6" s="1"/>
  <c r="R143" i="6" s="1"/>
  <c r="Q441" i="6"/>
  <c r="M442" i="6" s="1"/>
  <c r="N442" i="6" s="1"/>
  <c r="O442" i="6" s="1"/>
  <c r="P442" i="6" s="1"/>
  <c r="Q442" i="6" s="1"/>
  <c r="M443" i="6" s="1"/>
  <c r="Q379" i="6"/>
  <c r="M380" i="6" s="1"/>
  <c r="N380" i="6" s="1"/>
  <c r="O380" i="6" s="1"/>
  <c r="P380" i="6" s="1"/>
  <c r="P204" i="6"/>
  <c r="R204" i="6" s="1"/>
  <c r="P325" i="6"/>
  <c r="R325" i="6" s="1"/>
  <c r="P15" i="6"/>
  <c r="Q593" i="6" l="1"/>
  <c r="M594" i="6" s="1"/>
  <c r="N594" i="6" s="1"/>
  <c r="O594" i="6" s="1"/>
  <c r="P594" i="6" s="1"/>
  <c r="R594" i="6" s="1"/>
  <c r="Q501" i="6"/>
  <c r="M502" i="6" s="1"/>
  <c r="N502" i="6" s="1"/>
  <c r="O502" i="6" s="1"/>
  <c r="P502" i="6" s="1"/>
  <c r="R502" i="6" s="1"/>
  <c r="Q533" i="6"/>
  <c r="M534" i="6" s="1"/>
  <c r="N534" i="6" s="1"/>
  <c r="O534" i="6" s="1"/>
  <c r="P534" i="6" s="1"/>
  <c r="R534" i="6" s="1"/>
  <c r="Q563" i="6"/>
  <c r="M564" i="6" s="1"/>
  <c r="N564" i="6" s="1"/>
  <c r="O564" i="6" s="1"/>
  <c r="P564" i="6" s="1"/>
  <c r="R564" i="6" s="1"/>
  <c r="R442" i="6"/>
  <c r="Q85" i="6"/>
  <c r="M86" i="6" s="1"/>
  <c r="N86" i="6" s="1"/>
  <c r="O86" i="6" s="1"/>
  <c r="P86" i="6" s="1"/>
  <c r="R86" i="6" s="1"/>
  <c r="Q325" i="6"/>
  <c r="M326" i="6" s="1"/>
  <c r="N326" i="6" s="1"/>
  <c r="O326" i="6" s="1"/>
  <c r="P326" i="6" s="1"/>
  <c r="R326" i="6" s="1"/>
  <c r="Q264" i="6"/>
  <c r="M265" i="6" s="1"/>
  <c r="N265" i="6" s="1"/>
  <c r="O265" i="6" s="1"/>
  <c r="P265" i="6" s="1"/>
  <c r="R265" i="6" s="1"/>
  <c r="R380" i="6"/>
  <c r="Q380" i="6"/>
  <c r="M381" i="6" s="1"/>
  <c r="N381" i="6" s="1"/>
  <c r="O381" i="6" s="1"/>
  <c r="P381" i="6" s="1"/>
  <c r="R381" i="6" s="1"/>
  <c r="Q143" i="6"/>
  <c r="M144" i="6" s="1"/>
  <c r="N144" i="6" s="1"/>
  <c r="O144" i="6" s="1"/>
  <c r="Q204" i="6"/>
  <c r="M205" i="6" s="1"/>
  <c r="N205" i="6" s="1"/>
  <c r="O205" i="6" s="1"/>
  <c r="N443" i="6"/>
  <c r="O443" i="6" s="1"/>
  <c r="Q15" i="6"/>
  <c r="M16" i="6"/>
  <c r="N16" i="6" s="1"/>
  <c r="R15" i="6"/>
  <c r="Q534" i="6" l="1"/>
  <c r="M535" i="6" s="1"/>
  <c r="N535" i="6" s="1"/>
  <c r="O535" i="6" s="1"/>
  <c r="P535" i="6" s="1"/>
  <c r="R535" i="6" s="1"/>
  <c r="Q594" i="6"/>
  <c r="M595" i="6" s="1"/>
  <c r="N595" i="6" s="1"/>
  <c r="O595" i="6" s="1"/>
  <c r="Q502" i="6"/>
  <c r="M503" i="6" s="1"/>
  <c r="N503" i="6" s="1"/>
  <c r="O503" i="6" s="1"/>
  <c r="P503" i="6" s="1"/>
  <c r="R503" i="6" s="1"/>
  <c r="Q564" i="6"/>
  <c r="M565" i="6" s="1"/>
  <c r="N565" i="6" s="1"/>
  <c r="O565" i="6" s="1"/>
  <c r="P565" i="6" s="1"/>
  <c r="P595" i="6"/>
  <c r="R595" i="6" s="1"/>
  <c r="Q86" i="6"/>
  <c r="M87" i="6" s="1"/>
  <c r="N87" i="6" s="1"/>
  <c r="O87" i="6" s="1"/>
  <c r="P87" i="6" s="1"/>
  <c r="R87" i="6" s="1"/>
  <c r="Q265" i="6"/>
  <c r="M266" i="6" s="1"/>
  <c r="N266" i="6" s="1"/>
  <c r="O266" i="6" s="1"/>
  <c r="P266" i="6" s="1"/>
  <c r="R266" i="6" s="1"/>
  <c r="Q381" i="6"/>
  <c r="M382" i="6" s="1"/>
  <c r="N382" i="6" s="1"/>
  <c r="O382" i="6" s="1"/>
  <c r="P382" i="6" s="1"/>
  <c r="R382" i="6" s="1"/>
  <c r="Q326" i="6"/>
  <c r="M327" i="6" s="1"/>
  <c r="N327" i="6" s="1"/>
  <c r="O327" i="6" s="1"/>
  <c r="P327" i="6" s="1"/>
  <c r="R327" i="6" s="1"/>
  <c r="P443" i="6"/>
  <c r="R443" i="6" s="1"/>
  <c r="P144" i="6"/>
  <c r="R144" i="6" s="1"/>
  <c r="P205" i="6"/>
  <c r="R205" i="6" s="1"/>
  <c r="O16" i="6"/>
  <c r="Q535" i="6" l="1"/>
  <c r="M536" i="6" s="1"/>
  <c r="N536" i="6" s="1"/>
  <c r="O536" i="6" s="1"/>
  <c r="P536" i="6" s="1"/>
  <c r="R536" i="6" s="1"/>
  <c r="R565" i="6"/>
  <c r="Q565" i="6"/>
  <c r="M566" i="6" s="1"/>
  <c r="N566" i="6" s="1"/>
  <c r="O566" i="6" s="1"/>
  <c r="P566" i="6" s="1"/>
  <c r="R566" i="6" s="1"/>
  <c r="Q595" i="6"/>
  <c r="M596" i="6" s="1"/>
  <c r="N596" i="6" s="1"/>
  <c r="O596" i="6" s="1"/>
  <c r="P596" i="6" s="1"/>
  <c r="Q596" i="6" s="1"/>
  <c r="M597" i="6" s="1"/>
  <c r="N597" i="6" s="1"/>
  <c r="O597" i="6" s="1"/>
  <c r="Q503" i="6"/>
  <c r="M504" i="6" s="1"/>
  <c r="N504" i="6" s="1"/>
  <c r="O504" i="6" s="1"/>
  <c r="P504" i="6" s="1"/>
  <c r="R504" i="6" s="1"/>
  <c r="Q87" i="6"/>
  <c r="M88" i="6" s="1"/>
  <c r="N88" i="6" s="1"/>
  <c r="O88" i="6" s="1"/>
  <c r="P88" i="6" s="1"/>
  <c r="R88" i="6" s="1"/>
  <c r="Q382" i="6"/>
  <c r="M383" i="6" s="1"/>
  <c r="N383" i="6" s="1"/>
  <c r="O383" i="6" s="1"/>
  <c r="P383" i="6" s="1"/>
  <c r="R383" i="6" s="1"/>
  <c r="Q144" i="6"/>
  <c r="M145" i="6" s="1"/>
  <c r="N145" i="6" s="1"/>
  <c r="O145" i="6" s="1"/>
  <c r="P145" i="6" s="1"/>
  <c r="R145" i="6" s="1"/>
  <c r="Q327" i="6"/>
  <c r="M328" i="6" s="1"/>
  <c r="N328" i="6" s="1"/>
  <c r="O328" i="6" s="1"/>
  <c r="P328" i="6" s="1"/>
  <c r="R328" i="6" s="1"/>
  <c r="Q266" i="6"/>
  <c r="M267" i="6" s="1"/>
  <c r="N267" i="6" s="1"/>
  <c r="O267" i="6" s="1"/>
  <c r="P267" i="6" s="1"/>
  <c r="R267" i="6" s="1"/>
  <c r="Q205" i="6"/>
  <c r="M206" i="6" s="1"/>
  <c r="N206" i="6" s="1"/>
  <c r="O206" i="6" s="1"/>
  <c r="P206" i="6" s="1"/>
  <c r="R206" i="6" s="1"/>
  <c r="Q443" i="6"/>
  <c r="M444" i="6" s="1"/>
  <c r="N444" i="6" s="1"/>
  <c r="O444" i="6" s="1"/>
  <c r="P16" i="6"/>
  <c r="Q16" i="6" s="1"/>
  <c r="R596" i="6" l="1"/>
  <c r="Q536" i="6"/>
  <c r="M537" i="6" s="1"/>
  <c r="N537" i="6" s="1"/>
  <c r="O537" i="6" s="1"/>
  <c r="P537" i="6" s="1"/>
  <c r="R537" i="6" s="1"/>
  <c r="Q504" i="6"/>
  <c r="M505" i="6" s="1"/>
  <c r="N505" i="6" s="1"/>
  <c r="O505" i="6" s="1"/>
  <c r="P505" i="6" s="1"/>
  <c r="R505" i="6" s="1"/>
  <c r="Q566" i="6"/>
  <c r="M567" i="6" s="1"/>
  <c r="N567" i="6" s="1"/>
  <c r="O567" i="6" s="1"/>
  <c r="P567" i="6" s="1"/>
  <c r="P597" i="6"/>
  <c r="R597" i="6" s="1"/>
  <c r="Q267" i="6"/>
  <c r="M268" i="6" s="1"/>
  <c r="N268" i="6" s="1"/>
  <c r="O268" i="6" s="1"/>
  <c r="P268" i="6" s="1"/>
  <c r="R268" i="6" s="1"/>
  <c r="Q328" i="6"/>
  <c r="M329" i="6" s="1"/>
  <c r="N329" i="6" s="1"/>
  <c r="O329" i="6" s="1"/>
  <c r="P329" i="6" s="1"/>
  <c r="R329" i="6" s="1"/>
  <c r="Q206" i="6"/>
  <c r="M207" i="6" s="1"/>
  <c r="N207" i="6" s="1"/>
  <c r="O207" i="6" s="1"/>
  <c r="P207" i="6" s="1"/>
  <c r="R207" i="6" s="1"/>
  <c r="P444" i="6"/>
  <c r="R444" i="6" s="1"/>
  <c r="Q88" i="6"/>
  <c r="M89" i="6" s="1"/>
  <c r="N89" i="6" s="1"/>
  <c r="O89" i="6" s="1"/>
  <c r="Q383" i="6"/>
  <c r="M384" i="6" s="1"/>
  <c r="N384" i="6" s="1"/>
  <c r="O384" i="6" s="1"/>
  <c r="Q145" i="6"/>
  <c r="M146" i="6" s="1"/>
  <c r="N146" i="6" s="1"/>
  <c r="O146" i="6" s="1"/>
  <c r="M17" i="6"/>
  <c r="N17" i="6" s="1"/>
  <c r="R16" i="6"/>
  <c r="Q537" i="6" l="1"/>
  <c r="M538" i="6" s="1"/>
  <c r="N538" i="6" s="1"/>
  <c r="O538" i="6" s="1"/>
  <c r="P538" i="6" s="1"/>
  <c r="R538" i="6" s="1"/>
  <c r="R567" i="6"/>
  <c r="Q567" i="6"/>
  <c r="M568" i="6" s="1"/>
  <c r="N568" i="6" s="1"/>
  <c r="O568" i="6" s="1"/>
  <c r="P568" i="6" s="1"/>
  <c r="R568" i="6" s="1"/>
  <c r="Q597" i="6"/>
  <c r="M598" i="6" s="1"/>
  <c r="N598" i="6" s="1"/>
  <c r="O598" i="6" s="1"/>
  <c r="P598" i="6" s="1"/>
  <c r="R598" i="6" s="1"/>
  <c r="Q505" i="6"/>
  <c r="M506" i="6" s="1"/>
  <c r="N506" i="6" s="1"/>
  <c r="O506" i="6" s="1"/>
  <c r="P506" i="6" s="1"/>
  <c r="Q444" i="6"/>
  <c r="M445" i="6" s="1"/>
  <c r="N445" i="6" s="1"/>
  <c r="O445" i="6" s="1"/>
  <c r="P445" i="6" s="1"/>
  <c r="R445" i="6" s="1"/>
  <c r="Q207" i="6"/>
  <c r="M208" i="6" s="1"/>
  <c r="N208" i="6" s="1"/>
  <c r="O208" i="6" s="1"/>
  <c r="P208" i="6" s="1"/>
  <c r="R208" i="6" s="1"/>
  <c r="Q329" i="6"/>
  <c r="M330" i="6" s="1"/>
  <c r="N330" i="6" s="1"/>
  <c r="O330" i="6" s="1"/>
  <c r="P330" i="6" s="1"/>
  <c r="R330" i="6" s="1"/>
  <c r="Q268" i="6"/>
  <c r="M269" i="6" s="1"/>
  <c r="N269" i="6" s="1"/>
  <c r="O269" i="6" s="1"/>
  <c r="P269" i="6" s="1"/>
  <c r="R269" i="6" s="1"/>
  <c r="P89" i="6"/>
  <c r="R89" i="6" s="1"/>
  <c r="P146" i="6"/>
  <c r="R146" i="6" s="1"/>
  <c r="P384" i="6"/>
  <c r="R384" i="6" s="1"/>
  <c r="O17" i="6"/>
  <c r="R506" i="6" l="1"/>
  <c r="Q506" i="6"/>
  <c r="M507" i="6" s="1"/>
  <c r="N507" i="6" s="1"/>
  <c r="O507" i="6" s="1"/>
  <c r="P507" i="6" s="1"/>
  <c r="R507" i="6" s="1"/>
  <c r="Q568" i="6"/>
  <c r="M569" i="6" s="1"/>
  <c r="N569" i="6" s="1"/>
  <c r="O569" i="6" s="1"/>
  <c r="P569" i="6" s="1"/>
  <c r="R569" i="6" s="1"/>
  <c r="Q538" i="6"/>
  <c r="M539" i="6" s="1"/>
  <c r="N539" i="6" s="1"/>
  <c r="O539" i="6" s="1"/>
  <c r="P539" i="6" s="1"/>
  <c r="R539" i="6" s="1"/>
  <c r="Q598" i="6"/>
  <c r="M599" i="6" s="1"/>
  <c r="N599" i="6" s="1"/>
  <c r="O599" i="6" s="1"/>
  <c r="P599" i="6" s="1"/>
  <c r="Q330" i="6"/>
  <c r="M331" i="6" s="1"/>
  <c r="N331" i="6" s="1"/>
  <c r="O331" i="6" s="1"/>
  <c r="P331" i="6" s="1"/>
  <c r="R331" i="6" s="1"/>
  <c r="Q208" i="6"/>
  <c r="M209" i="6" s="1"/>
  <c r="N209" i="6" s="1"/>
  <c r="O209" i="6" s="1"/>
  <c r="P209" i="6" s="1"/>
  <c r="R209" i="6" s="1"/>
  <c r="Q89" i="6"/>
  <c r="M90" i="6" s="1"/>
  <c r="N90" i="6" s="1"/>
  <c r="O90" i="6" s="1"/>
  <c r="P90" i="6" s="1"/>
  <c r="R90" i="6" s="1"/>
  <c r="Q384" i="6"/>
  <c r="M385" i="6" s="1"/>
  <c r="N385" i="6" s="1"/>
  <c r="O385" i="6" s="1"/>
  <c r="Q445" i="6"/>
  <c r="M446" i="6" s="1"/>
  <c r="N446" i="6" s="1"/>
  <c r="O446" i="6" s="1"/>
  <c r="P446" i="6" s="1"/>
  <c r="Q269" i="6"/>
  <c r="M270" i="6" s="1"/>
  <c r="N270" i="6" s="1"/>
  <c r="O270" i="6" s="1"/>
  <c r="P270" i="6" s="1"/>
  <c r="Q146" i="6"/>
  <c r="M147" i="6" s="1"/>
  <c r="N147" i="6" s="1"/>
  <c r="O147" i="6" s="1"/>
  <c r="P17" i="6"/>
  <c r="Q17" i="6" s="1"/>
  <c r="Q507" i="6" l="1"/>
  <c r="M508" i="6" s="1"/>
  <c r="N508" i="6" s="1"/>
  <c r="O508" i="6" s="1"/>
  <c r="P508" i="6" s="1"/>
  <c r="R508" i="6" s="1"/>
  <c r="Q539" i="6"/>
  <c r="M540" i="6" s="1"/>
  <c r="N540" i="6" s="1"/>
  <c r="O540" i="6" s="1"/>
  <c r="P540" i="6" s="1"/>
  <c r="R540" i="6" s="1"/>
  <c r="R599" i="6"/>
  <c r="Q599" i="6"/>
  <c r="M600" i="6" s="1"/>
  <c r="N600" i="6" s="1"/>
  <c r="O600" i="6" s="1"/>
  <c r="P600" i="6" s="1"/>
  <c r="R600" i="6" s="1"/>
  <c r="Q569" i="6"/>
  <c r="M570" i="6" s="1"/>
  <c r="N570" i="6" s="1"/>
  <c r="O570" i="6" s="1"/>
  <c r="P570" i="6" s="1"/>
  <c r="R570" i="6" s="1"/>
  <c r="Q446" i="6"/>
  <c r="M447" i="6" s="1"/>
  <c r="N447" i="6" s="1"/>
  <c r="O447" i="6" s="1"/>
  <c r="R446" i="6"/>
  <c r="Q90" i="6"/>
  <c r="M91" i="6" s="1"/>
  <c r="N91" i="6" s="1"/>
  <c r="O91" i="6" s="1"/>
  <c r="P91" i="6" s="1"/>
  <c r="R91" i="6" s="1"/>
  <c r="Q331" i="6"/>
  <c r="M332" i="6" s="1"/>
  <c r="N332" i="6" s="1"/>
  <c r="O332" i="6" s="1"/>
  <c r="P332" i="6" s="1"/>
  <c r="R332" i="6" s="1"/>
  <c r="P147" i="6"/>
  <c r="R147" i="6" s="1"/>
  <c r="M18" i="6"/>
  <c r="N18" i="6" s="1"/>
  <c r="P385" i="6"/>
  <c r="R385" i="6" s="1"/>
  <c r="Q209" i="6"/>
  <c r="M210" i="6" s="1"/>
  <c r="N210" i="6" s="1"/>
  <c r="O210" i="6" s="1"/>
  <c r="P210" i="6" s="1"/>
  <c r="Q270" i="6"/>
  <c r="M271" i="6" s="1"/>
  <c r="N271" i="6" s="1"/>
  <c r="O271" i="6" s="1"/>
  <c r="R270" i="6"/>
  <c r="R17" i="6"/>
  <c r="Q600" i="6" l="1"/>
  <c r="M601" i="6" s="1"/>
  <c r="N601" i="6" s="1"/>
  <c r="O601" i="6" s="1"/>
  <c r="P601" i="6" s="1"/>
  <c r="Q570" i="6"/>
  <c r="M571" i="6" s="1"/>
  <c r="N571" i="6" s="1"/>
  <c r="O571" i="6" s="1"/>
  <c r="P571" i="6" s="1"/>
  <c r="R571" i="6" s="1"/>
  <c r="Q508" i="6"/>
  <c r="M509" i="6" s="1"/>
  <c r="N509" i="6" s="1"/>
  <c r="O509" i="6" s="1"/>
  <c r="P509" i="6" s="1"/>
  <c r="R509" i="6" s="1"/>
  <c r="Q540" i="6"/>
  <c r="M541" i="6" s="1"/>
  <c r="N541" i="6" s="1"/>
  <c r="O541" i="6" s="1"/>
  <c r="P447" i="6"/>
  <c r="R447" i="6" s="1"/>
  <c r="Q601" i="6"/>
  <c r="M602" i="6" s="1"/>
  <c r="N602" i="6" s="1"/>
  <c r="O602" i="6" s="1"/>
  <c r="R601" i="6"/>
  <c r="Q385" i="6"/>
  <c r="M386" i="6" s="1"/>
  <c r="N386" i="6" s="1"/>
  <c r="O386" i="6" s="1"/>
  <c r="Q91" i="6"/>
  <c r="M92" i="6" s="1"/>
  <c r="N92" i="6" s="1"/>
  <c r="O92" i="6" s="1"/>
  <c r="P92" i="6" s="1"/>
  <c r="R92" i="6" s="1"/>
  <c r="Q332" i="6"/>
  <c r="M333" i="6" s="1"/>
  <c r="N333" i="6" s="1"/>
  <c r="O333" i="6" s="1"/>
  <c r="P333" i="6" s="1"/>
  <c r="R333" i="6" s="1"/>
  <c r="Q147" i="6"/>
  <c r="M148" i="6" s="1"/>
  <c r="N148" i="6" s="1"/>
  <c r="O148" i="6" s="1"/>
  <c r="P148" i="6" s="1"/>
  <c r="R148" i="6" s="1"/>
  <c r="P271" i="6"/>
  <c r="R271" i="6" s="1"/>
  <c r="Q210" i="6"/>
  <c r="M211" i="6" s="1"/>
  <c r="N211" i="6" s="1"/>
  <c r="O211" i="6" s="1"/>
  <c r="R210" i="6"/>
  <c r="O18" i="6"/>
  <c r="Q571" i="6" l="1"/>
  <c r="M572" i="6" s="1"/>
  <c r="N572" i="6" s="1"/>
  <c r="O572" i="6" s="1"/>
  <c r="Q447" i="6"/>
  <c r="M448" i="6" s="1"/>
  <c r="N448" i="6" s="1"/>
  <c r="O448" i="6" s="1"/>
  <c r="P541" i="6"/>
  <c r="R541" i="6" s="1"/>
  <c r="P602" i="6"/>
  <c r="R602" i="6" s="1"/>
  <c r="Q509" i="6"/>
  <c r="M510" i="6" s="1"/>
  <c r="N510" i="6" s="1"/>
  <c r="O510" i="6" s="1"/>
  <c r="P386" i="6"/>
  <c r="R386" i="6" s="1"/>
  <c r="P572" i="6"/>
  <c r="R572" i="6" s="1"/>
  <c r="Q271" i="6"/>
  <c r="M272" i="6" s="1"/>
  <c r="N272" i="6" s="1"/>
  <c r="O272" i="6" s="1"/>
  <c r="P272" i="6" s="1"/>
  <c r="R272" i="6" s="1"/>
  <c r="Q333" i="6"/>
  <c r="M334" i="6" s="1"/>
  <c r="N334" i="6" s="1"/>
  <c r="O334" i="6" s="1"/>
  <c r="P334" i="6" s="1"/>
  <c r="R334" i="6" s="1"/>
  <c r="Q148" i="6"/>
  <c r="M149" i="6" s="1"/>
  <c r="N149" i="6" s="1"/>
  <c r="O149" i="6" s="1"/>
  <c r="P211" i="6"/>
  <c r="R211" i="6" s="1"/>
  <c r="P18" i="6"/>
  <c r="Q18" i="6" s="1"/>
  <c r="Q92" i="6"/>
  <c r="M93" i="6" s="1"/>
  <c r="N93" i="6" s="1"/>
  <c r="O93" i="6" s="1"/>
  <c r="Q386" i="6" l="1"/>
  <c r="M387" i="6" s="1"/>
  <c r="N387" i="6" s="1"/>
  <c r="O387" i="6" s="1"/>
  <c r="P387" i="6" s="1"/>
  <c r="R387" i="6" s="1"/>
  <c r="Q572" i="6"/>
  <c r="M573" i="6" s="1"/>
  <c r="N573" i="6" s="1"/>
  <c r="O573" i="6" s="1"/>
  <c r="P573" i="6" s="1"/>
  <c r="R573" i="6" s="1"/>
  <c r="P448" i="6"/>
  <c r="R448" i="6" s="1"/>
  <c r="Q541" i="6"/>
  <c r="M542" i="6" s="1"/>
  <c r="N542" i="6" s="1"/>
  <c r="O542" i="6" s="1"/>
  <c r="P542" i="6" s="1"/>
  <c r="R542" i="6" s="1"/>
  <c r="Q602" i="6"/>
  <c r="M603" i="6" s="1"/>
  <c r="N603" i="6" s="1"/>
  <c r="O603" i="6" s="1"/>
  <c r="P603" i="6" s="1"/>
  <c r="R603" i="6" s="1"/>
  <c r="P510" i="6"/>
  <c r="R510" i="6" s="1"/>
  <c r="M19" i="6"/>
  <c r="N19" i="6" s="1"/>
  <c r="P93" i="6"/>
  <c r="R93" i="6" s="1"/>
  <c r="Q334" i="6"/>
  <c r="M335" i="6" s="1"/>
  <c r="N335" i="6" s="1"/>
  <c r="O335" i="6" s="1"/>
  <c r="Q211" i="6"/>
  <c r="M212" i="6" s="1"/>
  <c r="N212" i="6" s="1"/>
  <c r="O212" i="6" s="1"/>
  <c r="Q272" i="6"/>
  <c r="M273" i="6" s="1"/>
  <c r="N273" i="6" s="1"/>
  <c r="O273" i="6" s="1"/>
  <c r="R18" i="6"/>
  <c r="P149" i="6"/>
  <c r="R149" i="6" s="1"/>
  <c r="Q542" i="6" l="1"/>
  <c r="M543" i="6" s="1"/>
  <c r="N543" i="6" s="1"/>
  <c r="O543" i="6" s="1"/>
  <c r="P543" i="6" s="1"/>
  <c r="R543" i="6" s="1"/>
  <c r="Q448" i="6"/>
  <c r="M449" i="6" s="1"/>
  <c r="N449" i="6" s="1"/>
  <c r="O449" i="6" s="1"/>
  <c r="P449" i="6" s="1"/>
  <c r="R449" i="6" s="1"/>
  <c r="Q387" i="6"/>
  <c r="M388" i="6" s="1"/>
  <c r="N388" i="6" s="1"/>
  <c r="O388" i="6" s="1"/>
  <c r="P388" i="6" s="1"/>
  <c r="R388" i="6" s="1"/>
  <c r="Q510" i="6"/>
  <c r="M511" i="6" s="1"/>
  <c r="N511" i="6" s="1"/>
  <c r="O511" i="6" s="1"/>
  <c r="P511" i="6" s="1"/>
  <c r="R511" i="6" s="1"/>
  <c r="Q603" i="6"/>
  <c r="M604" i="6" s="1"/>
  <c r="N604" i="6" s="1"/>
  <c r="O604" i="6" s="1"/>
  <c r="P604" i="6" s="1"/>
  <c r="R604" i="6" s="1"/>
  <c r="Q573" i="6"/>
  <c r="M574" i="6" s="1"/>
  <c r="N574" i="6" s="1"/>
  <c r="O574" i="6" s="1"/>
  <c r="Q93" i="6"/>
  <c r="M94" i="6" s="1"/>
  <c r="N94" i="6" s="1"/>
  <c r="O94" i="6" s="1"/>
  <c r="P94" i="6" s="1"/>
  <c r="R94" i="6" s="1"/>
  <c r="P212" i="6"/>
  <c r="R212" i="6" s="1"/>
  <c r="P335" i="6"/>
  <c r="R335" i="6" s="1"/>
  <c r="Q149" i="6"/>
  <c r="M150" i="6" s="1"/>
  <c r="N150" i="6" s="1"/>
  <c r="O150" i="6" s="1"/>
  <c r="P273" i="6"/>
  <c r="R273" i="6" s="1"/>
  <c r="O19" i="6"/>
  <c r="Q449" i="6" l="1"/>
  <c r="M450" i="6" s="1"/>
  <c r="N450" i="6" s="1"/>
  <c r="O450" i="6" s="1"/>
  <c r="P450" i="6" s="1"/>
  <c r="R450" i="6" s="1"/>
  <c r="Q543" i="6"/>
  <c r="M544" i="6" s="1"/>
  <c r="N544" i="6" s="1"/>
  <c r="O544" i="6" s="1"/>
  <c r="P544" i="6" s="1"/>
  <c r="R544" i="6" s="1"/>
  <c r="Q511" i="6"/>
  <c r="M512" i="6" s="1"/>
  <c r="N512" i="6" s="1"/>
  <c r="O512" i="6" s="1"/>
  <c r="P512" i="6" s="1"/>
  <c r="R512" i="6" s="1"/>
  <c r="Q388" i="6"/>
  <c r="M389" i="6" s="1"/>
  <c r="N389" i="6" s="1"/>
  <c r="O389" i="6" s="1"/>
  <c r="P389" i="6" s="1"/>
  <c r="R389" i="6" s="1"/>
  <c r="Q604" i="6"/>
  <c r="M605" i="6" s="1"/>
  <c r="N605" i="6" s="1"/>
  <c r="O605" i="6" s="1"/>
  <c r="P605" i="6" s="1"/>
  <c r="R605" i="6" s="1"/>
  <c r="P574" i="6"/>
  <c r="R574" i="6" s="1"/>
  <c r="Q94" i="6"/>
  <c r="M95" i="6" s="1"/>
  <c r="N95" i="6" s="1"/>
  <c r="O95" i="6" s="1"/>
  <c r="P95" i="6" s="1"/>
  <c r="R95" i="6" s="1"/>
  <c r="Q335" i="6"/>
  <c r="M336" i="6" s="1"/>
  <c r="N336" i="6" s="1"/>
  <c r="O336" i="6" s="1"/>
  <c r="P336" i="6" s="1"/>
  <c r="R336" i="6" s="1"/>
  <c r="P150" i="6"/>
  <c r="R150" i="6" s="1"/>
  <c r="Q212" i="6"/>
  <c r="M213" i="6" s="1"/>
  <c r="N213" i="6" s="1"/>
  <c r="O213" i="6" s="1"/>
  <c r="P19" i="6"/>
  <c r="Q273" i="6"/>
  <c r="M274" i="6" s="1"/>
  <c r="N274" i="6" s="1"/>
  <c r="O274" i="6" s="1"/>
  <c r="Q544" i="6" l="1"/>
  <c r="M545" i="6" s="1"/>
  <c r="N545" i="6" s="1"/>
  <c r="O545" i="6" s="1"/>
  <c r="P545" i="6" s="1"/>
  <c r="R545" i="6" s="1"/>
  <c r="Q450" i="6"/>
  <c r="M451" i="6" s="1"/>
  <c r="N451" i="6" s="1"/>
  <c r="O451" i="6" s="1"/>
  <c r="P451" i="6" s="1"/>
  <c r="R451" i="6" s="1"/>
  <c r="Q512" i="6"/>
  <c r="M513" i="6" s="1"/>
  <c r="N513" i="6" s="1"/>
  <c r="O513" i="6" s="1"/>
  <c r="P513" i="6" s="1"/>
  <c r="R513" i="6" s="1"/>
  <c r="Q574" i="6"/>
  <c r="M575" i="6" s="1"/>
  <c r="N575" i="6" s="1"/>
  <c r="O575" i="6" s="1"/>
  <c r="P575" i="6" s="1"/>
  <c r="R575" i="6" s="1"/>
  <c r="Q389" i="6"/>
  <c r="M390" i="6" s="1"/>
  <c r="N390" i="6" s="1"/>
  <c r="O390" i="6" s="1"/>
  <c r="Q605" i="6"/>
  <c r="Q150" i="6"/>
  <c r="M151" i="6" s="1"/>
  <c r="N151" i="6" s="1"/>
  <c r="O151" i="6" s="1"/>
  <c r="P151" i="6" s="1"/>
  <c r="R151" i="6" s="1"/>
  <c r="Q95" i="6"/>
  <c r="M96" i="6" s="1"/>
  <c r="N96" i="6" s="1"/>
  <c r="O96" i="6" s="1"/>
  <c r="P96" i="6" s="1"/>
  <c r="R96" i="6" s="1"/>
  <c r="R19" i="6"/>
  <c r="Q336" i="6"/>
  <c r="M337" i="6" s="1"/>
  <c r="N337" i="6" s="1"/>
  <c r="O337" i="6" s="1"/>
  <c r="P213" i="6"/>
  <c r="R213" i="6" s="1"/>
  <c r="P274" i="6"/>
  <c r="R274" i="6" s="1"/>
  <c r="Q19" i="6"/>
  <c r="Q545" i="6" l="1"/>
  <c r="Q451" i="6"/>
  <c r="M452" i="6" s="1"/>
  <c r="N452" i="6" s="1"/>
  <c r="O452" i="6" s="1"/>
  <c r="P452" i="6" s="1"/>
  <c r="R452" i="6" s="1"/>
  <c r="Q575" i="6"/>
  <c r="Q513" i="6"/>
  <c r="M514" i="6" s="1"/>
  <c r="N514" i="6" s="1"/>
  <c r="O514" i="6" s="1"/>
  <c r="P390" i="6"/>
  <c r="R390" i="6" s="1"/>
  <c r="Q213" i="6"/>
  <c r="M214" i="6" s="1"/>
  <c r="N214" i="6" s="1"/>
  <c r="O214" i="6" s="1"/>
  <c r="P214" i="6" s="1"/>
  <c r="R214" i="6" s="1"/>
  <c r="Q96" i="6"/>
  <c r="M97" i="6" s="1"/>
  <c r="N97" i="6" s="1"/>
  <c r="O97" i="6" s="1"/>
  <c r="P97" i="6" s="1"/>
  <c r="R97" i="6" s="1"/>
  <c r="Q151" i="6"/>
  <c r="M152" i="6" s="1"/>
  <c r="N152" i="6" s="1"/>
  <c r="O152" i="6" s="1"/>
  <c r="M20" i="6"/>
  <c r="N20" i="6" s="1"/>
  <c r="Q274" i="6"/>
  <c r="M275" i="6" s="1"/>
  <c r="N275" i="6" s="1"/>
  <c r="O275" i="6" s="1"/>
  <c r="P337" i="6"/>
  <c r="R337" i="6" s="1"/>
  <c r="Q390" i="6" l="1"/>
  <c r="M391" i="6" s="1"/>
  <c r="N391" i="6" s="1"/>
  <c r="O391" i="6" s="1"/>
  <c r="P514" i="6"/>
  <c r="R514" i="6" s="1"/>
  <c r="Q452" i="6"/>
  <c r="M453" i="6" s="1"/>
  <c r="N453" i="6" s="1"/>
  <c r="O453" i="6" s="1"/>
  <c r="Q97" i="6"/>
  <c r="M98" i="6" s="1"/>
  <c r="N98" i="6" s="1"/>
  <c r="O98" i="6" s="1"/>
  <c r="P98" i="6" s="1"/>
  <c r="R98" i="6" s="1"/>
  <c r="Q214" i="6"/>
  <c r="M215" i="6" s="1"/>
  <c r="N215" i="6" s="1"/>
  <c r="O215" i="6" s="1"/>
  <c r="P215" i="6" s="1"/>
  <c r="R215" i="6" s="1"/>
  <c r="Q337" i="6"/>
  <c r="M338" i="6" s="1"/>
  <c r="N338" i="6" s="1"/>
  <c r="O338" i="6" s="1"/>
  <c r="P275" i="6"/>
  <c r="R275" i="6" s="1"/>
  <c r="O20" i="6"/>
  <c r="P152" i="6"/>
  <c r="R152" i="6" s="1"/>
  <c r="P453" i="6" l="1"/>
  <c r="R453" i="6" s="1"/>
  <c r="Q514" i="6"/>
  <c r="M515" i="6" s="1"/>
  <c r="N515" i="6" s="1"/>
  <c r="O515" i="6" s="1"/>
  <c r="P391" i="6"/>
  <c r="R391" i="6" s="1"/>
  <c r="Q275" i="6"/>
  <c r="M276" i="6" s="1"/>
  <c r="N276" i="6" s="1"/>
  <c r="O276" i="6" s="1"/>
  <c r="P276" i="6" s="1"/>
  <c r="R276" i="6" s="1"/>
  <c r="Q98" i="6"/>
  <c r="M99" i="6" s="1"/>
  <c r="N99" i="6" s="1"/>
  <c r="O99" i="6" s="1"/>
  <c r="P99" i="6" s="1"/>
  <c r="R99" i="6" s="1"/>
  <c r="Q152" i="6"/>
  <c r="M153" i="6" s="1"/>
  <c r="N153" i="6" s="1"/>
  <c r="O153" i="6" s="1"/>
  <c r="P20" i="6"/>
  <c r="Q215" i="6"/>
  <c r="M216" i="6" s="1"/>
  <c r="N216" i="6" s="1"/>
  <c r="O216" i="6" s="1"/>
  <c r="P338" i="6"/>
  <c r="R338" i="6" s="1"/>
  <c r="Q453" i="6" l="1"/>
  <c r="M454" i="6" s="1"/>
  <c r="N454" i="6" s="1"/>
  <c r="O454" i="6" s="1"/>
  <c r="P454" i="6" s="1"/>
  <c r="R454" i="6" s="1"/>
  <c r="Q391" i="6"/>
  <c r="M392" i="6" s="1"/>
  <c r="N392" i="6" s="1"/>
  <c r="O392" i="6" s="1"/>
  <c r="P392" i="6" s="1"/>
  <c r="R392" i="6" s="1"/>
  <c r="P515" i="6"/>
  <c r="R515" i="6" s="1"/>
  <c r="Q276" i="6"/>
  <c r="M277" i="6" s="1"/>
  <c r="N277" i="6" s="1"/>
  <c r="O277" i="6" s="1"/>
  <c r="P277" i="6" s="1"/>
  <c r="R277" i="6" s="1"/>
  <c r="R20" i="6"/>
  <c r="Q99" i="6"/>
  <c r="M100" i="6" s="1"/>
  <c r="N100" i="6" s="1"/>
  <c r="O100" i="6" s="1"/>
  <c r="P216" i="6"/>
  <c r="R216" i="6" s="1"/>
  <c r="Q338" i="6"/>
  <c r="M339" i="6" s="1"/>
  <c r="N339" i="6" s="1"/>
  <c r="O339" i="6" s="1"/>
  <c r="Q20" i="6"/>
  <c r="P153" i="6"/>
  <c r="R153" i="6" s="1"/>
  <c r="Q454" i="6" l="1"/>
  <c r="M455" i="6" s="1"/>
  <c r="N455" i="6" s="1"/>
  <c r="O455" i="6" s="1"/>
  <c r="P455" i="6" s="1"/>
  <c r="R455" i="6" s="1"/>
  <c r="Q392" i="6"/>
  <c r="M393" i="6" s="1"/>
  <c r="N393" i="6" s="1"/>
  <c r="O393" i="6" s="1"/>
  <c r="Q515" i="6"/>
  <c r="Q216" i="6"/>
  <c r="M217" i="6" s="1"/>
  <c r="N217" i="6" s="1"/>
  <c r="O217" i="6" s="1"/>
  <c r="P217" i="6" s="1"/>
  <c r="R217" i="6" s="1"/>
  <c r="Q153" i="6"/>
  <c r="M154" i="6" s="1"/>
  <c r="N154" i="6" s="1"/>
  <c r="O154" i="6" s="1"/>
  <c r="P339" i="6"/>
  <c r="R339" i="6" s="1"/>
  <c r="Q277" i="6"/>
  <c r="M278" i="6" s="1"/>
  <c r="N278" i="6" s="1"/>
  <c r="O278" i="6" s="1"/>
  <c r="M21" i="6"/>
  <c r="N21" i="6" s="1"/>
  <c r="P100" i="6"/>
  <c r="R100" i="6" s="1"/>
  <c r="Q455" i="6" l="1"/>
  <c r="M456" i="6" s="1"/>
  <c r="N456" i="6" s="1"/>
  <c r="O456" i="6" s="1"/>
  <c r="P456" i="6" s="1"/>
  <c r="R456" i="6" s="1"/>
  <c r="P393" i="6"/>
  <c r="R393" i="6" s="1"/>
  <c r="Q100" i="6"/>
  <c r="M101" i="6" s="1"/>
  <c r="N101" i="6" s="1"/>
  <c r="O101" i="6" s="1"/>
  <c r="P101" i="6" s="1"/>
  <c r="R101" i="6" s="1"/>
  <c r="Q339" i="6"/>
  <c r="M340" i="6" s="1"/>
  <c r="N340" i="6" s="1"/>
  <c r="O340" i="6" s="1"/>
  <c r="P340" i="6" s="1"/>
  <c r="R340" i="6" s="1"/>
  <c r="Q217" i="6"/>
  <c r="M218" i="6" s="1"/>
  <c r="N218" i="6" s="1"/>
  <c r="O218" i="6" s="1"/>
  <c r="O21" i="6"/>
  <c r="P278" i="6"/>
  <c r="R278" i="6" s="1"/>
  <c r="P154" i="6"/>
  <c r="R154" i="6" s="1"/>
  <c r="Q393" i="6" l="1"/>
  <c r="M394" i="6" s="1"/>
  <c r="N394" i="6" s="1"/>
  <c r="O394" i="6" s="1"/>
  <c r="P394" i="6" s="1"/>
  <c r="R394" i="6" s="1"/>
  <c r="Q456" i="6"/>
  <c r="M457" i="6" s="1"/>
  <c r="N457" i="6" s="1"/>
  <c r="O457" i="6" s="1"/>
  <c r="P457" i="6" s="1"/>
  <c r="R457" i="6" s="1"/>
  <c r="Q154" i="6"/>
  <c r="M155" i="6" s="1"/>
  <c r="N155" i="6" s="1"/>
  <c r="O155" i="6" s="1"/>
  <c r="P155" i="6" s="1"/>
  <c r="R155" i="6" s="1"/>
  <c r="Q278" i="6"/>
  <c r="M279" i="6" s="1"/>
  <c r="N279" i="6" s="1"/>
  <c r="O279" i="6" s="1"/>
  <c r="P279" i="6" s="1"/>
  <c r="R279" i="6" s="1"/>
  <c r="P218" i="6"/>
  <c r="R218" i="6" s="1"/>
  <c r="Q340" i="6"/>
  <c r="M341" i="6" s="1"/>
  <c r="N341" i="6" s="1"/>
  <c r="O341" i="6" s="1"/>
  <c r="Q101" i="6"/>
  <c r="M102" i="6" s="1"/>
  <c r="N102" i="6" s="1"/>
  <c r="O102" i="6" s="1"/>
  <c r="P102" i="6" s="1"/>
  <c r="P21" i="6"/>
  <c r="Q21" i="6" s="1"/>
  <c r="Q457" i="6" l="1"/>
  <c r="M458" i="6" s="1"/>
  <c r="N458" i="6" s="1"/>
  <c r="O458" i="6" s="1"/>
  <c r="P458" i="6" s="1"/>
  <c r="R458" i="6" s="1"/>
  <c r="Q394" i="6"/>
  <c r="M395" i="6" s="1"/>
  <c r="N395" i="6" s="1"/>
  <c r="O395" i="6" s="1"/>
  <c r="P395" i="6" s="1"/>
  <c r="R395" i="6" s="1"/>
  <c r="Q218" i="6"/>
  <c r="M219" i="6" s="1"/>
  <c r="N219" i="6" s="1"/>
  <c r="O219" i="6" s="1"/>
  <c r="P219" i="6" s="1"/>
  <c r="R219" i="6" s="1"/>
  <c r="R21" i="6"/>
  <c r="Q155" i="6"/>
  <c r="M156" i="6" s="1"/>
  <c r="N156" i="6" s="1"/>
  <c r="O156" i="6" s="1"/>
  <c r="M22" i="6"/>
  <c r="N22" i="6" s="1"/>
  <c r="P341" i="6"/>
  <c r="R341" i="6" s="1"/>
  <c r="Q279" i="6"/>
  <c r="M280" i="6" s="1"/>
  <c r="N280" i="6" s="1"/>
  <c r="O280" i="6" s="1"/>
  <c r="Q102" i="6"/>
  <c r="M103" i="6" s="1"/>
  <c r="N103" i="6" s="1"/>
  <c r="O103" i="6" s="1"/>
  <c r="P103" i="6" s="1"/>
  <c r="R102" i="6"/>
  <c r="Q395" i="6" l="1"/>
  <c r="M396" i="6" s="1"/>
  <c r="N396" i="6" s="1"/>
  <c r="O396" i="6" s="1"/>
  <c r="P396" i="6" s="1"/>
  <c r="R396" i="6" s="1"/>
  <c r="Q458" i="6"/>
  <c r="M459" i="6" s="1"/>
  <c r="N459" i="6" s="1"/>
  <c r="O459" i="6" s="1"/>
  <c r="P459" i="6" s="1"/>
  <c r="R459" i="6" s="1"/>
  <c r="Q341" i="6"/>
  <c r="M342" i="6" s="1"/>
  <c r="N342" i="6" s="1"/>
  <c r="O342" i="6" s="1"/>
  <c r="P342" i="6" s="1"/>
  <c r="R342" i="6" s="1"/>
  <c r="Q103" i="6"/>
  <c r="M104" i="6" s="1"/>
  <c r="N104" i="6" s="1"/>
  <c r="O104" i="6" s="1"/>
  <c r="R103" i="6"/>
  <c r="P280" i="6"/>
  <c r="R280" i="6" s="1"/>
  <c r="P156" i="6"/>
  <c r="R156" i="6" s="1"/>
  <c r="O22" i="6"/>
  <c r="Q219" i="6"/>
  <c r="M220" i="6" s="1"/>
  <c r="Q396" i="6" l="1"/>
  <c r="M397" i="6" s="1"/>
  <c r="N397" i="6" s="1"/>
  <c r="O397" i="6" s="1"/>
  <c r="P397" i="6" s="1"/>
  <c r="R397" i="6" s="1"/>
  <c r="Q459" i="6"/>
  <c r="M460" i="6" s="1"/>
  <c r="N460" i="6" s="1"/>
  <c r="O460" i="6" s="1"/>
  <c r="Q342" i="6"/>
  <c r="M343" i="6" s="1"/>
  <c r="N343" i="6" s="1"/>
  <c r="O343" i="6" s="1"/>
  <c r="P343" i="6" s="1"/>
  <c r="R343" i="6" s="1"/>
  <c r="Q156" i="6"/>
  <c r="M157" i="6" s="1"/>
  <c r="N157" i="6" s="1"/>
  <c r="O157" i="6" s="1"/>
  <c r="P157" i="6" s="1"/>
  <c r="R157" i="6" s="1"/>
  <c r="N220" i="6"/>
  <c r="O220" i="6" s="1"/>
  <c r="P22" i="6"/>
  <c r="Q22" i="6" s="1"/>
  <c r="Q280" i="6"/>
  <c r="M281" i="6" s="1"/>
  <c r="N281" i="6" s="1"/>
  <c r="O281" i="6" s="1"/>
  <c r="P104" i="6"/>
  <c r="R104" i="6" s="1"/>
  <c r="Q397" i="6" l="1"/>
  <c r="M398" i="6" s="1"/>
  <c r="N398" i="6" s="1"/>
  <c r="O398" i="6" s="1"/>
  <c r="P398" i="6" s="1"/>
  <c r="R398" i="6" s="1"/>
  <c r="P460" i="6"/>
  <c r="R460" i="6" s="1"/>
  <c r="Q104" i="6"/>
  <c r="M105" i="6" s="1"/>
  <c r="N105" i="6" s="1"/>
  <c r="O105" i="6" s="1"/>
  <c r="P105" i="6" s="1"/>
  <c r="R105" i="6" s="1"/>
  <c r="Q343" i="6"/>
  <c r="M344" i="6" s="1"/>
  <c r="N344" i="6" s="1"/>
  <c r="O344" i="6" s="1"/>
  <c r="P344" i="6" s="1"/>
  <c r="R344" i="6" s="1"/>
  <c r="P220" i="6"/>
  <c r="R220" i="6" s="1"/>
  <c r="P281" i="6"/>
  <c r="R281" i="6" s="1"/>
  <c r="M23" i="6"/>
  <c r="N23" i="6" s="1"/>
  <c r="R22" i="6"/>
  <c r="Q157" i="6"/>
  <c r="M158" i="6" s="1"/>
  <c r="N158" i="6" s="1"/>
  <c r="O158" i="6" s="1"/>
  <c r="Q398" i="6" l="1"/>
  <c r="M399" i="6" s="1"/>
  <c r="N399" i="6" s="1"/>
  <c r="O399" i="6" s="1"/>
  <c r="P399" i="6" s="1"/>
  <c r="R399" i="6" s="1"/>
  <c r="Q460" i="6"/>
  <c r="M461" i="6" s="1"/>
  <c r="N461" i="6" s="1"/>
  <c r="O461" i="6" s="1"/>
  <c r="P461" i="6" s="1"/>
  <c r="R461" i="6" s="1"/>
  <c r="Q105" i="6"/>
  <c r="M106" i="6" s="1"/>
  <c r="N106" i="6" s="1"/>
  <c r="O106" i="6" s="1"/>
  <c r="P106" i="6" s="1"/>
  <c r="R106" i="6" s="1"/>
  <c r="Q344" i="6"/>
  <c r="M345" i="6" s="1"/>
  <c r="N345" i="6" s="1"/>
  <c r="O345" i="6" s="1"/>
  <c r="P345" i="6" s="1"/>
  <c r="R345" i="6" s="1"/>
  <c r="P158" i="6"/>
  <c r="R158" i="6" s="1"/>
  <c r="O23" i="6"/>
  <c r="Q281" i="6"/>
  <c r="M282" i="6" s="1"/>
  <c r="N282" i="6" s="1"/>
  <c r="O282" i="6" s="1"/>
  <c r="P282" i="6" s="1"/>
  <c r="Q220" i="6"/>
  <c r="M221" i="6" s="1"/>
  <c r="N221" i="6" s="1"/>
  <c r="O221" i="6" s="1"/>
  <c r="Q399" i="6" l="1"/>
  <c r="M400" i="6" s="1"/>
  <c r="N400" i="6" s="1"/>
  <c r="O400" i="6" s="1"/>
  <c r="P400" i="6" s="1"/>
  <c r="R400" i="6" s="1"/>
  <c r="Q461" i="6"/>
  <c r="M462" i="6" s="1"/>
  <c r="N462" i="6" s="1"/>
  <c r="O462" i="6" s="1"/>
  <c r="P462" i="6" s="1"/>
  <c r="R462" i="6" s="1"/>
  <c r="Q106" i="6"/>
  <c r="M107" i="6" s="1"/>
  <c r="N107" i="6" s="1"/>
  <c r="O107" i="6" s="1"/>
  <c r="P107" i="6" s="1"/>
  <c r="R107" i="6" s="1"/>
  <c r="Q345" i="6"/>
  <c r="M346" i="6" s="1"/>
  <c r="N346" i="6" s="1"/>
  <c r="O346" i="6" s="1"/>
  <c r="P346" i="6" s="1"/>
  <c r="R346" i="6" s="1"/>
  <c r="P221" i="6"/>
  <c r="R221" i="6" s="1"/>
  <c r="Q282" i="6"/>
  <c r="M283" i="6" s="1"/>
  <c r="N283" i="6" s="1"/>
  <c r="O283" i="6" s="1"/>
  <c r="R282" i="6"/>
  <c r="P23" i="6"/>
  <c r="Q23" i="6" s="1"/>
  <c r="Q158" i="6"/>
  <c r="M159" i="6" s="1"/>
  <c r="N159" i="6" s="1"/>
  <c r="O159" i="6" s="1"/>
  <c r="Q400" i="6" l="1"/>
  <c r="M401" i="6" s="1"/>
  <c r="N401" i="6" s="1"/>
  <c r="O401" i="6" s="1"/>
  <c r="P401" i="6" s="1"/>
  <c r="R401" i="6" s="1"/>
  <c r="Q462" i="6"/>
  <c r="M463" i="6" s="1"/>
  <c r="N463" i="6" s="1"/>
  <c r="O463" i="6" s="1"/>
  <c r="P463" i="6" s="1"/>
  <c r="R463" i="6" s="1"/>
  <c r="Q221" i="6"/>
  <c r="M222" i="6" s="1"/>
  <c r="N222" i="6" s="1"/>
  <c r="O222" i="6" s="1"/>
  <c r="P222" i="6" s="1"/>
  <c r="Q346" i="6"/>
  <c r="M347" i="6" s="1"/>
  <c r="N347" i="6" s="1"/>
  <c r="O347" i="6" s="1"/>
  <c r="P347" i="6" s="1"/>
  <c r="R347" i="6" s="1"/>
  <c r="Q107" i="6"/>
  <c r="M108" i="6" s="1"/>
  <c r="N108" i="6" s="1"/>
  <c r="O108" i="6" s="1"/>
  <c r="P108" i="6" s="1"/>
  <c r="R108" i="6" s="1"/>
  <c r="P159" i="6"/>
  <c r="R159" i="6" s="1"/>
  <c r="M24" i="6"/>
  <c r="N24" i="6" s="1"/>
  <c r="P283" i="6"/>
  <c r="R283" i="6" s="1"/>
  <c r="R23" i="6"/>
  <c r="Q401" i="6" l="1"/>
  <c r="M402" i="6" s="1"/>
  <c r="N402" i="6" s="1"/>
  <c r="O402" i="6" s="1"/>
  <c r="P402" i="6" s="1"/>
  <c r="R402" i="6" s="1"/>
  <c r="Q463" i="6"/>
  <c r="M464" i="6" s="1"/>
  <c r="N464" i="6" s="1"/>
  <c r="O464" i="6" s="1"/>
  <c r="P464" i="6" s="1"/>
  <c r="Q283" i="6"/>
  <c r="M284" i="6" s="1"/>
  <c r="N284" i="6" s="1"/>
  <c r="O284" i="6" s="1"/>
  <c r="P284" i="6" s="1"/>
  <c r="R284" i="6" s="1"/>
  <c r="Q108" i="6"/>
  <c r="M109" i="6" s="1"/>
  <c r="N109" i="6" s="1"/>
  <c r="O109" i="6" s="1"/>
  <c r="P109" i="6" s="1"/>
  <c r="R109" i="6" s="1"/>
  <c r="Q159" i="6"/>
  <c r="M160" i="6" s="1"/>
  <c r="N160" i="6" s="1"/>
  <c r="O160" i="6" s="1"/>
  <c r="P160" i="6" s="1"/>
  <c r="R160" i="6" s="1"/>
  <c r="Q222" i="6"/>
  <c r="M223" i="6" s="1"/>
  <c r="N223" i="6" s="1"/>
  <c r="O223" i="6" s="1"/>
  <c r="R222" i="6"/>
  <c r="O24" i="6"/>
  <c r="Q347" i="6"/>
  <c r="M348" i="6" s="1"/>
  <c r="N348" i="6" s="1"/>
  <c r="O348" i="6" s="1"/>
  <c r="Q402" i="6" l="1"/>
  <c r="M403" i="6" s="1"/>
  <c r="N403" i="6" s="1"/>
  <c r="O403" i="6" s="1"/>
  <c r="P403" i="6" s="1"/>
  <c r="R403" i="6" s="1"/>
  <c r="R464" i="6"/>
  <c r="Q464" i="6"/>
  <c r="M465" i="6" s="1"/>
  <c r="N465" i="6" s="1"/>
  <c r="O465" i="6" s="1"/>
  <c r="P465" i="6" s="1"/>
  <c r="Q284" i="6"/>
  <c r="M285" i="6" s="1"/>
  <c r="N285" i="6" s="1"/>
  <c r="O285" i="6" s="1"/>
  <c r="P348" i="6"/>
  <c r="R348" i="6" s="1"/>
  <c r="P223" i="6"/>
  <c r="R223" i="6" s="1"/>
  <c r="Q160" i="6"/>
  <c r="M161" i="6" s="1"/>
  <c r="N161" i="6" s="1"/>
  <c r="O161" i="6" s="1"/>
  <c r="P24" i="6"/>
  <c r="Q24" i="6" s="1"/>
  <c r="Q109" i="6"/>
  <c r="M110" i="6" s="1"/>
  <c r="N110" i="6" s="1"/>
  <c r="O110" i="6" s="1"/>
  <c r="Q403" i="6" l="1"/>
  <c r="M404" i="6" s="1"/>
  <c r="N404" i="6" s="1"/>
  <c r="O404" i="6" s="1"/>
  <c r="P404" i="6" s="1"/>
  <c r="R404" i="6" s="1"/>
  <c r="R465" i="6"/>
  <c r="Q465" i="6"/>
  <c r="M466" i="6" s="1"/>
  <c r="N466" i="6" s="1"/>
  <c r="O466" i="6" s="1"/>
  <c r="P466" i="6" s="1"/>
  <c r="R466" i="6" s="1"/>
  <c r="Q348" i="6"/>
  <c r="M349" i="6" s="1"/>
  <c r="N349" i="6" s="1"/>
  <c r="O349" i="6" s="1"/>
  <c r="P349" i="6" s="1"/>
  <c r="R349" i="6" s="1"/>
  <c r="P285" i="6"/>
  <c r="R285" i="6" s="1"/>
  <c r="M25" i="6"/>
  <c r="N25" i="6" s="1"/>
  <c r="O25" i="6" s="1"/>
  <c r="P161" i="6"/>
  <c r="R161" i="6" s="1"/>
  <c r="Q223" i="6"/>
  <c r="M224" i="6" s="1"/>
  <c r="N224" i="6" s="1"/>
  <c r="O224" i="6" s="1"/>
  <c r="P110" i="6"/>
  <c r="R110" i="6" s="1"/>
  <c r="R24" i="6"/>
  <c r="Q404" i="6" l="1"/>
  <c r="M405" i="6" s="1"/>
  <c r="N405" i="6" s="1"/>
  <c r="O405" i="6" s="1"/>
  <c r="P405" i="6" s="1"/>
  <c r="R405" i="6" s="1"/>
  <c r="Q466" i="6"/>
  <c r="M467" i="6" s="1"/>
  <c r="N467" i="6" s="1"/>
  <c r="O467" i="6" s="1"/>
  <c r="P467" i="6" s="1"/>
  <c r="Q110" i="6"/>
  <c r="M111" i="6" s="1"/>
  <c r="N111" i="6" s="1"/>
  <c r="O111" i="6" s="1"/>
  <c r="P111" i="6" s="1"/>
  <c r="R111" i="6" s="1"/>
  <c r="Q285" i="6"/>
  <c r="M286" i="6" s="1"/>
  <c r="N286" i="6" s="1"/>
  <c r="O286" i="6" s="1"/>
  <c r="P286" i="6" s="1"/>
  <c r="R286" i="6" s="1"/>
  <c r="P224" i="6"/>
  <c r="R224" i="6" s="1"/>
  <c r="Q161" i="6"/>
  <c r="M162" i="6" s="1"/>
  <c r="N162" i="6" s="1"/>
  <c r="O162" i="6" s="1"/>
  <c r="P162" i="6" s="1"/>
  <c r="Q349" i="6"/>
  <c r="M350" i="6" s="1"/>
  <c r="N350" i="6" s="1"/>
  <c r="O350" i="6" s="1"/>
  <c r="P25" i="6"/>
  <c r="Q25" i="6" s="1"/>
  <c r="M26" i="6" s="1"/>
  <c r="N26" i="6" s="1"/>
  <c r="Q405" i="6" l="1"/>
  <c r="M406" i="6" s="1"/>
  <c r="N406" i="6" s="1"/>
  <c r="O406" i="6" s="1"/>
  <c r="P406" i="6" s="1"/>
  <c r="R467" i="6"/>
  <c r="Q467" i="6"/>
  <c r="M468" i="6" s="1"/>
  <c r="N468" i="6" s="1"/>
  <c r="O468" i="6" s="1"/>
  <c r="P468" i="6" s="1"/>
  <c r="R468" i="6" s="1"/>
  <c r="Q286" i="6"/>
  <c r="M287" i="6" s="1"/>
  <c r="N287" i="6" s="1"/>
  <c r="O287" i="6" s="1"/>
  <c r="Q162" i="6"/>
  <c r="M163" i="6" s="1"/>
  <c r="N163" i="6" s="1"/>
  <c r="O163" i="6" s="1"/>
  <c r="R162" i="6"/>
  <c r="Q224" i="6"/>
  <c r="M225" i="6" s="1"/>
  <c r="N225" i="6" s="1"/>
  <c r="O225" i="6" s="1"/>
  <c r="O26" i="6"/>
  <c r="R25" i="6"/>
  <c r="P350" i="6"/>
  <c r="R350" i="6" s="1"/>
  <c r="Q111" i="6"/>
  <c r="M112" i="6" s="1"/>
  <c r="N112" i="6" s="1"/>
  <c r="O112" i="6" s="1"/>
  <c r="R406" i="6" l="1"/>
  <c r="Q406" i="6"/>
  <c r="M407" i="6" s="1"/>
  <c r="N407" i="6" s="1"/>
  <c r="O407" i="6" s="1"/>
  <c r="P407" i="6" s="1"/>
  <c r="R407" i="6" s="1"/>
  <c r="Q468" i="6"/>
  <c r="M469" i="6" s="1"/>
  <c r="N469" i="6" s="1"/>
  <c r="O469" i="6" s="1"/>
  <c r="Q350" i="6"/>
  <c r="M351" i="6" s="1"/>
  <c r="N351" i="6" s="1"/>
  <c r="O351" i="6" s="1"/>
  <c r="P351" i="6" s="1"/>
  <c r="R351" i="6" s="1"/>
  <c r="P287" i="6"/>
  <c r="R287" i="6" s="1"/>
  <c r="P26" i="6"/>
  <c r="Q26" i="6" s="1"/>
  <c r="P112" i="6"/>
  <c r="R112" i="6" s="1"/>
  <c r="P225" i="6"/>
  <c r="R225" i="6" s="1"/>
  <c r="P163" i="6"/>
  <c r="R163" i="6" s="1"/>
  <c r="Q407" i="6" l="1"/>
  <c r="M408" i="6" s="1"/>
  <c r="N408" i="6" s="1"/>
  <c r="O408" i="6" s="1"/>
  <c r="P408" i="6" s="1"/>
  <c r="R408" i="6" s="1"/>
  <c r="P469" i="6"/>
  <c r="R469" i="6" s="1"/>
  <c r="Q287" i="6"/>
  <c r="M288" i="6" s="1"/>
  <c r="N288" i="6" s="1"/>
  <c r="O288" i="6" s="1"/>
  <c r="P288" i="6" s="1"/>
  <c r="R288" i="6" s="1"/>
  <c r="Q351" i="6"/>
  <c r="M352" i="6" s="1"/>
  <c r="N352" i="6" s="1"/>
  <c r="O352" i="6" s="1"/>
  <c r="P352" i="6" s="1"/>
  <c r="R352" i="6" s="1"/>
  <c r="Q112" i="6"/>
  <c r="M113" i="6" s="1"/>
  <c r="N113" i="6" s="1"/>
  <c r="O113" i="6" s="1"/>
  <c r="P113" i="6" s="1"/>
  <c r="R113" i="6" s="1"/>
  <c r="Q163" i="6"/>
  <c r="M164" i="6" s="1"/>
  <c r="N164" i="6" s="1"/>
  <c r="O164" i="6" s="1"/>
  <c r="P164" i="6" s="1"/>
  <c r="M27" i="6"/>
  <c r="Q225" i="6"/>
  <c r="M226" i="6" s="1"/>
  <c r="N226" i="6" s="1"/>
  <c r="O226" i="6" s="1"/>
  <c r="R26" i="6"/>
  <c r="Q408" i="6" l="1"/>
  <c r="M409" i="6" s="1"/>
  <c r="N409" i="6" s="1"/>
  <c r="O409" i="6" s="1"/>
  <c r="P409" i="6" s="1"/>
  <c r="R409" i="6" s="1"/>
  <c r="Q469" i="6"/>
  <c r="M470" i="6" s="1"/>
  <c r="N470" i="6" s="1"/>
  <c r="O470" i="6" s="1"/>
  <c r="P470" i="6" s="1"/>
  <c r="R470" i="6" s="1"/>
  <c r="Q352" i="6"/>
  <c r="M353" i="6" s="1"/>
  <c r="N353" i="6" s="1"/>
  <c r="O353" i="6" s="1"/>
  <c r="P353" i="6" s="1"/>
  <c r="R353" i="6" s="1"/>
  <c r="Q113" i="6"/>
  <c r="M114" i="6" s="1"/>
  <c r="N114" i="6" s="1"/>
  <c r="O114" i="6" s="1"/>
  <c r="P114" i="6" s="1"/>
  <c r="R114" i="6" s="1"/>
  <c r="R164" i="6"/>
  <c r="Q164" i="6"/>
  <c r="M165" i="6" s="1"/>
  <c r="N165" i="6" s="1"/>
  <c r="O165" i="6" s="1"/>
  <c r="P165" i="6" s="1"/>
  <c r="R165" i="6" s="1"/>
  <c r="Q288" i="6"/>
  <c r="M289" i="6" s="1"/>
  <c r="N289" i="6" s="1"/>
  <c r="O289" i="6" s="1"/>
  <c r="P289" i="6" s="1"/>
  <c r="R289" i="6" s="1"/>
  <c r="P226" i="6"/>
  <c r="R226" i="6" s="1"/>
  <c r="N27" i="6"/>
  <c r="Q409" i="6" l="1"/>
  <c r="M410" i="6" s="1"/>
  <c r="N410" i="6" s="1"/>
  <c r="O410" i="6" s="1"/>
  <c r="P410" i="6" s="1"/>
  <c r="Q470" i="6"/>
  <c r="M471" i="6" s="1"/>
  <c r="N471" i="6" s="1"/>
  <c r="O471" i="6" s="1"/>
  <c r="P471" i="6" s="1"/>
  <c r="Q114" i="6"/>
  <c r="M115" i="6" s="1"/>
  <c r="N115" i="6" s="1"/>
  <c r="O115" i="6" s="1"/>
  <c r="P115" i="6" s="1"/>
  <c r="R115" i="6" s="1"/>
  <c r="Q226" i="6"/>
  <c r="M227" i="6" s="1"/>
  <c r="N227" i="6" s="1"/>
  <c r="O227" i="6" s="1"/>
  <c r="P227" i="6" s="1"/>
  <c r="R227" i="6" s="1"/>
  <c r="Q353" i="6"/>
  <c r="M354" i="6" s="1"/>
  <c r="N354" i="6" s="1"/>
  <c r="O354" i="6" s="1"/>
  <c r="Q289" i="6"/>
  <c r="M290" i="6" s="1"/>
  <c r="N290" i="6" s="1"/>
  <c r="O290" i="6" s="1"/>
  <c r="Q165" i="6"/>
  <c r="M166" i="6" s="1"/>
  <c r="O27" i="6"/>
  <c r="R410" i="6" l="1"/>
  <c r="Q410" i="6"/>
  <c r="M411" i="6" s="1"/>
  <c r="N411" i="6" s="1"/>
  <c r="O411" i="6" s="1"/>
  <c r="P411" i="6" s="1"/>
  <c r="R411" i="6" s="1"/>
  <c r="R471" i="6"/>
  <c r="Q471" i="6"/>
  <c r="M472" i="6" s="1"/>
  <c r="N472" i="6" s="1"/>
  <c r="O472" i="6" s="1"/>
  <c r="P472" i="6" s="1"/>
  <c r="R472" i="6" s="1"/>
  <c r="P354" i="6"/>
  <c r="R354" i="6" s="1"/>
  <c r="Q115" i="6"/>
  <c r="M116" i="6" s="1"/>
  <c r="N116" i="6" s="1"/>
  <c r="O116" i="6" s="1"/>
  <c r="P116" i="6" s="1"/>
  <c r="R116" i="6" s="1"/>
  <c r="Q227" i="6"/>
  <c r="M228" i="6" s="1"/>
  <c r="N228" i="6" s="1"/>
  <c r="O228" i="6" s="1"/>
  <c r="P228" i="6" s="1"/>
  <c r="N166" i="6"/>
  <c r="O166" i="6" s="1"/>
  <c r="P27" i="6"/>
  <c r="P290" i="6"/>
  <c r="R290" i="6" s="1"/>
  <c r="Q411" i="6" l="1"/>
  <c r="M412" i="6" s="1"/>
  <c r="N412" i="6" s="1"/>
  <c r="O412" i="6" s="1"/>
  <c r="P412" i="6" s="1"/>
  <c r="R412" i="6" s="1"/>
  <c r="Q472" i="6"/>
  <c r="M473" i="6" s="1"/>
  <c r="N473" i="6" s="1"/>
  <c r="O473" i="6" s="1"/>
  <c r="P473" i="6" s="1"/>
  <c r="R473" i="6" s="1"/>
  <c r="Q116" i="6"/>
  <c r="M117" i="6" s="1"/>
  <c r="N117" i="6" s="1"/>
  <c r="O117" i="6" s="1"/>
  <c r="P117" i="6" s="1"/>
  <c r="R117" i="6" s="1"/>
  <c r="Q354" i="6"/>
  <c r="M355" i="6" s="1"/>
  <c r="N355" i="6" s="1"/>
  <c r="O355" i="6" s="1"/>
  <c r="P355" i="6" s="1"/>
  <c r="R355" i="6" s="1"/>
  <c r="R228" i="6"/>
  <c r="Q228" i="6"/>
  <c r="M229" i="6" s="1"/>
  <c r="N229" i="6" s="1"/>
  <c r="O229" i="6" s="1"/>
  <c r="P229" i="6" s="1"/>
  <c r="R229" i="6" s="1"/>
  <c r="P166" i="6"/>
  <c r="R166" i="6" s="1"/>
  <c r="R27" i="6"/>
  <c r="Q290" i="6"/>
  <c r="M291" i="6" s="1"/>
  <c r="N291" i="6" s="1"/>
  <c r="O291" i="6" s="1"/>
  <c r="Q27" i="6"/>
  <c r="Q473" i="6" l="1"/>
  <c r="M474" i="6" s="1"/>
  <c r="N474" i="6" s="1"/>
  <c r="O474" i="6" s="1"/>
  <c r="P474" i="6" s="1"/>
  <c r="R474" i="6" s="1"/>
  <c r="Q412" i="6"/>
  <c r="M413" i="6" s="1"/>
  <c r="N413" i="6" s="1"/>
  <c r="O413" i="6" s="1"/>
  <c r="Q355" i="6"/>
  <c r="M356" i="6" s="1"/>
  <c r="N356" i="6" s="1"/>
  <c r="O356" i="6" s="1"/>
  <c r="P356" i="6" s="1"/>
  <c r="R356" i="6" s="1"/>
  <c r="Q166" i="6"/>
  <c r="M167" i="6" s="1"/>
  <c r="N167" i="6" s="1"/>
  <c r="O167" i="6" s="1"/>
  <c r="P167" i="6" s="1"/>
  <c r="R167" i="6" s="1"/>
  <c r="Q117" i="6"/>
  <c r="M118" i="6" s="1"/>
  <c r="N118" i="6" s="1"/>
  <c r="O118" i="6" s="1"/>
  <c r="P291" i="6"/>
  <c r="R291" i="6" s="1"/>
  <c r="Q229" i="6"/>
  <c r="M230" i="6" s="1"/>
  <c r="N230" i="6" s="1"/>
  <c r="O230" i="6" s="1"/>
  <c r="M28" i="6"/>
  <c r="N28" i="6" s="1"/>
  <c r="Q474" i="6" l="1"/>
  <c r="M475" i="6" s="1"/>
  <c r="N475" i="6" s="1"/>
  <c r="O475" i="6" s="1"/>
  <c r="P475" i="6" s="1"/>
  <c r="R475" i="6" s="1"/>
  <c r="P413" i="6"/>
  <c r="R413" i="6" s="1"/>
  <c r="Q167" i="6"/>
  <c r="M168" i="6" s="1"/>
  <c r="N168" i="6" s="1"/>
  <c r="O168" i="6" s="1"/>
  <c r="P168" i="6" s="1"/>
  <c r="R168" i="6" s="1"/>
  <c r="P118" i="6"/>
  <c r="R118" i="6" s="1"/>
  <c r="O28" i="6"/>
  <c r="Q356" i="6"/>
  <c r="M357" i="6" s="1"/>
  <c r="N357" i="6" s="1"/>
  <c r="O357" i="6" s="1"/>
  <c r="Q291" i="6"/>
  <c r="M292" i="6" s="1"/>
  <c r="P230" i="6"/>
  <c r="R230" i="6" s="1"/>
  <c r="Q413" i="6" l="1"/>
  <c r="M414" i="6" s="1"/>
  <c r="N414" i="6" s="1"/>
  <c r="O414" i="6" s="1"/>
  <c r="P414" i="6" s="1"/>
  <c r="R414" i="6" s="1"/>
  <c r="Q475" i="6"/>
  <c r="M476" i="6" s="1"/>
  <c r="N476" i="6" s="1"/>
  <c r="O476" i="6" s="1"/>
  <c r="P476" i="6" s="1"/>
  <c r="R476" i="6" s="1"/>
  <c r="Q118" i="6"/>
  <c r="M119" i="6" s="1"/>
  <c r="N119" i="6" s="1"/>
  <c r="O119" i="6" s="1"/>
  <c r="P119" i="6" s="1"/>
  <c r="R119" i="6" s="1"/>
  <c r="Q230" i="6"/>
  <c r="M231" i="6" s="1"/>
  <c r="N231" i="6" s="1"/>
  <c r="O231" i="6" s="1"/>
  <c r="P231" i="6" s="1"/>
  <c r="R231" i="6" s="1"/>
  <c r="N292" i="6"/>
  <c r="O292" i="6" s="1"/>
  <c r="Q168" i="6"/>
  <c r="M169" i="6" s="1"/>
  <c r="N169" i="6" s="1"/>
  <c r="O169" i="6" s="1"/>
  <c r="P357" i="6"/>
  <c r="R357" i="6" s="1"/>
  <c r="P28" i="6"/>
  <c r="Q28" i="6" s="1"/>
  <c r="Q476" i="6" l="1"/>
  <c r="M477" i="6" s="1"/>
  <c r="N477" i="6" s="1"/>
  <c r="O477" i="6" s="1"/>
  <c r="P477" i="6" s="1"/>
  <c r="Q414" i="6"/>
  <c r="M415" i="6" s="1"/>
  <c r="N415" i="6" s="1"/>
  <c r="O415" i="6" s="1"/>
  <c r="Q231" i="6"/>
  <c r="M232" i="6" s="1"/>
  <c r="N232" i="6" s="1"/>
  <c r="O232" i="6" s="1"/>
  <c r="P232" i="6" s="1"/>
  <c r="R232" i="6" s="1"/>
  <c r="P292" i="6"/>
  <c r="R292" i="6" s="1"/>
  <c r="P169" i="6"/>
  <c r="R169" i="6" s="1"/>
  <c r="Q119" i="6"/>
  <c r="M120" i="6" s="1"/>
  <c r="N120" i="6" s="1"/>
  <c r="O120" i="6" s="1"/>
  <c r="M29" i="6"/>
  <c r="N29" i="6" s="1"/>
  <c r="R28" i="6"/>
  <c r="Q357" i="6"/>
  <c r="M358" i="6" s="1"/>
  <c r="R477" i="6" l="1"/>
  <c r="Q477" i="6"/>
  <c r="M478" i="6" s="1"/>
  <c r="N478" i="6" s="1"/>
  <c r="O478" i="6" s="1"/>
  <c r="P478" i="6" s="1"/>
  <c r="R478" i="6" s="1"/>
  <c r="P415" i="6"/>
  <c r="R415" i="6" s="1"/>
  <c r="Q169" i="6"/>
  <c r="M170" i="6" s="1"/>
  <c r="N170" i="6" s="1"/>
  <c r="O170" i="6" s="1"/>
  <c r="P170" i="6" s="1"/>
  <c r="R170" i="6" s="1"/>
  <c r="Q292" i="6"/>
  <c r="M293" i="6" s="1"/>
  <c r="N293" i="6" s="1"/>
  <c r="O293" i="6" s="1"/>
  <c r="P293" i="6" s="1"/>
  <c r="R293" i="6" s="1"/>
  <c r="Q232" i="6"/>
  <c r="M233" i="6" s="1"/>
  <c r="N233" i="6" s="1"/>
  <c r="O233" i="6" s="1"/>
  <c r="N358" i="6"/>
  <c r="O358" i="6" s="1"/>
  <c r="P120" i="6"/>
  <c r="R120" i="6" s="1"/>
  <c r="O29" i="6"/>
  <c r="Q478" i="6" l="1"/>
  <c r="M479" i="6" s="1"/>
  <c r="N479" i="6" s="1"/>
  <c r="O479" i="6" s="1"/>
  <c r="P479" i="6" s="1"/>
  <c r="R479" i="6" s="1"/>
  <c r="Q415" i="6"/>
  <c r="M416" i="6" s="1"/>
  <c r="N416" i="6" s="1"/>
  <c r="O416" i="6" s="1"/>
  <c r="Q170" i="6"/>
  <c r="M171" i="6" s="1"/>
  <c r="N171" i="6" s="1"/>
  <c r="O171" i="6" s="1"/>
  <c r="P171" i="6" s="1"/>
  <c r="R171" i="6" s="1"/>
  <c r="P358" i="6"/>
  <c r="R358" i="6" s="1"/>
  <c r="P29" i="6"/>
  <c r="Q29" i="6" s="1"/>
  <c r="Q293" i="6"/>
  <c r="M294" i="6" s="1"/>
  <c r="N294" i="6" s="1"/>
  <c r="O294" i="6" s="1"/>
  <c r="P294" i="6" s="1"/>
  <c r="Q120" i="6"/>
  <c r="M121" i="6" s="1"/>
  <c r="N121" i="6" s="1"/>
  <c r="O121" i="6" s="1"/>
  <c r="P233" i="6"/>
  <c r="R233" i="6" s="1"/>
  <c r="Q479" i="6" l="1"/>
  <c r="M480" i="6" s="1"/>
  <c r="N480" i="6" s="1"/>
  <c r="O480" i="6" s="1"/>
  <c r="P480" i="6" s="1"/>
  <c r="P416" i="6"/>
  <c r="R416" i="6" s="1"/>
  <c r="Q171" i="6"/>
  <c r="M172" i="6" s="1"/>
  <c r="N172" i="6" s="1"/>
  <c r="O172" i="6" s="1"/>
  <c r="Q233" i="6"/>
  <c r="M234" i="6" s="1"/>
  <c r="N234" i="6" s="1"/>
  <c r="O234" i="6" s="1"/>
  <c r="P234" i="6" s="1"/>
  <c r="R234" i="6" s="1"/>
  <c r="P121" i="6"/>
  <c r="R121" i="6" s="1"/>
  <c r="Q294" i="6"/>
  <c r="M295" i="6" s="1"/>
  <c r="N295" i="6" s="1"/>
  <c r="O295" i="6" s="1"/>
  <c r="R294" i="6"/>
  <c r="M30" i="6"/>
  <c r="N30" i="6" s="1"/>
  <c r="O30" i="6" s="1"/>
  <c r="R29" i="6"/>
  <c r="P172" i="6"/>
  <c r="R172" i="6" s="1"/>
  <c r="Q358" i="6"/>
  <c r="M359" i="6" s="1"/>
  <c r="N359" i="6" s="1"/>
  <c r="O359" i="6" s="1"/>
  <c r="R480" i="6" l="1"/>
  <c r="Q480" i="6"/>
  <c r="M481" i="6" s="1"/>
  <c r="N481" i="6" s="1"/>
  <c r="O481" i="6" s="1"/>
  <c r="P481" i="6" s="1"/>
  <c r="R481" i="6" s="1"/>
  <c r="Q416" i="6"/>
  <c r="M417" i="6" s="1"/>
  <c r="N417" i="6" s="1"/>
  <c r="O417" i="6" s="1"/>
  <c r="P417" i="6" s="1"/>
  <c r="R417" i="6" s="1"/>
  <c r="Q121" i="6"/>
  <c r="M122" i="6" s="1"/>
  <c r="N122" i="6" s="1"/>
  <c r="O122" i="6" s="1"/>
  <c r="P122" i="6" s="1"/>
  <c r="R122" i="6" s="1"/>
  <c r="Q234" i="6"/>
  <c r="M235" i="6" s="1"/>
  <c r="N235" i="6" s="1"/>
  <c r="O235" i="6" s="1"/>
  <c r="P359" i="6"/>
  <c r="R359" i="6" s="1"/>
  <c r="Q172" i="6"/>
  <c r="M173" i="6" s="1"/>
  <c r="N173" i="6" s="1"/>
  <c r="O173" i="6" s="1"/>
  <c r="P295" i="6"/>
  <c r="R295" i="6" s="1"/>
  <c r="P30" i="6"/>
  <c r="R30" i="6" s="1"/>
  <c r="Q417" i="6" l="1"/>
  <c r="M418" i="6" s="1"/>
  <c r="N418" i="6" s="1"/>
  <c r="O418" i="6" s="1"/>
  <c r="P418" i="6" s="1"/>
  <c r="R418" i="6" s="1"/>
  <c r="Q481" i="6"/>
  <c r="M482" i="6" s="1"/>
  <c r="N482" i="6" s="1"/>
  <c r="O482" i="6" s="1"/>
  <c r="P482" i="6" s="1"/>
  <c r="R482" i="6" s="1"/>
  <c r="Q295" i="6"/>
  <c r="M296" i="6" s="1"/>
  <c r="N296" i="6" s="1"/>
  <c r="O296" i="6" s="1"/>
  <c r="P296" i="6" s="1"/>
  <c r="R296" i="6" s="1"/>
  <c r="P173" i="6"/>
  <c r="R173" i="6" s="1"/>
  <c r="Q30" i="6"/>
  <c r="M31" i="6" s="1"/>
  <c r="N31" i="6" s="1"/>
  <c r="Q122" i="6"/>
  <c r="M123" i="6" s="1"/>
  <c r="N123" i="6" s="1"/>
  <c r="O123" i="6" s="1"/>
  <c r="P235" i="6"/>
  <c r="R235" i="6" s="1"/>
  <c r="Q359" i="6"/>
  <c r="M360" i="6" s="1"/>
  <c r="N360" i="6" s="1"/>
  <c r="O360" i="6" s="1"/>
  <c r="Q418" i="6" l="1"/>
  <c r="M419" i="6" s="1"/>
  <c r="N419" i="6" s="1"/>
  <c r="O419" i="6" s="1"/>
  <c r="P419" i="6" s="1"/>
  <c r="R419" i="6" s="1"/>
  <c r="Q482" i="6"/>
  <c r="M483" i="6" s="1"/>
  <c r="N483" i="6" s="1"/>
  <c r="O483" i="6" s="1"/>
  <c r="P483" i="6" s="1"/>
  <c r="R483" i="6" s="1"/>
  <c r="Q173" i="6"/>
  <c r="M174" i="6" s="1"/>
  <c r="N174" i="6" s="1"/>
  <c r="O174" i="6" s="1"/>
  <c r="P174" i="6" s="1"/>
  <c r="R174" i="6" s="1"/>
  <c r="Q296" i="6"/>
  <c r="M297" i="6" s="1"/>
  <c r="N297" i="6" s="1"/>
  <c r="O297" i="6" s="1"/>
  <c r="P297" i="6" s="1"/>
  <c r="R297" i="6" s="1"/>
  <c r="P360" i="6"/>
  <c r="R360" i="6" s="1"/>
  <c r="Q235" i="6"/>
  <c r="M236" i="6" s="1"/>
  <c r="N236" i="6" s="1"/>
  <c r="O236" i="6" s="1"/>
  <c r="P123" i="6"/>
  <c r="R123" i="6" s="1"/>
  <c r="O31" i="6"/>
  <c r="P31" i="6" s="1"/>
  <c r="Q483" i="6" l="1"/>
  <c r="M484" i="6" s="1"/>
  <c r="N484" i="6" s="1"/>
  <c r="O484" i="6" s="1"/>
  <c r="P484" i="6" s="1"/>
  <c r="R484" i="6" s="1"/>
  <c r="Q419" i="6"/>
  <c r="M420" i="6" s="1"/>
  <c r="N420" i="6" s="1"/>
  <c r="O420" i="6" s="1"/>
  <c r="P420" i="6" s="1"/>
  <c r="Q174" i="6"/>
  <c r="M175" i="6" s="1"/>
  <c r="N175" i="6" s="1"/>
  <c r="O175" i="6" s="1"/>
  <c r="P175" i="6" s="1"/>
  <c r="R175" i="6" s="1"/>
  <c r="Q297" i="6"/>
  <c r="M298" i="6" s="1"/>
  <c r="N298" i="6" s="1"/>
  <c r="O298" i="6" s="1"/>
  <c r="P298" i="6" s="1"/>
  <c r="R298" i="6" s="1"/>
  <c r="Q360" i="6"/>
  <c r="M361" i="6" s="1"/>
  <c r="N361" i="6" s="1"/>
  <c r="O361" i="6" s="1"/>
  <c r="P236" i="6"/>
  <c r="R236" i="6" s="1"/>
  <c r="Q31" i="6"/>
  <c r="R31" i="6"/>
  <c r="Q123" i="6"/>
  <c r="M124" i="6" s="1"/>
  <c r="N124" i="6" s="1"/>
  <c r="O124" i="6" s="1"/>
  <c r="Q484" i="6" l="1"/>
  <c r="M485" i="6" s="1"/>
  <c r="N485" i="6" s="1"/>
  <c r="O485" i="6" s="1"/>
  <c r="P485" i="6" s="1"/>
  <c r="R485" i="6" s="1"/>
  <c r="R420" i="6"/>
  <c r="Q420" i="6"/>
  <c r="M421" i="6" s="1"/>
  <c r="N421" i="6" s="1"/>
  <c r="O421" i="6" s="1"/>
  <c r="P421" i="6" s="1"/>
  <c r="Q236" i="6"/>
  <c r="M237" i="6" s="1"/>
  <c r="N237" i="6" s="1"/>
  <c r="O237" i="6" s="1"/>
  <c r="P237" i="6" s="1"/>
  <c r="R237" i="6" s="1"/>
  <c r="Q175" i="6"/>
  <c r="M176" i="6" s="1"/>
  <c r="N176" i="6" s="1"/>
  <c r="O176" i="6" s="1"/>
  <c r="P176" i="6" s="1"/>
  <c r="R176" i="6" s="1"/>
  <c r="P361" i="6"/>
  <c r="R361" i="6" s="1"/>
  <c r="P124" i="6"/>
  <c r="R124" i="6" s="1"/>
  <c r="M32" i="6"/>
  <c r="N32" i="6" s="1"/>
  <c r="O32" i="6" s="1"/>
  <c r="P32" i="6" s="1"/>
  <c r="Q298" i="6"/>
  <c r="M299" i="6" s="1"/>
  <c r="N299" i="6" s="1"/>
  <c r="O299" i="6" s="1"/>
  <c r="Q485" i="6" l="1"/>
  <c r="R421" i="6"/>
  <c r="Q421" i="6"/>
  <c r="M422" i="6" s="1"/>
  <c r="N422" i="6" s="1"/>
  <c r="O422" i="6" s="1"/>
  <c r="P422" i="6" s="1"/>
  <c r="Q237" i="6"/>
  <c r="M238" i="6" s="1"/>
  <c r="N238" i="6" s="1"/>
  <c r="O238" i="6" s="1"/>
  <c r="P238" i="6" s="1"/>
  <c r="R238" i="6" s="1"/>
  <c r="Q124" i="6"/>
  <c r="M125" i="6" s="1"/>
  <c r="N125" i="6" s="1"/>
  <c r="O125" i="6" s="1"/>
  <c r="P125" i="6" s="1"/>
  <c r="R125" i="6" s="1"/>
  <c r="Q176" i="6"/>
  <c r="M177" i="6" s="1"/>
  <c r="N177" i="6" s="1"/>
  <c r="O177" i="6" s="1"/>
  <c r="P177" i="6" s="1"/>
  <c r="R177" i="6" s="1"/>
  <c r="P299" i="6"/>
  <c r="R299" i="6" s="1"/>
  <c r="Q32" i="6"/>
  <c r="R32" i="6"/>
  <c r="Q361" i="6"/>
  <c r="M362" i="6" s="1"/>
  <c r="N362" i="6" s="1"/>
  <c r="O362" i="6" s="1"/>
  <c r="R422" i="6" l="1"/>
  <c r="Q422" i="6"/>
  <c r="M423" i="6" s="1"/>
  <c r="N423" i="6" s="1"/>
  <c r="O423" i="6" s="1"/>
  <c r="P423" i="6" s="1"/>
  <c r="R423" i="6" s="1"/>
  <c r="Q299" i="6"/>
  <c r="M300" i="6" s="1"/>
  <c r="N300" i="6" s="1"/>
  <c r="O300" i="6" s="1"/>
  <c r="P300" i="6" s="1"/>
  <c r="R300" i="6" s="1"/>
  <c r="Q238" i="6"/>
  <c r="M239" i="6" s="1"/>
  <c r="N239" i="6" s="1"/>
  <c r="O239" i="6" s="1"/>
  <c r="P239" i="6" s="1"/>
  <c r="R239" i="6" s="1"/>
  <c r="Q125" i="6"/>
  <c r="P362" i="6"/>
  <c r="R362" i="6" s="1"/>
  <c r="M33" i="6"/>
  <c r="N33" i="6" s="1"/>
  <c r="Q177" i="6"/>
  <c r="M178" i="6" s="1"/>
  <c r="N178" i="6" s="1"/>
  <c r="O178" i="6" s="1"/>
  <c r="Q423" i="6" l="1"/>
  <c r="M424" i="6" s="1"/>
  <c r="N424" i="6" s="1"/>
  <c r="O424" i="6" s="1"/>
  <c r="P424" i="6" s="1"/>
  <c r="R424" i="6" s="1"/>
  <c r="Q239" i="6"/>
  <c r="M240" i="6" s="1"/>
  <c r="N240" i="6" s="1"/>
  <c r="O240" i="6" s="1"/>
  <c r="P240" i="6" s="1"/>
  <c r="R240" i="6" s="1"/>
  <c r="Q300" i="6"/>
  <c r="M301" i="6" s="1"/>
  <c r="N301" i="6" s="1"/>
  <c r="O301" i="6" s="1"/>
  <c r="P301" i="6" s="1"/>
  <c r="R301" i="6" s="1"/>
  <c r="P178" i="6"/>
  <c r="R178" i="6" s="1"/>
  <c r="O33" i="6"/>
  <c r="P33" i="6" s="1"/>
  <c r="Q362" i="6"/>
  <c r="M363" i="6" s="1"/>
  <c r="N363" i="6" s="1"/>
  <c r="O363" i="6" s="1"/>
  <c r="Q424" i="6" l="1"/>
  <c r="M425" i="6" s="1"/>
  <c r="N425" i="6" s="1"/>
  <c r="O425" i="6" s="1"/>
  <c r="P425" i="6" s="1"/>
  <c r="R425" i="6" s="1"/>
  <c r="Q178" i="6"/>
  <c r="M179" i="6" s="1"/>
  <c r="N179" i="6" s="1"/>
  <c r="O179" i="6" s="1"/>
  <c r="P179" i="6" s="1"/>
  <c r="R179" i="6" s="1"/>
  <c r="Q240" i="6"/>
  <c r="M241" i="6" s="1"/>
  <c r="N241" i="6" s="1"/>
  <c r="O241" i="6" s="1"/>
  <c r="P241" i="6" s="1"/>
  <c r="R241" i="6" s="1"/>
  <c r="P363" i="6"/>
  <c r="R363" i="6" s="1"/>
  <c r="Q33" i="6"/>
  <c r="R33" i="6"/>
  <c r="Q301" i="6"/>
  <c r="M302" i="6" s="1"/>
  <c r="Q425" i="6" l="1"/>
  <c r="Q179" i="6"/>
  <c r="M180" i="6" s="1"/>
  <c r="N180" i="6" s="1"/>
  <c r="O180" i="6" s="1"/>
  <c r="P180" i="6" s="1"/>
  <c r="R180" i="6" s="1"/>
  <c r="Q363" i="6"/>
  <c r="M364" i="6" s="1"/>
  <c r="N364" i="6" s="1"/>
  <c r="O364" i="6" s="1"/>
  <c r="P364" i="6" s="1"/>
  <c r="R364" i="6" s="1"/>
  <c r="N302" i="6"/>
  <c r="O302" i="6" s="1"/>
  <c r="M34" i="6"/>
  <c r="N34" i="6" s="1"/>
  <c r="Q241" i="6"/>
  <c r="M242" i="6" s="1"/>
  <c r="Q180" i="6" l="1"/>
  <c r="M181" i="6" s="1"/>
  <c r="N181" i="6" s="1"/>
  <c r="O181" i="6" s="1"/>
  <c r="P181" i="6" s="1"/>
  <c r="R181" i="6" s="1"/>
  <c r="Q364" i="6"/>
  <c r="M365" i="6" s="1"/>
  <c r="N365" i="6" s="1"/>
  <c r="O365" i="6" s="1"/>
  <c r="P302" i="6"/>
  <c r="R302" i="6" s="1"/>
  <c r="N242" i="6"/>
  <c r="O242" i="6" s="1"/>
  <c r="O34" i="6"/>
  <c r="Q181" i="6" l="1"/>
  <c r="M182" i="6" s="1"/>
  <c r="N182" i="6" s="1"/>
  <c r="O182" i="6" s="1"/>
  <c r="P182" i="6" s="1"/>
  <c r="R182" i="6" s="1"/>
  <c r="Q302" i="6"/>
  <c r="M303" i="6" s="1"/>
  <c r="N303" i="6" s="1"/>
  <c r="O303" i="6" s="1"/>
  <c r="P303" i="6" s="1"/>
  <c r="R303" i="6" s="1"/>
  <c r="P34" i="6"/>
  <c r="Q34" i="6" s="1"/>
  <c r="P242" i="6"/>
  <c r="R242" i="6" s="1"/>
  <c r="P365" i="6"/>
  <c r="Q365" i="6" s="1"/>
  <c r="Q242" i="6" l="1"/>
  <c r="M243" i="6" s="1"/>
  <c r="N243" i="6" s="1"/>
  <c r="O243" i="6" s="1"/>
  <c r="P243" i="6" s="1"/>
  <c r="R243" i="6" s="1"/>
  <c r="Q303" i="6"/>
  <c r="M304" i="6" s="1"/>
  <c r="N304" i="6" s="1"/>
  <c r="O304" i="6" s="1"/>
  <c r="Q182" i="6"/>
  <c r="M183" i="6" s="1"/>
  <c r="N183" i="6" s="1"/>
  <c r="O183" i="6" s="1"/>
  <c r="M35" i="6"/>
  <c r="N35" i="6" s="1"/>
  <c r="R365" i="6"/>
  <c r="R34" i="6"/>
  <c r="Q243" i="6" l="1"/>
  <c r="M244" i="6" s="1"/>
  <c r="N244" i="6" s="1"/>
  <c r="O244" i="6" s="1"/>
  <c r="P244" i="6" s="1"/>
  <c r="R244" i="6" s="1"/>
  <c r="P183" i="6"/>
  <c r="R183" i="6" s="1"/>
  <c r="O35" i="6"/>
  <c r="P304" i="6"/>
  <c r="R304" i="6" s="1"/>
  <c r="Q183" i="6" l="1"/>
  <c r="M184" i="6" s="1"/>
  <c r="N184" i="6" s="1"/>
  <c r="O184" i="6" s="1"/>
  <c r="Q244" i="6"/>
  <c r="M245" i="6" s="1"/>
  <c r="N245" i="6" s="1"/>
  <c r="O245" i="6" s="1"/>
  <c r="P245" i="6" s="1"/>
  <c r="R245" i="6" s="1"/>
  <c r="Q304" i="6"/>
  <c r="M305" i="6" s="1"/>
  <c r="N305" i="6" s="1"/>
  <c r="O305" i="6" s="1"/>
  <c r="P305" i="6" s="1"/>
  <c r="R305" i="6" s="1"/>
  <c r="P35" i="6"/>
  <c r="Q35" i="6" s="1"/>
  <c r="P184" i="6" l="1"/>
  <c r="R184" i="6" s="1"/>
  <c r="M36" i="6"/>
  <c r="N36" i="6" s="1"/>
  <c r="Q305" i="6"/>
  <c r="Q245" i="6"/>
  <c r="R35" i="6"/>
  <c r="Q184" i="6" l="1"/>
  <c r="M185" i="6" s="1"/>
  <c r="N185" i="6" s="1"/>
  <c r="O185" i="6" s="1"/>
  <c r="P185" i="6" s="1"/>
  <c r="R185" i="6" s="1"/>
  <c r="O36" i="6"/>
  <c r="Q185" i="6" l="1"/>
  <c r="P36" i="6"/>
  <c r="Q36" i="6" s="1"/>
  <c r="R36" i="6" l="1"/>
  <c r="M37" i="6"/>
  <c r="N37" i="6" s="1"/>
  <c r="O37" i="6" l="1"/>
  <c r="P37" i="6" l="1"/>
  <c r="R37" i="6" l="1"/>
  <c r="Q37" i="6"/>
  <c r="M38" i="6" l="1"/>
  <c r="N38" i="6" s="1"/>
  <c r="O38" i="6" l="1"/>
  <c r="P38" i="6" l="1"/>
  <c r="Q38" i="6" s="1"/>
  <c r="M39" i="6" l="1"/>
  <c r="N39" i="6" s="1"/>
  <c r="R38" i="6"/>
  <c r="O39" i="6" l="1"/>
  <c r="P39" i="6" l="1"/>
  <c r="Q39" i="6" s="1"/>
  <c r="M40" i="6" l="1"/>
  <c r="N40" i="6" s="1"/>
  <c r="R39" i="6"/>
  <c r="O40" i="6" l="1"/>
  <c r="P40" i="6" l="1"/>
  <c r="Q40" i="6" s="1"/>
  <c r="M41" i="6" l="1"/>
  <c r="N41" i="6" s="1"/>
  <c r="R40" i="6"/>
  <c r="O41" i="6" l="1"/>
  <c r="P41" i="6" l="1"/>
  <c r="Q41" i="6" s="1"/>
  <c r="M42" i="6" l="1"/>
  <c r="R41" i="6"/>
  <c r="N42" i="6" l="1"/>
  <c r="O42" i="6" s="1"/>
  <c r="P42" i="6" s="1"/>
  <c r="Q42" i="6" l="1"/>
  <c r="M43" i="6" s="1"/>
  <c r="N43" i="6" s="1"/>
  <c r="O43" i="6" s="1"/>
  <c r="P43" i="6" s="1"/>
  <c r="R42" i="6"/>
  <c r="Q43" i="6" l="1"/>
  <c r="M44" i="6" s="1"/>
  <c r="N44" i="6" s="1"/>
  <c r="O44" i="6" s="1"/>
  <c r="R43" i="6"/>
  <c r="P44" i="6" l="1"/>
  <c r="R44" i="6" s="1"/>
  <c r="Q44" i="6" l="1"/>
  <c r="M45" i="6" s="1"/>
  <c r="N45" i="6" s="1"/>
  <c r="O45" i="6" l="1"/>
  <c r="P45" i="6" s="1"/>
  <c r="Q45" i="6" s="1"/>
  <c r="M46" i="6" l="1"/>
  <c r="N46" i="6" s="1"/>
  <c r="R45" i="6"/>
  <c r="O46" i="6" l="1"/>
  <c r="P46" i="6" l="1"/>
  <c r="Q46" i="6" s="1"/>
  <c r="M47" i="6" l="1"/>
  <c r="N47" i="6" s="1"/>
  <c r="R46" i="6"/>
  <c r="O47" i="6" l="1"/>
  <c r="P47" i="6" l="1"/>
  <c r="Q47" i="6" s="1"/>
  <c r="M48" i="6" s="1"/>
  <c r="N48" i="6" s="1"/>
  <c r="O48" i="6" s="1"/>
  <c r="P48" i="6" l="1"/>
  <c r="R48" i="6" s="1"/>
  <c r="R47" i="6"/>
  <c r="Q48" i="6" l="1"/>
  <c r="M49" i="6" s="1"/>
  <c r="N49" i="6" s="1"/>
  <c r="O49" i="6" s="1"/>
  <c r="P49" i="6" s="1"/>
  <c r="R49" i="6" s="1"/>
  <c r="Q49" i="6" l="1"/>
  <c r="M50" i="6" s="1"/>
  <c r="N50" i="6" s="1"/>
  <c r="O50" i="6" l="1"/>
  <c r="P50" i="6" l="1"/>
  <c r="Q50" i="6" s="1"/>
  <c r="M51" i="6" l="1"/>
  <c r="N51" i="6" s="1"/>
  <c r="R50" i="6"/>
  <c r="O51" i="6" l="1"/>
  <c r="P51" i="6" l="1"/>
  <c r="Q51" i="6" s="1"/>
  <c r="M52" i="6" l="1"/>
  <c r="N52" i="6" s="1"/>
  <c r="O52" i="6" s="1"/>
  <c r="R51" i="6"/>
  <c r="P52" i="6" l="1"/>
  <c r="Q52" i="6" s="1"/>
  <c r="M53" i="6" s="1"/>
  <c r="N53" i="6" s="1"/>
  <c r="O53" i="6" s="1"/>
  <c r="P53" i="6" l="1"/>
  <c r="R53" i="6" s="1"/>
  <c r="R52" i="6"/>
  <c r="Q53" i="6" l="1"/>
  <c r="M54" i="6" s="1"/>
  <c r="N54" i="6" s="1"/>
  <c r="O54" i="6" s="1"/>
  <c r="P54" i="6" s="1"/>
  <c r="R54" i="6" s="1"/>
  <c r="Q54" i="6" l="1"/>
  <c r="M55" i="6" s="1"/>
  <c r="N55" i="6" s="1"/>
  <c r="O55" i="6" s="1"/>
  <c r="P55" i="6" l="1"/>
  <c r="R55" i="6" s="1"/>
  <c r="Q55" i="6" l="1"/>
  <c r="M56" i="6" s="1"/>
  <c r="N56" i="6" s="1"/>
  <c r="O56" i="6" s="1"/>
  <c r="P56" i="6" l="1"/>
  <c r="R56" i="6" s="1"/>
  <c r="Q56" i="6" l="1"/>
  <c r="M57" i="6" s="1"/>
  <c r="N57" i="6" s="1"/>
  <c r="O57" i="6" s="1"/>
  <c r="P57" i="6" l="1"/>
  <c r="R57" i="6" s="1"/>
  <c r="Q57" i="6" l="1"/>
  <c r="M58" i="6" s="1"/>
  <c r="N58" i="6" s="1"/>
  <c r="O58" i="6" s="1"/>
  <c r="P58" i="6" l="1"/>
  <c r="R58" i="6" s="1"/>
  <c r="Q58" i="6" l="1"/>
  <c r="M59" i="6" s="1"/>
  <c r="N59" i="6" s="1"/>
  <c r="O59" i="6" s="1"/>
  <c r="P59" i="6" l="1"/>
  <c r="R59" i="6" s="1"/>
  <c r="Q59" i="6" l="1"/>
  <c r="M60" i="6" s="1"/>
  <c r="N60" i="6" s="1"/>
  <c r="O60" i="6" s="1"/>
  <c r="P60" i="6" l="1"/>
  <c r="R60" i="6" s="1"/>
  <c r="Q60" i="6" l="1"/>
  <c r="M61" i="6" s="1"/>
  <c r="N61" i="6" s="1"/>
  <c r="O61" i="6" s="1"/>
  <c r="P61" i="6" s="1"/>
  <c r="R61" i="6" s="1"/>
  <c r="Q61" i="6" l="1"/>
  <c r="M62" i="6" s="1"/>
  <c r="N62" i="6" s="1"/>
  <c r="O62" i="6" s="1"/>
  <c r="P62" i="6" l="1"/>
  <c r="R62" i="6" s="1"/>
  <c r="Q62" i="6" l="1"/>
  <c r="M63" i="6" s="1"/>
  <c r="N63" i="6" s="1"/>
  <c r="O63" i="6" s="1"/>
  <c r="P63" i="6" l="1"/>
  <c r="R63" i="6" s="1"/>
  <c r="Q63" i="6" l="1"/>
  <c r="M64" i="6" s="1"/>
  <c r="N64" i="6" s="1"/>
  <c r="O64" i="6" s="1"/>
  <c r="P64" i="6" s="1"/>
  <c r="R64" i="6" s="1"/>
  <c r="Q64" i="6" l="1"/>
  <c r="M65" i="6" s="1"/>
  <c r="N65" i="6" s="1"/>
  <c r="O65" i="6" s="1"/>
  <c r="E12" i="7"/>
  <c r="E13" i="7"/>
  <c r="E11" i="7"/>
  <c r="E14" i="7"/>
  <c r="E10" i="7"/>
  <c r="E40" i="7" l="1"/>
  <c r="P65" i="6"/>
  <c r="Q65" i="6" s="1"/>
  <c r="H11" i="7" l="1"/>
  <c r="H12" i="7"/>
  <c r="H13" i="7"/>
  <c r="H14" i="7"/>
  <c r="G5" i="7" s="1"/>
  <c r="H10" i="7"/>
  <c r="R65" i="6"/>
  <c r="F12" i="7"/>
  <c r="F13" i="7"/>
  <c r="F14" i="7"/>
  <c r="F10" i="7"/>
  <c r="F11" i="7"/>
  <c r="F40" i="7" l="1"/>
  <c r="G14" i="7"/>
  <c r="G10" i="7"/>
  <c r="G11" i="7"/>
  <c r="G12" i="7"/>
  <c r="G13" i="7"/>
  <c r="H40" i="7"/>
  <c r="G4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B6" authorId="0" shapeId="0" xr:uid="{00000000-0006-0000-0100-000001000000}">
      <text>
        <r>
          <rPr>
            <sz val="11"/>
            <color rgb="FF000000"/>
            <rFont val="Calibri"/>
            <family val="2"/>
          </rPr>
          <t xml:space="preserve">Kilde: Skatteetaten – skjermingsrente for aksjer
</t>
        </r>
        <r>
          <rPr>
            <sz val="11"/>
            <color rgb="FF000000"/>
            <rFont val="Calibri"/>
            <family val="2"/>
          </rPr>
          <t>https://www.skatteetaten.no/satser/skjermingsrente-for-aksjer-og-enkeltpersonforetak/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B6" authorId="0" shapeId="0" xr:uid="{00000000-0006-0000-0200-000001000000}">
      <text>
        <r>
          <rPr>
            <sz val="11"/>
            <color rgb="FF000000"/>
            <rFont val="Calibri"/>
            <family val="2"/>
          </rPr>
          <t>Skriv samme ticker som i arket «Utbytter», f.eks. NOVO-B eller KO.</t>
        </r>
      </text>
    </comment>
    <comment ref="E6" authorId="0" shapeId="0" xr:uid="{00000000-0006-0000-0200-000002000000}">
      <text>
        <r>
          <rPr>
            <sz val="11"/>
            <color rgb="FF000000"/>
            <rFont val="Calibri"/>
            <family val="2"/>
          </rPr>
          <t>Inngangsverdi totalt for hele kjøpet, inkl. evt. kostnader du vil ha med.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B6" authorId="0" shapeId="0" xr:uid="{B5B1D6D1-8805-D544-A582-9E7EAFE56006}">
      <text>
        <r>
          <rPr>
            <sz val="11"/>
            <color rgb="FF000000"/>
            <rFont val="Calibri"/>
            <family val="2"/>
          </rPr>
          <t>Bruk ex-dato. Modellen kobler utbyttet til transjer kjøpt senest denne datoen.</t>
        </r>
      </text>
    </comment>
  </commentList>
</comments>
</file>

<file path=xl/sharedStrings.xml><?xml version="1.0" encoding="utf-8"?>
<sst xmlns="http://schemas.openxmlformats.org/spreadsheetml/2006/main" count="119" uniqueCount="85">
  <si>
    <t>Hva du fyller inn</t>
  </si>
  <si>
    <t>• Fordeler utbytter til riktig transje basert på ticker og kjøpsdato</t>
  </si>
  <si>
    <t>• Beregner ubrukt skjerming inn i året</t>
  </si>
  <si>
    <t>• Beregner årets skjerming per transje og år</t>
  </si>
  <si>
    <t>• Trekker brukt skjerming mot årets utbytte</t>
  </si>
  <si>
    <t>• Fremfører ubrukt skjerming til neste år</t>
  </si>
  <si>
    <t>• Lager en samlet årsoversikt</t>
  </si>
  <si>
    <t>Viktige forutsetninger</t>
  </si>
  <si>
    <t>Flyt</t>
  </si>
  <si>
    <t>Skjermingsrenter</t>
  </si>
  <si>
    <t>Legg inn ett år per rad. Bruk prosentformat i kolonne B.</t>
  </si>
  <si>
    <t>År</t>
  </si>
  <si>
    <t>Skjermingsrente</t>
  </si>
  <si>
    <t>Notat</t>
  </si>
  <si>
    <t>Transjer</t>
  </si>
  <si>
    <t>LotID</t>
  </si>
  <si>
    <t>Ticker</t>
  </si>
  <si>
    <t>Kjøpsdato</t>
  </si>
  <si>
    <t>Antall</t>
  </si>
  <si>
    <t>Inngangsverdi totalt (kr)</t>
  </si>
  <si>
    <t>Utbytter</t>
  </si>
  <si>
    <t>Ex-dato</t>
  </si>
  <si>
    <t>Utbytte per aksje (kr)</t>
  </si>
  <si>
    <t>Parameter</t>
  </si>
  <si>
    <t>Verdi</t>
  </si>
  <si>
    <t>Kommentar</t>
  </si>
  <si>
    <t>Antall transjer</t>
  </si>
  <si>
    <t>Teller aktive kjøpsrader</t>
  </si>
  <si>
    <t>Antall år med rente</t>
  </si>
  <si>
    <t>Teller år der både år og rente er fylt inn</t>
  </si>
  <si>
    <t>Antall utbyttelinjer</t>
  </si>
  <si>
    <t>Teller aktive utbytter</t>
  </si>
  <si>
    <t>Planlagte beregningsrader</t>
  </si>
  <si>
    <t>Antall aktive rader i arket Årsberegning</t>
  </si>
  <si>
    <t>Maks transjer i malen</t>
  </si>
  <si>
    <t>Øk malen hvis du trenger flere</t>
  </si>
  <si>
    <t>Maks år i malen</t>
  </si>
  <si>
    <t>Årsberegning</t>
  </si>
  <si>
    <t>Dette arket er automatisk. Ikke skriv direkte her.</t>
  </si>
  <si>
    <t>Rad</t>
  </si>
  <si>
    <t>Transje-indeks</t>
  </si>
  <si>
    <t>År-indeks</t>
  </si>
  <si>
    <t>Inngangsverdi (kr)</t>
  </si>
  <si>
    <t>Skj.rente</t>
  </si>
  <si>
    <t>Startdato utbytte</t>
  </si>
  <si>
    <t>Årets utbytte (kr)</t>
  </si>
  <si>
    <t>Ubrukt skjerming inn (kr)</t>
  </si>
  <si>
    <t>Årets skjerming (kr)</t>
  </si>
  <si>
    <t>Tilgjengelig skjerming (kr)</t>
  </si>
  <si>
    <t>Skjerming brukt (kr)</t>
  </si>
  <si>
    <t>Ubrukt skjerming ut (kr)</t>
  </si>
  <si>
    <t>Skattepliktig utbytte (kr)</t>
  </si>
  <si>
    <t>Aktiv</t>
  </si>
  <si>
    <t>Oversikt</t>
  </si>
  <si>
    <t>Hovedtall</t>
  </si>
  <si>
    <t>Antall utbytter</t>
  </si>
  <si>
    <t>Siste år i tabellen</t>
  </si>
  <si>
    <t>Siste års ubrukt skjerming</t>
  </si>
  <si>
    <t>Årsoversikt</t>
  </si>
  <si>
    <t>Antall transjer ved årsslutt</t>
  </si>
  <si>
    <t>Totalt utbytte (kr)</t>
  </si>
  <si>
    <t>Merk: Tabellen summerer alle aktive transjer. Detaljberegning per transje ligger i «Årsberegning».</t>
  </si>
  <si>
    <t>Valutakurser, årssnitt</t>
  </si>
  <si>
    <t>USD-&gt;NOK</t>
  </si>
  <si>
    <t>Utbytte per aksje (UDS)</t>
  </si>
  <si>
    <t>Datakilde</t>
  </si>
  <si>
    <r>
      <rPr>
        <b/>
        <sz val="11"/>
        <color theme="1"/>
        <rFont val="Calibri"/>
        <family val="2"/>
        <scheme val="minor"/>
      </rPr>
      <t>1) Valuttakurs:</t>
    </r>
    <r>
      <rPr>
        <sz val="11"/>
        <color theme="1"/>
        <rFont val="Calibri"/>
        <family val="2"/>
        <scheme val="minor"/>
      </rPr>
      <t xml:space="preserve"> Legg inn valutakurs for USD. Her legger du inn års-snitt-kursen til Norges bank, link til høyre.</t>
    </r>
  </si>
  <si>
    <r>
      <rPr>
        <b/>
        <sz val="11"/>
        <color theme="1"/>
        <rFont val="Calibri"/>
        <family val="2"/>
        <scheme val="minor"/>
      </rPr>
      <t>2) Skjermingsrenter:</t>
    </r>
    <r>
      <rPr>
        <sz val="11"/>
        <color theme="1"/>
        <rFont val="Calibri"/>
        <family val="2"/>
        <scheme val="minor"/>
      </rPr>
      <t xml:space="preserve"> Legg inn ett år og én skjermingsrente per rad. Skjermingsrente for år N deles av skatteetaten januar i år N+1. Ligger på linken til høyre. </t>
    </r>
  </si>
  <si>
    <t>Sjekk MyHolding eller UBS for hvor mye du har kjøpt.</t>
  </si>
  <si>
    <r>
      <rPr>
        <b/>
        <sz val="11"/>
        <color theme="1"/>
        <rFont val="Calibri"/>
        <family val="2"/>
        <scheme val="minor"/>
      </rPr>
      <t>4) Utbytter-satser og -datoer:</t>
    </r>
    <r>
      <rPr>
        <sz val="11"/>
        <color theme="1"/>
        <rFont val="Calibri"/>
        <family val="2"/>
        <scheme val="minor"/>
      </rPr>
      <t xml:space="preserve"> Legg inn fastsatt utbytte per aksje utbetalt (i USD, f.eks. $1.63) for hver ex-dato (datoen de teller antall aksjer du har). Omregnes til NOK i den grønne kolonnen automatisk basert Norges banks års-snitt-kurs. Du skal altså ikke begynne summere dine utbytter selv, det gjør skjemaet for deg.</t>
    </r>
  </si>
  <si>
    <t>Se etter mail fra Total Rewards med emne av typen "Prepare for Q1 dividends". Der står datoen og veløpet du skal legge inn i Utbytter-arket.</t>
  </si>
  <si>
    <t>Hva skjemaet gjør automatisk</t>
  </si>
  <si>
    <r>
      <rPr>
        <b/>
        <sz val="11"/>
        <color theme="1"/>
        <rFont val="Calibri"/>
        <family val="2"/>
        <scheme val="minor"/>
      </rPr>
      <t>3) Transjer</t>
    </r>
    <r>
      <rPr>
        <sz val="11"/>
        <color theme="1"/>
        <rFont val="Calibri"/>
        <family val="2"/>
        <scheme val="minor"/>
      </rPr>
      <t xml:space="preserve"> (individuelle kjøp): Legg inn hvert kjøp som egen rad (ingen salg i denne modellen). Skjemet støtter flere ulike aksjer, men har du bare Accenture blir det "ACN" som ticker på alle transjene.</t>
    </r>
  </si>
  <si>
    <t>Skjermingsfradrag – dynamisk Excel-skjema</t>
  </si>
  <si>
    <t>• Ingen salg av aksjer – skjemaet antar at du ikke har solgt noen aksjer og med det ikke brukt noe skjerming på det. Selges alt, kan du bare starte på nytt med de nye kjøpene. Selger du bare deler av din beholdning; vel, good luck.</t>
  </si>
  <si>
    <t>• Skjemaet er kun relevant når du skal rapportere akjser selv i skattemeldingen. Akjser du har gjenom norske banker gjør jo dette for deg, men for Accenture-aksjer gjennom ESPP må vi gjøre beregningene selv.</t>
  </si>
  <si>
    <r>
      <t xml:space="preserve">Skjemaet trenger bare å oppdateres én gang årlig; når du skal fylle ut skattemeldingen. Før nye kjøp og nye utbytter: Legg til evt. ny valuttakurs og skjermingsrente for det nye året, samt transjene og utbyttene.Typisk er det snakk om å legge til 1 ny valuttakurs, 1 ny skjermingsrente, 2 nye transjer og 4 utbytte-utbetalinger. </t>
    </r>
    <r>
      <rPr>
        <b/>
        <sz val="11"/>
        <color theme="1"/>
        <rFont val="Calibri"/>
        <family val="2"/>
        <scheme val="minor"/>
      </rPr>
      <t>Resultat ser du i arket «Oversikt»</t>
    </r>
    <r>
      <rPr>
        <sz val="11"/>
        <color theme="1"/>
        <rFont val="Calibri"/>
        <family val="2"/>
        <scheme val="minor"/>
      </rPr>
      <t>.Der ser du hvor mye utbytte som skal rapporteres som skattepliktig, og hvor mye som skal rapporteres som skjerming. Ofte/typisk vil du ende med at skattepliktig utbytte blir 0, mens anvendt skjerming blir lik totalt brutto utbytte.</t>
    </r>
  </si>
  <si>
    <r>
      <rPr>
        <b/>
        <sz val="11"/>
        <color theme="1"/>
        <rFont val="Calibri"/>
        <family val="2"/>
        <scheme val="minor"/>
      </rPr>
      <t>Ved salg:</t>
    </r>
    <r>
      <rPr>
        <sz val="11"/>
        <color theme="1"/>
        <rFont val="Calibri"/>
        <family val="2"/>
        <scheme val="minor"/>
      </rPr>
      <t xml:space="preserve"> Selger du aksjer kan du bruke gjenværende ubenyttet skjerming mot gevinsten. Da ser du i arket "Oversikt" hvor mye du har dette året, og reduserer skattepliktig gevinst deretter.</t>
    </r>
  </si>
  <si>
    <t>OBS</t>
  </si>
  <si>
    <t>Blå celler = input. Hvite/grønne celler = automatiske beregninger. Gule felt = kontroller/oppmerksomhet.</t>
  </si>
  <si>
    <t>Kontroll (ikke noe å gjøre her, bare viser at du må utvide radene etter 30 år eller etter 120 kjøp)</t>
  </si>
  <si>
    <r>
      <t xml:space="preserve">Legg inn ett kjøp per rad. </t>
    </r>
    <r>
      <rPr>
        <b/>
        <sz val="11"/>
        <color theme="1"/>
        <rFont val="Calibri"/>
        <family val="2"/>
        <scheme val="minor"/>
      </rPr>
      <t xml:space="preserve">LotID lages automatisk. </t>
    </r>
    <r>
      <rPr>
        <sz val="11"/>
        <color theme="1"/>
        <rFont val="Calibri"/>
        <family val="2"/>
        <scheme val="minor"/>
      </rPr>
      <t xml:space="preserve">Inngagsverdi i kontekst av skjerming er </t>
    </r>
    <r>
      <rPr>
        <b/>
        <sz val="11"/>
        <color theme="1"/>
        <rFont val="Calibri"/>
        <family val="2"/>
        <scheme val="minor"/>
      </rPr>
      <t xml:space="preserve">markedsverdien </t>
    </r>
    <r>
      <rPr>
        <sz val="11"/>
        <color theme="1"/>
        <rFont val="Calibri"/>
        <family val="2"/>
        <scheme val="minor"/>
      </rPr>
      <t xml:space="preserve">på aksjene du ervervet, </t>
    </r>
    <r>
      <rPr>
        <b/>
        <sz val="11"/>
        <color theme="1"/>
        <rFont val="Calibri"/>
        <family val="2"/>
        <scheme val="minor"/>
      </rPr>
      <t>ikke</t>
    </r>
    <r>
      <rPr>
        <sz val="11"/>
        <color theme="1"/>
        <rFont val="Calibri"/>
        <family val="2"/>
        <scheme val="minor"/>
      </rPr>
      <t xml:space="preserve"> din rabatterte kostpris. Ticker for Accenture er </t>
    </r>
    <r>
      <rPr>
        <b/>
        <sz val="11"/>
        <color theme="1"/>
        <rFont val="Calibri"/>
        <family val="2"/>
        <scheme val="minor"/>
      </rPr>
      <t>ACN</t>
    </r>
    <r>
      <rPr>
        <sz val="11"/>
        <color theme="1"/>
        <rFont val="Calibri"/>
        <family val="2"/>
        <scheme val="minor"/>
      </rPr>
      <t xml:space="preserve"> (men du kan skrive hva som helst så lenge du er konsekvent). Skjemaet støtter flere uliek aksjer (tickere), men har du bare ACN blir det samme verdi i hele kolonnen.</t>
    </r>
  </si>
  <si>
    <t>Vi kan bruke norges banks årssnitt-kurser når vi regner på dividender, se forkalring i arket "Start". Utregneningene leter etter riktig årstall, så rekkefølgen spiller ingen rolle, men ryddig å legge inn de du evt. trenger fra før 2021 ved å sette inn nye rader øverst.</t>
  </si>
  <si>
    <t>ACN</t>
  </si>
  <si>
    <r>
      <t xml:space="preserve">Legg inn ett utbytte per ex-dato. Skjemet bruker ex-dato for å avgjøre hvilke transjer som får utbyttet. Utbyttesatser fra november 2022 til oktober 2025 </t>
    </r>
    <r>
      <rPr>
        <b/>
        <sz val="11"/>
        <color theme="1"/>
        <rFont val="Calibri"/>
        <family val="2"/>
        <scheme val="minor"/>
      </rPr>
      <t>ligger allerede inne</t>
    </r>
    <r>
      <rPr>
        <sz val="11"/>
        <color theme="1"/>
        <rFont val="Calibri"/>
        <family val="2"/>
        <scheme val="minor"/>
      </rPr>
      <t>. Legg tidligere utbetalinger hvis du har disse, og fortsett med kommende utbetalinegr i FY26, FY27,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</si>
</sst>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Red]\(0.0%\);\-"/>
    <numFmt numFmtId="165" formatCode="dd\.mm\.yyyy"/>
    <numFmt numFmtId="166" formatCode="#,##0.00;[Red]\(#,##0.00\);\-"/>
    <numFmt numFmtId="167" formatCode="#,##0;[Red]\(#,##0\);\-"/>
    <numFmt numFmtId="168" formatCode="_([$$-409]* #,##0.00_);_([$$-409]* \(#,##0.00\);_([$$-409]* &quot;-&quot;??_);_(@_)"/>
    <numFmt numFmtId="169" formatCode="_-[$kr-414]\ * #,##0.00_-;\-[$kr-414]\ * #,##0.00_-;_-[$kr-414]\ * &quot;-&quot;??_-;_-@_-"/>
  </numFmts>
  <fonts count="15" x14ac:knownFonts="1">
    <font>
      <sz val="11"/>
      <color theme="1"/>
      <name val="Calibri"/>
      <family val="2"/>
      <scheme val="minor"/>
    </font>
    <font>
      <b/>
      <sz val="18"/>
      <color rgb="FF1F4E78"/>
      <name val="Calibri"/>
      <family val="2"/>
    </font>
    <font>
      <b/>
      <sz val="12"/>
      <color rgb="FFFFFFFF"/>
      <name val="Calibri"/>
      <family val="2"/>
    </font>
    <font>
      <sz val="11"/>
      <color rgb="FF0000FF"/>
      <name val="Calibri"/>
      <family val="2"/>
    </font>
    <font>
      <sz val="11"/>
      <color rgb="FF000000"/>
      <name val="Calibri"/>
      <family val="2"/>
    </font>
    <font>
      <b/>
      <sz val="11"/>
      <color rgb="FF000000"/>
      <name val="Calibri"/>
      <family val="2"/>
    </font>
    <font>
      <sz val="11"/>
      <color rgb="FF808080"/>
      <name val="Calibri"/>
      <family val="2"/>
    </font>
    <font>
      <sz val="11"/>
      <color rgb="FF008000"/>
      <name val="Calibri"/>
      <family val="2"/>
    </font>
    <font>
      <sz val="11"/>
      <color rgb="FF0000FF"/>
      <name val="Calibri"/>
      <family val="2"/>
    </font>
    <font>
      <b/>
      <sz val="18"/>
      <color rgb="FF1F4E78"/>
      <name val="Calibri"/>
      <family val="2"/>
    </font>
    <font>
      <b/>
      <sz val="12"/>
      <color rgb="FFFFFFFF"/>
      <name val="Calibri"/>
      <family val="2"/>
    </font>
    <font>
      <b/>
      <sz val="11"/>
      <color theme="1"/>
      <name val="Calibri"/>
      <family val="2"/>
      <scheme val="minor"/>
    </font>
    <font>
      <u/>
      <sz val="11"/>
      <color theme="10"/>
      <name val="Calibri"/>
      <family val="2"/>
      <scheme val="minor"/>
    </font>
    <font>
      <sz val="18"/>
      <color rgb="FFC00000"/>
      <name val="Calibri"/>
      <family val="2"/>
      <scheme val="minor"/>
    </font>
    <font>
      <sz val="11"/>
      <color rgb="FFC00000"/>
      <name val="Calibri"/>
      <family val="2"/>
      <scheme val="minor"/>
    </font>
  </fonts>
  <fills count="13">
    <fill>
      <patternFill patternType="none"/>
    </fill>
    <fill>
      <patternFill patternType="gray125"/>
    </fill>
    <fill>
      <patternFill patternType="solid">
        <fgColor rgb="FF1F4E78"/>
      </patternFill>
    </fill>
    <fill>
      <patternFill patternType="solid">
        <fgColor rgb="FFDDEBF7"/>
      </patternFill>
    </fill>
    <fill>
      <patternFill patternType="solid">
        <fgColor rgb="FFFFFFFF"/>
      </patternFill>
    </fill>
    <fill>
      <patternFill patternType="solid">
        <fgColor rgb="FFE4DFEC"/>
      </patternFill>
    </fill>
    <fill>
      <patternFill patternType="solid">
        <fgColor rgb="FFF3F6F9"/>
      </patternFill>
    </fill>
    <fill>
      <patternFill patternType="solid">
        <fgColor rgb="FFFFF2CC"/>
      </patternFill>
    </fill>
    <fill>
      <patternFill patternType="solid">
        <fgColor rgb="FFE2F0D9"/>
      </patternFill>
    </fill>
    <fill>
      <patternFill patternType="solid">
        <fgColor rgb="FFD9EAD3"/>
      </patternFill>
    </fill>
    <fill>
      <patternFill patternType="solid">
        <fgColor theme="4" tint="0.79998168889431442"/>
        <bgColor indexed="64"/>
      </patternFill>
    </fill>
    <fill>
      <patternFill patternType="solid">
        <fgColor theme="6" tint="0.59999389629810485"/>
        <bgColor indexed="64"/>
      </patternFill>
    </fill>
    <fill>
      <patternFill patternType="solid">
        <fgColor theme="5" tint="0.59999389629810485"/>
        <bgColor indexed="64"/>
      </patternFill>
    </fill>
  </fills>
  <borders count="9">
    <border>
      <left/>
      <right/>
      <top/>
      <bottom/>
      <diagonal/>
    </border>
    <border>
      <left/>
      <right/>
      <top/>
      <bottom style="medium">
        <color rgb="FF1F4E78"/>
      </bottom>
      <diagonal/>
    </border>
    <border>
      <left/>
      <right/>
      <top/>
      <bottom style="thin">
        <color rgb="FFD9D9D9"/>
      </bottom>
      <diagonal/>
    </border>
    <border>
      <left/>
      <right/>
      <top/>
      <bottom style="medium">
        <color rgb="FF1F4E78"/>
      </bottom>
      <diagonal/>
    </border>
    <border>
      <left/>
      <right/>
      <top style="medium">
        <color rgb="FF1F4E78"/>
      </top>
      <bottom/>
      <diagonal/>
    </border>
    <border>
      <left/>
      <right/>
      <top/>
      <bottom style="medium">
        <color rgb="FF1F4E78"/>
      </bottom>
      <diagonal/>
    </border>
    <border>
      <left/>
      <right style="thick">
        <color theme="3"/>
      </right>
      <top/>
      <bottom/>
      <diagonal/>
    </border>
    <border>
      <left style="thick">
        <color theme="3"/>
      </left>
      <right/>
      <top/>
      <bottom/>
      <diagonal/>
    </border>
    <border>
      <left/>
      <right style="thick">
        <color theme="3"/>
      </right>
      <top/>
      <bottom style="thick">
        <color rgb="FFC00000"/>
      </bottom>
      <diagonal/>
    </border>
  </borders>
  <cellStyleXfs count="2">
    <xf numFmtId="0" fontId="0" fillId="0" borderId="0"/>
    <xf numFmtId="0" fontId="12" fillId="0" borderId="0" applyNumberFormat="0" applyFill="0" applyBorder="0" applyAlignment="0" applyProtection="0"/>
  </cellStyleXfs>
  <cellXfs count="50">
    <xf numFmtId="0" fontId="0" fillId="0" borderId="0" xfId="0"/>
    <xf numFmtId="0" fontId="1" fillId="0" borderId="0" xfId="0" applyFont="1"/>
    <xf numFmtId="0" fontId="2" fillId="2" borderId="0" xfId="0" applyFont="1" applyFill="1"/>
    <xf numFmtId="0" fontId="2" fillId="2" borderId="1" xfId="0" applyFont="1" applyFill="1" applyBorder="1" applyAlignment="1">
      <alignment horizontal="center" vertical="center"/>
    </xf>
    <xf numFmtId="0" fontId="3" fillId="3" borderId="2" xfId="0" applyFont="1" applyFill="1" applyBorder="1" applyAlignment="1">
      <alignment horizontal="center" vertical="center"/>
    </xf>
    <xf numFmtId="164" fontId="3" fillId="3" borderId="2" xfId="0" applyNumberFormat="1" applyFont="1" applyFill="1" applyBorder="1" applyAlignment="1">
      <alignment horizontal="right" vertical="center"/>
    </xf>
    <xf numFmtId="0" fontId="3" fillId="3" borderId="2" xfId="0" applyFont="1" applyFill="1" applyBorder="1" applyAlignment="1">
      <alignment horizontal="left" vertical="center"/>
    </xf>
    <xf numFmtId="0" fontId="4" fillId="4" borderId="2" xfId="0" applyFont="1" applyFill="1" applyBorder="1" applyAlignment="1">
      <alignment horizontal="center" vertical="center"/>
    </xf>
    <xf numFmtId="165" fontId="3" fillId="3" borderId="2" xfId="0" applyNumberFormat="1" applyFont="1" applyFill="1" applyBorder="1" applyAlignment="1">
      <alignment horizontal="center" vertical="center"/>
    </xf>
    <xf numFmtId="166" fontId="3" fillId="3" borderId="2" xfId="0" applyNumberFormat="1" applyFont="1" applyFill="1" applyBorder="1" applyAlignment="1">
      <alignment horizontal="right" vertical="center"/>
    </xf>
    <xf numFmtId="0" fontId="5" fillId="5" borderId="2" xfId="0" applyFont="1" applyFill="1" applyBorder="1"/>
    <xf numFmtId="0" fontId="4" fillId="4" borderId="2" xfId="0" applyFont="1" applyFill="1" applyBorder="1"/>
    <xf numFmtId="0" fontId="6" fillId="6" borderId="2" xfId="0" applyFont="1" applyFill="1" applyBorder="1"/>
    <xf numFmtId="0" fontId="4" fillId="7" borderId="2" xfId="0" applyFont="1" applyFill="1" applyBorder="1"/>
    <xf numFmtId="0" fontId="6" fillId="7" borderId="2" xfId="0" applyFont="1" applyFill="1" applyBorder="1"/>
    <xf numFmtId="0" fontId="7" fillId="8" borderId="2" xfId="0" applyFont="1" applyFill="1" applyBorder="1" applyAlignment="1">
      <alignment horizontal="left" vertical="center"/>
    </xf>
    <xf numFmtId="165" fontId="7" fillId="8" borderId="2" xfId="0" applyNumberFormat="1" applyFont="1" applyFill="1" applyBorder="1" applyAlignment="1">
      <alignment horizontal="center" vertical="center"/>
    </xf>
    <xf numFmtId="0" fontId="7" fillId="8" borderId="2" xfId="0" applyFont="1" applyFill="1" applyBorder="1" applyAlignment="1">
      <alignment horizontal="center" vertical="center"/>
    </xf>
    <xf numFmtId="166" fontId="7" fillId="8" borderId="2" xfId="0" applyNumberFormat="1" applyFont="1" applyFill="1" applyBorder="1" applyAlignment="1">
      <alignment horizontal="right" vertical="center"/>
    </xf>
    <xf numFmtId="164" fontId="7" fillId="8" borderId="2" xfId="0" applyNumberFormat="1" applyFont="1" applyFill="1" applyBorder="1" applyAlignment="1">
      <alignment horizontal="right" vertical="center"/>
    </xf>
    <xf numFmtId="165" fontId="4" fillId="4" borderId="2" xfId="0" applyNumberFormat="1" applyFont="1" applyFill="1" applyBorder="1" applyAlignment="1">
      <alignment horizontal="center" vertical="center"/>
    </xf>
    <xf numFmtId="166" fontId="4" fillId="4" borderId="2" xfId="0" applyNumberFormat="1" applyFont="1" applyFill="1" applyBorder="1" applyAlignment="1">
      <alignment horizontal="right" vertical="center"/>
    </xf>
    <xf numFmtId="167" fontId="4" fillId="0" borderId="0" xfId="0" applyNumberFormat="1" applyFont="1"/>
    <xf numFmtId="164" fontId="4" fillId="8" borderId="2" xfId="0" applyNumberFormat="1" applyFont="1" applyFill="1" applyBorder="1" applyAlignment="1">
      <alignment horizontal="center" vertical="center"/>
    </xf>
    <xf numFmtId="167" fontId="4" fillId="4" borderId="2" xfId="0" applyNumberFormat="1" applyFont="1" applyFill="1" applyBorder="1" applyAlignment="1">
      <alignment horizontal="center" vertical="center"/>
    </xf>
    <xf numFmtId="0" fontId="6" fillId="6" borderId="4" xfId="0" applyFont="1" applyFill="1" applyBorder="1"/>
    <xf numFmtId="0" fontId="5" fillId="6" borderId="4" xfId="0" applyFont="1" applyFill="1" applyBorder="1"/>
    <xf numFmtId="167" fontId="5" fillId="6" borderId="4" xfId="0" applyNumberFormat="1" applyFont="1" applyFill="1" applyBorder="1"/>
    <xf numFmtId="166" fontId="5" fillId="6" borderId="4" xfId="0" applyNumberFormat="1" applyFont="1" applyFill="1" applyBorder="1"/>
    <xf numFmtId="0" fontId="8" fillId="3" borderId="2" xfId="0" applyFont="1" applyFill="1" applyBorder="1" applyAlignment="1">
      <alignment horizontal="left" vertical="center"/>
    </xf>
    <xf numFmtId="0" fontId="9" fillId="0" borderId="0" xfId="0" applyFont="1"/>
    <xf numFmtId="0" fontId="10" fillId="2" borderId="1" xfId="0" applyFont="1" applyFill="1" applyBorder="1" applyAlignment="1">
      <alignment horizontal="center" vertical="center"/>
    </xf>
    <xf numFmtId="0" fontId="0" fillId="10" borderId="0" xfId="0" applyFill="1"/>
    <xf numFmtId="168" fontId="3" fillId="3" borderId="2" xfId="0" applyNumberFormat="1" applyFont="1" applyFill="1" applyBorder="1" applyAlignment="1">
      <alignment horizontal="center" vertical="center"/>
    </xf>
    <xf numFmtId="169" fontId="3" fillId="11" borderId="2" xfId="0" applyNumberFormat="1" applyFont="1" applyFill="1" applyBorder="1" applyAlignment="1">
      <alignment horizontal="right" vertical="center"/>
    </xf>
    <xf numFmtId="164" fontId="8" fillId="3" borderId="2" xfId="0" applyNumberFormat="1" applyFont="1" applyFill="1" applyBorder="1" applyAlignment="1">
      <alignment horizontal="right" vertical="center"/>
    </xf>
    <xf numFmtId="0" fontId="10" fillId="2" borderId="0" xfId="0" applyFont="1" applyFill="1"/>
    <xf numFmtId="0" fontId="12" fillId="0" borderId="0" xfId="1"/>
    <xf numFmtId="0" fontId="2" fillId="2" borderId="6" xfId="0" applyFont="1" applyFill="1" applyBorder="1"/>
    <xf numFmtId="0" fontId="0" fillId="0" borderId="6" xfId="0" applyBorder="1" applyAlignment="1">
      <alignment horizontal="left" vertical="top" wrapText="1"/>
    </xf>
    <xf numFmtId="0" fontId="0" fillId="0" borderId="6" xfId="0" applyBorder="1"/>
    <xf numFmtId="0" fontId="10" fillId="2" borderId="6" xfId="0" applyFont="1" applyFill="1" applyBorder="1"/>
    <xf numFmtId="0" fontId="0" fillId="0" borderId="7" xfId="0" applyBorder="1"/>
    <xf numFmtId="0" fontId="13" fillId="12" borderId="8" xfId="0" applyFont="1" applyFill="1" applyBorder="1" applyAlignment="1">
      <alignment horizontal="left" vertical="top" wrapText="1"/>
    </xf>
    <xf numFmtId="0" fontId="14" fillId="0" borderId="0" xfId="0" applyFont="1"/>
    <xf numFmtId="0" fontId="5" fillId="9" borderId="0" xfId="0" applyFont="1" applyFill="1" applyAlignment="1">
      <alignment horizontal="center" vertical="center"/>
    </xf>
    <xf numFmtId="0" fontId="0" fillId="0" borderId="0" xfId="0"/>
    <xf numFmtId="167" fontId="4" fillId="4" borderId="5" xfId="0" applyNumberFormat="1" applyFont="1" applyFill="1" applyBorder="1" applyAlignment="1">
      <alignment horizontal="center" vertical="center"/>
    </xf>
    <xf numFmtId="0" fontId="0" fillId="0" borderId="3" xfId="0" applyBorder="1"/>
    <xf numFmtId="166" fontId="4" fillId="4" borderId="5" xfId="0" applyNumberFormat="1" applyFont="1" applyFill="1" applyBorder="1" applyAlignment="1">
      <alignment horizontal="center" vertical="center"/>
    </xf>
  </cellXfs>
  <cellStyles count="2">
    <cellStyle name="Hyperkobling" xfId="1" builtinId="8"/>
    <cellStyle name="Normal" xfId="0" builtinId="0"/>
  </cellStyles>
  <dxfs count="5">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1"/>
  <c:style val="2"/>
  <c:chart>
    <c:title>
      <c:tx>
        <c:rich>
          <a:bodyPr/>
          <a:lstStyle/>
          <a:p>
            <a:pPr>
              <a:defRPr/>
            </a:pPr>
            <a:r>
              <a:rPr lang="nb-NO"/>
              <a:t>Utbytte vs. brukt skjerming</a:t>
            </a:r>
          </a:p>
        </c:rich>
      </c:tx>
      <c:layout>
        <c:manualLayout>
          <c:xMode val="edge"/>
          <c:yMode val="edge"/>
          <c:x val="0.38627611548556429"/>
          <c:y val="5.8442865771232998E-2"/>
        </c:manualLayout>
      </c:layout>
      <c:overlay val="1"/>
    </c:title>
    <c:autoTitleDeleted val="0"/>
    <c:plotArea>
      <c:layout/>
      <c:barChart>
        <c:barDir val="col"/>
        <c:grouping val="clustered"/>
        <c:varyColors val="1"/>
        <c:ser>
          <c:idx val="0"/>
          <c:order val="0"/>
          <c:tx>
            <c:strRef>
              <c:f>Oversikt!$D$9</c:f>
              <c:strCache>
                <c:ptCount val="1"/>
                <c:pt idx="0">
                  <c:v>Totalt utbytte (kr)</c:v>
                </c:pt>
              </c:strCache>
            </c:strRef>
          </c:tx>
          <c:spPr>
            <a:ln>
              <a:prstDash val="solid"/>
            </a:ln>
          </c:spPr>
          <c:invertIfNegative val="1"/>
          <c:cat>
            <c:strRef>
              <c:f>Oversikt!$A$10:$A$39</c:f>
              <c:strCache>
                <c:ptCount val="5"/>
                <c:pt idx="0">
                  <c:v>2021</c:v>
                </c:pt>
                <c:pt idx="1">
                  <c:v>2022</c:v>
                </c:pt>
                <c:pt idx="2">
                  <c:v>2023</c:v>
                </c:pt>
                <c:pt idx="3">
                  <c:v>2024</c:v>
                </c:pt>
                <c:pt idx="4">
                  <c:v>2025</c:v>
                </c:pt>
              </c:strCache>
            </c:strRef>
          </c:cat>
          <c:val>
            <c:numRef>
              <c:f>Oversikt!$D$10:$D$39</c:f>
              <c:numCache>
                <c:formatCode>#\ ##0.00;[Red]\(#\ ##0.00\);\-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FBA0-CC43-90A2-460E0DD36A6A}"/>
            </c:ext>
          </c:extLst>
        </c:ser>
        <c:ser>
          <c:idx val="1"/>
          <c:order val="1"/>
          <c:tx>
            <c:strRef>
              <c:f>Oversikt!$E$9</c:f>
              <c:strCache>
                <c:ptCount val="1"/>
                <c:pt idx="0">
                  <c:v>Årets skjerming (kr)</c:v>
                </c:pt>
              </c:strCache>
            </c:strRef>
          </c:tx>
          <c:spPr>
            <a:ln>
              <a:prstDash val="solid"/>
            </a:ln>
          </c:spPr>
          <c:invertIfNegative val="1"/>
          <c:cat>
            <c:strRef>
              <c:f>Oversikt!$A$10:$A$39</c:f>
              <c:strCache>
                <c:ptCount val="5"/>
                <c:pt idx="0">
                  <c:v>2021</c:v>
                </c:pt>
                <c:pt idx="1">
                  <c:v>2022</c:v>
                </c:pt>
                <c:pt idx="2">
                  <c:v>2023</c:v>
                </c:pt>
                <c:pt idx="3">
                  <c:v>2024</c:v>
                </c:pt>
                <c:pt idx="4">
                  <c:v>2025</c:v>
                </c:pt>
              </c:strCache>
            </c:strRef>
          </c:cat>
          <c:val>
            <c:numRef>
              <c:f>Oversikt!$E$10:$E$39</c:f>
              <c:numCache>
                <c:formatCode>#\ ##0.00;[Red]\(#\ ##0.00\);\-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FBA0-CC43-90A2-460E0DD36A6A}"/>
            </c:ext>
          </c:extLst>
        </c:ser>
        <c:ser>
          <c:idx val="2"/>
          <c:order val="2"/>
          <c:tx>
            <c:strRef>
              <c:f>Oversikt!$F$9</c:f>
              <c:strCache>
                <c:ptCount val="1"/>
                <c:pt idx="0">
                  <c:v>Skjerming brukt (kr)</c:v>
                </c:pt>
              </c:strCache>
            </c:strRef>
          </c:tx>
          <c:spPr>
            <a:ln>
              <a:prstDash val="solid"/>
            </a:ln>
          </c:spPr>
          <c:invertIfNegative val="1"/>
          <c:cat>
            <c:strRef>
              <c:f>Oversikt!$A$10:$A$39</c:f>
              <c:strCache>
                <c:ptCount val="5"/>
                <c:pt idx="0">
                  <c:v>2021</c:v>
                </c:pt>
                <c:pt idx="1">
                  <c:v>2022</c:v>
                </c:pt>
                <c:pt idx="2">
                  <c:v>2023</c:v>
                </c:pt>
                <c:pt idx="3">
                  <c:v>2024</c:v>
                </c:pt>
                <c:pt idx="4">
                  <c:v>2025</c:v>
                </c:pt>
              </c:strCache>
            </c:strRef>
          </c:cat>
          <c:val>
            <c:numRef>
              <c:f>Oversikt!$F$10:$F$39</c:f>
              <c:numCache>
                <c:formatCode>#\ ##0.00;[Red]\(#\ ##0.00\);\-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2-FBA0-CC43-90A2-460E0DD36A6A}"/>
            </c:ext>
          </c:extLst>
        </c:ser>
        <c:dLbls>
          <c:showLegendKey val="0"/>
          <c:showVal val="0"/>
          <c:showCatName val="0"/>
          <c:showSerName val="0"/>
          <c:showPercent val="0"/>
          <c:showBubbleSize val="0"/>
        </c:dLbls>
        <c:gapWidth val="150"/>
        <c:axId val="10"/>
        <c:axId val="100"/>
      </c:barChart>
      <c:catAx>
        <c:axId val="10"/>
        <c:scaling>
          <c:orientation val="minMax"/>
        </c:scaling>
        <c:delete val="1"/>
        <c:axPos val="b"/>
        <c:title>
          <c:tx>
            <c:rich>
              <a:bodyPr/>
              <a:lstStyle/>
              <a:p>
                <a:pPr>
                  <a:defRPr/>
                </a:pPr>
                <a:r>
                  <a:rPr lang="nb-NO"/>
                  <a:t>År</a:t>
                </a:r>
              </a:p>
            </c:rich>
          </c:tx>
          <c:overlay val="1"/>
        </c:title>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title>
          <c:tx>
            <c:rich>
              <a:bodyPr/>
              <a:lstStyle/>
              <a:p>
                <a:pPr>
                  <a:defRPr/>
                </a:pPr>
                <a:r>
                  <a:rPr lang="nb-NO"/>
                  <a:t>Kr</a:t>
                </a:r>
              </a:p>
            </c:rich>
          </c:tx>
          <c:overlay val="1"/>
        </c:title>
        <c:numFmt formatCode="#\ ##0.00;[Red]\(#\ ##0.00\);\-" sourceLinked="1"/>
        <c:majorTickMark val="none"/>
        <c:minorTickMark val="none"/>
        <c:tickLblPos val="nextTo"/>
        <c:crossAx val="10"/>
        <c:crosses val="autoZero"/>
        <c:crossBetween val="between"/>
      </c:valAx>
    </c:plotArea>
    <c:legend>
      <c:legendPos val="r"/>
      <c:overlay val="1"/>
    </c:legend>
    <c:plotVisOnly val="1"/>
    <c:dispBlanksAs val="gap"/>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1"/>
  <c:style val="2"/>
  <c:chart>
    <c:title>
      <c:tx>
        <c:rich>
          <a:bodyPr/>
          <a:lstStyle/>
          <a:p>
            <a:pPr>
              <a:defRPr/>
            </a:pPr>
            <a:r>
              <a:rPr lang="nb-NO"/>
              <a:t>Ubrukt skjerming ut</a:t>
            </a:r>
          </a:p>
        </c:rich>
      </c:tx>
      <c:layout>
        <c:manualLayout>
          <c:xMode val="edge"/>
          <c:yMode val="edge"/>
          <c:x val="0.41550284629981027"/>
          <c:y val="6.6202090592334492E-2"/>
        </c:manualLayout>
      </c:layout>
      <c:overlay val="1"/>
    </c:title>
    <c:autoTitleDeleted val="0"/>
    <c:plotArea>
      <c:layout/>
      <c:lineChart>
        <c:grouping val="standard"/>
        <c:varyColors val="1"/>
        <c:ser>
          <c:idx val="0"/>
          <c:order val="0"/>
          <c:tx>
            <c:strRef>
              <c:f>Oversikt!$H$9</c:f>
              <c:strCache>
                <c:ptCount val="1"/>
                <c:pt idx="0">
                  <c:v>Ubrukt skjerming ut (kr)</c:v>
                </c:pt>
              </c:strCache>
            </c:strRef>
          </c:tx>
          <c:spPr>
            <a:ln>
              <a:prstDash val="solid"/>
            </a:ln>
          </c:spPr>
          <c:marker>
            <c:symbol val="none"/>
          </c:marker>
          <c:cat>
            <c:strRef>
              <c:f>Oversikt!$A$10:$A$39</c:f>
              <c:strCache>
                <c:ptCount val="5"/>
                <c:pt idx="0">
                  <c:v>2021</c:v>
                </c:pt>
                <c:pt idx="1">
                  <c:v>2022</c:v>
                </c:pt>
                <c:pt idx="2">
                  <c:v>2023</c:v>
                </c:pt>
                <c:pt idx="3">
                  <c:v>2024</c:v>
                </c:pt>
                <c:pt idx="4">
                  <c:v>2025</c:v>
                </c:pt>
              </c:strCache>
            </c:strRef>
          </c:cat>
          <c:val>
            <c:numRef>
              <c:f>Oversikt!$H$10:$H$39</c:f>
              <c:numCache>
                <c:formatCode>#\ ##0.00;[Red]\(#\ ##0.00\);\-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1"/>
          <c:extLst>
            <c:ext xmlns:c16="http://schemas.microsoft.com/office/drawing/2014/chart" uri="{C3380CC4-5D6E-409C-BE32-E72D297353CC}">
              <c16:uniqueId val="{00000000-1C45-644F-AD28-A5AB81B74D3E}"/>
            </c:ext>
          </c:extLst>
        </c:ser>
        <c:dLbls>
          <c:showLegendKey val="0"/>
          <c:showVal val="0"/>
          <c:showCatName val="0"/>
          <c:showSerName val="0"/>
          <c:showPercent val="0"/>
          <c:showBubbleSize val="0"/>
        </c:dLbls>
        <c:smooth val="0"/>
        <c:axId val="10"/>
        <c:axId val="100"/>
      </c:lineChart>
      <c:catAx>
        <c:axId val="10"/>
        <c:scaling>
          <c:orientation val="minMax"/>
        </c:scaling>
        <c:delete val="1"/>
        <c:axPos val="b"/>
        <c:title>
          <c:tx>
            <c:rich>
              <a:bodyPr/>
              <a:lstStyle/>
              <a:p>
                <a:pPr>
                  <a:defRPr/>
                </a:pPr>
                <a:r>
                  <a:rPr lang="nb-NO"/>
                  <a:t>År</a:t>
                </a:r>
              </a:p>
            </c:rich>
          </c:tx>
          <c:overlay val="1"/>
        </c:title>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title>
          <c:tx>
            <c:rich>
              <a:bodyPr/>
              <a:lstStyle/>
              <a:p>
                <a:pPr>
                  <a:defRPr/>
                </a:pPr>
                <a:r>
                  <a:rPr lang="nb-NO"/>
                  <a:t>Kr</a:t>
                </a:r>
              </a:p>
            </c:rich>
          </c:tx>
          <c:overlay val="1"/>
        </c:title>
        <c:numFmt formatCode="#\ ##0.00;[Red]\(#\ ##0.00\);\-" sourceLinked="1"/>
        <c:majorTickMark val="none"/>
        <c:minorTickMark val="none"/>
        <c:tickLblPos val="nextTo"/>
        <c:crossAx val="10"/>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9</xdr:col>
      <xdr:colOff>12700</xdr:colOff>
      <xdr:row>10</xdr:row>
      <xdr:rowOff>63500</xdr:rowOff>
    </xdr:from>
    <xdr:ext cx="6667500" cy="3476900"/>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9</xdr:col>
      <xdr:colOff>0</xdr:colOff>
      <xdr:row>29</xdr:row>
      <xdr:rowOff>101600</xdr:rowOff>
    </xdr:from>
    <xdr:ext cx="6692900" cy="3644900"/>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F4E78"/>
  </sheetPr>
  <dimension ref="A1:B30"/>
  <sheetViews>
    <sheetView showGridLines="0" workbookViewId="0"/>
  </sheetViews>
  <sheetFormatPr baseColWidth="10" defaultColWidth="8.83203125" defaultRowHeight="15" x14ac:dyDescent="0.2"/>
  <cols>
    <col min="1" max="1" width="134.5" customWidth="1"/>
    <col min="2" max="2" width="106.5" customWidth="1"/>
  </cols>
  <sheetData>
    <row r="1" spans="1:2" ht="22" customHeight="1" x14ac:dyDescent="0.3">
      <c r="A1" s="30" t="s">
        <v>73</v>
      </c>
    </row>
    <row r="2" spans="1:2" ht="22" customHeight="1" x14ac:dyDescent="0.2"/>
    <row r="3" spans="1:2" ht="22" customHeight="1" x14ac:dyDescent="0.2">
      <c r="A3" s="38" t="s">
        <v>0</v>
      </c>
      <c r="B3" s="36" t="s">
        <v>65</v>
      </c>
    </row>
    <row r="4" spans="1:2" ht="22" customHeight="1" x14ac:dyDescent="0.2">
      <c r="A4" s="39" t="s">
        <v>66</v>
      </c>
      <c r="B4" s="37" t="str">
        <f>HYPERLINK("https://www.norges-bank.no/tema/statistikk/Valutakurser/?tab=currency&amp;id=USD&amp;frequencyTab=3")</f>
        <v>https://www.norges-bank.no/tema/statistikk/Valutakurser/?tab=currency&amp;id=USD&amp;frequencyTab=3</v>
      </c>
    </row>
    <row r="5" spans="1:2" ht="22" customHeight="1" x14ac:dyDescent="0.2">
      <c r="A5" s="39" t="s">
        <v>67</v>
      </c>
      <c r="B5" s="37" t="str">
        <f>HYPERLINK("https://www.skatteetaten.no/satser/skjermingsrente-for-aksjer-og-enkeltpersonforetak/")</f>
        <v>https://www.skatteetaten.no/satser/skjermingsrente-for-aksjer-og-enkeltpersonforetak/</v>
      </c>
    </row>
    <row r="6" spans="1:2" ht="37" customHeight="1" x14ac:dyDescent="0.2">
      <c r="A6" s="39" t="s">
        <v>72</v>
      </c>
      <c r="B6" t="s">
        <v>68</v>
      </c>
    </row>
    <row r="7" spans="1:2" ht="36" customHeight="1" x14ac:dyDescent="0.2">
      <c r="A7" s="39" t="s">
        <v>69</v>
      </c>
      <c r="B7" t="s">
        <v>70</v>
      </c>
    </row>
    <row r="8" spans="1:2" ht="22" customHeight="1" x14ac:dyDescent="0.2">
      <c r="A8" s="40"/>
    </row>
    <row r="9" spans="1:2" ht="22" customHeight="1" x14ac:dyDescent="0.2">
      <c r="A9" s="41" t="s">
        <v>71</v>
      </c>
    </row>
    <row r="10" spans="1:2" ht="22" customHeight="1" x14ac:dyDescent="0.2">
      <c r="A10" s="39" t="s">
        <v>1</v>
      </c>
    </row>
    <row r="11" spans="1:2" ht="22" customHeight="1" x14ac:dyDescent="0.2">
      <c r="A11" s="39" t="s">
        <v>2</v>
      </c>
    </row>
    <row r="12" spans="1:2" ht="22" customHeight="1" x14ac:dyDescent="0.2">
      <c r="A12" s="39" t="s">
        <v>3</v>
      </c>
    </row>
    <row r="13" spans="1:2" ht="22" customHeight="1" x14ac:dyDescent="0.2">
      <c r="A13" s="39" t="s">
        <v>4</v>
      </c>
    </row>
    <row r="14" spans="1:2" ht="22" customHeight="1" x14ac:dyDescent="0.2">
      <c r="A14" s="39" t="s">
        <v>5</v>
      </c>
    </row>
    <row r="15" spans="1:2" ht="22" customHeight="1" x14ac:dyDescent="0.2">
      <c r="A15" s="39" t="s">
        <v>6</v>
      </c>
    </row>
    <row r="16" spans="1:2" ht="22" customHeight="1" x14ac:dyDescent="0.2">
      <c r="A16" s="40"/>
    </row>
    <row r="17" spans="1:2" ht="22" customHeight="1" x14ac:dyDescent="0.2">
      <c r="A17" s="38" t="s">
        <v>7</v>
      </c>
    </row>
    <row r="18" spans="1:2" ht="36" customHeight="1" x14ac:dyDescent="0.2">
      <c r="A18" s="39" t="s">
        <v>74</v>
      </c>
    </row>
    <row r="19" spans="1:2" ht="35" customHeight="1" x14ac:dyDescent="0.2">
      <c r="A19" s="39" t="s">
        <v>75</v>
      </c>
    </row>
    <row r="20" spans="1:2" ht="22" customHeight="1" x14ac:dyDescent="0.2">
      <c r="A20" s="39"/>
    </row>
    <row r="21" spans="1:2" ht="22" customHeight="1" x14ac:dyDescent="0.2">
      <c r="A21" s="38" t="s">
        <v>8</v>
      </c>
      <c r="B21" s="42"/>
    </row>
    <row r="22" spans="1:2" ht="47" customHeight="1" x14ac:dyDescent="0.2">
      <c r="A22" s="39" t="s">
        <v>76</v>
      </c>
    </row>
    <row r="23" spans="1:2" ht="47" customHeight="1" x14ac:dyDescent="0.2">
      <c r="A23" s="39" t="s">
        <v>77</v>
      </c>
    </row>
    <row r="24" spans="1:2" ht="22" customHeight="1" x14ac:dyDescent="0.2">
      <c r="A24" s="40"/>
    </row>
    <row r="25" spans="1:2" ht="22" customHeight="1" x14ac:dyDescent="0.2">
      <c r="A25" s="41" t="s">
        <v>78</v>
      </c>
    </row>
    <row r="26" spans="1:2" ht="22" customHeight="1" thickBot="1" x14ac:dyDescent="0.25">
      <c r="A26" s="43" t="s">
        <v>79</v>
      </c>
    </row>
    <row r="27" spans="1:2" ht="22" customHeight="1" thickTop="1" x14ac:dyDescent="0.2"/>
    <row r="28" spans="1:2" ht="22" customHeight="1" x14ac:dyDescent="0.2"/>
    <row r="29" spans="1:2" ht="22" customHeight="1" x14ac:dyDescent="0.2"/>
    <row r="30" spans="1:2" ht="22" customHeight="1" x14ac:dyDescent="0.2"/>
  </sheetData>
  <pageMargins left="0.75" right="0.75" top="1" bottom="1" header="0.5" footer="0.5"/>
  <headerFooter>
    <oddFooter>&amp;C_x000D_&amp;1#&amp;"Arial"&amp;9&amp;KA6A6A6 Sensitivity: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27EAE-AF76-2A4B-9A63-824C80D35771}">
  <dimension ref="A1:C15"/>
  <sheetViews>
    <sheetView workbookViewId="0"/>
  </sheetViews>
  <sheetFormatPr baseColWidth="10" defaultRowHeight="15" x14ac:dyDescent="0.2"/>
  <cols>
    <col min="2" max="2" width="16.33203125" customWidth="1"/>
  </cols>
  <sheetData>
    <row r="1" spans="1:3" ht="24" x14ac:dyDescent="0.3">
      <c r="A1" s="30" t="s">
        <v>62</v>
      </c>
    </row>
    <row r="3" spans="1:3" x14ac:dyDescent="0.2">
      <c r="A3" t="s">
        <v>82</v>
      </c>
    </row>
    <row r="5" spans="1:3" ht="17" thickBot="1" x14ac:dyDescent="0.25">
      <c r="A5" s="3" t="s">
        <v>11</v>
      </c>
      <c r="B5" s="31" t="s">
        <v>63</v>
      </c>
      <c r="C5" s="3" t="s">
        <v>13</v>
      </c>
    </row>
    <row r="6" spans="1:3" x14ac:dyDescent="0.2">
      <c r="A6" s="32">
        <v>2021</v>
      </c>
      <c r="B6" s="32">
        <v>8.5991</v>
      </c>
      <c r="C6" s="32"/>
    </row>
    <row r="7" spans="1:3" x14ac:dyDescent="0.2">
      <c r="A7" s="32">
        <v>2022</v>
      </c>
      <c r="B7" s="32">
        <v>9.6244999999999994</v>
      </c>
      <c r="C7" s="32"/>
    </row>
    <row r="8" spans="1:3" x14ac:dyDescent="0.2">
      <c r="A8" s="32">
        <v>2023</v>
      </c>
      <c r="B8" s="32">
        <v>10.5647</v>
      </c>
      <c r="C8" s="32"/>
    </row>
    <row r="9" spans="1:3" x14ac:dyDescent="0.2">
      <c r="A9" s="32">
        <v>2024</v>
      </c>
      <c r="B9" s="32">
        <v>10.7433</v>
      </c>
      <c r="C9" s="32"/>
    </row>
    <row r="10" spans="1:3" x14ac:dyDescent="0.2">
      <c r="A10" s="32">
        <v>2025</v>
      </c>
      <c r="B10" s="32">
        <v>10.3912</v>
      </c>
      <c r="C10" s="32"/>
    </row>
    <row r="11" spans="1:3" x14ac:dyDescent="0.2">
      <c r="A11" s="32">
        <v>2026</v>
      </c>
      <c r="B11" s="32"/>
      <c r="C11" s="32"/>
    </row>
    <row r="12" spans="1:3" x14ac:dyDescent="0.2">
      <c r="A12" s="32">
        <v>2027</v>
      </c>
      <c r="B12" s="32"/>
      <c r="C12" s="32"/>
    </row>
    <row r="13" spans="1:3" x14ac:dyDescent="0.2">
      <c r="A13" s="32">
        <v>2028</v>
      </c>
      <c r="B13" s="32"/>
      <c r="C13" s="32"/>
    </row>
    <row r="14" spans="1:3" x14ac:dyDescent="0.2">
      <c r="A14" s="32">
        <v>2029</v>
      </c>
      <c r="B14" s="32"/>
      <c r="C14" s="32"/>
    </row>
    <row r="15" spans="1:3" x14ac:dyDescent="0.2">
      <c r="A15" s="32">
        <v>2030</v>
      </c>
      <c r="B15" s="32"/>
      <c r="C15" s="3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C35"/>
  <sheetViews>
    <sheetView showGridLines="0" workbookViewId="0">
      <pane ySplit="5" topLeftCell="A6" activePane="bottomLeft" state="frozen"/>
      <selection pane="bottomLeft"/>
    </sheetView>
  </sheetViews>
  <sheetFormatPr baseColWidth="10" defaultColWidth="8.83203125" defaultRowHeight="15" x14ac:dyDescent="0.2"/>
  <cols>
    <col min="1" max="1" width="12" customWidth="1"/>
    <col min="2" max="2" width="18" customWidth="1"/>
    <col min="3" max="3" width="48" customWidth="1"/>
  </cols>
  <sheetData>
    <row r="1" spans="1:3" ht="24" x14ac:dyDescent="0.3">
      <c r="A1" s="1" t="s">
        <v>9</v>
      </c>
    </row>
    <row r="3" spans="1:3" x14ac:dyDescent="0.2">
      <c r="A3" t="s">
        <v>10</v>
      </c>
    </row>
    <row r="5" spans="1:3" ht="16" x14ac:dyDescent="0.2">
      <c r="A5" s="3" t="s">
        <v>11</v>
      </c>
      <c r="B5" s="3" t="s">
        <v>12</v>
      </c>
      <c r="C5" s="3" t="s">
        <v>13</v>
      </c>
    </row>
    <row r="6" spans="1:3" x14ac:dyDescent="0.2">
      <c r="A6" s="4">
        <v>2021</v>
      </c>
      <c r="B6" s="5">
        <v>5.0000000000000001E-3</v>
      </c>
      <c r="C6" s="6"/>
    </row>
    <row r="7" spans="1:3" x14ac:dyDescent="0.2">
      <c r="A7" s="4">
        <v>2022</v>
      </c>
      <c r="B7" s="5">
        <v>1.7000000000000001E-2</v>
      </c>
      <c r="C7" s="6"/>
    </row>
    <row r="8" spans="1:3" x14ac:dyDescent="0.2">
      <c r="A8" s="4">
        <v>2023</v>
      </c>
      <c r="B8" s="5">
        <v>3.2000000000000001E-2</v>
      </c>
      <c r="C8" s="6"/>
    </row>
    <row r="9" spans="1:3" x14ac:dyDescent="0.2">
      <c r="A9" s="4">
        <v>2024</v>
      </c>
      <c r="B9" s="5">
        <v>3.9E-2</v>
      </c>
      <c r="C9" s="6"/>
    </row>
    <row r="10" spans="1:3" x14ac:dyDescent="0.2">
      <c r="A10" s="4">
        <v>2025</v>
      </c>
      <c r="B10" s="5">
        <v>3.5999999999999997E-2</v>
      </c>
      <c r="C10" s="6"/>
    </row>
    <row r="11" spans="1:3" x14ac:dyDescent="0.2">
      <c r="A11" s="4"/>
      <c r="B11" s="35"/>
      <c r="C11" s="6"/>
    </row>
    <row r="12" spans="1:3" x14ac:dyDescent="0.2">
      <c r="A12" s="4"/>
      <c r="B12" s="5"/>
      <c r="C12" s="6"/>
    </row>
    <row r="13" spans="1:3" x14ac:dyDescent="0.2">
      <c r="A13" s="4"/>
      <c r="B13" s="5"/>
      <c r="C13" s="6"/>
    </row>
    <row r="14" spans="1:3" x14ac:dyDescent="0.2">
      <c r="A14" s="4"/>
      <c r="B14" s="5"/>
      <c r="C14" s="6"/>
    </row>
    <row r="15" spans="1:3" x14ac:dyDescent="0.2">
      <c r="A15" s="4"/>
      <c r="B15" s="5"/>
      <c r="C15" s="6"/>
    </row>
    <row r="16" spans="1:3" x14ac:dyDescent="0.2">
      <c r="A16" s="4"/>
      <c r="B16" s="5"/>
      <c r="C16" s="6"/>
    </row>
    <row r="17" spans="1:3" x14ac:dyDescent="0.2">
      <c r="A17" s="4"/>
      <c r="B17" s="5"/>
      <c r="C17" s="6"/>
    </row>
    <row r="18" spans="1:3" x14ac:dyDescent="0.2">
      <c r="A18" s="4"/>
      <c r="B18" s="5"/>
      <c r="C18" s="6"/>
    </row>
    <row r="19" spans="1:3" x14ac:dyDescent="0.2">
      <c r="A19" s="4"/>
      <c r="B19" s="5"/>
      <c r="C19" s="6"/>
    </row>
    <row r="20" spans="1:3" x14ac:dyDescent="0.2">
      <c r="A20" s="4"/>
      <c r="B20" s="5"/>
      <c r="C20" s="6"/>
    </row>
    <row r="21" spans="1:3" x14ac:dyDescent="0.2">
      <c r="A21" s="4"/>
      <c r="B21" s="5"/>
      <c r="C21" s="6"/>
    </row>
    <row r="22" spans="1:3" x14ac:dyDescent="0.2">
      <c r="A22" s="4"/>
      <c r="B22" s="5"/>
      <c r="C22" s="6"/>
    </row>
    <row r="23" spans="1:3" x14ac:dyDescent="0.2">
      <c r="A23" s="4"/>
      <c r="B23" s="5"/>
      <c r="C23" s="6"/>
    </row>
    <row r="24" spans="1:3" x14ac:dyDescent="0.2">
      <c r="A24" s="4"/>
      <c r="B24" s="5"/>
      <c r="C24" s="6"/>
    </row>
    <row r="25" spans="1:3" x14ac:dyDescent="0.2">
      <c r="A25" s="4"/>
      <c r="B25" s="5"/>
      <c r="C25" s="6"/>
    </row>
    <row r="26" spans="1:3" x14ac:dyDescent="0.2">
      <c r="A26" s="4"/>
      <c r="B26" s="5"/>
      <c r="C26" s="6"/>
    </row>
    <row r="27" spans="1:3" x14ac:dyDescent="0.2">
      <c r="A27" s="4"/>
      <c r="B27" s="5"/>
      <c r="C27" s="6"/>
    </row>
    <row r="28" spans="1:3" x14ac:dyDescent="0.2">
      <c r="A28" s="4"/>
      <c r="B28" s="5"/>
      <c r="C28" s="6"/>
    </row>
    <row r="29" spans="1:3" x14ac:dyDescent="0.2">
      <c r="A29" s="4"/>
      <c r="B29" s="5"/>
      <c r="C29" s="6"/>
    </row>
    <row r="30" spans="1:3" x14ac:dyDescent="0.2">
      <c r="A30" s="4"/>
      <c r="B30" s="5"/>
      <c r="C30" s="6"/>
    </row>
    <row r="31" spans="1:3" x14ac:dyDescent="0.2">
      <c r="A31" s="4"/>
      <c r="B31" s="5"/>
      <c r="C31" s="6"/>
    </row>
    <row r="32" spans="1:3" x14ac:dyDescent="0.2">
      <c r="A32" s="4"/>
      <c r="B32" s="5"/>
      <c r="C32" s="6"/>
    </row>
    <row r="33" spans="1:3" x14ac:dyDescent="0.2">
      <c r="A33" s="4"/>
      <c r="B33" s="5"/>
      <c r="C33" s="6"/>
    </row>
    <row r="34" spans="1:3" x14ac:dyDescent="0.2">
      <c r="A34" s="4"/>
      <c r="B34" s="5"/>
      <c r="C34" s="6"/>
    </row>
    <row r="35" spans="1:3" x14ac:dyDescent="0.2">
      <c r="A35" s="4"/>
      <c r="B35" s="5"/>
      <c r="C35" s="6"/>
    </row>
  </sheetData>
  <conditionalFormatting sqref="A6:B35">
    <cfRule type="expression" dxfId="4" priority="1">
      <formula>AND($A6&lt;&gt;"",$B6="")</formula>
    </cfRule>
    <cfRule type="expression" dxfId="3" priority="2">
      <formula>AND($A6="",$B6&lt;&gt;"")</formula>
    </cfRule>
  </conditionalFormatting>
  <dataValidations count="2">
    <dataValidation type="whole" allowBlank="1" sqref="A6:A35" xr:uid="{00000000-0002-0000-0100-000000000000}">
      <formula1>1900</formula1>
      <formula2>2100</formula2>
    </dataValidation>
    <dataValidation type="decimal" allowBlank="1" sqref="B6:B35" xr:uid="{00000000-0002-0000-0100-000001000000}">
      <formula1>0</formula1>
      <formula2>1</formula2>
    </dataValidation>
  </dataValidations>
  <pageMargins left="0.75" right="0.75" top="1" bottom="1" header="0.5" footer="0.5"/>
  <headerFooter>
    <oddFooter>&amp;C_x000D_&amp;1#&amp;"Arial"&amp;9&amp;KA6A6A6 Sensitivity: Internal</oddFoot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B9BD5"/>
  </sheetPr>
  <dimension ref="A1:F125"/>
  <sheetViews>
    <sheetView showGridLines="0" workbookViewId="0">
      <pane ySplit="5" topLeftCell="A6" activePane="bottomLeft" state="frozen"/>
      <selection pane="bottomLeft"/>
    </sheetView>
  </sheetViews>
  <sheetFormatPr baseColWidth="10" defaultColWidth="8.83203125" defaultRowHeight="15" x14ac:dyDescent="0.2"/>
  <cols>
    <col min="1" max="1" width="10" customWidth="1"/>
    <col min="2" max="3" width="14" customWidth="1"/>
    <col min="4" max="4" width="12" customWidth="1"/>
    <col min="5" max="5" width="24" customWidth="1"/>
    <col min="6" max="6" width="30" customWidth="1"/>
  </cols>
  <sheetData>
    <row r="1" spans="1:6" ht="24" x14ac:dyDescent="0.3">
      <c r="A1" s="1" t="s">
        <v>14</v>
      </c>
    </row>
    <row r="3" spans="1:6" ht="28" customHeight="1" x14ac:dyDescent="0.2">
      <c r="A3" t="s">
        <v>81</v>
      </c>
    </row>
    <row r="5" spans="1:6" ht="16" x14ac:dyDescent="0.2">
      <c r="A5" s="3" t="s">
        <v>15</v>
      </c>
      <c r="B5" s="3" t="s">
        <v>16</v>
      </c>
      <c r="C5" s="3" t="s">
        <v>17</v>
      </c>
      <c r="D5" s="3" t="s">
        <v>18</v>
      </c>
      <c r="E5" s="3" t="s">
        <v>19</v>
      </c>
      <c r="F5" s="3" t="s">
        <v>13</v>
      </c>
    </row>
    <row r="6" spans="1:6" x14ac:dyDescent="0.2">
      <c r="A6" s="7" t="str">
        <f t="shared" ref="A6:A37" si="0">IF(COUNTA(B6:E6)=0,"","L"&amp;ROW()-5)</f>
        <v/>
      </c>
      <c r="B6" s="6"/>
      <c r="C6" s="8"/>
      <c r="D6" s="9"/>
      <c r="E6" s="9"/>
      <c r="F6" s="6"/>
    </row>
    <row r="7" spans="1:6" x14ac:dyDescent="0.2">
      <c r="A7" s="7" t="str">
        <f t="shared" si="0"/>
        <v/>
      </c>
      <c r="B7" s="29"/>
      <c r="C7" s="8"/>
      <c r="D7" s="9"/>
      <c r="E7" s="9"/>
      <c r="F7" s="6"/>
    </row>
    <row r="8" spans="1:6" x14ac:dyDescent="0.2">
      <c r="A8" s="7" t="str">
        <f t="shared" si="0"/>
        <v/>
      </c>
      <c r="B8" s="29"/>
      <c r="C8" s="8"/>
      <c r="D8" s="9"/>
      <c r="E8" s="9"/>
      <c r="F8" s="6"/>
    </row>
    <row r="9" spans="1:6" x14ac:dyDescent="0.2">
      <c r="A9" s="7" t="str">
        <f t="shared" si="0"/>
        <v/>
      </c>
      <c r="B9" s="29"/>
      <c r="C9" s="8"/>
      <c r="D9" s="9"/>
      <c r="E9" s="9"/>
      <c r="F9" s="6"/>
    </row>
    <row r="10" spans="1:6" x14ac:dyDescent="0.2">
      <c r="A10" s="7" t="str">
        <f t="shared" si="0"/>
        <v/>
      </c>
      <c r="B10" s="29"/>
      <c r="C10" s="8"/>
      <c r="D10" s="9"/>
      <c r="E10" s="9"/>
      <c r="F10" s="6"/>
    </row>
    <row r="11" spans="1:6" x14ac:dyDescent="0.2">
      <c r="A11" s="7" t="str">
        <f t="shared" si="0"/>
        <v/>
      </c>
      <c r="B11" s="29"/>
      <c r="C11" s="8"/>
      <c r="D11" s="9"/>
      <c r="E11" s="9"/>
      <c r="F11" s="6"/>
    </row>
    <row r="12" spans="1:6" x14ac:dyDescent="0.2">
      <c r="A12" s="7" t="str">
        <f t="shared" si="0"/>
        <v/>
      </c>
      <c r="B12" s="29"/>
      <c r="C12" s="8"/>
      <c r="D12" s="9"/>
      <c r="E12" s="9"/>
      <c r="F12" s="6"/>
    </row>
    <row r="13" spans="1:6" x14ac:dyDescent="0.2">
      <c r="A13" s="7" t="str">
        <f t="shared" si="0"/>
        <v/>
      </c>
      <c r="B13" s="29"/>
      <c r="C13" s="8"/>
      <c r="D13" s="9"/>
      <c r="E13" s="9"/>
      <c r="F13" s="6"/>
    </row>
    <row r="14" spans="1:6" x14ac:dyDescent="0.2">
      <c r="A14" s="7" t="str">
        <f t="shared" si="0"/>
        <v/>
      </c>
      <c r="B14" s="29"/>
      <c r="C14" s="8"/>
      <c r="D14" s="9"/>
      <c r="E14" s="9"/>
      <c r="F14" s="6"/>
    </row>
    <row r="15" spans="1:6" x14ac:dyDescent="0.2">
      <c r="A15" s="7" t="str">
        <f t="shared" si="0"/>
        <v/>
      </c>
      <c r="B15" s="29"/>
      <c r="C15" s="8"/>
      <c r="D15" s="9"/>
      <c r="E15" s="9"/>
      <c r="F15" s="6"/>
    </row>
    <row r="16" spans="1:6" x14ac:dyDescent="0.2">
      <c r="A16" s="7" t="str">
        <f t="shared" si="0"/>
        <v/>
      </c>
      <c r="B16" s="6"/>
      <c r="C16" s="8"/>
      <c r="D16" s="9"/>
      <c r="E16" s="9"/>
      <c r="F16" s="6"/>
    </row>
    <row r="17" spans="1:6" x14ac:dyDescent="0.2">
      <c r="A17" s="7" t="str">
        <f t="shared" si="0"/>
        <v/>
      </c>
      <c r="B17" s="6"/>
      <c r="C17" s="8"/>
      <c r="D17" s="9"/>
      <c r="E17" s="9"/>
      <c r="F17" s="6"/>
    </row>
    <row r="18" spans="1:6" x14ac:dyDescent="0.2">
      <c r="A18" s="7" t="str">
        <f t="shared" si="0"/>
        <v/>
      </c>
      <c r="B18" s="6"/>
      <c r="C18" s="8"/>
      <c r="D18" s="9"/>
      <c r="E18" s="9"/>
      <c r="F18" s="6"/>
    </row>
    <row r="19" spans="1:6" x14ac:dyDescent="0.2">
      <c r="A19" s="7" t="str">
        <f t="shared" si="0"/>
        <v/>
      </c>
      <c r="B19" s="6"/>
      <c r="C19" s="8"/>
      <c r="D19" s="9"/>
      <c r="E19" s="9"/>
      <c r="F19" s="6"/>
    </row>
    <row r="20" spans="1:6" x14ac:dyDescent="0.2">
      <c r="A20" s="7" t="str">
        <f t="shared" si="0"/>
        <v/>
      </c>
      <c r="B20" s="6"/>
      <c r="C20" s="8"/>
      <c r="D20" s="9"/>
      <c r="E20" s="9"/>
      <c r="F20" s="6"/>
    </row>
    <row r="21" spans="1:6" x14ac:dyDescent="0.2">
      <c r="A21" s="7" t="str">
        <f t="shared" si="0"/>
        <v/>
      </c>
      <c r="B21" s="6"/>
      <c r="C21" s="8"/>
      <c r="D21" s="9"/>
      <c r="E21" s="9"/>
      <c r="F21" s="6"/>
    </row>
    <row r="22" spans="1:6" x14ac:dyDescent="0.2">
      <c r="A22" s="7" t="str">
        <f t="shared" si="0"/>
        <v/>
      </c>
      <c r="B22" s="6"/>
      <c r="C22" s="8"/>
      <c r="D22" s="9"/>
      <c r="E22" s="9"/>
      <c r="F22" s="6"/>
    </row>
    <row r="23" spans="1:6" x14ac:dyDescent="0.2">
      <c r="A23" s="7" t="str">
        <f t="shared" si="0"/>
        <v/>
      </c>
      <c r="B23" s="6"/>
      <c r="C23" s="8"/>
      <c r="D23" s="9"/>
      <c r="E23" s="9"/>
      <c r="F23" s="6"/>
    </row>
    <row r="24" spans="1:6" x14ac:dyDescent="0.2">
      <c r="A24" s="7" t="str">
        <f t="shared" si="0"/>
        <v/>
      </c>
      <c r="B24" s="6"/>
      <c r="C24" s="8"/>
      <c r="D24" s="9"/>
      <c r="E24" s="9"/>
      <c r="F24" s="6"/>
    </row>
    <row r="25" spans="1:6" x14ac:dyDescent="0.2">
      <c r="A25" s="7" t="str">
        <f t="shared" si="0"/>
        <v/>
      </c>
      <c r="B25" s="6"/>
      <c r="C25" s="8"/>
      <c r="D25" s="9"/>
      <c r="E25" s="9"/>
      <c r="F25" s="6"/>
    </row>
    <row r="26" spans="1:6" x14ac:dyDescent="0.2">
      <c r="A26" s="7" t="str">
        <f t="shared" si="0"/>
        <v/>
      </c>
      <c r="B26" s="6"/>
      <c r="C26" s="8"/>
      <c r="D26" s="9"/>
      <c r="E26" s="9"/>
      <c r="F26" s="6"/>
    </row>
    <row r="27" spans="1:6" x14ac:dyDescent="0.2">
      <c r="A27" s="7" t="str">
        <f t="shared" si="0"/>
        <v/>
      </c>
      <c r="B27" s="6"/>
      <c r="C27" s="8"/>
      <c r="D27" s="9"/>
      <c r="E27" s="9"/>
      <c r="F27" s="6"/>
    </row>
    <row r="28" spans="1:6" x14ac:dyDescent="0.2">
      <c r="A28" s="7" t="str">
        <f t="shared" si="0"/>
        <v/>
      </c>
      <c r="B28" s="6"/>
      <c r="C28" s="8"/>
      <c r="D28" s="9"/>
      <c r="E28" s="9"/>
      <c r="F28" s="6"/>
    </row>
    <row r="29" spans="1:6" x14ac:dyDescent="0.2">
      <c r="A29" s="7" t="str">
        <f t="shared" si="0"/>
        <v/>
      </c>
      <c r="B29" s="6"/>
      <c r="C29" s="8"/>
      <c r="D29" s="9"/>
      <c r="E29" s="9"/>
      <c r="F29" s="6"/>
    </row>
    <row r="30" spans="1:6" x14ac:dyDescent="0.2">
      <c r="A30" s="7" t="str">
        <f t="shared" si="0"/>
        <v/>
      </c>
      <c r="B30" s="6"/>
      <c r="C30" s="8"/>
      <c r="D30" s="9"/>
      <c r="E30" s="9"/>
      <c r="F30" s="6"/>
    </row>
    <row r="31" spans="1:6" x14ac:dyDescent="0.2">
      <c r="A31" s="7" t="str">
        <f t="shared" si="0"/>
        <v/>
      </c>
      <c r="B31" s="6"/>
      <c r="C31" s="8"/>
      <c r="D31" s="9"/>
      <c r="E31" s="9"/>
      <c r="F31" s="6"/>
    </row>
    <row r="32" spans="1:6" x14ac:dyDescent="0.2">
      <c r="A32" s="7" t="str">
        <f t="shared" si="0"/>
        <v/>
      </c>
      <c r="B32" s="6"/>
      <c r="C32" s="8"/>
      <c r="D32" s="9"/>
      <c r="E32" s="9"/>
      <c r="F32" s="6"/>
    </row>
    <row r="33" spans="1:6" x14ac:dyDescent="0.2">
      <c r="A33" s="7" t="str">
        <f t="shared" si="0"/>
        <v/>
      </c>
      <c r="B33" s="6"/>
      <c r="C33" s="8"/>
      <c r="D33" s="9"/>
      <c r="E33" s="9"/>
      <c r="F33" s="6"/>
    </row>
    <row r="34" spans="1:6" x14ac:dyDescent="0.2">
      <c r="A34" s="7" t="str">
        <f t="shared" si="0"/>
        <v/>
      </c>
      <c r="B34" s="6"/>
      <c r="C34" s="8"/>
      <c r="D34" s="9"/>
      <c r="E34" s="9"/>
      <c r="F34" s="6"/>
    </row>
    <row r="35" spans="1:6" x14ac:dyDescent="0.2">
      <c r="A35" s="7" t="str">
        <f t="shared" si="0"/>
        <v/>
      </c>
      <c r="B35" s="6"/>
      <c r="C35" s="8"/>
      <c r="D35" s="9"/>
      <c r="E35" s="9"/>
      <c r="F35" s="6"/>
    </row>
    <row r="36" spans="1:6" x14ac:dyDescent="0.2">
      <c r="A36" s="7" t="str">
        <f t="shared" si="0"/>
        <v/>
      </c>
      <c r="B36" s="6"/>
      <c r="C36" s="8"/>
      <c r="D36" s="9"/>
      <c r="E36" s="9"/>
      <c r="F36" s="6"/>
    </row>
    <row r="37" spans="1:6" x14ac:dyDescent="0.2">
      <c r="A37" s="7" t="str">
        <f t="shared" si="0"/>
        <v/>
      </c>
      <c r="B37" s="6"/>
      <c r="C37" s="8"/>
      <c r="D37" s="9"/>
      <c r="E37" s="9"/>
      <c r="F37" s="6"/>
    </row>
    <row r="38" spans="1:6" x14ac:dyDescent="0.2">
      <c r="A38" s="7" t="str">
        <f t="shared" ref="A38:A69" si="1">IF(COUNTA(B38:E38)=0,"","L"&amp;ROW()-5)</f>
        <v/>
      </c>
      <c r="B38" s="6"/>
      <c r="C38" s="8"/>
      <c r="D38" s="9"/>
      <c r="E38" s="9"/>
      <c r="F38" s="6"/>
    </row>
    <row r="39" spans="1:6" x14ac:dyDescent="0.2">
      <c r="A39" s="7" t="str">
        <f t="shared" si="1"/>
        <v/>
      </c>
      <c r="B39" s="6"/>
      <c r="C39" s="8"/>
      <c r="D39" s="9"/>
      <c r="E39" s="9"/>
      <c r="F39" s="6"/>
    </row>
    <row r="40" spans="1:6" x14ac:dyDescent="0.2">
      <c r="A40" s="7" t="str">
        <f t="shared" si="1"/>
        <v/>
      </c>
      <c r="B40" s="6"/>
      <c r="C40" s="8"/>
      <c r="D40" s="9"/>
      <c r="E40" s="9"/>
      <c r="F40" s="6"/>
    </row>
    <row r="41" spans="1:6" x14ac:dyDescent="0.2">
      <c r="A41" s="7" t="str">
        <f t="shared" si="1"/>
        <v/>
      </c>
      <c r="B41" s="6"/>
      <c r="C41" s="8"/>
      <c r="D41" s="9"/>
      <c r="E41" s="9"/>
      <c r="F41" s="6"/>
    </row>
    <row r="42" spans="1:6" x14ac:dyDescent="0.2">
      <c r="A42" s="7" t="str">
        <f t="shared" si="1"/>
        <v/>
      </c>
      <c r="B42" s="6"/>
      <c r="C42" s="8"/>
      <c r="D42" s="9"/>
      <c r="E42" s="9"/>
      <c r="F42" s="6"/>
    </row>
    <row r="43" spans="1:6" x14ac:dyDescent="0.2">
      <c r="A43" s="7" t="str">
        <f t="shared" si="1"/>
        <v/>
      </c>
      <c r="B43" s="6"/>
      <c r="C43" s="8"/>
      <c r="D43" s="9"/>
      <c r="E43" s="9"/>
      <c r="F43" s="6"/>
    </row>
    <row r="44" spans="1:6" x14ac:dyDescent="0.2">
      <c r="A44" s="7" t="str">
        <f t="shared" si="1"/>
        <v/>
      </c>
      <c r="B44" s="6"/>
      <c r="C44" s="8"/>
      <c r="D44" s="9"/>
      <c r="E44" s="9"/>
      <c r="F44" s="6"/>
    </row>
    <row r="45" spans="1:6" x14ac:dyDescent="0.2">
      <c r="A45" s="7" t="str">
        <f t="shared" si="1"/>
        <v/>
      </c>
      <c r="B45" s="6"/>
      <c r="C45" s="8"/>
      <c r="D45" s="9"/>
      <c r="E45" s="9"/>
      <c r="F45" s="6"/>
    </row>
    <row r="46" spans="1:6" x14ac:dyDescent="0.2">
      <c r="A46" s="7" t="str">
        <f t="shared" si="1"/>
        <v/>
      </c>
      <c r="B46" s="6"/>
      <c r="C46" s="8"/>
      <c r="D46" s="9"/>
      <c r="E46" s="9"/>
      <c r="F46" s="6"/>
    </row>
    <row r="47" spans="1:6" x14ac:dyDescent="0.2">
      <c r="A47" s="7" t="str">
        <f t="shared" si="1"/>
        <v/>
      </c>
      <c r="B47" s="6"/>
      <c r="C47" s="8"/>
      <c r="D47" s="9"/>
      <c r="E47" s="9"/>
      <c r="F47" s="6"/>
    </row>
    <row r="48" spans="1:6" x14ac:dyDescent="0.2">
      <c r="A48" s="7" t="str">
        <f t="shared" si="1"/>
        <v/>
      </c>
      <c r="B48" s="6"/>
      <c r="C48" s="8"/>
      <c r="D48" s="9"/>
      <c r="E48" s="9"/>
      <c r="F48" s="6"/>
    </row>
    <row r="49" spans="1:6" x14ac:dyDescent="0.2">
      <c r="A49" s="7" t="str">
        <f t="shared" si="1"/>
        <v/>
      </c>
      <c r="B49" s="6"/>
      <c r="C49" s="8"/>
      <c r="D49" s="9"/>
      <c r="E49" s="9"/>
      <c r="F49" s="6"/>
    </row>
    <row r="50" spans="1:6" x14ac:dyDescent="0.2">
      <c r="A50" s="7" t="str">
        <f t="shared" si="1"/>
        <v/>
      </c>
      <c r="B50" s="6"/>
      <c r="C50" s="8"/>
      <c r="D50" s="9"/>
      <c r="E50" s="9"/>
      <c r="F50" s="6"/>
    </row>
    <row r="51" spans="1:6" x14ac:dyDescent="0.2">
      <c r="A51" s="7" t="str">
        <f t="shared" si="1"/>
        <v/>
      </c>
      <c r="B51" s="6"/>
      <c r="C51" s="8"/>
      <c r="D51" s="9"/>
      <c r="E51" s="9"/>
      <c r="F51" s="6"/>
    </row>
    <row r="52" spans="1:6" x14ac:dyDescent="0.2">
      <c r="A52" s="7" t="str">
        <f t="shared" si="1"/>
        <v/>
      </c>
      <c r="B52" s="6"/>
      <c r="C52" s="8"/>
      <c r="D52" s="9"/>
      <c r="E52" s="9"/>
      <c r="F52" s="6"/>
    </row>
    <row r="53" spans="1:6" x14ac:dyDescent="0.2">
      <c r="A53" s="7" t="str">
        <f t="shared" si="1"/>
        <v/>
      </c>
      <c r="B53" s="6"/>
      <c r="C53" s="8"/>
      <c r="D53" s="9"/>
      <c r="E53" s="9"/>
      <c r="F53" s="6"/>
    </row>
    <row r="54" spans="1:6" x14ac:dyDescent="0.2">
      <c r="A54" s="7" t="str">
        <f t="shared" si="1"/>
        <v/>
      </c>
      <c r="B54" s="6"/>
      <c r="C54" s="8"/>
      <c r="D54" s="9"/>
      <c r="E54" s="9"/>
      <c r="F54" s="6"/>
    </row>
    <row r="55" spans="1:6" x14ac:dyDescent="0.2">
      <c r="A55" s="7" t="str">
        <f t="shared" si="1"/>
        <v/>
      </c>
      <c r="B55" s="6"/>
      <c r="C55" s="8"/>
      <c r="D55" s="9"/>
      <c r="E55" s="9"/>
      <c r="F55" s="6"/>
    </row>
    <row r="56" spans="1:6" x14ac:dyDescent="0.2">
      <c r="A56" s="7" t="str">
        <f t="shared" si="1"/>
        <v/>
      </c>
      <c r="B56" s="6"/>
      <c r="C56" s="8"/>
      <c r="D56" s="9"/>
      <c r="E56" s="9"/>
      <c r="F56" s="6"/>
    </row>
    <row r="57" spans="1:6" x14ac:dyDescent="0.2">
      <c r="A57" s="7" t="str">
        <f t="shared" si="1"/>
        <v/>
      </c>
      <c r="B57" s="6"/>
      <c r="C57" s="8"/>
      <c r="D57" s="9"/>
      <c r="E57" s="9"/>
      <c r="F57" s="6"/>
    </row>
    <row r="58" spans="1:6" x14ac:dyDescent="0.2">
      <c r="A58" s="7" t="str">
        <f t="shared" si="1"/>
        <v/>
      </c>
      <c r="B58" s="6"/>
      <c r="C58" s="8"/>
      <c r="D58" s="9"/>
      <c r="E58" s="9"/>
      <c r="F58" s="6"/>
    </row>
    <row r="59" spans="1:6" x14ac:dyDescent="0.2">
      <c r="A59" s="7" t="str">
        <f t="shared" si="1"/>
        <v/>
      </c>
      <c r="B59" s="6"/>
      <c r="C59" s="8"/>
      <c r="D59" s="9"/>
      <c r="E59" s="9"/>
      <c r="F59" s="6"/>
    </row>
    <row r="60" spans="1:6" x14ac:dyDescent="0.2">
      <c r="A60" s="7" t="str">
        <f t="shared" si="1"/>
        <v/>
      </c>
      <c r="B60" s="6"/>
      <c r="C60" s="8"/>
      <c r="D60" s="9"/>
      <c r="E60" s="9"/>
      <c r="F60" s="6"/>
    </row>
    <row r="61" spans="1:6" x14ac:dyDescent="0.2">
      <c r="A61" s="7" t="str">
        <f t="shared" si="1"/>
        <v/>
      </c>
      <c r="B61" s="6"/>
      <c r="C61" s="8"/>
      <c r="D61" s="9"/>
      <c r="E61" s="9"/>
      <c r="F61" s="6"/>
    </row>
    <row r="62" spans="1:6" x14ac:dyDescent="0.2">
      <c r="A62" s="7" t="str">
        <f t="shared" si="1"/>
        <v/>
      </c>
      <c r="B62" s="6"/>
      <c r="C62" s="8"/>
      <c r="D62" s="9"/>
      <c r="E62" s="9"/>
      <c r="F62" s="6"/>
    </row>
    <row r="63" spans="1:6" x14ac:dyDescent="0.2">
      <c r="A63" s="7" t="str">
        <f t="shared" si="1"/>
        <v/>
      </c>
      <c r="B63" s="6"/>
      <c r="C63" s="8"/>
      <c r="D63" s="9"/>
      <c r="E63" s="9"/>
      <c r="F63" s="6"/>
    </row>
    <row r="64" spans="1:6" x14ac:dyDescent="0.2">
      <c r="A64" s="7" t="str">
        <f t="shared" si="1"/>
        <v/>
      </c>
      <c r="B64" s="6"/>
      <c r="C64" s="8"/>
      <c r="D64" s="9"/>
      <c r="E64" s="9"/>
      <c r="F64" s="6"/>
    </row>
    <row r="65" spans="1:6" x14ac:dyDescent="0.2">
      <c r="A65" s="7" t="str">
        <f t="shared" si="1"/>
        <v/>
      </c>
      <c r="B65" s="6"/>
      <c r="C65" s="8"/>
      <c r="D65" s="9"/>
      <c r="E65" s="9"/>
      <c r="F65" s="6"/>
    </row>
    <row r="66" spans="1:6" x14ac:dyDescent="0.2">
      <c r="A66" s="7" t="str">
        <f t="shared" si="1"/>
        <v/>
      </c>
      <c r="B66" s="6"/>
      <c r="C66" s="8"/>
      <c r="D66" s="9"/>
      <c r="E66" s="9"/>
      <c r="F66" s="6"/>
    </row>
    <row r="67" spans="1:6" x14ac:dyDescent="0.2">
      <c r="A67" s="7" t="str">
        <f t="shared" si="1"/>
        <v/>
      </c>
      <c r="B67" s="6"/>
      <c r="C67" s="8"/>
      <c r="D67" s="9"/>
      <c r="E67" s="9"/>
      <c r="F67" s="6"/>
    </row>
    <row r="68" spans="1:6" x14ac:dyDescent="0.2">
      <c r="A68" s="7" t="str">
        <f t="shared" si="1"/>
        <v/>
      </c>
      <c r="B68" s="6"/>
      <c r="C68" s="8"/>
      <c r="D68" s="9"/>
      <c r="E68" s="9"/>
      <c r="F68" s="6"/>
    </row>
    <row r="69" spans="1:6" x14ac:dyDescent="0.2">
      <c r="A69" s="7" t="str">
        <f t="shared" si="1"/>
        <v/>
      </c>
      <c r="B69" s="6"/>
      <c r="C69" s="8"/>
      <c r="D69" s="9"/>
      <c r="E69" s="9"/>
      <c r="F69" s="6"/>
    </row>
    <row r="70" spans="1:6" x14ac:dyDescent="0.2">
      <c r="A70" s="7" t="str">
        <f t="shared" ref="A70:A101" si="2">IF(COUNTA(B70:E70)=0,"","L"&amp;ROW()-5)</f>
        <v/>
      </c>
      <c r="B70" s="6"/>
      <c r="C70" s="8"/>
      <c r="D70" s="9"/>
      <c r="E70" s="9"/>
      <c r="F70" s="6"/>
    </row>
    <row r="71" spans="1:6" x14ac:dyDescent="0.2">
      <c r="A71" s="7" t="str">
        <f t="shared" si="2"/>
        <v/>
      </c>
      <c r="B71" s="6"/>
      <c r="C71" s="8"/>
      <c r="D71" s="9"/>
      <c r="E71" s="9"/>
      <c r="F71" s="6"/>
    </row>
    <row r="72" spans="1:6" x14ac:dyDescent="0.2">
      <c r="A72" s="7" t="str">
        <f t="shared" si="2"/>
        <v/>
      </c>
      <c r="B72" s="6"/>
      <c r="C72" s="8"/>
      <c r="D72" s="9"/>
      <c r="E72" s="9"/>
      <c r="F72" s="6"/>
    </row>
    <row r="73" spans="1:6" x14ac:dyDescent="0.2">
      <c r="A73" s="7" t="str">
        <f t="shared" si="2"/>
        <v/>
      </c>
      <c r="B73" s="6"/>
      <c r="C73" s="8"/>
      <c r="D73" s="9"/>
      <c r="E73" s="9"/>
      <c r="F73" s="6"/>
    </row>
    <row r="74" spans="1:6" x14ac:dyDescent="0.2">
      <c r="A74" s="7" t="str">
        <f t="shared" si="2"/>
        <v/>
      </c>
      <c r="B74" s="6"/>
      <c r="C74" s="8"/>
      <c r="D74" s="9"/>
      <c r="E74" s="9"/>
      <c r="F74" s="6"/>
    </row>
    <row r="75" spans="1:6" x14ac:dyDescent="0.2">
      <c r="A75" s="7" t="str">
        <f t="shared" si="2"/>
        <v/>
      </c>
      <c r="B75" s="6"/>
      <c r="C75" s="8"/>
      <c r="D75" s="9"/>
      <c r="E75" s="9"/>
      <c r="F75" s="6"/>
    </row>
    <row r="76" spans="1:6" x14ac:dyDescent="0.2">
      <c r="A76" s="7" t="str">
        <f t="shared" si="2"/>
        <v/>
      </c>
      <c r="B76" s="6"/>
      <c r="C76" s="8"/>
      <c r="D76" s="9"/>
      <c r="E76" s="9"/>
      <c r="F76" s="6"/>
    </row>
    <row r="77" spans="1:6" x14ac:dyDescent="0.2">
      <c r="A77" s="7" t="str">
        <f t="shared" si="2"/>
        <v/>
      </c>
      <c r="B77" s="6"/>
      <c r="C77" s="8"/>
      <c r="D77" s="9"/>
      <c r="E77" s="9"/>
      <c r="F77" s="6"/>
    </row>
    <row r="78" spans="1:6" x14ac:dyDescent="0.2">
      <c r="A78" s="7" t="str">
        <f t="shared" si="2"/>
        <v/>
      </c>
      <c r="B78" s="6"/>
      <c r="C78" s="8"/>
      <c r="D78" s="9"/>
      <c r="E78" s="9"/>
      <c r="F78" s="6"/>
    </row>
    <row r="79" spans="1:6" x14ac:dyDescent="0.2">
      <c r="A79" s="7" t="str">
        <f t="shared" si="2"/>
        <v/>
      </c>
      <c r="B79" s="6"/>
      <c r="C79" s="8"/>
      <c r="D79" s="9"/>
      <c r="E79" s="9"/>
      <c r="F79" s="6"/>
    </row>
    <row r="80" spans="1:6" x14ac:dyDescent="0.2">
      <c r="A80" s="7" t="str">
        <f t="shared" si="2"/>
        <v/>
      </c>
      <c r="B80" s="6"/>
      <c r="C80" s="8"/>
      <c r="D80" s="9"/>
      <c r="E80" s="9"/>
      <c r="F80" s="6"/>
    </row>
    <row r="81" spans="1:6" x14ac:dyDescent="0.2">
      <c r="A81" s="7" t="str">
        <f t="shared" si="2"/>
        <v/>
      </c>
      <c r="B81" s="6"/>
      <c r="C81" s="8"/>
      <c r="D81" s="9"/>
      <c r="E81" s="9"/>
      <c r="F81" s="6"/>
    </row>
    <row r="82" spans="1:6" x14ac:dyDescent="0.2">
      <c r="A82" s="7" t="str">
        <f t="shared" si="2"/>
        <v/>
      </c>
      <c r="B82" s="6"/>
      <c r="C82" s="8"/>
      <c r="D82" s="9"/>
      <c r="E82" s="9"/>
      <c r="F82" s="6"/>
    </row>
    <row r="83" spans="1:6" x14ac:dyDescent="0.2">
      <c r="A83" s="7" t="str">
        <f t="shared" si="2"/>
        <v/>
      </c>
      <c r="B83" s="6"/>
      <c r="C83" s="8"/>
      <c r="D83" s="9"/>
      <c r="E83" s="9"/>
      <c r="F83" s="6"/>
    </row>
    <row r="84" spans="1:6" x14ac:dyDescent="0.2">
      <c r="A84" s="7" t="str">
        <f t="shared" si="2"/>
        <v/>
      </c>
      <c r="B84" s="6"/>
      <c r="C84" s="8"/>
      <c r="D84" s="9"/>
      <c r="E84" s="9"/>
      <c r="F84" s="6"/>
    </row>
    <row r="85" spans="1:6" x14ac:dyDescent="0.2">
      <c r="A85" s="7" t="str">
        <f t="shared" si="2"/>
        <v/>
      </c>
      <c r="B85" s="6"/>
      <c r="C85" s="8"/>
      <c r="D85" s="9"/>
      <c r="E85" s="9"/>
      <c r="F85" s="6"/>
    </row>
    <row r="86" spans="1:6" x14ac:dyDescent="0.2">
      <c r="A86" s="7" t="str">
        <f t="shared" si="2"/>
        <v/>
      </c>
      <c r="B86" s="6"/>
      <c r="C86" s="8"/>
      <c r="D86" s="9"/>
      <c r="E86" s="9"/>
      <c r="F86" s="6"/>
    </row>
    <row r="87" spans="1:6" x14ac:dyDescent="0.2">
      <c r="A87" s="7" t="str">
        <f t="shared" si="2"/>
        <v/>
      </c>
      <c r="B87" s="6"/>
      <c r="C87" s="8"/>
      <c r="D87" s="9"/>
      <c r="E87" s="9"/>
      <c r="F87" s="6"/>
    </row>
    <row r="88" spans="1:6" x14ac:dyDescent="0.2">
      <c r="A88" s="7" t="str">
        <f t="shared" si="2"/>
        <v/>
      </c>
      <c r="B88" s="6"/>
      <c r="C88" s="8"/>
      <c r="D88" s="9"/>
      <c r="E88" s="9"/>
      <c r="F88" s="6"/>
    </row>
    <row r="89" spans="1:6" x14ac:dyDescent="0.2">
      <c r="A89" s="7" t="str">
        <f t="shared" si="2"/>
        <v/>
      </c>
      <c r="B89" s="6"/>
      <c r="C89" s="8"/>
      <c r="D89" s="9"/>
      <c r="E89" s="9"/>
      <c r="F89" s="6"/>
    </row>
    <row r="90" spans="1:6" x14ac:dyDescent="0.2">
      <c r="A90" s="7" t="str">
        <f t="shared" si="2"/>
        <v/>
      </c>
      <c r="B90" s="6"/>
      <c r="C90" s="8"/>
      <c r="D90" s="9"/>
      <c r="E90" s="9"/>
      <c r="F90" s="6"/>
    </row>
    <row r="91" spans="1:6" x14ac:dyDescent="0.2">
      <c r="A91" s="7" t="str">
        <f t="shared" si="2"/>
        <v/>
      </c>
      <c r="B91" s="6"/>
      <c r="C91" s="8"/>
      <c r="D91" s="9"/>
      <c r="E91" s="9"/>
      <c r="F91" s="6"/>
    </row>
    <row r="92" spans="1:6" x14ac:dyDescent="0.2">
      <c r="A92" s="7" t="str">
        <f t="shared" si="2"/>
        <v/>
      </c>
      <c r="B92" s="6"/>
      <c r="C92" s="8"/>
      <c r="D92" s="9"/>
      <c r="E92" s="9"/>
      <c r="F92" s="6"/>
    </row>
    <row r="93" spans="1:6" x14ac:dyDescent="0.2">
      <c r="A93" s="7" t="str">
        <f t="shared" si="2"/>
        <v/>
      </c>
      <c r="B93" s="6"/>
      <c r="C93" s="8"/>
      <c r="D93" s="9"/>
      <c r="E93" s="9"/>
      <c r="F93" s="6"/>
    </row>
    <row r="94" spans="1:6" x14ac:dyDescent="0.2">
      <c r="A94" s="7" t="str">
        <f t="shared" si="2"/>
        <v/>
      </c>
      <c r="B94" s="6"/>
      <c r="C94" s="8"/>
      <c r="D94" s="9"/>
      <c r="E94" s="9"/>
      <c r="F94" s="6"/>
    </row>
    <row r="95" spans="1:6" x14ac:dyDescent="0.2">
      <c r="A95" s="7" t="str">
        <f t="shared" si="2"/>
        <v/>
      </c>
      <c r="B95" s="6"/>
      <c r="C95" s="8"/>
      <c r="D95" s="9"/>
      <c r="E95" s="9"/>
      <c r="F95" s="6"/>
    </row>
    <row r="96" spans="1:6" x14ac:dyDescent="0.2">
      <c r="A96" s="7" t="str">
        <f t="shared" si="2"/>
        <v/>
      </c>
      <c r="B96" s="6"/>
      <c r="C96" s="8"/>
      <c r="D96" s="9"/>
      <c r="E96" s="9"/>
      <c r="F96" s="6"/>
    </row>
    <row r="97" spans="1:6" x14ac:dyDescent="0.2">
      <c r="A97" s="7" t="str">
        <f t="shared" si="2"/>
        <v/>
      </c>
      <c r="B97" s="6"/>
      <c r="C97" s="8"/>
      <c r="D97" s="9"/>
      <c r="E97" s="9"/>
      <c r="F97" s="6"/>
    </row>
    <row r="98" spans="1:6" x14ac:dyDescent="0.2">
      <c r="A98" s="7" t="str">
        <f t="shared" si="2"/>
        <v/>
      </c>
      <c r="B98" s="6"/>
      <c r="C98" s="8"/>
      <c r="D98" s="9"/>
      <c r="E98" s="9"/>
      <c r="F98" s="6"/>
    </row>
    <row r="99" spans="1:6" x14ac:dyDescent="0.2">
      <c r="A99" s="7" t="str">
        <f t="shared" si="2"/>
        <v/>
      </c>
      <c r="B99" s="6"/>
      <c r="C99" s="8"/>
      <c r="D99" s="9"/>
      <c r="E99" s="9"/>
      <c r="F99" s="6"/>
    </row>
    <row r="100" spans="1:6" x14ac:dyDescent="0.2">
      <c r="A100" s="7" t="str">
        <f t="shared" si="2"/>
        <v/>
      </c>
      <c r="B100" s="6"/>
      <c r="C100" s="8"/>
      <c r="D100" s="9"/>
      <c r="E100" s="9"/>
      <c r="F100" s="6"/>
    </row>
    <row r="101" spans="1:6" x14ac:dyDescent="0.2">
      <c r="A101" s="7" t="str">
        <f t="shared" si="2"/>
        <v/>
      </c>
      <c r="B101" s="6"/>
      <c r="C101" s="8"/>
      <c r="D101" s="9"/>
      <c r="E101" s="9"/>
      <c r="F101" s="6"/>
    </row>
    <row r="102" spans="1:6" x14ac:dyDescent="0.2">
      <c r="A102" s="7" t="str">
        <f t="shared" ref="A102:A125" si="3">IF(COUNTA(B102:E102)=0,"","L"&amp;ROW()-5)</f>
        <v/>
      </c>
      <c r="B102" s="6"/>
      <c r="C102" s="8"/>
      <c r="D102" s="9"/>
      <c r="E102" s="9"/>
      <c r="F102" s="6"/>
    </row>
    <row r="103" spans="1:6" x14ac:dyDescent="0.2">
      <c r="A103" s="7" t="str">
        <f t="shared" si="3"/>
        <v/>
      </c>
      <c r="B103" s="6"/>
      <c r="C103" s="8"/>
      <c r="D103" s="9"/>
      <c r="E103" s="9"/>
      <c r="F103" s="6"/>
    </row>
    <row r="104" spans="1:6" x14ac:dyDescent="0.2">
      <c r="A104" s="7" t="str">
        <f t="shared" si="3"/>
        <v/>
      </c>
      <c r="B104" s="6"/>
      <c r="C104" s="8"/>
      <c r="D104" s="9"/>
      <c r="E104" s="9"/>
      <c r="F104" s="6"/>
    </row>
    <row r="105" spans="1:6" x14ac:dyDescent="0.2">
      <c r="A105" s="7" t="str">
        <f t="shared" si="3"/>
        <v/>
      </c>
      <c r="B105" s="6"/>
      <c r="C105" s="8"/>
      <c r="D105" s="9"/>
      <c r="E105" s="9"/>
      <c r="F105" s="6"/>
    </row>
    <row r="106" spans="1:6" x14ac:dyDescent="0.2">
      <c r="A106" s="7" t="str">
        <f t="shared" si="3"/>
        <v/>
      </c>
      <c r="B106" s="6"/>
      <c r="C106" s="8"/>
      <c r="D106" s="9"/>
      <c r="E106" s="9"/>
      <c r="F106" s="6"/>
    </row>
    <row r="107" spans="1:6" x14ac:dyDescent="0.2">
      <c r="A107" s="7" t="str">
        <f t="shared" si="3"/>
        <v/>
      </c>
      <c r="B107" s="6"/>
      <c r="C107" s="8"/>
      <c r="D107" s="9"/>
      <c r="E107" s="9"/>
      <c r="F107" s="6"/>
    </row>
    <row r="108" spans="1:6" x14ac:dyDescent="0.2">
      <c r="A108" s="7" t="str">
        <f t="shared" si="3"/>
        <v/>
      </c>
      <c r="B108" s="6"/>
      <c r="C108" s="8"/>
      <c r="D108" s="9"/>
      <c r="E108" s="9"/>
      <c r="F108" s="6"/>
    </row>
    <row r="109" spans="1:6" x14ac:dyDescent="0.2">
      <c r="A109" s="7" t="str">
        <f t="shared" si="3"/>
        <v/>
      </c>
      <c r="B109" s="6"/>
      <c r="C109" s="8"/>
      <c r="D109" s="9"/>
      <c r="E109" s="9"/>
      <c r="F109" s="6"/>
    </row>
    <row r="110" spans="1:6" x14ac:dyDescent="0.2">
      <c r="A110" s="7" t="str">
        <f t="shared" si="3"/>
        <v/>
      </c>
      <c r="B110" s="6"/>
      <c r="C110" s="8"/>
      <c r="D110" s="9"/>
      <c r="E110" s="9"/>
      <c r="F110" s="6"/>
    </row>
    <row r="111" spans="1:6" x14ac:dyDescent="0.2">
      <c r="A111" s="7" t="str">
        <f t="shared" si="3"/>
        <v/>
      </c>
      <c r="B111" s="6"/>
      <c r="C111" s="8"/>
      <c r="D111" s="9"/>
      <c r="E111" s="9"/>
      <c r="F111" s="6"/>
    </row>
    <row r="112" spans="1:6" x14ac:dyDescent="0.2">
      <c r="A112" s="7" t="str">
        <f t="shared" si="3"/>
        <v/>
      </c>
      <c r="B112" s="6"/>
      <c r="C112" s="8"/>
      <c r="D112" s="9"/>
      <c r="E112" s="9"/>
      <c r="F112" s="6"/>
    </row>
    <row r="113" spans="1:6" x14ac:dyDescent="0.2">
      <c r="A113" s="7" t="str">
        <f t="shared" si="3"/>
        <v/>
      </c>
      <c r="B113" s="6"/>
      <c r="C113" s="8"/>
      <c r="D113" s="9"/>
      <c r="E113" s="9"/>
      <c r="F113" s="6"/>
    </row>
    <row r="114" spans="1:6" x14ac:dyDescent="0.2">
      <c r="A114" s="7" t="str">
        <f t="shared" si="3"/>
        <v/>
      </c>
      <c r="B114" s="6"/>
      <c r="C114" s="8"/>
      <c r="D114" s="9"/>
      <c r="E114" s="9"/>
      <c r="F114" s="6"/>
    </row>
    <row r="115" spans="1:6" x14ac:dyDescent="0.2">
      <c r="A115" s="7" t="str">
        <f t="shared" si="3"/>
        <v/>
      </c>
      <c r="B115" s="6"/>
      <c r="C115" s="8"/>
      <c r="D115" s="9"/>
      <c r="E115" s="9"/>
      <c r="F115" s="6"/>
    </row>
    <row r="116" spans="1:6" x14ac:dyDescent="0.2">
      <c r="A116" s="7" t="str">
        <f t="shared" si="3"/>
        <v/>
      </c>
      <c r="B116" s="6"/>
      <c r="C116" s="8"/>
      <c r="D116" s="9"/>
      <c r="E116" s="9"/>
      <c r="F116" s="6"/>
    </row>
    <row r="117" spans="1:6" x14ac:dyDescent="0.2">
      <c r="A117" s="7" t="str">
        <f t="shared" si="3"/>
        <v/>
      </c>
      <c r="B117" s="6"/>
      <c r="C117" s="8"/>
      <c r="D117" s="9"/>
      <c r="E117" s="9"/>
      <c r="F117" s="6"/>
    </row>
    <row r="118" spans="1:6" x14ac:dyDescent="0.2">
      <c r="A118" s="7" t="str">
        <f t="shared" si="3"/>
        <v/>
      </c>
      <c r="B118" s="6"/>
      <c r="C118" s="8"/>
      <c r="D118" s="9"/>
      <c r="E118" s="9"/>
      <c r="F118" s="6"/>
    </row>
    <row r="119" spans="1:6" x14ac:dyDescent="0.2">
      <c r="A119" s="7" t="str">
        <f t="shared" si="3"/>
        <v/>
      </c>
      <c r="B119" s="6"/>
      <c r="C119" s="8"/>
      <c r="D119" s="9"/>
      <c r="E119" s="9"/>
      <c r="F119" s="6"/>
    </row>
    <row r="120" spans="1:6" x14ac:dyDescent="0.2">
      <c r="A120" s="7" t="str">
        <f t="shared" si="3"/>
        <v/>
      </c>
      <c r="B120" s="6"/>
      <c r="C120" s="8"/>
      <c r="D120" s="9"/>
      <c r="E120" s="9"/>
      <c r="F120" s="6"/>
    </row>
    <row r="121" spans="1:6" x14ac:dyDescent="0.2">
      <c r="A121" s="7" t="str">
        <f t="shared" si="3"/>
        <v/>
      </c>
      <c r="B121" s="6"/>
      <c r="C121" s="8"/>
      <c r="D121" s="9"/>
      <c r="E121" s="9"/>
      <c r="F121" s="6"/>
    </row>
    <row r="122" spans="1:6" x14ac:dyDescent="0.2">
      <c r="A122" s="7" t="str">
        <f t="shared" si="3"/>
        <v/>
      </c>
      <c r="B122" s="6"/>
      <c r="C122" s="8"/>
      <c r="D122" s="9"/>
      <c r="E122" s="9"/>
      <c r="F122" s="6"/>
    </row>
    <row r="123" spans="1:6" x14ac:dyDescent="0.2">
      <c r="A123" s="7" t="str">
        <f t="shared" si="3"/>
        <v/>
      </c>
      <c r="B123" s="6"/>
      <c r="C123" s="8"/>
      <c r="D123" s="9"/>
      <c r="E123" s="9"/>
      <c r="F123" s="6"/>
    </row>
    <row r="124" spans="1:6" x14ac:dyDescent="0.2">
      <c r="A124" s="7" t="str">
        <f t="shared" si="3"/>
        <v/>
      </c>
      <c r="B124" s="6"/>
      <c r="C124" s="8"/>
      <c r="D124" s="9"/>
      <c r="E124" s="9"/>
      <c r="F124" s="6"/>
    </row>
    <row r="125" spans="1:6" x14ac:dyDescent="0.2">
      <c r="A125" s="7" t="str">
        <f t="shared" si="3"/>
        <v/>
      </c>
      <c r="B125" s="6"/>
      <c r="C125" s="8"/>
      <c r="D125" s="9"/>
      <c r="E125" s="9"/>
      <c r="F125" s="6"/>
    </row>
  </sheetData>
  <conditionalFormatting sqref="B6:E125">
    <cfRule type="expression" dxfId="2" priority="1">
      <formula>AND(COUNTA($B6:$E6)&gt;0,COUNTA($B6:$E6)&lt;4)</formula>
    </cfRule>
  </conditionalFormatting>
  <dataValidations count="3">
    <dataValidation type="textLength" operator="lessThanOrEqual" allowBlank="1" sqref="A6:A1005 B6:B125" xr:uid="{00000000-0002-0000-0200-000000000000}">
      <formula1>20</formula1>
    </dataValidation>
    <dataValidation type="date" allowBlank="1" sqref="B6:B1005 C6:C125" xr:uid="{00000000-0002-0000-0200-000001000000}">
      <formula1>DATE(1900,1,1)</formula1>
      <formula2>DATE(2100,12,31)</formula2>
    </dataValidation>
    <dataValidation type="decimal" operator="greaterThan" allowBlank="1" sqref="C6:C1005 D6:E125" xr:uid="{00000000-0002-0000-0200-000002000000}">
      <formula1>0</formula1>
    </dataValidation>
  </dataValidations>
  <pageMargins left="0.75" right="0.75" top="1" bottom="1" header="0.5" footer="0.5"/>
  <headerFooter>
    <oddFooter>&amp;C_x000D_&amp;1#&amp;"Arial"&amp;9&amp;KA6A6A6 Sensitivity: Internal</oddFoot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AD47"/>
  </sheetPr>
  <dimension ref="A1:F1005"/>
  <sheetViews>
    <sheetView showGridLines="0" workbookViewId="0">
      <pane ySplit="5" topLeftCell="A6" activePane="bottomLeft" state="frozen"/>
      <selection pane="bottomLeft"/>
    </sheetView>
  </sheetViews>
  <sheetFormatPr baseColWidth="10" defaultColWidth="8.83203125" defaultRowHeight="15" x14ac:dyDescent="0.2"/>
  <cols>
    <col min="1" max="2" width="14" customWidth="1"/>
    <col min="3" max="3" width="21.5" customWidth="1"/>
    <col min="4" max="4" width="22" customWidth="1"/>
    <col min="5" max="5" width="10" customWidth="1"/>
    <col min="6" max="6" width="30" customWidth="1"/>
  </cols>
  <sheetData>
    <row r="1" spans="1:6" ht="24" x14ac:dyDescent="0.3">
      <c r="A1" s="1" t="s">
        <v>20</v>
      </c>
    </row>
    <row r="3" spans="1:6" x14ac:dyDescent="0.2">
      <c r="A3" t="s">
        <v>84</v>
      </c>
    </row>
    <row r="5" spans="1:6" ht="17" thickBot="1" x14ac:dyDescent="0.25">
      <c r="A5" s="3" t="s">
        <v>16</v>
      </c>
      <c r="B5" s="3" t="s">
        <v>21</v>
      </c>
      <c r="C5" s="31" t="s">
        <v>64</v>
      </c>
      <c r="D5" s="3" t="s">
        <v>22</v>
      </c>
      <c r="E5" s="3" t="s">
        <v>11</v>
      </c>
      <c r="F5" s="3" t="s">
        <v>13</v>
      </c>
    </row>
    <row r="6" spans="1:6" x14ac:dyDescent="0.2">
      <c r="A6" s="6" t="s">
        <v>83</v>
      </c>
      <c r="B6" s="8">
        <v>44572</v>
      </c>
      <c r="C6" s="33">
        <v>0.97</v>
      </c>
      <c r="D6" s="34">
        <f>IF(C6="","",VLOOKUP(E6,Valutakurser!$A$6:$B$40,2)*C6)</f>
        <v>9.3357649999999985</v>
      </c>
      <c r="E6" s="7">
        <f t="shared" ref="E6" si="0">IF(B6="","",YEAR(B6))</f>
        <v>2022</v>
      </c>
      <c r="F6" s="6"/>
    </row>
    <row r="7" spans="1:6" x14ac:dyDescent="0.2">
      <c r="A7" s="6" t="s">
        <v>83</v>
      </c>
      <c r="B7" s="8">
        <v>44663</v>
      </c>
      <c r="C7" s="33">
        <v>0.97</v>
      </c>
      <c r="D7" s="34">
        <f>IF(C7="","",VLOOKUP(E7,Valutakurser!$A$6:$B$40,2)*C7)</f>
        <v>9.3357649999999985</v>
      </c>
      <c r="E7" s="7">
        <f t="shared" ref="E7:E70" si="1">IF(B7="","",YEAR(B7))</f>
        <v>2022</v>
      </c>
      <c r="F7" s="6"/>
    </row>
    <row r="8" spans="1:6" x14ac:dyDescent="0.2">
      <c r="A8" s="6" t="s">
        <v>83</v>
      </c>
      <c r="B8" s="8">
        <v>44754</v>
      </c>
      <c r="C8" s="33">
        <v>0.97</v>
      </c>
      <c r="D8" s="34">
        <f>IF(C8="","",VLOOKUP(E8,Valutakurser!$A$6:$B$40,2)*C8)</f>
        <v>9.3357649999999985</v>
      </c>
      <c r="E8" s="7">
        <f t="shared" si="1"/>
        <v>2022</v>
      </c>
      <c r="F8" s="6"/>
    </row>
    <row r="9" spans="1:6" x14ac:dyDescent="0.2">
      <c r="A9" s="6" t="s">
        <v>83</v>
      </c>
      <c r="B9" s="8">
        <v>44845</v>
      </c>
      <c r="C9" s="33">
        <v>1.1200000000000001</v>
      </c>
      <c r="D9" s="34">
        <f>IF(C9="","",VLOOKUP(E9,Valutakurser!$A$6:$B$40,2)*C9)</f>
        <v>10.779440000000001</v>
      </c>
      <c r="E9" s="7">
        <f t="shared" si="1"/>
        <v>2022</v>
      </c>
      <c r="F9" s="6"/>
    </row>
    <row r="10" spans="1:6" x14ac:dyDescent="0.2">
      <c r="A10" s="6" t="s">
        <v>83</v>
      </c>
      <c r="B10" s="8">
        <v>44936</v>
      </c>
      <c r="C10" s="33">
        <v>1.1200000000000001</v>
      </c>
      <c r="D10" s="34">
        <f>IF(C10="","",VLOOKUP(E10,Valutakurser!$A$6:$B$40,2)*C10)</f>
        <v>11.832464000000002</v>
      </c>
      <c r="E10" s="7">
        <f t="shared" si="1"/>
        <v>2023</v>
      </c>
      <c r="F10" s="6"/>
    </row>
    <row r="11" spans="1:6" x14ac:dyDescent="0.2">
      <c r="A11" s="6" t="s">
        <v>83</v>
      </c>
      <c r="B11" s="8">
        <v>45027</v>
      </c>
      <c r="C11" s="33">
        <v>1.1200000000000001</v>
      </c>
      <c r="D11" s="34">
        <f>IF(C11="","",VLOOKUP(E11,Valutakurser!$A$6:$B$40,2)*C11)</f>
        <v>11.832464000000002</v>
      </c>
      <c r="E11" s="7">
        <f t="shared" si="1"/>
        <v>2023</v>
      </c>
      <c r="F11" s="6"/>
    </row>
    <row r="12" spans="1:6" x14ac:dyDescent="0.2">
      <c r="A12" s="6" t="s">
        <v>83</v>
      </c>
      <c r="B12" s="8">
        <v>45118</v>
      </c>
      <c r="C12" s="33">
        <v>1.1200000000000001</v>
      </c>
      <c r="D12" s="34">
        <f>IF(C12="","",VLOOKUP(E12,Valutakurser!$A$6:$B$40,2)*C12)</f>
        <v>11.832464000000002</v>
      </c>
      <c r="E12" s="7">
        <f t="shared" si="1"/>
        <v>2023</v>
      </c>
      <c r="F12" s="6"/>
    </row>
    <row r="13" spans="1:6" x14ac:dyDescent="0.2">
      <c r="A13" s="6" t="s">
        <v>83</v>
      </c>
      <c r="B13" s="8">
        <v>45209</v>
      </c>
      <c r="C13" s="33">
        <v>1.29</v>
      </c>
      <c r="D13" s="34">
        <f>IF(C13="","",VLOOKUP(E13,Valutakurser!$A$6:$B$40,2)*C13)</f>
        <v>13.628463</v>
      </c>
      <c r="E13" s="7">
        <f t="shared" si="1"/>
        <v>2023</v>
      </c>
      <c r="F13" s="6"/>
    </row>
    <row r="14" spans="1:6" x14ac:dyDescent="0.2">
      <c r="A14" s="6" t="s">
        <v>83</v>
      </c>
      <c r="B14" s="8">
        <v>45307</v>
      </c>
      <c r="C14" s="33">
        <v>1.29</v>
      </c>
      <c r="D14" s="34">
        <f>IF(C14="","",VLOOKUP(E14,Valutakurser!$A$6:$B$40,2)*C14)</f>
        <v>13.858857</v>
      </c>
      <c r="E14" s="7">
        <f t="shared" si="1"/>
        <v>2024</v>
      </c>
      <c r="F14" s="6"/>
    </row>
    <row r="15" spans="1:6" x14ac:dyDescent="0.2">
      <c r="A15" s="6" t="s">
        <v>83</v>
      </c>
      <c r="B15" s="8">
        <v>45391</v>
      </c>
      <c r="C15" s="33">
        <v>1.29</v>
      </c>
      <c r="D15" s="34">
        <f>IF(C15="","",VLOOKUP(E15,Valutakurser!$A$6:$B$40,2)*C15)</f>
        <v>13.858857</v>
      </c>
      <c r="E15" s="7">
        <f t="shared" si="1"/>
        <v>2024</v>
      </c>
      <c r="F15" s="6"/>
    </row>
    <row r="16" spans="1:6" x14ac:dyDescent="0.2">
      <c r="A16" s="6" t="s">
        <v>83</v>
      </c>
      <c r="B16" s="8">
        <v>45483</v>
      </c>
      <c r="C16" s="33">
        <v>1.29</v>
      </c>
      <c r="D16" s="34">
        <f>IF(C16="","",VLOOKUP(E16,Valutakurser!$A$6:$B$40,2)*C16)</f>
        <v>13.858857</v>
      </c>
      <c r="E16" s="7">
        <f t="shared" si="1"/>
        <v>2024</v>
      </c>
      <c r="F16" s="6"/>
    </row>
    <row r="17" spans="1:6" x14ac:dyDescent="0.2">
      <c r="A17" s="6" t="s">
        <v>83</v>
      </c>
      <c r="B17" s="8">
        <v>45574</v>
      </c>
      <c r="C17" s="33">
        <v>1.48</v>
      </c>
      <c r="D17" s="34">
        <f>IF(C17="","",VLOOKUP(E17,Valutakurser!$A$6:$B$40,2)*C17)</f>
        <v>15.900084</v>
      </c>
      <c r="E17" s="7">
        <f t="shared" si="1"/>
        <v>2024</v>
      </c>
      <c r="F17" s="6"/>
    </row>
    <row r="18" spans="1:6" x14ac:dyDescent="0.2">
      <c r="A18" s="6" t="s">
        <v>83</v>
      </c>
      <c r="B18" s="8">
        <v>45672</v>
      </c>
      <c r="C18" s="33">
        <v>1.48</v>
      </c>
      <c r="D18" s="34">
        <f>IF(C18="","",VLOOKUP(E18,Valutakurser!$A$6:$B$40,2)*C18)</f>
        <v>15.378976</v>
      </c>
      <c r="E18" s="7">
        <f t="shared" si="1"/>
        <v>2025</v>
      </c>
      <c r="F18" s="6"/>
    </row>
    <row r="19" spans="1:6" x14ac:dyDescent="0.2">
      <c r="A19" s="6" t="s">
        <v>83</v>
      </c>
      <c r="B19" s="8">
        <v>45756</v>
      </c>
      <c r="C19" s="33">
        <v>1.48</v>
      </c>
      <c r="D19" s="34">
        <f>IF(C19="","",VLOOKUP(E19,Valutakurser!$A$6:$B$40,2)*C19)</f>
        <v>15.378976</v>
      </c>
      <c r="E19" s="7">
        <f t="shared" si="1"/>
        <v>2025</v>
      </c>
      <c r="F19" s="6"/>
    </row>
    <row r="20" spans="1:6" x14ac:dyDescent="0.2">
      <c r="A20" s="6" t="s">
        <v>83</v>
      </c>
      <c r="B20" s="8">
        <v>45847</v>
      </c>
      <c r="C20" s="33">
        <v>1.48</v>
      </c>
      <c r="D20" s="34">
        <f>IF(C20="","",VLOOKUP(E20,Valutakurser!$A$6:$B$40,2)*C20)</f>
        <v>15.378976</v>
      </c>
      <c r="E20" s="7">
        <f t="shared" si="1"/>
        <v>2025</v>
      </c>
      <c r="F20" s="6"/>
    </row>
    <row r="21" spans="1:6" x14ac:dyDescent="0.2">
      <c r="A21" s="6" t="s">
        <v>83</v>
      </c>
      <c r="B21" s="8">
        <v>45939</v>
      </c>
      <c r="C21" s="33">
        <v>1.63</v>
      </c>
      <c r="D21" s="34">
        <f>IF(C21="","",VLOOKUP(E21,Valutakurser!$A$6:$B$40,2)*C21)</f>
        <v>16.937655999999997</v>
      </c>
      <c r="E21" s="7">
        <f t="shared" si="1"/>
        <v>2025</v>
      </c>
      <c r="F21" s="6"/>
    </row>
    <row r="22" spans="1:6" x14ac:dyDescent="0.2">
      <c r="A22" s="6"/>
      <c r="B22" s="8"/>
      <c r="C22" s="33"/>
      <c r="D22" s="34" t="str">
        <f>IF(C22="","",VLOOKUP(E22,Valutakurser!$A$6:$B$40,2)*C22)</f>
        <v/>
      </c>
      <c r="E22" s="7" t="str">
        <f t="shared" si="1"/>
        <v/>
      </c>
      <c r="F22" s="6"/>
    </row>
    <row r="23" spans="1:6" x14ac:dyDescent="0.2">
      <c r="A23" s="6"/>
      <c r="B23" s="8"/>
      <c r="C23" s="33"/>
      <c r="D23" s="34" t="str">
        <f>IF(C23="","",VLOOKUP(E23,Valutakurser!$A$6:$B$40,2)*C23)</f>
        <v/>
      </c>
      <c r="E23" s="7" t="str">
        <f t="shared" si="1"/>
        <v/>
      </c>
      <c r="F23" s="6"/>
    </row>
    <row r="24" spans="1:6" x14ac:dyDescent="0.2">
      <c r="A24" s="6"/>
      <c r="B24" s="8"/>
      <c r="C24" s="33"/>
      <c r="D24" s="34" t="str">
        <f>IF(C24="","",VLOOKUP(E24,Valutakurser!$A$6:$B$40,2)*C24)</f>
        <v/>
      </c>
      <c r="E24" s="7" t="str">
        <f t="shared" si="1"/>
        <v/>
      </c>
      <c r="F24" s="6"/>
    </row>
    <row r="25" spans="1:6" x14ac:dyDescent="0.2">
      <c r="A25" s="6"/>
      <c r="B25" s="8"/>
      <c r="C25" s="33"/>
      <c r="D25" s="34" t="str">
        <f>IF(C25="","",VLOOKUP(E25,Valutakurser!$A$6:$B$40,2)*C25)</f>
        <v/>
      </c>
      <c r="E25" s="7" t="str">
        <f t="shared" si="1"/>
        <v/>
      </c>
      <c r="F25" s="6"/>
    </row>
    <row r="26" spans="1:6" x14ac:dyDescent="0.2">
      <c r="A26" s="6"/>
      <c r="B26" s="8"/>
      <c r="C26" s="33"/>
      <c r="D26" s="34" t="str">
        <f>IF(C26="","",VLOOKUP(E26,Valutakurser!$A$6:$B$40,2)*C26)</f>
        <v/>
      </c>
      <c r="E26" s="7" t="str">
        <f t="shared" si="1"/>
        <v/>
      </c>
      <c r="F26" s="6"/>
    </row>
    <row r="27" spans="1:6" x14ac:dyDescent="0.2">
      <c r="A27" s="6"/>
      <c r="B27" s="8"/>
      <c r="C27" s="33"/>
      <c r="D27" s="34" t="str">
        <f>IF(C27="","",VLOOKUP(E27,Valutakurser!$A$6:$B$40,2)*C27)</f>
        <v/>
      </c>
      <c r="E27" s="7" t="str">
        <f t="shared" si="1"/>
        <v/>
      </c>
      <c r="F27" s="6"/>
    </row>
    <row r="28" spans="1:6" x14ac:dyDescent="0.2">
      <c r="A28" s="6"/>
      <c r="B28" s="8"/>
      <c r="C28" s="33"/>
      <c r="D28" s="34" t="str">
        <f>IF(C28="","",VLOOKUP(E28,Valutakurser!$A$6:$B$40,2)*C28)</f>
        <v/>
      </c>
      <c r="E28" s="7" t="str">
        <f t="shared" si="1"/>
        <v/>
      </c>
      <c r="F28" s="6"/>
    </row>
    <row r="29" spans="1:6" x14ac:dyDescent="0.2">
      <c r="A29" s="6"/>
      <c r="B29" s="8"/>
      <c r="C29" s="33"/>
      <c r="D29" s="34" t="str">
        <f>IF(C29="","",VLOOKUP(E29,Valutakurser!$A$6:$B$40,2)*C29)</f>
        <v/>
      </c>
      <c r="E29" s="7" t="str">
        <f t="shared" si="1"/>
        <v/>
      </c>
      <c r="F29" s="6"/>
    </row>
    <row r="30" spans="1:6" x14ac:dyDescent="0.2">
      <c r="A30" s="6"/>
      <c r="B30" s="8"/>
      <c r="C30" s="33"/>
      <c r="D30" s="34" t="str">
        <f>IF(C30="","",VLOOKUP(E30,Valutakurser!$A$6:$B$40,2)*C30)</f>
        <v/>
      </c>
      <c r="E30" s="7" t="str">
        <f t="shared" si="1"/>
        <v/>
      </c>
      <c r="F30" s="6"/>
    </row>
    <row r="31" spans="1:6" x14ac:dyDescent="0.2">
      <c r="A31" s="6"/>
      <c r="B31" s="8"/>
      <c r="C31" s="33"/>
      <c r="D31" s="34" t="str">
        <f>IF(C31="","",VLOOKUP(E31,Valutakurser!$A$6:$B$40,2)*C31)</f>
        <v/>
      </c>
      <c r="E31" s="7" t="str">
        <f t="shared" si="1"/>
        <v/>
      </c>
      <c r="F31" s="6"/>
    </row>
    <row r="32" spans="1:6" x14ac:dyDescent="0.2">
      <c r="A32" s="6"/>
      <c r="B32" s="8"/>
      <c r="C32" s="33"/>
      <c r="D32" s="34" t="str">
        <f>IF(C32="","",VLOOKUP(E32,Valutakurser!$A$6:$B$40,2)*C32)</f>
        <v/>
      </c>
      <c r="E32" s="7" t="str">
        <f t="shared" si="1"/>
        <v/>
      </c>
      <c r="F32" s="6"/>
    </row>
    <row r="33" spans="1:6" x14ac:dyDescent="0.2">
      <c r="A33" s="6"/>
      <c r="B33" s="8"/>
      <c r="C33" s="33"/>
      <c r="D33" s="34" t="str">
        <f>IF(C33="","",VLOOKUP(E33,Valutakurser!$A$6:$B$40,2)*C33)</f>
        <v/>
      </c>
      <c r="E33" s="7" t="str">
        <f t="shared" si="1"/>
        <v/>
      </c>
      <c r="F33" s="6"/>
    </row>
    <row r="34" spans="1:6" x14ac:dyDescent="0.2">
      <c r="A34" s="6"/>
      <c r="B34" s="8"/>
      <c r="C34" s="33"/>
      <c r="D34" s="34" t="str">
        <f>IF(C34="","",VLOOKUP(E34,Valutakurser!$A$6:$B$40,2)*C34)</f>
        <v/>
      </c>
      <c r="E34" s="7" t="str">
        <f t="shared" si="1"/>
        <v/>
      </c>
      <c r="F34" s="6"/>
    </row>
    <row r="35" spans="1:6" x14ac:dyDescent="0.2">
      <c r="A35" s="6"/>
      <c r="B35" s="8"/>
      <c r="C35" s="33"/>
      <c r="D35" s="34" t="str">
        <f>IF(C35="","",VLOOKUP(E35,Valutakurser!$A$6:$B$40,2)*C35)</f>
        <v/>
      </c>
      <c r="E35" s="7" t="str">
        <f t="shared" si="1"/>
        <v/>
      </c>
      <c r="F35" s="6"/>
    </row>
    <row r="36" spans="1:6" x14ac:dyDescent="0.2">
      <c r="A36" s="6"/>
      <c r="B36" s="8"/>
      <c r="C36" s="33"/>
      <c r="D36" s="34" t="str">
        <f>IF(C36="","",VLOOKUP(E36,Valutakurser!$A$6:$B$40,2)*C36)</f>
        <v/>
      </c>
      <c r="E36" s="7" t="str">
        <f t="shared" si="1"/>
        <v/>
      </c>
      <c r="F36" s="6"/>
    </row>
    <row r="37" spans="1:6" x14ac:dyDescent="0.2">
      <c r="A37" s="6"/>
      <c r="B37" s="8"/>
      <c r="C37" s="33"/>
      <c r="D37" s="34" t="str">
        <f>IF(C37="","",VLOOKUP(E37,Valutakurser!$A$6:$B$40,2)*C37)</f>
        <v/>
      </c>
      <c r="E37" s="7" t="str">
        <f t="shared" si="1"/>
        <v/>
      </c>
      <c r="F37" s="6"/>
    </row>
    <row r="38" spans="1:6" x14ac:dyDescent="0.2">
      <c r="A38" s="6"/>
      <c r="B38" s="8"/>
      <c r="C38" s="33"/>
      <c r="D38" s="34" t="str">
        <f>IF(C38="","",VLOOKUP(E38,Valutakurser!$A$6:$B$40,2)*C38)</f>
        <v/>
      </c>
      <c r="E38" s="7" t="str">
        <f t="shared" si="1"/>
        <v/>
      </c>
      <c r="F38" s="6"/>
    </row>
    <row r="39" spans="1:6" x14ac:dyDescent="0.2">
      <c r="A39" s="6"/>
      <c r="B39" s="8"/>
      <c r="C39" s="33"/>
      <c r="D39" s="34" t="str">
        <f>IF(C39="","",VLOOKUP(E39,Valutakurser!$A$6:$B$40,2)*C39)</f>
        <v/>
      </c>
      <c r="E39" s="7" t="str">
        <f t="shared" si="1"/>
        <v/>
      </c>
      <c r="F39" s="6"/>
    </row>
    <row r="40" spans="1:6" x14ac:dyDescent="0.2">
      <c r="A40" s="6"/>
      <c r="B40" s="8"/>
      <c r="C40" s="33"/>
      <c r="D40" s="34" t="str">
        <f>IF(C40="","",VLOOKUP(E40,Valutakurser!$A$6:$B$40,2)*C40)</f>
        <v/>
      </c>
      <c r="E40" s="7" t="str">
        <f t="shared" si="1"/>
        <v/>
      </c>
      <c r="F40" s="6"/>
    </row>
    <row r="41" spans="1:6" x14ac:dyDescent="0.2">
      <c r="A41" s="6"/>
      <c r="B41" s="8"/>
      <c r="C41" s="33"/>
      <c r="D41" s="34" t="str">
        <f>IF(C41="","",VLOOKUP(E41,Valutakurser!$A$6:$B$40,2)*C41)</f>
        <v/>
      </c>
      <c r="E41" s="7" t="str">
        <f t="shared" si="1"/>
        <v/>
      </c>
      <c r="F41" s="6"/>
    </row>
    <row r="42" spans="1:6" x14ac:dyDescent="0.2">
      <c r="A42" s="6"/>
      <c r="B42" s="8"/>
      <c r="C42" s="33"/>
      <c r="D42" s="34" t="str">
        <f>IF(C42="","",VLOOKUP(E42,Valutakurser!$A$6:$B$40,2)*C42)</f>
        <v/>
      </c>
      <c r="E42" s="7" t="str">
        <f t="shared" si="1"/>
        <v/>
      </c>
      <c r="F42" s="6"/>
    </row>
    <row r="43" spans="1:6" x14ac:dyDescent="0.2">
      <c r="A43" s="6"/>
      <c r="B43" s="8"/>
      <c r="C43" s="33"/>
      <c r="D43" s="34" t="str">
        <f>IF(C43="","",VLOOKUP(E43,Valutakurser!$A$6:$B$40,2)*C43)</f>
        <v/>
      </c>
      <c r="E43" s="7" t="str">
        <f t="shared" si="1"/>
        <v/>
      </c>
      <c r="F43" s="6"/>
    </row>
    <row r="44" spans="1:6" x14ac:dyDescent="0.2">
      <c r="A44" s="6"/>
      <c r="B44" s="8"/>
      <c r="C44" s="33"/>
      <c r="D44" s="34" t="str">
        <f>IF(C44="","",VLOOKUP(E44,Valutakurser!$A$6:$B$40,2)*C44)</f>
        <v/>
      </c>
      <c r="E44" s="7" t="str">
        <f t="shared" si="1"/>
        <v/>
      </c>
      <c r="F44" s="6"/>
    </row>
    <row r="45" spans="1:6" x14ac:dyDescent="0.2">
      <c r="A45" s="6"/>
      <c r="B45" s="8"/>
      <c r="C45" s="33"/>
      <c r="D45" s="34" t="str">
        <f>IF(C45="","",VLOOKUP(E45,Valutakurser!$A$6:$B$40,2)*C45)</f>
        <v/>
      </c>
      <c r="E45" s="7" t="str">
        <f t="shared" si="1"/>
        <v/>
      </c>
      <c r="F45" s="6"/>
    </row>
    <row r="46" spans="1:6" x14ac:dyDescent="0.2">
      <c r="A46" s="6"/>
      <c r="B46" s="8"/>
      <c r="C46" s="33"/>
      <c r="D46" s="34" t="str">
        <f>IF(C46="","",VLOOKUP(E46,Valutakurser!$A$6:$B$40,2)*C46)</f>
        <v/>
      </c>
      <c r="E46" s="7" t="str">
        <f t="shared" si="1"/>
        <v/>
      </c>
      <c r="F46" s="6"/>
    </row>
    <row r="47" spans="1:6" x14ac:dyDescent="0.2">
      <c r="A47" s="6"/>
      <c r="B47" s="8"/>
      <c r="C47" s="33"/>
      <c r="D47" s="34" t="str">
        <f>IF(C47="","",VLOOKUP(E47,Valutakurser!$A$6:$B$40,2)*C47)</f>
        <v/>
      </c>
      <c r="E47" s="7" t="str">
        <f t="shared" si="1"/>
        <v/>
      </c>
      <c r="F47" s="6"/>
    </row>
    <row r="48" spans="1:6" x14ac:dyDescent="0.2">
      <c r="A48" s="6"/>
      <c r="B48" s="8"/>
      <c r="C48" s="33"/>
      <c r="D48" s="34" t="str">
        <f>IF(C48="","",VLOOKUP(E48,Valutakurser!$A$6:$B$40,2)*C48)</f>
        <v/>
      </c>
      <c r="E48" s="7" t="str">
        <f t="shared" si="1"/>
        <v/>
      </c>
      <c r="F48" s="6"/>
    </row>
    <row r="49" spans="1:6" x14ac:dyDescent="0.2">
      <c r="A49" s="6"/>
      <c r="B49" s="8"/>
      <c r="C49" s="33"/>
      <c r="D49" s="34" t="str">
        <f>IF(C49="","",VLOOKUP(E49,Valutakurser!$A$6:$B$40,2)*C49)</f>
        <v/>
      </c>
      <c r="E49" s="7" t="str">
        <f t="shared" si="1"/>
        <v/>
      </c>
      <c r="F49" s="6"/>
    </row>
    <row r="50" spans="1:6" x14ac:dyDescent="0.2">
      <c r="A50" s="6"/>
      <c r="B50" s="8"/>
      <c r="C50" s="33"/>
      <c r="D50" s="34" t="str">
        <f>IF(C50="","",VLOOKUP(E50,Valutakurser!$A$6:$B$40,2)*C50)</f>
        <v/>
      </c>
      <c r="E50" s="7" t="str">
        <f t="shared" si="1"/>
        <v/>
      </c>
      <c r="F50" s="6"/>
    </row>
    <row r="51" spans="1:6" x14ac:dyDescent="0.2">
      <c r="A51" s="6"/>
      <c r="B51" s="8"/>
      <c r="C51" s="33"/>
      <c r="D51" s="34" t="str">
        <f>IF(C51="","",VLOOKUP(E51,Valutakurser!$A$6:$B$40,2)*C51)</f>
        <v/>
      </c>
      <c r="E51" s="7" t="str">
        <f t="shared" si="1"/>
        <v/>
      </c>
      <c r="F51" s="6"/>
    </row>
    <row r="52" spans="1:6" x14ac:dyDescent="0.2">
      <c r="A52" s="6"/>
      <c r="B52" s="8"/>
      <c r="C52" s="33"/>
      <c r="D52" s="34" t="str">
        <f>IF(C52="","",VLOOKUP(E52,Valutakurser!$A$6:$B$40,2)*C52)</f>
        <v/>
      </c>
      <c r="E52" s="7" t="str">
        <f t="shared" si="1"/>
        <v/>
      </c>
      <c r="F52" s="6"/>
    </row>
    <row r="53" spans="1:6" x14ac:dyDescent="0.2">
      <c r="A53" s="6"/>
      <c r="B53" s="8"/>
      <c r="C53" s="33"/>
      <c r="D53" s="34" t="str">
        <f>IF(C53="","",VLOOKUP(E53,Valutakurser!$A$6:$B$40,2)*C53)</f>
        <v/>
      </c>
      <c r="E53" s="7" t="str">
        <f t="shared" si="1"/>
        <v/>
      </c>
      <c r="F53" s="6"/>
    </row>
    <row r="54" spans="1:6" x14ac:dyDescent="0.2">
      <c r="A54" s="6"/>
      <c r="B54" s="8"/>
      <c r="C54" s="33"/>
      <c r="D54" s="34" t="str">
        <f>IF(C54="","",VLOOKUP(E54,Valutakurser!$A$6:$B$40,2)*C54)</f>
        <v/>
      </c>
      <c r="E54" s="7" t="str">
        <f t="shared" si="1"/>
        <v/>
      </c>
      <c r="F54" s="6"/>
    </row>
    <row r="55" spans="1:6" x14ac:dyDescent="0.2">
      <c r="A55" s="6"/>
      <c r="B55" s="8"/>
      <c r="C55" s="33"/>
      <c r="D55" s="34" t="str">
        <f>IF(C55="","",VLOOKUP(E55,Valutakurser!$A$6:$B$40,2)*C55)</f>
        <v/>
      </c>
      <c r="E55" s="7" t="str">
        <f t="shared" si="1"/>
        <v/>
      </c>
      <c r="F55" s="6"/>
    </row>
    <row r="56" spans="1:6" x14ac:dyDescent="0.2">
      <c r="A56" s="6"/>
      <c r="B56" s="8"/>
      <c r="C56" s="33"/>
      <c r="D56" s="34" t="str">
        <f>IF(C56="","",VLOOKUP(E56,Valutakurser!$A$6:$B$40,2)*C56)</f>
        <v/>
      </c>
      <c r="E56" s="7" t="str">
        <f t="shared" si="1"/>
        <v/>
      </c>
      <c r="F56" s="6"/>
    </row>
    <row r="57" spans="1:6" x14ac:dyDescent="0.2">
      <c r="A57" s="6"/>
      <c r="B57" s="8"/>
      <c r="C57" s="33"/>
      <c r="D57" s="34" t="str">
        <f>IF(C57="","",VLOOKUP(E57,Valutakurser!$A$6:$B$40,2)*C57)</f>
        <v/>
      </c>
      <c r="E57" s="7" t="str">
        <f t="shared" si="1"/>
        <v/>
      </c>
      <c r="F57" s="6"/>
    </row>
    <row r="58" spans="1:6" x14ac:dyDescent="0.2">
      <c r="A58" s="6"/>
      <c r="B58" s="8"/>
      <c r="C58" s="33"/>
      <c r="D58" s="34" t="str">
        <f>IF(C58="","",VLOOKUP(E58,Valutakurser!$A$6:$B$40,2)*C58)</f>
        <v/>
      </c>
      <c r="E58" s="7" t="str">
        <f t="shared" si="1"/>
        <v/>
      </c>
      <c r="F58" s="6"/>
    </row>
    <row r="59" spans="1:6" x14ac:dyDescent="0.2">
      <c r="A59" s="6"/>
      <c r="B59" s="8"/>
      <c r="C59" s="33"/>
      <c r="D59" s="34" t="str">
        <f>IF(C59="","",VLOOKUP(E59,Valutakurser!$A$6:$B$40,2)*C59)</f>
        <v/>
      </c>
      <c r="E59" s="7" t="str">
        <f t="shared" si="1"/>
        <v/>
      </c>
      <c r="F59" s="6"/>
    </row>
    <row r="60" spans="1:6" x14ac:dyDescent="0.2">
      <c r="A60" s="6"/>
      <c r="B60" s="8"/>
      <c r="C60" s="33"/>
      <c r="D60" s="34" t="str">
        <f>IF(C60="","",VLOOKUP(E60,Valutakurser!$A$6:$B$40,2)*C60)</f>
        <v/>
      </c>
      <c r="E60" s="7" t="str">
        <f t="shared" si="1"/>
        <v/>
      </c>
      <c r="F60" s="6"/>
    </row>
    <row r="61" spans="1:6" x14ac:dyDescent="0.2">
      <c r="A61" s="6"/>
      <c r="B61" s="8"/>
      <c r="C61" s="33"/>
      <c r="D61" s="34" t="str">
        <f>IF(C61="","",VLOOKUP(E61,Valutakurser!$A$6:$B$40,2)*C61)</f>
        <v/>
      </c>
      <c r="E61" s="7" t="str">
        <f t="shared" si="1"/>
        <v/>
      </c>
      <c r="F61" s="6"/>
    </row>
    <row r="62" spans="1:6" x14ac:dyDescent="0.2">
      <c r="A62" s="6"/>
      <c r="B62" s="8"/>
      <c r="C62" s="33"/>
      <c r="D62" s="34" t="str">
        <f>IF(C62="","",VLOOKUP(E62,Valutakurser!$A$6:$B$40,2)*C62)</f>
        <v/>
      </c>
      <c r="E62" s="7" t="str">
        <f t="shared" si="1"/>
        <v/>
      </c>
      <c r="F62" s="6"/>
    </row>
    <row r="63" spans="1:6" x14ac:dyDescent="0.2">
      <c r="A63" s="6"/>
      <c r="B63" s="8"/>
      <c r="C63" s="33"/>
      <c r="D63" s="34" t="str">
        <f>IF(C63="","",VLOOKUP(E63,Valutakurser!$A$6:$B$40,2)*C63)</f>
        <v/>
      </c>
      <c r="E63" s="7" t="str">
        <f t="shared" si="1"/>
        <v/>
      </c>
      <c r="F63" s="6"/>
    </row>
    <row r="64" spans="1:6" x14ac:dyDescent="0.2">
      <c r="A64" s="6"/>
      <c r="B64" s="8"/>
      <c r="C64" s="33"/>
      <c r="D64" s="34" t="str">
        <f>IF(C64="","",VLOOKUP(E64,Valutakurser!$A$6:$B$40,2)*C64)</f>
        <v/>
      </c>
      <c r="E64" s="7" t="str">
        <f t="shared" si="1"/>
        <v/>
      </c>
      <c r="F64" s="6"/>
    </row>
    <row r="65" spans="1:6" x14ac:dyDescent="0.2">
      <c r="A65" s="6"/>
      <c r="B65" s="8"/>
      <c r="C65" s="33"/>
      <c r="D65" s="34" t="str">
        <f>IF(C65="","",VLOOKUP(E65,Valutakurser!$A$6:$B$40,2)*C65)</f>
        <v/>
      </c>
      <c r="E65" s="7" t="str">
        <f t="shared" si="1"/>
        <v/>
      </c>
      <c r="F65" s="6"/>
    </row>
    <row r="66" spans="1:6" x14ac:dyDescent="0.2">
      <c r="A66" s="6"/>
      <c r="B66" s="8"/>
      <c r="C66" s="33"/>
      <c r="D66" s="34" t="str">
        <f>IF(C66="","",VLOOKUP(E66,Valutakurser!$A$6:$B$40,2)*C66)</f>
        <v/>
      </c>
      <c r="E66" s="7" t="str">
        <f t="shared" si="1"/>
        <v/>
      </c>
      <c r="F66" s="6"/>
    </row>
    <row r="67" spans="1:6" x14ac:dyDescent="0.2">
      <c r="A67" s="6"/>
      <c r="B67" s="8"/>
      <c r="C67" s="33"/>
      <c r="D67" s="34" t="str">
        <f>IF(C67="","",VLOOKUP(E67,Valutakurser!$A$6:$B$40,2)*C67)</f>
        <v/>
      </c>
      <c r="E67" s="7" t="str">
        <f t="shared" si="1"/>
        <v/>
      </c>
      <c r="F67" s="6"/>
    </row>
    <row r="68" spans="1:6" x14ac:dyDescent="0.2">
      <c r="A68" s="6"/>
      <c r="B68" s="8"/>
      <c r="C68" s="33"/>
      <c r="D68" s="34" t="str">
        <f>IF(C68="","",VLOOKUP(E68,Valutakurser!$A$6:$B$40,2)*C68)</f>
        <v/>
      </c>
      <c r="E68" s="7" t="str">
        <f t="shared" si="1"/>
        <v/>
      </c>
      <c r="F68" s="6"/>
    </row>
    <row r="69" spans="1:6" x14ac:dyDescent="0.2">
      <c r="A69" s="6"/>
      <c r="B69" s="8"/>
      <c r="C69" s="33"/>
      <c r="D69" s="34" t="str">
        <f>IF(C69="","",VLOOKUP(E69,Valutakurser!$A$6:$B$40,2)*C69)</f>
        <v/>
      </c>
      <c r="E69" s="7" t="str">
        <f t="shared" si="1"/>
        <v/>
      </c>
      <c r="F69" s="6"/>
    </row>
    <row r="70" spans="1:6" x14ac:dyDescent="0.2">
      <c r="A70" s="6"/>
      <c r="B70" s="8"/>
      <c r="C70" s="33"/>
      <c r="D70" s="34" t="str">
        <f>IF(C70="","",VLOOKUP(E70,Valutakurser!$A$6:$B$40,2)*C70)</f>
        <v/>
      </c>
      <c r="E70" s="7" t="str">
        <f t="shared" si="1"/>
        <v/>
      </c>
      <c r="F70" s="6"/>
    </row>
    <row r="71" spans="1:6" x14ac:dyDescent="0.2">
      <c r="A71" s="6"/>
      <c r="B71" s="8"/>
      <c r="C71" s="33"/>
      <c r="D71" s="34" t="str">
        <f>IF(C71="","",VLOOKUP(E71,Valutakurser!$A$6:$B$40,2)*C71)</f>
        <v/>
      </c>
      <c r="E71" s="7" t="str">
        <f t="shared" ref="E71:E134" si="2">IF(B71="","",YEAR(B71))</f>
        <v/>
      </c>
      <c r="F71" s="6"/>
    </row>
    <row r="72" spans="1:6" x14ac:dyDescent="0.2">
      <c r="A72" s="6"/>
      <c r="B72" s="8"/>
      <c r="C72" s="33"/>
      <c r="D72" s="34" t="str">
        <f>IF(C72="","",VLOOKUP(E72,Valutakurser!$A$6:$B$40,2)*C72)</f>
        <v/>
      </c>
      <c r="E72" s="7" t="str">
        <f t="shared" si="2"/>
        <v/>
      </c>
      <c r="F72" s="6"/>
    </row>
    <row r="73" spans="1:6" x14ac:dyDescent="0.2">
      <c r="A73" s="6"/>
      <c r="B73" s="8"/>
      <c r="C73" s="33"/>
      <c r="D73" s="34" t="str">
        <f>IF(C73="","",VLOOKUP(E73,Valutakurser!$A$6:$B$40,2)*C73)</f>
        <v/>
      </c>
      <c r="E73" s="7" t="str">
        <f t="shared" si="2"/>
        <v/>
      </c>
      <c r="F73" s="6"/>
    </row>
    <row r="74" spans="1:6" x14ac:dyDescent="0.2">
      <c r="A74" s="6"/>
      <c r="B74" s="8"/>
      <c r="C74" s="33"/>
      <c r="D74" s="34" t="str">
        <f>IF(C74="","",VLOOKUP(E74,Valutakurser!$A$6:$B$40,2)*C74)</f>
        <v/>
      </c>
      <c r="E74" s="7" t="str">
        <f t="shared" si="2"/>
        <v/>
      </c>
      <c r="F74" s="6"/>
    </row>
    <row r="75" spans="1:6" x14ac:dyDescent="0.2">
      <c r="A75" s="6"/>
      <c r="B75" s="8"/>
      <c r="C75" s="33"/>
      <c r="D75" s="34" t="str">
        <f>IF(C75="","",VLOOKUP(E75,Valutakurser!$A$6:$B$40,2)*C75)</f>
        <v/>
      </c>
      <c r="E75" s="7" t="str">
        <f t="shared" si="2"/>
        <v/>
      </c>
      <c r="F75" s="6"/>
    </row>
    <row r="76" spans="1:6" x14ac:dyDescent="0.2">
      <c r="A76" s="6"/>
      <c r="B76" s="8"/>
      <c r="C76" s="33"/>
      <c r="D76" s="34" t="str">
        <f>IF(C76="","",VLOOKUP(E76,Valutakurser!$A$6:$B$40,2)*C76)</f>
        <v/>
      </c>
      <c r="E76" s="7" t="str">
        <f t="shared" si="2"/>
        <v/>
      </c>
      <c r="F76" s="6"/>
    </row>
    <row r="77" spans="1:6" x14ac:dyDescent="0.2">
      <c r="A77" s="6"/>
      <c r="B77" s="8"/>
      <c r="C77" s="33"/>
      <c r="D77" s="34" t="str">
        <f>IF(C77="","",VLOOKUP(E77,Valutakurser!$A$6:$B$40,2)*C77)</f>
        <v/>
      </c>
      <c r="E77" s="7" t="str">
        <f t="shared" si="2"/>
        <v/>
      </c>
      <c r="F77" s="6"/>
    </row>
    <row r="78" spans="1:6" x14ac:dyDescent="0.2">
      <c r="A78" s="6"/>
      <c r="B78" s="8"/>
      <c r="C78" s="33"/>
      <c r="D78" s="34" t="str">
        <f>IF(C78="","",VLOOKUP(E78,Valutakurser!$A$6:$B$40,2)*C78)</f>
        <v/>
      </c>
      <c r="E78" s="7" t="str">
        <f t="shared" si="2"/>
        <v/>
      </c>
      <c r="F78" s="6"/>
    </row>
    <row r="79" spans="1:6" x14ac:dyDescent="0.2">
      <c r="A79" s="6"/>
      <c r="B79" s="8"/>
      <c r="C79" s="33"/>
      <c r="D79" s="34" t="str">
        <f>IF(C79="","",VLOOKUP(E79,Valutakurser!$A$6:$B$40,2)*C79)</f>
        <v/>
      </c>
      <c r="E79" s="7" t="str">
        <f t="shared" si="2"/>
        <v/>
      </c>
      <c r="F79" s="6"/>
    </row>
    <row r="80" spans="1:6" x14ac:dyDescent="0.2">
      <c r="A80" s="6"/>
      <c r="B80" s="8"/>
      <c r="C80" s="33"/>
      <c r="D80" s="34" t="str">
        <f>IF(C80="","",VLOOKUP(E80,Valutakurser!$A$6:$B$40,2)*C80)</f>
        <v/>
      </c>
      <c r="E80" s="7" t="str">
        <f t="shared" si="2"/>
        <v/>
      </c>
      <c r="F80" s="6"/>
    </row>
    <row r="81" spans="1:6" x14ac:dyDescent="0.2">
      <c r="A81" s="6"/>
      <c r="B81" s="8"/>
      <c r="C81" s="33"/>
      <c r="D81" s="34" t="str">
        <f>IF(C81="","",VLOOKUP(E81,Valutakurser!$A$6:$B$40,2)*C81)</f>
        <v/>
      </c>
      <c r="E81" s="7" t="str">
        <f t="shared" si="2"/>
        <v/>
      </c>
      <c r="F81" s="6"/>
    </row>
    <row r="82" spans="1:6" x14ac:dyDescent="0.2">
      <c r="A82" s="6"/>
      <c r="B82" s="8"/>
      <c r="C82" s="33"/>
      <c r="D82" s="34" t="str">
        <f>IF(C82="","",VLOOKUP(E82,Valutakurser!$A$6:$B$40,2)*C82)</f>
        <v/>
      </c>
      <c r="E82" s="7" t="str">
        <f t="shared" si="2"/>
        <v/>
      </c>
      <c r="F82" s="6"/>
    </row>
    <row r="83" spans="1:6" x14ac:dyDescent="0.2">
      <c r="A83" s="6"/>
      <c r="B83" s="8"/>
      <c r="C83" s="33"/>
      <c r="D83" s="34" t="str">
        <f>IF(C83="","",VLOOKUP(E83,Valutakurser!$A$6:$B$40,2)*C83)</f>
        <v/>
      </c>
      <c r="E83" s="7" t="str">
        <f t="shared" si="2"/>
        <v/>
      </c>
      <c r="F83" s="6"/>
    </row>
    <row r="84" spans="1:6" x14ac:dyDescent="0.2">
      <c r="A84" s="6"/>
      <c r="B84" s="8"/>
      <c r="C84" s="33"/>
      <c r="D84" s="34" t="str">
        <f>IF(C84="","",VLOOKUP(E84,Valutakurser!$A$6:$B$40,2)*C84)</f>
        <v/>
      </c>
      <c r="E84" s="7" t="str">
        <f t="shared" si="2"/>
        <v/>
      </c>
      <c r="F84" s="6"/>
    </row>
    <row r="85" spans="1:6" x14ac:dyDescent="0.2">
      <c r="A85" s="6"/>
      <c r="B85" s="8"/>
      <c r="C85" s="33"/>
      <c r="D85" s="34" t="str">
        <f>IF(C85="","",VLOOKUP(E85,Valutakurser!$A$6:$B$40,2)*C85)</f>
        <v/>
      </c>
      <c r="E85" s="7" t="str">
        <f t="shared" si="2"/>
        <v/>
      </c>
      <c r="F85" s="6"/>
    </row>
    <row r="86" spans="1:6" x14ac:dyDescent="0.2">
      <c r="A86" s="6"/>
      <c r="B86" s="8"/>
      <c r="C86" s="33"/>
      <c r="D86" s="34" t="str">
        <f>IF(C86="","",VLOOKUP(E86,Valutakurser!$A$6:$B$40,2)*C86)</f>
        <v/>
      </c>
      <c r="E86" s="7" t="str">
        <f t="shared" si="2"/>
        <v/>
      </c>
      <c r="F86" s="6"/>
    </row>
    <row r="87" spans="1:6" x14ac:dyDescent="0.2">
      <c r="A87" s="6"/>
      <c r="B87" s="8"/>
      <c r="C87" s="33"/>
      <c r="D87" s="34" t="str">
        <f>IF(C87="","",VLOOKUP(E87,Valutakurser!$A$6:$B$40,2)*C87)</f>
        <v/>
      </c>
      <c r="E87" s="7" t="str">
        <f t="shared" si="2"/>
        <v/>
      </c>
      <c r="F87" s="6"/>
    </row>
    <row r="88" spans="1:6" x14ac:dyDescent="0.2">
      <c r="A88" s="6"/>
      <c r="B88" s="8"/>
      <c r="C88" s="33"/>
      <c r="D88" s="34" t="str">
        <f>IF(C88="","",VLOOKUP(E88,Valutakurser!$A$6:$B$40,2)*C88)</f>
        <v/>
      </c>
      <c r="E88" s="7" t="str">
        <f t="shared" si="2"/>
        <v/>
      </c>
      <c r="F88" s="6"/>
    </row>
    <row r="89" spans="1:6" x14ac:dyDescent="0.2">
      <c r="A89" s="6"/>
      <c r="B89" s="8"/>
      <c r="C89" s="33"/>
      <c r="D89" s="34" t="str">
        <f>IF(C89="","",VLOOKUP(E89,Valutakurser!$A$6:$B$40,2)*C89)</f>
        <v/>
      </c>
      <c r="E89" s="7" t="str">
        <f t="shared" si="2"/>
        <v/>
      </c>
      <c r="F89" s="6"/>
    </row>
    <row r="90" spans="1:6" x14ac:dyDescent="0.2">
      <c r="A90" s="6"/>
      <c r="B90" s="8"/>
      <c r="C90" s="33"/>
      <c r="D90" s="34" t="str">
        <f>IF(C90="","",VLOOKUP(E90,Valutakurser!$A$6:$B$40,2)*C90)</f>
        <v/>
      </c>
      <c r="E90" s="7" t="str">
        <f t="shared" si="2"/>
        <v/>
      </c>
      <c r="F90" s="6"/>
    </row>
    <row r="91" spans="1:6" x14ac:dyDescent="0.2">
      <c r="A91" s="6"/>
      <c r="B91" s="8"/>
      <c r="C91" s="33"/>
      <c r="D91" s="34" t="str">
        <f>IF(C91="","",VLOOKUP(E91,Valutakurser!$A$6:$B$40,2)*C91)</f>
        <v/>
      </c>
      <c r="E91" s="7" t="str">
        <f t="shared" si="2"/>
        <v/>
      </c>
      <c r="F91" s="6"/>
    </row>
    <row r="92" spans="1:6" x14ac:dyDescent="0.2">
      <c r="A92" s="6"/>
      <c r="B92" s="8"/>
      <c r="C92" s="33"/>
      <c r="D92" s="34" t="str">
        <f>IF(C92="","",VLOOKUP(E92,Valutakurser!$A$6:$B$40,2)*C92)</f>
        <v/>
      </c>
      <c r="E92" s="7" t="str">
        <f t="shared" si="2"/>
        <v/>
      </c>
      <c r="F92" s="6"/>
    </row>
    <row r="93" spans="1:6" x14ac:dyDescent="0.2">
      <c r="A93" s="6"/>
      <c r="B93" s="8"/>
      <c r="C93" s="33"/>
      <c r="D93" s="34" t="str">
        <f>IF(C93="","",VLOOKUP(E93,Valutakurser!$A$6:$B$40,2)*C93)</f>
        <v/>
      </c>
      <c r="E93" s="7" t="str">
        <f t="shared" si="2"/>
        <v/>
      </c>
      <c r="F93" s="6"/>
    </row>
    <row r="94" spans="1:6" x14ac:dyDescent="0.2">
      <c r="A94" s="6"/>
      <c r="B94" s="8"/>
      <c r="C94" s="33"/>
      <c r="D94" s="34" t="str">
        <f>IF(C94="","",VLOOKUP(E94,Valutakurser!$A$6:$B$40,2)*C94)</f>
        <v/>
      </c>
      <c r="E94" s="7" t="str">
        <f t="shared" si="2"/>
        <v/>
      </c>
      <c r="F94" s="6"/>
    </row>
    <row r="95" spans="1:6" x14ac:dyDescent="0.2">
      <c r="A95" s="6"/>
      <c r="B95" s="8"/>
      <c r="C95" s="33"/>
      <c r="D95" s="34" t="str">
        <f>IF(C95="","",VLOOKUP(E95,Valutakurser!$A$6:$B$40,2)*C95)</f>
        <v/>
      </c>
      <c r="E95" s="7" t="str">
        <f t="shared" si="2"/>
        <v/>
      </c>
      <c r="F95" s="6"/>
    </row>
    <row r="96" spans="1:6" x14ac:dyDescent="0.2">
      <c r="A96" s="6"/>
      <c r="B96" s="8"/>
      <c r="C96" s="33"/>
      <c r="D96" s="34" t="str">
        <f>IF(C96="","",VLOOKUP(E96,Valutakurser!$A$6:$B$40,2)*C96)</f>
        <v/>
      </c>
      <c r="E96" s="7" t="str">
        <f t="shared" si="2"/>
        <v/>
      </c>
      <c r="F96" s="6"/>
    </row>
    <row r="97" spans="1:6" x14ac:dyDescent="0.2">
      <c r="A97" s="6"/>
      <c r="B97" s="8"/>
      <c r="C97" s="33"/>
      <c r="D97" s="34" t="str">
        <f>IF(C97="","",VLOOKUP(E97,Valutakurser!$A$6:$B$40,2)*C97)</f>
        <v/>
      </c>
      <c r="E97" s="7" t="str">
        <f t="shared" si="2"/>
        <v/>
      </c>
      <c r="F97" s="6"/>
    </row>
    <row r="98" spans="1:6" x14ac:dyDescent="0.2">
      <c r="A98" s="6"/>
      <c r="B98" s="8"/>
      <c r="C98" s="33"/>
      <c r="D98" s="34" t="str">
        <f>IF(C98="","",VLOOKUP(E98,Valutakurser!$A$6:$B$40,2)*C98)</f>
        <v/>
      </c>
      <c r="E98" s="7" t="str">
        <f t="shared" si="2"/>
        <v/>
      </c>
      <c r="F98" s="6"/>
    </row>
    <row r="99" spans="1:6" x14ac:dyDescent="0.2">
      <c r="A99" s="6"/>
      <c r="B99" s="8"/>
      <c r="C99" s="33"/>
      <c r="D99" s="34" t="str">
        <f>IF(C99="","",VLOOKUP(E99,Valutakurser!$A$6:$B$40,2)*C99)</f>
        <v/>
      </c>
      <c r="E99" s="7" t="str">
        <f t="shared" si="2"/>
        <v/>
      </c>
      <c r="F99" s="6"/>
    </row>
    <row r="100" spans="1:6" x14ac:dyDescent="0.2">
      <c r="A100" s="6"/>
      <c r="B100" s="8"/>
      <c r="C100" s="33"/>
      <c r="D100" s="34" t="str">
        <f>IF(C100="","",VLOOKUP(E100,Valutakurser!$A$6:$B$40,2)*C100)</f>
        <v/>
      </c>
      <c r="E100" s="7" t="str">
        <f t="shared" si="2"/>
        <v/>
      </c>
      <c r="F100" s="6"/>
    </row>
    <row r="101" spans="1:6" x14ac:dyDescent="0.2">
      <c r="A101" s="6"/>
      <c r="B101" s="8"/>
      <c r="C101" s="33"/>
      <c r="D101" s="34" t="str">
        <f>IF(C101="","",VLOOKUP(E101,Valutakurser!$A$6:$B$40,2)*C101)</f>
        <v/>
      </c>
      <c r="E101" s="7" t="str">
        <f t="shared" si="2"/>
        <v/>
      </c>
      <c r="F101" s="6"/>
    </row>
    <row r="102" spans="1:6" x14ac:dyDescent="0.2">
      <c r="A102" s="6"/>
      <c r="B102" s="8"/>
      <c r="C102" s="33"/>
      <c r="D102" s="34" t="str">
        <f>IF(C102="","",VLOOKUP(E102,Valutakurser!$A$6:$B$40,2)*C102)</f>
        <v/>
      </c>
      <c r="E102" s="7" t="str">
        <f t="shared" si="2"/>
        <v/>
      </c>
      <c r="F102" s="6"/>
    </row>
    <row r="103" spans="1:6" x14ac:dyDescent="0.2">
      <c r="A103" s="6"/>
      <c r="B103" s="8"/>
      <c r="C103" s="33"/>
      <c r="D103" s="34" t="str">
        <f>IF(C103="","",VLOOKUP(E103,Valutakurser!$A$6:$B$40,2)*C103)</f>
        <v/>
      </c>
      <c r="E103" s="7" t="str">
        <f t="shared" si="2"/>
        <v/>
      </c>
      <c r="F103" s="6"/>
    </row>
    <row r="104" spans="1:6" x14ac:dyDescent="0.2">
      <c r="A104" s="6"/>
      <c r="B104" s="8"/>
      <c r="C104" s="33"/>
      <c r="D104" s="34" t="str">
        <f>IF(C104="","",VLOOKUP(E104,Valutakurser!$A$6:$B$40,2)*C104)</f>
        <v/>
      </c>
      <c r="E104" s="7" t="str">
        <f t="shared" si="2"/>
        <v/>
      </c>
      <c r="F104" s="6"/>
    </row>
    <row r="105" spans="1:6" x14ac:dyDescent="0.2">
      <c r="A105" s="6"/>
      <c r="B105" s="8"/>
      <c r="C105" s="33"/>
      <c r="D105" s="34" t="str">
        <f>IF(C105="","",VLOOKUP(E105,Valutakurser!$A$6:$B$40,2)*C105)</f>
        <v/>
      </c>
      <c r="E105" s="7" t="str">
        <f t="shared" si="2"/>
        <v/>
      </c>
      <c r="F105" s="6"/>
    </row>
    <row r="106" spans="1:6" x14ac:dyDescent="0.2">
      <c r="A106" s="6"/>
      <c r="B106" s="8"/>
      <c r="C106" s="33"/>
      <c r="D106" s="34" t="str">
        <f>IF(C106="","",VLOOKUP(E106,Valutakurser!$A$6:$B$40,2)*C106)</f>
        <v/>
      </c>
      <c r="E106" s="7" t="str">
        <f t="shared" si="2"/>
        <v/>
      </c>
      <c r="F106" s="6"/>
    </row>
    <row r="107" spans="1:6" x14ac:dyDescent="0.2">
      <c r="A107" s="6"/>
      <c r="B107" s="8"/>
      <c r="C107" s="33"/>
      <c r="D107" s="34" t="str">
        <f>IF(C107="","",VLOOKUP(E107,Valutakurser!$A$6:$B$40,2)*C107)</f>
        <v/>
      </c>
      <c r="E107" s="7" t="str">
        <f t="shared" si="2"/>
        <v/>
      </c>
      <c r="F107" s="6"/>
    </row>
    <row r="108" spans="1:6" x14ac:dyDescent="0.2">
      <c r="A108" s="6"/>
      <c r="B108" s="8"/>
      <c r="C108" s="33"/>
      <c r="D108" s="34" t="str">
        <f>IF(C108="","",VLOOKUP(E108,Valutakurser!$A$6:$B$40,2)*C108)</f>
        <v/>
      </c>
      <c r="E108" s="7" t="str">
        <f t="shared" si="2"/>
        <v/>
      </c>
      <c r="F108" s="6"/>
    </row>
    <row r="109" spans="1:6" x14ac:dyDescent="0.2">
      <c r="A109" s="6"/>
      <c r="B109" s="8"/>
      <c r="C109" s="33"/>
      <c r="D109" s="34" t="str">
        <f>IF(C109="","",VLOOKUP(E109,Valutakurser!$A$6:$B$40,2)*C109)</f>
        <v/>
      </c>
      <c r="E109" s="7" t="str">
        <f t="shared" si="2"/>
        <v/>
      </c>
      <c r="F109" s="6"/>
    </row>
    <row r="110" spans="1:6" x14ac:dyDescent="0.2">
      <c r="A110" s="6"/>
      <c r="B110" s="8"/>
      <c r="C110" s="33"/>
      <c r="D110" s="34" t="str">
        <f>IF(C110="","",VLOOKUP(E110,Valutakurser!$A$6:$B$40,2)*C110)</f>
        <v/>
      </c>
      <c r="E110" s="7" t="str">
        <f t="shared" si="2"/>
        <v/>
      </c>
      <c r="F110" s="6"/>
    </row>
    <row r="111" spans="1:6" x14ac:dyDescent="0.2">
      <c r="A111" s="6"/>
      <c r="B111" s="8"/>
      <c r="C111" s="33"/>
      <c r="D111" s="34" t="str">
        <f>IF(C111="","",VLOOKUP(E111,Valutakurser!$A$6:$B$40,2)*C111)</f>
        <v/>
      </c>
      <c r="E111" s="7" t="str">
        <f t="shared" si="2"/>
        <v/>
      </c>
      <c r="F111" s="6"/>
    </row>
    <row r="112" spans="1:6" x14ac:dyDescent="0.2">
      <c r="A112" s="6"/>
      <c r="B112" s="8"/>
      <c r="C112" s="33"/>
      <c r="D112" s="34" t="str">
        <f>IF(C112="","",VLOOKUP(E112,Valutakurser!$A$6:$B$40,2)*C112)</f>
        <v/>
      </c>
      <c r="E112" s="7" t="str">
        <f t="shared" si="2"/>
        <v/>
      </c>
      <c r="F112" s="6"/>
    </row>
    <row r="113" spans="1:6" x14ac:dyDescent="0.2">
      <c r="A113" s="6"/>
      <c r="B113" s="8"/>
      <c r="C113" s="33"/>
      <c r="D113" s="34" t="str">
        <f>IF(C113="","",VLOOKUP(E113,Valutakurser!$A$6:$B$40,2)*C113)</f>
        <v/>
      </c>
      <c r="E113" s="7" t="str">
        <f t="shared" si="2"/>
        <v/>
      </c>
      <c r="F113" s="6"/>
    </row>
    <row r="114" spans="1:6" x14ac:dyDescent="0.2">
      <c r="A114" s="6"/>
      <c r="B114" s="8"/>
      <c r="C114" s="33"/>
      <c r="D114" s="34" t="str">
        <f>IF(C114="","",VLOOKUP(E114,Valutakurser!$A$6:$B$40,2)*C114)</f>
        <v/>
      </c>
      <c r="E114" s="7" t="str">
        <f t="shared" si="2"/>
        <v/>
      </c>
      <c r="F114" s="6"/>
    </row>
    <row r="115" spans="1:6" x14ac:dyDescent="0.2">
      <c r="A115" s="6"/>
      <c r="B115" s="8"/>
      <c r="C115" s="33"/>
      <c r="D115" s="34" t="str">
        <f>IF(C115="","",VLOOKUP(E115,Valutakurser!$A$6:$B$40,2)*C115)</f>
        <v/>
      </c>
      <c r="E115" s="7" t="str">
        <f t="shared" si="2"/>
        <v/>
      </c>
      <c r="F115" s="6"/>
    </row>
    <row r="116" spans="1:6" x14ac:dyDescent="0.2">
      <c r="A116" s="6"/>
      <c r="B116" s="8"/>
      <c r="C116" s="33"/>
      <c r="D116" s="34" t="str">
        <f>IF(C116="","",VLOOKUP(E116,Valutakurser!$A$6:$B$40,2)*C116)</f>
        <v/>
      </c>
      <c r="E116" s="7" t="str">
        <f t="shared" si="2"/>
        <v/>
      </c>
      <c r="F116" s="6"/>
    </row>
    <row r="117" spans="1:6" x14ac:dyDescent="0.2">
      <c r="A117" s="6"/>
      <c r="B117" s="8"/>
      <c r="C117" s="33"/>
      <c r="D117" s="34" t="str">
        <f>IF(C117="","",VLOOKUP(E117,Valutakurser!$A$6:$B$40,2)*C117)</f>
        <v/>
      </c>
      <c r="E117" s="7" t="str">
        <f t="shared" si="2"/>
        <v/>
      </c>
      <c r="F117" s="6"/>
    </row>
    <row r="118" spans="1:6" x14ac:dyDescent="0.2">
      <c r="A118" s="6"/>
      <c r="B118" s="8"/>
      <c r="C118" s="33"/>
      <c r="D118" s="34" t="str">
        <f>IF(C118="","",VLOOKUP(E118,Valutakurser!$A$6:$B$40,2)*C118)</f>
        <v/>
      </c>
      <c r="E118" s="7" t="str">
        <f t="shared" si="2"/>
        <v/>
      </c>
      <c r="F118" s="6"/>
    </row>
    <row r="119" spans="1:6" x14ac:dyDescent="0.2">
      <c r="A119" s="6"/>
      <c r="B119" s="8"/>
      <c r="C119" s="33"/>
      <c r="D119" s="34" t="str">
        <f>IF(C119="","",VLOOKUP(E119,Valutakurser!$A$6:$B$40,2)*C119)</f>
        <v/>
      </c>
      <c r="E119" s="7" t="str">
        <f t="shared" si="2"/>
        <v/>
      </c>
      <c r="F119" s="6"/>
    </row>
    <row r="120" spans="1:6" x14ac:dyDescent="0.2">
      <c r="A120" s="6"/>
      <c r="B120" s="8"/>
      <c r="C120" s="33"/>
      <c r="D120" s="34" t="str">
        <f>IF(C120="","",VLOOKUP(E120,Valutakurser!$A$6:$B$40,2)*C120)</f>
        <v/>
      </c>
      <c r="E120" s="7" t="str">
        <f t="shared" si="2"/>
        <v/>
      </c>
      <c r="F120" s="6"/>
    </row>
    <row r="121" spans="1:6" x14ac:dyDescent="0.2">
      <c r="A121" s="6"/>
      <c r="B121" s="8"/>
      <c r="C121" s="33"/>
      <c r="D121" s="34" t="str">
        <f>IF(C121="","",VLOOKUP(E121,Valutakurser!$A$6:$B$40,2)*C121)</f>
        <v/>
      </c>
      <c r="E121" s="7" t="str">
        <f t="shared" si="2"/>
        <v/>
      </c>
      <c r="F121" s="6"/>
    </row>
    <row r="122" spans="1:6" x14ac:dyDescent="0.2">
      <c r="A122" s="6"/>
      <c r="B122" s="8"/>
      <c r="C122" s="33"/>
      <c r="D122" s="34" t="str">
        <f>IF(C122="","",VLOOKUP(E122,Valutakurser!$A$6:$B$40,2)*C122)</f>
        <v/>
      </c>
      <c r="E122" s="7" t="str">
        <f t="shared" si="2"/>
        <v/>
      </c>
      <c r="F122" s="6"/>
    </row>
    <row r="123" spans="1:6" x14ac:dyDescent="0.2">
      <c r="A123" s="6"/>
      <c r="B123" s="8"/>
      <c r="C123" s="33"/>
      <c r="D123" s="34" t="str">
        <f>IF(C123="","",VLOOKUP(E123,Valutakurser!$A$6:$B$40,2)*C123)</f>
        <v/>
      </c>
      <c r="E123" s="7" t="str">
        <f t="shared" si="2"/>
        <v/>
      </c>
      <c r="F123" s="6"/>
    </row>
    <row r="124" spans="1:6" x14ac:dyDescent="0.2">
      <c r="A124" s="6"/>
      <c r="B124" s="8"/>
      <c r="C124" s="33"/>
      <c r="D124" s="34" t="str">
        <f>IF(C124="","",VLOOKUP(E124,Valutakurser!$A$6:$B$40,2)*C124)</f>
        <v/>
      </c>
      <c r="E124" s="7" t="str">
        <f t="shared" si="2"/>
        <v/>
      </c>
      <c r="F124" s="6"/>
    </row>
    <row r="125" spans="1:6" x14ac:dyDescent="0.2">
      <c r="A125" s="6"/>
      <c r="B125" s="8"/>
      <c r="C125" s="33"/>
      <c r="D125" s="34" t="str">
        <f>IF(C125="","",VLOOKUP(E125,Valutakurser!$A$6:$B$40,2)*C125)</f>
        <v/>
      </c>
      <c r="E125" s="7" t="str">
        <f t="shared" si="2"/>
        <v/>
      </c>
      <c r="F125" s="6"/>
    </row>
    <row r="126" spans="1:6" x14ac:dyDescent="0.2">
      <c r="A126" s="6"/>
      <c r="B126" s="8"/>
      <c r="C126" s="33"/>
      <c r="D126" s="34" t="str">
        <f>IF(C126="","",VLOOKUP(E126,Valutakurser!$A$6:$B$40,2)*C126)</f>
        <v/>
      </c>
      <c r="E126" s="7" t="str">
        <f t="shared" si="2"/>
        <v/>
      </c>
      <c r="F126" s="6"/>
    </row>
    <row r="127" spans="1:6" x14ac:dyDescent="0.2">
      <c r="A127" s="6"/>
      <c r="B127" s="8"/>
      <c r="C127" s="33"/>
      <c r="D127" s="34" t="str">
        <f>IF(C127="","",VLOOKUP(E127,Valutakurser!$A$6:$B$40,2)*C127)</f>
        <v/>
      </c>
      <c r="E127" s="7" t="str">
        <f t="shared" si="2"/>
        <v/>
      </c>
      <c r="F127" s="6"/>
    </row>
    <row r="128" spans="1:6" x14ac:dyDescent="0.2">
      <c r="A128" s="6"/>
      <c r="B128" s="8"/>
      <c r="C128" s="33"/>
      <c r="D128" s="34" t="str">
        <f>IF(C128="","",VLOOKUP(E128,Valutakurser!$A$6:$B$40,2)*C128)</f>
        <v/>
      </c>
      <c r="E128" s="7" t="str">
        <f t="shared" si="2"/>
        <v/>
      </c>
      <c r="F128" s="6"/>
    </row>
    <row r="129" spans="1:6" x14ac:dyDescent="0.2">
      <c r="A129" s="6"/>
      <c r="B129" s="8"/>
      <c r="C129" s="33"/>
      <c r="D129" s="34" t="str">
        <f>IF(C129="","",VLOOKUP(E129,Valutakurser!$A$6:$B$40,2)*C129)</f>
        <v/>
      </c>
      <c r="E129" s="7" t="str">
        <f t="shared" si="2"/>
        <v/>
      </c>
      <c r="F129" s="6"/>
    </row>
    <row r="130" spans="1:6" x14ac:dyDescent="0.2">
      <c r="A130" s="6"/>
      <c r="B130" s="8"/>
      <c r="C130" s="33"/>
      <c r="D130" s="34" t="str">
        <f>IF(C130="","",VLOOKUP(E130,Valutakurser!$A$6:$B$40,2)*C130)</f>
        <v/>
      </c>
      <c r="E130" s="7" t="str">
        <f t="shared" si="2"/>
        <v/>
      </c>
      <c r="F130" s="6"/>
    </row>
    <row r="131" spans="1:6" x14ac:dyDescent="0.2">
      <c r="A131" s="6"/>
      <c r="B131" s="8"/>
      <c r="C131" s="33"/>
      <c r="D131" s="34" t="str">
        <f>IF(C131="","",VLOOKUP(E131,Valutakurser!$A$6:$B$40,2)*C131)</f>
        <v/>
      </c>
      <c r="E131" s="7" t="str">
        <f t="shared" si="2"/>
        <v/>
      </c>
      <c r="F131" s="6"/>
    </row>
    <row r="132" spans="1:6" x14ac:dyDescent="0.2">
      <c r="A132" s="6"/>
      <c r="B132" s="8"/>
      <c r="C132" s="33"/>
      <c r="D132" s="34" t="str">
        <f>IF(C132="","",VLOOKUP(E132,Valutakurser!$A$6:$B$40,2)*C132)</f>
        <v/>
      </c>
      <c r="E132" s="7" t="str">
        <f t="shared" si="2"/>
        <v/>
      </c>
      <c r="F132" s="6"/>
    </row>
    <row r="133" spans="1:6" x14ac:dyDescent="0.2">
      <c r="A133" s="6"/>
      <c r="B133" s="8"/>
      <c r="C133" s="33"/>
      <c r="D133" s="34" t="str">
        <f>IF(C133="","",VLOOKUP(E133,Valutakurser!$A$6:$B$40,2)*C133)</f>
        <v/>
      </c>
      <c r="E133" s="7" t="str">
        <f t="shared" si="2"/>
        <v/>
      </c>
      <c r="F133" s="6"/>
    </row>
    <row r="134" spans="1:6" x14ac:dyDescent="0.2">
      <c r="A134" s="6"/>
      <c r="B134" s="8"/>
      <c r="C134" s="33"/>
      <c r="D134" s="34" t="str">
        <f>IF(C134="","",VLOOKUP(E134,Valutakurser!$A$6:$B$40,2)*C134)</f>
        <v/>
      </c>
      <c r="E134" s="7" t="str">
        <f t="shared" si="2"/>
        <v/>
      </c>
      <c r="F134" s="6"/>
    </row>
    <row r="135" spans="1:6" x14ac:dyDescent="0.2">
      <c r="A135" s="6"/>
      <c r="B135" s="8"/>
      <c r="C135" s="33"/>
      <c r="D135" s="34" t="str">
        <f>IF(C135="","",VLOOKUP(E135,Valutakurser!$A$6:$B$40,2)*C135)</f>
        <v/>
      </c>
      <c r="E135" s="7" t="str">
        <f t="shared" ref="E135:E198" si="3">IF(B135="","",YEAR(B135))</f>
        <v/>
      </c>
      <c r="F135" s="6"/>
    </row>
    <row r="136" spans="1:6" x14ac:dyDescent="0.2">
      <c r="A136" s="6"/>
      <c r="B136" s="8"/>
      <c r="C136" s="33"/>
      <c r="D136" s="34" t="str">
        <f>IF(C136="","",VLOOKUP(E136,Valutakurser!$A$6:$B$40,2)*C136)</f>
        <v/>
      </c>
      <c r="E136" s="7" t="str">
        <f t="shared" si="3"/>
        <v/>
      </c>
      <c r="F136" s="6"/>
    </row>
    <row r="137" spans="1:6" x14ac:dyDescent="0.2">
      <c r="A137" s="6"/>
      <c r="B137" s="8"/>
      <c r="C137" s="33"/>
      <c r="D137" s="34" t="str">
        <f>IF(C137="","",VLOOKUP(E137,Valutakurser!$A$6:$B$40,2)*C137)</f>
        <v/>
      </c>
      <c r="E137" s="7" t="str">
        <f t="shared" si="3"/>
        <v/>
      </c>
      <c r="F137" s="6"/>
    </row>
    <row r="138" spans="1:6" x14ac:dyDescent="0.2">
      <c r="A138" s="6"/>
      <c r="B138" s="8"/>
      <c r="C138" s="33"/>
      <c r="D138" s="34" t="str">
        <f>IF(C138="","",VLOOKUP(E138,Valutakurser!$A$6:$B$40,2)*C138)</f>
        <v/>
      </c>
      <c r="E138" s="7" t="str">
        <f t="shared" si="3"/>
        <v/>
      </c>
      <c r="F138" s="6"/>
    </row>
    <row r="139" spans="1:6" x14ac:dyDescent="0.2">
      <c r="A139" s="6"/>
      <c r="B139" s="8"/>
      <c r="C139" s="33"/>
      <c r="D139" s="34" t="str">
        <f>IF(C139="","",VLOOKUP(E139,Valutakurser!$A$6:$B$40,2)*C139)</f>
        <v/>
      </c>
      <c r="E139" s="7" t="str">
        <f t="shared" si="3"/>
        <v/>
      </c>
      <c r="F139" s="6"/>
    </row>
    <row r="140" spans="1:6" x14ac:dyDescent="0.2">
      <c r="A140" s="6"/>
      <c r="B140" s="8"/>
      <c r="C140" s="33"/>
      <c r="D140" s="34" t="str">
        <f>IF(C140="","",VLOOKUP(E140,Valutakurser!$A$6:$B$40,2)*C140)</f>
        <v/>
      </c>
      <c r="E140" s="7" t="str">
        <f t="shared" si="3"/>
        <v/>
      </c>
      <c r="F140" s="6"/>
    </row>
    <row r="141" spans="1:6" x14ac:dyDescent="0.2">
      <c r="A141" s="6"/>
      <c r="B141" s="8"/>
      <c r="C141" s="33"/>
      <c r="D141" s="34" t="str">
        <f>IF(C141="","",VLOOKUP(E141,Valutakurser!$A$6:$B$40,2)*C141)</f>
        <v/>
      </c>
      <c r="E141" s="7" t="str">
        <f t="shared" si="3"/>
        <v/>
      </c>
      <c r="F141" s="6"/>
    </row>
    <row r="142" spans="1:6" x14ac:dyDescent="0.2">
      <c r="A142" s="6"/>
      <c r="B142" s="8"/>
      <c r="C142" s="33"/>
      <c r="D142" s="34" t="str">
        <f>IF(C142="","",VLOOKUP(E142,Valutakurser!$A$6:$B$40,2)*C142)</f>
        <v/>
      </c>
      <c r="E142" s="7" t="str">
        <f t="shared" si="3"/>
        <v/>
      </c>
      <c r="F142" s="6"/>
    </row>
    <row r="143" spans="1:6" x14ac:dyDescent="0.2">
      <c r="A143" s="6"/>
      <c r="B143" s="8"/>
      <c r="C143" s="33"/>
      <c r="D143" s="34" t="str">
        <f>IF(C143="","",VLOOKUP(E143,Valutakurser!$A$6:$B$40,2)*C143)</f>
        <v/>
      </c>
      <c r="E143" s="7" t="str">
        <f t="shared" si="3"/>
        <v/>
      </c>
      <c r="F143" s="6"/>
    </row>
    <row r="144" spans="1:6" x14ac:dyDescent="0.2">
      <c r="A144" s="6"/>
      <c r="B144" s="8"/>
      <c r="C144" s="33"/>
      <c r="D144" s="34" t="str">
        <f>IF(C144="","",VLOOKUP(E144,Valutakurser!$A$6:$B$40,2)*C144)</f>
        <v/>
      </c>
      <c r="E144" s="7" t="str">
        <f t="shared" si="3"/>
        <v/>
      </c>
      <c r="F144" s="6"/>
    </row>
    <row r="145" spans="1:6" x14ac:dyDescent="0.2">
      <c r="A145" s="6"/>
      <c r="B145" s="8"/>
      <c r="C145" s="33"/>
      <c r="D145" s="34" t="str">
        <f>IF(C145="","",VLOOKUP(E145,Valutakurser!$A$6:$B$40,2)*C145)</f>
        <v/>
      </c>
      <c r="E145" s="7" t="str">
        <f t="shared" si="3"/>
        <v/>
      </c>
      <c r="F145" s="6"/>
    </row>
    <row r="146" spans="1:6" x14ac:dyDescent="0.2">
      <c r="A146" s="6"/>
      <c r="B146" s="8"/>
      <c r="C146" s="33"/>
      <c r="D146" s="34" t="str">
        <f>IF(C146="","",VLOOKUP(E146,Valutakurser!$A$6:$B$40,2)*C146)</f>
        <v/>
      </c>
      <c r="E146" s="7" t="str">
        <f t="shared" si="3"/>
        <v/>
      </c>
      <c r="F146" s="6"/>
    </row>
    <row r="147" spans="1:6" x14ac:dyDescent="0.2">
      <c r="A147" s="6"/>
      <c r="B147" s="8"/>
      <c r="C147" s="33"/>
      <c r="D147" s="34" t="str">
        <f>IF(C147="","",VLOOKUP(E147,Valutakurser!$A$6:$B$40,2)*C147)</f>
        <v/>
      </c>
      <c r="E147" s="7" t="str">
        <f t="shared" si="3"/>
        <v/>
      </c>
      <c r="F147" s="6"/>
    </row>
    <row r="148" spans="1:6" x14ac:dyDescent="0.2">
      <c r="A148" s="6"/>
      <c r="B148" s="8"/>
      <c r="C148" s="33"/>
      <c r="D148" s="34" t="str">
        <f>IF(C148="","",VLOOKUP(E148,Valutakurser!$A$6:$B$40,2)*C148)</f>
        <v/>
      </c>
      <c r="E148" s="7" t="str">
        <f t="shared" si="3"/>
        <v/>
      </c>
      <c r="F148" s="6"/>
    </row>
    <row r="149" spans="1:6" x14ac:dyDescent="0.2">
      <c r="A149" s="6"/>
      <c r="B149" s="8"/>
      <c r="C149" s="33"/>
      <c r="D149" s="34" t="str">
        <f>IF(C149="","",VLOOKUP(E149,Valutakurser!$A$6:$B$40,2)*C149)</f>
        <v/>
      </c>
      <c r="E149" s="7" t="str">
        <f t="shared" si="3"/>
        <v/>
      </c>
      <c r="F149" s="6"/>
    </row>
    <row r="150" spans="1:6" x14ac:dyDescent="0.2">
      <c r="A150" s="6"/>
      <c r="B150" s="8"/>
      <c r="C150" s="33"/>
      <c r="D150" s="34" t="str">
        <f>IF(C150="","",VLOOKUP(E150,Valutakurser!$A$6:$B$40,2)*C150)</f>
        <v/>
      </c>
      <c r="E150" s="7" t="str">
        <f t="shared" si="3"/>
        <v/>
      </c>
      <c r="F150" s="6"/>
    </row>
    <row r="151" spans="1:6" x14ac:dyDescent="0.2">
      <c r="A151" s="6"/>
      <c r="B151" s="8"/>
      <c r="C151" s="33"/>
      <c r="D151" s="34" t="str">
        <f>IF(C151="","",VLOOKUP(E151,Valutakurser!$A$6:$B$40,2)*C151)</f>
        <v/>
      </c>
      <c r="E151" s="7" t="str">
        <f t="shared" si="3"/>
        <v/>
      </c>
      <c r="F151" s="6"/>
    </row>
    <row r="152" spans="1:6" x14ac:dyDescent="0.2">
      <c r="A152" s="6"/>
      <c r="B152" s="8"/>
      <c r="C152" s="33"/>
      <c r="D152" s="34" t="str">
        <f>IF(C152="","",VLOOKUP(E152,Valutakurser!$A$6:$B$40,2)*C152)</f>
        <v/>
      </c>
      <c r="E152" s="7" t="str">
        <f t="shared" si="3"/>
        <v/>
      </c>
      <c r="F152" s="6"/>
    </row>
    <row r="153" spans="1:6" x14ac:dyDescent="0.2">
      <c r="A153" s="6"/>
      <c r="B153" s="8"/>
      <c r="C153" s="33"/>
      <c r="D153" s="34" t="str">
        <f>IF(C153="","",VLOOKUP(E153,Valutakurser!$A$6:$B$40,2)*C153)</f>
        <v/>
      </c>
      <c r="E153" s="7" t="str">
        <f t="shared" si="3"/>
        <v/>
      </c>
      <c r="F153" s="6"/>
    </row>
    <row r="154" spans="1:6" x14ac:dyDescent="0.2">
      <c r="A154" s="6"/>
      <c r="B154" s="8"/>
      <c r="C154" s="33"/>
      <c r="D154" s="34" t="str">
        <f>IF(C154="","",VLOOKUP(E154,Valutakurser!$A$6:$B$40,2)*C154)</f>
        <v/>
      </c>
      <c r="E154" s="7" t="str">
        <f t="shared" si="3"/>
        <v/>
      </c>
      <c r="F154" s="6"/>
    </row>
    <row r="155" spans="1:6" x14ac:dyDescent="0.2">
      <c r="A155" s="6"/>
      <c r="B155" s="8"/>
      <c r="C155" s="33"/>
      <c r="D155" s="34" t="str">
        <f>IF(C155="","",VLOOKUP(E155,Valutakurser!$A$6:$B$40,2)*C155)</f>
        <v/>
      </c>
      <c r="E155" s="7" t="str">
        <f t="shared" si="3"/>
        <v/>
      </c>
      <c r="F155" s="6"/>
    </row>
    <row r="156" spans="1:6" x14ac:dyDescent="0.2">
      <c r="A156" s="6"/>
      <c r="B156" s="8"/>
      <c r="C156" s="33"/>
      <c r="D156" s="34" t="str">
        <f>IF(C156="","",VLOOKUP(E156,Valutakurser!$A$6:$B$40,2)*C156)</f>
        <v/>
      </c>
      <c r="E156" s="7" t="str">
        <f t="shared" si="3"/>
        <v/>
      </c>
      <c r="F156" s="6"/>
    </row>
    <row r="157" spans="1:6" x14ac:dyDescent="0.2">
      <c r="A157" s="6"/>
      <c r="B157" s="8"/>
      <c r="C157" s="33"/>
      <c r="D157" s="34" t="str">
        <f>IF(C157="","",VLOOKUP(E157,Valutakurser!$A$6:$B$40,2)*C157)</f>
        <v/>
      </c>
      <c r="E157" s="7" t="str">
        <f t="shared" si="3"/>
        <v/>
      </c>
      <c r="F157" s="6"/>
    </row>
    <row r="158" spans="1:6" x14ac:dyDescent="0.2">
      <c r="A158" s="6"/>
      <c r="B158" s="8"/>
      <c r="C158" s="33"/>
      <c r="D158" s="34" t="str">
        <f>IF(C158="","",VLOOKUP(E158,Valutakurser!$A$6:$B$40,2)*C158)</f>
        <v/>
      </c>
      <c r="E158" s="7" t="str">
        <f t="shared" si="3"/>
        <v/>
      </c>
      <c r="F158" s="6"/>
    </row>
    <row r="159" spans="1:6" x14ac:dyDescent="0.2">
      <c r="A159" s="6"/>
      <c r="B159" s="8"/>
      <c r="C159" s="33"/>
      <c r="D159" s="34" t="str">
        <f>IF(C159="","",VLOOKUP(E159,Valutakurser!$A$6:$B$40,2)*C159)</f>
        <v/>
      </c>
      <c r="E159" s="7" t="str">
        <f t="shared" si="3"/>
        <v/>
      </c>
      <c r="F159" s="6"/>
    </row>
    <row r="160" spans="1:6" x14ac:dyDescent="0.2">
      <c r="A160" s="6"/>
      <c r="B160" s="8"/>
      <c r="C160" s="33"/>
      <c r="D160" s="34" t="str">
        <f>IF(C160="","",VLOOKUP(E160,Valutakurser!$A$6:$B$40,2)*C160)</f>
        <v/>
      </c>
      <c r="E160" s="7" t="str">
        <f t="shared" si="3"/>
        <v/>
      </c>
      <c r="F160" s="6"/>
    </row>
    <row r="161" spans="1:6" x14ac:dyDescent="0.2">
      <c r="A161" s="6"/>
      <c r="B161" s="8"/>
      <c r="C161" s="33"/>
      <c r="D161" s="34" t="str">
        <f>IF(C161="","",VLOOKUP(E161,Valutakurser!$A$6:$B$40,2)*C161)</f>
        <v/>
      </c>
      <c r="E161" s="7" t="str">
        <f t="shared" si="3"/>
        <v/>
      </c>
      <c r="F161" s="6"/>
    </row>
    <row r="162" spans="1:6" x14ac:dyDescent="0.2">
      <c r="A162" s="6"/>
      <c r="B162" s="8"/>
      <c r="C162" s="33"/>
      <c r="D162" s="34" t="str">
        <f>IF(C162="","",VLOOKUP(E162,Valutakurser!$A$6:$B$40,2)*C162)</f>
        <v/>
      </c>
      <c r="E162" s="7" t="str">
        <f t="shared" si="3"/>
        <v/>
      </c>
      <c r="F162" s="6"/>
    </row>
    <row r="163" spans="1:6" x14ac:dyDescent="0.2">
      <c r="A163" s="6"/>
      <c r="B163" s="8"/>
      <c r="C163" s="33"/>
      <c r="D163" s="34" t="str">
        <f>IF(C163="","",VLOOKUP(E163,Valutakurser!$A$6:$B$40,2)*C163)</f>
        <v/>
      </c>
      <c r="E163" s="7" t="str">
        <f t="shared" si="3"/>
        <v/>
      </c>
      <c r="F163" s="6"/>
    </row>
    <row r="164" spans="1:6" x14ac:dyDescent="0.2">
      <c r="A164" s="6"/>
      <c r="B164" s="8"/>
      <c r="C164" s="33"/>
      <c r="D164" s="34" t="str">
        <f>IF(C164="","",VLOOKUP(E164,Valutakurser!$A$6:$B$40,2)*C164)</f>
        <v/>
      </c>
      <c r="E164" s="7" t="str">
        <f t="shared" si="3"/>
        <v/>
      </c>
      <c r="F164" s="6"/>
    </row>
    <row r="165" spans="1:6" x14ac:dyDescent="0.2">
      <c r="A165" s="6"/>
      <c r="B165" s="8"/>
      <c r="C165" s="33"/>
      <c r="D165" s="34" t="str">
        <f>IF(C165="","",VLOOKUP(E165,Valutakurser!$A$6:$B$40,2)*C165)</f>
        <v/>
      </c>
      <c r="E165" s="7" t="str">
        <f t="shared" si="3"/>
        <v/>
      </c>
      <c r="F165" s="6"/>
    </row>
    <row r="166" spans="1:6" x14ac:dyDescent="0.2">
      <c r="A166" s="6"/>
      <c r="B166" s="8"/>
      <c r="C166" s="33"/>
      <c r="D166" s="34" t="str">
        <f>IF(C166="","",VLOOKUP(E166,Valutakurser!$A$6:$B$40,2)*C166)</f>
        <v/>
      </c>
      <c r="E166" s="7" t="str">
        <f t="shared" si="3"/>
        <v/>
      </c>
      <c r="F166" s="6"/>
    </row>
    <row r="167" spans="1:6" x14ac:dyDescent="0.2">
      <c r="A167" s="6"/>
      <c r="B167" s="8"/>
      <c r="C167" s="33"/>
      <c r="D167" s="34" t="str">
        <f>IF(C167="","",VLOOKUP(E167,Valutakurser!$A$6:$B$40,2)*C167)</f>
        <v/>
      </c>
      <c r="E167" s="7" t="str">
        <f t="shared" si="3"/>
        <v/>
      </c>
      <c r="F167" s="6"/>
    </row>
    <row r="168" spans="1:6" x14ac:dyDescent="0.2">
      <c r="A168" s="6"/>
      <c r="B168" s="8"/>
      <c r="C168" s="33"/>
      <c r="D168" s="34" t="str">
        <f>IF(C168="","",VLOOKUP(E168,Valutakurser!$A$6:$B$40,2)*C168)</f>
        <v/>
      </c>
      <c r="E168" s="7" t="str">
        <f t="shared" si="3"/>
        <v/>
      </c>
      <c r="F168" s="6"/>
    </row>
    <row r="169" spans="1:6" x14ac:dyDescent="0.2">
      <c r="A169" s="6"/>
      <c r="B169" s="8"/>
      <c r="C169" s="33"/>
      <c r="D169" s="34" t="str">
        <f>IF(C169="","",VLOOKUP(E169,Valutakurser!$A$6:$B$40,2)*C169)</f>
        <v/>
      </c>
      <c r="E169" s="7" t="str">
        <f t="shared" si="3"/>
        <v/>
      </c>
      <c r="F169" s="6"/>
    </row>
    <row r="170" spans="1:6" x14ac:dyDescent="0.2">
      <c r="A170" s="6"/>
      <c r="B170" s="8"/>
      <c r="C170" s="33"/>
      <c r="D170" s="34" t="str">
        <f>IF(C170="","",VLOOKUP(E170,Valutakurser!$A$6:$B$40,2)*C170)</f>
        <v/>
      </c>
      <c r="E170" s="7" t="str">
        <f t="shared" si="3"/>
        <v/>
      </c>
      <c r="F170" s="6"/>
    </row>
    <row r="171" spans="1:6" x14ac:dyDescent="0.2">
      <c r="A171" s="6"/>
      <c r="B171" s="8"/>
      <c r="C171" s="33"/>
      <c r="D171" s="34" t="str">
        <f>IF(C171="","",VLOOKUP(E171,Valutakurser!$A$6:$B$40,2)*C171)</f>
        <v/>
      </c>
      <c r="E171" s="7" t="str">
        <f t="shared" si="3"/>
        <v/>
      </c>
      <c r="F171" s="6"/>
    </row>
    <row r="172" spans="1:6" x14ac:dyDescent="0.2">
      <c r="A172" s="6"/>
      <c r="B172" s="8"/>
      <c r="C172" s="33"/>
      <c r="D172" s="34" t="str">
        <f>IF(C172="","",VLOOKUP(E172,Valutakurser!$A$6:$B$40,2)*C172)</f>
        <v/>
      </c>
      <c r="E172" s="7" t="str">
        <f t="shared" si="3"/>
        <v/>
      </c>
      <c r="F172" s="6"/>
    </row>
    <row r="173" spans="1:6" x14ac:dyDescent="0.2">
      <c r="A173" s="6"/>
      <c r="B173" s="8"/>
      <c r="C173" s="33"/>
      <c r="D173" s="34" t="str">
        <f>IF(C173="","",VLOOKUP(E173,Valutakurser!$A$6:$B$40,2)*C173)</f>
        <v/>
      </c>
      <c r="E173" s="7" t="str">
        <f t="shared" si="3"/>
        <v/>
      </c>
      <c r="F173" s="6"/>
    </row>
    <row r="174" spans="1:6" x14ac:dyDescent="0.2">
      <c r="A174" s="6"/>
      <c r="B174" s="8"/>
      <c r="C174" s="33"/>
      <c r="D174" s="34" t="str">
        <f>IF(C174="","",VLOOKUP(E174,Valutakurser!$A$6:$B$40,2)*C174)</f>
        <v/>
      </c>
      <c r="E174" s="7" t="str">
        <f t="shared" si="3"/>
        <v/>
      </c>
      <c r="F174" s="6"/>
    </row>
    <row r="175" spans="1:6" x14ac:dyDescent="0.2">
      <c r="A175" s="6"/>
      <c r="B175" s="8"/>
      <c r="C175" s="33"/>
      <c r="D175" s="34" t="str">
        <f>IF(C175="","",VLOOKUP(E175,Valutakurser!$A$6:$B$40,2)*C175)</f>
        <v/>
      </c>
      <c r="E175" s="7" t="str">
        <f t="shared" si="3"/>
        <v/>
      </c>
      <c r="F175" s="6"/>
    </row>
    <row r="176" spans="1:6" x14ac:dyDescent="0.2">
      <c r="A176" s="6"/>
      <c r="B176" s="8"/>
      <c r="C176" s="33"/>
      <c r="D176" s="34" t="str">
        <f>IF(C176="","",VLOOKUP(E176,Valutakurser!$A$6:$B$40,2)*C176)</f>
        <v/>
      </c>
      <c r="E176" s="7" t="str">
        <f t="shared" si="3"/>
        <v/>
      </c>
      <c r="F176" s="6"/>
    </row>
    <row r="177" spans="1:6" x14ac:dyDescent="0.2">
      <c r="A177" s="6"/>
      <c r="B177" s="8"/>
      <c r="C177" s="33"/>
      <c r="D177" s="34" t="str">
        <f>IF(C177="","",VLOOKUP(E177,Valutakurser!$A$6:$B$40,2)*C177)</f>
        <v/>
      </c>
      <c r="E177" s="7" t="str">
        <f t="shared" si="3"/>
        <v/>
      </c>
      <c r="F177" s="6"/>
    </row>
    <row r="178" spans="1:6" x14ac:dyDescent="0.2">
      <c r="A178" s="6"/>
      <c r="B178" s="8"/>
      <c r="C178" s="33"/>
      <c r="D178" s="34" t="str">
        <f>IF(C178="","",VLOOKUP(E178,Valutakurser!$A$6:$B$40,2)*C178)</f>
        <v/>
      </c>
      <c r="E178" s="7" t="str">
        <f t="shared" si="3"/>
        <v/>
      </c>
      <c r="F178" s="6"/>
    </row>
    <row r="179" spans="1:6" x14ac:dyDescent="0.2">
      <c r="A179" s="6"/>
      <c r="B179" s="8"/>
      <c r="C179" s="33"/>
      <c r="D179" s="34" t="str">
        <f>IF(C179="","",VLOOKUP(E179,Valutakurser!$A$6:$B$40,2)*C179)</f>
        <v/>
      </c>
      <c r="E179" s="7" t="str">
        <f t="shared" si="3"/>
        <v/>
      </c>
      <c r="F179" s="6"/>
    </row>
    <row r="180" spans="1:6" x14ac:dyDescent="0.2">
      <c r="A180" s="6"/>
      <c r="B180" s="8"/>
      <c r="C180" s="33"/>
      <c r="D180" s="34" t="str">
        <f>IF(C180="","",VLOOKUP(E180,Valutakurser!$A$6:$B$40,2)*C180)</f>
        <v/>
      </c>
      <c r="E180" s="7" t="str">
        <f t="shared" si="3"/>
        <v/>
      </c>
      <c r="F180" s="6"/>
    </row>
    <row r="181" spans="1:6" x14ac:dyDescent="0.2">
      <c r="A181" s="6"/>
      <c r="B181" s="8"/>
      <c r="C181" s="33"/>
      <c r="D181" s="34" t="str">
        <f>IF(C181="","",VLOOKUP(E181,Valutakurser!$A$6:$B$40,2)*C181)</f>
        <v/>
      </c>
      <c r="E181" s="7" t="str">
        <f t="shared" si="3"/>
        <v/>
      </c>
      <c r="F181" s="6"/>
    </row>
    <row r="182" spans="1:6" x14ac:dyDescent="0.2">
      <c r="A182" s="6"/>
      <c r="B182" s="8"/>
      <c r="C182" s="33"/>
      <c r="D182" s="34" t="str">
        <f>IF(C182="","",VLOOKUP(E182,Valutakurser!$A$6:$B$40,2)*C182)</f>
        <v/>
      </c>
      <c r="E182" s="7" t="str">
        <f t="shared" si="3"/>
        <v/>
      </c>
      <c r="F182" s="6"/>
    </row>
    <row r="183" spans="1:6" x14ac:dyDescent="0.2">
      <c r="A183" s="6"/>
      <c r="B183" s="8"/>
      <c r="C183" s="33"/>
      <c r="D183" s="34" t="str">
        <f>IF(C183="","",VLOOKUP(E183,Valutakurser!$A$6:$B$40,2)*C183)</f>
        <v/>
      </c>
      <c r="E183" s="7" t="str">
        <f t="shared" si="3"/>
        <v/>
      </c>
      <c r="F183" s="6"/>
    </row>
    <row r="184" spans="1:6" x14ac:dyDescent="0.2">
      <c r="A184" s="6"/>
      <c r="B184" s="8"/>
      <c r="C184" s="33"/>
      <c r="D184" s="34" t="str">
        <f>IF(C184="","",VLOOKUP(E184,Valutakurser!$A$6:$B$40,2)*C184)</f>
        <v/>
      </c>
      <c r="E184" s="7" t="str">
        <f t="shared" si="3"/>
        <v/>
      </c>
      <c r="F184" s="6"/>
    </row>
    <row r="185" spans="1:6" x14ac:dyDescent="0.2">
      <c r="A185" s="6"/>
      <c r="B185" s="8"/>
      <c r="C185" s="33"/>
      <c r="D185" s="34" t="str">
        <f>IF(C185="","",VLOOKUP(E185,Valutakurser!$A$6:$B$40,2)*C185)</f>
        <v/>
      </c>
      <c r="E185" s="7" t="str">
        <f t="shared" si="3"/>
        <v/>
      </c>
      <c r="F185" s="6"/>
    </row>
    <row r="186" spans="1:6" x14ac:dyDescent="0.2">
      <c r="A186" s="6"/>
      <c r="B186" s="8"/>
      <c r="C186" s="33"/>
      <c r="D186" s="34" t="str">
        <f>IF(C186="","",VLOOKUP(E186,Valutakurser!$A$6:$B$40,2)*C186)</f>
        <v/>
      </c>
      <c r="E186" s="7" t="str">
        <f t="shared" si="3"/>
        <v/>
      </c>
      <c r="F186" s="6"/>
    </row>
    <row r="187" spans="1:6" x14ac:dyDescent="0.2">
      <c r="A187" s="6"/>
      <c r="B187" s="8"/>
      <c r="C187" s="33"/>
      <c r="D187" s="34" t="str">
        <f>IF(C187="","",VLOOKUP(E187,Valutakurser!$A$6:$B$40,2)*C187)</f>
        <v/>
      </c>
      <c r="E187" s="7" t="str">
        <f t="shared" si="3"/>
        <v/>
      </c>
      <c r="F187" s="6"/>
    </row>
    <row r="188" spans="1:6" x14ac:dyDescent="0.2">
      <c r="A188" s="6"/>
      <c r="B188" s="8"/>
      <c r="C188" s="33"/>
      <c r="D188" s="34" t="str">
        <f>IF(C188="","",VLOOKUP(E188,Valutakurser!$A$6:$B$40,2)*C188)</f>
        <v/>
      </c>
      <c r="E188" s="7" t="str">
        <f t="shared" si="3"/>
        <v/>
      </c>
      <c r="F188" s="6"/>
    </row>
    <row r="189" spans="1:6" x14ac:dyDescent="0.2">
      <c r="A189" s="6"/>
      <c r="B189" s="8"/>
      <c r="C189" s="33"/>
      <c r="D189" s="34" t="str">
        <f>IF(C189="","",VLOOKUP(E189,Valutakurser!$A$6:$B$40,2)*C189)</f>
        <v/>
      </c>
      <c r="E189" s="7" t="str">
        <f t="shared" si="3"/>
        <v/>
      </c>
      <c r="F189" s="6"/>
    </row>
    <row r="190" spans="1:6" x14ac:dyDescent="0.2">
      <c r="A190" s="6"/>
      <c r="B190" s="8"/>
      <c r="C190" s="33"/>
      <c r="D190" s="34" t="str">
        <f>IF(C190="","",VLOOKUP(E190,Valutakurser!$A$6:$B$40,2)*C190)</f>
        <v/>
      </c>
      <c r="E190" s="7" t="str">
        <f t="shared" si="3"/>
        <v/>
      </c>
      <c r="F190" s="6"/>
    </row>
    <row r="191" spans="1:6" x14ac:dyDescent="0.2">
      <c r="A191" s="6"/>
      <c r="B191" s="8"/>
      <c r="C191" s="33"/>
      <c r="D191" s="34" t="str">
        <f>IF(C191="","",VLOOKUP(E191,Valutakurser!$A$6:$B$40,2)*C191)</f>
        <v/>
      </c>
      <c r="E191" s="7" t="str">
        <f t="shared" si="3"/>
        <v/>
      </c>
      <c r="F191" s="6"/>
    </row>
    <row r="192" spans="1:6" x14ac:dyDescent="0.2">
      <c r="A192" s="6"/>
      <c r="B192" s="8"/>
      <c r="C192" s="33"/>
      <c r="D192" s="34" t="str">
        <f>IF(C192="","",VLOOKUP(E192,Valutakurser!$A$6:$B$40,2)*C192)</f>
        <v/>
      </c>
      <c r="E192" s="7" t="str">
        <f t="shared" si="3"/>
        <v/>
      </c>
      <c r="F192" s="6"/>
    </row>
    <row r="193" spans="1:6" x14ac:dyDescent="0.2">
      <c r="A193" s="6"/>
      <c r="B193" s="8"/>
      <c r="C193" s="33"/>
      <c r="D193" s="34" t="str">
        <f>IF(C193="","",VLOOKUP(E193,Valutakurser!$A$6:$B$40,2)*C193)</f>
        <v/>
      </c>
      <c r="E193" s="7" t="str">
        <f t="shared" si="3"/>
        <v/>
      </c>
      <c r="F193" s="6"/>
    </row>
    <row r="194" spans="1:6" x14ac:dyDescent="0.2">
      <c r="A194" s="6"/>
      <c r="B194" s="8"/>
      <c r="C194" s="33"/>
      <c r="D194" s="34" t="str">
        <f>IF(C194="","",VLOOKUP(E194,Valutakurser!$A$6:$B$40,2)*C194)</f>
        <v/>
      </c>
      <c r="E194" s="7" t="str">
        <f t="shared" si="3"/>
        <v/>
      </c>
      <c r="F194" s="6"/>
    </row>
    <row r="195" spans="1:6" x14ac:dyDescent="0.2">
      <c r="A195" s="6"/>
      <c r="B195" s="8"/>
      <c r="C195" s="33"/>
      <c r="D195" s="34" t="str">
        <f>IF(C195="","",VLOOKUP(E195,Valutakurser!$A$6:$B$40,2)*C195)</f>
        <v/>
      </c>
      <c r="E195" s="7" t="str">
        <f t="shared" si="3"/>
        <v/>
      </c>
      <c r="F195" s="6"/>
    </row>
    <row r="196" spans="1:6" x14ac:dyDescent="0.2">
      <c r="A196" s="6"/>
      <c r="B196" s="8"/>
      <c r="C196" s="33"/>
      <c r="D196" s="34" t="str">
        <f>IF(C196="","",VLOOKUP(E196,Valutakurser!$A$6:$B$40,2)*C196)</f>
        <v/>
      </c>
      <c r="E196" s="7" t="str">
        <f t="shared" si="3"/>
        <v/>
      </c>
      <c r="F196" s="6"/>
    </row>
    <row r="197" spans="1:6" x14ac:dyDescent="0.2">
      <c r="A197" s="6"/>
      <c r="B197" s="8"/>
      <c r="C197" s="33"/>
      <c r="D197" s="34" t="str">
        <f>IF(C197="","",VLOOKUP(E197,Valutakurser!$A$6:$B$40,2)*C197)</f>
        <v/>
      </c>
      <c r="E197" s="7" t="str">
        <f t="shared" si="3"/>
        <v/>
      </c>
      <c r="F197" s="6"/>
    </row>
    <row r="198" spans="1:6" x14ac:dyDescent="0.2">
      <c r="A198" s="6"/>
      <c r="B198" s="8"/>
      <c r="C198" s="33"/>
      <c r="D198" s="34" t="str">
        <f>IF(C198="","",VLOOKUP(E198,Valutakurser!$A$6:$B$40,2)*C198)</f>
        <v/>
      </c>
      <c r="E198" s="7" t="str">
        <f t="shared" si="3"/>
        <v/>
      </c>
      <c r="F198" s="6"/>
    </row>
    <row r="199" spans="1:6" x14ac:dyDescent="0.2">
      <c r="A199" s="6"/>
      <c r="B199" s="8"/>
      <c r="C199" s="33"/>
      <c r="D199" s="34" t="str">
        <f>IF(C199="","",VLOOKUP(E199,Valutakurser!$A$6:$B$40,2)*C199)</f>
        <v/>
      </c>
      <c r="E199" s="7" t="str">
        <f t="shared" ref="E199:E262" si="4">IF(B199="","",YEAR(B199))</f>
        <v/>
      </c>
      <c r="F199" s="6"/>
    </row>
    <row r="200" spans="1:6" x14ac:dyDescent="0.2">
      <c r="A200" s="6"/>
      <c r="B200" s="8"/>
      <c r="C200" s="33"/>
      <c r="D200" s="34" t="str">
        <f>IF(C200="","",VLOOKUP(E200,Valutakurser!$A$6:$B$40,2)*C200)</f>
        <v/>
      </c>
      <c r="E200" s="7" t="str">
        <f t="shared" si="4"/>
        <v/>
      </c>
      <c r="F200" s="6"/>
    </row>
    <row r="201" spans="1:6" x14ac:dyDescent="0.2">
      <c r="A201" s="6"/>
      <c r="B201" s="8"/>
      <c r="C201" s="33"/>
      <c r="D201" s="34" t="str">
        <f>IF(C201="","",VLOOKUP(E201,Valutakurser!$A$6:$B$40,2)*C201)</f>
        <v/>
      </c>
      <c r="E201" s="7" t="str">
        <f t="shared" si="4"/>
        <v/>
      </c>
      <c r="F201" s="6"/>
    </row>
    <row r="202" spans="1:6" x14ac:dyDescent="0.2">
      <c r="A202" s="6"/>
      <c r="B202" s="8"/>
      <c r="C202" s="33"/>
      <c r="D202" s="34" t="str">
        <f>IF(C202="","",VLOOKUP(E202,Valutakurser!$A$6:$B$40,2)*C202)</f>
        <v/>
      </c>
      <c r="E202" s="7" t="str">
        <f t="shared" si="4"/>
        <v/>
      </c>
      <c r="F202" s="6"/>
    </row>
    <row r="203" spans="1:6" x14ac:dyDescent="0.2">
      <c r="A203" s="6"/>
      <c r="B203" s="8"/>
      <c r="C203" s="33"/>
      <c r="D203" s="34" t="str">
        <f>IF(C203="","",VLOOKUP(E203,Valutakurser!$A$6:$B$40,2)*C203)</f>
        <v/>
      </c>
      <c r="E203" s="7" t="str">
        <f t="shared" si="4"/>
        <v/>
      </c>
      <c r="F203" s="6"/>
    </row>
    <row r="204" spans="1:6" x14ac:dyDescent="0.2">
      <c r="A204" s="6"/>
      <c r="B204" s="8"/>
      <c r="C204" s="33"/>
      <c r="D204" s="34" t="str">
        <f>IF(C204="","",VLOOKUP(E204,Valutakurser!$A$6:$B$40,2)*C204)</f>
        <v/>
      </c>
      <c r="E204" s="7" t="str">
        <f t="shared" si="4"/>
        <v/>
      </c>
      <c r="F204" s="6"/>
    </row>
    <row r="205" spans="1:6" x14ac:dyDescent="0.2">
      <c r="A205" s="6"/>
      <c r="B205" s="8"/>
      <c r="C205" s="33"/>
      <c r="D205" s="34" t="str">
        <f>IF(C205="","",VLOOKUP(E205,Valutakurser!$A$6:$B$40,2)*C205)</f>
        <v/>
      </c>
      <c r="E205" s="7" t="str">
        <f t="shared" si="4"/>
        <v/>
      </c>
      <c r="F205" s="6"/>
    </row>
    <row r="206" spans="1:6" x14ac:dyDescent="0.2">
      <c r="A206" s="6"/>
      <c r="B206" s="8"/>
      <c r="C206" s="33"/>
      <c r="D206" s="34" t="str">
        <f>IF(C206="","",VLOOKUP(E206,Valutakurser!$A$6:$B$40,2)*C206)</f>
        <v/>
      </c>
      <c r="E206" s="7" t="str">
        <f t="shared" si="4"/>
        <v/>
      </c>
      <c r="F206" s="6"/>
    </row>
    <row r="207" spans="1:6" x14ac:dyDescent="0.2">
      <c r="A207" s="6"/>
      <c r="B207" s="8"/>
      <c r="C207" s="33"/>
      <c r="D207" s="34" t="str">
        <f>IF(C207="","",VLOOKUP(E207,Valutakurser!$A$6:$B$40,2)*C207)</f>
        <v/>
      </c>
      <c r="E207" s="7" t="str">
        <f t="shared" si="4"/>
        <v/>
      </c>
      <c r="F207" s="6"/>
    </row>
    <row r="208" spans="1:6" x14ac:dyDescent="0.2">
      <c r="A208" s="6"/>
      <c r="B208" s="8"/>
      <c r="C208" s="33"/>
      <c r="D208" s="34" t="str">
        <f>IF(C208="","",VLOOKUP(E208,Valutakurser!$A$6:$B$40,2)*C208)</f>
        <v/>
      </c>
      <c r="E208" s="7" t="str">
        <f t="shared" si="4"/>
        <v/>
      </c>
      <c r="F208" s="6"/>
    </row>
    <row r="209" spans="1:6" x14ac:dyDescent="0.2">
      <c r="A209" s="6"/>
      <c r="B209" s="8"/>
      <c r="C209" s="33"/>
      <c r="D209" s="34" t="str">
        <f>IF(C209="","",VLOOKUP(E209,Valutakurser!$A$6:$B$40,2)*C209)</f>
        <v/>
      </c>
      <c r="E209" s="7" t="str">
        <f t="shared" si="4"/>
        <v/>
      </c>
      <c r="F209" s="6"/>
    </row>
    <row r="210" spans="1:6" x14ac:dyDescent="0.2">
      <c r="A210" s="6"/>
      <c r="B210" s="8"/>
      <c r="C210" s="33"/>
      <c r="D210" s="34" t="str">
        <f>IF(C210="","",VLOOKUP(E210,Valutakurser!$A$6:$B$40,2)*C210)</f>
        <v/>
      </c>
      <c r="E210" s="7" t="str">
        <f t="shared" si="4"/>
        <v/>
      </c>
      <c r="F210" s="6"/>
    </row>
    <row r="211" spans="1:6" x14ac:dyDescent="0.2">
      <c r="A211" s="6"/>
      <c r="B211" s="8"/>
      <c r="C211" s="33"/>
      <c r="D211" s="34" t="str">
        <f>IF(C211="","",VLOOKUP(E211,Valutakurser!$A$6:$B$40,2)*C211)</f>
        <v/>
      </c>
      <c r="E211" s="7" t="str">
        <f t="shared" si="4"/>
        <v/>
      </c>
      <c r="F211" s="6"/>
    </row>
    <row r="212" spans="1:6" x14ac:dyDescent="0.2">
      <c r="A212" s="6"/>
      <c r="B212" s="8"/>
      <c r="C212" s="33"/>
      <c r="D212" s="34" t="str">
        <f>IF(C212="","",VLOOKUP(E212,Valutakurser!$A$6:$B$40,2)*C212)</f>
        <v/>
      </c>
      <c r="E212" s="7" t="str">
        <f t="shared" si="4"/>
        <v/>
      </c>
      <c r="F212" s="6"/>
    </row>
    <row r="213" spans="1:6" x14ac:dyDescent="0.2">
      <c r="A213" s="6"/>
      <c r="B213" s="8"/>
      <c r="C213" s="33"/>
      <c r="D213" s="34" t="str">
        <f>IF(C213="","",VLOOKUP(E213,Valutakurser!$A$6:$B$40,2)*C213)</f>
        <v/>
      </c>
      <c r="E213" s="7" t="str">
        <f t="shared" si="4"/>
        <v/>
      </c>
      <c r="F213" s="6"/>
    </row>
    <row r="214" spans="1:6" x14ac:dyDescent="0.2">
      <c r="A214" s="6"/>
      <c r="B214" s="8"/>
      <c r="C214" s="33"/>
      <c r="D214" s="34" t="str">
        <f>IF(C214="","",VLOOKUP(E214,Valutakurser!$A$6:$B$40,2)*C214)</f>
        <v/>
      </c>
      <c r="E214" s="7" t="str">
        <f t="shared" si="4"/>
        <v/>
      </c>
      <c r="F214" s="6"/>
    </row>
    <row r="215" spans="1:6" x14ac:dyDescent="0.2">
      <c r="A215" s="6"/>
      <c r="B215" s="8"/>
      <c r="C215" s="33"/>
      <c r="D215" s="34" t="str">
        <f>IF(C215="","",VLOOKUP(E215,Valutakurser!$A$6:$B$40,2)*C215)</f>
        <v/>
      </c>
      <c r="E215" s="7" t="str">
        <f t="shared" si="4"/>
        <v/>
      </c>
      <c r="F215" s="6"/>
    </row>
    <row r="216" spans="1:6" x14ac:dyDescent="0.2">
      <c r="A216" s="6"/>
      <c r="B216" s="8"/>
      <c r="C216" s="33"/>
      <c r="D216" s="34" t="str">
        <f>IF(C216="","",VLOOKUP(E216,Valutakurser!$A$6:$B$40,2)*C216)</f>
        <v/>
      </c>
      <c r="E216" s="7" t="str">
        <f t="shared" si="4"/>
        <v/>
      </c>
      <c r="F216" s="6"/>
    </row>
    <row r="217" spans="1:6" x14ac:dyDescent="0.2">
      <c r="A217" s="6"/>
      <c r="B217" s="8"/>
      <c r="C217" s="33"/>
      <c r="D217" s="34" t="str">
        <f>IF(C217="","",VLOOKUP(E217,Valutakurser!$A$6:$B$40,2)*C217)</f>
        <v/>
      </c>
      <c r="E217" s="7" t="str">
        <f t="shared" si="4"/>
        <v/>
      </c>
      <c r="F217" s="6"/>
    </row>
    <row r="218" spans="1:6" x14ac:dyDescent="0.2">
      <c r="A218" s="6"/>
      <c r="B218" s="8"/>
      <c r="C218" s="33"/>
      <c r="D218" s="34" t="str">
        <f>IF(C218="","",VLOOKUP(E218,Valutakurser!$A$6:$B$40,2)*C218)</f>
        <v/>
      </c>
      <c r="E218" s="7" t="str">
        <f t="shared" si="4"/>
        <v/>
      </c>
      <c r="F218" s="6"/>
    </row>
    <row r="219" spans="1:6" x14ac:dyDescent="0.2">
      <c r="A219" s="6"/>
      <c r="B219" s="8"/>
      <c r="C219" s="33"/>
      <c r="D219" s="34" t="str">
        <f>IF(C219="","",VLOOKUP(E219,Valutakurser!$A$6:$B$40,2)*C219)</f>
        <v/>
      </c>
      <c r="E219" s="7" t="str">
        <f t="shared" si="4"/>
        <v/>
      </c>
      <c r="F219" s="6"/>
    </row>
    <row r="220" spans="1:6" x14ac:dyDescent="0.2">
      <c r="A220" s="6"/>
      <c r="B220" s="8"/>
      <c r="C220" s="33"/>
      <c r="D220" s="34" t="str">
        <f>IF(C220="","",VLOOKUP(E220,Valutakurser!$A$6:$B$40,2)*C220)</f>
        <v/>
      </c>
      <c r="E220" s="7" t="str">
        <f t="shared" si="4"/>
        <v/>
      </c>
      <c r="F220" s="6"/>
    </row>
    <row r="221" spans="1:6" x14ac:dyDescent="0.2">
      <c r="A221" s="6"/>
      <c r="B221" s="8"/>
      <c r="C221" s="33"/>
      <c r="D221" s="34" t="str">
        <f>IF(C221="","",VLOOKUP(E221,Valutakurser!$A$6:$B$40,2)*C221)</f>
        <v/>
      </c>
      <c r="E221" s="7" t="str">
        <f t="shared" si="4"/>
        <v/>
      </c>
      <c r="F221" s="6"/>
    </row>
    <row r="222" spans="1:6" x14ac:dyDescent="0.2">
      <c r="A222" s="6"/>
      <c r="B222" s="8"/>
      <c r="C222" s="33"/>
      <c r="D222" s="34" t="str">
        <f>IF(C222="","",VLOOKUP(E222,Valutakurser!$A$6:$B$40,2)*C222)</f>
        <v/>
      </c>
      <c r="E222" s="7" t="str">
        <f t="shared" si="4"/>
        <v/>
      </c>
      <c r="F222" s="6"/>
    </row>
    <row r="223" spans="1:6" x14ac:dyDescent="0.2">
      <c r="A223" s="6"/>
      <c r="B223" s="8"/>
      <c r="C223" s="33"/>
      <c r="D223" s="34" t="str">
        <f>IF(C223="","",VLOOKUP(E223,Valutakurser!$A$6:$B$40,2)*C223)</f>
        <v/>
      </c>
      <c r="E223" s="7" t="str">
        <f t="shared" si="4"/>
        <v/>
      </c>
      <c r="F223" s="6"/>
    </row>
    <row r="224" spans="1:6" x14ac:dyDescent="0.2">
      <c r="A224" s="6"/>
      <c r="B224" s="8"/>
      <c r="C224" s="33"/>
      <c r="D224" s="34" t="str">
        <f>IF(C224="","",VLOOKUP(E224,Valutakurser!$A$6:$B$40,2)*C224)</f>
        <v/>
      </c>
      <c r="E224" s="7" t="str">
        <f t="shared" si="4"/>
        <v/>
      </c>
      <c r="F224" s="6"/>
    </row>
    <row r="225" spans="1:6" x14ac:dyDescent="0.2">
      <c r="A225" s="6"/>
      <c r="B225" s="8"/>
      <c r="C225" s="33"/>
      <c r="D225" s="34" t="str">
        <f>IF(C225="","",VLOOKUP(E225,Valutakurser!$A$6:$B$40,2)*C225)</f>
        <v/>
      </c>
      <c r="E225" s="7" t="str">
        <f t="shared" si="4"/>
        <v/>
      </c>
      <c r="F225" s="6"/>
    </row>
    <row r="226" spans="1:6" x14ac:dyDescent="0.2">
      <c r="A226" s="6"/>
      <c r="B226" s="8"/>
      <c r="C226" s="33"/>
      <c r="D226" s="34" t="str">
        <f>IF(C226="","",VLOOKUP(E226,Valutakurser!$A$6:$B$40,2)*C226)</f>
        <v/>
      </c>
      <c r="E226" s="7" t="str">
        <f t="shared" si="4"/>
        <v/>
      </c>
      <c r="F226" s="6"/>
    </row>
    <row r="227" spans="1:6" x14ac:dyDescent="0.2">
      <c r="A227" s="6"/>
      <c r="B227" s="8"/>
      <c r="C227" s="33"/>
      <c r="D227" s="34" t="str">
        <f>IF(C227="","",VLOOKUP(E227,Valutakurser!$A$6:$B$40,2)*C227)</f>
        <v/>
      </c>
      <c r="E227" s="7" t="str">
        <f t="shared" si="4"/>
        <v/>
      </c>
      <c r="F227" s="6"/>
    </row>
    <row r="228" spans="1:6" x14ac:dyDescent="0.2">
      <c r="A228" s="6"/>
      <c r="B228" s="8"/>
      <c r="C228" s="33"/>
      <c r="D228" s="34" t="str">
        <f>IF(C228="","",VLOOKUP(E228,Valutakurser!$A$6:$B$40,2)*C228)</f>
        <v/>
      </c>
      <c r="E228" s="7" t="str">
        <f t="shared" si="4"/>
        <v/>
      </c>
      <c r="F228" s="6"/>
    </row>
    <row r="229" spans="1:6" x14ac:dyDescent="0.2">
      <c r="A229" s="6"/>
      <c r="B229" s="8"/>
      <c r="C229" s="33"/>
      <c r="D229" s="34" t="str">
        <f>IF(C229="","",VLOOKUP(E229,Valutakurser!$A$6:$B$40,2)*C229)</f>
        <v/>
      </c>
      <c r="E229" s="7" t="str">
        <f t="shared" si="4"/>
        <v/>
      </c>
      <c r="F229" s="6"/>
    </row>
    <row r="230" spans="1:6" x14ac:dyDescent="0.2">
      <c r="A230" s="6"/>
      <c r="B230" s="8"/>
      <c r="C230" s="33"/>
      <c r="D230" s="34" t="str">
        <f>IF(C230="","",VLOOKUP(E230,Valutakurser!$A$6:$B$40,2)*C230)</f>
        <v/>
      </c>
      <c r="E230" s="7" t="str">
        <f t="shared" si="4"/>
        <v/>
      </c>
      <c r="F230" s="6"/>
    </row>
    <row r="231" spans="1:6" x14ac:dyDescent="0.2">
      <c r="A231" s="6"/>
      <c r="B231" s="8"/>
      <c r="C231" s="33"/>
      <c r="D231" s="34" t="str">
        <f>IF(C231="","",VLOOKUP(E231,Valutakurser!$A$6:$B$40,2)*C231)</f>
        <v/>
      </c>
      <c r="E231" s="7" t="str">
        <f t="shared" si="4"/>
        <v/>
      </c>
      <c r="F231" s="6"/>
    </row>
    <row r="232" spans="1:6" x14ac:dyDescent="0.2">
      <c r="A232" s="6"/>
      <c r="B232" s="8"/>
      <c r="C232" s="33"/>
      <c r="D232" s="34" t="str">
        <f>IF(C232="","",VLOOKUP(E232,Valutakurser!$A$6:$B$40,2)*C232)</f>
        <v/>
      </c>
      <c r="E232" s="7" t="str">
        <f t="shared" si="4"/>
        <v/>
      </c>
      <c r="F232" s="6"/>
    </row>
    <row r="233" spans="1:6" x14ac:dyDescent="0.2">
      <c r="A233" s="6"/>
      <c r="B233" s="8"/>
      <c r="C233" s="33"/>
      <c r="D233" s="34" t="str">
        <f>IF(C233="","",VLOOKUP(E233,Valutakurser!$A$6:$B$40,2)*C233)</f>
        <v/>
      </c>
      <c r="E233" s="7" t="str">
        <f t="shared" si="4"/>
        <v/>
      </c>
      <c r="F233" s="6"/>
    </row>
    <row r="234" spans="1:6" x14ac:dyDescent="0.2">
      <c r="A234" s="6"/>
      <c r="B234" s="8"/>
      <c r="C234" s="33"/>
      <c r="D234" s="34" t="str">
        <f>IF(C234="","",VLOOKUP(E234,Valutakurser!$A$6:$B$40,2)*C234)</f>
        <v/>
      </c>
      <c r="E234" s="7" t="str">
        <f t="shared" si="4"/>
        <v/>
      </c>
      <c r="F234" s="6"/>
    </row>
    <row r="235" spans="1:6" x14ac:dyDescent="0.2">
      <c r="A235" s="6"/>
      <c r="B235" s="8"/>
      <c r="C235" s="33"/>
      <c r="D235" s="34" t="str">
        <f>IF(C235="","",VLOOKUP(E235,Valutakurser!$A$6:$B$40,2)*C235)</f>
        <v/>
      </c>
      <c r="E235" s="7" t="str">
        <f t="shared" si="4"/>
        <v/>
      </c>
      <c r="F235" s="6"/>
    </row>
    <row r="236" spans="1:6" x14ac:dyDescent="0.2">
      <c r="A236" s="6"/>
      <c r="B236" s="8"/>
      <c r="C236" s="33"/>
      <c r="D236" s="34" t="str">
        <f>IF(C236="","",VLOOKUP(E236,Valutakurser!$A$6:$B$40,2)*C236)</f>
        <v/>
      </c>
      <c r="E236" s="7" t="str">
        <f t="shared" si="4"/>
        <v/>
      </c>
      <c r="F236" s="6"/>
    </row>
    <row r="237" spans="1:6" x14ac:dyDescent="0.2">
      <c r="A237" s="6"/>
      <c r="B237" s="8"/>
      <c r="C237" s="33"/>
      <c r="D237" s="34" t="str">
        <f>IF(C237="","",VLOOKUP(E237,Valutakurser!$A$6:$B$40,2)*C237)</f>
        <v/>
      </c>
      <c r="E237" s="7" t="str">
        <f t="shared" si="4"/>
        <v/>
      </c>
      <c r="F237" s="6"/>
    </row>
    <row r="238" spans="1:6" x14ac:dyDescent="0.2">
      <c r="A238" s="6"/>
      <c r="B238" s="8"/>
      <c r="C238" s="33"/>
      <c r="D238" s="34" t="str">
        <f>IF(C238="","",VLOOKUP(E238,Valutakurser!$A$6:$B$40,2)*C238)</f>
        <v/>
      </c>
      <c r="E238" s="7" t="str">
        <f t="shared" si="4"/>
        <v/>
      </c>
      <c r="F238" s="6"/>
    </row>
    <row r="239" spans="1:6" x14ac:dyDescent="0.2">
      <c r="A239" s="6"/>
      <c r="B239" s="8"/>
      <c r="C239" s="33"/>
      <c r="D239" s="34" t="str">
        <f>IF(C239="","",VLOOKUP(E239,Valutakurser!$A$6:$B$40,2)*C239)</f>
        <v/>
      </c>
      <c r="E239" s="7" t="str">
        <f t="shared" si="4"/>
        <v/>
      </c>
      <c r="F239" s="6"/>
    </row>
    <row r="240" spans="1:6" x14ac:dyDescent="0.2">
      <c r="A240" s="6"/>
      <c r="B240" s="8"/>
      <c r="C240" s="33"/>
      <c r="D240" s="34" t="str">
        <f>IF(C240="","",VLOOKUP(E240,Valutakurser!$A$6:$B$40,2)*C240)</f>
        <v/>
      </c>
      <c r="E240" s="7" t="str">
        <f t="shared" si="4"/>
        <v/>
      </c>
      <c r="F240" s="6"/>
    </row>
    <row r="241" spans="1:6" x14ac:dyDescent="0.2">
      <c r="A241" s="6"/>
      <c r="B241" s="8"/>
      <c r="C241" s="33"/>
      <c r="D241" s="34" t="str">
        <f>IF(C241="","",VLOOKUP(E241,Valutakurser!$A$6:$B$40,2)*C241)</f>
        <v/>
      </c>
      <c r="E241" s="7" t="str">
        <f t="shared" si="4"/>
        <v/>
      </c>
      <c r="F241" s="6"/>
    </row>
    <row r="242" spans="1:6" x14ac:dyDescent="0.2">
      <c r="A242" s="6"/>
      <c r="B242" s="8"/>
      <c r="C242" s="33"/>
      <c r="D242" s="34" t="str">
        <f>IF(C242="","",VLOOKUP(E242,Valutakurser!$A$6:$B$40,2)*C242)</f>
        <v/>
      </c>
      <c r="E242" s="7" t="str">
        <f t="shared" si="4"/>
        <v/>
      </c>
      <c r="F242" s="6"/>
    </row>
    <row r="243" spans="1:6" x14ac:dyDescent="0.2">
      <c r="A243" s="6"/>
      <c r="B243" s="8"/>
      <c r="C243" s="33"/>
      <c r="D243" s="34" t="str">
        <f>IF(C243="","",VLOOKUP(E243,Valutakurser!$A$6:$B$40,2)*C243)</f>
        <v/>
      </c>
      <c r="E243" s="7" t="str">
        <f t="shared" si="4"/>
        <v/>
      </c>
      <c r="F243" s="6"/>
    </row>
    <row r="244" spans="1:6" x14ac:dyDescent="0.2">
      <c r="A244" s="6"/>
      <c r="B244" s="8"/>
      <c r="C244" s="33"/>
      <c r="D244" s="34" t="str">
        <f>IF(C244="","",VLOOKUP(E244,Valutakurser!$A$6:$B$40,2)*C244)</f>
        <v/>
      </c>
      <c r="E244" s="7" t="str">
        <f t="shared" si="4"/>
        <v/>
      </c>
      <c r="F244" s="6"/>
    </row>
    <row r="245" spans="1:6" x14ac:dyDescent="0.2">
      <c r="A245" s="6"/>
      <c r="B245" s="8"/>
      <c r="C245" s="33"/>
      <c r="D245" s="34" t="str">
        <f>IF(C245="","",VLOOKUP(E245,Valutakurser!$A$6:$B$40,2)*C245)</f>
        <v/>
      </c>
      <c r="E245" s="7" t="str">
        <f t="shared" si="4"/>
        <v/>
      </c>
      <c r="F245" s="6"/>
    </row>
    <row r="246" spans="1:6" x14ac:dyDescent="0.2">
      <c r="A246" s="6"/>
      <c r="B246" s="8"/>
      <c r="C246" s="33"/>
      <c r="D246" s="34" t="str">
        <f>IF(C246="","",VLOOKUP(E246,Valutakurser!$A$6:$B$40,2)*C246)</f>
        <v/>
      </c>
      <c r="E246" s="7" t="str">
        <f t="shared" si="4"/>
        <v/>
      </c>
      <c r="F246" s="6"/>
    </row>
    <row r="247" spans="1:6" x14ac:dyDescent="0.2">
      <c r="A247" s="6"/>
      <c r="B247" s="8"/>
      <c r="C247" s="33"/>
      <c r="D247" s="34" t="str">
        <f>IF(C247="","",VLOOKUP(E247,Valutakurser!$A$6:$B$40,2)*C247)</f>
        <v/>
      </c>
      <c r="E247" s="7" t="str">
        <f t="shared" si="4"/>
        <v/>
      </c>
      <c r="F247" s="6"/>
    </row>
    <row r="248" spans="1:6" x14ac:dyDescent="0.2">
      <c r="A248" s="6"/>
      <c r="B248" s="8"/>
      <c r="C248" s="33"/>
      <c r="D248" s="34" t="str">
        <f>IF(C248="","",VLOOKUP(E248,Valutakurser!$A$6:$B$40,2)*C248)</f>
        <v/>
      </c>
      <c r="E248" s="7" t="str">
        <f t="shared" si="4"/>
        <v/>
      </c>
      <c r="F248" s="6"/>
    </row>
    <row r="249" spans="1:6" x14ac:dyDescent="0.2">
      <c r="A249" s="6"/>
      <c r="B249" s="8"/>
      <c r="C249" s="33"/>
      <c r="D249" s="34" t="str">
        <f>IF(C249="","",VLOOKUP(E249,Valutakurser!$A$6:$B$40,2)*C249)</f>
        <v/>
      </c>
      <c r="E249" s="7" t="str">
        <f t="shared" si="4"/>
        <v/>
      </c>
      <c r="F249" s="6"/>
    </row>
    <row r="250" spans="1:6" x14ac:dyDescent="0.2">
      <c r="A250" s="6"/>
      <c r="B250" s="8"/>
      <c r="C250" s="33"/>
      <c r="D250" s="34" t="str">
        <f>IF(C250="","",VLOOKUP(E250,Valutakurser!$A$6:$B$40,2)*C250)</f>
        <v/>
      </c>
      <c r="E250" s="7" t="str">
        <f t="shared" si="4"/>
        <v/>
      </c>
      <c r="F250" s="6"/>
    </row>
    <row r="251" spans="1:6" x14ac:dyDescent="0.2">
      <c r="A251" s="6"/>
      <c r="B251" s="8"/>
      <c r="C251" s="33"/>
      <c r="D251" s="34" t="str">
        <f>IF(C251="","",VLOOKUP(E251,Valutakurser!$A$6:$B$40,2)*C251)</f>
        <v/>
      </c>
      <c r="E251" s="7" t="str">
        <f t="shared" si="4"/>
        <v/>
      </c>
      <c r="F251" s="6"/>
    </row>
    <row r="252" spans="1:6" x14ac:dyDescent="0.2">
      <c r="A252" s="6"/>
      <c r="B252" s="8"/>
      <c r="C252" s="33"/>
      <c r="D252" s="34" t="str">
        <f>IF(C252="","",VLOOKUP(E252,Valutakurser!$A$6:$B$40,2)*C252)</f>
        <v/>
      </c>
      <c r="E252" s="7" t="str">
        <f t="shared" si="4"/>
        <v/>
      </c>
      <c r="F252" s="6"/>
    </row>
    <row r="253" spans="1:6" x14ac:dyDescent="0.2">
      <c r="A253" s="6"/>
      <c r="B253" s="8"/>
      <c r="C253" s="33"/>
      <c r="D253" s="34" t="str">
        <f>IF(C253="","",VLOOKUP(E253,Valutakurser!$A$6:$B$40,2)*C253)</f>
        <v/>
      </c>
      <c r="E253" s="7" t="str">
        <f t="shared" si="4"/>
        <v/>
      </c>
      <c r="F253" s="6"/>
    </row>
    <row r="254" spans="1:6" x14ac:dyDescent="0.2">
      <c r="A254" s="6"/>
      <c r="B254" s="8"/>
      <c r="C254" s="33"/>
      <c r="D254" s="34" t="str">
        <f>IF(C254="","",VLOOKUP(E254,Valutakurser!$A$6:$B$40,2)*C254)</f>
        <v/>
      </c>
      <c r="E254" s="7" t="str">
        <f t="shared" si="4"/>
        <v/>
      </c>
      <c r="F254" s="6"/>
    </row>
    <row r="255" spans="1:6" x14ac:dyDescent="0.2">
      <c r="A255" s="6"/>
      <c r="B255" s="8"/>
      <c r="C255" s="33"/>
      <c r="D255" s="34" t="str">
        <f>IF(C255="","",VLOOKUP(E255,Valutakurser!$A$6:$B$40,2)*C255)</f>
        <v/>
      </c>
      <c r="E255" s="7" t="str">
        <f t="shared" si="4"/>
        <v/>
      </c>
      <c r="F255" s="6"/>
    </row>
    <row r="256" spans="1:6" x14ac:dyDescent="0.2">
      <c r="A256" s="6"/>
      <c r="B256" s="8"/>
      <c r="C256" s="33"/>
      <c r="D256" s="34" t="str">
        <f>IF(C256="","",VLOOKUP(E256,Valutakurser!$A$6:$B$40,2)*C256)</f>
        <v/>
      </c>
      <c r="E256" s="7" t="str">
        <f t="shared" si="4"/>
        <v/>
      </c>
      <c r="F256" s="6"/>
    </row>
    <row r="257" spans="1:6" x14ac:dyDescent="0.2">
      <c r="A257" s="6"/>
      <c r="B257" s="8"/>
      <c r="C257" s="33"/>
      <c r="D257" s="34" t="str">
        <f>IF(C257="","",VLOOKUP(E257,Valutakurser!$A$6:$B$40,2)*C257)</f>
        <v/>
      </c>
      <c r="E257" s="7" t="str">
        <f t="shared" si="4"/>
        <v/>
      </c>
      <c r="F257" s="6"/>
    </row>
    <row r="258" spans="1:6" x14ac:dyDescent="0.2">
      <c r="A258" s="6"/>
      <c r="B258" s="8"/>
      <c r="C258" s="33"/>
      <c r="D258" s="34" t="str">
        <f>IF(C258="","",VLOOKUP(E258,Valutakurser!$A$6:$B$40,2)*C258)</f>
        <v/>
      </c>
      <c r="E258" s="7" t="str">
        <f t="shared" si="4"/>
        <v/>
      </c>
      <c r="F258" s="6"/>
    </row>
    <row r="259" spans="1:6" x14ac:dyDescent="0.2">
      <c r="A259" s="6"/>
      <c r="B259" s="8"/>
      <c r="C259" s="33"/>
      <c r="D259" s="34" t="str">
        <f>IF(C259="","",VLOOKUP(E259,Valutakurser!$A$6:$B$40,2)*C259)</f>
        <v/>
      </c>
      <c r="E259" s="7" t="str">
        <f t="shared" si="4"/>
        <v/>
      </c>
      <c r="F259" s="6"/>
    </row>
    <row r="260" spans="1:6" x14ac:dyDescent="0.2">
      <c r="A260" s="6"/>
      <c r="B260" s="8"/>
      <c r="C260" s="33"/>
      <c r="D260" s="34" t="str">
        <f>IF(C260="","",VLOOKUP(E260,Valutakurser!$A$6:$B$40,2)*C260)</f>
        <v/>
      </c>
      <c r="E260" s="7" t="str">
        <f t="shared" si="4"/>
        <v/>
      </c>
      <c r="F260" s="6"/>
    </row>
    <row r="261" spans="1:6" x14ac:dyDescent="0.2">
      <c r="A261" s="6"/>
      <c r="B261" s="8"/>
      <c r="C261" s="33"/>
      <c r="D261" s="34" t="str">
        <f>IF(C261="","",VLOOKUP(E261,Valutakurser!$A$6:$B$40,2)*C261)</f>
        <v/>
      </c>
      <c r="E261" s="7" t="str">
        <f t="shared" si="4"/>
        <v/>
      </c>
      <c r="F261" s="6"/>
    </row>
    <row r="262" spans="1:6" x14ac:dyDescent="0.2">
      <c r="A262" s="6"/>
      <c r="B262" s="8"/>
      <c r="C262" s="33"/>
      <c r="D262" s="34" t="str">
        <f>IF(C262="","",VLOOKUP(E262,Valutakurser!$A$6:$B$40,2)*C262)</f>
        <v/>
      </c>
      <c r="E262" s="7" t="str">
        <f t="shared" si="4"/>
        <v/>
      </c>
      <c r="F262" s="6"/>
    </row>
    <row r="263" spans="1:6" x14ac:dyDescent="0.2">
      <c r="A263" s="6"/>
      <c r="B263" s="8"/>
      <c r="C263" s="33"/>
      <c r="D263" s="34" t="str">
        <f>IF(C263="","",VLOOKUP(E263,Valutakurser!$A$6:$B$40,2)*C263)</f>
        <v/>
      </c>
      <c r="E263" s="7" t="str">
        <f t="shared" ref="E263:E326" si="5">IF(B263="","",YEAR(B263))</f>
        <v/>
      </c>
      <c r="F263" s="6"/>
    </row>
    <row r="264" spans="1:6" x14ac:dyDescent="0.2">
      <c r="A264" s="6"/>
      <c r="B264" s="8"/>
      <c r="C264" s="33"/>
      <c r="D264" s="34" t="str">
        <f>IF(C264="","",VLOOKUP(E264,Valutakurser!$A$6:$B$40,2)*C264)</f>
        <v/>
      </c>
      <c r="E264" s="7" t="str">
        <f t="shared" si="5"/>
        <v/>
      </c>
      <c r="F264" s="6"/>
    </row>
    <row r="265" spans="1:6" x14ac:dyDescent="0.2">
      <c r="A265" s="6"/>
      <c r="B265" s="8"/>
      <c r="C265" s="33"/>
      <c r="D265" s="34" t="str">
        <f>IF(C265="","",VLOOKUP(E265,Valutakurser!$A$6:$B$40,2)*C265)</f>
        <v/>
      </c>
      <c r="E265" s="7" t="str">
        <f t="shared" si="5"/>
        <v/>
      </c>
      <c r="F265" s="6"/>
    </row>
    <row r="266" spans="1:6" x14ac:dyDescent="0.2">
      <c r="A266" s="6"/>
      <c r="B266" s="8"/>
      <c r="C266" s="33"/>
      <c r="D266" s="34" t="str">
        <f>IF(C266="","",VLOOKUP(E266,Valutakurser!$A$6:$B$40,2)*C266)</f>
        <v/>
      </c>
      <c r="E266" s="7" t="str">
        <f t="shared" si="5"/>
        <v/>
      </c>
      <c r="F266" s="6"/>
    </row>
    <row r="267" spans="1:6" x14ac:dyDescent="0.2">
      <c r="A267" s="6"/>
      <c r="B267" s="8"/>
      <c r="C267" s="33"/>
      <c r="D267" s="34" t="str">
        <f>IF(C267="","",VLOOKUP(E267,Valutakurser!$A$6:$B$40,2)*C267)</f>
        <v/>
      </c>
      <c r="E267" s="7" t="str">
        <f t="shared" si="5"/>
        <v/>
      </c>
      <c r="F267" s="6"/>
    </row>
    <row r="268" spans="1:6" x14ac:dyDescent="0.2">
      <c r="A268" s="6"/>
      <c r="B268" s="8"/>
      <c r="C268" s="33"/>
      <c r="D268" s="34" t="str">
        <f>IF(C268="","",VLOOKUP(E268,Valutakurser!$A$6:$B$40,2)*C268)</f>
        <v/>
      </c>
      <c r="E268" s="7" t="str">
        <f t="shared" si="5"/>
        <v/>
      </c>
      <c r="F268" s="6"/>
    </row>
    <row r="269" spans="1:6" x14ac:dyDescent="0.2">
      <c r="A269" s="6"/>
      <c r="B269" s="8"/>
      <c r="C269" s="33"/>
      <c r="D269" s="34" t="str">
        <f>IF(C269="","",VLOOKUP(E269,Valutakurser!$A$6:$B$40,2)*C269)</f>
        <v/>
      </c>
      <c r="E269" s="7" t="str">
        <f t="shared" si="5"/>
        <v/>
      </c>
      <c r="F269" s="6"/>
    </row>
    <row r="270" spans="1:6" x14ac:dyDescent="0.2">
      <c r="A270" s="6"/>
      <c r="B270" s="8"/>
      <c r="C270" s="33"/>
      <c r="D270" s="34" t="str">
        <f>IF(C270="","",VLOOKUP(E270,Valutakurser!$A$6:$B$40,2)*C270)</f>
        <v/>
      </c>
      <c r="E270" s="7" t="str">
        <f t="shared" si="5"/>
        <v/>
      </c>
      <c r="F270" s="6"/>
    </row>
    <row r="271" spans="1:6" x14ac:dyDescent="0.2">
      <c r="A271" s="6"/>
      <c r="B271" s="8"/>
      <c r="C271" s="33"/>
      <c r="D271" s="34" t="str">
        <f>IF(C271="","",VLOOKUP(E271,Valutakurser!$A$6:$B$40,2)*C271)</f>
        <v/>
      </c>
      <c r="E271" s="7" t="str">
        <f t="shared" si="5"/>
        <v/>
      </c>
      <c r="F271" s="6"/>
    </row>
    <row r="272" spans="1:6" x14ac:dyDescent="0.2">
      <c r="A272" s="6"/>
      <c r="B272" s="8"/>
      <c r="C272" s="33"/>
      <c r="D272" s="34" t="str">
        <f>IF(C272="","",VLOOKUP(E272,Valutakurser!$A$6:$B$40,2)*C272)</f>
        <v/>
      </c>
      <c r="E272" s="7" t="str">
        <f t="shared" si="5"/>
        <v/>
      </c>
      <c r="F272" s="6"/>
    </row>
    <row r="273" spans="1:6" x14ac:dyDescent="0.2">
      <c r="A273" s="6"/>
      <c r="B273" s="8"/>
      <c r="C273" s="33"/>
      <c r="D273" s="34" t="str">
        <f>IF(C273="","",VLOOKUP(E273,Valutakurser!$A$6:$B$40,2)*C273)</f>
        <v/>
      </c>
      <c r="E273" s="7" t="str">
        <f t="shared" si="5"/>
        <v/>
      </c>
      <c r="F273" s="6"/>
    </row>
    <row r="274" spans="1:6" x14ac:dyDescent="0.2">
      <c r="A274" s="6"/>
      <c r="B274" s="8"/>
      <c r="C274" s="33"/>
      <c r="D274" s="34" t="str">
        <f>IF(C274="","",VLOOKUP(E274,Valutakurser!$A$6:$B$40,2)*C274)</f>
        <v/>
      </c>
      <c r="E274" s="7" t="str">
        <f t="shared" si="5"/>
        <v/>
      </c>
      <c r="F274" s="6"/>
    </row>
    <row r="275" spans="1:6" x14ac:dyDescent="0.2">
      <c r="A275" s="6"/>
      <c r="B275" s="8"/>
      <c r="C275" s="33"/>
      <c r="D275" s="34" t="str">
        <f>IF(C275="","",VLOOKUP(E275,Valutakurser!$A$6:$B$40,2)*C275)</f>
        <v/>
      </c>
      <c r="E275" s="7" t="str">
        <f t="shared" si="5"/>
        <v/>
      </c>
      <c r="F275" s="6"/>
    </row>
    <row r="276" spans="1:6" x14ac:dyDescent="0.2">
      <c r="A276" s="6"/>
      <c r="B276" s="8"/>
      <c r="C276" s="33"/>
      <c r="D276" s="34" t="str">
        <f>IF(C276="","",VLOOKUP(E276,Valutakurser!$A$6:$B$40,2)*C276)</f>
        <v/>
      </c>
      <c r="E276" s="7" t="str">
        <f t="shared" si="5"/>
        <v/>
      </c>
      <c r="F276" s="6"/>
    </row>
    <row r="277" spans="1:6" x14ac:dyDescent="0.2">
      <c r="A277" s="6"/>
      <c r="B277" s="8"/>
      <c r="C277" s="33"/>
      <c r="D277" s="34" t="str">
        <f>IF(C277="","",VLOOKUP(E277,Valutakurser!$A$6:$B$40,2)*C277)</f>
        <v/>
      </c>
      <c r="E277" s="7" t="str">
        <f t="shared" si="5"/>
        <v/>
      </c>
      <c r="F277" s="6"/>
    </row>
    <row r="278" spans="1:6" x14ac:dyDescent="0.2">
      <c r="A278" s="6"/>
      <c r="B278" s="8"/>
      <c r="C278" s="33"/>
      <c r="D278" s="34" t="str">
        <f>IF(C278="","",VLOOKUP(E278,Valutakurser!$A$6:$B$40,2)*C278)</f>
        <v/>
      </c>
      <c r="E278" s="7" t="str">
        <f t="shared" si="5"/>
        <v/>
      </c>
      <c r="F278" s="6"/>
    </row>
    <row r="279" spans="1:6" x14ac:dyDescent="0.2">
      <c r="A279" s="6"/>
      <c r="B279" s="8"/>
      <c r="C279" s="33"/>
      <c r="D279" s="34" t="str">
        <f>IF(C279="","",VLOOKUP(E279,Valutakurser!$A$6:$B$40,2)*C279)</f>
        <v/>
      </c>
      <c r="E279" s="7" t="str">
        <f t="shared" si="5"/>
        <v/>
      </c>
      <c r="F279" s="6"/>
    </row>
    <row r="280" spans="1:6" x14ac:dyDescent="0.2">
      <c r="A280" s="6"/>
      <c r="B280" s="8"/>
      <c r="C280" s="33"/>
      <c r="D280" s="34" t="str">
        <f>IF(C280="","",VLOOKUP(E280,Valutakurser!$A$6:$B$40,2)*C280)</f>
        <v/>
      </c>
      <c r="E280" s="7" t="str">
        <f t="shared" si="5"/>
        <v/>
      </c>
      <c r="F280" s="6"/>
    </row>
    <row r="281" spans="1:6" x14ac:dyDescent="0.2">
      <c r="A281" s="6"/>
      <c r="B281" s="8"/>
      <c r="C281" s="33"/>
      <c r="D281" s="34" t="str">
        <f>IF(C281="","",VLOOKUP(E281,Valutakurser!$A$6:$B$40,2)*C281)</f>
        <v/>
      </c>
      <c r="E281" s="7" t="str">
        <f t="shared" si="5"/>
        <v/>
      </c>
      <c r="F281" s="6"/>
    </row>
    <row r="282" spans="1:6" x14ac:dyDescent="0.2">
      <c r="A282" s="6"/>
      <c r="B282" s="8"/>
      <c r="C282" s="33"/>
      <c r="D282" s="34" t="str">
        <f>IF(C282="","",VLOOKUP(E282,Valutakurser!$A$6:$B$40,2)*C282)</f>
        <v/>
      </c>
      <c r="E282" s="7" t="str">
        <f t="shared" si="5"/>
        <v/>
      </c>
      <c r="F282" s="6"/>
    </row>
    <row r="283" spans="1:6" x14ac:dyDescent="0.2">
      <c r="A283" s="6"/>
      <c r="B283" s="8"/>
      <c r="C283" s="33"/>
      <c r="D283" s="34" t="str">
        <f>IF(C283="","",VLOOKUP(E283,Valutakurser!$A$6:$B$40,2)*C283)</f>
        <v/>
      </c>
      <c r="E283" s="7" t="str">
        <f t="shared" si="5"/>
        <v/>
      </c>
      <c r="F283" s="6"/>
    </row>
    <row r="284" spans="1:6" x14ac:dyDescent="0.2">
      <c r="A284" s="6"/>
      <c r="B284" s="8"/>
      <c r="C284" s="33"/>
      <c r="D284" s="34" t="str">
        <f>IF(C284="","",VLOOKUP(E284,Valutakurser!$A$6:$B$40,2)*C284)</f>
        <v/>
      </c>
      <c r="E284" s="7" t="str">
        <f t="shared" si="5"/>
        <v/>
      </c>
      <c r="F284" s="6"/>
    </row>
    <row r="285" spans="1:6" x14ac:dyDescent="0.2">
      <c r="A285" s="6"/>
      <c r="B285" s="8"/>
      <c r="C285" s="33"/>
      <c r="D285" s="34" t="str">
        <f>IF(C285="","",VLOOKUP(E285,Valutakurser!$A$6:$B$40,2)*C285)</f>
        <v/>
      </c>
      <c r="E285" s="7" t="str">
        <f t="shared" si="5"/>
        <v/>
      </c>
      <c r="F285" s="6"/>
    </row>
    <row r="286" spans="1:6" x14ac:dyDescent="0.2">
      <c r="A286" s="6"/>
      <c r="B286" s="8"/>
      <c r="C286" s="33"/>
      <c r="D286" s="34" t="str">
        <f>IF(C286="","",VLOOKUP(E286,Valutakurser!$A$6:$B$40,2)*C286)</f>
        <v/>
      </c>
      <c r="E286" s="7" t="str">
        <f t="shared" si="5"/>
        <v/>
      </c>
      <c r="F286" s="6"/>
    </row>
    <row r="287" spans="1:6" x14ac:dyDescent="0.2">
      <c r="A287" s="6"/>
      <c r="B287" s="8"/>
      <c r="C287" s="33"/>
      <c r="D287" s="34" t="str">
        <f>IF(C287="","",VLOOKUP(E287,Valutakurser!$A$6:$B$40,2)*C287)</f>
        <v/>
      </c>
      <c r="E287" s="7" t="str">
        <f t="shared" si="5"/>
        <v/>
      </c>
      <c r="F287" s="6"/>
    </row>
    <row r="288" spans="1:6" x14ac:dyDescent="0.2">
      <c r="A288" s="6"/>
      <c r="B288" s="8"/>
      <c r="C288" s="33"/>
      <c r="D288" s="34" t="str">
        <f>IF(C288="","",VLOOKUP(E288,Valutakurser!$A$6:$B$40,2)*C288)</f>
        <v/>
      </c>
      <c r="E288" s="7" t="str">
        <f t="shared" si="5"/>
        <v/>
      </c>
      <c r="F288" s="6"/>
    </row>
    <row r="289" spans="1:6" x14ac:dyDescent="0.2">
      <c r="A289" s="6"/>
      <c r="B289" s="8"/>
      <c r="C289" s="33"/>
      <c r="D289" s="34" t="str">
        <f>IF(C289="","",VLOOKUP(E289,Valutakurser!$A$6:$B$40,2)*C289)</f>
        <v/>
      </c>
      <c r="E289" s="7" t="str">
        <f t="shared" si="5"/>
        <v/>
      </c>
      <c r="F289" s="6"/>
    </row>
    <row r="290" spans="1:6" x14ac:dyDescent="0.2">
      <c r="A290" s="6"/>
      <c r="B290" s="8"/>
      <c r="C290" s="33"/>
      <c r="D290" s="34" t="str">
        <f>IF(C290="","",VLOOKUP(E290,Valutakurser!$A$6:$B$40,2)*C290)</f>
        <v/>
      </c>
      <c r="E290" s="7" t="str">
        <f t="shared" si="5"/>
        <v/>
      </c>
      <c r="F290" s="6"/>
    </row>
    <row r="291" spans="1:6" x14ac:dyDescent="0.2">
      <c r="A291" s="6"/>
      <c r="B291" s="8"/>
      <c r="C291" s="33"/>
      <c r="D291" s="34" t="str">
        <f>IF(C291="","",VLOOKUP(E291,Valutakurser!$A$6:$B$40,2)*C291)</f>
        <v/>
      </c>
      <c r="E291" s="7" t="str">
        <f t="shared" si="5"/>
        <v/>
      </c>
      <c r="F291" s="6"/>
    </row>
    <row r="292" spans="1:6" x14ac:dyDescent="0.2">
      <c r="A292" s="6"/>
      <c r="B292" s="8"/>
      <c r="C292" s="33"/>
      <c r="D292" s="34" t="str">
        <f>IF(C292="","",VLOOKUP(E292,Valutakurser!$A$6:$B$40,2)*C292)</f>
        <v/>
      </c>
      <c r="E292" s="7" t="str">
        <f t="shared" si="5"/>
        <v/>
      </c>
      <c r="F292" s="6"/>
    </row>
    <row r="293" spans="1:6" x14ac:dyDescent="0.2">
      <c r="A293" s="6"/>
      <c r="B293" s="8"/>
      <c r="C293" s="33"/>
      <c r="D293" s="34" t="str">
        <f>IF(C293="","",VLOOKUP(E293,Valutakurser!$A$6:$B$40,2)*C293)</f>
        <v/>
      </c>
      <c r="E293" s="7" t="str">
        <f t="shared" si="5"/>
        <v/>
      </c>
      <c r="F293" s="6"/>
    </row>
    <row r="294" spans="1:6" x14ac:dyDescent="0.2">
      <c r="A294" s="6"/>
      <c r="B294" s="8"/>
      <c r="C294" s="33"/>
      <c r="D294" s="34" t="str">
        <f>IF(C294="","",VLOOKUP(E294,Valutakurser!$A$6:$B$40,2)*C294)</f>
        <v/>
      </c>
      <c r="E294" s="7" t="str">
        <f t="shared" si="5"/>
        <v/>
      </c>
      <c r="F294" s="6"/>
    </row>
    <row r="295" spans="1:6" x14ac:dyDescent="0.2">
      <c r="A295" s="6"/>
      <c r="B295" s="8"/>
      <c r="C295" s="33"/>
      <c r="D295" s="34" t="str">
        <f>IF(C295="","",VLOOKUP(E295,Valutakurser!$A$6:$B$40,2)*C295)</f>
        <v/>
      </c>
      <c r="E295" s="7" t="str">
        <f t="shared" si="5"/>
        <v/>
      </c>
      <c r="F295" s="6"/>
    </row>
    <row r="296" spans="1:6" x14ac:dyDescent="0.2">
      <c r="A296" s="6"/>
      <c r="B296" s="8"/>
      <c r="C296" s="33"/>
      <c r="D296" s="34" t="str">
        <f>IF(C296="","",VLOOKUP(E296,Valutakurser!$A$6:$B$40,2)*C296)</f>
        <v/>
      </c>
      <c r="E296" s="7" t="str">
        <f t="shared" si="5"/>
        <v/>
      </c>
      <c r="F296" s="6"/>
    </row>
    <row r="297" spans="1:6" x14ac:dyDescent="0.2">
      <c r="A297" s="6"/>
      <c r="B297" s="8"/>
      <c r="C297" s="33"/>
      <c r="D297" s="34" t="str">
        <f>IF(C297="","",VLOOKUP(E297,Valutakurser!$A$6:$B$40,2)*C297)</f>
        <v/>
      </c>
      <c r="E297" s="7" t="str">
        <f t="shared" si="5"/>
        <v/>
      </c>
      <c r="F297" s="6"/>
    </row>
    <row r="298" spans="1:6" x14ac:dyDescent="0.2">
      <c r="A298" s="6"/>
      <c r="B298" s="8"/>
      <c r="C298" s="33"/>
      <c r="D298" s="34" t="str">
        <f>IF(C298="","",VLOOKUP(E298,Valutakurser!$A$6:$B$40,2)*C298)</f>
        <v/>
      </c>
      <c r="E298" s="7" t="str">
        <f t="shared" si="5"/>
        <v/>
      </c>
      <c r="F298" s="6"/>
    </row>
    <row r="299" spans="1:6" x14ac:dyDescent="0.2">
      <c r="A299" s="6"/>
      <c r="B299" s="8"/>
      <c r="C299" s="33"/>
      <c r="D299" s="34" t="str">
        <f>IF(C299="","",VLOOKUP(E299,Valutakurser!$A$6:$B$40,2)*C299)</f>
        <v/>
      </c>
      <c r="E299" s="7" t="str">
        <f t="shared" si="5"/>
        <v/>
      </c>
      <c r="F299" s="6"/>
    </row>
    <row r="300" spans="1:6" x14ac:dyDescent="0.2">
      <c r="A300" s="6"/>
      <c r="B300" s="8"/>
      <c r="C300" s="33"/>
      <c r="D300" s="34" t="str">
        <f>IF(C300="","",VLOOKUP(E300,Valutakurser!$A$6:$B$40,2)*C300)</f>
        <v/>
      </c>
      <c r="E300" s="7" t="str">
        <f t="shared" si="5"/>
        <v/>
      </c>
      <c r="F300" s="6"/>
    </row>
    <row r="301" spans="1:6" x14ac:dyDescent="0.2">
      <c r="A301" s="6"/>
      <c r="B301" s="8"/>
      <c r="C301" s="33"/>
      <c r="D301" s="34" t="str">
        <f>IF(C301="","",VLOOKUP(E301,Valutakurser!$A$6:$B$40,2)*C301)</f>
        <v/>
      </c>
      <c r="E301" s="7" t="str">
        <f t="shared" si="5"/>
        <v/>
      </c>
      <c r="F301" s="6"/>
    </row>
    <row r="302" spans="1:6" x14ac:dyDescent="0.2">
      <c r="A302" s="6"/>
      <c r="B302" s="8"/>
      <c r="C302" s="33"/>
      <c r="D302" s="34" t="str">
        <f>IF(C302="","",VLOOKUP(E302,Valutakurser!$A$6:$B$40,2)*C302)</f>
        <v/>
      </c>
      <c r="E302" s="7" t="str">
        <f t="shared" si="5"/>
        <v/>
      </c>
      <c r="F302" s="6"/>
    </row>
    <row r="303" spans="1:6" x14ac:dyDescent="0.2">
      <c r="A303" s="6"/>
      <c r="B303" s="8"/>
      <c r="C303" s="33"/>
      <c r="D303" s="34" t="str">
        <f>IF(C303="","",VLOOKUP(E303,Valutakurser!$A$6:$B$40,2)*C303)</f>
        <v/>
      </c>
      <c r="E303" s="7" t="str">
        <f t="shared" si="5"/>
        <v/>
      </c>
      <c r="F303" s="6"/>
    </row>
    <row r="304" spans="1:6" x14ac:dyDescent="0.2">
      <c r="A304" s="6"/>
      <c r="B304" s="8"/>
      <c r="C304" s="33"/>
      <c r="D304" s="34" t="str">
        <f>IF(C304="","",VLOOKUP(E304,Valutakurser!$A$6:$B$40,2)*C304)</f>
        <v/>
      </c>
      <c r="E304" s="7" t="str">
        <f t="shared" si="5"/>
        <v/>
      </c>
      <c r="F304" s="6"/>
    </row>
    <row r="305" spans="1:6" x14ac:dyDescent="0.2">
      <c r="A305" s="6"/>
      <c r="B305" s="8"/>
      <c r="C305" s="33"/>
      <c r="D305" s="34" t="str">
        <f>IF(C305="","",VLOOKUP(E305,Valutakurser!$A$6:$B$40,2)*C305)</f>
        <v/>
      </c>
      <c r="E305" s="7" t="str">
        <f t="shared" si="5"/>
        <v/>
      </c>
      <c r="F305" s="6"/>
    </row>
    <row r="306" spans="1:6" x14ac:dyDescent="0.2">
      <c r="A306" s="6"/>
      <c r="B306" s="8"/>
      <c r="C306" s="33"/>
      <c r="D306" s="34" t="str">
        <f>IF(C306="","",VLOOKUP(E306,Valutakurser!$A$6:$B$40,2)*C306)</f>
        <v/>
      </c>
      <c r="E306" s="7" t="str">
        <f t="shared" si="5"/>
        <v/>
      </c>
      <c r="F306" s="6"/>
    </row>
    <row r="307" spans="1:6" x14ac:dyDescent="0.2">
      <c r="A307" s="6"/>
      <c r="B307" s="8"/>
      <c r="C307" s="33"/>
      <c r="D307" s="34" t="str">
        <f>IF(C307="","",VLOOKUP(E307,Valutakurser!$A$6:$B$40,2)*C307)</f>
        <v/>
      </c>
      <c r="E307" s="7" t="str">
        <f t="shared" si="5"/>
        <v/>
      </c>
      <c r="F307" s="6"/>
    </row>
    <row r="308" spans="1:6" x14ac:dyDescent="0.2">
      <c r="A308" s="6"/>
      <c r="B308" s="8"/>
      <c r="C308" s="33"/>
      <c r="D308" s="34" t="str">
        <f>IF(C308="","",VLOOKUP(E308,Valutakurser!$A$6:$B$40,2)*C308)</f>
        <v/>
      </c>
      <c r="E308" s="7" t="str">
        <f t="shared" si="5"/>
        <v/>
      </c>
      <c r="F308" s="6"/>
    </row>
    <row r="309" spans="1:6" x14ac:dyDescent="0.2">
      <c r="A309" s="6"/>
      <c r="B309" s="8"/>
      <c r="C309" s="33"/>
      <c r="D309" s="34" t="str">
        <f>IF(C309="","",VLOOKUP(E309,Valutakurser!$A$6:$B$40,2)*C309)</f>
        <v/>
      </c>
      <c r="E309" s="7" t="str">
        <f t="shared" si="5"/>
        <v/>
      </c>
      <c r="F309" s="6"/>
    </row>
    <row r="310" spans="1:6" x14ac:dyDescent="0.2">
      <c r="A310" s="6"/>
      <c r="B310" s="8"/>
      <c r="C310" s="33"/>
      <c r="D310" s="34" t="str">
        <f>IF(C310="","",VLOOKUP(E310,Valutakurser!$A$6:$B$40,2)*C310)</f>
        <v/>
      </c>
      <c r="E310" s="7" t="str">
        <f t="shared" si="5"/>
        <v/>
      </c>
      <c r="F310" s="6"/>
    </row>
    <row r="311" spans="1:6" x14ac:dyDescent="0.2">
      <c r="A311" s="6"/>
      <c r="B311" s="8"/>
      <c r="C311" s="33"/>
      <c r="D311" s="34" t="str">
        <f>IF(C311="","",VLOOKUP(E311,Valutakurser!$A$6:$B$40,2)*C311)</f>
        <v/>
      </c>
      <c r="E311" s="7" t="str">
        <f t="shared" si="5"/>
        <v/>
      </c>
      <c r="F311" s="6"/>
    </row>
    <row r="312" spans="1:6" x14ac:dyDescent="0.2">
      <c r="A312" s="6"/>
      <c r="B312" s="8"/>
      <c r="C312" s="33"/>
      <c r="D312" s="34" t="str">
        <f>IF(C312="","",VLOOKUP(E312,Valutakurser!$A$6:$B$40,2)*C312)</f>
        <v/>
      </c>
      <c r="E312" s="7" t="str">
        <f t="shared" si="5"/>
        <v/>
      </c>
      <c r="F312" s="6"/>
    </row>
    <row r="313" spans="1:6" x14ac:dyDescent="0.2">
      <c r="A313" s="6"/>
      <c r="B313" s="8"/>
      <c r="C313" s="33"/>
      <c r="D313" s="34" t="str">
        <f>IF(C313="","",VLOOKUP(E313,Valutakurser!$A$6:$B$40,2)*C313)</f>
        <v/>
      </c>
      <c r="E313" s="7" t="str">
        <f t="shared" si="5"/>
        <v/>
      </c>
      <c r="F313" s="6"/>
    </row>
    <row r="314" spans="1:6" x14ac:dyDescent="0.2">
      <c r="A314" s="6"/>
      <c r="B314" s="8"/>
      <c r="C314" s="33"/>
      <c r="D314" s="34" t="str">
        <f>IF(C314="","",VLOOKUP(E314,Valutakurser!$A$6:$B$40,2)*C314)</f>
        <v/>
      </c>
      <c r="E314" s="7" t="str">
        <f t="shared" si="5"/>
        <v/>
      </c>
      <c r="F314" s="6"/>
    </row>
    <row r="315" spans="1:6" x14ac:dyDescent="0.2">
      <c r="A315" s="6"/>
      <c r="B315" s="8"/>
      <c r="C315" s="33"/>
      <c r="D315" s="34" t="str">
        <f>IF(C315="","",VLOOKUP(E315,Valutakurser!$A$6:$B$40,2)*C315)</f>
        <v/>
      </c>
      <c r="E315" s="7" t="str">
        <f t="shared" si="5"/>
        <v/>
      </c>
      <c r="F315" s="6"/>
    </row>
    <row r="316" spans="1:6" x14ac:dyDescent="0.2">
      <c r="A316" s="6"/>
      <c r="B316" s="8"/>
      <c r="C316" s="33"/>
      <c r="D316" s="34" t="str">
        <f>IF(C316="","",VLOOKUP(E316,Valutakurser!$A$6:$B$40,2)*C316)</f>
        <v/>
      </c>
      <c r="E316" s="7" t="str">
        <f t="shared" si="5"/>
        <v/>
      </c>
      <c r="F316" s="6"/>
    </row>
    <row r="317" spans="1:6" x14ac:dyDescent="0.2">
      <c r="A317" s="6"/>
      <c r="B317" s="8"/>
      <c r="C317" s="33"/>
      <c r="D317" s="34" t="str">
        <f>IF(C317="","",VLOOKUP(E317,Valutakurser!$A$6:$B$40,2)*C317)</f>
        <v/>
      </c>
      <c r="E317" s="7" t="str">
        <f t="shared" si="5"/>
        <v/>
      </c>
      <c r="F317" s="6"/>
    </row>
    <row r="318" spans="1:6" x14ac:dyDescent="0.2">
      <c r="A318" s="6"/>
      <c r="B318" s="8"/>
      <c r="C318" s="33"/>
      <c r="D318" s="34" t="str">
        <f>IF(C318="","",VLOOKUP(E318,Valutakurser!$A$6:$B$40,2)*C318)</f>
        <v/>
      </c>
      <c r="E318" s="7" t="str">
        <f t="shared" si="5"/>
        <v/>
      </c>
      <c r="F318" s="6"/>
    </row>
    <row r="319" spans="1:6" x14ac:dyDescent="0.2">
      <c r="A319" s="6"/>
      <c r="B319" s="8"/>
      <c r="C319" s="33"/>
      <c r="D319" s="34" t="str">
        <f>IF(C319="","",VLOOKUP(E319,Valutakurser!$A$6:$B$40,2)*C319)</f>
        <v/>
      </c>
      <c r="E319" s="7" t="str">
        <f t="shared" si="5"/>
        <v/>
      </c>
      <c r="F319" s="6"/>
    </row>
    <row r="320" spans="1:6" x14ac:dyDescent="0.2">
      <c r="A320" s="6"/>
      <c r="B320" s="8"/>
      <c r="C320" s="33"/>
      <c r="D320" s="34" t="str">
        <f>IF(C320="","",VLOOKUP(E320,Valutakurser!$A$6:$B$40,2)*C320)</f>
        <v/>
      </c>
      <c r="E320" s="7" t="str">
        <f t="shared" si="5"/>
        <v/>
      </c>
      <c r="F320" s="6"/>
    </row>
    <row r="321" spans="1:6" x14ac:dyDescent="0.2">
      <c r="A321" s="6"/>
      <c r="B321" s="8"/>
      <c r="C321" s="33"/>
      <c r="D321" s="34" t="str">
        <f>IF(C321="","",VLOOKUP(E321,Valutakurser!$A$6:$B$40,2)*C321)</f>
        <v/>
      </c>
      <c r="E321" s="7" t="str">
        <f t="shared" si="5"/>
        <v/>
      </c>
      <c r="F321" s="6"/>
    </row>
    <row r="322" spans="1:6" x14ac:dyDescent="0.2">
      <c r="A322" s="6"/>
      <c r="B322" s="8"/>
      <c r="C322" s="33"/>
      <c r="D322" s="34" t="str">
        <f>IF(C322="","",VLOOKUP(E322,Valutakurser!$A$6:$B$40,2)*C322)</f>
        <v/>
      </c>
      <c r="E322" s="7" t="str">
        <f t="shared" si="5"/>
        <v/>
      </c>
      <c r="F322" s="6"/>
    </row>
    <row r="323" spans="1:6" x14ac:dyDescent="0.2">
      <c r="A323" s="6"/>
      <c r="B323" s="8"/>
      <c r="C323" s="33"/>
      <c r="D323" s="34" t="str">
        <f>IF(C323="","",VLOOKUP(E323,Valutakurser!$A$6:$B$40,2)*C323)</f>
        <v/>
      </c>
      <c r="E323" s="7" t="str">
        <f t="shared" si="5"/>
        <v/>
      </c>
      <c r="F323" s="6"/>
    </row>
    <row r="324" spans="1:6" x14ac:dyDescent="0.2">
      <c r="A324" s="6"/>
      <c r="B324" s="8"/>
      <c r="C324" s="33"/>
      <c r="D324" s="34" t="str">
        <f>IF(C324="","",VLOOKUP(E324,Valutakurser!$A$6:$B$40,2)*C324)</f>
        <v/>
      </c>
      <c r="E324" s="7" t="str">
        <f t="shared" si="5"/>
        <v/>
      </c>
      <c r="F324" s="6"/>
    </row>
    <row r="325" spans="1:6" x14ac:dyDescent="0.2">
      <c r="A325" s="6"/>
      <c r="B325" s="8"/>
      <c r="C325" s="33"/>
      <c r="D325" s="34" t="str">
        <f>IF(C325="","",VLOOKUP(E325,Valutakurser!$A$6:$B$40,2)*C325)</f>
        <v/>
      </c>
      <c r="E325" s="7" t="str">
        <f t="shared" si="5"/>
        <v/>
      </c>
      <c r="F325" s="6"/>
    </row>
    <row r="326" spans="1:6" x14ac:dyDescent="0.2">
      <c r="A326" s="6"/>
      <c r="B326" s="8"/>
      <c r="C326" s="33"/>
      <c r="D326" s="34" t="str">
        <f>IF(C326="","",VLOOKUP(E326,Valutakurser!$A$6:$B$40,2)*C326)</f>
        <v/>
      </c>
      <c r="E326" s="7" t="str">
        <f t="shared" si="5"/>
        <v/>
      </c>
      <c r="F326" s="6"/>
    </row>
    <row r="327" spans="1:6" x14ac:dyDescent="0.2">
      <c r="A327" s="6"/>
      <c r="B327" s="8"/>
      <c r="C327" s="33"/>
      <c r="D327" s="34" t="str">
        <f>IF(C327="","",VLOOKUP(E327,Valutakurser!$A$6:$B$40,2)*C327)</f>
        <v/>
      </c>
      <c r="E327" s="7" t="str">
        <f t="shared" ref="E327:E390" si="6">IF(B327="","",YEAR(B327))</f>
        <v/>
      </c>
      <c r="F327" s="6"/>
    </row>
    <row r="328" spans="1:6" x14ac:dyDescent="0.2">
      <c r="A328" s="6"/>
      <c r="B328" s="8"/>
      <c r="C328" s="33"/>
      <c r="D328" s="34" t="str">
        <f>IF(C328="","",VLOOKUP(E328,Valutakurser!$A$6:$B$40,2)*C328)</f>
        <v/>
      </c>
      <c r="E328" s="7" t="str">
        <f t="shared" si="6"/>
        <v/>
      </c>
      <c r="F328" s="6"/>
    </row>
    <row r="329" spans="1:6" x14ac:dyDescent="0.2">
      <c r="A329" s="6"/>
      <c r="B329" s="8"/>
      <c r="C329" s="33"/>
      <c r="D329" s="34" t="str">
        <f>IF(C329="","",VLOOKUP(E329,Valutakurser!$A$6:$B$40,2)*C329)</f>
        <v/>
      </c>
      <c r="E329" s="7" t="str">
        <f t="shared" si="6"/>
        <v/>
      </c>
      <c r="F329" s="6"/>
    </row>
    <row r="330" spans="1:6" x14ac:dyDescent="0.2">
      <c r="A330" s="6"/>
      <c r="B330" s="8"/>
      <c r="C330" s="33"/>
      <c r="D330" s="34" t="str">
        <f>IF(C330="","",VLOOKUP(E330,Valutakurser!$A$6:$B$40,2)*C330)</f>
        <v/>
      </c>
      <c r="E330" s="7" t="str">
        <f t="shared" si="6"/>
        <v/>
      </c>
      <c r="F330" s="6"/>
    </row>
    <row r="331" spans="1:6" x14ac:dyDescent="0.2">
      <c r="A331" s="6"/>
      <c r="B331" s="8"/>
      <c r="C331" s="33"/>
      <c r="D331" s="34" t="str">
        <f>IF(C331="","",VLOOKUP(E331,Valutakurser!$A$6:$B$40,2)*C331)</f>
        <v/>
      </c>
      <c r="E331" s="7" t="str">
        <f t="shared" si="6"/>
        <v/>
      </c>
      <c r="F331" s="6"/>
    </row>
    <row r="332" spans="1:6" x14ac:dyDescent="0.2">
      <c r="A332" s="6"/>
      <c r="B332" s="8"/>
      <c r="C332" s="33"/>
      <c r="D332" s="34" t="str">
        <f>IF(C332="","",VLOOKUP(E332,Valutakurser!$A$6:$B$40,2)*C332)</f>
        <v/>
      </c>
      <c r="E332" s="7" t="str">
        <f t="shared" si="6"/>
        <v/>
      </c>
      <c r="F332" s="6"/>
    </row>
    <row r="333" spans="1:6" x14ac:dyDescent="0.2">
      <c r="A333" s="6"/>
      <c r="B333" s="8"/>
      <c r="C333" s="33"/>
      <c r="D333" s="34" t="str">
        <f>IF(C333="","",VLOOKUP(E333,Valutakurser!$A$6:$B$40,2)*C333)</f>
        <v/>
      </c>
      <c r="E333" s="7" t="str">
        <f t="shared" si="6"/>
        <v/>
      </c>
      <c r="F333" s="6"/>
    </row>
    <row r="334" spans="1:6" x14ac:dyDescent="0.2">
      <c r="A334" s="6"/>
      <c r="B334" s="8"/>
      <c r="C334" s="33"/>
      <c r="D334" s="34" t="str">
        <f>IF(C334="","",VLOOKUP(E334,Valutakurser!$A$6:$B$40,2)*C334)</f>
        <v/>
      </c>
      <c r="E334" s="7" t="str">
        <f t="shared" si="6"/>
        <v/>
      </c>
      <c r="F334" s="6"/>
    </row>
    <row r="335" spans="1:6" x14ac:dyDescent="0.2">
      <c r="A335" s="6"/>
      <c r="B335" s="8"/>
      <c r="C335" s="33"/>
      <c r="D335" s="34" t="str">
        <f>IF(C335="","",VLOOKUP(E335,Valutakurser!$A$6:$B$40,2)*C335)</f>
        <v/>
      </c>
      <c r="E335" s="7" t="str">
        <f t="shared" si="6"/>
        <v/>
      </c>
      <c r="F335" s="6"/>
    </row>
    <row r="336" spans="1:6" x14ac:dyDescent="0.2">
      <c r="A336" s="6"/>
      <c r="B336" s="8"/>
      <c r="C336" s="33"/>
      <c r="D336" s="34" t="str">
        <f>IF(C336="","",VLOOKUP(E336,Valutakurser!$A$6:$B$40,2)*C336)</f>
        <v/>
      </c>
      <c r="E336" s="7" t="str">
        <f t="shared" si="6"/>
        <v/>
      </c>
      <c r="F336" s="6"/>
    </row>
    <row r="337" spans="1:6" x14ac:dyDescent="0.2">
      <c r="A337" s="6"/>
      <c r="B337" s="8"/>
      <c r="C337" s="33"/>
      <c r="D337" s="34" t="str">
        <f>IF(C337="","",VLOOKUP(E337,Valutakurser!$A$6:$B$40,2)*C337)</f>
        <v/>
      </c>
      <c r="E337" s="7" t="str">
        <f t="shared" si="6"/>
        <v/>
      </c>
      <c r="F337" s="6"/>
    </row>
    <row r="338" spans="1:6" x14ac:dyDescent="0.2">
      <c r="A338" s="6"/>
      <c r="B338" s="8"/>
      <c r="C338" s="33"/>
      <c r="D338" s="34" t="str">
        <f>IF(C338="","",VLOOKUP(E338,Valutakurser!$A$6:$B$40,2)*C338)</f>
        <v/>
      </c>
      <c r="E338" s="7" t="str">
        <f t="shared" si="6"/>
        <v/>
      </c>
      <c r="F338" s="6"/>
    </row>
    <row r="339" spans="1:6" x14ac:dyDescent="0.2">
      <c r="A339" s="6"/>
      <c r="B339" s="8"/>
      <c r="C339" s="33"/>
      <c r="D339" s="34" t="str">
        <f>IF(C339="","",VLOOKUP(E339,Valutakurser!$A$6:$B$40,2)*C339)</f>
        <v/>
      </c>
      <c r="E339" s="7" t="str">
        <f t="shared" si="6"/>
        <v/>
      </c>
      <c r="F339" s="6"/>
    </row>
    <row r="340" spans="1:6" x14ac:dyDescent="0.2">
      <c r="A340" s="6"/>
      <c r="B340" s="8"/>
      <c r="C340" s="33"/>
      <c r="D340" s="34" t="str">
        <f>IF(C340="","",VLOOKUP(E340,Valutakurser!$A$6:$B$40,2)*C340)</f>
        <v/>
      </c>
      <c r="E340" s="7" t="str">
        <f t="shared" si="6"/>
        <v/>
      </c>
      <c r="F340" s="6"/>
    </row>
    <row r="341" spans="1:6" x14ac:dyDescent="0.2">
      <c r="A341" s="6"/>
      <c r="B341" s="8"/>
      <c r="C341" s="33"/>
      <c r="D341" s="34" t="str">
        <f>IF(C341="","",VLOOKUP(E341,Valutakurser!$A$6:$B$40,2)*C341)</f>
        <v/>
      </c>
      <c r="E341" s="7" t="str">
        <f t="shared" si="6"/>
        <v/>
      </c>
      <c r="F341" s="6"/>
    </row>
    <row r="342" spans="1:6" x14ac:dyDescent="0.2">
      <c r="A342" s="6"/>
      <c r="B342" s="8"/>
      <c r="C342" s="33"/>
      <c r="D342" s="34" t="str">
        <f>IF(C342="","",VLOOKUP(E342,Valutakurser!$A$6:$B$40,2)*C342)</f>
        <v/>
      </c>
      <c r="E342" s="7" t="str">
        <f t="shared" si="6"/>
        <v/>
      </c>
      <c r="F342" s="6"/>
    </row>
    <row r="343" spans="1:6" x14ac:dyDescent="0.2">
      <c r="A343" s="6"/>
      <c r="B343" s="8"/>
      <c r="C343" s="33"/>
      <c r="D343" s="34" t="str">
        <f>IF(C343="","",VLOOKUP(E343,Valutakurser!$A$6:$B$40,2)*C343)</f>
        <v/>
      </c>
      <c r="E343" s="7" t="str">
        <f t="shared" si="6"/>
        <v/>
      </c>
      <c r="F343" s="6"/>
    </row>
    <row r="344" spans="1:6" x14ac:dyDescent="0.2">
      <c r="A344" s="6"/>
      <c r="B344" s="8"/>
      <c r="C344" s="33"/>
      <c r="D344" s="34" t="str">
        <f>IF(C344="","",VLOOKUP(E344,Valutakurser!$A$6:$B$40,2)*C344)</f>
        <v/>
      </c>
      <c r="E344" s="7" t="str">
        <f t="shared" si="6"/>
        <v/>
      </c>
      <c r="F344" s="6"/>
    </row>
    <row r="345" spans="1:6" x14ac:dyDescent="0.2">
      <c r="A345" s="6"/>
      <c r="B345" s="8"/>
      <c r="C345" s="33"/>
      <c r="D345" s="34" t="str">
        <f>IF(C345="","",VLOOKUP(E345,Valutakurser!$A$6:$B$40,2)*C345)</f>
        <v/>
      </c>
      <c r="E345" s="7" t="str">
        <f t="shared" si="6"/>
        <v/>
      </c>
      <c r="F345" s="6"/>
    </row>
    <row r="346" spans="1:6" x14ac:dyDescent="0.2">
      <c r="A346" s="6"/>
      <c r="B346" s="8"/>
      <c r="C346" s="33"/>
      <c r="D346" s="34" t="str">
        <f>IF(C346="","",VLOOKUP(E346,Valutakurser!$A$6:$B$40,2)*C346)</f>
        <v/>
      </c>
      <c r="E346" s="7" t="str">
        <f t="shared" si="6"/>
        <v/>
      </c>
      <c r="F346" s="6"/>
    </row>
    <row r="347" spans="1:6" x14ac:dyDescent="0.2">
      <c r="A347" s="6"/>
      <c r="B347" s="8"/>
      <c r="C347" s="33"/>
      <c r="D347" s="34" t="str">
        <f>IF(C347="","",VLOOKUP(E347,Valutakurser!$A$6:$B$40,2)*C347)</f>
        <v/>
      </c>
      <c r="E347" s="7" t="str">
        <f t="shared" si="6"/>
        <v/>
      </c>
      <c r="F347" s="6"/>
    </row>
    <row r="348" spans="1:6" x14ac:dyDescent="0.2">
      <c r="A348" s="6"/>
      <c r="B348" s="8"/>
      <c r="C348" s="33"/>
      <c r="D348" s="34" t="str">
        <f>IF(C348="","",VLOOKUP(E348,Valutakurser!$A$6:$B$40,2)*C348)</f>
        <v/>
      </c>
      <c r="E348" s="7" t="str">
        <f t="shared" si="6"/>
        <v/>
      </c>
      <c r="F348" s="6"/>
    </row>
    <row r="349" spans="1:6" x14ac:dyDescent="0.2">
      <c r="A349" s="6"/>
      <c r="B349" s="8"/>
      <c r="C349" s="33"/>
      <c r="D349" s="34" t="str">
        <f>IF(C349="","",VLOOKUP(E349,Valutakurser!$A$6:$B$40,2)*C349)</f>
        <v/>
      </c>
      <c r="E349" s="7" t="str">
        <f t="shared" si="6"/>
        <v/>
      </c>
      <c r="F349" s="6"/>
    </row>
    <row r="350" spans="1:6" x14ac:dyDescent="0.2">
      <c r="A350" s="6"/>
      <c r="B350" s="8"/>
      <c r="C350" s="33"/>
      <c r="D350" s="34" t="str">
        <f>IF(C350="","",VLOOKUP(E350,Valutakurser!$A$6:$B$40,2)*C350)</f>
        <v/>
      </c>
      <c r="E350" s="7" t="str">
        <f t="shared" si="6"/>
        <v/>
      </c>
      <c r="F350" s="6"/>
    </row>
    <row r="351" spans="1:6" x14ac:dyDescent="0.2">
      <c r="A351" s="6"/>
      <c r="B351" s="8"/>
      <c r="C351" s="33"/>
      <c r="D351" s="34" t="str">
        <f>IF(C351="","",VLOOKUP(E351,Valutakurser!$A$6:$B$40,2)*C351)</f>
        <v/>
      </c>
      <c r="E351" s="7" t="str">
        <f t="shared" si="6"/>
        <v/>
      </c>
      <c r="F351" s="6"/>
    </row>
    <row r="352" spans="1:6" x14ac:dyDescent="0.2">
      <c r="A352" s="6"/>
      <c r="B352" s="8"/>
      <c r="C352" s="33"/>
      <c r="D352" s="34" t="str">
        <f>IF(C352="","",VLOOKUP(E352,Valutakurser!$A$6:$B$40,2)*C352)</f>
        <v/>
      </c>
      <c r="E352" s="7" t="str">
        <f t="shared" si="6"/>
        <v/>
      </c>
      <c r="F352" s="6"/>
    </row>
    <row r="353" spans="1:6" x14ac:dyDescent="0.2">
      <c r="A353" s="6"/>
      <c r="B353" s="8"/>
      <c r="C353" s="33"/>
      <c r="D353" s="34" t="str">
        <f>IF(C353="","",VLOOKUP(E353,Valutakurser!$A$6:$B$40,2)*C353)</f>
        <v/>
      </c>
      <c r="E353" s="7" t="str">
        <f t="shared" si="6"/>
        <v/>
      </c>
      <c r="F353" s="6"/>
    </row>
    <row r="354" spans="1:6" x14ac:dyDescent="0.2">
      <c r="A354" s="6"/>
      <c r="B354" s="8"/>
      <c r="C354" s="33"/>
      <c r="D354" s="34" t="str">
        <f>IF(C354="","",VLOOKUP(E354,Valutakurser!$A$6:$B$40,2)*C354)</f>
        <v/>
      </c>
      <c r="E354" s="7" t="str">
        <f t="shared" si="6"/>
        <v/>
      </c>
      <c r="F354" s="6"/>
    </row>
    <row r="355" spans="1:6" x14ac:dyDescent="0.2">
      <c r="A355" s="6"/>
      <c r="B355" s="8"/>
      <c r="C355" s="33"/>
      <c r="D355" s="34" t="str">
        <f>IF(C355="","",VLOOKUP(E355,Valutakurser!$A$6:$B$40,2)*C355)</f>
        <v/>
      </c>
      <c r="E355" s="7" t="str">
        <f t="shared" si="6"/>
        <v/>
      </c>
      <c r="F355" s="6"/>
    </row>
    <row r="356" spans="1:6" x14ac:dyDescent="0.2">
      <c r="A356" s="6"/>
      <c r="B356" s="8"/>
      <c r="C356" s="33"/>
      <c r="D356" s="34" t="str">
        <f>IF(C356="","",VLOOKUP(E356,Valutakurser!$A$6:$B$40,2)*C356)</f>
        <v/>
      </c>
      <c r="E356" s="7" t="str">
        <f t="shared" si="6"/>
        <v/>
      </c>
      <c r="F356" s="6"/>
    </row>
    <row r="357" spans="1:6" x14ac:dyDescent="0.2">
      <c r="A357" s="6"/>
      <c r="B357" s="8"/>
      <c r="C357" s="33"/>
      <c r="D357" s="34" t="str">
        <f>IF(C357="","",VLOOKUP(E357,Valutakurser!$A$6:$B$40,2)*C357)</f>
        <v/>
      </c>
      <c r="E357" s="7" t="str">
        <f t="shared" si="6"/>
        <v/>
      </c>
      <c r="F357" s="6"/>
    </row>
    <row r="358" spans="1:6" x14ac:dyDescent="0.2">
      <c r="A358" s="6"/>
      <c r="B358" s="8"/>
      <c r="C358" s="33"/>
      <c r="D358" s="34" t="str">
        <f>IF(C358="","",VLOOKUP(E358,Valutakurser!$A$6:$B$40,2)*C358)</f>
        <v/>
      </c>
      <c r="E358" s="7" t="str">
        <f t="shared" si="6"/>
        <v/>
      </c>
      <c r="F358" s="6"/>
    </row>
    <row r="359" spans="1:6" x14ac:dyDescent="0.2">
      <c r="A359" s="6"/>
      <c r="B359" s="8"/>
      <c r="C359" s="33"/>
      <c r="D359" s="34" t="str">
        <f>IF(C359="","",VLOOKUP(E359,Valutakurser!$A$6:$B$40,2)*C359)</f>
        <v/>
      </c>
      <c r="E359" s="7" t="str">
        <f t="shared" si="6"/>
        <v/>
      </c>
      <c r="F359" s="6"/>
    </row>
    <row r="360" spans="1:6" x14ac:dyDescent="0.2">
      <c r="A360" s="6"/>
      <c r="B360" s="8"/>
      <c r="C360" s="33"/>
      <c r="D360" s="34" t="str">
        <f>IF(C360="","",VLOOKUP(E360,Valutakurser!$A$6:$B$40,2)*C360)</f>
        <v/>
      </c>
      <c r="E360" s="7" t="str">
        <f t="shared" si="6"/>
        <v/>
      </c>
      <c r="F360" s="6"/>
    </row>
    <row r="361" spans="1:6" x14ac:dyDescent="0.2">
      <c r="A361" s="6"/>
      <c r="B361" s="8"/>
      <c r="C361" s="33"/>
      <c r="D361" s="34" t="str">
        <f>IF(C361="","",VLOOKUP(E361,Valutakurser!$A$6:$B$40,2)*C361)</f>
        <v/>
      </c>
      <c r="E361" s="7" t="str">
        <f t="shared" si="6"/>
        <v/>
      </c>
      <c r="F361" s="6"/>
    </row>
    <row r="362" spans="1:6" x14ac:dyDescent="0.2">
      <c r="A362" s="6"/>
      <c r="B362" s="8"/>
      <c r="C362" s="33"/>
      <c r="D362" s="34" t="str">
        <f>IF(C362="","",VLOOKUP(E362,Valutakurser!$A$6:$B$40,2)*C362)</f>
        <v/>
      </c>
      <c r="E362" s="7" t="str">
        <f t="shared" si="6"/>
        <v/>
      </c>
      <c r="F362" s="6"/>
    </row>
    <row r="363" spans="1:6" x14ac:dyDescent="0.2">
      <c r="A363" s="6"/>
      <c r="B363" s="8"/>
      <c r="C363" s="33"/>
      <c r="D363" s="34" t="str">
        <f>IF(C363="","",VLOOKUP(E363,Valutakurser!$A$6:$B$40,2)*C363)</f>
        <v/>
      </c>
      <c r="E363" s="7" t="str">
        <f t="shared" si="6"/>
        <v/>
      </c>
      <c r="F363" s="6"/>
    </row>
    <row r="364" spans="1:6" x14ac:dyDescent="0.2">
      <c r="A364" s="6"/>
      <c r="B364" s="8"/>
      <c r="C364" s="33"/>
      <c r="D364" s="34" t="str">
        <f>IF(C364="","",VLOOKUP(E364,Valutakurser!$A$6:$B$40,2)*C364)</f>
        <v/>
      </c>
      <c r="E364" s="7" t="str">
        <f t="shared" si="6"/>
        <v/>
      </c>
      <c r="F364" s="6"/>
    </row>
    <row r="365" spans="1:6" x14ac:dyDescent="0.2">
      <c r="A365" s="6"/>
      <c r="B365" s="8"/>
      <c r="C365" s="33"/>
      <c r="D365" s="34" t="str">
        <f>IF(C365="","",VLOOKUP(E365,Valutakurser!$A$6:$B$40,2)*C365)</f>
        <v/>
      </c>
      <c r="E365" s="7" t="str">
        <f t="shared" si="6"/>
        <v/>
      </c>
      <c r="F365" s="6"/>
    </row>
    <row r="366" spans="1:6" x14ac:dyDescent="0.2">
      <c r="A366" s="6"/>
      <c r="B366" s="8"/>
      <c r="C366" s="33"/>
      <c r="D366" s="34" t="str">
        <f>IF(C366="","",VLOOKUP(E366,Valutakurser!$A$6:$B$40,2)*C366)</f>
        <v/>
      </c>
      <c r="E366" s="7" t="str">
        <f t="shared" si="6"/>
        <v/>
      </c>
      <c r="F366" s="6"/>
    </row>
    <row r="367" spans="1:6" x14ac:dyDescent="0.2">
      <c r="A367" s="6"/>
      <c r="B367" s="8"/>
      <c r="C367" s="33"/>
      <c r="D367" s="34" t="str">
        <f>IF(C367="","",VLOOKUP(E367,Valutakurser!$A$6:$B$40,2)*C367)</f>
        <v/>
      </c>
      <c r="E367" s="7" t="str">
        <f t="shared" si="6"/>
        <v/>
      </c>
      <c r="F367" s="6"/>
    </row>
    <row r="368" spans="1:6" x14ac:dyDescent="0.2">
      <c r="A368" s="6"/>
      <c r="B368" s="8"/>
      <c r="C368" s="33"/>
      <c r="D368" s="34" t="str">
        <f>IF(C368="","",VLOOKUP(E368,Valutakurser!$A$6:$B$40,2)*C368)</f>
        <v/>
      </c>
      <c r="E368" s="7" t="str">
        <f t="shared" si="6"/>
        <v/>
      </c>
      <c r="F368" s="6"/>
    </row>
    <row r="369" spans="1:6" x14ac:dyDescent="0.2">
      <c r="A369" s="6"/>
      <c r="B369" s="8"/>
      <c r="C369" s="33"/>
      <c r="D369" s="34" t="str">
        <f>IF(C369="","",VLOOKUP(E369,Valutakurser!$A$6:$B$40,2)*C369)</f>
        <v/>
      </c>
      <c r="E369" s="7" t="str">
        <f t="shared" si="6"/>
        <v/>
      </c>
      <c r="F369" s="6"/>
    </row>
    <row r="370" spans="1:6" x14ac:dyDescent="0.2">
      <c r="A370" s="6"/>
      <c r="B370" s="8"/>
      <c r="C370" s="33"/>
      <c r="D370" s="34" t="str">
        <f>IF(C370="","",VLOOKUP(E370,Valutakurser!$A$6:$B$40,2)*C370)</f>
        <v/>
      </c>
      <c r="E370" s="7" t="str">
        <f t="shared" si="6"/>
        <v/>
      </c>
      <c r="F370" s="6"/>
    </row>
    <row r="371" spans="1:6" x14ac:dyDescent="0.2">
      <c r="A371" s="6"/>
      <c r="B371" s="8"/>
      <c r="C371" s="33"/>
      <c r="D371" s="34" t="str">
        <f>IF(C371="","",VLOOKUP(E371,Valutakurser!$A$6:$B$40,2)*C371)</f>
        <v/>
      </c>
      <c r="E371" s="7" t="str">
        <f t="shared" si="6"/>
        <v/>
      </c>
      <c r="F371" s="6"/>
    </row>
    <row r="372" spans="1:6" x14ac:dyDescent="0.2">
      <c r="A372" s="6"/>
      <c r="B372" s="8"/>
      <c r="C372" s="33"/>
      <c r="D372" s="34" t="str">
        <f>IF(C372="","",VLOOKUP(E372,Valutakurser!$A$6:$B$40,2)*C372)</f>
        <v/>
      </c>
      <c r="E372" s="7" t="str">
        <f t="shared" si="6"/>
        <v/>
      </c>
      <c r="F372" s="6"/>
    </row>
    <row r="373" spans="1:6" x14ac:dyDescent="0.2">
      <c r="A373" s="6"/>
      <c r="B373" s="8"/>
      <c r="C373" s="33"/>
      <c r="D373" s="34" t="str">
        <f>IF(C373="","",VLOOKUP(E373,Valutakurser!$A$6:$B$40,2)*C373)</f>
        <v/>
      </c>
      <c r="E373" s="7" t="str">
        <f t="shared" si="6"/>
        <v/>
      </c>
      <c r="F373" s="6"/>
    </row>
    <row r="374" spans="1:6" x14ac:dyDescent="0.2">
      <c r="A374" s="6"/>
      <c r="B374" s="8"/>
      <c r="C374" s="33"/>
      <c r="D374" s="34" t="str">
        <f>IF(C374="","",VLOOKUP(E374,Valutakurser!$A$6:$B$40,2)*C374)</f>
        <v/>
      </c>
      <c r="E374" s="7" t="str">
        <f t="shared" si="6"/>
        <v/>
      </c>
      <c r="F374" s="6"/>
    </row>
    <row r="375" spans="1:6" x14ac:dyDescent="0.2">
      <c r="A375" s="6"/>
      <c r="B375" s="8"/>
      <c r="C375" s="33"/>
      <c r="D375" s="34" t="str">
        <f>IF(C375="","",VLOOKUP(E375,Valutakurser!$A$6:$B$40,2)*C375)</f>
        <v/>
      </c>
      <c r="E375" s="7" t="str">
        <f t="shared" si="6"/>
        <v/>
      </c>
      <c r="F375" s="6"/>
    </row>
    <row r="376" spans="1:6" x14ac:dyDescent="0.2">
      <c r="A376" s="6"/>
      <c r="B376" s="8"/>
      <c r="C376" s="33"/>
      <c r="D376" s="34" t="str">
        <f>IF(C376="","",VLOOKUP(E376,Valutakurser!$A$6:$B$40,2)*C376)</f>
        <v/>
      </c>
      <c r="E376" s="7" t="str">
        <f t="shared" si="6"/>
        <v/>
      </c>
      <c r="F376" s="6"/>
    </row>
    <row r="377" spans="1:6" x14ac:dyDescent="0.2">
      <c r="A377" s="6"/>
      <c r="B377" s="8"/>
      <c r="C377" s="33"/>
      <c r="D377" s="34" t="str">
        <f>IF(C377="","",VLOOKUP(E377,Valutakurser!$A$6:$B$40,2)*C377)</f>
        <v/>
      </c>
      <c r="E377" s="7" t="str">
        <f t="shared" si="6"/>
        <v/>
      </c>
      <c r="F377" s="6"/>
    </row>
    <row r="378" spans="1:6" x14ac:dyDescent="0.2">
      <c r="A378" s="6"/>
      <c r="B378" s="8"/>
      <c r="C378" s="33"/>
      <c r="D378" s="34" t="str">
        <f>IF(C378="","",VLOOKUP(E378,Valutakurser!$A$6:$B$40,2)*C378)</f>
        <v/>
      </c>
      <c r="E378" s="7" t="str">
        <f t="shared" si="6"/>
        <v/>
      </c>
      <c r="F378" s="6"/>
    </row>
    <row r="379" spans="1:6" x14ac:dyDescent="0.2">
      <c r="A379" s="6"/>
      <c r="B379" s="8"/>
      <c r="C379" s="33"/>
      <c r="D379" s="34" t="str">
        <f>IF(C379="","",VLOOKUP(E379,Valutakurser!$A$6:$B$40,2)*C379)</f>
        <v/>
      </c>
      <c r="E379" s="7" t="str">
        <f t="shared" si="6"/>
        <v/>
      </c>
      <c r="F379" s="6"/>
    </row>
    <row r="380" spans="1:6" x14ac:dyDescent="0.2">
      <c r="A380" s="6"/>
      <c r="B380" s="8"/>
      <c r="C380" s="33"/>
      <c r="D380" s="34" t="str">
        <f>IF(C380="","",VLOOKUP(E380,Valutakurser!$A$6:$B$40,2)*C380)</f>
        <v/>
      </c>
      <c r="E380" s="7" t="str">
        <f t="shared" si="6"/>
        <v/>
      </c>
      <c r="F380" s="6"/>
    </row>
    <row r="381" spans="1:6" x14ac:dyDescent="0.2">
      <c r="A381" s="6"/>
      <c r="B381" s="8"/>
      <c r="C381" s="33"/>
      <c r="D381" s="34" t="str">
        <f>IF(C381="","",VLOOKUP(E381,Valutakurser!$A$6:$B$40,2)*C381)</f>
        <v/>
      </c>
      <c r="E381" s="7" t="str">
        <f t="shared" si="6"/>
        <v/>
      </c>
      <c r="F381" s="6"/>
    </row>
    <row r="382" spans="1:6" x14ac:dyDescent="0.2">
      <c r="A382" s="6"/>
      <c r="B382" s="8"/>
      <c r="C382" s="33"/>
      <c r="D382" s="34" t="str">
        <f>IF(C382="","",VLOOKUP(E382,Valutakurser!$A$6:$B$40,2)*C382)</f>
        <v/>
      </c>
      <c r="E382" s="7" t="str">
        <f t="shared" si="6"/>
        <v/>
      </c>
      <c r="F382" s="6"/>
    </row>
    <row r="383" spans="1:6" x14ac:dyDescent="0.2">
      <c r="A383" s="6"/>
      <c r="B383" s="8"/>
      <c r="C383" s="33"/>
      <c r="D383" s="34" t="str">
        <f>IF(C383="","",VLOOKUP(E383,Valutakurser!$A$6:$B$40,2)*C383)</f>
        <v/>
      </c>
      <c r="E383" s="7" t="str">
        <f t="shared" si="6"/>
        <v/>
      </c>
      <c r="F383" s="6"/>
    </row>
    <row r="384" spans="1:6" x14ac:dyDescent="0.2">
      <c r="A384" s="6"/>
      <c r="B384" s="8"/>
      <c r="C384" s="33"/>
      <c r="D384" s="34" t="str">
        <f>IF(C384="","",VLOOKUP(E384,Valutakurser!$A$6:$B$40,2)*C384)</f>
        <v/>
      </c>
      <c r="E384" s="7" t="str">
        <f t="shared" si="6"/>
        <v/>
      </c>
      <c r="F384" s="6"/>
    </row>
    <row r="385" spans="1:6" x14ac:dyDescent="0.2">
      <c r="A385" s="6"/>
      <c r="B385" s="8"/>
      <c r="C385" s="33"/>
      <c r="D385" s="34" t="str">
        <f>IF(C385="","",VLOOKUP(E385,Valutakurser!$A$6:$B$40,2)*C385)</f>
        <v/>
      </c>
      <c r="E385" s="7" t="str">
        <f t="shared" si="6"/>
        <v/>
      </c>
      <c r="F385" s="6"/>
    </row>
    <row r="386" spans="1:6" x14ac:dyDescent="0.2">
      <c r="A386" s="6"/>
      <c r="B386" s="8"/>
      <c r="C386" s="33"/>
      <c r="D386" s="34" t="str">
        <f>IF(C386="","",VLOOKUP(E386,Valutakurser!$A$6:$B$40,2)*C386)</f>
        <v/>
      </c>
      <c r="E386" s="7" t="str">
        <f t="shared" si="6"/>
        <v/>
      </c>
      <c r="F386" s="6"/>
    </row>
    <row r="387" spans="1:6" x14ac:dyDescent="0.2">
      <c r="A387" s="6"/>
      <c r="B387" s="8"/>
      <c r="C387" s="33"/>
      <c r="D387" s="34" t="str">
        <f>IF(C387="","",VLOOKUP(E387,Valutakurser!$A$6:$B$40,2)*C387)</f>
        <v/>
      </c>
      <c r="E387" s="7" t="str">
        <f t="shared" si="6"/>
        <v/>
      </c>
      <c r="F387" s="6"/>
    </row>
    <row r="388" spans="1:6" x14ac:dyDescent="0.2">
      <c r="A388" s="6"/>
      <c r="B388" s="8"/>
      <c r="C388" s="33"/>
      <c r="D388" s="34" t="str">
        <f>IF(C388="","",VLOOKUP(E388,Valutakurser!$A$6:$B$40,2)*C388)</f>
        <v/>
      </c>
      <c r="E388" s="7" t="str">
        <f t="shared" si="6"/>
        <v/>
      </c>
      <c r="F388" s="6"/>
    </row>
    <row r="389" spans="1:6" x14ac:dyDescent="0.2">
      <c r="A389" s="6"/>
      <c r="B389" s="8"/>
      <c r="C389" s="33"/>
      <c r="D389" s="34" t="str">
        <f>IF(C389="","",VLOOKUP(E389,Valutakurser!$A$6:$B$40,2)*C389)</f>
        <v/>
      </c>
      <c r="E389" s="7" t="str">
        <f t="shared" si="6"/>
        <v/>
      </c>
      <c r="F389" s="6"/>
    </row>
    <row r="390" spans="1:6" x14ac:dyDescent="0.2">
      <c r="A390" s="6"/>
      <c r="B390" s="8"/>
      <c r="C390" s="33"/>
      <c r="D390" s="34" t="str">
        <f>IF(C390="","",VLOOKUP(E390,Valutakurser!$A$6:$B$40,2)*C390)</f>
        <v/>
      </c>
      <c r="E390" s="7" t="str">
        <f t="shared" si="6"/>
        <v/>
      </c>
      <c r="F390" s="6"/>
    </row>
    <row r="391" spans="1:6" x14ac:dyDescent="0.2">
      <c r="A391" s="6"/>
      <c r="B391" s="8"/>
      <c r="C391" s="33"/>
      <c r="D391" s="34" t="str">
        <f>IF(C391="","",VLOOKUP(E391,Valutakurser!$A$6:$B$40,2)*C391)</f>
        <v/>
      </c>
      <c r="E391" s="7" t="str">
        <f t="shared" ref="E391:E454" si="7">IF(B391="","",YEAR(B391))</f>
        <v/>
      </c>
      <c r="F391" s="6"/>
    </row>
    <row r="392" spans="1:6" x14ac:dyDescent="0.2">
      <c r="A392" s="6"/>
      <c r="B392" s="8"/>
      <c r="C392" s="33"/>
      <c r="D392" s="34" t="str">
        <f>IF(C392="","",VLOOKUP(E392,Valutakurser!$A$6:$B$40,2)*C392)</f>
        <v/>
      </c>
      <c r="E392" s="7" t="str">
        <f t="shared" si="7"/>
        <v/>
      </c>
      <c r="F392" s="6"/>
    </row>
    <row r="393" spans="1:6" x14ac:dyDescent="0.2">
      <c r="A393" s="6"/>
      <c r="B393" s="8"/>
      <c r="C393" s="33"/>
      <c r="D393" s="34" t="str">
        <f>IF(C393="","",VLOOKUP(E393,Valutakurser!$A$6:$B$40,2)*C393)</f>
        <v/>
      </c>
      <c r="E393" s="7" t="str">
        <f t="shared" si="7"/>
        <v/>
      </c>
      <c r="F393" s="6"/>
    </row>
    <row r="394" spans="1:6" x14ac:dyDescent="0.2">
      <c r="A394" s="6"/>
      <c r="B394" s="8"/>
      <c r="C394" s="33"/>
      <c r="D394" s="34" t="str">
        <f>IF(C394="","",VLOOKUP(E394,Valutakurser!$A$6:$B$40,2)*C394)</f>
        <v/>
      </c>
      <c r="E394" s="7" t="str">
        <f t="shared" si="7"/>
        <v/>
      </c>
      <c r="F394" s="6"/>
    </row>
    <row r="395" spans="1:6" x14ac:dyDescent="0.2">
      <c r="A395" s="6"/>
      <c r="B395" s="8"/>
      <c r="C395" s="33"/>
      <c r="D395" s="34" t="str">
        <f>IF(C395="","",VLOOKUP(E395,Valutakurser!$A$6:$B$40,2)*C395)</f>
        <v/>
      </c>
      <c r="E395" s="7" t="str">
        <f t="shared" si="7"/>
        <v/>
      </c>
      <c r="F395" s="6"/>
    </row>
    <row r="396" spans="1:6" x14ac:dyDescent="0.2">
      <c r="A396" s="6"/>
      <c r="B396" s="8"/>
      <c r="C396" s="33"/>
      <c r="D396" s="34" t="str">
        <f>IF(C396="","",VLOOKUP(E396,Valutakurser!$A$6:$B$40,2)*C396)</f>
        <v/>
      </c>
      <c r="E396" s="7" t="str">
        <f t="shared" si="7"/>
        <v/>
      </c>
      <c r="F396" s="6"/>
    </row>
    <row r="397" spans="1:6" x14ac:dyDescent="0.2">
      <c r="A397" s="6"/>
      <c r="B397" s="8"/>
      <c r="C397" s="33"/>
      <c r="D397" s="34" t="str">
        <f>IF(C397="","",VLOOKUP(E397,Valutakurser!$A$6:$B$40,2)*C397)</f>
        <v/>
      </c>
      <c r="E397" s="7" t="str">
        <f t="shared" si="7"/>
        <v/>
      </c>
      <c r="F397" s="6"/>
    </row>
    <row r="398" spans="1:6" x14ac:dyDescent="0.2">
      <c r="A398" s="6"/>
      <c r="B398" s="8"/>
      <c r="C398" s="33"/>
      <c r="D398" s="34" t="str">
        <f>IF(C398="","",VLOOKUP(E398,Valutakurser!$A$6:$B$40,2)*C398)</f>
        <v/>
      </c>
      <c r="E398" s="7" t="str">
        <f t="shared" si="7"/>
        <v/>
      </c>
      <c r="F398" s="6"/>
    </row>
    <row r="399" spans="1:6" x14ac:dyDescent="0.2">
      <c r="A399" s="6"/>
      <c r="B399" s="8"/>
      <c r="C399" s="33"/>
      <c r="D399" s="34" t="str">
        <f>IF(C399="","",VLOOKUP(E399,Valutakurser!$A$6:$B$40,2)*C399)</f>
        <v/>
      </c>
      <c r="E399" s="7" t="str">
        <f t="shared" si="7"/>
        <v/>
      </c>
      <c r="F399" s="6"/>
    </row>
    <row r="400" spans="1:6" x14ac:dyDescent="0.2">
      <c r="A400" s="6"/>
      <c r="B400" s="8"/>
      <c r="C400" s="33"/>
      <c r="D400" s="34" t="str">
        <f>IF(C400="","",VLOOKUP(E400,Valutakurser!$A$6:$B$40,2)*C400)</f>
        <v/>
      </c>
      <c r="E400" s="7" t="str">
        <f t="shared" si="7"/>
        <v/>
      </c>
      <c r="F400" s="6"/>
    </row>
    <row r="401" spans="1:6" x14ac:dyDescent="0.2">
      <c r="A401" s="6"/>
      <c r="B401" s="8"/>
      <c r="C401" s="33"/>
      <c r="D401" s="34" t="str">
        <f>IF(C401="","",VLOOKUP(E401,Valutakurser!$A$6:$B$40,2)*C401)</f>
        <v/>
      </c>
      <c r="E401" s="7" t="str">
        <f t="shared" si="7"/>
        <v/>
      </c>
      <c r="F401" s="6"/>
    </row>
    <row r="402" spans="1:6" x14ac:dyDescent="0.2">
      <c r="A402" s="6"/>
      <c r="B402" s="8"/>
      <c r="C402" s="33"/>
      <c r="D402" s="34" t="str">
        <f>IF(C402="","",VLOOKUP(E402,Valutakurser!$A$6:$B$40,2)*C402)</f>
        <v/>
      </c>
      <c r="E402" s="7" t="str">
        <f t="shared" si="7"/>
        <v/>
      </c>
      <c r="F402" s="6"/>
    </row>
    <row r="403" spans="1:6" x14ac:dyDescent="0.2">
      <c r="A403" s="6"/>
      <c r="B403" s="8"/>
      <c r="C403" s="33"/>
      <c r="D403" s="34" t="str">
        <f>IF(C403="","",VLOOKUP(E403,Valutakurser!$A$6:$B$40,2)*C403)</f>
        <v/>
      </c>
      <c r="E403" s="7" t="str">
        <f t="shared" si="7"/>
        <v/>
      </c>
      <c r="F403" s="6"/>
    </row>
    <row r="404" spans="1:6" x14ac:dyDescent="0.2">
      <c r="A404" s="6"/>
      <c r="B404" s="8"/>
      <c r="C404" s="33"/>
      <c r="D404" s="34" t="str">
        <f>IF(C404="","",VLOOKUP(E404,Valutakurser!$A$6:$B$40,2)*C404)</f>
        <v/>
      </c>
      <c r="E404" s="7" t="str">
        <f t="shared" si="7"/>
        <v/>
      </c>
      <c r="F404" s="6"/>
    </row>
    <row r="405" spans="1:6" x14ac:dyDescent="0.2">
      <c r="A405" s="6"/>
      <c r="B405" s="8"/>
      <c r="C405" s="33"/>
      <c r="D405" s="34" t="str">
        <f>IF(C405="","",VLOOKUP(E405,Valutakurser!$A$6:$B$40,2)*C405)</f>
        <v/>
      </c>
      <c r="E405" s="7" t="str">
        <f t="shared" si="7"/>
        <v/>
      </c>
      <c r="F405" s="6"/>
    </row>
    <row r="406" spans="1:6" x14ac:dyDescent="0.2">
      <c r="A406" s="6"/>
      <c r="B406" s="8"/>
      <c r="C406" s="33"/>
      <c r="D406" s="34" t="str">
        <f>IF(C406="","",VLOOKUP(E406,Valutakurser!$A$6:$B$40,2)*C406)</f>
        <v/>
      </c>
      <c r="E406" s="7" t="str">
        <f t="shared" si="7"/>
        <v/>
      </c>
      <c r="F406" s="6"/>
    </row>
    <row r="407" spans="1:6" x14ac:dyDescent="0.2">
      <c r="A407" s="6"/>
      <c r="B407" s="8"/>
      <c r="C407" s="33"/>
      <c r="D407" s="34" t="str">
        <f>IF(C407="","",VLOOKUP(E407,Valutakurser!$A$6:$B$40,2)*C407)</f>
        <v/>
      </c>
      <c r="E407" s="7" t="str">
        <f t="shared" si="7"/>
        <v/>
      </c>
      <c r="F407" s="6"/>
    </row>
    <row r="408" spans="1:6" x14ac:dyDescent="0.2">
      <c r="A408" s="6"/>
      <c r="B408" s="8"/>
      <c r="C408" s="33"/>
      <c r="D408" s="34" t="str">
        <f>IF(C408="","",VLOOKUP(E408,Valutakurser!$A$6:$B$40,2)*C408)</f>
        <v/>
      </c>
      <c r="E408" s="7" t="str">
        <f t="shared" si="7"/>
        <v/>
      </c>
      <c r="F408" s="6"/>
    </row>
    <row r="409" spans="1:6" x14ac:dyDescent="0.2">
      <c r="A409" s="6"/>
      <c r="B409" s="8"/>
      <c r="C409" s="33"/>
      <c r="D409" s="34" t="str">
        <f>IF(C409="","",VLOOKUP(E409,Valutakurser!$A$6:$B$40,2)*C409)</f>
        <v/>
      </c>
      <c r="E409" s="7" t="str">
        <f t="shared" si="7"/>
        <v/>
      </c>
      <c r="F409" s="6"/>
    </row>
    <row r="410" spans="1:6" x14ac:dyDescent="0.2">
      <c r="A410" s="6"/>
      <c r="B410" s="8"/>
      <c r="C410" s="33"/>
      <c r="D410" s="34" t="str">
        <f>IF(C410="","",VLOOKUP(E410,Valutakurser!$A$6:$B$40,2)*C410)</f>
        <v/>
      </c>
      <c r="E410" s="7" t="str">
        <f t="shared" si="7"/>
        <v/>
      </c>
      <c r="F410" s="6"/>
    </row>
    <row r="411" spans="1:6" x14ac:dyDescent="0.2">
      <c r="A411" s="6"/>
      <c r="B411" s="8"/>
      <c r="C411" s="33"/>
      <c r="D411" s="34" t="str">
        <f>IF(C411="","",VLOOKUP(E411,Valutakurser!$A$6:$B$40,2)*C411)</f>
        <v/>
      </c>
      <c r="E411" s="7" t="str">
        <f t="shared" si="7"/>
        <v/>
      </c>
      <c r="F411" s="6"/>
    </row>
    <row r="412" spans="1:6" x14ac:dyDescent="0.2">
      <c r="A412" s="6"/>
      <c r="B412" s="8"/>
      <c r="C412" s="33"/>
      <c r="D412" s="34" t="str">
        <f>IF(C412="","",VLOOKUP(E412,Valutakurser!$A$6:$B$40,2)*C412)</f>
        <v/>
      </c>
      <c r="E412" s="7" t="str">
        <f t="shared" si="7"/>
        <v/>
      </c>
      <c r="F412" s="6"/>
    </row>
    <row r="413" spans="1:6" x14ac:dyDescent="0.2">
      <c r="A413" s="6"/>
      <c r="B413" s="8"/>
      <c r="C413" s="33"/>
      <c r="D413" s="34" t="str">
        <f>IF(C413="","",VLOOKUP(E413,Valutakurser!$A$6:$B$40,2)*C413)</f>
        <v/>
      </c>
      <c r="E413" s="7" t="str">
        <f t="shared" si="7"/>
        <v/>
      </c>
      <c r="F413" s="6"/>
    </row>
    <row r="414" spans="1:6" x14ac:dyDescent="0.2">
      <c r="A414" s="6"/>
      <c r="B414" s="8"/>
      <c r="C414" s="33"/>
      <c r="D414" s="34" t="str">
        <f>IF(C414="","",VLOOKUP(E414,Valutakurser!$A$6:$B$40,2)*C414)</f>
        <v/>
      </c>
      <c r="E414" s="7" t="str">
        <f t="shared" si="7"/>
        <v/>
      </c>
      <c r="F414" s="6"/>
    </row>
    <row r="415" spans="1:6" x14ac:dyDescent="0.2">
      <c r="A415" s="6"/>
      <c r="B415" s="8"/>
      <c r="C415" s="33"/>
      <c r="D415" s="34" t="str">
        <f>IF(C415="","",VLOOKUP(E415,Valutakurser!$A$6:$B$40,2)*C415)</f>
        <v/>
      </c>
      <c r="E415" s="7" t="str">
        <f t="shared" si="7"/>
        <v/>
      </c>
      <c r="F415" s="6"/>
    </row>
    <row r="416" spans="1:6" x14ac:dyDescent="0.2">
      <c r="A416" s="6"/>
      <c r="B416" s="8"/>
      <c r="C416" s="33"/>
      <c r="D416" s="34" t="str">
        <f>IF(C416="","",VLOOKUP(E416,Valutakurser!$A$6:$B$40,2)*C416)</f>
        <v/>
      </c>
      <c r="E416" s="7" t="str">
        <f t="shared" si="7"/>
        <v/>
      </c>
      <c r="F416" s="6"/>
    </row>
    <row r="417" spans="1:6" x14ac:dyDescent="0.2">
      <c r="A417" s="6"/>
      <c r="B417" s="8"/>
      <c r="C417" s="33"/>
      <c r="D417" s="34" t="str">
        <f>IF(C417="","",VLOOKUP(E417,Valutakurser!$A$6:$B$40,2)*C417)</f>
        <v/>
      </c>
      <c r="E417" s="7" t="str">
        <f t="shared" si="7"/>
        <v/>
      </c>
      <c r="F417" s="6"/>
    </row>
    <row r="418" spans="1:6" x14ac:dyDescent="0.2">
      <c r="A418" s="6"/>
      <c r="B418" s="8"/>
      <c r="C418" s="33"/>
      <c r="D418" s="34" t="str">
        <f>IF(C418="","",VLOOKUP(E418,Valutakurser!$A$6:$B$40,2)*C418)</f>
        <v/>
      </c>
      <c r="E418" s="7" t="str">
        <f t="shared" si="7"/>
        <v/>
      </c>
      <c r="F418" s="6"/>
    </row>
    <row r="419" spans="1:6" x14ac:dyDescent="0.2">
      <c r="A419" s="6"/>
      <c r="B419" s="8"/>
      <c r="C419" s="33"/>
      <c r="D419" s="34" t="str">
        <f>IF(C419="","",VLOOKUP(E419,Valutakurser!$A$6:$B$40,2)*C419)</f>
        <v/>
      </c>
      <c r="E419" s="7" t="str">
        <f t="shared" si="7"/>
        <v/>
      </c>
      <c r="F419" s="6"/>
    </row>
    <row r="420" spans="1:6" x14ac:dyDescent="0.2">
      <c r="A420" s="6"/>
      <c r="B420" s="8"/>
      <c r="C420" s="33"/>
      <c r="D420" s="34" t="str">
        <f>IF(C420="","",VLOOKUP(E420,Valutakurser!$A$6:$B$40,2)*C420)</f>
        <v/>
      </c>
      <c r="E420" s="7" t="str">
        <f t="shared" si="7"/>
        <v/>
      </c>
      <c r="F420" s="6"/>
    </row>
    <row r="421" spans="1:6" x14ac:dyDescent="0.2">
      <c r="A421" s="6"/>
      <c r="B421" s="8"/>
      <c r="C421" s="33"/>
      <c r="D421" s="34" t="str">
        <f>IF(C421="","",VLOOKUP(E421,Valutakurser!$A$6:$B$40,2)*C421)</f>
        <v/>
      </c>
      <c r="E421" s="7" t="str">
        <f t="shared" si="7"/>
        <v/>
      </c>
      <c r="F421" s="6"/>
    </row>
    <row r="422" spans="1:6" x14ac:dyDescent="0.2">
      <c r="A422" s="6"/>
      <c r="B422" s="8"/>
      <c r="C422" s="33"/>
      <c r="D422" s="34" t="str">
        <f>IF(C422="","",VLOOKUP(E422,Valutakurser!$A$6:$B$40,2)*C422)</f>
        <v/>
      </c>
      <c r="E422" s="7" t="str">
        <f t="shared" si="7"/>
        <v/>
      </c>
      <c r="F422" s="6"/>
    </row>
    <row r="423" spans="1:6" x14ac:dyDescent="0.2">
      <c r="A423" s="6"/>
      <c r="B423" s="8"/>
      <c r="C423" s="33"/>
      <c r="D423" s="34" t="str">
        <f>IF(C423="","",VLOOKUP(E423,Valutakurser!$A$6:$B$40,2)*C423)</f>
        <v/>
      </c>
      <c r="E423" s="7" t="str">
        <f t="shared" si="7"/>
        <v/>
      </c>
      <c r="F423" s="6"/>
    </row>
    <row r="424" spans="1:6" x14ac:dyDescent="0.2">
      <c r="A424" s="6"/>
      <c r="B424" s="8"/>
      <c r="C424" s="33"/>
      <c r="D424" s="34" t="str">
        <f>IF(C424="","",VLOOKUP(E424,Valutakurser!$A$6:$B$40,2)*C424)</f>
        <v/>
      </c>
      <c r="E424" s="7" t="str">
        <f t="shared" si="7"/>
        <v/>
      </c>
      <c r="F424" s="6"/>
    </row>
    <row r="425" spans="1:6" x14ac:dyDescent="0.2">
      <c r="A425" s="6"/>
      <c r="B425" s="8"/>
      <c r="C425" s="33"/>
      <c r="D425" s="34" t="str">
        <f>IF(C425="","",VLOOKUP(E425,Valutakurser!$A$6:$B$40,2)*C425)</f>
        <v/>
      </c>
      <c r="E425" s="7" t="str">
        <f t="shared" si="7"/>
        <v/>
      </c>
      <c r="F425" s="6"/>
    </row>
    <row r="426" spans="1:6" x14ac:dyDescent="0.2">
      <c r="A426" s="6"/>
      <c r="B426" s="8"/>
      <c r="C426" s="33"/>
      <c r="D426" s="34" t="str">
        <f>IF(C426="","",VLOOKUP(E426,Valutakurser!$A$6:$B$40,2)*C426)</f>
        <v/>
      </c>
      <c r="E426" s="7" t="str">
        <f t="shared" si="7"/>
        <v/>
      </c>
      <c r="F426" s="6"/>
    </row>
    <row r="427" spans="1:6" x14ac:dyDescent="0.2">
      <c r="A427" s="6"/>
      <c r="B427" s="8"/>
      <c r="C427" s="33"/>
      <c r="D427" s="34" t="str">
        <f>IF(C427="","",VLOOKUP(E427,Valutakurser!$A$6:$B$40,2)*C427)</f>
        <v/>
      </c>
      <c r="E427" s="7" t="str">
        <f t="shared" si="7"/>
        <v/>
      </c>
      <c r="F427" s="6"/>
    </row>
    <row r="428" spans="1:6" x14ac:dyDescent="0.2">
      <c r="A428" s="6"/>
      <c r="B428" s="8"/>
      <c r="C428" s="33"/>
      <c r="D428" s="34" t="str">
        <f>IF(C428="","",VLOOKUP(E428,Valutakurser!$A$6:$B$40,2)*C428)</f>
        <v/>
      </c>
      <c r="E428" s="7" t="str">
        <f t="shared" si="7"/>
        <v/>
      </c>
      <c r="F428" s="6"/>
    </row>
    <row r="429" spans="1:6" x14ac:dyDescent="0.2">
      <c r="A429" s="6"/>
      <c r="B429" s="8"/>
      <c r="C429" s="33"/>
      <c r="D429" s="34" t="str">
        <f>IF(C429="","",VLOOKUP(E429,Valutakurser!$A$6:$B$40,2)*C429)</f>
        <v/>
      </c>
      <c r="E429" s="7" t="str">
        <f t="shared" si="7"/>
        <v/>
      </c>
      <c r="F429" s="6"/>
    </row>
    <row r="430" spans="1:6" x14ac:dyDescent="0.2">
      <c r="A430" s="6"/>
      <c r="B430" s="8"/>
      <c r="C430" s="33"/>
      <c r="D430" s="34" t="str">
        <f>IF(C430="","",VLOOKUP(E430,Valutakurser!$A$6:$B$40,2)*C430)</f>
        <v/>
      </c>
      <c r="E430" s="7" t="str">
        <f t="shared" si="7"/>
        <v/>
      </c>
      <c r="F430" s="6"/>
    </row>
    <row r="431" spans="1:6" x14ac:dyDescent="0.2">
      <c r="A431" s="6"/>
      <c r="B431" s="8"/>
      <c r="C431" s="33"/>
      <c r="D431" s="34" t="str">
        <f>IF(C431="","",VLOOKUP(E431,Valutakurser!$A$6:$B$40,2)*C431)</f>
        <v/>
      </c>
      <c r="E431" s="7" t="str">
        <f t="shared" si="7"/>
        <v/>
      </c>
      <c r="F431" s="6"/>
    </row>
    <row r="432" spans="1:6" x14ac:dyDescent="0.2">
      <c r="A432" s="6"/>
      <c r="B432" s="8"/>
      <c r="C432" s="33"/>
      <c r="D432" s="34" t="str">
        <f>IF(C432="","",VLOOKUP(E432,Valutakurser!$A$6:$B$40,2)*C432)</f>
        <v/>
      </c>
      <c r="E432" s="7" t="str">
        <f t="shared" si="7"/>
        <v/>
      </c>
      <c r="F432" s="6"/>
    </row>
    <row r="433" spans="1:6" x14ac:dyDescent="0.2">
      <c r="A433" s="6"/>
      <c r="B433" s="8"/>
      <c r="C433" s="33"/>
      <c r="D433" s="34" t="str">
        <f>IF(C433="","",VLOOKUP(E433,Valutakurser!$A$6:$B$40,2)*C433)</f>
        <v/>
      </c>
      <c r="E433" s="7" t="str">
        <f t="shared" si="7"/>
        <v/>
      </c>
      <c r="F433" s="6"/>
    </row>
    <row r="434" spans="1:6" x14ac:dyDescent="0.2">
      <c r="A434" s="6"/>
      <c r="B434" s="8"/>
      <c r="C434" s="33"/>
      <c r="D434" s="34" t="str">
        <f>IF(C434="","",VLOOKUP(E434,Valutakurser!$A$6:$B$40,2)*C434)</f>
        <v/>
      </c>
      <c r="E434" s="7" t="str">
        <f t="shared" si="7"/>
        <v/>
      </c>
      <c r="F434" s="6"/>
    </row>
    <row r="435" spans="1:6" x14ac:dyDescent="0.2">
      <c r="A435" s="6"/>
      <c r="B435" s="8"/>
      <c r="C435" s="33"/>
      <c r="D435" s="34" t="str">
        <f>IF(C435="","",VLOOKUP(E435,Valutakurser!$A$6:$B$40,2)*C435)</f>
        <v/>
      </c>
      <c r="E435" s="7" t="str">
        <f t="shared" si="7"/>
        <v/>
      </c>
      <c r="F435" s="6"/>
    </row>
    <row r="436" spans="1:6" x14ac:dyDescent="0.2">
      <c r="A436" s="6"/>
      <c r="B436" s="8"/>
      <c r="C436" s="33"/>
      <c r="D436" s="34" t="str">
        <f>IF(C436="","",VLOOKUP(E436,Valutakurser!$A$6:$B$40,2)*C436)</f>
        <v/>
      </c>
      <c r="E436" s="7" t="str">
        <f t="shared" si="7"/>
        <v/>
      </c>
      <c r="F436" s="6"/>
    </row>
    <row r="437" spans="1:6" x14ac:dyDescent="0.2">
      <c r="A437" s="6"/>
      <c r="B437" s="8"/>
      <c r="C437" s="33"/>
      <c r="D437" s="34" t="str">
        <f>IF(C437="","",VLOOKUP(E437,Valutakurser!$A$6:$B$40,2)*C437)</f>
        <v/>
      </c>
      <c r="E437" s="7" t="str">
        <f t="shared" si="7"/>
        <v/>
      </c>
      <c r="F437" s="6"/>
    </row>
    <row r="438" spans="1:6" x14ac:dyDescent="0.2">
      <c r="A438" s="6"/>
      <c r="B438" s="8"/>
      <c r="C438" s="33"/>
      <c r="D438" s="34" t="str">
        <f>IF(C438="","",VLOOKUP(E438,Valutakurser!$A$6:$B$40,2)*C438)</f>
        <v/>
      </c>
      <c r="E438" s="7" t="str">
        <f t="shared" si="7"/>
        <v/>
      </c>
      <c r="F438" s="6"/>
    </row>
    <row r="439" spans="1:6" x14ac:dyDescent="0.2">
      <c r="A439" s="6"/>
      <c r="B439" s="8"/>
      <c r="C439" s="33"/>
      <c r="D439" s="34" t="str">
        <f>IF(C439="","",VLOOKUP(E439,Valutakurser!$A$6:$B$40,2)*C439)</f>
        <v/>
      </c>
      <c r="E439" s="7" t="str">
        <f t="shared" si="7"/>
        <v/>
      </c>
      <c r="F439" s="6"/>
    </row>
    <row r="440" spans="1:6" x14ac:dyDescent="0.2">
      <c r="A440" s="6"/>
      <c r="B440" s="8"/>
      <c r="C440" s="33"/>
      <c r="D440" s="34" t="str">
        <f>IF(C440="","",VLOOKUP(E440,Valutakurser!$A$6:$B$40,2)*C440)</f>
        <v/>
      </c>
      <c r="E440" s="7" t="str">
        <f t="shared" si="7"/>
        <v/>
      </c>
      <c r="F440" s="6"/>
    </row>
    <row r="441" spans="1:6" x14ac:dyDescent="0.2">
      <c r="A441" s="6"/>
      <c r="B441" s="8"/>
      <c r="C441" s="33"/>
      <c r="D441" s="34" t="str">
        <f>IF(C441="","",VLOOKUP(E441,Valutakurser!$A$6:$B$40,2)*C441)</f>
        <v/>
      </c>
      <c r="E441" s="7" t="str">
        <f t="shared" si="7"/>
        <v/>
      </c>
      <c r="F441" s="6"/>
    </row>
    <row r="442" spans="1:6" x14ac:dyDescent="0.2">
      <c r="A442" s="6"/>
      <c r="B442" s="8"/>
      <c r="C442" s="33"/>
      <c r="D442" s="34" t="str">
        <f>IF(C442="","",VLOOKUP(E442,Valutakurser!$A$6:$B$40,2)*C442)</f>
        <v/>
      </c>
      <c r="E442" s="7" t="str">
        <f t="shared" si="7"/>
        <v/>
      </c>
      <c r="F442" s="6"/>
    </row>
    <row r="443" spans="1:6" x14ac:dyDescent="0.2">
      <c r="A443" s="6"/>
      <c r="B443" s="8"/>
      <c r="C443" s="33"/>
      <c r="D443" s="34" t="str">
        <f>IF(C443="","",VLOOKUP(E443,Valutakurser!$A$6:$B$40,2)*C443)</f>
        <v/>
      </c>
      <c r="E443" s="7" t="str">
        <f t="shared" si="7"/>
        <v/>
      </c>
      <c r="F443" s="6"/>
    </row>
    <row r="444" spans="1:6" x14ac:dyDescent="0.2">
      <c r="A444" s="6"/>
      <c r="B444" s="8"/>
      <c r="C444" s="33"/>
      <c r="D444" s="34" t="str">
        <f>IF(C444="","",VLOOKUP(E444,Valutakurser!$A$6:$B$40,2)*C444)</f>
        <v/>
      </c>
      <c r="E444" s="7" t="str">
        <f t="shared" si="7"/>
        <v/>
      </c>
      <c r="F444" s="6"/>
    </row>
    <row r="445" spans="1:6" x14ac:dyDescent="0.2">
      <c r="A445" s="6"/>
      <c r="B445" s="8"/>
      <c r="C445" s="33"/>
      <c r="D445" s="34" t="str">
        <f>IF(C445="","",VLOOKUP(E445,Valutakurser!$A$6:$B$40,2)*C445)</f>
        <v/>
      </c>
      <c r="E445" s="7" t="str">
        <f t="shared" si="7"/>
        <v/>
      </c>
      <c r="F445" s="6"/>
    </row>
    <row r="446" spans="1:6" x14ac:dyDescent="0.2">
      <c r="A446" s="6"/>
      <c r="B446" s="8"/>
      <c r="C446" s="33"/>
      <c r="D446" s="34" t="str">
        <f>IF(C446="","",VLOOKUP(E446,Valutakurser!$A$6:$B$40,2)*C446)</f>
        <v/>
      </c>
      <c r="E446" s="7" t="str">
        <f t="shared" si="7"/>
        <v/>
      </c>
      <c r="F446" s="6"/>
    </row>
    <row r="447" spans="1:6" x14ac:dyDescent="0.2">
      <c r="A447" s="6"/>
      <c r="B447" s="8"/>
      <c r="C447" s="33"/>
      <c r="D447" s="34" t="str">
        <f>IF(C447="","",VLOOKUP(E447,Valutakurser!$A$6:$B$40,2)*C447)</f>
        <v/>
      </c>
      <c r="E447" s="7" t="str">
        <f t="shared" si="7"/>
        <v/>
      </c>
      <c r="F447" s="6"/>
    </row>
    <row r="448" spans="1:6" x14ac:dyDescent="0.2">
      <c r="A448" s="6"/>
      <c r="B448" s="8"/>
      <c r="C448" s="33"/>
      <c r="D448" s="34" t="str">
        <f>IF(C448="","",VLOOKUP(E448,Valutakurser!$A$6:$B$40,2)*C448)</f>
        <v/>
      </c>
      <c r="E448" s="7" t="str">
        <f t="shared" si="7"/>
        <v/>
      </c>
      <c r="F448" s="6"/>
    </row>
    <row r="449" spans="1:6" x14ac:dyDescent="0.2">
      <c r="A449" s="6"/>
      <c r="B449" s="8"/>
      <c r="C449" s="33"/>
      <c r="D449" s="34" t="str">
        <f>IF(C449="","",VLOOKUP(E449,Valutakurser!$A$6:$B$40,2)*C449)</f>
        <v/>
      </c>
      <c r="E449" s="7" t="str">
        <f t="shared" si="7"/>
        <v/>
      </c>
      <c r="F449" s="6"/>
    </row>
    <row r="450" spans="1:6" x14ac:dyDescent="0.2">
      <c r="A450" s="6"/>
      <c r="B450" s="8"/>
      <c r="C450" s="33"/>
      <c r="D450" s="34" t="str">
        <f>IF(C450="","",VLOOKUP(E450,Valutakurser!$A$6:$B$40,2)*C450)</f>
        <v/>
      </c>
      <c r="E450" s="7" t="str">
        <f t="shared" si="7"/>
        <v/>
      </c>
      <c r="F450" s="6"/>
    </row>
    <row r="451" spans="1:6" x14ac:dyDescent="0.2">
      <c r="A451" s="6"/>
      <c r="B451" s="8"/>
      <c r="C451" s="33"/>
      <c r="D451" s="34" t="str">
        <f>IF(C451="","",VLOOKUP(E451,Valutakurser!$A$6:$B$40,2)*C451)</f>
        <v/>
      </c>
      <c r="E451" s="7" t="str">
        <f t="shared" si="7"/>
        <v/>
      </c>
      <c r="F451" s="6"/>
    </row>
    <row r="452" spans="1:6" x14ac:dyDescent="0.2">
      <c r="A452" s="6"/>
      <c r="B452" s="8"/>
      <c r="C452" s="33"/>
      <c r="D452" s="34" t="str">
        <f>IF(C452="","",VLOOKUP(E452,Valutakurser!$A$6:$B$40,2)*C452)</f>
        <v/>
      </c>
      <c r="E452" s="7" t="str">
        <f t="shared" si="7"/>
        <v/>
      </c>
      <c r="F452" s="6"/>
    </row>
    <row r="453" spans="1:6" x14ac:dyDescent="0.2">
      <c r="A453" s="6"/>
      <c r="B453" s="8"/>
      <c r="C453" s="33"/>
      <c r="D453" s="34" t="str">
        <f>IF(C453="","",VLOOKUP(E453,Valutakurser!$A$6:$B$40,2)*C453)</f>
        <v/>
      </c>
      <c r="E453" s="7" t="str">
        <f t="shared" si="7"/>
        <v/>
      </c>
      <c r="F453" s="6"/>
    </row>
    <row r="454" spans="1:6" x14ac:dyDescent="0.2">
      <c r="A454" s="6"/>
      <c r="B454" s="8"/>
      <c r="C454" s="33"/>
      <c r="D454" s="34" t="str">
        <f>IF(C454="","",VLOOKUP(E454,Valutakurser!$A$6:$B$40,2)*C454)</f>
        <v/>
      </c>
      <c r="E454" s="7" t="str">
        <f t="shared" si="7"/>
        <v/>
      </c>
      <c r="F454" s="6"/>
    </row>
    <row r="455" spans="1:6" x14ac:dyDescent="0.2">
      <c r="A455" s="6"/>
      <c r="B455" s="8"/>
      <c r="C455" s="33"/>
      <c r="D455" s="34" t="str">
        <f>IF(C455="","",VLOOKUP(E455,Valutakurser!$A$6:$B$40,2)*C455)</f>
        <v/>
      </c>
      <c r="E455" s="7" t="str">
        <f t="shared" ref="E455:E518" si="8">IF(B455="","",YEAR(B455))</f>
        <v/>
      </c>
      <c r="F455" s="6"/>
    </row>
    <row r="456" spans="1:6" x14ac:dyDescent="0.2">
      <c r="A456" s="6"/>
      <c r="B456" s="8"/>
      <c r="C456" s="33"/>
      <c r="D456" s="34" t="str">
        <f>IF(C456="","",VLOOKUP(E456,Valutakurser!$A$6:$B$40,2)*C456)</f>
        <v/>
      </c>
      <c r="E456" s="7" t="str">
        <f t="shared" si="8"/>
        <v/>
      </c>
      <c r="F456" s="6"/>
    </row>
    <row r="457" spans="1:6" x14ac:dyDescent="0.2">
      <c r="A457" s="6"/>
      <c r="B457" s="8"/>
      <c r="C457" s="33"/>
      <c r="D457" s="34" t="str">
        <f>IF(C457="","",VLOOKUP(E457,Valutakurser!$A$6:$B$40,2)*C457)</f>
        <v/>
      </c>
      <c r="E457" s="7" t="str">
        <f t="shared" si="8"/>
        <v/>
      </c>
      <c r="F457" s="6"/>
    </row>
    <row r="458" spans="1:6" x14ac:dyDescent="0.2">
      <c r="A458" s="6"/>
      <c r="B458" s="8"/>
      <c r="C458" s="33"/>
      <c r="D458" s="34" t="str">
        <f>IF(C458="","",VLOOKUP(E458,Valutakurser!$A$6:$B$40,2)*C458)</f>
        <v/>
      </c>
      <c r="E458" s="7" t="str">
        <f t="shared" si="8"/>
        <v/>
      </c>
      <c r="F458" s="6"/>
    </row>
    <row r="459" spans="1:6" x14ac:dyDescent="0.2">
      <c r="A459" s="6"/>
      <c r="B459" s="8"/>
      <c r="C459" s="33"/>
      <c r="D459" s="34" t="str">
        <f>IF(C459="","",VLOOKUP(E459,Valutakurser!$A$6:$B$40,2)*C459)</f>
        <v/>
      </c>
      <c r="E459" s="7" t="str">
        <f t="shared" si="8"/>
        <v/>
      </c>
      <c r="F459" s="6"/>
    </row>
    <row r="460" spans="1:6" x14ac:dyDescent="0.2">
      <c r="A460" s="6"/>
      <c r="B460" s="8"/>
      <c r="C460" s="33"/>
      <c r="D460" s="34" t="str">
        <f>IF(C460="","",VLOOKUP(E460,Valutakurser!$A$6:$B$40,2)*C460)</f>
        <v/>
      </c>
      <c r="E460" s="7" t="str">
        <f t="shared" si="8"/>
        <v/>
      </c>
      <c r="F460" s="6"/>
    </row>
    <row r="461" spans="1:6" x14ac:dyDescent="0.2">
      <c r="A461" s="6"/>
      <c r="B461" s="8"/>
      <c r="C461" s="33"/>
      <c r="D461" s="34" t="str">
        <f>IF(C461="","",VLOOKUP(E461,Valutakurser!$A$6:$B$40,2)*C461)</f>
        <v/>
      </c>
      <c r="E461" s="7" t="str">
        <f t="shared" si="8"/>
        <v/>
      </c>
      <c r="F461" s="6"/>
    </row>
    <row r="462" spans="1:6" x14ac:dyDescent="0.2">
      <c r="A462" s="6"/>
      <c r="B462" s="8"/>
      <c r="C462" s="33"/>
      <c r="D462" s="34" t="str">
        <f>IF(C462="","",VLOOKUP(E462,Valutakurser!$A$6:$B$40,2)*C462)</f>
        <v/>
      </c>
      <c r="E462" s="7" t="str">
        <f t="shared" si="8"/>
        <v/>
      </c>
      <c r="F462" s="6"/>
    </row>
    <row r="463" spans="1:6" x14ac:dyDescent="0.2">
      <c r="A463" s="6"/>
      <c r="B463" s="8"/>
      <c r="C463" s="33"/>
      <c r="D463" s="34" t="str">
        <f>IF(C463="","",VLOOKUP(E463,Valutakurser!$A$6:$B$40,2)*C463)</f>
        <v/>
      </c>
      <c r="E463" s="7" t="str">
        <f t="shared" si="8"/>
        <v/>
      </c>
      <c r="F463" s="6"/>
    </row>
    <row r="464" spans="1:6" x14ac:dyDescent="0.2">
      <c r="A464" s="6"/>
      <c r="B464" s="8"/>
      <c r="C464" s="33"/>
      <c r="D464" s="34" t="str">
        <f>IF(C464="","",VLOOKUP(E464,Valutakurser!$A$6:$B$40,2)*C464)</f>
        <v/>
      </c>
      <c r="E464" s="7" t="str">
        <f t="shared" si="8"/>
        <v/>
      </c>
      <c r="F464" s="6"/>
    </row>
    <row r="465" spans="1:6" x14ac:dyDescent="0.2">
      <c r="A465" s="6"/>
      <c r="B465" s="8"/>
      <c r="C465" s="33"/>
      <c r="D465" s="34" t="str">
        <f>IF(C465="","",VLOOKUP(E465,Valutakurser!$A$6:$B$40,2)*C465)</f>
        <v/>
      </c>
      <c r="E465" s="7" t="str">
        <f t="shared" si="8"/>
        <v/>
      </c>
      <c r="F465" s="6"/>
    </row>
    <row r="466" spans="1:6" x14ac:dyDescent="0.2">
      <c r="A466" s="6"/>
      <c r="B466" s="8"/>
      <c r="C466" s="33"/>
      <c r="D466" s="34" t="str">
        <f>IF(C466="","",VLOOKUP(E466,Valutakurser!$A$6:$B$40,2)*C466)</f>
        <v/>
      </c>
      <c r="E466" s="7" t="str">
        <f t="shared" si="8"/>
        <v/>
      </c>
      <c r="F466" s="6"/>
    </row>
    <row r="467" spans="1:6" x14ac:dyDescent="0.2">
      <c r="A467" s="6"/>
      <c r="B467" s="8"/>
      <c r="C467" s="33"/>
      <c r="D467" s="34" t="str">
        <f>IF(C467="","",VLOOKUP(E467,Valutakurser!$A$6:$B$40,2)*C467)</f>
        <v/>
      </c>
      <c r="E467" s="7" t="str">
        <f t="shared" si="8"/>
        <v/>
      </c>
      <c r="F467" s="6"/>
    </row>
    <row r="468" spans="1:6" x14ac:dyDescent="0.2">
      <c r="A468" s="6"/>
      <c r="B468" s="8"/>
      <c r="C468" s="33"/>
      <c r="D468" s="34" t="str">
        <f>IF(C468="","",VLOOKUP(E468,Valutakurser!$A$6:$B$40,2)*C468)</f>
        <v/>
      </c>
      <c r="E468" s="7" t="str">
        <f t="shared" si="8"/>
        <v/>
      </c>
      <c r="F468" s="6"/>
    </row>
    <row r="469" spans="1:6" x14ac:dyDescent="0.2">
      <c r="A469" s="6"/>
      <c r="B469" s="8"/>
      <c r="C469" s="33"/>
      <c r="D469" s="34" t="str">
        <f>IF(C469="","",VLOOKUP(E469,Valutakurser!$A$6:$B$40,2)*C469)</f>
        <v/>
      </c>
      <c r="E469" s="7" t="str">
        <f t="shared" si="8"/>
        <v/>
      </c>
      <c r="F469" s="6"/>
    </row>
    <row r="470" spans="1:6" x14ac:dyDescent="0.2">
      <c r="A470" s="6"/>
      <c r="B470" s="8"/>
      <c r="C470" s="33"/>
      <c r="D470" s="34" t="str">
        <f>IF(C470="","",VLOOKUP(E470,Valutakurser!$A$6:$B$40,2)*C470)</f>
        <v/>
      </c>
      <c r="E470" s="7" t="str">
        <f t="shared" si="8"/>
        <v/>
      </c>
      <c r="F470" s="6"/>
    </row>
    <row r="471" spans="1:6" x14ac:dyDescent="0.2">
      <c r="A471" s="6"/>
      <c r="B471" s="8"/>
      <c r="C471" s="33"/>
      <c r="D471" s="34" t="str">
        <f>IF(C471="","",VLOOKUP(E471,Valutakurser!$A$6:$B$40,2)*C471)</f>
        <v/>
      </c>
      <c r="E471" s="7" t="str">
        <f t="shared" si="8"/>
        <v/>
      </c>
      <c r="F471" s="6"/>
    </row>
    <row r="472" spans="1:6" x14ac:dyDescent="0.2">
      <c r="A472" s="6"/>
      <c r="B472" s="8"/>
      <c r="C472" s="33"/>
      <c r="D472" s="34" t="str">
        <f>IF(C472="","",VLOOKUP(E472,Valutakurser!$A$6:$B$40,2)*C472)</f>
        <v/>
      </c>
      <c r="E472" s="7" t="str">
        <f t="shared" si="8"/>
        <v/>
      </c>
      <c r="F472" s="6"/>
    </row>
    <row r="473" spans="1:6" x14ac:dyDescent="0.2">
      <c r="A473" s="6"/>
      <c r="B473" s="8"/>
      <c r="C473" s="33"/>
      <c r="D473" s="34" t="str">
        <f>IF(C473="","",VLOOKUP(E473,Valutakurser!$A$6:$B$40,2)*C473)</f>
        <v/>
      </c>
      <c r="E473" s="7" t="str">
        <f t="shared" si="8"/>
        <v/>
      </c>
      <c r="F473" s="6"/>
    </row>
    <row r="474" spans="1:6" x14ac:dyDescent="0.2">
      <c r="A474" s="6"/>
      <c r="B474" s="8"/>
      <c r="C474" s="33"/>
      <c r="D474" s="34" t="str">
        <f>IF(C474="","",VLOOKUP(E474,Valutakurser!$A$6:$B$40,2)*C474)</f>
        <v/>
      </c>
      <c r="E474" s="7" t="str">
        <f t="shared" si="8"/>
        <v/>
      </c>
      <c r="F474" s="6"/>
    </row>
    <row r="475" spans="1:6" x14ac:dyDescent="0.2">
      <c r="A475" s="6"/>
      <c r="B475" s="8"/>
      <c r="C475" s="33"/>
      <c r="D475" s="34" t="str">
        <f>IF(C475="","",VLOOKUP(E475,Valutakurser!$A$6:$B$40,2)*C475)</f>
        <v/>
      </c>
      <c r="E475" s="7" t="str">
        <f t="shared" si="8"/>
        <v/>
      </c>
      <c r="F475" s="6"/>
    </row>
    <row r="476" spans="1:6" x14ac:dyDescent="0.2">
      <c r="A476" s="6"/>
      <c r="B476" s="8"/>
      <c r="C476" s="33"/>
      <c r="D476" s="34" t="str">
        <f>IF(C476="","",VLOOKUP(E476,Valutakurser!$A$6:$B$40,2)*C476)</f>
        <v/>
      </c>
      <c r="E476" s="7" t="str">
        <f t="shared" si="8"/>
        <v/>
      </c>
      <c r="F476" s="6"/>
    </row>
    <row r="477" spans="1:6" x14ac:dyDescent="0.2">
      <c r="A477" s="6"/>
      <c r="B477" s="8"/>
      <c r="C477" s="33"/>
      <c r="D477" s="34" t="str">
        <f>IF(C477="","",VLOOKUP(E477,Valutakurser!$A$6:$B$40,2)*C477)</f>
        <v/>
      </c>
      <c r="E477" s="7" t="str">
        <f t="shared" si="8"/>
        <v/>
      </c>
      <c r="F477" s="6"/>
    </row>
    <row r="478" spans="1:6" x14ac:dyDescent="0.2">
      <c r="A478" s="6"/>
      <c r="B478" s="8"/>
      <c r="C478" s="33"/>
      <c r="D478" s="34" t="str">
        <f>IF(C478="","",VLOOKUP(E478,Valutakurser!$A$6:$B$40,2)*C478)</f>
        <v/>
      </c>
      <c r="E478" s="7" t="str">
        <f t="shared" si="8"/>
        <v/>
      </c>
      <c r="F478" s="6"/>
    </row>
    <row r="479" spans="1:6" x14ac:dyDescent="0.2">
      <c r="A479" s="6"/>
      <c r="B479" s="8"/>
      <c r="C479" s="33"/>
      <c r="D479" s="34" t="str">
        <f>IF(C479="","",VLOOKUP(E479,Valutakurser!$A$6:$B$40,2)*C479)</f>
        <v/>
      </c>
      <c r="E479" s="7" t="str">
        <f t="shared" si="8"/>
        <v/>
      </c>
      <c r="F479" s="6"/>
    </row>
    <row r="480" spans="1:6" x14ac:dyDescent="0.2">
      <c r="A480" s="6"/>
      <c r="B480" s="8"/>
      <c r="C480" s="33"/>
      <c r="D480" s="34" t="str">
        <f>IF(C480="","",VLOOKUP(E480,Valutakurser!$A$6:$B$40,2)*C480)</f>
        <v/>
      </c>
      <c r="E480" s="7" t="str">
        <f t="shared" si="8"/>
        <v/>
      </c>
      <c r="F480" s="6"/>
    </row>
    <row r="481" spans="1:6" x14ac:dyDescent="0.2">
      <c r="A481" s="6"/>
      <c r="B481" s="8"/>
      <c r="C481" s="33"/>
      <c r="D481" s="34" t="str">
        <f>IF(C481="","",VLOOKUP(E481,Valutakurser!$A$6:$B$40,2)*C481)</f>
        <v/>
      </c>
      <c r="E481" s="7" t="str">
        <f t="shared" si="8"/>
        <v/>
      </c>
      <c r="F481" s="6"/>
    </row>
    <row r="482" spans="1:6" x14ac:dyDescent="0.2">
      <c r="A482" s="6"/>
      <c r="B482" s="8"/>
      <c r="C482" s="33"/>
      <c r="D482" s="34" t="str">
        <f>IF(C482="","",VLOOKUP(E482,Valutakurser!$A$6:$B$40,2)*C482)</f>
        <v/>
      </c>
      <c r="E482" s="7" t="str">
        <f t="shared" si="8"/>
        <v/>
      </c>
      <c r="F482" s="6"/>
    </row>
    <row r="483" spans="1:6" x14ac:dyDescent="0.2">
      <c r="A483" s="6"/>
      <c r="B483" s="8"/>
      <c r="C483" s="33"/>
      <c r="D483" s="34" t="str">
        <f>IF(C483="","",VLOOKUP(E483,Valutakurser!$A$6:$B$40,2)*C483)</f>
        <v/>
      </c>
      <c r="E483" s="7" t="str">
        <f t="shared" si="8"/>
        <v/>
      </c>
      <c r="F483" s="6"/>
    </row>
    <row r="484" spans="1:6" x14ac:dyDescent="0.2">
      <c r="A484" s="6"/>
      <c r="B484" s="8"/>
      <c r="C484" s="33"/>
      <c r="D484" s="34" t="str">
        <f>IF(C484="","",VLOOKUP(E484,Valutakurser!$A$6:$B$40,2)*C484)</f>
        <v/>
      </c>
      <c r="E484" s="7" t="str">
        <f t="shared" si="8"/>
        <v/>
      </c>
      <c r="F484" s="6"/>
    </row>
    <row r="485" spans="1:6" x14ac:dyDescent="0.2">
      <c r="A485" s="6"/>
      <c r="B485" s="8"/>
      <c r="C485" s="33"/>
      <c r="D485" s="34" t="str">
        <f>IF(C485="","",VLOOKUP(E485,Valutakurser!$A$6:$B$40,2)*C485)</f>
        <v/>
      </c>
      <c r="E485" s="7" t="str">
        <f t="shared" si="8"/>
        <v/>
      </c>
      <c r="F485" s="6"/>
    </row>
    <row r="486" spans="1:6" x14ac:dyDescent="0.2">
      <c r="A486" s="6"/>
      <c r="B486" s="8"/>
      <c r="C486" s="33"/>
      <c r="D486" s="34" t="str">
        <f>IF(C486="","",VLOOKUP(E486,Valutakurser!$A$6:$B$40,2)*C486)</f>
        <v/>
      </c>
      <c r="E486" s="7" t="str">
        <f t="shared" si="8"/>
        <v/>
      </c>
      <c r="F486" s="6"/>
    </row>
    <row r="487" spans="1:6" x14ac:dyDescent="0.2">
      <c r="A487" s="6"/>
      <c r="B487" s="8"/>
      <c r="C487" s="33"/>
      <c r="D487" s="34" t="str">
        <f>IF(C487="","",VLOOKUP(E487,Valutakurser!$A$6:$B$40,2)*C487)</f>
        <v/>
      </c>
      <c r="E487" s="7" t="str">
        <f t="shared" si="8"/>
        <v/>
      </c>
      <c r="F487" s="6"/>
    </row>
    <row r="488" spans="1:6" x14ac:dyDescent="0.2">
      <c r="A488" s="6"/>
      <c r="B488" s="8"/>
      <c r="C488" s="33"/>
      <c r="D488" s="34" t="str">
        <f>IF(C488="","",VLOOKUP(E488,Valutakurser!$A$6:$B$40,2)*C488)</f>
        <v/>
      </c>
      <c r="E488" s="7" t="str">
        <f t="shared" si="8"/>
        <v/>
      </c>
      <c r="F488" s="6"/>
    </row>
    <row r="489" spans="1:6" x14ac:dyDescent="0.2">
      <c r="A489" s="6"/>
      <c r="B489" s="8"/>
      <c r="C489" s="33"/>
      <c r="D489" s="34" t="str">
        <f>IF(C489="","",VLOOKUP(E489,Valutakurser!$A$6:$B$40,2)*C489)</f>
        <v/>
      </c>
      <c r="E489" s="7" t="str">
        <f t="shared" si="8"/>
        <v/>
      </c>
      <c r="F489" s="6"/>
    </row>
    <row r="490" spans="1:6" x14ac:dyDescent="0.2">
      <c r="A490" s="6"/>
      <c r="B490" s="8"/>
      <c r="C490" s="33"/>
      <c r="D490" s="34" t="str">
        <f>IF(C490="","",VLOOKUP(E490,Valutakurser!$A$6:$B$40,2)*C490)</f>
        <v/>
      </c>
      <c r="E490" s="7" t="str">
        <f t="shared" si="8"/>
        <v/>
      </c>
      <c r="F490" s="6"/>
    </row>
    <row r="491" spans="1:6" x14ac:dyDescent="0.2">
      <c r="A491" s="6"/>
      <c r="B491" s="8"/>
      <c r="C491" s="33"/>
      <c r="D491" s="34" t="str">
        <f>IF(C491="","",VLOOKUP(E491,Valutakurser!$A$6:$B$40,2)*C491)</f>
        <v/>
      </c>
      <c r="E491" s="7" t="str">
        <f t="shared" si="8"/>
        <v/>
      </c>
      <c r="F491" s="6"/>
    </row>
    <row r="492" spans="1:6" x14ac:dyDescent="0.2">
      <c r="A492" s="6"/>
      <c r="B492" s="8"/>
      <c r="C492" s="33"/>
      <c r="D492" s="34" t="str">
        <f>IF(C492="","",VLOOKUP(E492,Valutakurser!$A$6:$B$40,2)*C492)</f>
        <v/>
      </c>
      <c r="E492" s="7" t="str">
        <f t="shared" si="8"/>
        <v/>
      </c>
      <c r="F492" s="6"/>
    </row>
    <row r="493" spans="1:6" x14ac:dyDescent="0.2">
      <c r="A493" s="6"/>
      <c r="B493" s="8"/>
      <c r="C493" s="33"/>
      <c r="D493" s="34" t="str">
        <f>IF(C493="","",VLOOKUP(E493,Valutakurser!$A$6:$B$40,2)*C493)</f>
        <v/>
      </c>
      <c r="E493" s="7" t="str">
        <f t="shared" si="8"/>
        <v/>
      </c>
      <c r="F493" s="6"/>
    </row>
    <row r="494" spans="1:6" x14ac:dyDescent="0.2">
      <c r="A494" s="6"/>
      <c r="B494" s="8"/>
      <c r="C494" s="33"/>
      <c r="D494" s="34" t="str">
        <f>IF(C494="","",VLOOKUP(E494,Valutakurser!$A$6:$B$40,2)*C494)</f>
        <v/>
      </c>
      <c r="E494" s="7" t="str">
        <f t="shared" si="8"/>
        <v/>
      </c>
      <c r="F494" s="6"/>
    </row>
    <row r="495" spans="1:6" x14ac:dyDescent="0.2">
      <c r="A495" s="6"/>
      <c r="B495" s="8"/>
      <c r="C495" s="33"/>
      <c r="D495" s="34" t="str">
        <f>IF(C495="","",VLOOKUP(E495,Valutakurser!$A$6:$B$40,2)*C495)</f>
        <v/>
      </c>
      <c r="E495" s="7" t="str">
        <f t="shared" si="8"/>
        <v/>
      </c>
      <c r="F495" s="6"/>
    </row>
    <row r="496" spans="1:6" x14ac:dyDescent="0.2">
      <c r="A496" s="6"/>
      <c r="B496" s="8"/>
      <c r="C496" s="33"/>
      <c r="D496" s="34" t="str">
        <f>IF(C496="","",VLOOKUP(E496,Valutakurser!$A$6:$B$40,2)*C496)</f>
        <v/>
      </c>
      <c r="E496" s="7" t="str">
        <f t="shared" si="8"/>
        <v/>
      </c>
      <c r="F496" s="6"/>
    </row>
    <row r="497" spans="1:6" x14ac:dyDescent="0.2">
      <c r="A497" s="6"/>
      <c r="B497" s="8"/>
      <c r="C497" s="33"/>
      <c r="D497" s="34" t="str">
        <f>IF(C497="","",VLOOKUP(E497,Valutakurser!$A$6:$B$40,2)*C497)</f>
        <v/>
      </c>
      <c r="E497" s="7" t="str">
        <f t="shared" si="8"/>
        <v/>
      </c>
      <c r="F497" s="6"/>
    </row>
    <row r="498" spans="1:6" x14ac:dyDescent="0.2">
      <c r="A498" s="6"/>
      <c r="B498" s="8"/>
      <c r="C498" s="33"/>
      <c r="D498" s="34" t="str">
        <f>IF(C498="","",VLOOKUP(E498,Valutakurser!$A$6:$B$40,2)*C498)</f>
        <v/>
      </c>
      <c r="E498" s="7" t="str">
        <f t="shared" si="8"/>
        <v/>
      </c>
      <c r="F498" s="6"/>
    </row>
    <row r="499" spans="1:6" x14ac:dyDescent="0.2">
      <c r="A499" s="6"/>
      <c r="B499" s="8"/>
      <c r="C499" s="33"/>
      <c r="D499" s="34" t="str">
        <f>IF(C499="","",VLOOKUP(E499,Valutakurser!$A$6:$B$40,2)*C499)</f>
        <v/>
      </c>
      <c r="E499" s="7" t="str">
        <f t="shared" si="8"/>
        <v/>
      </c>
      <c r="F499" s="6"/>
    </row>
    <row r="500" spans="1:6" x14ac:dyDescent="0.2">
      <c r="A500" s="6"/>
      <c r="B500" s="8"/>
      <c r="C500" s="33"/>
      <c r="D500" s="34" t="str">
        <f>IF(C500="","",VLOOKUP(E500,Valutakurser!$A$6:$B$40,2)*C500)</f>
        <v/>
      </c>
      <c r="E500" s="7" t="str">
        <f t="shared" si="8"/>
        <v/>
      </c>
      <c r="F500" s="6"/>
    </row>
    <row r="501" spans="1:6" x14ac:dyDescent="0.2">
      <c r="A501" s="6"/>
      <c r="B501" s="8"/>
      <c r="C501" s="33"/>
      <c r="D501" s="34" t="str">
        <f>IF(C501="","",VLOOKUP(E501,Valutakurser!$A$6:$B$40,2)*C501)</f>
        <v/>
      </c>
      <c r="E501" s="7" t="str">
        <f t="shared" si="8"/>
        <v/>
      </c>
      <c r="F501" s="6"/>
    </row>
    <row r="502" spans="1:6" x14ac:dyDescent="0.2">
      <c r="A502" s="6"/>
      <c r="B502" s="8"/>
      <c r="C502" s="33"/>
      <c r="D502" s="34" t="str">
        <f>IF(C502="","",VLOOKUP(E502,Valutakurser!$A$6:$B$40,2)*C502)</f>
        <v/>
      </c>
      <c r="E502" s="7" t="str">
        <f t="shared" si="8"/>
        <v/>
      </c>
      <c r="F502" s="6"/>
    </row>
    <row r="503" spans="1:6" x14ac:dyDescent="0.2">
      <c r="A503" s="6"/>
      <c r="B503" s="8"/>
      <c r="C503" s="33"/>
      <c r="D503" s="34" t="str">
        <f>IF(C503="","",VLOOKUP(E503,Valutakurser!$A$6:$B$40,2)*C503)</f>
        <v/>
      </c>
      <c r="E503" s="7" t="str">
        <f t="shared" si="8"/>
        <v/>
      </c>
      <c r="F503" s="6"/>
    </row>
    <row r="504" spans="1:6" x14ac:dyDescent="0.2">
      <c r="A504" s="6"/>
      <c r="B504" s="8"/>
      <c r="C504" s="33"/>
      <c r="D504" s="34" t="str">
        <f>IF(C504="","",VLOOKUP(E504,Valutakurser!$A$6:$B$40,2)*C504)</f>
        <v/>
      </c>
      <c r="E504" s="7" t="str">
        <f t="shared" si="8"/>
        <v/>
      </c>
      <c r="F504" s="6"/>
    </row>
    <row r="505" spans="1:6" x14ac:dyDescent="0.2">
      <c r="A505" s="6"/>
      <c r="B505" s="8"/>
      <c r="C505" s="33"/>
      <c r="D505" s="34" t="str">
        <f>IF(C505="","",VLOOKUP(E505,Valutakurser!$A$6:$B$40,2)*C505)</f>
        <v/>
      </c>
      <c r="E505" s="7" t="str">
        <f t="shared" si="8"/>
        <v/>
      </c>
      <c r="F505" s="6"/>
    </row>
    <row r="506" spans="1:6" x14ac:dyDescent="0.2">
      <c r="A506" s="6"/>
      <c r="B506" s="8"/>
      <c r="C506" s="33"/>
      <c r="D506" s="34" t="str">
        <f>IF(C506="","",VLOOKUP(E506,Valutakurser!$A$6:$B$40,2)*C506)</f>
        <v/>
      </c>
      <c r="E506" s="7" t="str">
        <f t="shared" si="8"/>
        <v/>
      </c>
      <c r="F506" s="6"/>
    </row>
    <row r="507" spans="1:6" x14ac:dyDescent="0.2">
      <c r="A507" s="6"/>
      <c r="B507" s="8"/>
      <c r="C507" s="33"/>
      <c r="D507" s="34" t="str">
        <f>IF(C507="","",VLOOKUP(E507,Valutakurser!$A$6:$B$40,2)*C507)</f>
        <v/>
      </c>
      <c r="E507" s="7" t="str">
        <f t="shared" si="8"/>
        <v/>
      </c>
      <c r="F507" s="6"/>
    </row>
    <row r="508" spans="1:6" x14ac:dyDescent="0.2">
      <c r="A508" s="6"/>
      <c r="B508" s="8"/>
      <c r="C508" s="33"/>
      <c r="D508" s="34" t="str">
        <f>IF(C508="","",VLOOKUP(E508,Valutakurser!$A$6:$B$40,2)*C508)</f>
        <v/>
      </c>
      <c r="E508" s="7" t="str">
        <f t="shared" si="8"/>
        <v/>
      </c>
      <c r="F508" s="6"/>
    </row>
    <row r="509" spans="1:6" x14ac:dyDescent="0.2">
      <c r="A509" s="6"/>
      <c r="B509" s="8"/>
      <c r="C509" s="33"/>
      <c r="D509" s="34" t="str">
        <f>IF(C509="","",VLOOKUP(E509,Valutakurser!$A$6:$B$40,2)*C509)</f>
        <v/>
      </c>
      <c r="E509" s="7" t="str">
        <f t="shared" si="8"/>
        <v/>
      </c>
      <c r="F509" s="6"/>
    </row>
    <row r="510" spans="1:6" x14ac:dyDescent="0.2">
      <c r="A510" s="6"/>
      <c r="B510" s="8"/>
      <c r="C510" s="33"/>
      <c r="D510" s="34" t="str">
        <f>IF(C510="","",VLOOKUP(E510,Valutakurser!$A$6:$B$40,2)*C510)</f>
        <v/>
      </c>
      <c r="E510" s="7" t="str">
        <f t="shared" si="8"/>
        <v/>
      </c>
      <c r="F510" s="6"/>
    </row>
    <row r="511" spans="1:6" x14ac:dyDescent="0.2">
      <c r="A511" s="6"/>
      <c r="B511" s="8"/>
      <c r="C511" s="33"/>
      <c r="D511" s="34" t="str">
        <f>IF(C511="","",VLOOKUP(E511,Valutakurser!$A$6:$B$40,2)*C511)</f>
        <v/>
      </c>
      <c r="E511" s="7" t="str">
        <f t="shared" si="8"/>
        <v/>
      </c>
      <c r="F511" s="6"/>
    </row>
    <row r="512" spans="1:6" x14ac:dyDescent="0.2">
      <c r="A512" s="6"/>
      <c r="B512" s="8"/>
      <c r="C512" s="33"/>
      <c r="D512" s="34" t="str">
        <f>IF(C512="","",VLOOKUP(E512,Valutakurser!$A$6:$B$40,2)*C512)</f>
        <v/>
      </c>
      <c r="E512" s="7" t="str">
        <f t="shared" si="8"/>
        <v/>
      </c>
      <c r="F512" s="6"/>
    </row>
    <row r="513" spans="1:6" x14ac:dyDescent="0.2">
      <c r="A513" s="6"/>
      <c r="B513" s="8"/>
      <c r="C513" s="33"/>
      <c r="D513" s="34" t="str">
        <f>IF(C513="","",VLOOKUP(E513,Valutakurser!$A$6:$B$40,2)*C513)</f>
        <v/>
      </c>
      <c r="E513" s="7" t="str">
        <f t="shared" si="8"/>
        <v/>
      </c>
      <c r="F513" s="6"/>
    </row>
    <row r="514" spans="1:6" x14ac:dyDescent="0.2">
      <c r="A514" s="6"/>
      <c r="B514" s="8"/>
      <c r="C514" s="33"/>
      <c r="D514" s="34" t="str">
        <f>IF(C514="","",VLOOKUP(E514,Valutakurser!$A$6:$B$40,2)*C514)</f>
        <v/>
      </c>
      <c r="E514" s="7" t="str">
        <f t="shared" si="8"/>
        <v/>
      </c>
      <c r="F514" s="6"/>
    </row>
    <row r="515" spans="1:6" x14ac:dyDescent="0.2">
      <c r="A515" s="6"/>
      <c r="B515" s="8"/>
      <c r="C515" s="33"/>
      <c r="D515" s="34" t="str">
        <f>IF(C515="","",VLOOKUP(E515,Valutakurser!$A$6:$B$40,2)*C515)</f>
        <v/>
      </c>
      <c r="E515" s="7" t="str">
        <f t="shared" si="8"/>
        <v/>
      </c>
      <c r="F515" s="6"/>
    </row>
    <row r="516" spans="1:6" x14ac:dyDescent="0.2">
      <c r="A516" s="6"/>
      <c r="B516" s="8"/>
      <c r="C516" s="33"/>
      <c r="D516" s="34" t="str">
        <f>IF(C516="","",VLOOKUP(E516,Valutakurser!$A$6:$B$40,2)*C516)</f>
        <v/>
      </c>
      <c r="E516" s="7" t="str">
        <f t="shared" si="8"/>
        <v/>
      </c>
      <c r="F516" s="6"/>
    </row>
    <row r="517" spans="1:6" x14ac:dyDescent="0.2">
      <c r="A517" s="6"/>
      <c r="B517" s="8"/>
      <c r="C517" s="33"/>
      <c r="D517" s="34" t="str">
        <f>IF(C517="","",VLOOKUP(E517,Valutakurser!$A$6:$B$40,2)*C517)</f>
        <v/>
      </c>
      <c r="E517" s="7" t="str">
        <f t="shared" si="8"/>
        <v/>
      </c>
      <c r="F517" s="6"/>
    </row>
    <row r="518" spans="1:6" x14ac:dyDescent="0.2">
      <c r="A518" s="6"/>
      <c r="B518" s="8"/>
      <c r="C518" s="33"/>
      <c r="D518" s="34" t="str">
        <f>IF(C518="","",VLOOKUP(E518,Valutakurser!$A$6:$B$40,2)*C518)</f>
        <v/>
      </c>
      <c r="E518" s="7" t="str">
        <f t="shared" si="8"/>
        <v/>
      </c>
      <c r="F518" s="6"/>
    </row>
    <row r="519" spans="1:6" x14ac:dyDescent="0.2">
      <c r="A519" s="6"/>
      <c r="B519" s="8"/>
      <c r="C519" s="33"/>
      <c r="D519" s="34" t="str">
        <f>IF(C519="","",VLOOKUP(E519,Valutakurser!$A$6:$B$40,2)*C519)</f>
        <v/>
      </c>
      <c r="E519" s="7" t="str">
        <f t="shared" ref="E519:E582" si="9">IF(B519="","",YEAR(B519))</f>
        <v/>
      </c>
      <c r="F519" s="6"/>
    </row>
    <row r="520" spans="1:6" x14ac:dyDescent="0.2">
      <c r="A520" s="6"/>
      <c r="B520" s="8"/>
      <c r="C520" s="33"/>
      <c r="D520" s="34" t="str">
        <f>IF(C520="","",VLOOKUP(E520,Valutakurser!$A$6:$B$40,2)*C520)</f>
        <v/>
      </c>
      <c r="E520" s="7" t="str">
        <f t="shared" si="9"/>
        <v/>
      </c>
      <c r="F520" s="6"/>
    </row>
    <row r="521" spans="1:6" x14ac:dyDescent="0.2">
      <c r="A521" s="6"/>
      <c r="B521" s="8"/>
      <c r="C521" s="33"/>
      <c r="D521" s="34" t="str">
        <f>IF(C521="","",VLOOKUP(E521,Valutakurser!$A$6:$B$40,2)*C521)</f>
        <v/>
      </c>
      <c r="E521" s="7" t="str">
        <f t="shared" si="9"/>
        <v/>
      </c>
      <c r="F521" s="6"/>
    </row>
    <row r="522" spans="1:6" x14ac:dyDescent="0.2">
      <c r="A522" s="6"/>
      <c r="B522" s="8"/>
      <c r="C522" s="33"/>
      <c r="D522" s="34" t="str">
        <f>IF(C522="","",VLOOKUP(E522,Valutakurser!$A$6:$B$40,2)*C522)</f>
        <v/>
      </c>
      <c r="E522" s="7" t="str">
        <f t="shared" si="9"/>
        <v/>
      </c>
      <c r="F522" s="6"/>
    </row>
    <row r="523" spans="1:6" x14ac:dyDescent="0.2">
      <c r="A523" s="6"/>
      <c r="B523" s="8"/>
      <c r="C523" s="33"/>
      <c r="D523" s="34" t="str">
        <f>IF(C523="","",VLOOKUP(E523,Valutakurser!$A$6:$B$40,2)*C523)</f>
        <v/>
      </c>
      <c r="E523" s="7" t="str">
        <f t="shared" si="9"/>
        <v/>
      </c>
      <c r="F523" s="6"/>
    </row>
    <row r="524" spans="1:6" x14ac:dyDescent="0.2">
      <c r="A524" s="6"/>
      <c r="B524" s="8"/>
      <c r="C524" s="33"/>
      <c r="D524" s="34" t="str">
        <f>IF(C524="","",VLOOKUP(E524,Valutakurser!$A$6:$B$40,2)*C524)</f>
        <v/>
      </c>
      <c r="E524" s="7" t="str">
        <f t="shared" si="9"/>
        <v/>
      </c>
      <c r="F524" s="6"/>
    </row>
    <row r="525" spans="1:6" x14ac:dyDescent="0.2">
      <c r="A525" s="6"/>
      <c r="B525" s="8"/>
      <c r="C525" s="33"/>
      <c r="D525" s="34" t="str">
        <f>IF(C525="","",VLOOKUP(E525,Valutakurser!$A$6:$B$40,2)*C525)</f>
        <v/>
      </c>
      <c r="E525" s="7" t="str">
        <f t="shared" si="9"/>
        <v/>
      </c>
      <c r="F525" s="6"/>
    </row>
    <row r="526" spans="1:6" x14ac:dyDescent="0.2">
      <c r="A526" s="6"/>
      <c r="B526" s="8"/>
      <c r="C526" s="33"/>
      <c r="D526" s="34" t="str">
        <f>IF(C526="","",VLOOKUP(E526,Valutakurser!$A$6:$B$40,2)*C526)</f>
        <v/>
      </c>
      <c r="E526" s="7" t="str">
        <f t="shared" si="9"/>
        <v/>
      </c>
      <c r="F526" s="6"/>
    </row>
    <row r="527" spans="1:6" x14ac:dyDescent="0.2">
      <c r="A527" s="6"/>
      <c r="B527" s="8"/>
      <c r="C527" s="33"/>
      <c r="D527" s="34" t="str">
        <f>IF(C527="","",VLOOKUP(E527,Valutakurser!$A$6:$B$40,2)*C527)</f>
        <v/>
      </c>
      <c r="E527" s="7" t="str">
        <f t="shared" si="9"/>
        <v/>
      </c>
      <c r="F527" s="6"/>
    </row>
    <row r="528" spans="1:6" x14ac:dyDescent="0.2">
      <c r="A528" s="6"/>
      <c r="B528" s="8"/>
      <c r="C528" s="33"/>
      <c r="D528" s="34" t="str">
        <f>IF(C528="","",VLOOKUP(E528,Valutakurser!$A$6:$B$40,2)*C528)</f>
        <v/>
      </c>
      <c r="E528" s="7" t="str">
        <f t="shared" si="9"/>
        <v/>
      </c>
      <c r="F528" s="6"/>
    </row>
    <row r="529" spans="1:6" x14ac:dyDescent="0.2">
      <c r="A529" s="6"/>
      <c r="B529" s="8"/>
      <c r="C529" s="33"/>
      <c r="D529" s="34" t="str">
        <f>IF(C529="","",VLOOKUP(E529,Valutakurser!$A$6:$B$40,2)*C529)</f>
        <v/>
      </c>
      <c r="E529" s="7" t="str">
        <f t="shared" si="9"/>
        <v/>
      </c>
      <c r="F529" s="6"/>
    </row>
    <row r="530" spans="1:6" x14ac:dyDescent="0.2">
      <c r="A530" s="6"/>
      <c r="B530" s="8"/>
      <c r="C530" s="33"/>
      <c r="D530" s="34" t="str">
        <f>IF(C530="","",VLOOKUP(E530,Valutakurser!$A$6:$B$40,2)*C530)</f>
        <v/>
      </c>
      <c r="E530" s="7" t="str">
        <f t="shared" si="9"/>
        <v/>
      </c>
      <c r="F530" s="6"/>
    </row>
    <row r="531" spans="1:6" x14ac:dyDescent="0.2">
      <c r="A531" s="6"/>
      <c r="B531" s="8"/>
      <c r="C531" s="33"/>
      <c r="D531" s="34" t="str">
        <f>IF(C531="","",VLOOKUP(E531,Valutakurser!$A$6:$B$40,2)*C531)</f>
        <v/>
      </c>
      <c r="E531" s="7" t="str">
        <f t="shared" si="9"/>
        <v/>
      </c>
      <c r="F531" s="6"/>
    </row>
    <row r="532" spans="1:6" x14ac:dyDescent="0.2">
      <c r="A532" s="6"/>
      <c r="B532" s="8"/>
      <c r="C532" s="33"/>
      <c r="D532" s="34" t="str">
        <f>IF(C532="","",VLOOKUP(E532,Valutakurser!$A$6:$B$40,2)*C532)</f>
        <v/>
      </c>
      <c r="E532" s="7" t="str">
        <f t="shared" si="9"/>
        <v/>
      </c>
      <c r="F532" s="6"/>
    </row>
    <row r="533" spans="1:6" x14ac:dyDescent="0.2">
      <c r="A533" s="6"/>
      <c r="B533" s="8"/>
      <c r="C533" s="33"/>
      <c r="D533" s="34" t="str">
        <f>IF(C533="","",VLOOKUP(E533,Valutakurser!$A$6:$B$40,2)*C533)</f>
        <v/>
      </c>
      <c r="E533" s="7" t="str">
        <f t="shared" si="9"/>
        <v/>
      </c>
      <c r="F533" s="6"/>
    </row>
    <row r="534" spans="1:6" x14ac:dyDescent="0.2">
      <c r="A534" s="6"/>
      <c r="B534" s="8"/>
      <c r="C534" s="33"/>
      <c r="D534" s="34" t="str">
        <f>IF(C534="","",VLOOKUP(E534,Valutakurser!$A$6:$B$40,2)*C534)</f>
        <v/>
      </c>
      <c r="E534" s="7" t="str">
        <f t="shared" si="9"/>
        <v/>
      </c>
      <c r="F534" s="6"/>
    </row>
    <row r="535" spans="1:6" x14ac:dyDescent="0.2">
      <c r="A535" s="6"/>
      <c r="B535" s="8"/>
      <c r="C535" s="33"/>
      <c r="D535" s="34" t="str">
        <f>IF(C535="","",VLOOKUP(E535,Valutakurser!$A$6:$B$40,2)*C535)</f>
        <v/>
      </c>
      <c r="E535" s="7" t="str">
        <f t="shared" si="9"/>
        <v/>
      </c>
      <c r="F535" s="6"/>
    </row>
    <row r="536" spans="1:6" x14ac:dyDescent="0.2">
      <c r="A536" s="6"/>
      <c r="B536" s="8"/>
      <c r="C536" s="33"/>
      <c r="D536" s="34" t="str">
        <f>IF(C536="","",VLOOKUP(E536,Valutakurser!$A$6:$B$40,2)*C536)</f>
        <v/>
      </c>
      <c r="E536" s="7" t="str">
        <f t="shared" si="9"/>
        <v/>
      </c>
      <c r="F536" s="6"/>
    </row>
    <row r="537" spans="1:6" x14ac:dyDescent="0.2">
      <c r="A537" s="6"/>
      <c r="B537" s="8"/>
      <c r="C537" s="33"/>
      <c r="D537" s="34" t="str">
        <f>IF(C537="","",VLOOKUP(E537,Valutakurser!$A$6:$B$40,2)*C537)</f>
        <v/>
      </c>
      <c r="E537" s="7" t="str">
        <f t="shared" si="9"/>
        <v/>
      </c>
      <c r="F537" s="6"/>
    </row>
    <row r="538" spans="1:6" x14ac:dyDescent="0.2">
      <c r="A538" s="6"/>
      <c r="B538" s="8"/>
      <c r="C538" s="33"/>
      <c r="D538" s="34" t="str">
        <f>IF(C538="","",VLOOKUP(E538,Valutakurser!$A$6:$B$40,2)*C538)</f>
        <v/>
      </c>
      <c r="E538" s="7" t="str">
        <f t="shared" si="9"/>
        <v/>
      </c>
      <c r="F538" s="6"/>
    </row>
    <row r="539" spans="1:6" x14ac:dyDescent="0.2">
      <c r="A539" s="6"/>
      <c r="B539" s="8"/>
      <c r="C539" s="33"/>
      <c r="D539" s="34" t="str">
        <f>IF(C539="","",VLOOKUP(E539,Valutakurser!$A$6:$B$40,2)*C539)</f>
        <v/>
      </c>
      <c r="E539" s="7" t="str">
        <f t="shared" si="9"/>
        <v/>
      </c>
      <c r="F539" s="6"/>
    </row>
    <row r="540" spans="1:6" x14ac:dyDescent="0.2">
      <c r="A540" s="6"/>
      <c r="B540" s="8"/>
      <c r="C540" s="33"/>
      <c r="D540" s="34" t="str">
        <f>IF(C540="","",VLOOKUP(E540,Valutakurser!$A$6:$B$40,2)*C540)</f>
        <v/>
      </c>
      <c r="E540" s="7" t="str">
        <f t="shared" si="9"/>
        <v/>
      </c>
      <c r="F540" s="6"/>
    </row>
    <row r="541" spans="1:6" x14ac:dyDescent="0.2">
      <c r="A541" s="6"/>
      <c r="B541" s="8"/>
      <c r="C541" s="33"/>
      <c r="D541" s="34" t="str">
        <f>IF(C541="","",VLOOKUP(E541,Valutakurser!$A$6:$B$40,2)*C541)</f>
        <v/>
      </c>
      <c r="E541" s="7" t="str">
        <f t="shared" si="9"/>
        <v/>
      </c>
      <c r="F541" s="6"/>
    </row>
    <row r="542" spans="1:6" x14ac:dyDescent="0.2">
      <c r="A542" s="6"/>
      <c r="B542" s="8"/>
      <c r="C542" s="33"/>
      <c r="D542" s="34" t="str">
        <f>IF(C542="","",VLOOKUP(E542,Valutakurser!$A$6:$B$40,2)*C542)</f>
        <v/>
      </c>
      <c r="E542" s="7" t="str">
        <f t="shared" si="9"/>
        <v/>
      </c>
      <c r="F542" s="6"/>
    </row>
    <row r="543" spans="1:6" x14ac:dyDescent="0.2">
      <c r="A543" s="6"/>
      <c r="B543" s="8"/>
      <c r="C543" s="33"/>
      <c r="D543" s="34" t="str">
        <f>IF(C543="","",VLOOKUP(E543,Valutakurser!$A$6:$B$40,2)*C543)</f>
        <v/>
      </c>
      <c r="E543" s="7" t="str">
        <f t="shared" si="9"/>
        <v/>
      </c>
      <c r="F543" s="6"/>
    </row>
    <row r="544" spans="1:6" x14ac:dyDescent="0.2">
      <c r="A544" s="6"/>
      <c r="B544" s="8"/>
      <c r="C544" s="33"/>
      <c r="D544" s="34" t="str">
        <f>IF(C544="","",VLOOKUP(E544,Valutakurser!$A$6:$B$40,2)*C544)</f>
        <v/>
      </c>
      <c r="E544" s="7" t="str">
        <f t="shared" si="9"/>
        <v/>
      </c>
      <c r="F544" s="6"/>
    </row>
    <row r="545" spans="1:6" x14ac:dyDescent="0.2">
      <c r="A545" s="6"/>
      <c r="B545" s="8"/>
      <c r="C545" s="33"/>
      <c r="D545" s="34" t="str">
        <f>IF(C545="","",VLOOKUP(E545,Valutakurser!$A$6:$B$40,2)*C545)</f>
        <v/>
      </c>
      <c r="E545" s="7" t="str">
        <f t="shared" si="9"/>
        <v/>
      </c>
      <c r="F545" s="6"/>
    </row>
    <row r="546" spans="1:6" x14ac:dyDescent="0.2">
      <c r="A546" s="6"/>
      <c r="B546" s="8"/>
      <c r="C546" s="33"/>
      <c r="D546" s="34" t="str">
        <f>IF(C546="","",VLOOKUP(E546,Valutakurser!$A$6:$B$40,2)*C546)</f>
        <v/>
      </c>
      <c r="E546" s="7" t="str">
        <f t="shared" si="9"/>
        <v/>
      </c>
      <c r="F546" s="6"/>
    </row>
    <row r="547" spans="1:6" x14ac:dyDescent="0.2">
      <c r="A547" s="6"/>
      <c r="B547" s="8"/>
      <c r="C547" s="33"/>
      <c r="D547" s="34" t="str">
        <f>IF(C547="","",VLOOKUP(E547,Valutakurser!$A$6:$B$40,2)*C547)</f>
        <v/>
      </c>
      <c r="E547" s="7" t="str">
        <f t="shared" si="9"/>
        <v/>
      </c>
      <c r="F547" s="6"/>
    </row>
    <row r="548" spans="1:6" x14ac:dyDescent="0.2">
      <c r="A548" s="6"/>
      <c r="B548" s="8"/>
      <c r="C548" s="33"/>
      <c r="D548" s="34" t="str">
        <f>IF(C548="","",VLOOKUP(E548,Valutakurser!$A$6:$B$40,2)*C548)</f>
        <v/>
      </c>
      <c r="E548" s="7" t="str">
        <f t="shared" si="9"/>
        <v/>
      </c>
      <c r="F548" s="6"/>
    </row>
    <row r="549" spans="1:6" x14ac:dyDescent="0.2">
      <c r="A549" s="6"/>
      <c r="B549" s="8"/>
      <c r="C549" s="33"/>
      <c r="D549" s="34" t="str">
        <f>IF(C549="","",VLOOKUP(E549,Valutakurser!$A$6:$B$40,2)*C549)</f>
        <v/>
      </c>
      <c r="E549" s="7" t="str">
        <f t="shared" si="9"/>
        <v/>
      </c>
      <c r="F549" s="6"/>
    </row>
    <row r="550" spans="1:6" x14ac:dyDescent="0.2">
      <c r="A550" s="6"/>
      <c r="B550" s="8"/>
      <c r="C550" s="33"/>
      <c r="D550" s="34" t="str">
        <f>IF(C550="","",VLOOKUP(E550,Valutakurser!$A$6:$B$40,2)*C550)</f>
        <v/>
      </c>
      <c r="E550" s="7" t="str">
        <f t="shared" si="9"/>
        <v/>
      </c>
      <c r="F550" s="6"/>
    </row>
    <row r="551" spans="1:6" x14ac:dyDescent="0.2">
      <c r="A551" s="6"/>
      <c r="B551" s="8"/>
      <c r="C551" s="33"/>
      <c r="D551" s="34" t="str">
        <f>IF(C551="","",VLOOKUP(E551,Valutakurser!$A$6:$B$40,2)*C551)</f>
        <v/>
      </c>
      <c r="E551" s="7" t="str">
        <f t="shared" si="9"/>
        <v/>
      </c>
      <c r="F551" s="6"/>
    </row>
    <row r="552" spans="1:6" x14ac:dyDescent="0.2">
      <c r="A552" s="6"/>
      <c r="B552" s="8"/>
      <c r="C552" s="33"/>
      <c r="D552" s="34" t="str">
        <f>IF(C552="","",VLOOKUP(E552,Valutakurser!$A$6:$B$40,2)*C552)</f>
        <v/>
      </c>
      <c r="E552" s="7" t="str">
        <f t="shared" si="9"/>
        <v/>
      </c>
      <c r="F552" s="6"/>
    </row>
    <row r="553" spans="1:6" x14ac:dyDescent="0.2">
      <c r="A553" s="6"/>
      <c r="B553" s="8"/>
      <c r="C553" s="33"/>
      <c r="D553" s="34" t="str">
        <f>IF(C553="","",VLOOKUP(E553,Valutakurser!$A$6:$B$40,2)*C553)</f>
        <v/>
      </c>
      <c r="E553" s="7" t="str">
        <f t="shared" si="9"/>
        <v/>
      </c>
      <c r="F553" s="6"/>
    </row>
    <row r="554" spans="1:6" x14ac:dyDescent="0.2">
      <c r="A554" s="6"/>
      <c r="B554" s="8"/>
      <c r="C554" s="33"/>
      <c r="D554" s="34" t="str">
        <f>IF(C554="","",VLOOKUP(E554,Valutakurser!$A$6:$B$40,2)*C554)</f>
        <v/>
      </c>
      <c r="E554" s="7" t="str">
        <f t="shared" si="9"/>
        <v/>
      </c>
      <c r="F554" s="6"/>
    </row>
    <row r="555" spans="1:6" x14ac:dyDescent="0.2">
      <c r="A555" s="6"/>
      <c r="B555" s="8"/>
      <c r="C555" s="33"/>
      <c r="D555" s="34" t="str">
        <f>IF(C555="","",VLOOKUP(E555,Valutakurser!$A$6:$B$40,2)*C555)</f>
        <v/>
      </c>
      <c r="E555" s="7" t="str">
        <f t="shared" si="9"/>
        <v/>
      </c>
      <c r="F555" s="6"/>
    </row>
    <row r="556" spans="1:6" x14ac:dyDescent="0.2">
      <c r="A556" s="6"/>
      <c r="B556" s="8"/>
      <c r="C556" s="33"/>
      <c r="D556" s="34" t="str">
        <f>IF(C556="","",VLOOKUP(E556,Valutakurser!$A$6:$B$40,2)*C556)</f>
        <v/>
      </c>
      <c r="E556" s="7" t="str">
        <f t="shared" si="9"/>
        <v/>
      </c>
      <c r="F556" s="6"/>
    </row>
    <row r="557" spans="1:6" x14ac:dyDescent="0.2">
      <c r="A557" s="6"/>
      <c r="B557" s="8"/>
      <c r="C557" s="33"/>
      <c r="D557" s="34" t="str">
        <f>IF(C557="","",VLOOKUP(E557,Valutakurser!$A$6:$B$40,2)*C557)</f>
        <v/>
      </c>
      <c r="E557" s="7" t="str">
        <f t="shared" si="9"/>
        <v/>
      </c>
      <c r="F557" s="6"/>
    </row>
    <row r="558" spans="1:6" x14ac:dyDescent="0.2">
      <c r="A558" s="6"/>
      <c r="B558" s="8"/>
      <c r="C558" s="33"/>
      <c r="D558" s="34" t="str">
        <f>IF(C558="","",VLOOKUP(E558,Valutakurser!$A$6:$B$40,2)*C558)</f>
        <v/>
      </c>
      <c r="E558" s="7" t="str">
        <f t="shared" si="9"/>
        <v/>
      </c>
      <c r="F558" s="6"/>
    </row>
    <row r="559" spans="1:6" x14ac:dyDescent="0.2">
      <c r="A559" s="6"/>
      <c r="B559" s="8"/>
      <c r="C559" s="33"/>
      <c r="D559" s="34" t="str">
        <f>IF(C559="","",VLOOKUP(E559,Valutakurser!$A$6:$B$40,2)*C559)</f>
        <v/>
      </c>
      <c r="E559" s="7" t="str">
        <f t="shared" si="9"/>
        <v/>
      </c>
      <c r="F559" s="6"/>
    </row>
    <row r="560" spans="1:6" x14ac:dyDescent="0.2">
      <c r="A560" s="6"/>
      <c r="B560" s="8"/>
      <c r="C560" s="33"/>
      <c r="D560" s="34" t="str">
        <f>IF(C560="","",VLOOKUP(E560,Valutakurser!$A$6:$B$40,2)*C560)</f>
        <v/>
      </c>
      <c r="E560" s="7" t="str">
        <f t="shared" si="9"/>
        <v/>
      </c>
      <c r="F560" s="6"/>
    </row>
    <row r="561" spans="1:6" x14ac:dyDescent="0.2">
      <c r="A561" s="6"/>
      <c r="B561" s="8"/>
      <c r="C561" s="33"/>
      <c r="D561" s="34" t="str">
        <f>IF(C561="","",VLOOKUP(E561,Valutakurser!$A$6:$B$40,2)*C561)</f>
        <v/>
      </c>
      <c r="E561" s="7" t="str">
        <f t="shared" si="9"/>
        <v/>
      </c>
      <c r="F561" s="6"/>
    </row>
    <row r="562" spans="1:6" x14ac:dyDescent="0.2">
      <c r="A562" s="6"/>
      <c r="B562" s="8"/>
      <c r="C562" s="33"/>
      <c r="D562" s="34" t="str">
        <f>IF(C562="","",VLOOKUP(E562,Valutakurser!$A$6:$B$40,2)*C562)</f>
        <v/>
      </c>
      <c r="E562" s="7" t="str">
        <f t="shared" si="9"/>
        <v/>
      </c>
      <c r="F562" s="6"/>
    </row>
    <row r="563" spans="1:6" x14ac:dyDescent="0.2">
      <c r="A563" s="6"/>
      <c r="B563" s="8"/>
      <c r="C563" s="33"/>
      <c r="D563" s="34" t="str">
        <f>IF(C563="","",VLOOKUP(E563,Valutakurser!$A$6:$B$40,2)*C563)</f>
        <v/>
      </c>
      <c r="E563" s="7" t="str">
        <f t="shared" si="9"/>
        <v/>
      </c>
      <c r="F563" s="6"/>
    </row>
    <row r="564" spans="1:6" x14ac:dyDescent="0.2">
      <c r="A564" s="6"/>
      <c r="B564" s="8"/>
      <c r="C564" s="33"/>
      <c r="D564" s="34" t="str">
        <f>IF(C564="","",VLOOKUP(E564,Valutakurser!$A$6:$B$40,2)*C564)</f>
        <v/>
      </c>
      <c r="E564" s="7" t="str">
        <f t="shared" si="9"/>
        <v/>
      </c>
      <c r="F564" s="6"/>
    </row>
    <row r="565" spans="1:6" x14ac:dyDescent="0.2">
      <c r="A565" s="6"/>
      <c r="B565" s="8"/>
      <c r="C565" s="33"/>
      <c r="D565" s="34" t="str">
        <f>IF(C565="","",VLOOKUP(E565,Valutakurser!$A$6:$B$40,2)*C565)</f>
        <v/>
      </c>
      <c r="E565" s="7" t="str">
        <f t="shared" si="9"/>
        <v/>
      </c>
      <c r="F565" s="6"/>
    </row>
    <row r="566" spans="1:6" x14ac:dyDescent="0.2">
      <c r="A566" s="6"/>
      <c r="B566" s="8"/>
      <c r="C566" s="33"/>
      <c r="D566" s="34" t="str">
        <f>IF(C566="","",VLOOKUP(E566,Valutakurser!$A$6:$B$40,2)*C566)</f>
        <v/>
      </c>
      <c r="E566" s="7" t="str">
        <f t="shared" si="9"/>
        <v/>
      </c>
      <c r="F566" s="6"/>
    </row>
    <row r="567" spans="1:6" x14ac:dyDescent="0.2">
      <c r="A567" s="6"/>
      <c r="B567" s="8"/>
      <c r="C567" s="33"/>
      <c r="D567" s="34" t="str">
        <f>IF(C567="","",VLOOKUP(E567,Valutakurser!$A$6:$B$40,2)*C567)</f>
        <v/>
      </c>
      <c r="E567" s="7" t="str">
        <f t="shared" si="9"/>
        <v/>
      </c>
      <c r="F567" s="6"/>
    </row>
    <row r="568" spans="1:6" x14ac:dyDescent="0.2">
      <c r="A568" s="6"/>
      <c r="B568" s="8"/>
      <c r="C568" s="33"/>
      <c r="D568" s="34" t="str">
        <f>IF(C568="","",VLOOKUP(E568,Valutakurser!$A$6:$B$40,2)*C568)</f>
        <v/>
      </c>
      <c r="E568" s="7" t="str">
        <f t="shared" si="9"/>
        <v/>
      </c>
      <c r="F568" s="6"/>
    </row>
    <row r="569" spans="1:6" x14ac:dyDescent="0.2">
      <c r="A569" s="6"/>
      <c r="B569" s="8"/>
      <c r="C569" s="33"/>
      <c r="D569" s="34" t="str">
        <f>IF(C569="","",VLOOKUP(E569,Valutakurser!$A$6:$B$40,2)*C569)</f>
        <v/>
      </c>
      <c r="E569" s="7" t="str">
        <f t="shared" si="9"/>
        <v/>
      </c>
      <c r="F569" s="6"/>
    </row>
    <row r="570" spans="1:6" x14ac:dyDescent="0.2">
      <c r="A570" s="6"/>
      <c r="B570" s="8"/>
      <c r="C570" s="33"/>
      <c r="D570" s="34" t="str">
        <f>IF(C570="","",VLOOKUP(E570,Valutakurser!$A$6:$B$40,2)*C570)</f>
        <v/>
      </c>
      <c r="E570" s="7" t="str">
        <f t="shared" si="9"/>
        <v/>
      </c>
      <c r="F570" s="6"/>
    </row>
    <row r="571" spans="1:6" x14ac:dyDescent="0.2">
      <c r="A571" s="6"/>
      <c r="B571" s="8"/>
      <c r="C571" s="33"/>
      <c r="D571" s="34" t="str">
        <f>IF(C571="","",VLOOKUP(E571,Valutakurser!$A$6:$B$40,2)*C571)</f>
        <v/>
      </c>
      <c r="E571" s="7" t="str">
        <f t="shared" si="9"/>
        <v/>
      </c>
      <c r="F571" s="6"/>
    </row>
    <row r="572" spans="1:6" x14ac:dyDescent="0.2">
      <c r="A572" s="6"/>
      <c r="B572" s="8"/>
      <c r="C572" s="33"/>
      <c r="D572" s="34" t="str">
        <f>IF(C572="","",VLOOKUP(E572,Valutakurser!$A$6:$B$40,2)*C572)</f>
        <v/>
      </c>
      <c r="E572" s="7" t="str">
        <f t="shared" si="9"/>
        <v/>
      </c>
      <c r="F572" s="6"/>
    </row>
    <row r="573" spans="1:6" x14ac:dyDescent="0.2">
      <c r="A573" s="6"/>
      <c r="B573" s="8"/>
      <c r="C573" s="33"/>
      <c r="D573" s="34" t="str">
        <f>IF(C573="","",VLOOKUP(E573,Valutakurser!$A$6:$B$40,2)*C573)</f>
        <v/>
      </c>
      <c r="E573" s="7" t="str">
        <f t="shared" si="9"/>
        <v/>
      </c>
      <c r="F573" s="6"/>
    </row>
    <row r="574" spans="1:6" x14ac:dyDescent="0.2">
      <c r="A574" s="6"/>
      <c r="B574" s="8"/>
      <c r="C574" s="33"/>
      <c r="D574" s="34" t="str">
        <f>IF(C574="","",VLOOKUP(E574,Valutakurser!$A$6:$B$40,2)*C574)</f>
        <v/>
      </c>
      <c r="E574" s="7" t="str">
        <f t="shared" si="9"/>
        <v/>
      </c>
      <c r="F574" s="6"/>
    </row>
    <row r="575" spans="1:6" x14ac:dyDescent="0.2">
      <c r="A575" s="6"/>
      <c r="B575" s="8"/>
      <c r="C575" s="33"/>
      <c r="D575" s="34" t="str">
        <f>IF(C575="","",VLOOKUP(E575,Valutakurser!$A$6:$B$40,2)*C575)</f>
        <v/>
      </c>
      <c r="E575" s="7" t="str">
        <f t="shared" si="9"/>
        <v/>
      </c>
      <c r="F575" s="6"/>
    </row>
    <row r="576" spans="1:6" x14ac:dyDescent="0.2">
      <c r="A576" s="6"/>
      <c r="B576" s="8"/>
      <c r="C576" s="33"/>
      <c r="D576" s="34" t="str">
        <f>IF(C576="","",VLOOKUP(E576,Valutakurser!$A$6:$B$40,2)*C576)</f>
        <v/>
      </c>
      <c r="E576" s="7" t="str">
        <f t="shared" si="9"/>
        <v/>
      </c>
      <c r="F576" s="6"/>
    </row>
    <row r="577" spans="1:6" x14ac:dyDescent="0.2">
      <c r="A577" s="6"/>
      <c r="B577" s="8"/>
      <c r="C577" s="33"/>
      <c r="D577" s="34" t="str">
        <f>IF(C577="","",VLOOKUP(E577,Valutakurser!$A$6:$B$40,2)*C577)</f>
        <v/>
      </c>
      <c r="E577" s="7" t="str">
        <f t="shared" si="9"/>
        <v/>
      </c>
      <c r="F577" s="6"/>
    </row>
    <row r="578" spans="1:6" x14ac:dyDescent="0.2">
      <c r="A578" s="6"/>
      <c r="B578" s="8"/>
      <c r="C578" s="33"/>
      <c r="D578" s="34" t="str">
        <f>IF(C578="","",VLOOKUP(E578,Valutakurser!$A$6:$B$40,2)*C578)</f>
        <v/>
      </c>
      <c r="E578" s="7" t="str">
        <f t="shared" si="9"/>
        <v/>
      </c>
      <c r="F578" s="6"/>
    </row>
    <row r="579" spans="1:6" x14ac:dyDescent="0.2">
      <c r="A579" s="6"/>
      <c r="B579" s="8"/>
      <c r="C579" s="33"/>
      <c r="D579" s="34" t="str">
        <f>IF(C579="","",VLOOKUP(E579,Valutakurser!$A$6:$B$40,2)*C579)</f>
        <v/>
      </c>
      <c r="E579" s="7" t="str">
        <f t="shared" si="9"/>
        <v/>
      </c>
      <c r="F579" s="6"/>
    </row>
    <row r="580" spans="1:6" x14ac:dyDescent="0.2">
      <c r="A580" s="6"/>
      <c r="B580" s="8"/>
      <c r="C580" s="33"/>
      <c r="D580" s="34" t="str">
        <f>IF(C580="","",VLOOKUP(E580,Valutakurser!$A$6:$B$40,2)*C580)</f>
        <v/>
      </c>
      <c r="E580" s="7" t="str">
        <f t="shared" si="9"/>
        <v/>
      </c>
      <c r="F580" s="6"/>
    </row>
    <row r="581" spans="1:6" x14ac:dyDescent="0.2">
      <c r="A581" s="6"/>
      <c r="B581" s="8"/>
      <c r="C581" s="33"/>
      <c r="D581" s="34" t="str">
        <f>IF(C581="","",VLOOKUP(E581,Valutakurser!$A$6:$B$40,2)*C581)</f>
        <v/>
      </c>
      <c r="E581" s="7" t="str">
        <f t="shared" si="9"/>
        <v/>
      </c>
      <c r="F581" s="6"/>
    </row>
    <row r="582" spans="1:6" x14ac:dyDescent="0.2">
      <c r="A582" s="6"/>
      <c r="B582" s="8"/>
      <c r="C582" s="33"/>
      <c r="D582" s="34" t="str">
        <f>IF(C582="","",VLOOKUP(E582,Valutakurser!$A$6:$B$40,2)*C582)</f>
        <v/>
      </c>
      <c r="E582" s="7" t="str">
        <f t="shared" si="9"/>
        <v/>
      </c>
      <c r="F582" s="6"/>
    </row>
    <row r="583" spans="1:6" x14ac:dyDescent="0.2">
      <c r="A583" s="6"/>
      <c r="B583" s="8"/>
      <c r="C583" s="33"/>
      <c r="D583" s="34" t="str">
        <f>IF(C583="","",VLOOKUP(E583,Valutakurser!$A$6:$B$40,2)*C583)</f>
        <v/>
      </c>
      <c r="E583" s="7" t="str">
        <f t="shared" ref="E583:E646" si="10">IF(B583="","",YEAR(B583))</f>
        <v/>
      </c>
      <c r="F583" s="6"/>
    </row>
    <row r="584" spans="1:6" x14ac:dyDescent="0.2">
      <c r="A584" s="6"/>
      <c r="B584" s="8"/>
      <c r="C584" s="33"/>
      <c r="D584" s="34" t="str">
        <f>IF(C584="","",VLOOKUP(E584,Valutakurser!$A$6:$B$40,2)*C584)</f>
        <v/>
      </c>
      <c r="E584" s="7" t="str">
        <f t="shared" si="10"/>
        <v/>
      </c>
      <c r="F584" s="6"/>
    </row>
    <row r="585" spans="1:6" x14ac:dyDescent="0.2">
      <c r="A585" s="6"/>
      <c r="B585" s="8"/>
      <c r="C585" s="33"/>
      <c r="D585" s="34" t="str">
        <f>IF(C585="","",VLOOKUP(E585,Valutakurser!$A$6:$B$40,2)*C585)</f>
        <v/>
      </c>
      <c r="E585" s="7" t="str">
        <f t="shared" si="10"/>
        <v/>
      </c>
      <c r="F585" s="6"/>
    </row>
    <row r="586" spans="1:6" x14ac:dyDescent="0.2">
      <c r="A586" s="6"/>
      <c r="B586" s="8"/>
      <c r="C586" s="33"/>
      <c r="D586" s="34" t="str">
        <f>IF(C586="","",VLOOKUP(E586,Valutakurser!$A$6:$B$40,2)*C586)</f>
        <v/>
      </c>
      <c r="E586" s="7" t="str">
        <f t="shared" si="10"/>
        <v/>
      </c>
      <c r="F586" s="6"/>
    </row>
    <row r="587" spans="1:6" x14ac:dyDescent="0.2">
      <c r="A587" s="6"/>
      <c r="B587" s="8"/>
      <c r="C587" s="33"/>
      <c r="D587" s="34" t="str">
        <f>IF(C587="","",VLOOKUP(E587,Valutakurser!$A$6:$B$40,2)*C587)</f>
        <v/>
      </c>
      <c r="E587" s="7" t="str">
        <f t="shared" si="10"/>
        <v/>
      </c>
      <c r="F587" s="6"/>
    </row>
    <row r="588" spans="1:6" x14ac:dyDescent="0.2">
      <c r="A588" s="6"/>
      <c r="B588" s="8"/>
      <c r="C588" s="33"/>
      <c r="D588" s="34" t="str">
        <f>IF(C588="","",VLOOKUP(E588,Valutakurser!$A$6:$B$40,2)*C588)</f>
        <v/>
      </c>
      <c r="E588" s="7" t="str">
        <f t="shared" si="10"/>
        <v/>
      </c>
      <c r="F588" s="6"/>
    </row>
    <row r="589" spans="1:6" x14ac:dyDescent="0.2">
      <c r="A589" s="6"/>
      <c r="B589" s="8"/>
      <c r="C589" s="33"/>
      <c r="D589" s="34" t="str">
        <f>IF(C589="","",VLOOKUP(E589,Valutakurser!$A$6:$B$40,2)*C589)</f>
        <v/>
      </c>
      <c r="E589" s="7" t="str">
        <f t="shared" si="10"/>
        <v/>
      </c>
      <c r="F589" s="6"/>
    </row>
    <row r="590" spans="1:6" x14ac:dyDescent="0.2">
      <c r="A590" s="6"/>
      <c r="B590" s="8"/>
      <c r="C590" s="33"/>
      <c r="D590" s="34" t="str">
        <f>IF(C590="","",VLOOKUP(E590,Valutakurser!$A$6:$B$40,2)*C590)</f>
        <v/>
      </c>
      <c r="E590" s="7" t="str">
        <f t="shared" si="10"/>
        <v/>
      </c>
      <c r="F590" s="6"/>
    </row>
    <row r="591" spans="1:6" x14ac:dyDescent="0.2">
      <c r="A591" s="6"/>
      <c r="B591" s="8"/>
      <c r="C591" s="33"/>
      <c r="D591" s="34" t="str">
        <f>IF(C591="","",VLOOKUP(E591,Valutakurser!$A$6:$B$40,2)*C591)</f>
        <v/>
      </c>
      <c r="E591" s="7" t="str">
        <f t="shared" si="10"/>
        <v/>
      </c>
      <c r="F591" s="6"/>
    </row>
    <row r="592" spans="1:6" x14ac:dyDescent="0.2">
      <c r="A592" s="6"/>
      <c r="B592" s="8"/>
      <c r="C592" s="33"/>
      <c r="D592" s="34" t="str">
        <f>IF(C592="","",VLOOKUP(E592,Valutakurser!$A$6:$B$40,2)*C592)</f>
        <v/>
      </c>
      <c r="E592" s="7" t="str">
        <f t="shared" si="10"/>
        <v/>
      </c>
      <c r="F592" s="6"/>
    </row>
    <row r="593" spans="1:6" x14ac:dyDescent="0.2">
      <c r="A593" s="6"/>
      <c r="B593" s="8"/>
      <c r="C593" s="33"/>
      <c r="D593" s="34" t="str">
        <f>IF(C593="","",VLOOKUP(E593,Valutakurser!$A$6:$B$40,2)*C593)</f>
        <v/>
      </c>
      <c r="E593" s="7" t="str">
        <f t="shared" si="10"/>
        <v/>
      </c>
      <c r="F593" s="6"/>
    </row>
    <row r="594" spans="1:6" x14ac:dyDescent="0.2">
      <c r="A594" s="6"/>
      <c r="B594" s="8"/>
      <c r="C594" s="33"/>
      <c r="D594" s="34" t="str">
        <f>IF(C594="","",VLOOKUP(E594,Valutakurser!$A$6:$B$40,2)*C594)</f>
        <v/>
      </c>
      <c r="E594" s="7" t="str">
        <f t="shared" si="10"/>
        <v/>
      </c>
      <c r="F594" s="6"/>
    </row>
    <row r="595" spans="1:6" x14ac:dyDescent="0.2">
      <c r="A595" s="6"/>
      <c r="B595" s="8"/>
      <c r="C595" s="33"/>
      <c r="D595" s="34" t="str">
        <f>IF(C595="","",VLOOKUP(E595,Valutakurser!$A$6:$B$40,2)*C595)</f>
        <v/>
      </c>
      <c r="E595" s="7" t="str">
        <f t="shared" si="10"/>
        <v/>
      </c>
      <c r="F595" s="6"/>
    </row>
    <row r="596" spans="1:6" x14ac:dyDescent="0.2">
      <c r="A596" s="6"/>
      <c r="B596" s="8"/>
      <c r="C596" s="33"/>
      <c r="D596" s="34" t="str">
        <f>IF(C596="","",VLOOKUP(E596,Valutakurser!$A$6:$B$40,2)*C596)</f>
        <v/>
      </c>
      <c r="E596" s="7" t="str">
        <f t="shared" si="10"/>
        <v/>
      </c>
      <c r="F596" s="6"/>
    </row>
    <row r="597" spans="1:6" x14ac:dyDescent="0.2">
      <c r="A597" s="6"/>
      <c r="B597" s="8"/>
      <c r="C597" s="33"/>
      <c r="D597" s="34" t="str">
        <f>IF(C597="","",VLOOKUP(E597,Valutakurser!$A$6:$B$40,2)*C597)</f>
        <v/>
      </c>
      <c r="E597" s="7" t="str">
        <f t="shared" si="10"/>
        <v/>
      </c>
      <c r="F597" s="6"/>
    </row>
    <row r="598" spans="1:6" x14ac:dyDescent="0.2">
      <c r="A598" s="6"/>
      <c r="B598" s="8"/>
      <c r="C598" s="33"/>
      <c r="D598" s="34" t="str">
        <f>IF(C598="","",VLOOKUP(E598,Valutakurser!$A$6:$B$40,2)*C598)</f>
        <v/>
      </c>
      <c r="E598" s="7" t="str">
        <f t="shared" si="10"/>
        <v/>
      </c>
      <c r="F598" s="6"/>
    </row>
    <row r="599" spans="1:6" x14ac:dyDescent="0.2">
      <c r="A599" s="6"/>
      <c r="B599" s="8"/>
      <c r="C599" s="33"/>
      <c r="D599" s="34" t="str">
        <f>IF(C599="","",VLOOKUP(E599,Valutakurser!$A$6:$B$40,2)*C599)</f>
        <v/>
      </c>
      <c r="E599" s="7" t="str">
        <f t="shared" si="10"/>
        <v/>
      </c>
      <c r="F599" s="6"/>
    </row>
    <row r="600" spans="1:6" x14ac:dyDescent="0.2">
      <c r="A600" s="6"/>
      <c r="B600" s="8"/>
      <c r="C600" s="33"/>
      <c r="D600" s="34" t="str">
        <f>IF(C600="","",VLOOKUP(E600,Valutakurser!$A$6:$B$40,2)*C600)</f>
        <v/>
      </c>
      <c r="E600" s="7" t="str">
        <f t="shared" si="10"/>
        <v/>
      </c>
      <c r="F600" s="6"/>
    </row>
    <row r="601" spans="1:6" x14ac:dyDescent="0.2">
      <c r="A601" s="6"/>
      <c r="B601" s="8"/>
      <c r="C601" s="33"/>
      <c r="D601" s="34" t="str">
        <f>IF(C601="","",VLOOKUP(E601,Valutakurser!$A$6:$B$40,2)*C601)</f>
        <v/>
      </c>
      <c r="E601" s="7" t="str">
        <f t="shared" si="10"/>
        <v/>
      </c>
      <c r="F601" s="6"/>
    </row>
    <row r="602" spans="1:6" x14ac:dyDescent="0.2">
      <c r="A602" s="6"/>
      <c r="B602" s="8"/>
      <c r="C602" s="33"/>
      <c r="D602" s="34" t="str">
        <f>IF(C602="","",VLOOKUP(E602,Valutakurser!$A$6:$B$40,2)*C602)</f>
        <v/>
      </c>
      <c r="E602" s="7" t="str">
        <f t="shared" si="10"/>
        <v/>
      </c>
      <c r="F602" s="6"/>
    </row>
    <row r="603" spans="1:6" x14ac:dyDescent="0.2">
      <c r="A603" s="6"/>
      <c r="B603" s="8"/>
      <c r="C603" s="33"/>
      <c r="D603" s="34" t="str">
        <f>IF(C603="","",VLOOKUP(E603,Valutakurser!$A$6:$B$40,2)*C603)</f>
        <v/>
      </c>
      <c r="E603" s="7" t="str">
        <f t="shared" si="10"/>
        <v/>
      </c>
      <c r="F603" s="6"/>
    </row>
    <row r="604" spans="1:6" x14ac:dyDescent="0.2">
      <c r="A604" s="6"/>
      <c r="B604" s="8"/>
      <c r="C604" s="33"/>
      <c r="D604" s="34" t="str">
        <f>IF(C604="","",VLOOKUP(E604,Valutakurser!$A$6:$B$40,2)*C604)</f>
        <v/>
      </c>
      <c r="E604" s="7" t="str">
        <f t="shared" si="10"/>
        <v/>
      </c>
      <c r="F604" s="6"/>
    </row>
    <row r="605" spans="1:6" x14ac:dyDescent="0.2">
      <c r="A605" s="6"/>
      <c r="B605" s="8"/>
      <c r="C605" s="33"/>
      <c r="D605" s="34" t="str">
        <f>IF(C605="","",VLOOKUP(E605,Valutakurser!$A$6:$B$40,2)*C605)</f>
        <v/>
      </c>
      <c r="E605" s="7" t="str">
        <f t="shared" si="10"/>
        <v/>
      </c>
      <c r="F605" s="6"/>
    </row>
    <row r="606" spans="1:6" x14ac:dyDescent="0.2">
      <c r="A606" s="6"/>
      <c r="B606" s="8"/>
      <c r="C606" s="33"/>
      <c r="D606" s="34" t="str">
        <f>IF(C606="","",VLOOKUP(E606,Valutakurser!$A$6:$B$40,2)*C606)</f>
        <v/>
      </c>
      <c r="E606" s="7" t="str">
        <f t="shared" si="10"/>
        <v/>
      </c>
      <c r="F606" s="6"/>
    </row>
    <row r="607" spans="1:6" x14ac:dyDescent="0.2">
      <c r="A607" s="6"/>
      <c r="B607" s="8"/>
      <c r="C607" s="33"/>
      <c r="D607" s="34" t="str">
        <f>IF(C607="","",VLOOKUP(E607,Valutakurser!$A$6:$B$40,2)*C607)</f>
        <v/>
      </c>
      <c r="E607" s="7" t="str">
        <f t="shared" si="10"/>
        <v/>
      </c>
      <c r="F607" s="6"/>
    </row>
    <row r="608" spans="1:6" x14ac:dyDescent="0.2">
      <c r="A608" s="6"/>
      <c r="B608" s="8"/>
      <c r="C608" s="33"/>
      <c r="D608" s="34" t="str">
        <f>IF(C608="","",VLOOKUP(E608,Valutakurser!$A$6:$B$40,2)*C608)</f>
        <v/>
      </c>
      <c r="E608" s="7" t="str">
        <f t="shared" si="10"/>
        <v/>
      </c>
      <c r="F608" s="6"/>
    </row>
    <row r="609" spans="1:6" x14ac:dyDescent="0.2">
      <c r="A609" s="6"/>
      <c r="B609" s="8"/>
      <c r="C609" s="33"/>
      <c r="D609" s="34" t="str">
        <f>IF(C609="","",VLOOKUP(E609,Valutakurser!$A$6:$B$40,2)*C609)</f>
        <v/>
      </c>
      <c r="E609" s="7" t="str">
        <f t="shared" si="10"/>
        <v/>
      </c>
      <c r="F609" s="6"/>
    </row>
    <row r="610" spans="1:6" x14ac:dyDescent="0.2">
      <c r="A610" s="6"/>
      <c r="B610" s="8"/>
      <c r="C610" s="33"/>
      <c r="D610" s="34" t="str">
        <f>IF(C610="","",VLOOKUP(E610,Valutakurser!$A$6:$B$40,2)*C610)</f>
        <v/>
      </c>
      <c r="E610" s="7" t="str">
        <f t="shared" si="10"/>
        <v/>
      </c>
      <c r="F610" s="6"/>
    </row>
    <row r="611" spans="1:6" x14ac:dyDescent="0.2">
      <c r="A611" s="6"/>
      <c r="B611" s="8"/>
      <c r="C611" s="33"/>
      <c r="D611" s="34" t="str">
        <f>IF(C611="","",VLOOKUP(E611,Valutakurser!$A$6:$B$40,2)*C611)</f>
        <v/>
      </c>
      <c r="E611" s="7" t="str">
        <f t="shared" si="10"/>
        <v/>
      </c>
      <c r="F611" s="6"/>
    </row>
    <row r="612" spans="1:6" x14ac:dyDescent="0.2">
      <c r="A612" s="6"/>
      <c r="B612" s="8"/>
      <c r="C612" s="33"/>
      <c r="D612" s="34" t="str">
        <f>IF(C612="","",VLOOKUP(E612,Valutakurser!$A$6:$B$40,2)*C612)</f>
        <v/>
      </c>
      <c r="E612" s="7" t="str">
        <f t="shared" si="10"/>
        <v/>
      </c>
      <c r="F612" s="6"/>
    </row>
    <row r="613" spans="1:6" x14ac:dyDescent="0.2">
      <c r="A613" s="6"/>
      <c r="B613" s="8"/>
      <c r="C613" s="33"/>
      <c r="D613" s="34" t="str">
        <f>IF(C613="","",VLOOKUP(E613,Valutakurser!$A$6:$B$40,2)*C613)</f>
        <v/>
      </c>
      <c r="E613" s="7" t="str">
        <f t="shared" si="10"/>
        <v/>
      </c>
      <c r="F613" s="6"/>
    </row>
    <row r="614" spans="1:6" x14ac:dyDescent="0.2">
      <c r="A614" s="6"/>
      <c r="B614" s="8"/>
      <c r="C614" s="33"/>
      <c r="D614" s="34" t="str">
        <f>IF(C614="","",VLOOKUP(E614,Valutakurser!$A$6:$B$40,2)*C614)</f>
        <v/>
      </c>
      <c r="E614" s="7" t="str">
        <f t="shared" si="10"/>
        <v/>
      </c>
      <c r="F614" s="6"/>
    </row>
    <row r="615" spans="1:6" x14ac:dyDescent="0.2">
      <c r="A615" s="6"/>
      <c r="B615" s="8"/>
      <c r="C615" s="33"/>
      <c r="D615" s="34" t="str">
        <f>IF(C615="","",VLOOKUP(E615,Valutakurser!$A$6:$B$40,2)*C615)</f>
        <v/>
      </c>
      <c r="E615" s="7" t="str">
        <f t="shared" si="10"/>
        <v/>
      </c>
      <c r="F615" s="6"/>
    </row>
    <row r="616" spans="1:6" x14ac:dyDescent="0.2">
      <c r="A616" s="6"/>
      <c r="B616" s="8"/>
      <c r="C616" s="33"/>
      <c r="D616" s="34" t="str">
        <f>IF(C616="","",VLOOKUP(E616,Valutakurser!$A$6:$B$40,2)*C616)</f>
        <v/>
      </c>
      <c r="E616" s="7" t="str">
        <f t="shared" si="10"/>
        <v/>
      </c>
      <c r="F616" s="6"/>
    </row>
    <row r="617" spans="1:6" x14ac:dyDescent="0.2">
      <c r="A617" s="6"/>
      <c r="B617" s="8"/>
      <c r="C617" s="33"/>
      <c r="D617" s="34" t="str">
        <f>IF(C617="","",VLOOKUP(E617,Valutakurser!$A$6:$B$40,2)*C617)</f>
        <v/>
      </c>
      <c r="E617" s="7" t="str">
        <f t="shared" si="10"/>
        <v/>
      </c>
      <c r="F617" s="6"/>
    </row>
    <row r="618" spans="1:6" x14ac:dyDescent="0.2">
      <c r="A618" s="6"/>
      <c r="B618" s="8"/>
      <c r="C618" s="33"/>
      <c r="D618" s="34" t="str">
        <f>IF(C618="","",VLOOKUP(E618,Valutakurser!$A$6:$B$40,2)*C618)</f>
        <v/>
      </c>
      <c r="E618" s="7" t="str">
        <f t="shared" si="10"/>
        <v/>
      </c>
      <c r="F618" s="6"/>
    </row>
    <row r="619" spans="1:6" x14ac:dyDescent="0.2">
      <c r="A619" s="6"/>
      <c r="B619" s="8"/>
      <c r="C619" s="33"/>
      <c r="D619" s="34" t="str">
        <f>IF(C619="","",VLOOKUP(E619,Valutakurser!$A$6:$B$40,2)*C619)</f>
        <v/>
      </c>
      <c r="E619" s="7" t="str">
        <f t="shared" si="10"/>
        <v/>
      </c>
      <c r="F619" s="6"/>
    </row>
    <row r="620" spans="1:6" x14ac:dyDescent="0.2">
      <c r="A620" s="6"/>
      <c r="B620" s="8"/>
      <c r="C620" s="33"/>
      <c r="D620" s="34" t="str">
        <f>IF(C620="","",VLOOKUP(E620,Valutakurser!$A$6:$B$40,2)*C620)</f>
        <v/>
      </c>
      <c r="E620" s="7" t="str">
        <f t="shared" si="10"/>
        <v/>
      </c>
      <c r="F620" s="6"/>
    </row>
    <row r="621" spans="1:6" x14ac:dyDescent="0.2">
      <c r="A621" s="6"/>
      <c r="B621" s="8"/>
      <c r="C621" s="33"/>
      <c r="D621" s="34" t="str">
        <f>IF(C621="","",VLOOKUP(E621,Valutakurser!$A$6:$B$40,2)*C621)</f>
        <v/>
      </c>
      <c r="E621" s="7" t="str">
        <f t="shared" si="10"/>
        <v/>
      </c>
      <c r="F621" s="6"/>
    </row>
    <row r="622" spans="1:6" x14ac:dyDescent="0.2">
      <c r="A622" s="6"/>
      <c r="B622" s="8"/>
      <c r="C622" s="33"/>
      <c r="D622" s="34" t="str">
        <f>IF(C622="","",VLOOKUP(E622,Valutakurser!$A$6:$B$40,2)*C622)</f>
        <v/>
      </c>
      <c r="E622" s="7" t="str">
        <f t="shared" si="10"/>
        <v/>
      </c>
      <c r="F622" s="6"/>
    </row>
    <row r="623" spans="1:6" x14ac:dyDescent="0.2">
      <c r="A623" s="6"/>
      <c r="B623" s="8"/>
      <c r="C623" s="33"/>
      <c r="D623" s="34" t="str">
        <f>IF(C623="","",VLOOKUP(E623,Valutakurser!$A$6:$B$40,2)*C623)</f>
        <v/>
      </c>
      <c r="E623" s="7" t="str">
        <f t="shared" si="10"/>
        <v/>
      </c>
      <c r="F623" s="6"/>
    </row>
    <row r="624" spans="1:6" x14ac:dyDescent="0.2">
      <c r="A624" s="6"/>
      <c r="B624" s="8"/>
      <c r="C624" s="33"/>
      <c r="D624" s="34" t="str">
        <f>IF(C624="","",VLOOKUP(E624,Valutakurser!$A$6:$B$40,2)*C624)</f>
        <v/>
      </c>
      <c r="E624" s="7" t="str">
        <f t="shared" si="10"/>
        <v/>
      </c>
      <c r="F624" s="6"/>
    </row>
    <row r="625" spans="1:6" x14ac:dyDescent="0.2">
      <c r="A625" s="6"/>
      <c r="B625" s="8"/>
      <c r="C625" s="33"/>
      <c r="D625" s="34" t="str">
        <f>IF(C625="","",VLOOKUP(E625,Valutakurser!$A$6:$B$40,2)*C625)</f>
        <v/>
      </c>
      <c r="E625" s="7" t="str">
        <f t="shared" si="10"/>
        <v/>
      </c>
      <c r="F625" s="6"/>
    </row>
    <row r="626" spans="1:6" x14ac:dyDescent="0.2">
      <c r="A626" s="6"/>
      <c r="B626" s="8"/>
      <c r="C626" s="33"/>
      <c r="D626" s="34" t="str">
        <f>IF(C626="","",VLOOKUP(E626,Valutakurser!$A$6:$B$40,2)*C626)</f>
        <v/>
      </c>
      <c r="E626" s="7" t="str">
        <f t="shared" si="10"/>
        <v/>
      </c>
      <c r="F626" s="6"/>
    </row>
    <row r="627" spans="1:6" x14ac:dyDescent="0.2">
      <c r="A627" s="6"/>
      <c r="B627" s="8"/>
      <c r="C627" s="33"/>
      <c r="D627" s="34" t="str">
        <f>IF(C627="","",VLOOKUP(E627,Valutakurser!$A$6:$B$40,2)*C627)</f>
        <v/>
      </c>
      <c r="E627" s="7" t="str">
        <f t="shared" si="10"/>
        <v/>
      </c>
      <c r="F627" s="6"/>
    </row>
    <row r="628" spans="1:6" x14ac:dyDescent="0.2">
      <c r="A628" s="6"/>
      <c r="B628" s="8"/>
      <c r="C628" s="33"/>
      <c r="D628" s="34" t="str">
        <f>IF(C628="","",VLOOKUP(E628,Valutakurser!$A$6:$B$40,2)*C628)</f>
        <v/>
      </c>
      <c r="E628" s="7" t="str">
        <f t="shared" si="10"/>
        <v/>
      </c>
      <c r="F628" s="6"/>
    </row>
    <row r="629" spans="1:6" x14ac:dyDescent="0.2">
      <c r="A629" s="6"/>
      <c r="B629" s="8"/>
      <c r="C629" s="33"/>
      <c r="D629" s="34" t="str">
        <f>IF(C629="","",VLOOKUP(E629,Valutakurser!$A$6:$B$40,2)*C629)</f>
        <v/>
      </c>
      <c r="E629" s="7" t="str">
        <f t="shared" si="10"/>
        <v/>
      </c>
      <c r="F629" s="6"/>
    </row>
    <row r="630" spans="1:6" x14ac:dyDescent="0.2">
      <c r="A630" s="6"/>
      <c r="B630" s="8"/>
      <c r="C630" s="33"/>
      <c r="D630" s="34" t="str">
        <f>IF(C630="","",VLOOKUP(E630,Valutakurser!$A$6:$B$40,2)*C630)</f>
        <v/>
      </c>
      <c r="E630" s="7" t="str">
        <f t="shared" si="10"/>
        <v/>
      </c>
      <c r="F630" s="6"/>
    </row>
    <row r="631" spans="1:6" x14ac:dyDescent="0.2">
      <c r="A631" s="6"/>
      <c r="B631" s="8"/>
      <c r="C631" s="33"/>
      <c r="D631" s="34" t="str">
        <f>IF(C631="","",VLOOKUP(E631,Valutakurser!$A$6:$B$40,2)*C631)</f>
        <v/>
      </c>
      <c r="E631" s="7" t="str">
        <f t="shared" si="10"/>
        <v/>
      </c>
      <c r="F631" s="6"/>
    </row>
    <row r="632" spans="1:6" x14ac:dyDescent="0.2">
      <c r="A632" s="6"/>
      <c r="B632" s="8"/>
      <c r="C632" s="33"/>
      <c r="D632" s="34" t="str">
        <f>IF(C632="","",VLOOKUP(E632,Valutakurser!$A$6:$B$40,2)*C632)</f>
        <v/>
      </c>
      <c r="E632" s="7" t="str">
        <f t="shared" si="10"/>
        <v/>
      </c>
      <c r="F632" s="6"/>
    </row>
    <row r="633" spans="1:6" x14ac:dyDescent="0.2">
      <c r="A633" s="6"/>
      <c r="B633" s="8"/>
      <c r="C633" s="33"/>
      <c r="D633" s="34" t="str">
        <f>IF(C633="","",VLOOKUP(E633,Valutakurser!$A$6:$B$40,2)*C633)</f>
        <v/>
      </c>
      <c r="E633" s="7" t="str">
        <f t="shared" si="10"/>
        <v/>
      </c>
      <c r="F633" s="6"/>
    </row>
    <row r="634" spans="1:6" x14ac:dyDescent="0.2">
      <c r="A634" s="6"/>
      <c r="B634" s="8"/>
      <c r="C634" s="33"/>
      <c r="D634" s="34" t="str">
        <f>IF(C634="","",VLOOKUP(E634,Valutakurser!$A$6:$B$40,2)*C634)</f>
        <v/>
      </c>
      <c r="E634" s="7" t="str">
        <f t="shared" si="10"/>
        <v/>
      </c>
      <c r="F634" s="6"/>
    </row>
    <row r="635" spans="1:6" x14ac:dyDescent="0.2">
      <c r="A635" s="6"/>
      <c r="B635" s="8"/>
      <c r="C635" s="33"/>
      <c r="D635" s="34" t="str">
        <f>IF(C635="","",VLOOKUP(E635,Valutakurser!$A$6:$B$40,2)*C635)</f>
        <v/>
      </c>
      <c r="E635" s="7" t="str">
        <f t="shared" si="10"/>
        <v/>
      </c>
      <c r="F635" s="6"/>
    </row>
    <row r="636" spans="1:6" x14ac:dyDescent="0.2">
      <c r="A636" s="6"/>
      <c r="B636" s="8"/>
      <c r="C636" s="33"/>
      <c r="D636" s="34" t="str">
        <f>IF(C636="","",VLOOKUP(E636,Valutakurser!$A$6:$B$40,2)*C636)</f>
        <v/>
      </c>
      <c r="E636" s="7" t="str">
        <f t="shared" si="10"/>
        <v/>
      </c>
      <c r="F636" s="6"/>
    </row>
    <row r="637" spans="1:6" x14ac:dyDescent="0.2">
      <c r="A637" s="6"/>
      <c r="B637" s="8"/>
      <c r="C637" s="33"/>
      <c r="D637" s="34" t="str">
        <f>IF(C637="","",VLOOKUP(E637,Valutakurser!$A$6:$B$40,2)*C637)</f>
        <v/>
      </c>
      <c r="E637" s="7" t="str">
        <f t="shared" si="10"/>
        <v/>
      </c>
      <c r="F637" s="6"/>
    </row>
    <row r="638" spans="1:6" x14ac:dyDescent="0.2">
      <c r="A638" s="6"/>
      <c r="B638" s="8"/>
      <c r="C638" s="33"/>
      <c r="D638" s="34" t="str">
        <f>IF(C638="","",VLOOKUP(E638,Valutakurser!$A$6:$B$40,2)*C638)</f>
        <v/>
      </c>
      <c r="E638" s="7" t="str">
        <f t="shared" si="10"/>
        <v/>
      </c>
      <c r="F638" s="6"/>
    </row>
    <row r="639" spans="1:6" x14ac:dyDescent="0.2">
      <c r="A639" s="6"/>
      <c r="B639" s="8"/>
      <c r="C639" s="33"/>
      <c r="D639" s="34" t="str">
        <f>IF(C639="","",VLOOKUP(E639,Valutakurser!$A$6:$B$40,2)*C639)</f>
        <v/>
      </c>
      <c r="E639" s="7" t="str">
        <f t="shared" si="10"/>
        <v/>
      </c>
      <c r="F639" s="6"/>
    </row>
    <row r="640" spans="1:6" x14ac:dyDescent="0.2">
      <c r="A640" s="6"/>
      <c r="B640" s="8"/>
      <c r="C640" s="33"/>
      <c r="D640" s="34" t="str">
        <f>IF(C640="","",VLOOKUP(E640,Valutakurser!$A$6:$B$40,2)*C640)</f>
        <v/>
      </c>
      <c r="E640" s="7" t="str">
        <f t="shared" si="10"/>
        <v/>
      </c>
      <c r="F640" s="6"/>
    </row>
    <row r="641" spans="1:6" x14ac:dyDescent="0.2">
      <c r="A641" s="6"/>
      <c r="B641" s="8"/>
      <c r="C641" s="33"/>
      <c r="D641" s="34" t="str">
        <f>IF(C641="","",VLOOKUP(E641,Valutakurser!$A$6:$B$40,2)*C641)</f>
        <v/>
      </c>
      <c r="E641" s="7" t="str">
        <f t="shared" si="10"/>
        <v/>
      </c>
      <c r="F641" s="6"/>
    </row>
    <row r="642" spans="1:6" x14ac:dyDescent="0.2">
      <c r="A642" s="6"/>
      <c r="B642" s="8"/>
      <c r="C642" s="33"/>
      <c r="D642" s="34" t="str">
        <f>IF(C642="","",VLOOKUP(E642,Valutakurser!$A$6:$B$40,2)*C642)</f>
        <v/>
      </c>
      <c r="E642" s="7" t="str">
        <f t="shared" si="10"/>
        <v/>
      </c>
      <c r="F642" s="6"/>
    </row>
    <row r="643" spans="1:6" x14ac:dyDescent="0.2">
      <c r="A643" s="6"/>
      <c r="B643" s="8"/>
      <c r="C643" s="33"/>
      <c r="D643" s="34" t="str">
        <f>IF(C643="","",VLOOKUP(E643,Valutakurser!$A$6:$B$40,2)*C643)</f>
        <v/>
      </c>
      <c r="E643" s="7" t="str">
        <f t="shared" si="10"/>
        <v/>
      </c>
      <c r="F643" s="6"/>
    </row>
    <row r="644" spans="1:6" x14ac:dyDescent="0.2">
      <c r="A644" s="6"/>
      <c r="B644" s="8"/>
      <c r="C644" s="33"/>
      <c r="D644" s="34" t="str">
        <f>IF(C644="","",VLOOKUP(E644,Valutakurser!$A$6:$B$40,2)*C644)</f>
        <v/>
      </c>
      <c r="E644" s="7" t="str">
        <f t="shared" si="10"/>
        <v/>
      </c>
      <c r="F644" s="6"/>
    </row>
    <row r="645" spans="1:6" x14ac:dyDescent="0.2">
      <c r="A645" s="6"/>
      <c r="B645" s="8"/>
      <c r="C645" s="33"/>
      <c r="D645" s="34" t="str">
        <f>IF(C645="","",VLOOKUP(E645,Valutakurser!$A$6:$B$40,2)*C645)</f>
        <v/>
      </c>
      <c r="E645" s="7" t="str">
        <f t="shared" si="10"/>
        <v/>
      </c>
      <c r="F645" s="6"/>
    </row>
    <row r="646" spans="1:6" x14ac:dyDescent="0.2">
      <c r="A646" s="6"/>
      <c r="B646" s="8"/>
      <c r="C646" s="33"/>
      <c r="D646" s="34" t="str">
        <f>IF(C646="","",VLOOKUP(E646,Valutakurser!$A$6:$B$40,2)*C646)</f>
        <v/>
      </c>
      <c r="E646" s="7" t="str">
        <f t="shared" si="10"/>
        <v/>
      </c>
      <c r="F646" s="6"/>
    </row>
    <row r="647" spans="1:6" x14ac:dyDescent="0.2">
      <c r="A647" s="6"/>
      <c r="B647" s="8"/>
      <c r="C647" s="33"/>
      <c r="D647" s="34" t="str">
        <f>IF(C647="","",VLOOKUP(E647,Valutakurser!$A$6:$B$40,2)*C647)</f>
        <v/>
      </c>
      <c r="E647" s="7" t="str">
        <f t="shared" ref="E647:E710" si="11">IF(B647="","",YEAR(B647))</f>
        <v/>
      </c>
      <c r="F647" s="6"/>
    </row>
    <row r="648" spans="1:6" x14ac:dyDescent="0.2">
      <c r="A648" s="6"/>
      <c r="B648" s="8"/>
      <c r="C648" s="33"/>
      <c r="D648" s="34" t="str">
        <f>IF(C648="","",VLOOKUP(E648,Valutakurser!$A$6:$B$40,2)*C648)</f>
        <v/>
      </c>
      <c r="E648" s="7" t="str">
        <f t="shared" si="11"/>
        <v/>
      </c>
      <c r="F648" s="6"/>
    </row>
    <row r="649" spans="1:6" x14ac:dyDescent="0.2">
      <c r="A649" s="6"/>
      <c r="B649" s="8"/>
      <c r="C649" s="33"/>
      <c r="D649" s="34" t="str">
        <f>IF(C649="","",VLOOKUP(E649,Valutakurser!$A$6:$B$40,2)*C649)</f>
        <v/>
      </c>
      <c r="E649" s="7" t="str">
        <f t="shared" si="11"/>
        <v/>
      </c>
      <c r="F649" s="6"/>
    </row>
    <row r="650" spans="1:6" x14ac:dyDescent="0.2">
      <c r="A650" s="6"/>
      <c r="B650" s="8"/>
      <c r="C650" s="33"/>
      <c r="D650" s="34" t="str">
        <f>IF(C650="","",VLOOKUP(E650,Valutakurser!$A$6:$B$40,2)*C650)</f>
        <v/>
      </c>
      <c r="E650" s="7" t="str">
        <f t="shared" si="11"/>
        <v/>
      </c>
      <c r="F650" s="6"/>
    </row>
    <row r="651" spans="1:6" x14ac:dyDescent="0.2">
      <c r="A651" s="6"/>
      <c r="B651" s="8"/>
      <c r="C651" s="33"/>
      <c r="D651" s="34" t="str">
        <f>IF(C651="","",VLOOKUP(E651,Valutakurser!$A$6:$B$40,2)*C651)</f>
        <v/>
      </c>
      <c r="E651" s="7" t="str">
        <f t="shared" si="11"/>
        <v/>
      </c>
      <c r="F651" s="6"/>
    </row>
    <row r="652" spans="1:6" x14ac:dyDescent="0.2">
      <c r="A652" s="6"/>
      <c r="B652" s="8"/>
      <c r="C652" s="33"/>
      <c r="D652" s="34" t="str">
        <f>IF(C652="","",VLOOKUP(E652,Valutakurser!$A$6:$B$40,2)*C652)</f>
        <v/>
      </c>
      <c r="E652" s="7" t="str">
        <f t="shared" si="11"/>
        <v/>
      </c>
      <c r="F652" s="6"/>
    </row>
    <row r="653" spans="1:6" x14ac:dyDescent="0.2">
      <c r="A653" s="6"/>
      <c r="B653" s="8"/>
      <c r="C653" s="33"/>
      <c r="D653" s="34" t="str">
        <f>IF(C653="","",VLOOKUP(E653,Valutakurser!$A$6:$B$40,2)*C653)</f>
        <v/>
      </c>
      <c r="E653" s="7" t="str">
        <f t="shared" si="11"/>
        <v/>
      </c>
      <c r="F653" s="6"/>
    </row>
    <row r="654" spans="1:6" x14ac:dyDescent="0.2">
      <c r="A654" s="6"/>
      <c r="B654" s="8"/>
      <c r="C654" s="33"/>
      <c r="D654" s="34" t="str">
        <f>IF(C654="","",VLOOKUP(E654,Valutakurser!$A$6:$B$40,2)*C654)</f>
        <v/>
      </c>
      <c r="E654" s="7" t="str">
        <f t="shared" si="11"/>
        <v/>
      </c>
      <c r="F654" s="6"/>
    </row>
    <row r="655" spans="1:6" x14ac:dyDescent="0.2">
      <c r="A655" s="6"/>
      <c r="B655" s="8"/>
      <c r="C655" s="33"/>
      <c r="D655" s="34" t="str">
        <f>IF(C655="","",VLOOKUP(E655,Valutakurser!$A$6:$B$40,2)*C655)</f>
        <v/>
      </c>
      <c r="E655" s="7" t="str">
        <f t="shared" si="11"/>
        <v/>
      </c>
      <c r="F655" s="6"/>
    </row>
    <row r="656" spans="1:6" x14ac:dyDescent="0.2">
      <c r="A656" s="6"/>
      <c r="B656" s="8"/>
      <c r="C656" s="33"/>
      <c r="D656" s="34" t="str">
        <f>IF(C656="","",VLOOKUP(E656,Valutakurser!$A$6:$B$40,2)*C656)</f>
        <v/>
      </c>
      <c r="E656" s="7" t="str">
        <f t="shared" si="11"/>
        <v/>
      </c>
      <c r="F656" s="6"/>
    </row>
    <row r="657" spans="1:6" x14ac:dyDescent="0.2">
      <c r="A657" s="6"/>
      <c r="B657" s="8"/>
      <c r="C657" s="33"/>
      <c r="D657" s="34" t="str">
        <f>IF(C657="","",VLOOKUP(E657,Valutakurser!$A$6:$B$40,2)*C657)</f>
        <v/>
      </c>
      <c r="E657" s="7" t="str">
        <f t="shared" si="11"/>
        <v/>
      </c>
      <c r="F657" s="6"/>
    </row>
    <row r="658" spans="1:6" x14ac:dyDescent="0.2">
      <c r="A658" s="6"/>
      <c r="B658" s="8"/>
      <c r="C658" s="33"/>
      <c r="D658" s="34" t="str">
        <f>IF(C658="","",VLOOKUP(E658,Valutakurser!$A$6:$B$40,2)*C658)</f>
        <v/>
      </c>
      <c r="E658" s="7" t="str">
        <f t="shared" si="11"/>
        <v/>
      </c>
      <c r="F658" s="6"/>
    </row>
    <row r="659" spans="1:6" x14ac:dyDescent="0.2">
      <c r="A659" s="6"/>
      <c r="B659" s="8"/>
      <c r="C659" s="33"/>
      <c r="D659" s="34" t="str">
        <f>IF(C659="","",VLOOKUP(E659,Valutakurser!$A$6:$B$40,2)*C659)</f>
        <v/>
      </c>
      <c r="E659" s="7" t="str">
        <f t="shared" si="11"/>
        <v/>
      </c>
      <c r="F659" s="6"/>
    </row>
    <row r="660" spans="1:6" x14ac:dyDescent="0.2">
      <c r="A660" s="6"/>
      <c r="B660" s="8"/>
      <c r="C660" s="33"/>
      <c r="D660" s="34" t="str">
        <f>IF(C660="","",VLOOKUP(E660,Valutakurser!$A$6:$B$40,2)*C660)</f>
        <v/>
      </c>
      <c r="E660" s="7" t="str">
        <f t="shared" si="11"/>
        <v/>
      </c>
      <c r="F660" s="6"/>
    </row>
    <row r="661" spans="1:6" x14ac:dyDescent="0.2">
      <c r="A661" s="6"/>
      <c r="B661" s="8"/>
      <c r="C661" s="33"/>
      <c r="D661" s="34" t="str">
        <f>IF(C661="","",VLOOKUP(E661,Valutakurser!$A$6:$B$40,2)*C661)</f>
        <v/>
      </c>
      <c r="E661" s="7" t="str">
        <f t="shared" si="11"/>
        <v/>
      </c>
      <c r="F661" s="6"/>
    </row>
    <row r="662" spans="1:6" x14ac:dyDescent="0.2">
      <c r="A662" s="6"/>
      <c r="B662" s="8"/>
      <c r="C662" s="33"/>
      <c r="D662" s="34" t="str">
        <f>IF(C662="","",VLOOKUP(E662,Valutakurser!$A$6:$B$40,2)*C662)</f>
        <v/>
      </c>
      <c r="E662" s="7" t="str">
        <f t="shared" si="11"/>
        <v/>
      </c>
      <c r="F662" s="6"/>
    </row>
    <row r="663" spans="1:6" x14ac:dyDescent="0.2">
      <c r="A663" s="6"/>
      <c r="B663" s="8"/>
      <c r="C663" s="33"/>
      <c r="D663" s="34" t="str">
        <f>IF(C663="","",VLOOKUP(E663,Valutakurser!$A$6:$B$40,2)*C663)</f>
        <v/>
      </c>
      <c r="E663" s="7" t="str">
        <f t="shared" si="11"/>
        <v/>
      </c>
      <c r="F663" s="6"/>
    </row>
    <row r="664" spans="1:6" x14ac:dyDescent="0.2">
      <c r="A664" s="6"/>
      <c r="B664" s="8"/>
      <c r="C664" s="33"/>
      <c r="D664" s="34" t="str">
        <f>IF(C664="","",VLOOKUP(E664,Valutakurser!$A$6:$B$40,2)*C664)</f>
        <v/>
      </c>
      <c r="E664" s="7" t="str">
        <f t="shared" si="11"/>
        <v/>
      </c>
      <c r="F664" s="6"/>
    </row>
    <row r="665" spans="1:6" x14ac:dyDescent="0.2">
      <c r="A665" s="6"/>
      <c r="B665" s="8"/>
      <c r="C665" s="33"/>
      <c r="D665" s="34" t="str">
        <f>IF(C665="","",VLOOKUP(E665,Valutakurser!$A$6:$B$40,2)*C665)</f>
        <v/>
      </c>
      <c r="E665" s="7" t="str">
        <f t="shared" si="11"/>
        <v/>
      </c>
      <c r="F665" s="6"/>
    </row>
    <row r="666" spans="1:6" x14ac:dyDescent="0.2">
      <c r="A666" s="6"/>
      <c r="B666" s="8"/>
      <c r="C666" s="33"/>
      <c r="D666" s="34" t="str">
        <f>IF(C666="","",VLOOKUP(E666,Valutakurser!$A$6:$B$40,2)*C666)</f>
        <v/>
      </c>
      <c r="E666" s="7" t="str">
        <f t="shared" si="11"/>
        <v/>
      </c>
      <c r="F666" s="6"/>
    </row>
    <row r="667" spans="1:6" x14ac:dyDescent="0.2">
      <c r="A667" s="6"/>
      <c r="B667" s="8"/>
      <c r="C667" s="33"/>
      <c r="D667" s="34" t="str">
        <f>IF(C667="","",VLOOKUP(E667,Valutakurser!$A$6:$B$40,2)*C667)</f>
        <v/>
      </c>
      <c r="E667" s="7" t="str">
        <f t="shared" si="11"/>
        <v/>
      </c>
      <c r="F667" s="6"/>
    </row>
    <row r="668" spans="1:6" x14ac:dyDescent="0.2">
      <c r="A668" s="6"/>
      <c r="B668" s="8"/>
      <c r="C668" s="33"/>
      <c r="D668" s="34" t="str">
        <f>IF(C668="","",VLOOKUP(E668,Valutakurser!$A$6:$B$40,2)*C668)</f>
        <v/>
      </c>
      <c r="E668" s="7" t="str">
        <f t="shared" si="11"/>
        <v/>
      </c>
      <c r="F668" s="6"/>
    </row>
    <row r="669" spans="1:6" x14ac:dyDescent="0.2">
      <c r="A669" s="6"/>
      <c r="B669" s="8"/>
      <c r="C669" s="33"/>
      <c r="D669" s="34" t="str">
        <f>IF(C669="","",VLOOKUP(E669,Valutakurser!$A$6:$B$40,2)*C669)</f>
        <v/>
      </c>
      <c r="E669" s="7" t="str">
        <f t="shared" si="11"/>
        <v/>
      </c>
      <c r="F669" s="6"/>
    </row>
    <row r="670" spans="1:6" x14ac:dyDescent="0.2">
      <c r="A670" s="6"/>
      <c r="B670" s="8"/>
      <c r="C670" s="33"/>
      <c r="D670" s="34" t="str">
        <f>IF(C670="","",VLOOKUP(E670,Valutakurser!$A$6:$B$40,2)*C670)</f>
        <v/>
      </c>
      <c r="E670" s="7" t="str">
        <f t="shared" si="11"/>
        <v/>
      </c>
      <c r="F670" s="6"/>
    </row>
    <row r="671" spans="1:6" x14ac:dyDescent="0.2">
      <c r="A671" s="6"/>
      <c r="B671" s="8"/>
      <c r="C671" s="33"/>
      <c r="D671" s="34" t="str">
        <f>IF(C671="","",VLOOKUP(E671,Valutakurser!$A$6:$B$40,2)*C671)</f>
        <v/>
      </c>
      <c r="E671" s="7" t="str">
        <f t="shared" si="11"/>
        <v/>
      </c>
      <c r="F671" s="6"/>
    </row>
    <row r="672" spans="1:6" x14ac:dyDescent="0.2">
      <c r="A672" s="6"/>
      <c r="B672" s="8"/>
      <c r="C672" s="33"/>
      <c r="D672" s="34" t="str">
        <f>IF(C672="","",VLOOKUP(E672,Valutakurser!$A$6:$B$40,2)*C672)</f>
        <v/>
      </c>
      <c r="E672" s="7" t="str">
        <f t="shared" si="11"/>
        <v/>
      </c>
      <c r="F672" s="6"/>
    </row>
    <row r="673" spans="1:6" x14ac:dyDescent="0.2">
      <c r="A673" s="6"/>
      <c r="B673" s="8"/>
      <c r="C673" s="33"/>
      <c r="D673" s="34" t="str">
        <f>IF(C673="","",VLOOKUP(E673,Valutakurser!$A$6:$B$40,2)*C673)</f>
        <v/>
      </c>
      <c r="E673" s="7" t="str">
        <f t="shared" si="11"/>
        <v/>
      </c>
      <c r="F673" s="6"/>
    </row>
    <row r="674" spans="1:6" x14ac:dyDescent="0.2">
      <c r="A674" s="6"/>
      <c r="B674" s="8"/>
      <c r="C674" s="33"/>
      <c r="D674" s="34" t="str">
        <f>IF(C674="","",VLOOKUP(E674,Valutakurser!$A$6:$B$40,2)*C674)</f>
        <v/>
      </c>
      <c r="E674" s="7" t="str">
        <f t="shared" si="11"/>
        <v/>
      </c>
      <c r="F674" s="6"/>
    </row>
    <row r="675" spans="1:6" x14ac:dyDescent="0.2">
      <c r="A675" s="6"/>
      <c r="B675" s="8"/>
      <c r="C675" s="33"/>
      <c r="D675" s="34" t="str">
        <f>IF(C675="","",VLOOKUP(E675,Valutakurser!$A$6:$B$40,2)*C675)</f>
        <v/>
      </c>
      <c r="E675" s="7" t="str">
        <f t="shared" si="11"/>
        <v/>
      </c>
      <c r="F675" s="6"/>
    </row>
    <row r="676" spans="1:6" x14ac:dyDescent="0.2">
      <c r="A676" s="6"/>
      <c r="B676" s="8"/>
      <c r="C676" s="33"/>
      <c r="D676" s="34" t="str">
        <f>IF(C676="","",VLOOKUP(E676,Valutakurser!$A$6:$B$40,2)*C676)</f>
        <v/>
      </c>
      <c r="E676" s="7" t="str">
        <f t="shared" si="11"/>
        <v/>
      </c>
      <c r="F676" s="6"/>
    </row>
    <row r="677" spans="1:6" x14ac:dyDescent="0.2">
      <c r="A677" s="6"/>
      <c r="B677" s="8"/>
      <c r="C677" s="33"/>
      <c r="D677" s="34" t="str">
        <f>IF(C677="","",VLOOKUP(E677,Valutakurser!$A$6:$B$40,2)*C677)</f>
        <v/>
      </c>
      <c r="E677" s="7" t="str">
        <f t="shared" si="11"/>
        <v/>
      </c>
      <c r="F677" s="6"/>
    </row>
    <row r="678" spans="1:6" x14ac:dyDescent="0.2">
      <c r="A678" s="6"/>
      <c r="B678" s="8"/>
      <c r="C678" s="33"/>
      <c r="D678" s="34" t="str">
        <f>IF(C678="","",VLOOKUP(E678,Valutakurser!$A$6:$B$40,2)*C678)</f>
        <v/>
      </c>
      <c r="E678" s="7" t="str">
        <f t="shared" si="11"/>
        <v/>
      </c>
      <c r="F678" s="6"/>
    </row>
    <row r="679" spans="1:6" x14ac:dyDescent="0.2">
      <c r="A679" s="6"/>
      <c r="B679" s="8"/>
      <c r="C679" s="33"/>
      <c r="D679" s="34" t="str">
        <f>IF(C679="","",VLOOKUP(E679,Valutakurser!$A$6:$B$40,2)*C679)</f>
        <v/>
      </c>
      <c r="E679" s="7" t="str">
        <f t="shared" si="11"/>
        <v/>
      </c>
      <c r="F679" s="6"/>
    </row>
    <row r="680" spans="1:6" x14ac:dyDescent="0.2">
      <c r="A680" s="6"/>
      <c r="B680" s="8"/>
      <c r="C680" s="33"/>
      <c r="D680" s="34" t="str">
        <f>IF(C680="","",VLOOKUP(E680,Valutakurser!$A$6:$B$40,2)*C680)</f>
        <v/>
      </c>
      <c r="E680" s="7" t="str">
        <f t="shared" si="11"/>
        <v/>
      </c>
      <c r="F680" s="6"/>
    </row>
    <row r="681" spans="1:6" x14ac:dyDescent="0.2">
      <c r="A681" s="6"/>
      <c r="B681" s="8"/>
      <c r="C681" s="33"/>
      <c r="D681" s="34" t="str">
        <f>IF(C681="","",VLOOKUP(E681,Valutakurser!$A$6:$B$40,2)*C681)</f>
        <v/>
      </c>
      <c r="E681" s="7" t="str">
        <f t="shared" si="11"/>
        <v/>
      </c>
      <c r="F681" s="6"/>
    </row>
    <row r="682" spans="1:6" x14ac:dyDescent="0.2">
      <c r="A682" s="6"/>
      <c r="B682" s="8"/>
      <c r="C682" s="33"/>
      <c r="D682" s="34" t="str">
        <f>IF(C682="","",VLOOKUP(E682,Valutakurser!$A$6:$B$40,2)*C682)</f>
        <v/>
      </c>
      <c r="E682" s="7" t="str">
        <f t="shared" si="11"/>
        <v/>
      </c>
      <c r="F682" s="6"/>
    </row>
    <row r="683" spans="1:6" x14ac:dyDescent="0.2">
      <c r="A683" s="6"/>
      <c r="B683" s="8"/>
      <c r="C683" s="33"/>
      <c r="D683" s="34" t="str">
        <f>IF(C683="","",VLOOKUP(E683,Valutakurser!$A$6:$B$40,2)*C683)</f>
        <v/>
      </c>
      <c r="E683" s="7" t="str">
        <f t="shared" si="11"/>
        <v/>
      </c>
      <c r="F683" s="6"/>
    </row>
    <row r="684" spans="1:6" x14ac:dyDescent="0.2">
      <c r="A684" s="6"/>
      <c r="B684" s="8"/>
      <c r="C684" s="33"/>
      <c r="D684" s="34" t="str">
        <f>IF(C684="","",VLOOKUP(E684,Valutakurser!$A$6:$B$40,2)*C684)</f>
        <v/>
      </c>
      <c r="E684" s="7" t="str">
        <f t="shared" si="11"/>
        <v/>
      </c>
      <c r="F684" s="6"/>
    </row>
    <row r="685" spans="1:6" x14ac:dyDescent="0.2">
      <c r="A685" s="6"/>
      <c r="B685" s="8"/>
      <c r="C685" s="33"/>
      <c r="D685" s="34" t="str">
        <f>IF(C685="","",VLOOKUP(E685,Valutakurser!$A$6:$B$40,2)*C685)</f>
        <v/>
      </c>
      <c r="E685" s="7" t="str">
        <f t="shared" si="11"/>
        <v/>
      </c>
      <c r="F685" s="6"/>
    </row>
    <row r="686" spans="1:6" x14ac:dyDescent="0.2">
      <c r="A686" s="6"/>
      <c r="B686" s="8"/>
      <c r="C686" s="33"/>
      <c r="D686" s="34" t="str">
        <f>IF(C686="","",VLOOKUP(E686,Valutakurser!$A$6:$B$40,2)*C686)</f>
        <v/>
      </c>
      <c r="E686" s="7" t="str">
        <f t="shared" si="11"/>
        <v/>
      </c>
      <c r="F686" s="6"/>
    </row>
    <row r="687" spans="1:6" x14ac:dyDescent="0.2">
      <c r="A687" s="6"/>
      <c r="B687" s="8"/>
      <c r="C687" s="33"/>
      <c r="D687" s="34" t="str">
        <f>IF(C687="","",VLOOKUP(E687,Valutakurser!$A$6:$B$40,2)*C687)</f>
        <v/>
      </c>
      <c r="E687" s="7" t="str">
        <f t="shared" si="11"/>
        <v/>
      </c>
      <c r="F687" s="6"/>
    </row>
    <row r="688" spans="1:6" x14ac:dyDescent="0.2">
      <c r="A688" s="6"/>
      <c r="B688" s="8"/>
      <c r="C688" s="33"/>
      <c r="D688" s="34" t="str">
        <f>IF(C688="","",VLOOKUP(E688,Valutakurser!$A$6:$B$40,2)*C688)</f>
        <v/>
      </c>
      <c r="E688" s="7" t="str">
        <f t="shared" si="11"/>
        <v/>
      </c>
      <c r="F688" s="6"/>
    </row>
    <row r="689" spans="1:6" x14ac:dyDescent="0.2">
      <c r="A689" s="6"/>
      <c r="B689" s="8"/>
      <c r="C689" s="33"/>
      <c r="D689" s="34" t="str">
        <f>IF(C689="","",VLOOKUP(E689,Valutakurser!$A$6:$B$40,2)*C689)</f>
        <v/>
      </c>
      <c r="E689" s="7" t="str">
        <f t="shared" si="11"/>
        <v/>
      </c>
      <c r="F689" s="6"/>
    </row>
    <row r="690" spans="1:6" x14ac:dyDescent="0.2">
      <c r="A690" s="6"/>
      <c r="B690" s="8"/>
      <c r="C690" s="33"/>
      <c r="D690" s="34" t="str">
        <f>IF(C690="","",VLOOKUP(E690,Valutakurser!$A$6:$B$40,2)*C690)</f>
        <v/>
      </c>
      <c r="E690" s="7" t="str">
        <f t="shared" si="11"/>
        <v/>
      </c>
      <c r="F690" s="6"/>
    </row>
    <row r="691" spans="1:6" x14ac:dyDescent="0.2">
      <c r="A691" s="6"/>
      <c r="B691" s="8"/>
      <c r="C691" s="33"/>
      <c r="D691" s="34" t="str">
        <f>IF(C691="","",VLOOKUP(E691,Valutakurser!$A$6:$B$40,2)*C691)</f>
        <v/>
      </c>
      <c r="E691" s="7" t="str">
        <f t="shared" si="11"/>
        <v/>
      </c>
      <c r="F691" s="6"/>
    </row>
    <row r="692" spans="1:6" x14ac:dyDescent="0.2">
      <c r="A692" s="6"/>
      <c r="B692" s="8"/>
      <c r="C692" s="33"/>
      <c r="D692" s="34" t="str">
        <f>IF(C692="","",VLOOKUP(E692,Valutakurser!$A$6:$B$40,2)*C692)</f>
        <v/>
      </c>
      <c r="E692" s="7" t="str">
        <f t="shared" si="11"/>
        <v/>
      </c>
      <c r="F692" s="6"/>
    </row>
    <row r="693" spans="1:6" x14ac:dyDescent="0.2">
      <c r="A693" s="6"/>
      <c r="B693" s="8"/>
      <c r="C693" s="33"/>
      <c r="D693" s="34" t="str">
        <f>IF(C693="","",VLOOKUP(E693,Valutakurser!$A$6:$B$40,2)*C693)</f>
        <v/>
      </c>
      <c r="E693" s="7" t="str">
        <f t="shared" si="11"/>
        <v/>
      </c>
      <c r="F693" s="6"/>
    </row>
    <row r="694" spans="1:6" x14ac:dyDescent="0.2">
      <c r="A694" s="6"/>
      <c r="B694" s="8"/>
      <c r="C694" s="33"/>
      <c r="D694" s="34" t="str">
        <f>IF(C694="","",VLOOKUP(E694,Valutakurser!$A$6:$B$40,2)*C694)</f>
        <v/>
      </c>
      <c r="E694" s="7" t="str">
        <f t="shared" si="11"/>
        <v/>
      </c>
      <c r="F694" s="6"/>
    </row>
    <row r="695" spans="1:6" x14ac:dyDescent="0.2">
      <c r="A695" s="6"/>
      <c r="B695" s="8"/>
      <c r="C695" s="33"/>
      <c r="D695" s="34" t="str">
        <f>IF(C695="","",VLOOKUP(E695,Valutakurser!$A$6:$B$40,2)*C695)</f>
        <v/>
      </c>
      <c r="E695" s="7" t="str">
        <f t="shared" si="11"/>
        <v/>
      </c>
      <c r="F695" s="6"/>
    </row>
    <row r="696" spans="1:6" x14ac:dyDescent="0.2">
      <c r="A696" s="6"/>
      <c r="B696" s="8"/>
      <c r="C696" s="33"/>
      <c r="D696" s="34" t="str">
        <f>IF(C696="","",VLOOKUP(E696,Valutakurser!$A$6:$B$40,2)*C696)</f>
        <v/>
      </c>
      <c r="E696" s="7" t="str">
        <f t="shared" si="11"/>
        <v/>
      </c>
      <c r="F696" s="6"/>
    </row>
    <row r="697" spans="1:6" x14ac:dyDescent="0.2">
      <c r="A697" s="6"/>
      <c r="B697" s="8"/>
      <c r="C697" s="33"/>
      <c r="D697" s="34" t="str">
        <f>IF(C697="","",VLOOKUP(E697,Valutakurser!$A$6:$B$40,2)*C697)</f>
        <v/>
      </c>
      <c r="E697" s="7" t="str">
        <f t="shared" si="11"/>
        <v/>
      </c>
      <c r="F697" s="6"/>
    </row>
    <row r="698" spans="1:6" x14ac:dyDescent="0.2">
      <c r="A698" s="6"/>
      <c r="B698" s="8"/>
      <c r="C698" s="33"/>
      <c r="D698" s="34" t="str">
        <f>IF(C698="","",VLOOKUP(E698,Valutakurser!$A$6:$B$40,2)*C698)</f>
        <v/>
      </c>
      <c r="E698" s="7" t="str">
        <f t="shared" si="11"/>
        <v/>
      </c>
      <c r="F698" s="6"/>
    </row>
    <row r="699" spans="1:6" x14ac:dyDescent="0.2">
      <c r="A699" s="6"/>
      <c r="B699" s="8"/>
      <c r="C699" s="33"/>
      <c r="D699" s="34" t="str">
        <f>IF(C699="","",VLOOKUP(E699,Valutakurser!$A$6:$B$40,2)*C699)</f>
        <v/>
      </c>
      <c r="E699" s="7" t="str">
        <f t="shared" si="11"/>
        <v/>
      </c>
      <c r="F699" s="6"/>
    </row>
    <row r="700" spans="1:6" x14ac:dyDescent="0.2">
      <c r="A700" s="6"/>
      <c r="B700" s="8"/>
      <c r="C700" s="33"/>
      <c r="D700" s="34" t="str">
        <f>IF(C700="","",VLOOKUP(E700,Valutakurser!$A$6:$B$40,2)*C700)</f>
        <v/>
      </c>
      <c r="E700" s="7" t="str">
        <f t="shared" si="11"/>
        <v/>
      </c>
      <c r="F700" s="6"/>
    </row>
    <row r="701" spans="1:6" x14ac:dyDescent="0.2">
      <c r="A701" s="6"/>
      <c r="B701" s="8"/>
      <c r="C701" s="33"/>
      <c r="D701" s="34" t="str">
        <f>IF(C701="","",VLOOKUP(E701,Valutakurser!$A$6:$B$40,2)*C701)</f>
        <v/>
      </c>
      <c r="E701" s="7" t="str">
        <f t="shared" si="11"/>
        <v/>
      </c>
      <c r="F701" s="6"/>
    </row>
    <row r="702" spans="1:6" x14ac:dyDescent="0.2">
      <c r="A702" s="6"/>
      <c r="B702" s="8"/>
      <c r="C702" s="33"/>
      <c r="D702" s="34" t="str">
        <f>IF(C702="","",VLOOKUP(E702,Valutakurser!$A$6:$B$40,2)*C702)</f>
        <v/>
      </c>
      <c r="E702" s="7" t="str">
        <f t="shared" si="11"/>
        <v/>
      </c>
      <c r="F702" s="6"/>
    </row>
    <row r="703" spans="1:6" x14ac:dyDescent="0.2">
      <c r="A703" s="6"/>
      <c r="B703" s="8"/>
      <c r="C703" s="33"/>
      <c r="D703" s="34" t="str">
        <f>IF(C703="","",VLOOKUP(E703,Valutakurser!$A$6:$B$40,2)*C703)</f>
        <v/>
      </c>
      <c r="E703" s="7" t="str">
        <f t="shared" si="11"/>
        <v/>
      </c>
      <c r="F703" s="6"/>
    </row>
    <row r="704" spans="1:6" x14ac:dyDescent="0.2">
      <c r="A704" s="6"/>
      <c r="B704" s="8"/>
      <c r="C704" s="33"/>
      <c r="D704" s="34" t="str">
        <f>IF(C704="","",VLOOKUP(E704,Valutakurser!$A$6:$B$40,2)*C704)</f>
        <v/>
      </c>
      <c r="E704" s="7" t="str">
        <f t="shared" si="11"/>
        <v/>
      </c>
      <c r="F704" s="6"/>
    </row>
    <row r="705" spans="1:6" x14ac:dyDescent="0.2">
      <c r="A705" s="6"/>
      <c r="B705" s="8"/>
      <c r="C705" s="33"/>
      <c r="D705" s="34" t="str">
        <f>IF(C705="","",VLOOKUP(E705,Valutakurser!$A$6:$B$40,2)*C705)</f>
        <v/>
      </c>
      <c r="E705" s="7" t="str">
        <f t="shared" si="11"/>
        <v/>
      </c>
      <c r="F705" s="6"/>
    </row>
    <row r="706" spans="1:6" x14ac:dyDescent="0.2">
      <c r="A706" s="6"/>
      <c r="B706" s="8"/>
      <c r="C706" s="33"/>
      <c r="D706" s="34" t="str">
        <f>IF(C706="","",VLOOKUP(E706,Valutakurser!$A$6:$B$40,2)*C706)</f>
        <v/>
      </c>
      <c r="E706" s="7" t="str">
        <f t="shared" si="11"/>
        <v/>
      </c>
      <c r="F706" s="6"/>
    </row>
    <row r="707" spans="1:6" x14ac:dyDescent="0.2">
      <c r="A707" s="6"/>
      <c r="B707" s="8"/>
      <c r="C707" s="33"/>
      <c r="D707" s="34" t="str">
        <f>IF(C707="","",VLOOKUP(E707,Valutakurser!$A$6:$B$40,2)*C707)</f>
        <v/>
      </c>
      <c r="E707" s="7" t="str">
        <f t="shared" si="11"/>
        <v/>
      </c>
      <c r="F707" s="6"/>
    </row>
    <row r="708" spans="1:6" x14ac:dyDescent="0.2">
      <c r="A708" s="6"/>
      <c r="B708" s="8"/>
      <c r="C708" s="33"/>
      <c r="D708" s="34" t="str">
        <f>IF(C708="","",VLOOKUP(E708,Valutakurser!$A$6:$B$40,2)*C708)</f>
        <v/>
      </c>
      <c r="E708" s="7" t="str">
        <f t="shared" si="11"/>
        <v/>
      </c>
      <c r="F708" s="6"/>
    </row>
    <row r="709" spans="1:6" x14ac:dyDescent="0.2">
      <c r="A709" s="6"/>
      <c r="B709" s="8"/>
      <c r="C709" s="33"/>
      <c r="D709" s="34" t="str">
        <f>IF(C709="","",VLOOKUP(E709,Valutakurser!$A$6:$B$40,2)*C709)</f>
        <v/>
      </c>
      <c r="E709" s="7" t="str">
        <f t="shared" si="11"/>
        <v/>
      </c>
      <c r="F709" s="6"/>
    </row>
    <row r="710" spans="1:6" x14ac:dyDescent="0.2">
      <c r="A710" s="6"/>
      <c r="B710" s="8"/>
      <c r="C710" s="33"/>
      <c r="D710" s="34" t="str">
        <f>IF(C710="","",VLOOKUP(E710,Valutakurser!$A$6:$B$40,2)*C710)</f>
        <v/>
      </c>
      <c r="E710" s="7" t="str">
        <f t="shared" si="11"/>
        <v/>
      </c>
      <c r="F710" s="6"/>
    </row>
    <row r="711" spans="1:6" x14ac:dyDescent="0.2">
      <c r="A711" s="6"/>
      <c r="B711" s="8"/>
      <c r="C711" s="33"/>
      <c r="D711" s="34" t="str">
        <f>IF(C711="","",VLOOKUP(E711,Valutakurser!$A$6:$B$40,2)*C711)</f>
        <v/>
      </c>
      <c r="E711" s="7" t="str">
        <f t="shared" ref="E711:E774" si="12">IF(B711="","",YEAR(B711))</f>
        <v/>
      </c>
      <c r="F711" s="6"/>
    </row>
    <row r="712" spans="1:6" x14ac:dyDescent="0.2">
      <c r="A712" s="6"/>
      <c r="B712" s="8"/>
      <c r="C712" s="33"/>
      <c r="D712" s="34" t="str">
        <f>IF(C712="","",VLOOKUP(E712,Valutakurser!$A$6:$B$40,2)*C712)</f>
        <v/>
      </c>
      <c r="E712" s="7" t="str">
        <f t="shared" si="12"/>
        <v/>
      </c>
      <c r="F712" s="6"/>
    </row>
    <row r="713" spans="1:6" x14ac:dyDescent="0.2">
      <c r="A713" s="6"/>
      <c r="B713" s="8"/>
      <c r="C713" s="33"/>
      <c r="D713" s="34" t="str">
        <f>IF(C713="","",VLOOKUP(E713,Valutakurser!$A$6:$B$40,2)*C713)</f>
        <v/>
      </c>
      <c r="E713" s="7" t="str">
        <f t="shared" si="12"/>
        <v/>
      </c>
      <c r="F713" s="6"/>
    </row>
    <row r="714" spans="1:6" x14ac:dyDescent="0.2">
      <c r="A714" s="6"/>
      <c r="B714" s="8"/>
      <c r="C714" s="33"/>
      <c r="D714" s="34" t="str">
        <f>IF(C714="","",VLOOKUP(E714,Valutakurser!$A$6:$B$40,2)*C714)</f>
        <v/>
      </c>
      <c r="E714" s="7" t="str">
        <f t="shared" si="12"/>
        <v/>
      </c>
      <c r="F714" s="6"/>
    </row>
    <row r="715" spans="1:6" x14ac:dyDescent="0.2">
      <c r="A715" s="6"/>
      <c r="B715" s="8"/>
      <c r="C715" s="33"/>
      <c r="D715" s="34" t="str">
        <f>IF(C715="","",VLOOKUP(E715,Valutakurser!$A$6:$B$40,2)*C715)</f>
        <v/>
      </c>
      <c r="E715" s="7" t="str">
        <f t="shared" si="12"/>
        <v/>
      </c>
      <c r="F715" s="6"/>
    </row>
    <row r="716" spans="1:6" x14ac:dyDescent="0.2">
      <c r="A716" s="6"/>
      <c r="B716" s="8"/>
      <c r="C716" s="33"/>
      <c r="D716" s="34" t="str">
        <f>IF(C716="","",VLOOKUP(E716,Valutakurser!$A$6:$B$40,2)*C716)</f>
        <v/>
      </c>
      <c r="E716" s="7" t="str">
        <f t="shared" si="12"/>
        <v/>
      </c>
      <c r="F716" s="6"/>
    </row>
    <row r="717" spans="1:6" x14ac:dyDescent="0.2">
      <c r="A717" s="6"/>
      <c r="B717" s="8"/>
      <c r="C717" s="33"/>
      <c r="D717" s="34" t="str">
        <f>IF(C717="","",VLOOKUP(E717,Valutakurser!$A$6:$B$40,2)*C717)</f>
        <v/>
      </c>
      <c r="E717" s="7" t="str">
        <f t="shared" si="12"/>
        <v/>
      </c>
      <c r="F717" s="6"/>
    </row>
    <row r="718" spans="1:6" x14ac:dyDescent="0.2">
      <c r="A718" s="6"/>
      <c r="B718" s="8"/>
      <c r="C718" s="33"/>
      <c r="D718" s="34" t="str">
        <f>IF(C718="","",VLOOKUP(E718,Valutakurser!$A$6:$B$40,2)*C718)</f>
        <v/>
      </c>
      <c r="E718" s="7" t="str">
        <f t="shared" si="12"/>
        <v/>
      </c>
      <c r="F718" s="6"/>
    </row>
    <row r="719" spans="1:6" x14ac:dyDescent="0.2">
      <c r="A719" s="6"/>
      <c r="B719" s="8"/>
      <c r="C719" s="33"/>
      <c r="D719" s="34" t="str">
        <f>IF(C719="","",VLOOKUP(E719,Valutakurser!$A$6:$B$40,2)*C719)</f>
        <v/>
      </c>
      <c r="E719" s="7" t="str">
        <f t="shared" si="12"/>
        <v/>
      </c>
      <c r="F719" s="6"/>
    </row>
    <row r="720" spans="1:6" x14ac:dyDescent="0.2">
      <c r="A720" s="6"/>
      <c r="B720" s="8"/>
      <c r="C720" s="33"/>
      <c r="D720" s="34" t="str">
        <f>IF(C720="","",VLOOKUP(E720,Valutakurser!$A$6:$B$40,2)*C720)</f>
        <v/>
      </c>
      <c r="E720" s="7" t="str">
        <f t="shared" si="12"/>
        <v/>
      </c>
      <c r="F720" s="6"/>
    </row>
    <row r="721" spans="1:6" x14ac:dyDescent="0.2">
      <c r="A721" s="6"/>
      <c r="B721" s="8"/>
      <c r="C721" s="33"/>
      <c r="D721" s="34" t="str">
        <f>IF(C721="","",VLOOKUP(E721,Valutakurser!$A$6:$B$40,2)*C721)</f>
        <v/>
      </c>
      <c r="E721" s="7" t="str">
        <f t="shared" si="12"/>
        <v/>
      </c>
      <c r="F721" s="6"/>
    </row>
    <row r="722" spans="1:6" x14ac:dyDescent="0.2">
      <c r="A722" s="6"/>
      <c r="B722" s="8"/>
      <c r="C722" s="33"/>
      <c r="D722" s="34" t="str">
        <f>IF(C722="","",VLOOKUP(E722,Valutakurser!$A$6:$B$40,2)*C722)</f>
        <v/>
      </c>
      <c r="E722" s="7" t="str">
        <f t="shared" si="12"/>
        <v/>
      </c>
      <c r="F722" s="6"/>
    </row>
    <row r="723" spans="1:6" x14ac:dyDescent="0.2">
      <c r="A723" s="6"/>
      <c r="B723" s="8"/>
      <c r="C723" s="33"/>
      <c r="D723" s="34" t="str">
        <f>IF(C723="","",VLOOKUP(E723,Valutakurser!$A$6:$B$40,2)*C723)</f>
        <v/>
      </c>
      <c r="E723" s="7" t="str">
        <f t="shared" si="12"/>
        <v/>
      </c>
      <c r="F723" s="6"/>
    </row>
    <row r="724" spans="1:6" x14ac:dyDescent="0.2">
      <c r="A724" s="6"/>
      <c r="B724" s="8"/>
      <c r="C724" s="33"/>
      <c r="D724" s="34" t="str">
        <f>IF(C724="","",VLOOKUP(E724,Valutakurser!$A$6:$B$40,2)*C724)</f>
        <v/>
      </c>
      <c r="E724" s="7" t="str">
        <f t="shared" si="12"/>
        <v/>
      </c>
      <c r="F724" s="6"/>
    </row>
    <row r="725" spans="1:6" x14ac:dyDescent="0.2">
      <c r="A725" s="6"/>
      <c r="B725" s="8"/>
      <c r="C725" s="33"/>
      <c r="D725" s="34" t="str">
        <f>IF(C725="","",VLOOKUP(E725,Valutakurser!$A$6:$B$40,2)*C725)</f>
        <v/>
      </c>
      <c r="E725" s="7" t="str">
        <f t="shared" si="12"/>
        <v/>
      </c>
      <c r="F725" s="6"/>
    </row>
    <row r="726" spans="1:6" x14ac:dyDescent="0.2">
      <c r="A726" s="6"/>
      <c r="B726" s="8"/>
      <c r="C726" s="33"/>
      <c r="D726" s="34" t="str">
        <f>IF(C726="","",VLOOKUP(E726,Valutakurser!$A$6:$B$40,2)*C726)</f>
        <v/>
      </c>
      <c r="E726" s="7" t="str">
        <f t="shared" si="12"/>
        <v/>
      </c>
      <c r="F726" s="6"/>
    </row>
    <row r="727" spans="1:6" x14ac:dyDescent="0.2">
      <c r="A727" s="6"/>
      <c r="B727" s="8"/>
      <c r="C727" s="33"/>
      <c r="D727" s="34" t="str">
        <f>IF(C727="","",VLOOKUP(E727,Valutakurser!$A$6:$B$40,2)*C727)</f>
        <v/>
      </c>
      <c r="E727" s="7" t="str">
        <f t="shared" si="12"/>
        <v/>
      </c>
      <c r="F727" s="6"/>
    </row>
    <row r="728" spans="1:6" x14ac:dyDescent="0.2">
      <c r="A728" s="6"/>
      <c r="B728" s="8"/>
      <c r="C728" s="33"/>
      <c r="D728" s="34" t="str">
        <f>IF(C728="","",VLOOKUP(E728,Valutakurser!$A$6:$B$40,2)*C728)</f>
        <v/>
      </c>
      <c r="E728" s="7" t="str">
        <f t="shared" si="12"/>
        <v/>
      </c>
      <c r="F728" s="6"/>
    </row>
    <row r="729" spans="1:6" x14ac:dyDescent="0.2">
      <c r="A729" s="6"/>
      <c r="B729" s="8"/>
      <c r="C729" s="33"/>
      <c r="D729" s="34" t="str">
        <f>IF(C729="","",VLOOKUP(E729,Valutakurser!$A$6:$B$40,2)*C729)</f>
        <v/>
      </c>
      <c r="E729" s="7" t="str">
        <f t="shared" si="12"/>
        <v/>
      </c>
      <c r="F729" s="6"/>
    </row>
    <row r="730" spans="1:6" x14ac:dyDescent="0.2">
      <c r="A730" s="6"/>
      <c r="B730" s="8"/>
      <c r="C730" s="33"/>
      <c r="D730" s="34" t="str">
        <f>IF(C730="","",VLOOKUP(E730,Valutakurser!$A$6:$B$40,2)*C730)</f>
        <v/>
      </c>
      <c r="E730" s="7" t="str">
        <f t="shared" si="12"/>
        <v/>
      </c>
      <c r="F730" s="6"/>
    </row>
    <row r="731" spans="1:6" x14ac:dyDescent="0.2">
      <c r="A731" s="6"/>
      <c r="B731" s="8"/>
      <c r="C731" s="33"/>
      <c r="D731" s="34" t="str">
        <f>IF(C731="","",VLOOKUP(E731,Valutakurser!$A$6:$B$40,2)*C731)</f>
        <v/>
      </c>
      <c r="E731" s="7" t="str">
        <f t="shared" si="12"/>
        <v/>
      </c>
      <c r="F731" s="6"/>
    </row>
    <row r="732" spans="1:6" x14ac:dyDescent="0.2">
      <c r="A732" s="6"/>
      <c r="B732" s="8"/>
      <c r="C732" s="33"/>
      <c r="D732" s="34" t="str">
        <f>IF(C732="","",VLOOKUP(E732,Valutakurser!$A$6:$B$40,2)*C732)</f>
        <v/>
      </c>
      <c r="E732" s="7" t="str">
        <f t="shared" si="12"/>
        <v/>
      </c>
      <c r="F732" s="6"/>
    </row>
    <row r="733" spans="1:6" x14ac:dyDescent="0.2">
      <c r="A733" s="6"/>
      <c r="B733" s="8"/>
      <c r="C733" s="33"/>
      <c r="D733" s="34" t="str">
        <f>IF(C733="","",VLOOKUP(E733,Valutakurser!$A$6:$B$40,2)*C733)</f>
        <v/>
      </c>
      <c r="E733" s="7" t="str">
        <f t="shared" si="12"/>
        <v/>
      </c>
      <c r="F733" s="6"/>
    </row>
    <row r="734" spans="1:6" x14ac:dyDescent="0.2">
      <c r="A734" s="6"/>
      <c r="B734" s="8"/>
      <c r="C734" s="33"/>
      <c r="D734" s="34" t="str">
        <f>IF(C734="","",VLOOKUP(E734,Valutakurser!$A$6:$B$40,2)*C734)</f>
        <v/>
      </c>
      <c r="E734" s="7" t="str">
        <f t="shared" si="12"/>
        <v/>
      </c>
      <c r="F734" s="6"/>
    </row>
    <row r="735" spans="1:6" x14ac:dyDescent="0.2">
      <c r="A735" s="6"/>
      <c r="B735" s="8"/>
      <c r="C735" s="33"/>
      <c r="D735" s="34" t="str">
        <f>IF(C735="","",VLOOKUP(E735,Valutakurser!$A$6:$B$40,2)*C735)</f>
        <v/>
      </c>
      <c r="E735" s="7" t="str">
        <f t="shared" si="12"/>
        <v/>
      </c>
      <c r="F735" s="6"/>
    </row>
    <row r="736" spans="1:6" x14ac:dyDescent="0.2">
      <c r="A736" s="6"/>
      <c r="B736" s="8"/>
      <c r="C736" s="33"/>
      <c r="D736" s="34" t="str">
        <f>IF(C736="","",VLOOKUP(E736,Valutakurser!$A$6:$B$40,2)*C736)</f>
        <v/>
      </c>
      <c r="E736" s="7" t="str">
        <f t="shared" si="12"/>
        <v/>
      </c>
      <c r="F736" s="6"/>
    </row>
    <row r="737" spans="1:6" x14ac:dyDescent="0.2">
      <c r="A737" s="6"/>
      <c r="B737" s="8"/>
      <c r="C737" s="33"/>
      <c r="D737" s="34" t="str">
        <f>IF(C737="","",VLOOKUP(E737,Valutakurser!$A$6:$B$40,2)*C737)</f>
        <v/>
      </c>
      <c r="E737" s="7" t="str">
        <f t="shared" si="12"/>
        <v/>
      </c>
      <c r="F737" s="6"/>
    </row>
    <row r="738" spans="1:6" x14ac:dyDescent="0.2">
      <c r="A738" s="6"/>
      <c r="B738" s="8"/>
      <c r="C738" s="33"/>
      <c r="D738" s="34" t="str">
        <f>IF(C738="","",VLOOKUP(E738,Valutakurser!$A$6:$B$40,2)*C738)</f>
        <v/>
      </c>
      <c r="E738" s="7" t="str">
        <f t="shared" si="12"/>
        <v/>
      </c>
      <c r="F738" s="6"/>
    </row>
    <row r="739" spans="1:6" x14ac:dyDescent="0.2">
      <c r="A739" s="6"/>
      <c r="B739" s="8"/>
      <c r="C739" s="33"/>
      <c r="D739" s="34" t="str">
        <f>IF(C739="","",VLOOKUP(E739,Valutakurser!$A$6:$B$40,2)*C739)</f>
        <v/>
      </c>
      <c r="E739" s="7" t="str">
        <f t="shared" si="12"/>
        <v/>
      </c>
      <c r="F739" s="6"/>
    </row>
    <row r="740" spans="1:6" x14ac:dyDescent="0.2">
      <c r="A740" s="6"/>
      <c r="B740" s="8"/>
      <c r="C740" s="33"/>
      <c r="D740" s="34" t="str">
        <f>IF(C740="","",VLOOKUP(E740,Valutakurser!$A$6:$B$40,2)*C740)</f>
        <v/>
      </c>
      <c r="E740" s="7" t="str">
        <f t="shared" si="12"/>
        <v/>
      </c>
      <c r="F740" s="6"/>
    </row>
    <row r="741" spans="1:6" x14ac:dyDescent="0.2">
      <c r="A741" s="6"/>
      <c r="B741" s="8"/>
      <c r="C741" s="33"/>
      <c r="D741" s="34" t="str">
        <f>IF(C741="","",VLOOKUP(E741,Valutakurser!$A$6:$B$40,2)*C741)</f>
        <v/>
      </c>
      <c r="E741" s="7" t="str">
        <f t="shared" si="12"/>
        <v/>
      </c>
      <c r="F741" s="6"/>
    </row>
    <row r="742" spans="1:6" x14ac:dyDescent="0.2">
      <c r="A742" s="6"/>
      <c r="B742" s="8"/>
      <c r="C742" s="33"/>
      <c r="D742" s="34" t="str">
        <f>IF(C742="","",VLOOKUP(E742,Valutakurser!$A$6:$B$40,2)*C742)</f>
        <v/>
      </c>
      <c r="E742" s="7" t="str">
        <f t="shared" si="12"/>
        <v/>
      </c>
      <c r="F742" s="6"/>
    </row>
    <row r="743" spans="1:6" x14ac:dyDescent="0.2">
      <c r="A743" s="6"/>
      <c r="B743" s="8"/>
      <c r="C743" s="33"/>
      <c r="D743" s="34" t="str">
        <f>IF(C743="","",VLOOKUP(E743,Valutakurser!$A$6:$B$40,2)*C743)</f>
        <v/>
      </c>
      <c r="E743" s="7" t="str">
        <f t="shared" si="12"/>
        <v/>
      </c>
      <c r="F743" s="6"/>
    </row>
    <row r="744" spans="1:6" x14ac:dyDescent="0.2">
      <c r="A744" s="6"/>
      <c r="B744" s="8"/>
      <c r="C744" s="33"/>
      <c r="D744" s="34" t="str">
        <f>IF(C744="","",VLOOKUP(E744,Valutakurser!$A$6:$B$40,2)*C744)</f>
        <v/>
      </c>
      <c r="E744" s="7" t="str">
        <f t="shared" si="12"/>
        <v/>
      </c>
      <c r="F744" s="6"/>
    </row>
    <row r="745" spans="1:6" x14ac:dyDescent="0.2">
      <c r="A745" s="6"/>
      <c r="B745" s="8"/>
      <c r="C745" s="33"/>
      <c r="D745" s="34" t="str">
        <f>IF(C745="","",VLOOKUP(E745,Valutakurser!$A$6:$B$40,2)*C745)</f>
        <v/>
      </c>
      <c r="E745" s="7" t="str">
        <f t="shared" si="12"/>
        <v/>
      </c>
      <c r="F745" s="6"/>
    </row>
    <row r="746" spans="1:6" x14ac:dyDescent="0.2">
      <c r="A746" s="6"/>
      <c r="B746" s="8"/>
      <c r="C746" s="33"/>
      <c r="D746" s="34" t="str">
        <f>IF(C746="","",VLOOKUP(E746,Valutakurser!$A$6:$B$40,2)*C746)</f>
        <v/>
      </c>
      <c r="E746" s="7" t="str">
        <f t="shared" si="12"/>
        <v/>
      </c>
      <c r="F746" s="6"/>
    </row>
    <row r="747" spans="1:6" x14ac:dyDescent="0.2">
      <c r="A747" s="6"/>
      <c r="B747" s="8"/>
      <c r="C747" s="33"/>
      <c r="D747" s="34" t="str">
        <f>IF(C747="","",VLOOKUP(E747,Valutakurser!$A$6:$B$40,2)*C747)</f>
        <v/>
      </c>
      <c r="E747" s="7" t="str">
        <f t="shared" si="12"/>
        <v/>
      </c>
      <c r="F747" s="6"/>
    </row>
    <row r="748" spans="1:6" x14ac:dyDescent="0.2">
      <c r="A748" s="6"/>
      <c r="B748" s="8"/>
      <c r="C748" s="33"/>
      <c r="D748" s="34" t="str">
        <f>IF(C748="","",VLOOKUP(E748,Valutakurser!$A$6:$B$40,2)*C748)</f>
        <v/>
      </c>
      <c r="E748" s="7" t="str">
        <f t="shared" si="12"/>
        <v/>
      </c>
      <c r="F748" s="6"/>
    </row>
    <row r="749" spans="1:6" x14ac:dyDescent="0.2">
      <c r="A749" s="6"/>
      <c r="B749" s="8"/>
      <c r="C749" s="33"/>
      <c r="D749" s="34" t="str">
        <f>IF(C749="","",VLOOKUP(E749,Valutakurser!$A$6:$B$40,2)*C749)</f>
        <v/>
      </c>
      <c r="E749" s="7" t="str">
        <f t="shared" si="12"/>
        <v/>
      </c>
      <c r="F749" s="6"/>
    </row>
    <row r="750" spans="1:6" x14ac:dyDescent="0.2">
      <c r="A750" s="6"/>
      <c r="B750" s="8"/>
      <c r="C750" s="33"/>
      <c r="D750" s="34" t="str">
        <f>IF(C750="","",VLOOKUP(E750,Valutakurser!$A$6:$B$40,2)*C750)</f>
        <v/>
      </c>
      <c r="E750" s="7" t="str">
        <f t="shared" si="12"/>
        <v/>
      </c>
      <c r="F750" s="6"/>
    </row>
    <row r="751" spans="1:6" x14ac:dyDescent="0.2">
      <c r="A751" s="6"/>
      <c r="B751" s="8"/>
      <c r="C751" s="33"/>
      <c r="D751" s="34" t="str">
        <f>IF(C751="","",VLOOKUP(E751,Valutakurser!$A$6:$B$40,2)*C751)</f>
        <v/>
      </c>
      <c r="E751" s="7" t="str">
        <f t="shared" si="12"/>
        <v/>
      </c>
      <c r="F751" s="6"/>
    </row>
    <row r="752" spans="1:6" x14ac:dyDescent="0.2">
      <c r="A752" s="6"/>
      <c r="B752" s="8"/>
      <c r="C752" s="33"/>
      <c r="D752" s="34" t="str">
        <f>IF(C752="","",VLOOKUP(E752,Valutakurser!$A$6:$B$40,2)*C752)</f>
        <v/>
      </c>
      <c r="E752" s="7" t="str">
        <f t="shared" si="12"/>
        <v/>
      </c>
      <c r="F752" s="6"/>
    </row>
    <row r="753" spans="1:6" x14ac:dyDescent="0.2">
      <c r="A753" s="6"/>
      <c r="B753" s="8"/>
      <c r="C753" s="33"/>
      <c r="D753" s="34" t="str">
        <f>IF(C753="","",VLOOKUP(E753,Valutakurser!$A$6:$B$40,2)*C753)</f>
        <v/>
      </c>
      <c r="E753" s="7" t="str">
        <f t="shared" si="12"/>
        <v/>
      </c>
      <c r="F753" s="6"/>
    </row>
    <row r="754" spans="1:6" x14ac:dyDescent="0.2">
      <c r="A754" s="6"/>
      <c r="B754" s="8"/>
      <c r="C754" s="33"/>
      <c r="D754" s="34" t="str">
        <f>IF(C754="","",VLOOKUP(E754,Valutakurser!$A$6:$B$40,2)*C754)</f>
        <v/>
      </c>
      <c r="E754" s="7" t="str">
        <f t="shared" si="12"/>
        <v/>
      </c>
      <c r="F754" s="6"/>
    </row>
    <row r="755" spans="1:6" x14ac:dyDescent="0.2">
      <c r="A755" s="6"/>
      <c r="B755" s="8"/>
      <c r="C755" s="33"/>
      <c r="D755" s="34" t="str">
        <f>IF(C755="","",VLOOKUP(E755,Valutakurser!$A$6:$B$40,2)*C755)</f>
        <v/>
      </c>
      <c r="E755" s="7" t="str">
        <f t="shared" si="12"/>
        <v/>
      </c>
      <c r="F755" s="6"/>
    </row>
    <row r="756" spans="1:6" x14ac:dyDescent="0.2">
      <c r="A756" s="6"/>
      <c r="B756" s="8"/>
      <c r="C756" s="33"/>
      <c r="D756" s="34" t="str">
        <f>IF(C756="","",VLOOKUP(E756,Valutakurser!$A$6:$B$40,2)*C756)</f>
        <v/>
      </c>
      <c r="E756" s="7" t="str">
        <f t="shared" si="12"/>
        <v/>
      </c>
      <c r="F756" s="6"/>
    </row>
    <row r="757" spans="1:6" x14ac:dyDescent="0.2">
      <c r="A757" s="6"/>
      <c r="B757" s="8"/>
      <c r="C757" s="33"/>
      <c r="D757" s="34" t="str">
        <f>IF(C757="","",VLOOKUP(E757,Valutakurser!$A$6:$B$40,2)*C757)</f>
        <v/>
      </c>
      <c r="E757" s="7" t="str">
        <f t="shared" si="12"/>
        <v/>
      </c>
      <c r="F757" s="6"/>
    </row>
    <row r="758" spans="1:6" x14ac:dyDescent="0.2">
      <c r="A758" s="6"/>
      <c r="B758" s="8"/>
      <c r="C758" s="33"/>
      <c r="D758" s="34" t="str">
        <f>IF(C758="","",VLOOKUP(E758,Valutakurser!$A$6:$B$40,2)*C758)</f>
        <v/>
      </c>
      <c r="E758" s="7" t="str">
        <f t="shared" si="12"/>
        <v/>
      </c>
      <c r="F758" s="6"/>
    </row>
    <row r="759" spans="1:6" x14ac:dyDescent="0.2">
      <c r="A759" s="6"/>
      <c r="B759" s="8"/>
      <c r="C759" s="33"/>
      <c r="D759" s="34" t="str">
        <f>IF(C759="","",VLOOKUP(E759,Valutakurser!$A$6:$B$40,2)*C759)</f>
        <v/>
      </c>
      <c r="E759" s="7" t="str">
        <f t="shared" si="12"/>
        <v/>
      </c>
      <c r="F759" s="6"/>
    </row>
    <row r="760" spans="1:6" x14ac:dyDescent="0.2">
      <c r="A760" s="6"/>
      <c r="B760" s="8"/>
      <c r="C760" s="33"/>
      <c r="D760" s="34" t="str">
        <f>IF(C760="","",VLOOKUP(E760,Valutakurser!$A$6:$B$40,2)*C760)</f>
        <v/>
      </c>
      <c r="E760" s="7" t="str">
        <f t="shared" si="12"/>
        <v/>
      </c>
      <c r="F760" s="6"/>
    </row>
    <row r="761" spans="1:6" x14ac:dyDescent="0.2">
      <c r="A761" s="6"/>
      <c r="B761" s="8"/>
      <c r="C761" s="33"/>
      <c r="D761" s="34" t="str">
        <f>IF(C761="","",VLOOKUP(E761,Valutakurser!$A$6:$B$40,2)*C761)</f>
        <v/>
      </c>
      <c r="E761" s="7" t="str">
        <f t="shared" si="12"/>
        <v/>
      </c>
      <c r="F761" s="6"/>
    </row>
    <row r="762" spans="1:6" x14ac:dyDescent="0.2">
      <c r="A762" s="6"/>
      <c r="B762" s="8"/>
      <c r="C762" s="33"/>
      <c r="D762" s="34" t="str">
        <f>IF(C762="","",VLOOKUP(E762,Valutakurser!$A$6:$B$40,2)*C762)</f>
        <v/>
      </c>
      <c r="E762" s="7" t="str">
        <f t="shared" si="12"/>
        <v/>
      </c>
      <c r="F762" s="6"/>
    </row>
    <row r="763" spans="1:6" x14ac:dyDescent="0.2">
      <c r="A763" s="6"/>
      <c r="B763" s="8"/>
      <c r="C763" s="33"/>
      <c r="D763" s="34" t="str">
        <f>IF(C763="","",VLOOKUP(E763,Valutakurser!$A$6:$B$40,2)*C763)</f>
        <v/>
      </c>
      <c r="E763" s="7" t="str">
        <f t="shared" si="12"/>
        <v/>
      </c>
      <c r="F763" s="6"/>
    </row>
    <row r="764" spans="1:6" x14ac:dyDescent="0.2">
      <c r="A764" s="6"/>
      <c r="B764" s="8"/>
      <c r="C764" s="33"/>
      <c r="D764" s="34" t="str">
        <f>IF(C764="","",VLOOKUP(E764,Valutakurser!$A$6:$B$40,2)*C764)</f>
        <v/>
      </c>
      <c r="E764" s="7" t="str">
        <f t="shared" si="12"/>
        <v/>
      </c>
      <c r="F764" s="6"/>
    </row>
    <row r="765" spans="1:6" x14ac:dyDescent="0.2">
      <c r="A765" s="6"/>
      <c r="B765" s="8"/>
      <c r="C765" s="33"/>
      <c r="D765" s="34" t="str">
        <f>IF(C765="","",VLOOKUP(E765,Valutakurser!$A$6:$B$40,2)*C765)</f>
        <v/>
      </c>
      <c r="E765" s="7" t="str">
        <f t="shared" si="12"/>
        <v/>
      </c>
      <c r="F765" s="6"/>
    </row>
    <row r="766" spans="1:6" x14ac:dyDescent="0.2">
      <c r="A766" s="6"/>
      <c r="B766" s="8"/>
      <c r="C766" s="33"/>
      <c r="D766" s="34" t="str">
        <f>IF(C766="","",VLOOKUP(E766,Valutakurser!$A$6:$B$40,2)*C766)</f>
        <v/>
      </c>
      <c r="E766" s="7" t="str">
        <f t="shared" si="12"/>
        <v/>
      </c>
      <c r="F766" s="6"/>
    </row>
    <row r="767" spans="1:6" x14ac:dyDescent="0.2">
      <c r="A767" s="6"/>
      <c r="B767" s="8"/>
      <c r="C767" s="33"/>
      <c r="D767" s="34" t="str">
        <f>IF(C767="","",VLOOKUP(E767,Valutakurser!$A$6:$B$40,2)*C767)</f>
        <v/>
      </c>
      <c r="E767" s="7" t="str">
        <f t="shared" si="12"/>
        <v/>
      </c>
      <c r="F767" s="6"/>
    </row>
    <row r="768" spans="1:6" x14ac:dyDescent="0.2">
      <c r="A768" s="6"/>
      <c r="B768" s="8"/>
      <c r="C768" s="33"/>
      <c r="D768" s="34" t="str">
        <f>IF(C768="","",VLOOKUP(E768,Valutakurser!$A$6:$B$40,2)*C768)</f>
        <v/>
      </c>
      <c r="E768" s="7" t="str">
        <f t="shared" si="12"/>
        <v/>
      </c>
      <c r="F768" s="6"/>
    </row>
    <row r="769" spans="1:6" x14ac:dyDescent="0.2">
      <c r="A769" s="6"/>
      <c r="B769" s="8"/>
      <c r="C769" s="33"/>
      <c r="D769" s="34" t="str">
        <f>IF(C769="","",VLOOKUP(E769,Valutakurser!$A$6:$B$40,2)*C769)</f>
        <v/>
      </c>
      <c r="E769" s="7" t="str">
        <f t="shared" si="12"/>
        <v/>
      </c>
      <c r="F769" s="6"/>
    </row>
    <row r="770" spans="1:6" x14ac:dyDescent="0.2">
      <c r="A770" s="6"/>
      <c r="B770" s="8"/>
      <c r="C770" s="33"/>
      <c r="D770" s="34" t="str">
        <f>IF(C770="","",VLOOKUP(E770,Valutakurser!$A$6:$B$40,2)*C770)</f>
        <v/>
      </c>
      <c r="E770" s="7" t="str">
        <f t="shared" si="12"/>
        <v/>
      </c>
      <c r="F770" s="6"/>
    </row>
    <row r="771" spans="1:6" x14ac:dyDescent="0.2">
      <c r="A771" s="6"/>
      <c r="B771" s="8"/>
      <c r="C771" s="33"/>
      <c r="D771" s="34" t="str">
        <f>IF(C771="","",VLOOKUP(E771,Valutakurser!$A$6:$B$40,2)*C771)</f>
        <v/>
      </c>
      <c r="E771" s="7" t="str">
        <f t="shared" si="12"/>
        <v/>
      </c>
      <c r="F771" s="6"/>
    </row>
    <row r="772" spans="1:6" x14ac:dyDescent="0.2">
      <c r="A772" s="6"/>
      <c r="B772" s="8"/>
      <c r="C772" s="33"/>
      <c r="D772" s="34" t="str">
        <f>IF(C772="","",VLOOKUP(E772,Valutakurser!$A$6:$B$40,2)*C772)</f>
        <v/>
      </c>
      <c r="E772" s="7" t="str">
        <f t="shared" si="12"/>
        <v/>
      </c>
      <c r="F772" s="6"/>
    </row>
    <row r="773" spans="1:6" x14ac:dyDescent="0.2">
      <c r="A773" s="6"/>
      <c r="B773" s="8"/>
      <c r="C773" s="33"/>
      <c r="D773" s="34" t="str">
        <f>IF(C773="","",VLOOKUP(E773,Valutakurser!$A$6:$B$40,2)*C773)</f>
        <v/>
      </c>
      <c r="E773" s="7" t="str">
        <f t="shared" si="12"/>
        <v/>
      </c>
      <c r="F773" s="6"/>
    </row>
    <row r="774" spans="1:6" x14ac:dyDescent="0.2">
      <c r="A774" s="6"/>
      <c r="B774" s="8"/>
      <c r="C774" s="33"/>
      <c r="D774" s="34" t="str">
        <f>IF(C774="","",VLOOKUP(E774,Valutakurser!$A$6:$B$40,2)*C774)</f>
        <v/>
      </c>
      <c r="E774" s="7" t="str">
        <f t="shared" si="12"/>
        <v/>
      </c>
      <c r="F774" s="6"/>
    </row>
    <row r="775" spans="1:6" x14ac:dyDescent="0.2">
      <c r="A775" s="6"/>
      <c r="B775" s="8"/>
      <c r="C775" s="33"/>
      <c r="D775" s="34" t="str">
        <f>IF(C775="","",VLOOKUP(E775,Valutakurser!$A$6:$B$40,2)*C775)</f>
        <v/>
      </c>
      <c r="E775" s="7" t="str">
        <f t="shared" ref="E775:E838" si="13">IF(B775="","",YEAR(B775))</f>
        <v/>
      </c>
      <c r="F775" s="6"/>
    </row>
    <row r="776" spans="1:6" x14ac:dyDescent="0.2">
      <c r="A776" s="6"/>
      <c r="B776" s="8"/>
      <c r="C776" s="33"/>
      <c r="D776" s="34" t="str">
        <f>IF(C776="","",VLOOKUP(E776,Valutakurser!$A$6:$B$40,2)*C776)</f>
        <v/>
      </c>
      <c r="E776" s="7" t="str">
        <f t="shared" si="13"/>
        <v/>
      </c>
      <c r="F776" s="6"/>
    </row>
    <row r="777" spans="1:6" x14ac:dyDescent="0.2">
      <c r="A777" s="6"/>
      <c r="B777" s="8"/>
      <c r="C777" s="33"/>
      <c r="D777" s="34" t="str">
        <f>IF(C777="","",VLOOKUP(E777,Valutakurser!$A$6:$B$40,2)*C777)</f>
        <v/>
      </c>
      <c r="E777" s="7" t="str">
        <f t="shared" si="13"/>
        <v/>
      </c>
      <c r="F777" s="6"/>
    </row>
    <row r="778" spans="1:6" x14ac:dyDescent="0.2">
      <c r="A778" s="6"/>
      <c r="B778" s="8"/>
      <c r="C778" s="33"/>
      <c r="D778" s="34" t="str">
        <f>IF(C778="","",VLOOKUP(E778,Valutakurser!$A$6:$B$40,2)*C778)</f>
        <v/>
      </c>
      <c r="E778" s="7" t="str">
        <f t="shared" si="13"/>
        <v/>
      </c>
      <c r="F778" s="6"/>
    </row>
    <row r="779" spans="1:6" x14ac:dyDescent="0.2">
      <c r="A779" s="6"/>
      <c r="B779" s="8"/>
      <c r="C779" s="33"/>
      <c r="D779" s="34" t="str">
        <f>IF(C779="","",VLOOKUP(E779,Valutakurser!$A$6:$B$40,2)*C779)</f>
        <v/>
      </c>
      <c r="E779" s="7" t="str">
        <f t="shared" si="13"/>
        <v/>
      </c>
      <c r="F779" s="6"/>
    </row>
    <row r="780" spans="1:6" x14ac:dyDescent="0.2">
      <c r="A780" s="6"/>
      <c r="B780" s="8"/>
      <c r="C780" s="33"/>
      <c r="D780" s="34" t="str">
        <f>IF(C780="","",VLOOKUP(E780,Valutakurser!$A$6:$B$40,2)*C780)</f>
        <v/>
      </c>
      <c r="E780" s="7" t="str">
        <f t="shared" si="13"/>
        <v/>
      </c>
      <c r="F780" s="6"/>
    </row>
    <row r="781" spans="1:6" x14ac:dyDescent="0.2">
      <c r="A781" s="6"/>
      <c r="B781" s="8"/>
      <c r="C781" s="33"/>
      <c r="D781" s="34" t="str">
        <f>IF(C781="","",VLOOKUP(E781,Valutakurser!$A$6:$B$40,2)*C781)</f>
        <v/>
      </c>
      <c r="E781" s="7" t="str">
        <f t="shared" si="13"/>
        <v/>
      </c>
      <c r="F781" s="6"/>
    </row>
    <row r="782" spans="1:6" x14ac:dyDescent="0.2">
      <c r="A782" s="6"/>
      <c r="B782" s="8"/>
      <c r="C782" s="33"/>
      <c r="D782" s="34" t="str">
        <f>IF(C782="","",VLOOKUP(E782,Valutakurser!$A$6:$B$40,2)*C782)</f>
        <v/>
      </c>
      <c r="E782" s="7" t="str">
        <f t="shared" si="13"/>
        <v/>
      </c>
      <c r="F782" s="6"/>
    </row>
    <row r="783" spans="1:6" x14ac:dyDescent="0.2">
      <c r="A783" s="6"/>
      <c r="B783" s="8"/>
      <c r="C783" s="33"/>
      <c r="D783" s="34" t="str">
        <f>IF(C783="","",VLOOKUP(E783,Valutakurser!$A$6:$B$40,2)*C783)</f>
        <v/>
      </c>
      <c r="E783" s="7" t="str">
        <f t="shared" si="13"/>
        <v/>
      </c>
      <c r="F783" s="6"/>
    </row>
    <row r="784" spans="1:6" x14ac:dyDescent="0.2">
      <c r="A784" s="6"/>
      <c r="B784" s="8"/>
      <c r="C784" s="33"/>
      <c r="D784" s="34" t="str">
        <f>IF(C784="","",VLOOKUP(E784,Valutakurser!$A$6:$B$40,2)*C784)</f>
        <v/>
      </c>
      <c r="E784" s="7" t="str">
        <f t="shared" si="13"/>
        <v/>
      </c>
      <c r="F784" s="6"/>
    </row>
    <row r="785" spans="1:6" x14ac:dyDescent="0.2">
      <c r="A785" s="6"/>
      <c r="B785" s="8"/>
      <c r="C785" s="33"/>
      <c r="D785" s="34" t="str">
        <f>IF(C785="","",VLOOKUP(E785,Valutakurser!$A$6:$B$40,2)*C785)</f>
        <v/>
      </c>
      <c r="E785" s="7" t="str">
        <f t="shared" si="13"/>
        <v/>
      </c>
      <c r="F785" s="6"/>
    </row>
    <row r="786" spans="1:6" x14ac:dyDescent="0.2">
      <c r="A786" s="6"/>
      <c r="B786" s="8"/>
      <c r="C786" s="33"/>
      <c r="D786" s="34" t="str">
        <f>IF(C786="","",VLOOKUP(E786,Valutakurser!$A$6:$B$40,2)*C786)</f>
        <v/>
      </c>
      <c r="E786" s="7" t="str">
        <f t="shared" si="13"/>
        <v/>
      </c>
      <c r="F786" s="6"/>
    </row>
    <row r="787" spans="1:6" x14ac:dyDescent="0.2">
      <c r="A787" s="6"/>
      <c r="B787" s="8"/>
      <c r="C787" s="33"/>
      <c r="D787" s="34" t="str">
        <f>IF(C787="","",VLOOKUP(E787,Valutakurser!$A$6:$B$40,2)*C787)</f>
        <v/>
      </c>
      <c r="E787" s="7" t="str">
        <f t="shared" si="13"/>
        <v/>
      </c>
      <c r="F787" s="6"/>
    </row>
    <row r="788" spans="1:6" x14ac:dyDescent="0.2">
      <c r="A788" s="6"/>
      <c r="B788" s="8"/>
      <c r="C788" s="33"/>
      <c r="D788" s="34" t="str">
        <f>IF(C788="","",VLOOKUP(E788,Valutakurser!$A$6:$B$40,2)*C788)</f>
        <v/>
      </c>
      <c r="E788" s="7" t="str">
        <f t="shared" si="13"/>
        <v/>
      </c>
      <c r="F788" s="6"/>
    </row>
    <row r="789" spans="1:6" x14ac:dyDescent="0.2">
      <c r="A789" s="6"/>
      <c r="B789" s="8"/>
      <c r="C789" s="33"/>
      <c r="D789" s="34" t="str">
        <f>IF(C789="","",VLOOKUP(E789,Valutakurser!$A$6:$B$40,2)*C789)</f>
        <v/>
      </c>
      <c r="E789" s="7" t="str">
        <f t="shared" si="13"/>
        <v/>
      </c>
      <c r="F789" s="6"/>
    </row>
    <row r="790" spans="1:6" x14ac:dyDescent="0.2">
      <c r="A790" s="6"/>
      <c r="B790" s="8"/>
      <c r="C790" s="33"/>
      <c r="D790" s="34" t="str">
        <f>IF(C790="","",VLOOKUP(E790,Valutakurser!$A$6:$B$40,2)*C790)</f>
        <v/>
      </c>
      <c r="E790" s="7" t="str">
        <f t="shared" si="13"/>
        <v/>
      </c>
      <c r="F790" s="6"/>
    </row>
    <row r="791" spans="1:6" x14ac:dyDescent="0.2">
      <c r="A791" s="6"/>
      <c r="B791" s="8"/>
      <c r="C791" s="33"/>
      <c r="D791" s="34" t="str">
        <f>IF(C791="","",VLOOKUP(E791,Valutakurser!$A$6:$B$40,2)*C791)</f>
        <v/>
      </c>
      <c r="E791" s="7" t="str">
        <f t="shared" si="13"/>
        <v/>
      </c>
      <c r="F791" s="6"/>
    </row>
    <row r="792" spans="1:6" x14ac:dyDescent="0.2">
      <c r="A792" s="6"/>
      <c r="B792" s="8"/>
      <c r="C792" s="33"/>
      <c r="D792" s="34" t="str">
        <f>IF(C792="","",VLOOKUP(E792,Valutakurser!$A$6:$B$40,2)*C792)</f>
        <v/>
      </c>
      <c r="E792" s="7" t="str">
        <f t="shared" si="13"/>
        <v/>
      </c>
      <c r="F792" s="6"/>
    </row>
    <row r="793" spans="1:6" x14ac:dyDescent="0.2">
      <c r="A793" s="6"/>
      <c r="B793" s="8"/>
      <c r="C793" s="33"/>
      <c r="D793" s="34" t="str">
        <f>IF(C793="","",VLOOKUP(E793,Valutakurser!$A$6:$B$40,2)*C793)</f>
        <v/>
      </c>
      <c r="E793" s="7" t="str">
        <f t="shared" si="13"/>
        <v/>
      </c>
      <c r="F793" s="6"/>
    </row>
    <row r="794" spans="1:6" x14ac:dyDescent="0.2">
      <c r="A794" s="6"/>
      <c r="B794" s="8"/>
      <c r="C794" s="33"/>
      <c r="D794" s="34" t="str">
        <f>IF(C794="","",VLOOKUP(E794,Valutakurser!$A$6:$B$40,2)*C794)</f>
        <v/>
      </c>
      <c r="E794" s="7" t="str">
        <f t="shared" si="13"/>
        <v/>
      </c>
      <c r="F794" s="6"/>
    </row>
    <row r="795" spans="1:6" x14ac:dyDescent="0.2">
      <c r="A795" s="6"/>
      <c r="B795" s="8"/>
      <c r="C795" s="33"/>
      <c r="D795" s="34" t="str">
        <f>IF(C795="","",VLOOKUP(E795,Valutakurser!$A$6:$B$40,2)*C795)</f>
        <v/>
      </c>
      <c r="E795" s="7" t="str">
        <f t="shared" si="13"/>
        <v/>
      </c>
      <c r="F795" s="6"/>
    </row>
    <row r="796" spans="1:6" x14ac:dyDescent="0.2">
      <c r="A796" s="6"/>
      <c r="B796" s="8"/>
      <c r="C796" s="33"/>
      <c r="D796" s="34" t="str">
        <f>IF(C796="","",VLOOKUP(E796,Valutakurser!$A$6:$B$40,2)*C796)</f>
        <v/>
      </c>
      <c r="E796" s="7" t="str">
        <f t="shared" si="13"/>
        <v/>
      </c>
      <c r="F796" s="6"/>
    </row>
    <row r="797" spans="1:6" x14ac:dyDescent="0.2">
      <c r="A797" s="6"/>
      <c r="B797" s="8"/>
      <c r="C797" s="33"/>
      <c r="D797" s="34" t="str">
        <f>IF(C797="","",VLOOKUP(E797,Valutakurser!$A$6:$B$40,2)*C797)</f>
        <v/>
      </c>
      <c r="E797" s="7" t="str">
        <f t="shared" si="13"/>
        <v/>
      </c>
      <c r="F797" s="6"/>
    </row>
    <row r="798" spans="1:6" x14ac:dyDescent="0.2">
      <c r="A798" s="6"/>
      <c r="B798" s="8"/>
      <c r="C798" s="33"/>
      <c r="D798" s="34" t="str">
        <f>IF(C798="","",VLOOKUP(E798,Valutakurser!$A$6:$B$40,2)*C798)</f>
        <v/>
      </c>
      <c r="E798" s="7" t="str">
        <f t="shared" si="13"/>
        <v/>
      </c>
      <c r="F798" s="6"/>
    </row>
    <row r="799" spans="1:6" x14ac:dyDescent="0.2">
      <c r="A799" s="6"/>
      <c r="B799" s="8"/>
      <c r="C799" s="33"/>
      <c r="D799" s="34" t="str">
        <f>IF(C799="","",VLOOKUP(E799,Valutakurser!$A$6:$B$40,2)*C799)</f>
        <v/>
      </c>
      <c r="E799" s="7" t="str">
        <f t="shared" si="13"/>
        <v/>
      </c>
      <c r="F799" s="6"/>
    </row>
    <row r="800" spans="1:6" x14ac:dyDescent="0.2">
      <c r="A800" s="6"/>
      <c r="B800" s="8"/>
      <c r="C800" s="33"/>
      <c r="D800" s="34" t="str">
        <f>IF(C800="","",VLOOKUP(E800,Valutakurser!$A$6:$B$40,2)*C800)</f>
        <v/>
      </c>
      <c r="E800" s="7" t="str">
        <f t="shared" si="13"/>
        <v/>
      </c>
      <c r="F800" s="6"/>
    </row>
    <row r="801" spans="1:6" x14ac:dyDescent="0.2">
      <c r="A801" s="6"/>
      <c r="B801" s="8"/>
      <c r="C801" s="33"/>
      <c r="D801" s="34" t="str">
        <f>IF(C801="","",VLOOKUP(E801,Valutakurser!$A$6:$B$40,2)*C801)</f>
        <v/>
      </c>
      <c r="E801" s="7" t="str">
        <f t="shared" si="13"/>
        <v/>
      </c>
      <c r="F801" s="6"/>
    </row>
    <row r="802" spans="1:6" x14ac:dyDescent="0.2">
      <c r="A802" s="6"/>
      <c r="B802" s="8"/>
      <c r="C802" s="33"/>
      <c r="D802" s="34" t="str">
        <f>IF(C802="","",VLOOKUP(E802,Valutakurser!$A$6:$B$40,2)*C802)</f>
        <v/>
      </c>
      <c r="E802" s="7" t="str">
        <f t="shared" si="13"/>
        <v/>
      </c>
      <c r="F802" s="6"/>
    </row>
    <row r="803" spans="1:6" x14ac:dyDescent="0.2">
      <c r="A803" s="6"/>
      <c r="B803" s="8"/>
      <c r="C803" s="33"/>
      <c r="D803" s="34" t="str">
        <f>IF(C803="","",VLOOKUP(E803,Valutakurser!$A$6:$B$40,2)*C803)</f>
        <v/>
      </c>
      <c r="E803" s="7" t="str">
        <f t="shared" si="13"/>
        <v/>
      </c>
      <c r="F803" s="6"/>
    </row>
    <row r="804" spans="1:6" x14ac:dyDescent="0.2">
      <c r="A804" s="6"/>
      <c r="B804" s="8"/>
      <c r="C804" s="33"/>
      <c r="D804" s="34" t="str">
        <f>IF(C804="","",VLOOKUP(E804,Valutakurser!$A$6:$B$40,2)*C804)</f>
        <v/>
      </c>
      <c r="E804" s="7" t="str">
        <f t="shared" si="13"/>
        <v/>
      </c>
      <c r="F804" s="6"/>
    </row>
    <row r="805" spans="1:6" x14ac:dyDescent="0.2">
      <c r="A805" s="6"/>
      <c r="B805" s="8"/>
      <c r="C805" s="33"/>
      <c r="D805" s="34" t="str">
        <f>IF(C805="","",VLOOKUP(E805,Valutakurser!$A$6:$B$40,2)*C805)</f>
        <v/>
      </c>
      <c r="E805" s="7" t="str">
        <f t="shared" si="13"/>
        <v/>
      </c>
      <c r="F805" s="6"/>
    </row>
    <row r="806" spans="1:6" x14ac:dyDescent="0.2">
      <c r="A806" s="6"/>
      <c r="B806" s="8"/>
      <c r="C806" s="33"/>
      <c r="D806" s="34" t="str">
        <f>IF(C806="","",VLOOKUP(E806,Valutakurser!$A$6:$B$40,2)*C806)</f>
        <v/>
      </c>
      <c r="E806" s="7" t="str">
        <f t="shared" si="13"/>
        <v/>
      </c>
      <c r="F806" s="6"/>
    </row>
    <row r="807" spans="1:6" x14ac:dyDescent="0.2">
      <c r="A807" s="6"/>
      <c r="B807" s="8"/>
      <c r="C807" s="33"/>
      <c r="D807" s="34" t="str">
        <f>IF(C807="","",VLOOKUP(E807,Valutakurser!$A$6:$B$40,2)*C807)</f>
        <v/>
      </c>
      <c r="E807" s="7" t="str">
        <f t="shared" si="13"/>
        <v/>
      </c>
      <c r="F807" s="6"/>
    </row>
    <row r="808" spans="1:6" x14ac:dyDescent="0.2">
      <c r="A808" s="6"/>
      <c r="B808" s="8"/>
      <c r="C808" s="33"/>
      <c r="D808" s="34" t="str">
        <f>IF(C808="","",VLOOKUP(E808,Valutakurser!$A$6:$B$40,2)*C808)</f>
        <v/>
      </c>
      <c r="E808" s="7" t="str">
        <f t="shared" si="13"/>
        <v/>
      </c>
      <c r="F808" s="6"/>
    </row>
    <row r="809" spans="1:6" x14ac:dyDescent="0.2">
      <c r="A809" s="6"/>
      <c r="B809" s="8"/>
      <c r="C809" s="33"/>
      <c r="D809" s="34" t="str">
        <f>IF(C809="","",VLOOKUP(E809,Valutakurser!$A$6:$B$40,2)*C809)</f>
        <v/>
      </c>
      <c r="E809" s="7" t="str">
        <f t="shared" si="13"/>
        <v/>
      </c>
      <c r="F809" s="6"/>
    </row>
    <row r="810" spans="1:6" x14ac:dyDescent="0.2">
      <c r="A810" s="6"/>
      <c r="B810" s="8"/>
      <c r="C810" s="33"/>
      <c r="D810" s="34" t="str">
        <f>IF(C810="","",VLOOKUP(E810,Valutakurser!$A$6:$B$40,2)*C810)</f>
        <v/>
      </c>
      <c r="E810" s="7" t="str">
        <f t="shared" si="13"/>
        <v/>
      </c>
      <c r="F810" s="6"/>
    </row>
    <row r="811" spans="1:6" x14ac:dyDescent="0.2">
      <c r="A811" s="6"/>
      <c r="B811" s="8"/>
      <c r="C811" s="33"/>
      <c r="D811" s="34" t="str">
        <f>IF(C811="","",VLOOKUP(E811,Valutakurser!$A$6:$B$40,2)*C811)</f>
        <v/>
      </c>
      <c r="E811" s="7" t="str">
        <f t="shared" si="13"/>
        <v/>
      </c>
      <c r="F811" s="6"/>
    </row>
    <row r="812" spans="1:6" x14ac:dyDescent="0.2">
      <c r="A812" s="6"/>
      <c r="B812" s="8"/>
      <c r="C812" s="33"/>
      <c r="D812" s="34" t="str">
        <f>IF(C812="","",VLOOKUP(E812,Valutakurser!$A$6:$B$40,2)*C812)</f>
        <v/>
      </c>
      <c r="E812" s="7" t="str">
        <f t="shared" si="13"/>
        <v/>
      </c>
      <c r="F812" s="6"/>
    </row>
    <row r="813" spans="1:6" x14ac:dyDescent="0.2">
      <c r="A813" s="6"/>
      <c r="B813" s="8"/>
      <c r="C813" s="33"/>
      <c r="D813" s="34" t="str">
        <f>IF(C813="","",VLOOKUP(E813,Valutakurser!$A$6:$B$40,2)*C813)</f>
        <v/>
      </c>
      <c r="E813" s="7" t="str">
        <f t="shared" si="13"/>
        <v/>
      </c>
      <c r="F813" s="6"/>
    </row>
    <row r="814" spans="1:6" x14ac:dyDescent="0.2">
      <c r="A814" s="6"/>
      <c r="B814" s="8"/>
      <c r="C814" s="33"/>
      <c r="D814" s="34" t="str">
        <f>IF(C814="","",VLOOKUP(E814,Valutakurser!$A$6:$B$40,2)*C814)</f>
        <v/>
      </c>
      <c r="E814" s="7" t="str">
        <f t="shared" si="13"/>
        <v/>
      </c>
      <c r="F814" s="6"/>
    </row>
    <row r="815" spans="1:6" x14ac:dyDescent="0.2">
      <c r="A815" s="6"/>
      <c r="B815" s="8"/>
      <c r="C815" s="33"/>
      <c r="D815" s="34" t="str">
        <f>IF(C815="","",VLOOKUP(E815,Valutakurser!$A$6:$B$40,2)*C815)</f>
        <v/>
      </c>
      <c r="E815" s="7" t="str">
        <f t="shared" si="13"/>
        <v/>
      </c>
      <c r="F815" s="6"/>
    </row>
    <row r="816" spans="1:6" x14ac:dyDescent="0.2">
      <c r="A816" s="6"/>
      <c r="B816" s="8"/>
      <c r="C816" s="33"/>
      <c r="D816" s="34" t="str">
        <f>IF(C816="","",VLOOKUP(E816,Valutakurser!$A$6:$B$40,2)*C816)</f>
        <v/>
      </c>
      <c r="E816" s="7" t="str">
        <f t="shared" si="13"/>
        <v/>
      </c>
      <c r="F816" s="6"/>
    </row>
    <row r="817" spans="1:6" x14ac:dyDescent="0.2">
      <c r="A817" s="6"/>
      <c r="B817" s="8"/>
      <c r="C817" s="33"/>
      <c r="D817" s="34" t="str">
        <f>IF(C817="","",VLOOKUP(E817,Valutakurser!$A$6:$B$40,2)*C817)</f>
        <v/>
      </c>
      <c r="E817" s="7" t="str">
        <f t="shared" si="13"/>
        <v/>
      </c>
      <c r="F817" s="6"/>
    </row>
    <row r="818" spans="1:6" x14ac:dyDescent="0.2">
      <c r="A818" s="6"/>
      <c r="B818" s="8"/>
      <c r="C818" s="33"/>
      <c r="D818" s="34" t="str">
        <f>IF(C818="","",VLOOKUP(E818,Valutakurser!$A$6:$B$40,2)*C818)</f>
        <v/>
      </c>
      <c r="E818" s="7" t="str">
        <f t="shared" si="13"/>
        <v/>
      </c>
      <c r="F818" s="6"/>
    </row>
    <row r="819" spans="1:6" x14ac:dyDescent="0.2">
      <c r="A819" s="6"/>
      <c r="B819" s="8"/>
      <c r="C819" s="33"/>
      <c r="D819" s="34" t="str">
        <f>IF(C819="","",VLOOKUP(E819,Valutakurser!$A$6:$B$40,2)*C819)</f>
        <v/>
      </c>
      <c r="E819" s="7" t="str">
        <f t="shared" si="13"/>
        <v/>
      </c>
      <c r="F819" s="6"/>
    </row>
    <row r="820" spans="1:6" x14ac:dyDescent="0.2">
      <c r="A820" s="6"/>
      <c r="B820" s="8"/>
      <c r="C820" s="33"/>
      <c r="D820" s="34" t="str">
        <f>IF(C820="","",VLOOKUP(E820,Valutakurser!$A$6:$B$40,2)*C820)</f>
        <v/>
      </c>
      <c r="E820" s="7" t="str">
        <f t="shared" si="13"/>
        <v/>
      </c>
      <c r="F820" s="6"/>
    </row>
    <row r="821" spans="1:6" x14ac:dyDescent="0.2">
      <c r="A821" s="6"/>
      <c r="B821" s="8"/>
      <c r="C821" s="33"/>
      <c r="D821" s="34" t="str">
        <f>IF(C821="","",VLOOKUP(E821,Valutakurser!$A$6:$B$40,2)*C821)</f>
        <v/>
      </c>
      <c r="E821" s="7" t="str">
        <f t="shared" si="13"/>
        <v/>
      </c>
      <c r="F821" s="6"/>
    </row>
    <row r="822" spans="1:6" x14ac:dyDescent="0.2">
      <c r="A822" s="6"/>
      <c r="B822" s="8"/>
      <c r="C822" s="33"/>
      <c r="D822" s="34" t="str">
        <f>IF(C822="","",VLOOKUP(E822,Valutakurser!$A$6:$B$40,2)*C822)</f>
        <v/>
      </c>
      <c r="E822" s="7" t="str">
        <f t="shared" si="13"/>
        <v/>
      </c>
      <c r="F822" s="6"/>
    </row>
    <row r="823" spans="1:6" x14ac:dyDescent="0.2">
      <c r="A823" s="6"/>
      <c r="B823" s="8"/>
      <c r="C823" s="33"/>
      <c r="D823" s="34" t="str">
        <f>IF(C823="","",VLOOKUP(E823,Valutakurser!$A$6:$B$40,2)*C823)</f>
        <v/>
      </c>
      <c r="E823" s="7" t="str">
        <f t="shared" si="13"/>
        <v/>
      </c>
      <c r="F823" s="6"/>
    </row>
    <row r="824" spans="1:6" x14ac:dyDescent="0.2">
      <c r="A824" s="6"/>
      <c r="B824" s="8"/>
      <c r="C824" s="33"/>
      <c r="D824" s="34" t="str">
        <f>IF(C824="","",VLOOKUP(E824,Valutakurser!$A$6:$B$40,2)*C824)</f>
        <v/>
      </c>
      <c r="E824" s="7" t="str">
        <f t="shared" si="13"/>
        <v/>
      </c>
      <c r="F824" s="6"/>
    </row>
    <row r="825" spans="1:6" x14ac:dyDescent="0.2">
      <c r="A825" s="6"/>
      <c r="B825" s="8"/>
      <c r="C825" s="33"/>
      <c r="D825" s="34" t="str">
        <f>IF(C825="","",VLOOKUP(E825,Valutakurser!$A$6:$B$40,2)*C825)</f>
        <v/>
      </c>
      <c r="E825" s="7" t="str">
        <f t="shared" si="13"/>
        <v/>
      </c>
      <c r="F825" s="6"/>
    </row>
    <row r="826" spans="1:6" x14ac:dyDescent="0.2">
      <c r="A826" s="6"/>
      <c r="B826" s="8"/>
      <c r="C826" s="33"/>
      <c r="D826" s="34" t="str">
        <f>IF(C826="","",VLOOKUP(E826,Valutakurser!$A$6:$B$40,2)*C826)</f>
        <v/>
      </c>
      <c r="E826" s="7" t="str">
        <f t="shared" si="13"/>
        <v/>
      </c>
      <c r="F826" s="6"/>
    </row>
    <row r="827" spans="1:6" x14ac:dyDescent="0.2">
      <c r="A827" s="6"/>
      <c r="B827" s="8"/>
      <c r="C827" s="33"/>
      <c r="D827" s="34" t="str">
        <f>IF(C827="","",VLOOKUP(E827,Valutakurser!$A$6:$B$40,2)*C827)</f>
        <v/>
      </c>
      <c r="E827" s="7" t="str">
        <f t="shared" si="13"/>
        <v/>
      </c>
      <c r="F827" s="6"/>
    </row>
    <row r="828" spans="1:6" x14ac:dyDescent="0.2">
      <c r="A828" s="6"/>
      <c r="B828" s="8"/>
      <c r="C828" s="33"/>
      <c r="D828" s="34" t="str">
        <f>IF(C828="","",VLOOKUP(E828,Valutakurser!$A$6:$B$40,2)*C828)</f>
        <v/>
      </c>
      <c r="E828" s="7" t="str">
        <f t="shared" si="13"/>
        <v/>
      </c>
      <c r="F828" s="6"/>
    </row>
    <row r="829" spans="1:6" x14ac:dyDescent="0.2">
      <c r="A829" s="6"/>
      <c r="B829" s="8"/>
      <c r="C829" s="33"/>
      <c r="D829" s="34" t="str">
        <f>IF(C829="","",VLOOKUP(E829,Valutakurser!$A$6:$B$40,2)*C829)</f>
        <v/>
      </c>
      <c r="E829" s="7" t="str">
        <f t="shared" si="13"/>
        <v/>
      </c>
      <c r="F829" s="6"/>
    </row>
    <row r="830" spans="1:6" x14ac:dyDescent="0.2">
      <c r="A830" s="6"/>
      <c r="B830" s="8"/>
      <c r="C830" s="33"/>
      <c r="D830" s="34" t="str">
        <f>IF(C830="","",VLOOKUP(E830,Valutakurser!$A$6:$B$40,2)*C830)</f>
        <v/>
      </c>
      <c r="E830" s="7" t="str">
        <f t="shared" si="13"/>
        <v/>
      </c>
      <c r="F830" s="6"/>
    </row>
    <row r="831" spans="1:6" x14ac:dyDescent="0.2">
      <c r="A831" s="6"/>
      <c r="B831" s="8"/>
      <c r="C831" s="33"/>
      <c r="D831" s="34" t="str">
        <f>IF(C831="","",VLOOKUP(E831,Valutakurser!$A$6:$B$40,2)*C831)</f>
        <v/>
      </c>
      <c r="E831" s="7" t="str">
        <f t="shared" si="13"/>
        <v/>
      </c>
      <c r="F831" s="6"/>
    </row>
    <row r="832" spans="1:6" x14ac:dyDescent="0.2">
      <c r="A832" s="6"/>
      <c r="B832" s="8"/>
      <c r="C832" s="33"/>
      <c r="D832" s="34" t="str">
        <f>IF(C832="","",VLOOKUP(E832,Valutakurser!$A$6:$B$40,2)*C832)</f>
        <v/>
      </c>
      <c r="E832" s="7" t="str">
        <f t="shared" si="13"/>
        <v/>
      </c>
      <c r="F832" s="6"/>
    </row>
    <row r="833" spans="1:6" x14ac:dyDescent="0.2">
      <c r="A833" s="6"/>
      <c r="B833" s="8"/>
      <c r="C833" s="33"/>
      <c r="D833" s="34" t="str">
        <f>IF(C833="","",VLOOKUP(E833,Valutakurser!$A$6:$B$40,2)*C833)</f>
        <v/>
      </c>
      <c r="E833" s="7" t="str">
        <f t="shared" si="13"/>
        <v/>
      </c>
      <c r="F833" s="6"/>
    </row>
    <row r="834" spans="1:6" x14ac:dyDescent="0.2">
      <c r="A834" s="6"/>
      <c r="B834" s="8"/>
      <c r="C834" s="33"/>
      <c r="D834" s="34" t="str">
        <f>IF(C834="","",VLOOKUP(E834,Valutakurser!$A$6:$B$40,2)*C834)</f>
        <v/>
      </c>
      <c r="E834" s="7" t="str">
        <f t="shared" si="13"/>
        <v/>
      </c>
      <c r="F834" s="6"/>
    </row>
    <row r="835" spans="1:6" x14ac:dyDescent="0.2">
      <c r="A835" s="6"/>
      <c r="B835" s="8"/>
      <c r="C835" s="33"/>
      <c r="D835" s="34" t="str">
        <f>IF(C835="","",VLOOKUP(E835,Valutakurser!$A$6:$B$40,2)*C835)</f>
        <v/>
      </c>
      <c r="E835" s="7" t="str">
        <f t="shared" si="13"/>
        <v/>
      </c>
      <c r="F835" s="6"/>
    </row>
    <row r="836" spans="1:6" x14ac:dyDescent="0.2">
      <c r="A836" s="6"/>
      <c r="B836" s="8"/>
      <c r="C836" s="33"/>
      <c r="D836" s="34" t="str">
        <f>IF(C836="","",VLOOKUP(E836,Valutakurser!$A$6:$B$40,2)*C836)</f>
        <v/>
      </c>
      <c r="E836" s="7" t="str">
        <f t="shared" si="13"/>
        <v/>
      </c>
      <c r="F836" s="6"/>
    </row>
    <row r="837" spans="1:6" x14ac:dyDescent="0.2">
      <c r="A837" s="6"/>
      <c r="B837" s="8"/>
      <c r="C837" s="33"/>
      <c r="D837" s="34" t="str">
        <f>IF(C837="","",VLOOKUP(E837,Valutakurser!$A$6:$B$40,2)*C837)</f>
        <v/>
      </c>
      <c r="E837" s="7" t="str">
        <f t="shared" si="13"/>
        <v/>
      </c>
      <c r="F837" s="6"/>
    </row>
    <row r="838" spans="1:6" x14ac:dyDescent="0.2">
      <c r="A838" s="6"/>
      <c r="B838" s="8"/>
      <c r="C838" s="33"/>
      <c r="D838" s="34" t="str">
        <f>IF(C838="","",VLOOKUP(E838,Valutakurser!$A$6:$B$40,2)*C838)</f>
        <v/>
      </c>
      <c r="E838" s="7" t="str">
        <f t="shared" si="13"/>
        <v/>
      </c>
      <c r="F838" s="6"/>
    </row>
    <row r="839" spans="1:6" x14ac:dyDescent="0.2">
      <c r="A839" s="6"/>
      <c r="B839" s="8"/>
      <c r="C839" s="33"/>
      <c r="D839" s="34" t="str">
        <f>IF(C839="","",VLOOKUP(E839,Valutakurser!$A$6:$B$40,2)*C839)</f>
        <v/>
      </c>
      <c r="E839" s="7" t="str">
        <f t="shared" ref="E839:E902" si="14">IF(B839="","",YEAR(B839))</f>
        <v/>
      </c>
      <c r="F839" s="6"/>
    </row>
    <row r="840" spans="1:6" x14ac:dyDescent="0.2">
      <c r="A840" s="6"/>
      <c r="B840" s="8"/>
      <c r="C840" s="33"/>
      <c r="D840" s="34" t="str">
        <f>IF(C840="","",VLOOKUP(E840,Valutakurser!$A$6:$B$40,2)*C840)</f>
        <v/>
      </c>
      <c r="E840" s="7" t="str">
        <f t="shared" si="14"/>
        <v/>
      </c>
      <c r="F840" s="6"/>
    </row>
    <row r="841" spans="1:6" x14ac:dyDescent="0.2">
      <c r="A841" s="6"/>
      <c r="B841" s="8"/>
      <c r="C841" s="33"/>
      <c r="D841" s="34" t="str">
        <f>IF(C841="","",VLOOKUP(E841,Valutakurser!$A$6:$B$40,2)*C841)</f>
        <v/>
      </c>
      <c r="E841" s="7" t="str">
        <f t="shared" si="14"/>
        <v/>
      </c>
      <c r="F841" s="6"/>
    </row>
    <row r="842" spans="1:6" x14ac:dyDescent="0.2">
      <c r="A842" s="6"/>
      <c r="B842" s="8"/>
      <c r="C842" s="33"/>
      <c r="D842" s="34" t="str">
        <f>IF(C842="","",VLOOKUP(E842,Valutakurser!$A$6:$B$40,2)*C842)</f>
        <v/>
      </c>
      <c r="E842" s="7" t="str">
        <f t="shared" si="14"/>
        <v/>
      </c>
      <c r="F842" s="6"/>
    </row>
    <row r="843" spans="1:6" x14ac:dyDescent="0.2">
      <c r="A843" s="6"/>
      <c r="B843" s="8"/>
      <c r="C843" s="33"/>
      <c r="D843" s="34" t="str">
        <f>IF(C843="","",VLOOKUP(E843,Valutakurser!$A$6:$B$40,2)*C843)</f>
        <v/>
      </c>
      <c r="E843" s="7" t="str">
        <f t="shared" si="14"/>
        <v/>
      </c>
      <c r="F843" s="6"/>
    </row>
    <row r="844" spans="1:6" x14ac:dyDescent="0.2">
      <c r="A844" s="6"/>
      <c r="B844" s="8"/>
      <c r="C844" s="33"/>
      <c r="D844" s="34" t="str">
        <f>IF(C844="","",VLOOKUP(E844,Valutakurser!$A$6:$B$40,2)*C844)</f>
        <v/>
      </c>
      <c r="E844" s="7" t="str">
        <f t="shared" si="14"/>
        <v/>
      </c>
      <c r="F844" s="6"/>
    </row>
    <row r="845" spans="1:6" x14ac:dyDescent="0.2">
      <c r="A845" s="6"/>
      <c r="B845" s="8"/>
      <c r="C845" s="33"/>
      <c r="D845" s="34" t="str">
        <f>IF(C845="","",VLOOKUP(E845,Valutakurser!$A$6:$B$40,2)*C845)</f>
        <v/>
      </c>
      <c r="E845" s="7" t="str">
        <f t="shared" si="14"/>
        <v/>
      </c>
      <c r="F845" s="6"/>
    </row>
    <row r="846" spans="1:6" x14ac:dyDescent="0.2">
      <c r="A846" s="6"/>
      <c r="B846" s="8"/>
      <c r="C846" s="33"/>
      <c r="D846" s="34" t="str">
        <f>IF(C846="","",VLOOKUP(E846,Valutakurser!$A$6:$B$40,2)*C846)</f>
        <v/>
      </c>
      <c r="E846" s="7" t="str">
        <f t="shared" si="14"/>
        <v/>
      </c>
      <c r="F846" s="6"/>
    </row>
    <row r="847" spans="1:6" x14ac:dyDescent="0.2">
      <c r="A847" s="6"/>
      <c r="B847" s="8"/>
      <c r="C847" s="33"/>
      <c r="D847" s="34" t="str">
        <f>IF(C847="","",VLOOKUP(E847,Valutakurser!$A$6:$B$40,2)*C847)</f>
        <v/>
      </c>
      <c r="E847" s="7" t="str">
        <f t="shared" si="14"/>
        <v/>
      </c>
      <c r="F847" s="6"/>
    </row>
    <row r="848" spans="1:6" x14ac:dyDescent="0.2">
      <c r="A848" s="6"/>
      <c r="B848" s="8"/>
      <c r="C848" s="33"/>
      <c r="D848" s="34" t="str">
        <f>IF(C848="","",VLOOKUP(E848,Valutakurser!$A$6:$B$40,2)*C848)</f>
        <v/>
      </c>
      <c r="E848" s="7" t="str">
        <f t="shared" si="14"/>
        <v/>
      </c>
      <c r="F848" s="6"/>
    </row>
    <row r="849" spans="1:6" x14ac:dyDescent="0.2">
      <c r="A849" s="6"/>
      <c r="B849" s="8"/>
      <c r="C849" s="33"/>
      <c r="D849" s="34" t="str">
        <f>IF(C849="","",VLOOKUP(E849,Valutakurser!$A$6:$B$40,2)*C849)</f>
        <v/>
      </c>
      <c r="E849" s="7" t="str">
        <f t="shared" si="14"/>
        <v/>
      </c>
      <c r="F849" s="6"/>
    </row>
    <row r="850" spans="1:6" x14ac:dyDescent="0.2">
      <c r="A850" s="6"/>
      <c r="B850" s="8"/>
      <c r="C850" s="33"/>
      <c r="D850" s="34" t="str">
        <f>IF(C850="","",VLOOKUP(E850,Valutakurser!$A$6:$B$40,2)*C850)</f>
        <v/>
      </c>
      <c r="E850" s="7" t="str">
        <f t="shared" si="14"/>
        <v/>
      </c>
      <c r="F850" s="6"/>
    </row>
    <row r="851" spans="1:6" x14ac:dyDescent="0.2">
      <c r="A851" s="6"/>
      <c r="B851" s="8"/>
      <c r="C851" s="33"/>
      <c r="D851" s="34" t="str">
        <f>IF(C851="","",VLOOKUP(E851,Valutakurser!$A$6:$B$40,2)*C851)</f>
        <v/>
      </c>
      <c r="E851" s="7" t="str">
        <f t="shared" si="14"/>
        <v/>
      </c>
      <c r="F851" s="6"/>
    </row>
    <row r="852" spans="1:6" x14ac:dyDescent="0.2">
      <c r="A852" s="6"/>
      <c r="B852" s="8"/>
      <c r="C852" s="33"/>
      <c r="D852" s="34" t="str">
        <f>IF(C852="","",VLOOKUP(E852,Valutakurser!$A$6:$B$40,2)*C852)</f>
        <v/>
      </c>
      <c r="E852" s="7" t="str">
        <f t="shared" si="14"/>
        <v/>
      </c>
      <c r="F852" s="6"/>
    </row>
    <row r="853" spans="1:6" x14ac:dyDescent="0.2">
      <c r="A853" s="6"/>
      <c r="B853" s="8"/>
      <c r="C853" s="33"/>
      <c r="D853" s="34" t="str">
        <f>IF(C853="","",VLOOKUP(E853,Valutakurser!$A$6:$B$40,2)*C853)</f>
        <v/>
      </c>
      <c r="E853" s="7" t="str">
        <f t="shared" si="14"/>
        <v/>
      </c>
      <c r="F853" s="6"/>
    </row>
    <row r="854" spans="1:6" x14ac:dyDescent="0.2">
      <c r="A854" s="6"/>
      <c r="B854" s="8"/>
      <c r="C854" s="33"/>
      <c r="D854" s="34" t="str">
        <f>IF(C854="","",VLOOKUP(E854,Valutakurser!$A$6:$B$40,2)*C854)</f>
        <v/>
      </c>
      <c r="E854" s="7" t="str">
        <f t="shared" si="14"/>
        <v/>
      </c>
      <c r="F854" s="6"/>
    </row>
    <row r="855" spans="1:6" x14ac:dyDescent="0.2">
      <c r="A855" s="6"/>
      <c r="B855" s="8"/>
      <c r="C855" s="33"/>
      <c r="D855" s="34" t="str">
        <f>IF(C855="","",VLOOKUP(E855,Valutakurser!$A$6:$B$40,2)*C855)</f>
        <v/>
      </c>
      <c r="E855" s="7" t="str">
        <f t="shared" si="14"/>
        <v/>
      </c>
      <c r="F855" s="6"/>
    </row>
    <row r="856" spans="1:6" x14ac:dyDescent="0.2">
      <c r="A856" s="6"/>
      <c r="B856" s="8"/>
      <c r="C856" s="33"/>
      <c r="D856" s="34" t="str">
        <f>IF(C856="","",VLOOKUP(E856,Valutakurser!$A$6:$B$40,2)*C856)</f>
        <v/>
      </c>
      <c r="E856" s="7" t="str">
        <f t="shared" si="14"/>
        <v/>
      </c>
      <c r="F856" s="6"/>
    </row>
    <row r="857" spans="1:6" x14ac:dyDescent="0.2">
      <c r="A857" s="6"/>
      <c r="B857" s="8"/>
      <c r="C857" s="33"/>
      <c r="D857" s="34" t="str">
        <f>IF(C857="","",VLOOKUP(E857,Valutakurser!$A$6:$B$40,2)*C857)</f>
        <v/>
      </c>
      <c r="E857" s="7" t="str">
        <f t="shared" si="14"/>
        <v/>
      </c>
      <c r="F857" s="6"/>
    </row>
    <row r="858" spans="1:6" x14ac:dyDescent="0.2">
      <c r="A858" s="6"/>
      <c r="B858" s="8"/>
      <c r="C858" s="33"/>
      <c r="D858" s="34" t="str">
        <f>IF(C858="","",VLOOKUP(E858,Valutakurser!$A$6:$B$40,2)*C858)</f>
        <v/>
      </c>
      <c r="E858" s="7" t="str">
        <f t="shared" si="14"/>
        <v/>
      </c>
      <c r="F858" s="6"/>
    </row>
    <row r="859" spans="1:6" x14ac:dyDescent="0.2">
      <c r="A859" s="6"/>
      <c r="B859" s="8"/>
      <c r="C859" s="33"/>
      <c r="D859" s="34" t="str">
        <f>IF(C859="","",VLOOKUP(E859,Valutakurser!$A$6:$B$40,2)*C859)</f>
        <v/>
      </c>
      <c r="E859" s="7" t="str">
        <f t="shared" si="14"/>
        <v/>
      </c>
      <c r="F859" s="6"/>
    </row>
    <row r="860" spans="1:6" x14ac:dyDescent="0.2">
      <c r="A860" s="6"/>
      <c r="B860" s="8"/>
      <c r="C860" s="33"/>
      <c r="D860" s="34" t="str">
        <f>IF(C860="","",VLOOKUP(E860,Valutakurser!$A$6:$B$40,2)*C860)</f>
        <v/>
      </c>
      <c r="E860" s="7" t="str">
        <f t="shared" si="14"/>
        <v/>
      </c>
      <c r="F860" s="6"/>
    </row>
    <row r="861" spans="1:6" x14ac:dyDescent="0.2">
      <c r="A861" s="6"/>
      <c r="B861" s="8"/>
      <c r="C861" s="33"/>
      <c r="D861" s="34" t="str">
        <f>IF(C861="","",VLOOKUP(E861,Valutakurser!$A$6:$B$40,2)*C861)</f>
        <v/>
      </c>
      <c r="E861" s="7" t="str">
        <f t="shared" si="14"/>
        <v/>
      </c>
      <c r="F861" s="6"/>
    </row>
    <row r="862" spans="1:6" x14ac:dyDescent="0.2">
      <c r="A862" s="6"/>
      <c r="B862" s="8"/>
      <c r="C862" s="33"/>
      <c r="D862" s="34" t="str">
        <f>IF(C862="","",VLOOKUP(E862,Valutakurser!$A$6:$B$40,2)*C862)</f>
        <v/>
      </c>
      <c r="E862" s="7" t="str">
        <f t="shared" si="14"/>
        <v/>
      </c>
      <c r="F862" s="6"/>
    </row>
    <row r="863" spans="1:6" x14ac:dyDescent="0.2">
      <c r="A863" s="6"/>
      <c r="B863" s="8"/>
      <c r="C863" s="33"/>
      <c r="D863" s="34" t="str">
        <f>IF(C863="","",VLOOKUP(E863,Valutakurser!$A$6:$B$40,2)*C863)</f>
        <v/>
      </c>
      <c r="E863" s="7" t="str">
        <f t="shared" si="14"/>
        <v/>
      </c>
      <c r="F863" s="6"/>
    </row>
    <row r="864" spans="1:6" x14ac:dyDescent="0.2">
      <c r="A864" s="6"/>
      <c r="B864" s="8"/>
      <c r="C864" s="33"/>
      <c r="D864" s="34" t="str">
        <f>IF(C864="","",VLOOKUP(E864,Valutakurser!$A$6:$B$40,2)*C864)</f>
        <v/>
      </c>
      <c r="E864" s="7" t="str">
        <f t="shared" si="14"/>
        <v/>
      </c>
      <c r="F864" s="6"/>
    </row>
    <row r="865" spans="1:6" x14ac:dyDescent="0.2">
      <c r="A865" s="6"/>
      <c r="B865" s="8"/>
      <c r="C865" s="33"/>
      <c r="D865" s="34" t="str">
        <f>IF(C865="","",VLOOKUP(E865,Valutakurser!$A$6:$B$40,2)*C865)</f>
        <v/>
      </c>
      <c r="E865" s="7" t="str">
        <f t="shared" si="14"/>
        <v/>
      </c>
      <c r="F865" s="6"/>
    </row>
    <row r="866" spans="1:6" x14ac:dyDescent="0.2">
      <c r="A866" s="6"/>
      <c r="B866" s="8"/>
      <c r="C866" s="33"/>
      <c r="D866" s="34" t="str">
        <f>IF(C866="","",VLOOKUP(E866,Valutakurser!$A$6:$B$40,2)*C866)</f>
        <v/>
      </c>
      <c r="E866" s="7" t="str">
        <f t="shared" si="14"/>
        <v/>
      </c>
      <c r="F866" s="6"/>
    </row>
    <row r="867" spans="1:6" x14ac:dyDescent="0.2">
      <c r="A867" s="6"/>
      <c r="B867" s="8"/>
      <c r="C867" s="33"/>
      <c r="D867" s="34" t="str">
        <f>IF(C867="","",VLOOKUP(E867,Valutakurser!$A$6:$B$40,2)*C867)</f>
        <v/>
      </c>
      <c r="E867" s="7" t="str">
        <f t="shared" si="14"/>
        <v/>
      </c>
      <c r="F867" s="6"/>
    </row>
    <row r="868" spans="1:6" x14ac:dyDescent="0.2">
      <c r="A868" s="6"/>
      <c r="B868" s="8"/>
      <c r="C868" s="33"/>
      <c r="D868" s="34" t="str">
        <f>IF(C868="","",VLOOKUP(E868,Valutakurser!$A$6:$B$40,2)*C868)</f>
        <v/>
      </c>
      <c r="E868" s="7" t="str">
        <f t="shared" si="14"/>
        <v/>
      </c>
      <c r="F868" s="6"/>
    </row>
    <row r="869" spans="1:6" x14ac:dyDescent="0.2">
      <c r="A869" s="6"/>
      <c r="B869" s="8"/>
      <c r="C869" s="33"/>
      <c r="D869" s="34" t="str">
        <f>IF(C869="","",VLOOKUP(E869,Valutakurser!$A$6:$B$40,2)*C869)</f>
        <v/>
      </c>
      <c r="E869" s="7" t="str">
        <f t="shared" si="14"/>
        <v/>
      </c>
      <c r="F869" s="6"/>
    </row>
    <row r="870" spans="1:6" x14ac:dyDescent="0.2">
      <c r="A870" s="6"/>
      <c r="B870" s="8"/>
      <c r="C870" s="33"/>
      <c r="D870" s="34" t="str">
        <f>IF(C870="","",VLOOKUP(E870,Valutakurser!$A$6:$B$40,2)*C870)</f>
        <v/>
      </c>
      <c r="E870" s="7" t="str">
        <f t="shared" si="14"/>
        <v/>
      </c>
      <c r="F870" s="6"/>
    </row>
    <row r="871" spans="1:6" x14ac:dyDescent="0.2">
      <c r="A871" s="6"/>
      <c r="B871" s="8"/>
      <c r="C871" s="33"/>
      <c r="D871" s="34" t="str">
        <f>IF(C871="","",VLOOKUP(E871,Valutakurser!$A$6:$B$40,2)*C871)</f>
        <v/>
      </c>
      <c r="E871" s="7" t="str">
        <f t="shared" si="14"/>
        <v/>
      </c>
      <c r="F871" s="6"/>
    </row>
    <row r="872" spans="1:6" x14ac:dyDescent="0.2">
      <c r="A872" s="6"/>
      <c r="B872" s="8"/>
      <c r="C872" s="33"/>
      <c r="D872" s="34" t="str">
        <f>IF(C872="","",VLOOKUP(E872,Valutakurser!$A$6:$B$40,2)*C872)</f>
        <v/>
      </c>
      <c r="E872" s="7" t="str">
        <f t="shared" si="14"/>
        <v/>
      </c>
      <c r="F872" s="6"/>
    </row>
    <row r="873" spans="1:6" x14ac:dyDescent="0.2">
      <c r="A873" s="6"/>
      <c r="B873" s="8"/>
      <c r="C873" s="33"/>
      <c r="D873" s="34" t="str">
        <f>IF(C873="","",VLOOKUP(E873,Valutakurser!$A$6:$B$40,2)*C873)</f>
        <v/>
      </c>
      <c r="E873" s="7" t="str">
        <f t="shared" si="14"/>
        <v/>
      </c>
      <c r="F873" s="6"/>
    </row>
    <row r="874" spans="1:6" x14ac:dyDescent="0.2">
      <c r="A874" s="6"/>
      <c r="B874" s="8"/>
      <c r="C874" s="33"/>
      <c r="D874" s="34" t="str">
        <f>IF(C874="","",VLOOKUP(E874,Valutakurser!$A$6:$B$40,2)*C874)</f>
        <v/>
      </c>
      <c r="E874" s="7" t="str">
        <f t="shared" si="14"/>
        <v/>
      </c>
      <c r="F874" s="6"/>
    </row>
    <row r="875" spans="1:6" x14ac:dyDescent="0.2">
      <c r="A875" s="6"/>
      <c r="B875" s="8"/>
      <c r="C875" s="33"/>
      <c r="D875" s="34" t="str">
        <f>IF(C875="","",VLOOKUP(E875,Valutakurser!$A$6:$B$40,2)*C875)</f>
        <v/>
      </c>
      <c r="E875" s="7" t="str">
        <f t="shared" si="14"/>
        <v/>
      </c>
      <c r="F875" s="6"/>
    </row>
    <row r="876" spans="1:6" x14ac:dyDescent="0.2">
      <c r="A876" s="6"/>
      <c r="B876" s="8"/>
      <c r="C876" s="33"/>
      <c r="D876" s="34" t="str">
        <f>IF(C876="","",VLOOKUP(E876,Valutakurser!$A$6:$B$40,2)*C876)</f>
        <v/>
      </c>
      <c r="E876" s="7" t="str">
        <f t="shared" si="14"/>
        <v/>
      </c>
      <c r="F876" s="6"/>
    </row>
    <row r="877" spans="1:6" x14ac:dyDescent="0.2">
      <c r="A877" s="6"/>
      <c r="B877" s="8"/>
      <c r="C877" s="33"/>
      <c r="D877" s="34" t="str">
        <f>IF(C877="","",VLOOKUP(E877,Valutakurser!$A$6:$B$40,2)*C877)</f>
        <v/>
      </c>
      <c r="E877" s="7" t="str">
        <f t="shared" si="14"/>
        <v/>
      </c>
      <c r="F877" s="6"/>
    </row>
    <row r="878" spans="1:6" x14ac:dyDescent="0.2">
      <c r="A878" s="6"/>
      <c r="B878" s="8"/>
      <c r="C878" s="33"/>
      <c r="D878" s="34" t="str">
        <f>IF(C878="","",VLOOKUP(E878,Valutakurser!$A$6:$B$40,2)*C878)</f>
        <v/>
      </c>
      <c r="E878" s="7" t="str">
        <f t="shared" si="14"/>
        <v/>
      </c>
      <c r="F878" s="6"/>
    </row>
    <row r="879" spans="1:6" x14ac:dyDescent="0.2">
      <c r="A879" s="6"/>
      <c r="B879" s="8"/>
      <c r="C879" s="33"/>
      <c r="D879" s="34" t="str">
        <f>IF(C879="","",VLOOKUP(E879,Valutakurser!$A$6:$B$40,2)*C879)</f>
        <v/>
      </c>
      <c r="E879" s="7" t="str">
        <f t="shared" si="14"/>
        <v/>
      </c>
      <c r="F879" s="6"/>
    </row>
    <row r="880" spans="1:6" x14ac:dyDescent="0.2">
      <c r="A880" s="6"/>
      <c r="B880" s="8"/>
      <c r="C880" s="33"/>
      <c r="D880" s="34" t="str">
        <f>IF(C880="","",VLOOKUP(E880,Valutakurser!$A$6:$B$40,2)*C880)</f>
        <v/>
      </c>
      <c r="E880" s="7" t="str">
        <f t="shared" si="14"/>
        <v/>
      </c>
      <c r="F880" s="6"/>
    </row>
    <row r="881" spans="1:6" x14ac:dyDescent="0.2">
      <c r="A881" s="6"/>
      <c r="B881" s="8"/>
      <c r="C881" s="33"/>
      <c r="D881" s="34" t="str">
        <f>IF(C881="","",VLOOKUP(E881,Valutakurser!$A$6:$B$40,2)*C881)</f>
        <v/>
      </c>
      <c r="E881" s="7" t="str">
        <f t="shared" si="14"/>
        <v/>
      </c>
      <c r="F881" s="6"/>
    </row>
    <row r="882" spans="1:6" x14ac:dyDescent="0.2">
      <c r="A882" s="6"/>
      <c r="B882" s="8"/>
      <c r="C882" s="33"/>
      <c r="D882" s="34" t="str">
        <f>IF(C882="","",VLOOKUP(E882,Valutakurser!$A$6:$B$40,2)*C882)</f>
        <v/>
      </c>
      <c r="E882" s="7" t="str">
        <f t="shared" si="14"/>
        <v/>
      </c>
      <c r="F882" s="6"/>
    </row>
    <row r="883" spans="1:6" x14ac:dyDescent="0.2">
      <c r="A883" s="6"/>
      <c r="B883" s="8"/>
      <c r="C883" s="33"/>
      <c r="D883" s="34" t="str">
        <f>IF(C883="","",VLOOKUP(E883,Valutakurser!$A$6:$B$40,2)*C883)</f>
        <v/>
      </c>
      <c r="E883" s="7" t="str">
        <f t="shared" si="14"/>
        <v/>
      </c>
      <c r="F883" s="6"/>
    </row>
    <row r="884" spans="1:6" x14ac:dyDescent="0.2">
      <c r="A884" s="6"/>
      <c r="B884" s="8"/>
      <c r="C884" s="33"/>
      <c r="D884" s="34" t="str">
        <f>IF(C884="","",VLOOKUP(E884,Valutakurser!$A$6:$B$40,2)*C884)</f>
        <v/>
      </c>
      <c r="E884" s="7" t="str">
        <f t="shared" si="14"/>
        <v/>
      </c>
      <c r="F884" s="6"/>
    </row>
    <row r="885" spans="1:6" x14ac:dyDescent="0.2">
      <c r="A885" s="6"/>
      <c r="B885" s="8"/>
      <c r="C885" s="33"/>
      <c r="D885" s="34" t="str">
        <f>IF(C885="","",VLOOKUP(E885,Valutakurser!$A$6:$B$40,2)*C885)</f>
        <v/>
      </c>
      <c r="E885" s="7" t="str">
        <f t="shared" si="14"/>
        <v/>
      </c>
      <c r="F885" s="6"/>
    </row>
    <row r="886" spans="1:6" x14ac:dyDescent="0.2">
      <c r="A886" s="6"/>
      <c r="B886" s="8"/>
      <c r="C886" s="33"/>
      <c r="D886" s="34" t="str">
        <f>IF(C886="","",VLOOKUP(E886,Valutakurser!$A$6:$B$40,2)*C886)</f>
        <v/>
      </c>
      <c r="E886" s="7" t="str">
        <f t="shared" si="14"/>
        <v/>
      </c>
      <c r="F886" s="6"/>
    </row>
    <row r="887" spans="1:6" x14ac:dyDescent="0.2">
      <c r="A887" s="6"/>
      <c r="B887" s="8"/>
      <c r="C887" s="33"/>
      <c r="D887" s="34" t="str">
        <f>IF(C887="","",VLOOKUP(E887,Valutakurser!$A$6:$B$40,2)*C887)</f>
        <v/>
      </c>
      <c r="E887" s="7" t="str">
        <f t="shared" si="14"/>
        <v/>
      </c>
      <c r="F887" s="6"/>
    </row>
    <row r="888" spans="1:6" x14ac:dyDescent="0.2">
      <c r="A888" s="6"/>
      <c r="B888" s="8"/>
      <c r="C888" s="33"/>
      <c r="D888" s="34" t="str">
        <f>IF(C888="","",VLOOKUP(E888,Valutakurser!$A$6:$B$40,2)*C888)</f>
        <v/>
      </c>
      <c r="E888" s="7" t="str">
        <f t="shared" si="14"/>
        <v/>
      </c>
      <c r="F888" s="6"/>
    </row>
    <row r="889" spans="1:6" x14ac:dyDescent="0.2">
      <c r="A889" s="6"/>
      <c r="B889" s="8"/>
      <c r="C889" s="33"/>
      <c r="D889" s="34" t="str">
        <f>IF(C889="","",VLOOKUP(E889,Valutakurser!$A$6:$B$40,2)*C889)</f>
        <v/>
      </c>
      <c r="E889" s="7" t="str">
        <f t="shared" si="14"/>
        <v/>
      </c>
      <c r="F889" s="6"/>
    </row>
    <row r="890" spans="1:6" x14ac:dyDescent="0.2">
      <c r="A890" s="6"/>
      <c r="B890" s="8"/>
      <c r="C890" s="33"/>
      <c r="D890" s="34" t="str">
        <f>IF(C890="","",VLOOKUP(E890,Valutakurser!$A$6:$B$40,2)*C890)</f>
        <v/>
      </c>
      <c r="E890" s="7" t="str">
        <f t="shared" si="14"/>
        <v/>
      </c>
      <c r="F890" s="6"/>
    </row>
    <row r="891" spans="1:6" x14ac:dyDescent="0.2">
      <c r="A891" s="6"/>
      <c r="B891" s="8"/>
      <c r="C891" s="33"/>
      <c r="D891" s="34" t="str">
        <f>IF(C891="","",VLOOKUP(E891,Valutakurser!$A$6:$B$40,2)*C891)</f>
        <v/>
      </c>
      <c r="E891" s="7" t="str">
        <f t="shared" si="14"/>
        <v/>
      </c>
      <c r="F891" s="6"/>
    </row>
    <row r="892" spans="1:6" x14ac:dyDescent="0.2">
      <c r="A892" s="6"/>
      <c r="B892" s="8"/>
      <c r="C892" s="33"/>
      <c r="D892" s="34" t="str">
        <f>IF(C892="","",VLOOKUP(E892,Valutakurser!$A$6:$B$40,2)*C892)</f>
        <v/>
      </c>
      <c r="E892" s="7" t="str">
        <f t="shared" si="14"/>
        <v/>
      </c>
      <c r="F892" s="6"/>
    </row>
    <row r="893" spans="1:6" x14ac:dyDescent="0.2">
      <c r="A893" s="6"/>
      <c r="B893" s="8"/>
      <c r="C893" s="33"/>
      <c r="D893" s="34" t="str">
        <f>IF(C893="","",VLOOKUP(E893,Valutakurser!$A$6:$B$40,2)*C893)</f>
        <v/>
      </c>
      <c r="E893" s="7" t="str">
        <f t="shared" si="14"/>
        <v/>
      </c>
      <c r="F893" s="6"/>
    </row>
    <row r="894" spans="1:6" x14ac:dyDescent="0.2">
      <c r="A894" s="6"/>
      <c r="B894" s="8"/>
      <c r="C894" s="33"/>
      <c r="D894" s="34" t="str">
        <f>IF(C894="","",VLOOKUP(E894,Valutakurser!$A$6:$B$40,2)*C894)</f>
        <v/>
      </c>
      <c r="E894" s="7" t="str">
        <f t="shared" si="14"/>
        <v/>
      </c>
      <c r="F894" s="6"/>
    </row>
    <row r="895" spans="1:6" x14ac:dyDescent="0.2">
      <c r="A895" s="6"/>
      <c r="B895" s="8"/>
      <c r="C895" s="33"/>
      <c r="D895" s="34" t="str">
        <f>IF(C895="","",VLOOKUP(E895,Valutakurser!$A$6:$B$40,2)*C895)</f>
        <v/>
      </c>
      <c r="E895" s="7" t="str">
        <f t="shared" si="14"/>
        <v/>
      </c>
      <c r="F895" s="6"/>
    </row>
    <row r="896" spans="1:6" x14ac:dyDescent="0.2">
      <c r="A896" s="6"/>
      <c r="B896" s="8"/>
      <c r="C896" s="33"/>
      <c r="D896" s="34" t="str">
        <f>IF(C896="","",VLOOKUP(E896,Valutakurser!$A$6:$B$40,2)*C896)</f>
        <v/>
      </c>
      <c r="E896" s="7" t="str">
        <f t="shared" si="14"/>
        <v/>
      </c>
      <c r="F896" s="6"/>
    </row>
    <row r="897" spans="1:6" x14ac:dyDescent="0.2">
      <c r="A897" s="6"/>
      <c r="B897" s="8"/>
      <c r="C897" s="33"/>
      <c r="D897" s="34" t="str">
        <f>IF(C897="","",VLOOKUP(E897,Valutakurser!$A$6:$B$40,2)*C897)</f>
        <v/>
      </c>
      <c r="E897" s="7" t="str">
        <f t="shared" si="14"/>
        <v/>
      </c>
      <c r="F897" s="6"/>
    </row>
    <row r="898" spans="1:6" x14ac:dyDescent="0.2">
      <c r="A898" s="6"/>
      <c r="B898" s="8"/>
      <c r="C898" s="33"/>
      <c r="D898" s="34" t="str">
        <f>IF(C898="","",VLOOKUP(E898,Valutakurser!$A$6:$B$40,2)*C898)</f>
        <v/>
      </c>
      <c r="E898" s="7" t="str">
        <f t="shared" si="14"/>
        <v/>
      </c>
      <c r="F898" s="6"/>
    </row>
    <row r="899" spans="1:6" x14ac:dyDescent="0.2">
      <c r="A899" s="6"/>
      <c r="B899" s="8"/>
      <c r="C899" s="33"/>
      <c r="D899" s="34" t="str">
        <f>IF(C899="","",VLOOKUP(E899,Valutakurser!$A$6:$B$40,2)*C899)</f>
        <v/>
      </c>
      <c r="E899" s="7" t="str">
        <f t="shared" si="14"/>
        <v/>
      </c>
      <c r="F899" s="6"/>
    </row>
    <row r="900" spans="1:6" x14ac:dyDescent="0.2">
      <c r="A900" s="6"/>
      <c r="B900" s="8"/>
      <c r="C900" s="33"/>
      <c r="D900" s="34" t="str">
        <f>IF(C900="","",VLOOKUP(E900,Valutakurser!$A$6:$B$40,2)*C900)</f>
        <v/>
      </c>
      <c r="E900" s="7" t="str">
        <f t="shared" si="14"/>
        <v/>
      </c>
      <c r="F900" s="6"/>
    </row>
    <row r="901" spans="1:6" x14ac:dyDescent="0.2">
      <c r="A901" s="6"/>
      <c r="B901" s="8"/>
      <c r="C901" s="33"/>
      <c r="D901" s="34" t="str">
        <f>IF(C901="","",VLOOKUP(E901,Valutakurser!$A$6:$B$40,2)*C901)</f>
        <v/>
      </c>
      <c r="E901" s="7" t="str">
        <f t="shared" si="14"/>
        <v/>
      </c>
      <c r="F901" s="6"/>
    </row>
    <row r="902" spans="1:6" x14ac:dyDescent="0.2">
      <c r="A902" s="6"/>
      <c r="B902" s="8"/>
      <c r="C902" s="33"/>
      <c r="D902" s="34" t="str">
        <f>IF(C902="","",VLOOKUP(E902,Valutakurser!$A$6:$B$40,2)*C902)</f>
        <v/>
      </c>
      <c r="E902" s="7" t="str">
        <f t="shared" si="14"/>
        <v/>
      </c>
      <c r="F902" s="6"/>
    </row>
    <row r="903" spans="1:6" x14ac:dyDescent="0.2">
      <c r="A903" s="6"/>
      <c r="B903" s="8"/>
      <c r="C903" s="33"/>
      <c r="D903" s="34" t="str">
        <f>IF(C903="","",VLOOKUP(E903,Valutakurser!$A$6:$B$40,2)*C903)</f>
        <v/>
      </c>
      <c r="E903" s="7" t="str">
        <f t="shared" ref="E903:E966" si="15">IF(B903="","",YEAR(B903))</f>
        <v/>
      </c>
      <c r="F903" s="6"/>
    </row>
    <row r="904" spans="1:6" x14ac:dyDescent="0.2">
      <c r="A904" s="6"/>
      <c r="B904" s="8"/>
      <c r="C904" s="33"/>
      <c r="D904" s="34" t="str">
        <f>IF(C904="","",VLOOKUP(E904,Valutakurser!$A$6:$B$40,2)*C904)</f>
        <v/>
      </c>
      <c r="E904" s="7" t="str">
        <f t="shared" si="15"/>
        <v/>
      </c>
      <c r="F904" s="6"/>
    </row>
    <row r="905" spans="1:6" x14ac:dyDescent="0.2">
      <c r="A905" s="6"/>
      <c r="B905" s="8"/>
      <c r="C905" s="33"/>
      <c r="D905" s="34" t="str">
        <f>IF(C905="","",VLOOKUP(E905,Valutakurser!$A$6:$B$40,2)*C905)</f>
        <v/>
      </c>
      <c r="E905" s="7" t="str">
        <f t="shared" si="15"/>
        <v/>
      </c>
      <c r="F905" s="6"/>
    </row>
    <row r="906" spans="1:6" x14ac:dyDescent="0.2">
      <c r="A906" s="6"/>
      <c r="B906" s="8"/>
      <c r="C906" s="33"/>
      <c r="D906" s="34" t="str">
        <f>IF(C906="","",VLOOKUP(E906,Valutakurser!$A$6:$B$40,2)*C906)</f>
        <v/>
      </c>
      <c r="E906" s="7" t="str">
        <f t="shared" si="15"/>
        <v/>
      </c>
      <c r="F906" s="6"/>
    </row>
    <row r="907" spans="1:6" x14ac:dyDescent="0.2">
      <c r="A907" s="6"/>
      <c r="B907" s="8"/>
      <c r="C907" s="33"/>
      <c r="D907" s="34" t="str">
        <f>IF(C907="","",VLOOKUP(E907,Valutakurser!$A$6:$B$40,2)*C907)</f>
        <v/>
      </c>
      <c r="E907" s="7" t="str">
        <f t="shared" si="15"/>
        <v/>
      </c>
      <c r="F907" s="6"/>
    </row>
    <row r="908" spans="1:6" x14ac:dyDescent="0.2">
      <c r="A908" s="6"/>
      <c r="B908" s="8"/>
      <c r="C908" s="33"/>
      <c r="D908" s="34" t="str">
        <f>IF(C908="","",VLOOKUP(E908,Valutakurser!$A$6:$B$40,2)*C908)</f>
        <v/>
      </c>
      <c r="E908" s="7" t="str">
        <f t="shared" si="15"/>
        <v/>
      </c>
      <c r="F908" s="6"/>
    </row>
    <row r="909" spans="1:6" x14ac:dyDescent="0.2">
      <c r="A909" s="6"/>
      <c r="B909" s="8"/>
      <c r="C909" s="33"/>
      <c r="D909" s="34" t="str">
        <f>IF(C909="","",VLOOKUP(E909,Valutakurser!$A$6:$B$40,2)*C909)</f>
        <v/>
      </c>
      <c r="E909" s="7" t="str">
        <f t="shared" si="15"/>
        <v/>
      </c>
      <c r="F909" s="6"/>
    </row>
    <row r="910" spans="1:6" x14ac:dyDescent="0.2">
      <c r="A910" s="6"/>
      <c r="B910" s="8"/>
      <c r="C910" s="33"/>
      <c r="D910" s="34" t="str">
        <f>IF(C910="","",VLOOKUP(E910,Valutakurser!$A$6:$B$40,2)*C910)</f>
        <v/>
      </c>
      <c r="E910" s="7" t="str">
        <f t="shared" si="15"/>
        <v/>
      </c>
      <c r="F910" s="6"/>
    </row>
    <row r="911" spans="1:6" x14ac:dyDescent="0.2">
      <c r="A911" s="6"/>
      <c r="B911" s="8"/>
      <c r="C911" s="33"/>
      <c r="D911" s="34" t="str">
        <f>IF(C911="","",VLOOKUP(E911,Valutakurser!$A$6:$B$40,2)*C911)</f>
        <v/>
      </c>
      <c r="E911" s="7" t="str">
        <f t="shared" si="15"/>
        <v/>
      </c>
      <c r="F911" s="6"/>
    </row>
    <row r="912" spans="1:6" x14ac:dyDescent="0.2">
      <c r="A912" s="6"/>
      <c r="B912" s="8"/>
      <c r="C912" s="33"/>
      <c r="D912" s="34" t="str">
        <f>IF(C912="","",VLOOKUP(E912,Valutakurser!$A$6:$B$40,2)*C912)</f>
        <v/>
      </c>
      <c r="E912" s="7" t="str">
        <f t="shared" si="15"/>
        <v/>
      </c>
      <c r="F912" s="6"/>
    </row>
    <row r="913" spans="1:6" x14ac:dyDescent="0.2">
      <c r="A913" s="6"/>
      <c r="B913" s="8"/>
      <c r="C913" s="33"/>
      <c r="D913" s="34" t="str">
        <f>IF(C913="","",VLOOKUP(E913,Valutakurser!$A$6:$B$40,2)*C913)</f>
        <v/>
      </c>
      <c r="E913" s="7" t="str">
        <f t="shared" si="15"/>
        <v/>
      </c>
      <c r="F913" s="6"/>
    </row>
    <row r="914" spans="1:6" x14ac:dyDescent="0.2">
      <c r="A914" s="6"/>
      <c r="B914" s="8"/>
      <c r="C914" s="33"/>
      <c r="D914" s="34" t="str">
        <f>IF(C914="","",VLOOKUP(E914,Valutakurser!$A$6:$B$40,2)*C914)</f>
        <v/>
      </c>
      <c r="E914" s="7" t="str">
        <f t="shared" si="15"/>
        <v/>
      </c>
      <c r="F914" s="6"/>
    </row>
    <row r="915" spans="1:6" x14ac:dyDescent="0.2">
      <c r="A915" s="6"/>
      <c r="B915" s="8"/>
      <c r="C915" s="33"/>
      <c r="D915" s="34" t="str">
        <f>IF(C915="","",VLOOKUP(E915,Valutakurser!$A$6:$B$40,2)*C915)</f>
        <v/>
      </c>
      <c r="E915" s="7" t="str">
        <f t="shared" si="15"/>
        <v/>
      </c>
      <c r="F915" s="6"/>
    </row>
    <row r="916" spans="1:6" x14ac:dyDescent="0.2">
      <c r="A916" s="6"/>
      <c r="B916" s="8"/>
      <c r="C916" s="33"/>
      <c r="D916" s="34" t="str">
        <f>IF(C916="","",VLOOKUP(E916,Valutakurser!$A$6:$B$40,2)*C916)</f>
        <v/>
      </c>
      <c r="E916" s="7" t="str">
        <f t="shared" si="15"/>
        <v/>
      </c>
      <c r="F916" s="6"/>
    </row>
    <row r="917" spans="1:6" x14ac:dyDescent="0.2">
      <c r="A917" s="6"/>
      <c r="B917" s="8"/>
      <c r="C917" s="33"/>
      <c r="D917" s="34" t="str">
        <f>IF(C917="","",VLOOKUP(E917,Valutakurser!$A$6:$B$40,2)*C917)</f>
        <v/>
      </c>
      <c r="E917" s="7" t="str">
        <f t="shared" si="15"/>
        <v/>
      </c>
      <c r="F917" s="6"/>
    </row>
    <row r="918" spans="1:6" x14ac:dyDescent="0.2">
      <c r="A918" s="6"/>
      <c r="B918" s="8"/>
      <c r="C918" s="33"/>
      <c r="D918" s="34" t="str">
        <f>IF(C918="","",VLOOKUP(E918,Valutakurser!$A$6:$B$40,2)*C918)</f>
        <v/>
      </c>
      <c r="E918" s="7" t="str">
        <f t="shared" si="15"/>
        <v/>
      </c>
      <c r="F918" s="6"/>
    </row>
    <row r="919" spans="1:6" x14ac:dyDescent="0.2">
      <c r="A919" s="6"/>
      <c r="B919" s="8"/>
      <c r="C919" s="33"/>
      <c r="D919" s="34" t="str">
        <f>IF(C919="","",VLOOKUP(E919,Valutakurser!$A$6:$B$40,2)*C919)</f>
        <v/>
      </c>
      <c r="E919" s="7" t="str">
        <f t="shared" si="15"/>
        <v/>
      </c>
      <c r="F919" s="6"/>
    </row>
    <row r="920" spans="1:6" x14ac:dyDescent="0.2">
      <c r="A920" s="6"/>
      <c r="B920" s="8"/>
      <c r="C920" s="33"/>
      <c r="D920" s="34" t="str">
        <f>IF(C920="","",VLOOKUP(E920,Valutakurser!$A$6:$B$40,2)*C920)</f>
        <v/>
      </c>
      <c r="E920" s="7" t="str">
        <f t="shared" si="15"/>
        <v/>
      </c>
      <c r="F920" s="6"/>
    </row>
    <row r="921" spans="1:6" x14ac:dyDescent="0.2">
      <c r="A921" s="6"/>
      <c r="B921" s="8"/>
      <c r="C921" s="33"/>
      <c r="D921" s="34" t="str">
        <f>IF(C921="","",VLOOKUP(E921,Valutakurser!$A$6:$B$40,2)*C921)</f>
        <v/>
      </c>
      <c r="E921" s="7" t="str">
        <f t="shared" si="15"/>
        <v/>
      </c>
      <c r="F921" s="6"/>
    </row>
    <row r="922" spans="1:6" x14ac:dyDescent="0.2">
      <c r="A922" s="6"/>
      <c r="B922" s="8"/>
      <c r="C922" s="33"/>
      <c r="D922" s="34" t="str">
        <f>IF(C922="","",VLOOKUP(E922,Valutakurser!$A$6:$B$40,2)*C922)</f>
        <v/>
      </c>
      <c r="E922" s="7" t="str">
        <f t="shared" si="15"/>
        <v/>
      </c>
      <c r="F922" s="6"/>
    </row>
    <row r="923" spans="1:6" x14ac:dyDescent="0.2">
      <c r="A923" s="6"/>
      <c r="B923" s="8"/>
      <c r="C923" s="33"/>
      <c r="D923" s="34" t="str">
        <f>IF(C923="","",VLOOKUP(E923,Valutakurser!$A$6:$B$40,2)*C923)</f>
        <v/>
      </c>
      <c r="E923" s="7" t="str">
        <f t="shared" si="15"/>
        <v/>
      </c>
      <c r="F923" s="6"/>
    </row>
    <row r="924" spans="1:6" x14ac:dyDescent="0.2">
      <c r="A924" s="6"/>
      <c r="B924" s="8"/>
      <c r="C924" s="33"/>
      <c r="D924" s="34" t="str">
        <f>IF(C924="","",VLOOKUP(E924,Valutakurser!$A$6:$B$40,2)*C924)</f>
        <v/>
      </c>
      <c r="E924" s="7" t="str">
        <f t="shared" si="15"/>
        <v/>
      </c>
      <c r="F924" s="6"/>
    </row>
    <row r="925" spans="1:6" x14ac:dyDescent="0.2">
      <c r="A925" s="6"/>
      <c r="B925" s="8"/>
      <c r="C925" s="33"/>
      <c r="D925" s="34" t="str">
        <f>IF(C925="","",VLOOKUP(E925,Valutakurser!$A$6:$B$40,2)*C925)</f>
        <v/>
      </c>
      <c r="E925" s="7" t="str">
        <f t="shared" si="15"/>
        <v/>
      </c>
      <c r="F925" s="6"/>
    </row>
    <row r="926" spans="1:6" x14ac:dyDescent="0.2">
      <c r="A926" s="6"/>
      <c r="B926" s="8"/>
      <c r="C926" s="33"/>
      <c r="D926" s="34" t="str">
        <f>IF(C926="","",VLOOKUP(E926,Valutakurser!$A$6:$B$40,2)*C926)</f>
        <v/>
      </c>
      <c r="E926" s="7" t="str">
        <f t="shared" si="15"/>
        <v/>
      </c>
      <c r="F926" s="6"/>
    </row>
    <row r="927" spans="1:6" x14ac:dyDescent="0.2">
      <c r="A927" s="6"/>
      <c r="B927" s="8"/>
      <c r="C927" s="33"/>
      <c r="D927" s="34" t="str">
        <f>IF(C927="","",VLOOKUP(E927,Valutakurser!$A$6:$B$40,2)*C927)</f>
        <v/>
      </c>
      <c r="E927" s="7" t="str">
        <f t="shared" si="15"/>
        <v/>
      </c>
      <c r="F927" s="6"/>
    </row>
    <row r="928" spans="1:6" x14ac:dyDescent="0.2">
      <c r="A928" s="6"/>
      <c r="B928" s="8"/>
      <c r="C928" s="33"/>
      <c r="D928" s="34" t="str">
        <f>IF(C928="","",VLOOKUP(E928,Valutakurser!$A$6:$B$40,2)*C928)</f>
        <v/>
      </c>
      <c r="E928" s="7" t="str">
        <f t="shared" si="15"/>
        <v/>
      </c>
      <c r="F928" s="6"/>
    </row>
    <row r="929" spans="1:6" x14ac:dyDescent="0.2">
      <c r="A929" s="6"/>
      <c r="B929" s="8"/>
      <c r="C929" s="33"/>
      <c r="D929" s="34" t="str">
        <f>IF(C929="","",VLOOKUP(E929,Valutakurser!$A$6:$B$40,2)*C929)</f>
        <v/>
      </c>
      <c r="E929" s="7" t="str">
        <f t="shared" si="15"/>
        <v/>
      </c>
      <c r="F929" s="6"/>
    </row>
    <row r="930" spans="1:6" x14ac:dyDescent="0.2">
      <c r="A930" s="6"/>
      <c r="B930" s="8"/>
      <c r="C930" s="33"/>
      <c r="D930" s="34" t="str">
        <f>IF(C930="","",VLOOKUP(E930,Valutakurser!$A$6:$B$40,2)*C930)</f>
        <v/>
      </c>
      <c r="E930" s="7" t="str">
        <f t="shared" si="15"/>
        <v/>
      </c>
      <c r="F930" s="6"/>
    </row>
    <row r="931" spans="1:6" x14ac:dyDescent="0.2">
      <c r="A931" s="6"/>
      <c r="B931" s="8"/>
      <c r="C931" s="33"/>
      <c r="D931" s="34" t="str">
        <f>IF(C931="","",VLOOKUP(E931,Valutakurser!$A$6:$B$40,2)*C931)</f>
        <v/>
      </c>
      <c r="E931" s="7" t="str">
        <f t="shared" si="15"/>
        <v/>
      </c>
      <c r="F931" s="6"/>
    </row>
    <row r="932" spans="1:6" x14ac:dyDescent="0.2">
      <c r="A932" s="6"/>
      <c r="B932" s="8"/>
      <c r="C932" s="33"/>
      <c r="D932" s="34" t="str">
        <f>IF(C932="","",VLOOKUP(E932,Valutakurser!$A$6:$B$40,2)*C932)</f>
        <v/>
      </c>
      <c r="E932" s="7" t="str">
        <f t="shared" si="15"/>
        <v/>
      </c>
      <c r="F932" s="6"/>
    </row>
    <row r="933" spans="1:6" x14ac:dyDescent="0.2">
      <c r="A933" s="6"/>
      <c r="B933" s="8"/>
      <c r="C933" s="33"/>
      <c r="D933" s="34" t="str">
        <f>IF(C933="","",VLOOKUP(E933,Valutakurser!$A$6:$B$40,2)*C933)</f>
        <v/>
      </c>
      <c r="E933" s="7" t="str">
        <f t="shared" si="15"/>
        <v/>
      </c>
      <c r="F933" s="6"/>
    </row>
    <row r="934" spans="1:6" x14ac:dyDescent="0.2">
      <c r="A934" s="6"/>
      <c r="B934" s="8"/>
      <c r="C934" s="33"/>
      <c r="D934" s="34" t="str">
        <f>IF(C934="","",VLOOKUP(E934,Valutakurser!$A$6:$B$40,2)*C934)</f>
        <v/>
      </c>
      <c r="E934" s="7" t="str">
        <f t="shared" si="15"/>
        <v/>
      </c>
      <c r="F934" s="6"/>
    </row>
    <row r="935" spans="1:6" x14ac:dyDescent="0.2">
      <c r="A935" s="6"/>
      <c r="B935" s="8"/>
      <c r="C935" s="33"/>
      <c r="D935" s="34" t="str">
        <f>IF(C935="","",VLOOKUP(E935,Valutakurser!$A$6:$B$40,2)*C935)</f>
        <v/>
      </c>
      <c r="E935" s="7" t="str">
        <f t="shared" si="15"/>
        <v/>
      </c>
      <c r="F935" s="6"/>
    </row>
    <row r="936" spans="1:6" x14ac:dyDescent="0.2">
      <c r="A936" s="6"/>
      <c r="B936" s="8"/>
      <c r="C936" s="33"/>
      <c r="D936" s="34" t="str">
        <f>IF(C936="","",VLOOKUP(E936,Valutakurser!$A$6:$B$40,2)*C936)</f>
        <v/>
      </c>
      <c r="E936" s="7" t="str">
        <f t="shared" si="15"/>
        <v/>
      </c>
      <c r="F936" s="6"/>
    </row>
    <row r="937" spans="1:6" x14ac:dyDescent="0.2">
      <c r="A937" s="6"/>
      <c r="B937" s="8"/>
      <c r="C937" s="33"/>
      <c r="D937" s="34" t="str">
        <f>IF(C937="","",VLOOKUP(E937,Valutakurser!$A$6:$B$40,2)*C937)</f>
        <v/>
      </c>
      <c r="E937" s="7" t="str">
        <f t="shared" si="15"/>
        <v/>
      </c>
      <c r="F937" s="6"/>
    </row>
    <row r="938" spans="1:6" x14ac:dyDescent="0.2">
      <c r="A938" s="6"/>
      <c r="B938" s="8"/>
      <c r="C938" s="33"/>
      <c r="D938" s="34" t="str">
        <f>IF(C938="","",VLOOKUP(E938,Valutakurser!$A$6:$B$40,2)*C938)</f>
        <v/>
      </c>
      <c r="E938" s="7" t="str">
        <f t="shared" si="15"/>
        <v/>
      </c>
      <c r="F938" s="6"/>
    </row>
    <row r="939" spans="1:6" x14ac:dyDescent="0.2">
      <c r="A939" s="6"/>
      <c r="B939" s="8"/>
      <c r="C939" s="33"/>
      <c r="D939" s="34" t="str">
        <f>IF(C939="","",VLOOKUP(E939,Valutakurser!$A$6:$B$40,2)*C939)</f>
        <v/>
      </c>
      <c r="E939" s="7" t="str">
        <f t="shared" si="15"/>
        <v/>
      </c>
      <c r="F939" s="6"/>
    </row>
    <row r="940" spans="1:6" x14ac:dyDescent="0.2">
      <c r="A940" s="6"/>
      <c r="B940" s="8"/>
      <c r="C940" s="33"/>
      <c r="D940" s="34" t="str">
        <f>IF(C940="","",VLOOKUP(E940,Valutakurser!$A$6:$B$40,2)*C940)</f>
        <v/>
      </c>
      <c r="E940" s="7" t="str">
        <f t="shared" si="15"/>
        <v/>
      </c>
      <c r="F940" s="6"/>
    </row>
    <row r="941" spans="1:6" x14ac:dyDescent="0.2">
      <c r="A941" s="6"/>
      <c r="B941" s="8"/>
      <c r="C941" s="33"/>
      <c r="D941" s="34" t="str">
        <f>IF(C941="","",VLOOKUP(E941,Valutakurser!$A$6:$B$40,2)*C941)</f>
        <v/>
      </c>
      <c r="E941" s="7" t="str">
        <f t="shared" si="15"/>
        <v/>
      </c>
      <c r="F941" s="6"/>
    </row>
    <row r="942" spans="1:6" x14ac:dyDescent="0.2">
      <c r="A942" s="6"/>
      <c r="B942" s="8"/>
      <c r="C942" s="33"/>
      <c r="D942" s="34" t="str">
        <f>IF(C942="","",VLOOKUP(E942,Valutakurser!$A$6:$B$40,2)*C942)</f>
        <v/>
      </c>
      <c r="E942" s="7" t="str">
        <f t="shared" si="15"/>
        <v/>
      </c>
      <c r="F942" s="6"/>
    </row>
    <row r="943" spans="1:6" x14ac:dyDescent="0.2">
      <c r="A943" s="6"/>
      <c r="B943" s="8"/>
      <c r="C943" s="33"/>
      <c r="D943" s="34" t="str">
        <f>IF(C943="","",VLOOKUP(E943,Valutakurser!$A$6:$B$40,2)*C943)</f>
        <v/>
      </c>
      <c r="E943" s="7" t="str">
        <f t="shared" si="15"/>
        <v/>
      </c>
      <c r="F943" s="6"/>
    </row>
    <row r="944" spans="1:6" x14ac:dyDescent="0.2">
      <c r="A944" s="6"/>
      <c r="B944" s="8"/>
      <c r="C944" s="33"/>
      <c r="D944" s="34" t="str">
        <f>IF(C944="","",VLOOKUP(E944,Valutakurser!$A$6:$B$40,2)*C944)</f>
        <v/>
      </c>
      <c r="E944" s="7" t="str">
        <f t="shared" si="15"/>
        <v/>
      </c>
      <c r="F944" s="6"/>
    </row>
    <row r="945" spans="1:6" x14ac:dyDescent="0.2">
      <c r="A945" s="6"/>
      <c r="B945" s="8"/>
      <c r="C945" s="33"/>
      <c r="D945" s="34" t="str">
        <f>IF(C945="","",VLOOKUP(E945,Valutakurser!$A$6:$B$40,2)*C945)</f>
        <v/>
      </c>
      <c r="E945" s="7" t="str">
        <f t="shared" si="15"/>
        <v/>
      </c>
      <c r="F945" s="6"/>
    </row>
    <row r="946" spans="1:6" x14ac:dyDescent="0.2">
      <c r="A946" s="6"/>
      <c r="B946" s="8"/>
      <c r="C946" s="33"/>
      <c r="D946" s="34" t="str">
        <f>IF(C946="","",VLOOKUP(E946,Valutakurser!$A$6:$B$40,2)*C946)</f>
        <v/>
      </c>
      <c r="E946" s="7" t="str">
        <f t="shared" si="15"/>
        <v/>
      </c>
      <c r="F946" s="6"/>
    </row>
    <row r="947" spans="1:6" x14ac:dyDescent="0.2">
      <c r="A947" s="6"/>
      <c r="B947" s="8"/>
      <c r="C947" s="33"/>
      <c r="D947" s="34" t="str">
        <f>IF(C947="","",VLOOKUP(E947,Valutakurser!$A$6:$B$40,2)*C947)</f>
        <v/>
      </c>
      <c r="E947" s="7" t="str">
        <f t="shared" si="15"/>
        <v/>
      </c>
      <c r="F947" s="6"/>
    </row>
    <row r="948" spans="1:6" x14ac:dyDescent="0.2">
      <c r="A948" s="6"/>
      <c r="B948" s="8"/>
      <c r="C948" s="33"/>
      <c r="D948" s="34" t="str">
        <f>IF(C948="","",VLOOKUP(E948,Valutakurser!$A$6:$B$40,2)*C948)</f>
        <v/>
      </c>
      <c r="E948" s="7" t="str">
        <f t="shared" si="15"/>
        <v/>
      </c>
      <c r="F948" s="6"/>
    </row>
    <row r="949" spans="1:6" x14ac:dyDescent="0.2">
      <c r="A949" s="6"/>
      <c r="B949" s="8"/>
      <c r="C949" s="33"/>
      <c r="D949" s="34" t="str">
        <f>IF(C949="","",VLOOKUP(E949,Valutakurser!$A$6:$B$40,2)*C949)</f>
        <v/>
      </c>
      <c r="E949" s="7" t="str">
        <f t="shared" si="15"/>
        <v/>
      </c>
      <c r="F949" s="6"/>
    </row>
    <row r="950" spans="1:6" x14ac:dyDescent="0.2">
      <c r="A950" s="6"/>
      <c r="B950" s="8"/>
      <c r="C950" s="33"/>
      <c r="D950" s="34" t="str">
        <f>IF(C950="","",VLOOKUP(E950,Valutakurser!$A$6:$B$40,2)*C950)</f>
        <v/>
      </c>
      <c r="E950" s="7" t="str">
        <f t="shared" si="15"/>
        <v/>
      </c>
      <c r="F950" s="6"/>
    </row>
    <row r="951" spans="1:6" x14ac:dyDescent="0.2">
      <c r="A951" s="6"/>
      <c r="B951" s="8"/>
      <c r="C951" s="33"/>
      <c r="D951" s="34" t="str">
        <f>IF(C951="","",VLOOKUP(E951,Valutakurser!$A$6:$B$40,2)*C951)</f>
        <v/>
      </c>
      <c r="E951" s="7" t="str">
        <f t="shared" si="15"/>
        <v/>
      </c>
      <c r="F951" s="6"/>
    </row>
    <row r="952" spans="1:6" x14ac:dyDescent="0.2">
      <c r="A952" s="6"/>
      <c r="B952" s="8"/>
      <c r="C952" s="33"/>
      <c r="D952" s="34" t="str">
        <f>IF(C952="","",VLOOKUP(E952,Valutakurser!$A$6:$B$40,2)*C952)</f>
        <v/>
      </c>
      <c r="E952" s="7" t="str">
        <f t="shared" si="15"/>
        <v/>
      </c>
      <c r="F952" s="6"/>
    </row>
    <row r="953" spans="1:6" x14ac:dyDescent="0.2">
      <c r="A953" s="6"/>
      <c r="B953" s="8"/>
      <c r="C953" s="33"/>
      <c r="D953" s="34" t="str">
        <f>IF(C953="","",VLOOKUP(E953,Valutakurser!$A$6:$B$40,2)*C953)</f>
        <v/>
      </c>
      <c r="E953" s="7" t="str">
        <f t="shared" si="15"/>
        <v/>
      </c>
      <c r="F953" s="6"/>
    </row>
    <row r="954" spans="1:6" x14ac:dyDescent="0.2">
      <c r="A954" s="6"/>
      <c r="B954" s="8"/>
      <c r="C954" s="33"/>
      <c r="D954" s="34" t="str">
        <f>IF(C954="","",VLOOKUP(E954,Valutakurser!$A$6:$B$40,2)*C954)</f>
        <v/>
      </c>
      <c r="E954" s="7" t="str">
        <f t="shared" si="15"/>
        <v/>
      </c>
      <c r="F954" s="6"/>
    </row>
    <row r="955" spans="1:6" x14ac:dyDescent="0.2">
      <c r="A955" s="6"/>
      <c r="B955" s="8"/>
      <c r="C955" s="33"/>
      <c r="D955" s="34" t="str">
        <f>IF(C955="","",VLOOKUP(E955,Valutakurser!$A$6:$B$40,2)*C955)</f>
        <v/>
      </c>
      <c r="E955" s="7" t="str">
        <f t="shared" si="15"/>
        <v/>
      </c>
      <c r="F955" s="6"/>
    </row>
    <row r="956" spans="1:6" x14ac:dyDescent="0.2">
      <c r="A956" s="6"/>
      <c r="B956" s="8"/>
      <c r="C956" s="33"/>
      <c r="D956" s="34" t="str">
        <f>IF(C956="","",VLOOKUP(E956,Valutakurser!$A$6:$B$40,2)*C956)</f>
        <v/>
      </c>
      <c r="E956" s="7" t="str">
        <f t="shared" si="15"/>
        <v/>
      </c>
      <c r="F956" s="6"/>
    </row>
    <row r="957" spans="1:6" x14ac:dyDescent="0.2">
      <c r="A957" s="6"/>
      <c r="B957" s="8"/>
      <c r="C957" s="33"/>
      <c r="D957" s="34" t="str">
        <f>IF(C957="","",VLOOKUP(E957,Valutakurser!$A$6:$B$40,2)*C957)</f>
        <v/>
      </c>
      <c r="E957" s="7" t="str">
        <f t="shared" si="15"/>
        <v/>
      </c>
      <c r="F957" s="6"/>
    </row>
    <row r="958" spans="1:6" x14ac:dyDescent="0.2">
      <c r="A958" s="6"/>
      <c r="B958" s="8"/>
      <c r="C958" s="33"/>
      <c r="D958" s="34" t="str">
        <f>IF(C958="","",VLOOKUP(E958,Valutakurser!$A$6:$B$40,2)*C958)</f>
        <v/>
      </c>
      <c r="E958" s="7" t="str">
        <f t="shared" si="15"/>
        <v/>
      </c>
      <c r="F958" s="6"/>
    </row>
    <row r="959" spans="1:6" x14ac:dyDescent="0.2">
      <c r="A959" s="6"/>
      <c r="B959" s="8"/>
      <c r="C959" s="33"/>
      <c r="D959" s="34" t="str">
        <f>IF(C959="","",VLOOKUP(E959,Valutakurser!$A$6:$B$40,2)*C959)</f>
        <v/>
      </c>
      <c r="E959" s="7" t="str">
        <f t="shared" si="15"/>
        <v/>
      </c>
      <c r="F959" s="6"/>
    </row>
    <row r="960" spans="1:6" x14ac:dyDescent="0.2">
      <c r="A960" s="6"/>
      <c r="B960" s="8"/>
      <c r="C960" s="33"/>
      <c r="D960" s="34" t="str">
        <f>IF(C960="","",VLOOKUP(E960,Valutakurser!$A$6:$B$40,2)*C960)</f>
        <v/>
      </c>
      <c r="E960" s="7" t="str">
        <f t="shared" si="15"/>
        <v/>
      </c>
      <c r="F960" s="6"/>
    </row>
    <row r="961" spans="1:6" x14ac:dyDescent="0.2">
      <c r="A961" s="6"/>
      <c r="B961" s="8"/>
      <c r="C961" s="33"/>
      <c r="D961" s="34" t="str">
        <f>IF(C961="","",VLOOKUP(E961,Valutakurser!$A$6:$B$40,2)*C961)</f>
        <v/>
      </c>
      <c r="E961" s="7" t="str">
        <f t="shared" si="15"/>
        <v/>
      </c>
      <c r="F961" s="6"/>
    </row>
    <row r="962" spans="1:6" x14ac:dyDescent="0.2">
      <c r="A962" s="6"/>
      <c r="B962" s="8"/>
      <c r="C962" s="33"/>
      <c r="D962" s="34" t="str">
        <f>IF(C962="","",VLOOKUP(E962,Valutakurser!$A$6:$B$40,2)*C962)</f>
        <v/>
      </c>
      <c r="E962" s="7" t="str">
        <f t="shared" si="15"/>
        <v/>
      </c>
      <c r="F962" s="6"/>
    </row>
    <row r="963" spans="1:6" x14ac:dyDescent="0.2">
      <c r="A963" s="6"/>
      <c r="B963" s="8"/>
      <c r="C963" s="33"/>
      <c r="D963" s="34" t="str">
        <f>IF(C963="","",VLOOKUP(E963,Valutakurser!$A$6:$B$40,2)*C963)</f>
        <v/>
      </c>
      <c r="E963" s="7" t="str">
        <f t="shared" si="15"/>
        <v/>
      </c>
      <c r="F963" s="6"/>
    </row>
    <row r="964" spans="1:6" x14ac:dyDescent="0.2">
      <c r="A964" s="6"/>
      <c r="B964" s="8"/>
      <c r="C964" s="33"/>
      <c r="D964" s="34" t="str">
        <f>IF(C964="","",VLOOKUP(E964,Valutakurser!$A$6:$B$40,2)*C964)</f>
        <v/>
      </c>
      <c r="E964" s="7" t="str">
        <f t="shared" si="15"/>
        <v/>
      </c>
      <c r="F964" s="6"/>
    </row>
    <row r="965" spans="1:6" x14ac:dyDescent="0.2">
      <c r="A965" s="6"/>
      <c r="B965" s="8"/>
      <c r="C965" s="33"/>
      <c r="D965" s="34" t="str">
        <f>IF(C965="","",VLOOKUP(E965,Valutakurser!$A$6:$B$40,2)*C965)</f>
        <v/>
      </c>
      <c r="E965" s="7" t="str">
        <f t="shared" si="15"/>
        <v/>
      </c>
      <c r="F965" s="6"/>
    </row>
    <row r="966" spans="1:6" x14ac:dyDescent="0.2">
      <c r="A966" s="6"/>
      <c r="B966" s="8"/>
      <c r="C966" s="33"/>
      <c r="D966" s="34" t="str">
        <f>IF(C966="","",VLOOKUP(E966,Valutakurser!$A$6:$B$40,2)*C966)</f>
        <v/>
      </c>
      <c r="E966" s="7" t="str">
        <f t="shared" si="15"/>
        <v/>
      </c>
      <c r="F966" s="6"/>
    </row>
    <row r="967" spans="1:6" x14ac:dyDescent="0.2">
      <c r="A967" s="6"/>
      <c r="B967" s="8"/>
      <c r="C967" s="33"/>
      <c r="D967" s="34" t="str">
        <f>IF(C967="","",VLOOKUP(E967,Valutakurser!$A$6:$B$40,2)*C967)</f>
        <v/>
      </c>
      <c r="E967" s="7" t="str">
        <f t="shared" ref="E967:E1005" si="16">IF(B967="","",YEAR(B967))</f>
        <v/>
      </c>
      <c r="F967" s="6"/>
    </row>
    <row r="968" spans="1:6" x14ac:dyDescent="0.2">
      <c r="A968" s="6"/>
      <c r="B968" s="8"/>
      <c r="C968" s="33"/>
      <c r="D968" s="34" t="str">
        <f>IF(C968="","",VLOOKUP(E968,Valutakurser!$A$6:$B$40,2)*C968)</f>
        <v/>
      </c>
      <c r="E968" s="7" t="str">
        <f t="shared" si="16"/>
        <v/>
      </c>
      <c r="F968" s="6"/>
    </row>
    <row r="969" spans="1:6" x14ac:dyDescent="0.2">
      <c r="A969" s="6"/>
      <c r="B969" s="8"/>
      <c r="C969" s="33"/>
      <c r="D969" s="34" t="str">
        <f>IF(C969="","",VLOOKUP(E969,Valutakurser!$A$6:$B$40,2)*C969)</f>
        <v/>
      </c>
      <c r="E969" s="7" t="str">
        <f t="shared" si="16"/>
        <v/>
      </c>
      <c r="F969" s="6"/>
    </row>
    <row r="970" spans="1:6" x14ac:dyDescent="0.2">
      <c r="A970" s="6"/>
      <c r="B970" s="8"/>
      <c r="C970" s="33"/>
      <c r="D970" s="34" t="str">
        <f>IF(C970="","",VLOOKUP(E970,Valutakurser!$A$6:$B$40,2)*C970)</f>
        <v/>
      </c>
      <c r="E970" s="7" t="str">
        <f t="shared" si="16"/>
        <v/>
      </c>
      <c r="F970" s="6"/>
    </row>
    <row r="971" spans="1:6" x14ac:dyDescent="0.2">
      <c r="A971" s="6"/>
      <c r="B971" s="8"/>
      <c r="C971" s="33"/>
      <c r="D971" s="34" t="str">
        <f>IF(C971="","",VLOOKUP(E971,Valutakurser!$A$6:$B$40,2)*C971)</f>
        <v/>
      </c>
      <c r="E971" s="7" t="str">
        <f t="shared" si="16"/>
        <v/>
      </c>
      <c r="F971" s="6"/>
    </row>
    <row r="972" spans="1:6" x14ac:dyDescent="0.2">
      <c r="A972" s="6"/>
      <c r="B972" s="8"/>
      <c r="C972" s="33"/>
      <c r="D972" s="34" t="str">
        <f>IF(C972="","",VLOOKUP(E972,Valutakurser!$A$6:$B$40,2)*C972)</f>
        <v/>
      </c>
      <c r="E972" s="7" t="str">
        <f t="shared" si="16"/>
        <v/>
      </c>
      <c r="F972" s="6"/>
    </row>
    <row r="973" spans="1:6" x14ac:dyDescent="0.2">
      <c r="A973" s="6"/>
      <c r="B973" s="8"/>
      <c r="C973" s="33"/>
      <c r="D973" s="34" t="str">
        <f>IF(C973="","",VLOOKUP(E973,Valutakurser!$A$6:$B$40,2)*C973)</f>
        <v/>
      </c>
      <c r="E973" s="7" t="str">
        <f t="shared" si="16"/>
        <v/>
      </c>
      <c r="F973" s="6"/>
    </row>
    <row r="974" spans="1:6" x14ac:dyDescent="0.2">
      <c r="A974" s="6"/>
      <c r="B974" s="8"/>
      <c r="C974" s="33"/>
      <c r="D974" s="34" t="str">
        <f>IF(C974="","",VLOOKUP(E974,Valutakurser!$A$6:$B$40,2)*C974)</f>
        <v/>
      </c>
      <c r="E974" s="7" t="str">
        <f t="shared" si="16"/>
        <v/>
      </c>
      <c r="F974" s="6"/>
    </row>
    <row r="975" spans="1:6" x14ac:dyDescent="0.2">
      <c r="A975" s="6"/>
      <c r="B975" s="8"/>
      <c r="C975" s="33"/>
      <c r="D975" s="34" t="str">
        <f>IF(C975="","",VLOOKUP(E975,Valutakurser!$A$6:$B$40,2)*C975)</f>
        <v/>
      </c>
      <c r="E975" s="7" t="str">
        <f t="shared" si="16"/>
        <v/>
      </c>
      <c r="F975" s="6"/>
    </row>
    <row r="976" spans="1:6" x14ac:dyDescent="0.2">
      <c r="A976" s="6"/>
      <c r="B976" s="8"/>
      <c r="C976" s="33"/>
      <c r="D976" s="34" t="str">
        <f>IF(C976="","",VLOOKUP(E976,Valutakurser!$A$6:$B$40,2)*C976)</f>
        <v/>
      </c>
      <c r="E976" s="7" t="str">
        <f t="shared" si="16"/>
        <v/>
      </c>
      <c r="F976" s="6"/>
    </row>
    <row r="977" spans="1:6" x14ac:dyDescent="0.2">
      <c r="A977" s="6"/>
      <c r="B977" s="8"/>
      <c r="C977" s="33"/>
      <c r="D977" s="34" t="str">
        <f>IF(C977="","",VLOOKUP(E977,Valutakurser!$A$6:$B$40,2)*C977)</f>
        <v/>
      </c>
      <c r="E977" s="7" t="str">
        <f t="shared" si="16"/>
        <v/>
      </c>
      <c r="F977" s="6"/>
    </row>
    <row r="978" spans="1:6" x14ac:dyDescent="0.2">
      <c r="A978" s="6"/>
      <c r="B978" s="8"/>
      <c r="C978" s="33"/>
      <c r="D978" s="34" t="str">
        <f>IF(C978="","",VLOOKUP(E978,Valutakurser!$A$6:$B$40,2)*C978)</f>
        <v/>
      </c>
      <c r="E978" s="7" t="str">
        <f t="shared" si="16"/>
        <v/>
      </c>
      <c r="F978" s="6"/>
    </row>
    <row r="979" spans="1:6" x14ac:dyDescent="0.2">
      <c r="A979" s="6"/>
      <c r="B979" s="8"/>
      <c r="C979" s="33"/>
      <c r="D979" s="34" t="str">
        <f>IF(C979="","",VLOOKUP(E979,Valutakurser!$A$6:$B$40,2)*C979)</f>
        <v/>
      </c>
      <c r="E979" s="7" t="str">
        <f t="shared" si="16"/>
        <v/>
      </c>
      <c r="F979" s="6"/>
    </row>
    <row r="980" spans="1:6" x14ac:dyDescent="0.2">
      <c r="A980" s="6"/>
      <c r="B980" s="8"/>
      <c r="C980" s="33"/>
      <c r="D980" s="34" t="str">
        <f>IF(C980="","",VLOOKUP(E980,Valutakurser!$A$6:$B$40,2)*C980)</f>
        <v/>
      </c>
      <c r="E980" s="7" t="str">
        <f t="shared" si="16"/>
        <v/>
      </c>
      <c r="F980" s="6"/>
    </row>
    <row r="981" spans="1:6" x14ac:dyDescent="0.2">
      <c r="A981" s="6"/>
      <c r="B981" s="8"/>
      <c r="C981" s="33"/>
      <c r="D981" s="34" t="str">
        <f>IF(C981="","",VLOOKUP(E981,Valutakurser!$A$6:$B$40,2)*C981)</f>
        <v/>
      </c>
      <c r="E981" s="7" t="str">
        <f t="shared" si="16"/>
        <v/>
      </c>
      <c r="F981" s="6"/>
    </row>
    <row r="982" spans="1:6" x14ac:dyDescent="0.2">
      <c r="A982" s="6"/>
      <c r="B982" s="8"/>
      <c r="C982" s="33"/>
      <c r="D982" s="34" t="str">
        <f>IF(C982="","",VLOOKUP(E982,Valutakurser!$A$6:$B$40,2)*C982)</f>
        <v/>
      </c>
      <c r="E982" s="7" t="str">
        <f t="shared" si="16"/>
        <v/>
      </c>
      <c r="F982" s="6"/>
    </row>
    <row r="983" spans="1:6" x14ac:dyDescent="0.2">
      <c r="A983" s="6"/>
      <c r="B983" s="8"/>
      <c r="C983" s="33"/>
      <c r="D983" s="34" t="str">
        <f>IF(C983="","",VLOOKUP(E983,Valutakurser!$A$6:$B$40,2)*C983)</f>
        <v/>
      </c>
      <c r="E983" s="7" t="str">
        <f t="shared" si="16"/>
        <v/>
      </c>
      <c r="F983" s="6"/>
    </row>
    <row r="984" spans="1:6" x14ac:dyDescent="0.2">
      <c r="A984" s="6"/>
      <c r="B984" s="8"/>
      <c r="C984" s="33"/>
      <c r="D984" s="34" t="str">
        <f>IF(C984="","",VLOOKUP(E984,Valutakurser!$A$6:$B$40,2)*C984)</f>
        <v/>
      </c>
      <c r="E984" s="7" t="str">
        <f t="shared" si="16"/>
        <v/>
      </c>
      <c r="F984" s="6"/>
    </row>
    <row r="985" spans="1:6" x14ac:dyDescent="0.2">
      <c r="A985" s="6"/>
      <c r="B985" s="8"/>
      <c r="C985" s="33"/>
      <c r="D985" s="34" t="str">
        <f>IF(C985="","",VLOOKUP(E985,Valutakurser!$A$6:$B$40,2)*C985)</f>
        <v/>
      </c>
      <c r="E985" s="7" t="str">
        <f t="shared" si="16"/>
        <v/>
      </c>
      <c r="F985" s="6"/>
    </row>
    <row r="986" spans="1:6" x14ac:dyDescent="0.2">
      <c r="A986" s="6"/>
      <c r="B986" s="8"/>
      <c r="C986" s="33"/>
      <c r="D986" s="34" t="str">
        <f>IF(C986="","",VLOOKUP(E986,Valutakurser!$A$6:$B$40,2)*C986)</f>
        <v/>
      </c>
      <c r="E986" s="7" t="str">
        <f t="shared" si="16"/>
        <v/>
      </c>
      <c r="F986" s="6"/>
    </row>
    <row r="987" spans="1:6" x14ac:dyDescent="0.2">
      <c r="A987" s="6"/>
      <c r="B987" s="8"/>
      <c r="C987" s="33"/>
      <c r="D987" s="34" t="str">
        <f>IF(C987="","",VLOOKUP(E987,Valutakurser!$A$6:$B$40,2)*C987)</f>
        <v/>
      </c>
      <c r="E987" s="7" t="str">
        <f t="shared" si="16"/>
        <v/>
      </c>
      <c r="F987" s="6"/>
    </row>
    <row r="988" spans="1:6" x14ac:dyDescent="0.2">
      <c r="A988" s="6"/>
      <c r="B988" s="8"/>
      <c r="C988" s="33"/>
      <c r="D988" s="34" t="str">
        <f>IF(C988="","",VLOOKUP(E988,Valutakurser!$A$6:$B$40,2)*C988)</f>
        <v/>
      </c>
      <c r="E988" s="7" t="str">
        <f t="shared" si="16"/>
        <v/>
      </c>
      <c r="F988" s="6"/>
    </row>
    <row r="989" spans="1:6" x14ac:dyDescent="0.2">
      <c r="A989" s="6"/>
      <c r="B989" s="8"/>
      <c r="C989" s="33"/>
      <c r="D989" s="34" t="str">
        <f>IF(C989="","",VLOOKUP(E989,Valutakurser!$A$6:$B$40,2)*C989)</f>
        <v/>
      </c>
      <c r="E989" s="7" t="str">
        <f t="shared" si="16"/>
        <v/>
      </c>
      <c r="F989" s="6"/>
    </row>
    <row r="990" spans="1:6" x14ac:dyDescent="0.2">
      <c r="A990" s="6"/>
      <c r="B990" s="8"/>
      <c r="C990" s="33"/>
      <c r="D990" s="34" t="str">
        <f>IF(C990="","",VLOOKUP(E990,Valutakurser!$A$6:$B$40,2)*C990)</f>
        <v/>
      </c>
      <c r="E990" s="7" t="str">
        <f t="shared" si="16"/>
        <v/>
      </c>
      <c r="F990" s="6"/>
    </row>
    <row r="991" spans="1:6" x14ac:dyDescent="0.2">
      <c r="A991" s="6"/>
      <c r="B991" s="8"/>
      <c r="C991" s="33"/>
      <c r="D991" s="34" t="str">
        <f>IF(C991="","",VLOOKUP(E991,Valutakurser!$A$6:$B$40,2)*C991)</f>
        <v/>
      </c>
      <c r="E991" s="7" t="str">
        <f t="shared" si="16"/>
        <v/>
      </c>
      <c r="F991" s="6"/>
    </row>
    <row r="992" spans="1:6" x14ac:dyDescent="0.2">
      <c r="A992" s="6"/>
      <c r="B992" s="8"/>
      <c r="C992" s="33"/>
      <c r="D992" s="34" t="str">
        <f>IF(C992="","",VLOOKUP(E992,Valutakurser!$A$6:$B$40,2)*C992)</f>
        <v/>
      </c>
      <c r="E992" s="7" t="str">
        <f t="shared" si="16"/>
        <v/>
      </c>
      <c r="F992" s="6"/>
    </row>
    <row r="993" spans="1:6" x14ac:dyDescent="0.2">
      <c r="A993" s="6"/>
      <c r="B993" s="8"/>
      <c r="C993" s="33"/>
      <c r="D993" s="34" t="str">
        <f>IF(C993="","",VLOOKUP(E993,Valutakurser!$A$6:$B$40,2)*C993)</f>
        <v/>
      </c>
      <c r="E993" s="7" t="str">
        <f t="shared" si="16"/>
        <v/>
      </c>
      <c r="F993" s="6"/>
    </row>
    <row r="994" spans="1:6" x14ac:dyDescent="0.2">
      <c r="A994" s="6"/>
      <c r="B994" s="8"/>
      <c r="C994" s="33"/>
      <c r="D994" s="34" t="str">
        <f>IF(C994="","",VLOOKUP(E994,Valutakurser!$A$6:$B$40,2)*C994)</f>
        <v/>
      </c>
      <c r="E994" s="7" t="str">
        <f t="shared" si="16"/>
        <v/>
      </c>
      <c r="F994" s="6"/>
    </row>
    <row r="995" spans="1:6" x14ac:dyDescent="0.2">
      <c r="A995" s="6"/>
      <c r="B995" s="8"/>
      <c r="C995" s="33"/>
      <c r="D995" s="34" t="str">
        <f>IF(C995="","",VLOOKUP(E995,Valutakurser!$A$6:$B$40,2)*C995)</f>
        <v/>
      </c>
      <c r="E995" s="7" t="str">
        <f t="shared" si="16"/>
        <v/>
      </c>
      <c r="F995" s="6"/>
    </row>
    <row r="996" spans="1:6" x14ac:dyDescent="0.2">
      <c r="A996" s="6"/>
      <c r="B996" s="8"/>
      <c r="C996" s="33"/>
      <c r="D996" s="34" t="str">
        <f>IF(C996="","",VLOOKUP(E996,Valutakurser!$A$6:$B$40,2)*C996)</f>
        <v/>
      </c>
      <c r="E996" s="7" t="str">
        <f t="shared" si="16"/>
        <v/>
      </c>
      <c r="F996" s="6"/>
    </row>
    <row r="997" spans="1:6" x14ac:dyDescent="0.2">
      <c r="A997" s="6"/>
      <c r="B997" s="8"/>
      <c r="C997" s="33"/>
      <c r="D997" s="34" t="str">
        <f>IF(C997="","",VLOOKUP(E997,Valutakurser!$A$6:$B$40,2)*C997)</f>
        <v/>
      </c>
      <c r="E997" s="7" t="str">
        <f t="shared" si="16"/>
        <v/>
      </c>
      <c r="F997" s="6"/>
    </row>
    <row r="998" spans="1:6" x14ac:dyDescent="0.2">
      <c r="A998" s="6"/>
      <c r="B998" s="8"/>
      <c r="C998" s="33"/>
      <c r="D998" s="34" t="str">
        <f>IF(C998="","",VLOOKUP(E998,Valutakurser!$A$6:$B$40,2)*C998)</f>
        <v/>
      </c>
      <c r="E998" s="7" t="str">
        <f t="shared" si="16"/>
        <v/>
      </c>
      <c r="F998" s="6"/>
    </row>
    <row r="999" spans="1:6" x14ac:dyDescent="0.2">
      <c r="A999" s="6"/>
      <c r="B999" s="8"/>
      <c r="C999" s="33"/>
      <c r="D999" s="34" t="str">
        <f>IF(C999="","",VLOOKUP(E999,Valutakurser!$A$6:$B$40,2)*C999)</f>
        <v/>
      </c>
      <c r="E999" s="7" t="str">
        <f t="shared" si="16"/>
        <v/>
      </c>
      <c r="F999" s="6"/>
    </row>
    <row r="1000" spans="1:6" x14ac:dyDescent="0.2">
      <c r="A1000" s="6"/>
      <c r="B1000" s="8"/>
      <c r="C1000" s="33"/>
      <c r="D1000" s="34" t="str">
        <f>IF(C1000="","",VLOOKUP(E1000,Valutakurser!$A$6:$B$40,2)*C1000)</f>
        <v/>
      </c>
      <c r="E1000" s="7" t="str">
        <f t="shared" si="16"/>
        <v/>
      </c>
      <c r="F1000" s="6"/>
    </row>
    <row r="1001" spans="1:6" x14ac:dyDescent="0.2">
      <c r="A1001" s="6"/>
      <c r="B1001" s="8"/>
      <c r="C1001" s="33"/>
      <c r="D1001" s="34" t="str">
        <f>IF(C1001="","",VLOOKUP(E1001,Valutakurser!$A$6:$B$40,2)*C1001)</f>
        <v/>
      </c>
      <c r="E1001" s="7" t="str">
        <f t="shared" si="16"/>
        <v/>
      </c>
      <c r="F1001" s="6"/>
    </row>
    <row r="1002" spans="1:6" x14ac:dyDescent="0.2">
      <c r="A1002" s="6"/>
      <c r="B1002" s="8"/>
      <c r="C1002" s="33"/>
      <c r="D1002" s="34" t="str">
        <f>IF(C1002="","",VLOOKUP(E1002,Valutakurser!$A$6:$B$40,2)*C1002)</f>
        <v/>
      </c>
      <c r="E1002" s="7" t="str">
        <f t="shared" si="16"/>
        <v/>
      </c>
      <c r="F1002" s="6"/>
    </row>
    <row r="1003" spans="1:6" x14ac:dyDescent="0.2">
      <c r="A1003" s="6"/>
      <c r="B1003" s="8"/>
      <c r="C1003" s="33"/>
      <c r="D1003" s="34" t="str">
        <f>IF(C1003="","",VLOOKUP(E1003,Valutakurser!$A$6:$B$40,2)*C1003)</f>
        <v/>
      </c>
      <c r="E1003" s="7" t="str">
        <f t="shared" si="16"/>
        <v/>
      </c>
      <c r="F1003" s="6"/>
    </row>
    <row r="1004" spans="1:6" x14ac:dyDescent="0.2">
      <c r="A1004" s="6"/>
      <c r="B1004" s="8"/>
      <c r="C1004" s="33"/>
      <c r="D1004" s="34" t="str">
        <f>IF(C1004="","",VLOOKUP(E1004,Valutakurser!$A$6:$B$40,2)*C1004)</f>
        <v/>
      </c>
      <c r="E1004" s="7" t="str">
        <f t="shared" si="16"/>
        <v/>
      </c>
      <c r="F1004" s="6"/>
    </row>
    <row r="1005" spans="1:6" x14ac:dyDescent="0.2">
      <c r="A1005" s="6"/>
      <c r="B1005" s="8"/>
      <c r="C1005" s="33"/>
      <c r="D1005" s="34" t="str">
        <f>IF(C1005="","",VLOOKUP(E1005,Valutakurser!$A$6:$B$40,2)*C1005)</f>
        <v/>
      </c>
      <c r="E1005" s="7" t="str">
        <f t="shared" si="16"/>
        <v/>
      </c>
      <c r="F1005" s="6"/>
    </row>
  </sheetData>
  <conditionalFormatting sqref="A22:C1005">
    <cfRule type="expression" dxfId="1" priority="2">
      <formula>AND(COUNTA($A22:$C22)&gt;0,COUNTA($A22:$C22)&lt;3)</formula>
    </cfRule>
  </conditionalFormatting>
  <conditionalFormatting sqref="A6:C21">
    <cfRule type="expression" dxfId="0" priority="1">
      <formula>AND(COUNTA($A6:$D6)&gt;0,COUNTA($A6:$D6)&lt;3)</formula>
    </cfRule>
  </conditionalFormatting>
  <dataValidations count="3">
    <dataValidation type="textLength" operator="lessThanOrEqual" allowBlank="1" sqref="A6:C1005" xr:uid="{00000000-0002-0000-0300-000000000000}">
      <formula1>20</formula1>
    </dataValidation>
    <dataValidation type="date" allowBlank="1" sqref="B6:D1005" xr:uid="{00000000-0002-0000-0300-000001000000}">
      <formula1>DATE(1900,1,1)</formula1>
      <formula2>DATE(2100,12,31)</formula2>
    </dataValidation>
    <dataValidation type="decimal" operator="greaterThan" allowBlank="1" sqref="D6:F1005" xr:uid="{00000000-0002-0000-0300-000002000000}">
      <formula1>0</formula1>
    </dataValidation>
  </dataValidations>
  <pageMargins left="0.75" right="0.75" top="1" bottom="1" header="0.5" footer="0.5"/>
  <headerFooter>
    <oddFooter>&amp;C_x000D_&amp;1#&amp;"Arial"&amp;9&amp;KA6A6A6 Sensitivity: Internal</oddFoot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55A11"/>
  </sheetPr>
  <dimension ref="A1:C10"/>
  <sheetViews>
    <sheetView showGridLines="0" workbookViewId="0">
      <pane ySplit="4" topLeftCell="A5" activePane="bottomLeft" state="frozen"/>
      <selection pane="bottomLeft"/>
    </sheetView>
  </sheetViews>
  <sheetFormatPr baseColWidth="10" defaultColWidth="8.83203125" defaultRowHeight="15" x14ac:dyDescent="0.2"/>
  <cols>
    <col min="1" max="1" width="28" customWidth="1"/>
    <col min="2" max="2" width="16" customWidth="1"/>
    <col min="3" max="3" width="40" customWidth="1"/>
  </cols>
  <sheetData>
    <row r="1" spans="1:3" ht="24" x14ac:dyDescent="0.3">
      <c r="A1" s="30" t="s">
        <v>80</v>
      </c>
    </row>
    <row r="4" spans="1:3" ht="16" x14ac:dyDescent="0.2">
      <c r="A4" s="3" t="s">
        <v>23</v>
      </c>
      <c r="B4" s="3" t="s">
        <v>24</v>
      </c>
      <c r="C4" s="3" t="s">
        <v>25</v>
      </c>
    </row>
    <row r="5" spans="1:3" x14ac:dyDescent="0.2">
      <c r="A5" s="10" t="s">
        <v>26</v>
      </c>
      <c r="B5" s="11">
        <f>COUNTIF(Transjer!$A$6:$A$125,"&lt;&gt;")</f>
        <v>120</v>
      </c>
      <c r="C5" s="12" t="s">
        <v>27</v>
      </c>
    </row>
    <row r="6" spans="1:3" x14ac:dyDescent="0.2">
      <c r="A6" s="10" t="s">
        <v>28</v>
      </c>
      <c r="B6" s="11">
        <f>COUNTIFS(Skjermingsrenter!$A$6:$A$35,"&gt;0",Skjermingsrenter!$B$6:$B$35,"&lt;&gt;")</f>
        <v>5</v>
      </c>
      <c r="C6" s="12" t="s">
        <v>29</v>
      </c>
    </row>
    <row r="7" spans="1:3" x14ac:dyDescent="0.2">
      <c r="A7" s="10" t="s">
        <v>30</v>
      </c>
      <c r="B7" s="11">
        <f>COUNTIF(Utbytter!$A$6:$A$1005,"&lt;&gt;")</f>
        <v>16</v>
      </c>
      <c r="C7" s="12" t="s">
        <v>31</v>
      </c>
    </row>
    <row r="8" spans="1:3" x14ac:dyDescent="0.2">
      <c r="A8" s="10" t="s">
        <v>32</v>
      </c>
      <c r="B8" s="13">
        <f>B5*B6</f>
        <v>600</v>
      </c>
      <c r="C8" s="12" t="s">
        <v>33</v>
      </c>
    </row>
    <row r="9" spans="1:3" x14ac:dyDescent="0.2">
      <c r="A9" s="10" t="s">
        <v>34</v>
      </c>
      <c r="B9" s="14">
        <v>120</v>
      </c>
      <c r="C9" s="12" t="s">
        <v>35</v>
      </c>
    </row>
    <row r="10" spans="1:3" x14ac:dyDescent="0.2">
      <c r="A10" s="10" t="s">
        <v>36</v>
      </c>
      <c r="B10" s="14">
        <v>30</v>
      </c>
      <c r="C10" s="12" t="s">
        <v>35</v>
      </c>
    </row>
  </sheetData>
  <pageMargins left="0.75" right="0.75" top="1" bottom="1" header="0.5" footer="0.5"/>
  <headerFooter>
    <oddFooter>&amp;C_x000D_&amp;1#&amp;"Arial"&amp;9&amp;KA6A6A6 Sensitivity: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5A5A5"/>
  </sheetPr>
  <dimension ref="A1:S3605"/>
  <sheetViews>
    <sheetView showGridLines="0" zoomScale="97" zoomScaleNormal="97" workbookViewId="0">
      <pane ySplit="5" topLeftCell="A6" activePane="bottomLeft" state="frozen"/>
      <selection pane="bottomLeft"/>
    </sheetView>
  </sheetViews>
  <sheetFormatPr baseColWidth="10" defaultColWidth="8.83203125" defaultRowHeight="15" x14ac:dyDescent="0.2"/>
  <cols>
    <col min="1" max="1" width="8" customWidth="1"/>
    <col min="2" max="2" width="12" customWidth="1"/>
    <col min="3" max="4" width="10" customWidth="1"/>
    <col min="5" max="5" width="12" customWidth="1"/>
    <col min="6" max="6" width="14" customWidth="1"/>
    <col min="7" max="7" width="10" customWidth="1"/>
    <col min="8" max="8" width="12" customWidth="1"/>
    <col min="9" max="9" width="18" customWidth="1"/>
    <col min="10" max="10" width="10" customWidth="1"/>
    <col min="11" max="11" width="14" customWidth="1"/>
    <col min="12" max="12" width="18" customWidth="1"/>
    <col min="13" max="13" width="21" customWidth="1"/>
    <col min="14" max="14" width="18" customWidth="1"/>
    <col min="15" max="15" width="24" customWidth="1"/>
    <col min="16" max="16" width="18" customWidth="1"/>
    <col min="17" max="17" width="20" customWidth="1"/>
    <col min="18" max="18" width="24" customWidth="1"/>
    <col min="19" max="19" width="10" customWidth="1"/>
  </cols>
  <sheetData>
    <row r="1" spans="1:19" ht="24" x14ac:dyDescent="0.3">
      <c r="A1" s="1" t="s">
        <v>37</v>
      </c>
    </row>
    <row r="3" spans="1:19" x14ac:dyDescent="0.2">
      <c r="A3" s="44" t="s">
        <v>38</v>
      </c>
    </row>
    <row r="5" spans="1:19" ht="16" x14ac:dyDescent="0.2">
      <c r="A5" s="3" t="s">
        <v>39</v>
      </c>
      <c r="B5" s="3" t="s">
        <v>40</v>
      </c>
      <c r="C5" s="3" t="s">
        <v>41</v>
      </c>
      <c r="D5" s="3" t="s">
        <v>15</v>
      </c>
      <c r="E5" s="3" t="s">
        <v>16</v>
      </c>
      <c r="F5" s="3" t="s">
        <v>17</v>
      </c>
      <c r="G5" s="3" t="s">
        <v>11</v>
      </c>
      <c r="H5" s="3" t="s">
        <v>18</v>
      </c>
      <c r="I5" s="3" t="s">
        <v>42</v>
      </c>
      <c r="J5" s="3" t="s">
        <v>43</v>
      </c>
      <c r="K5" s="3" t="s">
        <v>44</v>
      </c>
      <c r="L5" s="3" t="s">
        <v>45</v>
      </c>
      <c r="M5" s="3" t="s">
        <v>46</v>
      </c>
      <c r="N5" s="3" t="s">
        <v>47</v>
      </c>
      <c r="O5" s="3" t="s">
        <v>48</v>
      </c>
      <c r="P5" s="3" t="s">
        <v>49</v>
      </c>
      <c r="Q5" s="3" t="s">
        <v>50</v>
      </c>
      <c r="R5" s="3" t="s">
        <v>51</v>
      </c>
      <c r="S5" s="3" t="s">
        <v>52</v>
      </c>
    </row>
    <row r="6" spans="1:19" x14ac:dyDescent="0.2">
      <c r="A6" s="7">
        <f t="shared" ref="A6:A69" si="0">IF($S6="","",ROW()-5)</f>
        <v>1</v>
      </c>
      <c r="B6" s="7">
        <f>IF($S6="","",INT(($A6-1)/Kontroll!$B$6)+1)</f>
        <v>1</v>
      </c>
      <c r="C6" s="7">
        <f>IF($S6="","",MOD($A6-1,Kontroll!$B$6)+1)</f>
        <v>1</v>
      </c>
      <c r="D6" s="15" t="str">
        <f>IF($S6="","",INDEX(Transjer!$A$6:$A$125,$B6))</f>
        <v/>
      </c>
      <c r="E6" s="15">
        <f>IF($S6="","",INDEX(Transjer!$B$6:$B$125,$B6))</f>
        <v>0</v>
      </c>
      <c r="F6" s="16">
        <f>IF($S6="","",INDEX(Transjer!$C$6:$C$125,$B6))</f>
        <v>0</v>
      </c>
      <c r="G6" s="17">
        <f>IF($S6="","",INDEX(Skjermingsrenter!$A$6:$A$35,$C6))</f>
        <v>2021</v>
      </c>
      <c r="H6" s="18">
        <f>IF($S6="","",INDEX(Transjer!$D$6:$D$125,$B6))</f>
        <v>0</v>
      </c>
      <c r="I6" s="18">
        <f>IF($S6="","",INDEX(Transjer!$E$6:$E$125,$B6))</f>
        <v>0</v>
      </c>
      <c r="J6" s="19">
        <f>IF($S6="","",INDEX(Skjermingsrenter!$B$6:$B$35,$C6))</f>
        <v>5.0000000000000001E-3</v>
      </c>
      <c r="K6" s="20">
        <f t="shared" ref="K6:K69" si="1">IF($S6="","",MAX(DATE($G6,1,1),$F6))</f>
        <v>44197</v>
      </c>
      <c r="L6" s="21">
        <f>IF($S6="","",IF($G6&lt;YEAR($F6),0,$H6*SUMIFS(Utbytter!$D$6:$D$1005,Utbytter!$A$6:$A$1005,$E6,Utbytter!$B$6:$B$1005,"&gt;="&amp;$K6,Utbytter!$B$6:$B$1005,"&lt;="&amp;DATE($G6,12,31))))</f>
        <v>0</v>
      </c>
      <c r="M6" s="21">
        <f>IF($S6="","",0)</f>
        <v>0</v>
      </c>
      <c r="N6" s="21">
        <f t="shared" ref="N6:N69" si="2">IF($S6="","",IF($F6&lt;=DATE($G6,12,31),($I6+$M6)*$J6,0))</f>
        <v>0</v>
      </c>
      <c r="O6" s="21">
        <f t="shared" ref="O6:O69" si="3">IF($S6="","",$M6+$N6)</f>
        <v>0</v>
      </c>
      <c r="P6" s="21">
        <f t="shared" ref="P6:P69" si="4">IF($S6="","",MIN($L6,$O6))</f>
        <v>0</v>
      </c>
      <c r="Q6" s="21">
        <f t="shared" ref="Q6:Q69" si="5">IF($S6="","",$O6-$P6)</f>
        <v>0</v>
      </c>
      <c r="R6" s="21">
        <f t="shared" ref="R6:R69" si="6">IF($S6="","",$L6-$P6)</f>
        <v>0</v>
      </c>
      <c r="S6" s="7">
        <f>IF(ROW()-5&lt;=Kontroll!$B$8,1,"")</f>
        <v>1</v>
      </c>
    </row>
    <row r="7" spans="1:19" x14ac:dyDescent="0.2">
      <c r="A7" s="7">
        <f t="shared" si="0"/>
        <v>2</v>
      </c>
      <c r="B7" s="7">
        <f>IF($S7="","",INT(($A7-1)/Kontroll!$B$6)+1)</f>
        <v>1</v>
      </c>
      <c r="C7" s="7">
        <f>IF($S7="","",MOD($A7-1,Kontroll!$B$6)+1)</f>
        <v>2</v>
      </c>
      <c r="D7" s="15" t="str">
        <f>IF($S7="","",INDEX(Transjer!$A$6:$A$125,$B7))</f>
        <v/>
      </c>
      <c r="E7" s="15">
        <f>IF($S7="","",INDEX(Transjer!$B$6:$B$125,$B7))</f>
        <v>0</v>
      </c>
      <c r="F7" s="16">
        <f>IF($S7="","",INDEX(Transjer!$C$6:$C$125,$B7))</f>
        <v>0</v>
      </c>
      <c r="G7" s="17">
        <f>IF($S7="","",INDEX(Skjermingsrenter!$A$6:$A$35,$C7))</f>
        <v>2022</v>
      </c>
      <c r="H7" s="18">
        <f>IF($S7="","",INDEX(Transjer!$D$6:$D$125,$B7))</f>
        <v>0</v>
      </c>
      <c r="I7" s="18">
        <f>IF($S7="","",INDEX(Transjer!$E$6:$E$125,$B7))</f>
        <v>0</v>
      </c>
      <c r="J7" s="19">
        <f>IF($S7="","",INDEX(Skjermingsrenter!$B$6:$B$35,$C7))</f>
        <v>1.7000000000000001E-2</v>
      </c>
      <c r="K7" s="20">
        <f t="shared" si="1"/>
        <v>44562</v>
      </c>
      <c r="L7" s="21">
        <f>IF($S7="","",IF($G7&lt;YEAR($F7),0,$H7*SUMIFS(Utbytter!$D$6:$D$1005,Utbytter!$A$6:$A$1005,$E7,Utbytter!$B$6:$B$1005,"&gt;="&amp;$K7,Utbytter!$B$6:$B$1005,"&lt;="&amp;DATE($G7,12,31))))</f>
        <v>0</v>
      </c>
      <c r="M7" s="21">
        <f t="shared" ref="M7:M70" si="7">IF($S7="","",IF($C7=1,0,IF($D7=$D6,$Q6,0)))</f>
        <v>0</v>
      </c>
      <c r="N7" s="21">
        <f t="shared" si="2"/>
        <v>0</v>
      </c>
      <c r="O7" s="21">
        <f t="shared" si="3"/>
        <v>0</v>
      </c>
      <c r="P7" s="21">
        <f t="shared" si="4"/>
        <v>0</v>
      </c>
      <c r="Q7" s="21">
        <f t="shared" si="5"/>
        <v>0</v>
      </c>
      <c r="R7" s="21">
        <f t="shared" si="6"/>
        <v>0</v>
      </c>
      <c r="S7" s="7">
        <f>IF(ROW()-5&lt;=Kontroll!$B$8,1,"")</f>
        <v>1</v>
      </c>
    </row>
    <row r="8" spans="1:19" x14ac:dyDescent="0.2">
      <c r="A8" s="7">
        <f t="shared" si="0"/>
        <v>3</v>
      </c>
      <c r="B8" s="7">
        <f>IF($S8="","",INT(($A8-1)/Kontroll!$B$6)+1)</f>
        <v>1</v>
      </c>
      <c r="C8" s="7">
        <f>IF($S8="","",MOD($A8-1,Kontroll!$B$6)+1)</f>
        <v>3</v>
      </c>
      <c r="D8" s="15" t="str">
        <f>IF($S8="","",INDEX(Transjer!$A$6:$A$125,$B8))</f>
        <v/>
      </c>
      <c r="E8" s="15">
        <f>IF($S8="","",INDEX(Transjer!$B$6:$B$125,$B8))</f>
        <v>0</v>
      </c>
      <c r="F8" s="16">
        <f>IF($S8="","",INDEX(Transjer!$C$6:$C$125,$B8))</f>
        <v>0</v>
      </c>
      <c r="G8" s="17">
        <f>IF($S8="","",INDEX(Skjermingsrenter!$A$6:$A$35,$C8))</f>
        <v>2023</v>
      </c>
      <c r="H8" s="18">
        <f>IF($S8="","",INDEX(Transjer!$D$6:$D$125,$B8))</f>
        <v>0</v>
      </c>
      <c r="I8" s="18">
        <f>IF($S8="","",INDEX(Transjer!$E$6:$E$125,$B8))</f>
        <v>0</v>
      </c>
      <c r="J8" s="19">
        <f>IF($S8="","",INDEX(Skjermingsrenter!$B$6:$B$35,$C8))</f>
        <v>3.2000000000000001E-2</v>
      </c>
      <c r="K8" s="20">
        <f t="shared" si="1"/>
        <v>44927</v>
      </c>
      <c r="L8" s="21">
        <f>IF($S8="","",IF($G8&lt;YEAR($F8),0,$H8*SUMIFS(Utbytter!$D$6:$D$1005,Utbytter!$A$6:$A$1005,$E8,Utbytter!$B$6:$B$1005,"&gt;="&amp;$K8,Utbytter!$B$6:$B$1005,"&lt;="&amp;DATE($G8,12,31))))</f>
        <v>0</v>
      </c>
      <c r="M8" s="21">
        <f t="shared" si="7"/>
        <v>0</v>
      </c>
      <c r="N8" s="21">
        <f t="shared" si="2"/>
        <v>0</v>
      </c>
      <c r="O8" s="21">
        <f t="shared" si="3"/>
        <v>0</v>
      </c>
      <c r="P8" s="21">
        <f t="shared" si="4"/>
        <v>0</v>
      </c>
      <c r="Q8" s="21">
        <f t="shared" si="5"/>
        <v>0</v>
      </c>
      <c r="R8" s="21">
        <f t="shared" si="6"/>
        <v>0</v>
      </c>
      <c r="S8" s="7">
        <f>IF(ROW()-5&lt;=Kontroll!$B$8,1,"")</f>
        <v>1</v>
      </c>
    </row>
    <row r="9" spans="1:19" x14ac:dyDescent="0.2">
      <c r="A9" s="7">
        <f t="shared" si="0"/>
        <v>4</v>
      </c>
      <c r="B9" s="7">
        <f>IF($S9="","",INT(($A9-1)/Kontroll!$B$6)+1)</f>
        <v>1</v>
      </c>
      <c r="C9" s="7">
        <f>IF($S9="","",MOD($A9-1,Kontroll!$B$6)+1)</f>
        <v>4</v>
      </c>
      <c r="D9" s="15" t="str">
        <f>IF($S9="","",INDEX(Transjer!$A$6:$A$125,$B9))</f>
        <v/>
      </c>
      <c r="E9" s="15">
        <f>IF($S9="","",INDEX(Transjer!$B$6:$B$125,$B9))</f>
        <v>0</v>
      </c>
      <c r="F9" s="16">
        <f>IF($S9="","",INDEX(Transjer!$C$6:$C$125,$B9))</f>
        <v>0</v>
      </c>
      <c r="G9" s="17">
        <f>IF($S9="","",INDEX(Skjermingsrenter!$A$6:$A$35,$C9))</f>
        <v>2024</v>
      </c>
      <c r="H9" s="18">
        <f>IF($S9="","",INDEX(Transjer!$D$6:$D$125,$B9))</f>
        <v>0</v>
      </c>
      <c r="I9" s="18">
        <f>IF($S9="","",INDEX(Transjer!$E$6:$E$125,$B9))</f>
        <v>0</v>
      </c>
      <c r="J9" s="19">
        <f>IF($S9="","",INDEX(Skjermingsrenter!$B$6:$B$35,$C9))</f>
        <v>3.9E-2</v>
      </c>
      <c r="K9" s="20">
        <f t="shared" si="1"/>
        <v>45292</v>
      </c>
      <c r="L9" s="21">
        <f>IF($S9="","",IF($G9&lt;YEAR($F9),0,$H9*SUMIFS(Utbytter!$D$6:$D$1005,Utbytter!$A$6:$A$1005,$E9,Utbytter!$B$6:$B$1005,"&gt;="&amp;$K9,Utbytter!$B$6:$B$1005,"&lt;="&amp;DATE($G9,12,31))))</f>
        <v>0</v>
      </c>
      <c r="M9" s="21">
        <f t="shared" si="7"/>
        <v>0</v>
      </c>
      <c r="N9" s="21">
        <f t="shared" si="2"/>
        <v>0</v>
      </c>
      <c r="O9" s="21">
        <f t="shared" si="3"/>
        <v>0</v>
      </c>
      <c r="P9" s="21">
        <f t="shared" si="4"/>
        <v>0</v>
      </c>
      <c r="Q9" s="21">
        <f t="shared" si="5"/>
        <v>0</v>
      </c>
      <c r="R9" s="21">
        <f t="shared" si="6"/>
        <v>0</v>
      </c>
      <c r="S9" s="7">
        <f>IF(ROW()-5&lt;=Kontroll!$B$8,1,"")</f>
        <v>1</v>
      </c>
    </row>
    <row r="10" spans="1:19" x14ac:dyDescent="0.2">
      <c r="A10" s="7">
        <f t="shared" si="0"/>
        <v>5</v>
      </c>
      <c r="B10" s="7">
        <f>IF($S10="","",INT(($A10-1)/Kontroll!$B$6)+1)</f>
        <v>1</v>
      </c>
      <c r="C10" s="7">
        <f>IF($S10="","",MOD($A10-1,Kontroll!$B$6)+1)</f>
        <v>5</v>
      </c>
      <c r="D10" s="15" t="str">
        <f>IF($S10="","",INDEX(Transjer!$A$6:$A$125,$B10))</f>
        <v/>
      </c>
      <c r="E10" s="15">
        <f>IF($S10="","",INDEX(Transjer!$B$6:$B$125,$B10))</f>
        <v>0</v>
      </c>
      <c r="F10" s="16">
        <f>IF($S10="","",INDEX(Transjer!$C$6:$C$125,$B10))</f>
        <v>0</v>
      </c>
      <c r="G10" s="17">
        <f>IF($S10="","",INDEX(Skjermingsrenter!$A$6:$A$35,$C10))</f>
        <v>2025</v>
      </c>
      <c r="H10" s="18">
        <f>IF($S10="","",INDEX(Transjer!$D$6:$D$125,$B10))</f>
        <v>0</v>
      </c>
      <c r="I10" s="18">
        <f>IF($S10="","",INDEX(Transjer!$E$6:$E$125,$B10))</f>
        <v>0</v>
      </c>
      <c r="J10" s="19">
        <f>IF($S10="","",INDEX(Skjermingsrenter!$B$6:$B$35,$C10))</f>
        <v>3.5999999999999997E-2</v>
      </c>
      <c r="K10" s="20">
        <f t="shared" si="1"/>
        <v>45658</v>
      </c>
      <c r="L10" s="21">
        <f>IF($S10="","",IF($G10&lt;YEAR($F10),0,$H10*SUMIFS(Utbytter!$D$6:$D$1005,Utbytter!$A$6:$A$1005,$E10,Utbytter!$B$6:$B$1005,"&gt;="&amp;$K10,Utbytter!$B$6:$B$1005,"&lt;="&amp;DATE($G10,12,31))))</f>
        <v>0</v>
      </c>
      <c r="M10" s="21">
        <f t="shared" si="7"/>
        <v>0</v>
      </c>
      <c r="N10" s="21">
        <f t="shared" si="2"/>
        <v>0</v>
      </c>
      <c r="O10" s="21">
        <f t="shared" si="3"/>
        <v>0</v>
      </c>
      <c r="P10" s="21">
        <f t="shared" si="4"/>
        <v>0</v>
      </c>
      <c r="Q10" s="21">
        <f t="shared" si="5"/>
        <v>0</v>
      </c>
      <c r="R10" s="21">
        <f t="shared" si="6"/>
        <v>0</v>
      </c>
      <c r="S10" s="7">
        <f>IF(ROW()-5&lt;=Kontroll!$B$8,1,"")</f>
        <v>1</v>
      </c>
    </row>
    <row r="11" spans="1:19" x14ac:dyDescent="0.2">
      <c r="A11" s="7">
        <f t="shared" si="0"/>
        <v>6</v>
      </c>
      <c r="B11" s="7">
        <f>IF($S11="","",INT(($A11-1)/Kontroll!$B$6)+1)</f>
        <v>2</v>
      </c>
      <c r="C11" s="7">
        <f>IF($S11="","",MOD($A11-1,Kontroll!$B$6)+1)</f>
        <v>1</v>
      </c>
      <c r="D11" s="15" t="str">
        <f>IF($S11="","",INDEX(Transjer!$A$6:$A$125,$B11))</f>
        <v/>
      </c>
      <c r="E11" s="15">
        <f>IF($S11="","",INDEX(Transjer!$B$6:$B$125,$B11))</f>
        <v>0</v>
      </c>
      <c r="F11" s="16">
        <f>IF($S11="","",INDEX(Transjer!$C$6:$C$125,$B11))</f>
        <v>0</v>
      </c>
      <c r="G11" s="17">
        <f>IF($S11="","",INDEX(Skjermingsrenter!$A$6:$A$35,$C11))</f>
        <v>2021</v>
      </c>
      <c r="H11" s="18">
        <f>IF($S11="","",INDEX(Transjer!$D$6:$D$125,$B11))</f>
        <v>0</v>
      </c>
      <c r="I11" s="18">
        <f>IF($S11="","",INDEX(Transjer!$E$6:$E$125,$B11))</f>
        <v>0</v>
      </c>
      <c r="J11" s="19">
        <f>IF($S11="","",INDEX(Skjermingsrenter!$B$6:$B$35,$C11))</f>
        <v>5.0000000000000001E-3</v>
      </c>
      <c r="K11" s="20">
        <f t="shared" si="1"/>
        <v>44197</v>
      </c>
      <c r="L11" s="21">
        <f>IF($S11="","",IF($G11&lt;YEAR($F11),0,$H11*SUMIFS(Utbytter!$D$6:$D$1005,Utbytter!$A$6:$A$1005,$E11,Utbytter!$B$6:$B$1005,"&gt;="&amp;$K11,Utbytter!$B$6:$B$1005,"&lt;="&amp;DATE($G11,12,31))))</f>
        <v>0</v>
      </c>
      <c r="M11" s="21">
        <f t="shared" si="7"/>
        <v>0</v>
      </c>
      <c r="N11" s="21">
        <f t="shared" si="2"/>
        <v>0</v>
      </c>
      <c r="O11" s="21">
        <f t="shared" si="3"/>
        <v>0</v>
      </c>
      <c r="P11" s="21">
        <f t="shared" si="4"/>
        <v>0</v>
      </c>
      <c r="Q11" s="21">
        <f t="shared" si="5"/>
        <v>0</v>
      </c>
      <c r="R11" s="21">
        <f t="shared" si="6"/>
        <v>0</v>
      </c>
      <c r="S11" s="7">
        <f>IF(ROW()-5&lt;=Kontroll!$B$8,1,"")</f>
        <v>1</v>
      </c>
    </row>
    <row r="12" spans="1:19" x14ac:dyDescent="0.2">
      <c r="A12" s="7">
        <f t="shared" si="0"/>
        <v>7</v>
      </c>
      <c r="B12" s="7">
        <f>IF($S12="","",INT(($A12-1)/Kontroll!$B$6)+1)</f>
        <v>2</v>
      </c>
      <c r="C12" s="7">
        <f>IF($S12="","",MOD($A12-1,Kontroll!$B$6)+1)</f>
        <v>2</v>
      </c>
      <c r="D12" s="15" t="str">
        <f>IF($S12="","",INDEX(Transjer!$A$6:$A$125,$B12))</f>
        <v/>
      </c>
      <c r="E12" s="15">
        <f>IF($S12="","",INDEX(Transjer!$B$6:$B$125,$B12))</f>
        <v>0</v>
      </c>
      <c r="F12" s="16">
        <f>IF($S12="","",INDEX(Transjer!$C$6:$C$125,$B12))</f>
        <v>0</v>
      </c>
      <c r="G12" s="17">
        <f>IF($S12="","",INDEX(Skjermingsrenter!$A$6:$A$35,$C12))</f>
        <v>2022</v>
      </c>
      <c r="H12" s="18">
        <f>IF($S12="","",INDEX(Transjer!$D$6:$D$125,$B12))</f>
        <v>0</v>
      </c>
      <c r="I12" s="18">
        <f>IF($S12="","",INDEX(Transjer!$E$6:$E$125,$B12))</f>
        <v>0</v>
      </c>
      <c r="J12" s="19">
        <f>IF($S12="","",INDEX(Skjermingsrenter!$B$6:$B$35,$C12))</f>
        <v>1.7000000000000001E-2</v>
      </c>
      <c r="K12" s="20">
        <f t="shared" si="1"/>
        <v>44562</v>
      </c>
      <c r="L12" s="21">
        <f>IF($S12="","",IF($G12&lt;YEAR($F12),0,$H12*SUMIFS(Utbytter!$D$6:$D$1005,Utbytter!$A$6:$A$1005,$E12,Utbytter!$B$6:$B$1005,"&gt;="&amp;$K12,Utbytter!$B$6:$B$1005,"&lt;="&amp;DATE($G12,12,31))))</f>
        <v>0</v>
      </c>
      <c r="M12" s="21">
        <f t="shared" si="7"/>
        <v>0</v>
      </c>
      <c r="N12" s="21">
        <f t="shared" si="2"/>
        <v>0</v>
      </c>
      <c r="O12" s="21">
        <f t="shared" si="3"/>
        <v>0</v>
      </c>
      <c r="P12" s="21">
        <f t="shared" si="4"/>
        <v>0</v>
      </c>
      <c r="Q12" s="21">
        <f t="shared" si="5"/>
        <v>0</v>
      </c>
      <c r="R12" s="21">
        <f t="shared" si="6"/>
        <v>0</v>
      </c>
      <c r="S12" s="7">
        <f>IF(ROW()-5&lt;=Kontroll!$B$8,1,"")</f>
        <v>1</v>
      </c>
    </row>
    <row r="13" spans="1:19" x14ac:dyDescent="0.2">
      <c r="A13" s="7">
        <f t="shared" si="0"/>
        <v>8</v>
      </c>
      <c r="B13" s="7">
        <f>IF($S13="","",INT(($A13-1)/Kontroll!$B$6)+1)</f>
        <v>2</v>
      </c>
      <c r="C13" s="7">
        <f>IF($S13="","",MOD($A13-1,Kontroll!$B$6)+1)</f>
        <v>3</v>
      </c>
      <c r="D13" s="15" t="str">
        <f>IF($S13="","",INDEX(Transjer!$A$6:$A$125,$B13))</f>
        <v/>
      </c>
      <c r="E13" s="15">
        <f>IF($S13="","",INDEX(Transjer!$B$6:$B$125,$B13))</f>
        <v>0</v>
      </c>
      <c r="F13" s="16">
        <f>IF($S13="","",INDEX(Transjer!$C$6:$C$125,$B13))</f>
        <v>0</v>
      </c>
      <c r="G13" s="17">
        <f>IF($S13="","",INDEX(Skjermingsrenter!$A$6:$A$35,$C13))</f>
        <v>2023</v>
      </c>
      <c r="H13" s="18">
        <f>IF($S13="","",INDEX(Transjer!$D$6:$D$125,$B13))</f>
        <v>0</v>
      </c>
      <c r="I13" s="18">
        <f>IF($S13="","",INDEX(Transjer!$E$6:$E$125,$B13))</f>
        <v>0</v>
      </c>
      <c r="J13" s="19">
        <f>IF($S13="","",INDEX(Skjermingsrenter!$B$6:$B$35,$C13))</f>
        <v>3.2000000000000001E-2</v>
      </c>
      <c r="K13" s="20">
        <f t="shared" si="1"/>
        <v>44927</v>
      </c>
      <c r="L13" s="21">
        <f>IF($S13="","",IF($G13&lt;YEAR($F13),0,$H13*SUMIFS(Utbytter!$D$6:$D$1005,Utbytter!$A$6:$A$1005,$E13,Utbytter!$B$6:$B$1005,"&gt;="&amp;$K13,Utbytter!$B$6:$B$1005,"&lt;="&amp;DATE($G13,12,31))))</f>
        <v>0</v>
      </c>
      <c r="M13" s="21">
        <f t="shared" si="7"/>
        <v>0</v>
      </c>
      <c r="N13" s="21">
        <f t="shared" si="2"/>
        <v>0</v>
      </c>
      <c r="O13" s="21">
        <f t="shared" si="3"/>
        <v>0</v>
      </c>
      <c r="P13" s="21">
        <f t="shared" si="4"/>
        <v>0</v>
      </c>
      <c r="Q13" s="21">
        <f t="shared" si="5"/>
        <v>0</v>
      </c>
      <c r="R13" s="21">
        <f t="shared" si="6"/>
        <v>0</v>
      </c>
      <c r="S13" s="7">
        <f>IF(ROW()-5&lt;=Kontroll!$B$8,1,"")</f>
        <v>1</v>
      </c>
    </row>
    <row r="14" spans="1:19" x14ac:dyDescent="0.2">
      <c r="A14" s="7">
        <f t="shared" si="0"/>
        <v>9</v>
      </c>
      <c r="B14" s="7">
        <f>IF($S14="","",INT(($A14-1)/Kontroll!$B$6)+1)</f>
        <v>2</v>
      </c>
      <c r="C14" s="7">
        <f>IF($S14="","",MOD($A14-1,Kontroll!$B$6)+1)</f>
        <v>4</v>
      </c>
      <c r="D14" s="15" t="str">
        <f>IF($S14="","",INDEX(Transjer!$A$6:$A$125,$B14))</f>
        <v/>
      </c>
      <c r="E14" s="15">
        <f>IF($S14="","",INDEX(Transjer!$B$6:$B$125,$B14))</f>
        <v>0</v>
      </c>
      <c r="F14" s="16">
        <f>IF($S14="","",INDEX(Transjer!$C$6:$C$125,$B14))</f>
        <v>0</v>
      </c>
      <c r="G14" s="17">
        <f>IF($S14="","",INDEX(Skjermingsrenter!$A$6:$A$35,$C14))</f>
        <v>2024</v>
      </c>
      <c r="H14" s="18">
        <f>IF($S14="","",INDEX(Transjer!$D$6:$D$125,$B14))</f>
        <v>0</v>
      </c>
      <c r="I14" s="18">
        <f>IF($S14="","",INDEX(Transjer!$E$6:$E$125,$B14))</f>
        <v>0</v>
      </c>
      <c r="J14" s="19">
        <f>IF($S14="","",INDEX(Skjermingsrenter!$B$6:$B$35,$C14))</f>
        <v>3.9E-2</v>
      </c>
      <c r="K14" s="20">
        <f t="shared" si="1"/>
        <v>45292</v>
      </c>
      <c r="L14" s="21">
        <f>IF($S14="","",IF($G14&lt;YEAR($F14),0,$H14*SUMIFS(Utbytter!$D$6:$D$1005,Utbytter!$A$6:$A$1005,$E14,Utbytter!$B$6:$B$1005,"&gt;="&amp;$K14,Utbytter!$B$6:$B$1005,"&lt;="&amp;DATE($G14,12,31))))</f>
        <v>0</v>
      </c>
      <c r="M14" s="21">
        <f t="shared" si="7"/>
        <v>0</v>
      </c>
      <c r="N14" s="21">
        <f t="shared" si="2"/>
        <v>0</v>
      </c>
      <c r="O14" s="21">
        <f t="shared" si="3"/>
        <v>0</v>
      </c>
      <c r="P14" s="21">
        <f t="shared" si="4"/>
        <v>0</v>
      </c>
      <c r="Q14" s="21">
        <f t="shared" si="5"/>
        <v>0</v>
      </c>
      <c r="R14" s="21">
        <f t="shared" si="6"/>
        <v>0</v>
      </c>
      <c r="S14" s="7">
        <f>IF(ROW()-5&lt;=Kontroll!$B$8,1,"")</f>
        <v>1</v>
      </c>
    </row>
    <row r="15" spans="1:19" x14ac:dyDescent="0.2">
      <c r="A15" s="7">
        <f t="shared" si="0"/>
        <v>10</v>
      </c>
      <c r="B15" s="7">
        <f>IF($S15="","",INT(($A15-1)/Kontroll!$B$6)+1)</f>
        <v>2</v>
      </c>
      <c r="C15" s="7">
        <f>IF($S15="","",MOD($A15-1,Kontroll!$B$6)+1)</f>
        <v>5</v>
      </c>
      <c r="D15" s="15" t="str">
        <f>IF($S15="","",INDEX(Transjer!$A$6:$A$125,$B15))</f>
        <v/>
      </c>
      <c r="E15" s="15">
        <f>IF($S15="","",INDEX(Transjer!$B$6:$B$125,$B15))</f>
        <v>0</v>
      </c>
      <c r="F15" s="16">
        <f>IF($S15="","",INDEX(Transjer!$C$6:$C$125,$B15))</f>
        <v>0</v>
      </c>
      <c r="G15" s="17">
        <f>IF($S15="","",INDEX(Skjermingsrenter!$A$6:$A$35,$C15))</f>
        <v>2025</v>
      </c>
      <c r="H15" s="18">
        <f>IF($S15="","",INDEX(Transjer!$D$6:$D$125,$B15))</f>
        <v>0</v>
      </c>
      <c r="I15" s="18">
        <f>IF($S15="","",INDEX(Transjer!$E$6:$E$125,$B15))</f>
        <v>0</v>
      </c>
      <c r="J15" s="19">
        <f>IF($S15="","",INDEX(Skjermingsrenter!$B$6:$B$35,$C15))</f>
        <v>3.5999999999999997E-2</v>
      </c>
      <c r="K15" s="20">
        <f t="shared" si="1"/>
        <v>45658</v>
      </c>
      <c r="L15" s="21">
        <f>IF($S15="","",IF($G15&lt;YEAR($F15),0,$H15*SUMIFS(Utbytter!$D$6:$D$1005,Utbytter!$A$6:$A$1005,$E15,Utbytter!$B$6:$B$1005,"&gt;="&amp;$K15,Utbytter!$B$6:$B$1005,"&lt;="&amp;DATE($G15,12,31))))</f>
        <v>0</v>
      </c>
      <c r="M15" s="21">
        <f t="shared" si="7"/>
        <v>0</v>
      </c>
      <c r="N15" s="21">
        <f t="shared" si="2"/>
        <v>0</v>
      </c>
      <c r="O15" s="21">
        <f t="shared" si="3"/>
        <v>0</v>
      </c>
      <c r="P15" s="21">
        <f t="shared" si="4"/>
        <v>0</v>
      </c>
      <c r="Q15" s="21">
        <f t="shared" si="5"/>
        <v>0</v>
      </c>
      <c r="R15" s="21">
        <f t="shared" si="6"/>
        <v>0</v>
      </c>
      <c r="S15" s="7">
        <f>IF(ROW()-5&lt;=Kontroll!$B$8,1,"")</f>
        <v>1</v>
      </c>
    </row>
    <row r="16" spans="1:19" x14ac:dyDescent="0.2">
      <c r="A16" s="7">
        <f t="shared" si="0"/>
        <v>11</v>
      </c>
      <c r="B16" s="7">
        <f>IF($S16="","",INT(($A16-1)/Kontroll!$B$6)+1)</f>
        <v>3</v>
      </c>
      <c r="C16" s="7">
        <f>IF($S16="","",MOD($A16-1,Kontroll!$B$6)+1)</f>
        <v>1</v>
      </c>
      <c r="D16" s="15" t="str">
        <f>IF($S16="","",INDEX(Transjer!$A$6:$A$125,$B16))</f>
        <v/>
      </c>
      <c r="E16" s="15">
        <f>IF($S16="","",INDEX(Transjer!$B$6:$B$125,$B16))</f>
        <v>0</v>
      </c>
      <c r="F16" s="16">
        <f>IF($S16="","",INDEX(Transjer!$C$6:$C$125,$B16))</f>
        <v>0</v>
      </c>
      <c r="G16" s="17">
        <f>IF($S16="","",INDEX(Skjermingsrenter!$A$6:$A$35,$C16))</f>
        <v>2021</v>
      </c>
      <c r="H16" s="18">
        <f>IF($S16="","",INDEX(Transjer!$D$6:$D$125,$B16))</f>
        <v>0</v>
      </c>
      <c r="I16" s="18">
        <f>IF($S16="","",INDEX(Transjer!$E$6:$E$125,$B16))</f>
        <v>0</v>
      </c>
      <c r="J16" s="19">
        <f>IF($S16="","",INDEX(Skjermingsrenter!$B$6:$B$35,$C16))</f>
        <v>5.0000000000000001E-3</v>
      </c>
      <c r="K16" s="20">
        <f t="shared" si="1"/>
        <v>44197</v>
      </c>
      <c r="L16" s="21">
        <f>IF($S16="","",IF($G16&lt;YEAR($F16),0,$H16*SUMIFS(Utbytter!$D$6:$D$1005,Utbytter!$A$6:$A$1005,$E16,Utbytter!$B$6:$B$1005,"&gt;="&amp;$K16,Utbytter!$B$6:$B$1005,"&lt;="&amp;DATE($G16,12,31))))</f>
        <v>0</v>
      </c>
      <c r="M16" s="21">
        <f t="shared" si="7"/>
        <v>0</v>
      </c>
      <c r="N16" s="21">
        <f t="shared" si="2"/>
        <v>0</v>
      </c>
      <c r="O16" s="21">
        <f t="shared" si="3"/>
        <v>0</v>
      </c>
      <c r="P16" s="21">
        <f t="shared" si="4"/>
        <v>0</v>
      </c>
      <c r="Q16" s="21">
        <f t="shared" si="5"/>
        <v>0</v>
      </c>
      <c r="R16" s="21">
        <f t="shared" si="6"/>
        <v>0</v>
      </c>
      <c r="S16" s="7">
        <f>IF(ROW()-5&lt;=Kontroll!$B$8,1,"")</f>
        <v>1</v>
      </c>
    </row>
    <row r="17" spans="1:19" x14ac:dyDescent="0.2">
      <c r="A17" s="7">
        <f t="shared" si="0"/>
        <v>12</v>
      </c>
      <c r="B17" s="7">
        <f>IF($S17="","",INT(($A17-1)/Kontroll!$B$6)+1)</f>
        <v>3</v>
      </c>
      <c r="C17" s="7">
        <f>IF($S17="","",MOD($A17-1,Kontroll!$B$6)+1)</f>
        <v>2</v>
      </c>
      <c r="D17" s="15" t="str">
        <f>IF($S17="","",INDEX(Transjer!$A$6:$A$125,$B17))</f>
        <v/>
      </c>
      <c r="E17" s="15">
        <f>IF($S17="","",INDEX(Transjer!$B$6:$B$125,$B17))</f>
        <v>0</v>
      </c>
      <c r="F17" s="16">
        <f>IF($S17="","",INDEX(Transjer!$C$6:$C$125,$B17))</f>
        <v>0</v>
      </c>
      <c r="G17" s="17">
        <f>IF($S17="","",INDEX(Skjermingsrenter!$A$6:$A$35,$C17))</f>
        <v>2022</v>
      </c>
      <c r="H17" s="18">
        <f>IF($S17="","",INDEX(Transjer!$D$6:$D$125,$B17))</f>
        <v>0</v>
      </c>
      <c r="I17" s="18">
        <f>IF($S17="","",INDEX(Transjer!$E$6:$E$125,$B17))</f>
        <v>0</v>
      </c>
      <c r="J17" s="19">
        <f>IF($S17="","",INDEX(Skjermingsrenter!$B$6:$B$35,$C17))</f>
        <v>1.7000000000000001E-2</v>
      </c>
      <c r="K17" s="20">
        <f t="shared" si="1"/>
        <v>44562</v>
      </c>
      <c r="L17" s="21">
        <f>IF($S17="","",IF($G17&lt;YEAR($F17),0,$H17*SUMIFS(Utbytter!$D$6:$D$1005,Utbytter!$A$6:$A$1005,$E17,Utbytter!$B$6:$B$1005,"&gt;="&amp;$K17,Utbytter!$B$6:$B$1005,"&lt;="&amp;DATE($G17,12,31))))</f>
        <v>0</v>
      </c>
      <c r="M17" s="21">
        <f t="shared" si="7"/>
        <v>0</v>
      </c>
      <c r="N17" s="21">
        <f t="shared" si="2"/>
        <v>0</v>
      </c>
      <c r="O17" s="21">
        <f t="shared" si="3"/>
        <v>0</v>
      </c>
      <c r="P17" s="21">
        <f t="shared" si="4"/>
        <v>0</v>
      </c>
      <c r="Q17" s="21">
        <f t="shared" si="5"/>
        <v>0</v>
      </c>
      <c r="R17" s="21">
        <f t="shared" si="6"/>
        <v>0</v>
      </c>
      <c r="S17" s="7">
        <f>IF(ROW()-5&lt;=Kontroll!$B$8,1,"")</f>
        <v>1</v>
      </c>
    </row>
    <row r="18" spans="1:19" x14ac:dyDescent="0.2">
      <c r="A18" s="7">
        <f t="shared" si="0"/>
        <v>13</v>
      </c>
      <c r="B18" s="7">
        <f>IF($S18="","",INT(($A18-1)/Kontroll!$B$6)+1)</f>
        <v>3</v>
      </c>
      <c r="C18" s="7">
        <f>IF($S18="","",MOD($A18-1,Kontroll!$B$6)+1)</f>
        <v>3</v>
      </c>
      <c r="D18" s="15" t="str">
        <f>IF($S18="","",INDEX(Transjer!$A$6:$A$125,$B18))</f>
        <v/>
      </c>
      <c r="E18" s="15">
        <f>IF($S18="","",INDEX(Transjer!$B$6:$B$125,$B18))</f>
        <v>0</v>
      </c>
      <c r="F18" s="16">
        <f>IF($S18="","",INDEX(Transjer!$C$6:$C$125,$B18))</f>
        <v>0</v>
      </c>
      <c r="G18" s="17">
        <f>IF($S18="","",INDEX(Skjermingsrenter!$A$6:$A$35,$C18))</f>
        <v>2023</v>
      </c>
      <c r="H18" s="18">
        <f>IF($S18="","",INDEX(Transjer!$D$6:$D$125,$B18))</f>
        <v>0</v>
      </c>
      <c r="I18" s="18">
        <f>IF($S18="","",INDEX(Transjer!$E$6:$E$125,$B18))</f>
        <v>0</v>
      </c>
      <c r="J18" s="19">
        <f>IF($S18="","",INDEX(Skjermingsrenter!$B$6:$B$35,$C18))</f>
        <v>3.2000000000000001E-2</v>
      </c>
      <c r="K18" s="20">
        <f t="shared" si="1"/>
        <v>44927</v>
      </c>
      <c r="L18" s="21">
        <f>IF($S18="","",IF($G18&lt;YEAR($F18),0,$H18*SUMIFS(Utbytter!$D$6:$D$1005,Utbytter!$A$6:$A$1005,$E18,Utbytter!$B$6:$B$1005,"&gt;="&amp;$K18,Utbytter!$B$6:$B$1005,"&lt;="&amp;DATE($G18,12,31))))</f>
        <v>0</v>
      </c>
      <c r="M18" s="21">
        <f t="shared" si="7"/>
        <v>0</v>
      </c>
      <c r="N18" s="21">
        <f t="shared" si="2"/>
        <v>0</v>
      </c>
      <c r="O18" s="21">
        <f t="shared" si="3"/>
        <v>0</v>
      </c>
      <c r="P18" s="21">
        <f t="shared" si="4"/>
        <v>0</v>
      </c>
      <c r="Q18" s="21">
        <f t="shared" si="5"/>
        <v>0</v>
      </c>
      <c r="R18" s="21">
        <f t="shared" si="6"/>
        <v>0</v>
      </c>
      <c r="S18" s="7">
        <f>IF(ROW()-5&lt;=Kontroll!$B$8,1,"")</f>
        <v>1</v>
      </c>
    </row>
    <row r="19" spans="1:19" x14ac:dyDescent="0.2">
      <c r="A19" s="7">
        <f t="shared" si="0"/>
        <v>14</v>
      </c>
      <c r="B19" s="7">
        <f>IF($S19="","",INT(($A19-1)/Kontroll!$B$6)+1)</f>
        <v>3</v>
      </c>
      <c r="C19" s="7">
        <f>IF($S19="","",MOD($A19-1,Kontroll!$B$6)+1)</f>
        <v>4</v>
      </c>
      <c r="D19" s="15" t="str">
        <f>IF($S19="","",INDEX(Transjer!$A$6:$A$125,$B19))</f>
        <v/>
      </c>
      <c r="E19" s="15">
        <f>IF($S19="","",INDEX(Transjer!$B$6:$B$125,$B19))</f>
        <v>0</v>
      </c>
      <c r="F19" s="16">
        <f>IF($S19="","",INDEX(Transjer!$C$6:$C$125,$B19))</f>
        <v>0</v>
      </c>
      <c r="G19" s="17">
        <f>IF($S19="","",INDEX(Skjermingsrenter!$A$6:$A$35,$C19))</f>
        <v>2024</v>
      </c>
      <c r="H19" s="18">
        <f>IF($S19="","",INDEX(Transjer!$D$6:$D$125,$B19))</f>
        <v>0</v>
      </c>
      <c r="I19" s="18">
        <f>IF($S19="","",INDEX(Transjer!$E$6:$E$125,$B19))</f>
        <v>0</v>
      </c>
      <c r="J19" s="19">
        <f>IF($S19="","",INDEX(Skjermingsrenter!$B$6:$B$35,$C19))</f>
        <v>3.9E-2</v>
      </c>
      <c r="K19" s="20">
        <f t="shared" si="1"/>
        <v>45292</v>
      </c>
      <c r="L19" s="21">
        <f>IF($S19="","",IF($G19&lt;YEAR($F19),0,$H19*SUMIFS(Utbytter!$D$6:$D$1005,Utbytter!$A$6:$A$1005,$E19,Utbytter!$B$6:$B$1005,"&gt;="&amp;$K19,Utbytter!$B$6:$B$1005,"&lt;="&amp;DATE($G19,12,31))))</f>
        <v>0</v>
      </c>
      <c r="M19" s="21">
        <f t="shared" si="7"/>
        <v>0</v>
      </c>
      <c r="N19" s="21">
        <f t="shared" si="2"/>
        <v>0</v>
      </c>
      <c r="O19" s="21">
        <f t="shared" si="3"/>
        <v>0</v>
      </c>
      <c r="P19" s="21">
        <f t="shared" si="4"/>
        <v>0</v>
      </c>
      <c r="Q19" s="21">
        <f t="shared" si="5"/>
        <v>0</v>
      </c>
      <c r="R19" s="21">
        <f t="shared" si="6"/>
        <v>0</v>
      </c>
      <c r="S19" s="7">
        <f>IF(ROW()-5&lt;=Kontroll!$B$8,1,"")</f>
        <v>1</v>
      </c>
    </row>
    <row r="20" spans="1:19" x14ac:dyDescent="0.2">
      <c r="A20" s="7">
        <f t="shared" si="0"/>
        <v>15</v>
      </c>
      <c r="B20" s="7">
        <f>IF($S20="","",INT(($A20-1)/Kontroll!$B$6)+1)</f>
        <v>3</v>
      </c>
      <c r="C20" s="7">
        <f>IF($S20="","",MOD($A20-1,Kontroll!$B$6)+1)</f>
        <v>5</v>
      </c>
      <c r="D20" s="15" t="str">
        <f>IF($S20="","",INDEX(Transjer!$A$6:$A$125,$B20))</f>
        <v/>
      </c>
      <c r="E20" s="15">
        <f>IF($S20="","",INDEX(Transjer!$B$6:$B$125,$B20))</f>
        <v>0</v>
      </c>
      <c r="F20" s="16">
        <f>IF($S20="","",INDEX(Transjer!$C$6:$C$125,$B20))</f>
        <v>0</v>
      </c>
      <c r="G20" s="17">
        <f>IF($S20="","",INDEX(Skjermingsrenter!$A$6:$A$35,$C20))</f>
        <v>2025</v>
      </c>
      <c r="H20" s="18">
        <f>IF($S20="","",INDEX(Transjer!$D$6:$D$125,$B20))</f>
        <v>0</v>
      </c>
      <c r="I20" s="18">
        <f>IF($S20="","",INDEX(Transjer!$E$6:$E$125,$B20))</f>
        <v>0</v>
      </c>
      <c r="J20" s="19">
        <f>IF($S20="","",INDEX(Skjermingsrenter!$B$6:$B$35,$C20))</f>
        <v>3.5999999999999997E-2</v>
      </c>
      <c r="K20" s="20">
        <f t="shared" si="1"/>
        <v>45658</v>
      </c>
      <c r="L20" s="21">
        <f>IF($S20="","",IF($G20&lt;YEAR($F20),0,$H20*SUMIFS(Utbytter!$D$6:$D$1005,Utbytter!$A$6:$A$1005,$E20,Utbytter!$B$6:$B$1005,"&gt;="&amp;$K20,Utbytter!$B$6:$B$1005,"&lt;="&amp;DATE($G20,12,31))))</f>
        <v>0</v>
      </c>
      <c r="M20" s="21">
        <f t="shared" si="7"/>
        <v>0</v>
      </c>
      <c r="N20" s="21">
        <f t="shared" si="2"/>
        <v>0</v>
      </c>
      <c r="O20" s="21">
        <f t="shared" si="3"/>
        <v>0</v>
      </c>
      <c r="P20" s="21">
        <f t="shared" si="4"/>
        <v>0</v>
      </c>
      <c r="Q20" s="21">
        <f t="shared" si="5"/>
        <v>0</v>
      </c>
      <c r="R20" s="21">
        <f t="shared" si="6"/>
        <v>0</v>
      </c>
      <c r="S20" s="7">
        <f>IF(ROW()-5&lt;=Kontroll!$B$8,1,"")</f>
        <v>1</v>
      </c>
    </row>
    <row r="21" spans="1:19" x14ac:dyDescent="0.2">
      <c r="A21" s="7">
        <f t="shared" si="0"/>
        <v>16</v>
      </c>
      <c r="B21" s="7">
        <f>IF($S21="","",INT(($A21-1)/Kontroll!$B$6)+1)</f>
        <v>4</v>
      </c>
      <c r="C21" s="7">
        <f>IF($S21="","",MOD($A21-1,Kontroll!$B$6)+1)</f>
        <v>1</v>
      </c>
      <c r="D21" s="15" t="str">
        <f>IF($S21="","",INDEX(Transjer!$A$6:$A$125,$B21))</f>
        <v/>
      </c>
      <c r="E21" s="15">
        <f>IF($S21="","",INDEX(Transjer!$B$6:$B$125,$B21))</f>
        <v>0</v>
      </c>
      <c r="F21" s="16">
        <f>IF($S21="","",INDEX(Transjer!$C$6:$C$125,$B21))</f>
        <v>0</v>
      </c>
      <c r="G21" s="17">
        <f>IF($S21="","",INDEX(Skjermingsrenter!$A$6:$A$35,$C21))</f>
        <v>2021</v>
      </c>
      <c r="H21" s="18">
        <f>IF($S21="","",INDEX(Transjer!$D$6:$D$125,$B21))</f>
        <v>0</v>
      </c>
      <c r="I21" s="18">
        <f>IF($S21="","",INDEX(Transjer!$E$6:$E$125,$B21))</f>
        <v>0</v>
      </c>
      <c r="J21" s="19">
        <f>IF($S21="","",INDEX(Skjermingsrenter!$B$6:$B$35,$C21))</f>
        <v>5.0000000000000001E-3</v>
      </c>
      <c r="K21" s="20">
        <f t="shared" si="1"/>
        <v>44197</v>
      </c>
      <c r="L21" s="21">
        <f>IF($S21="","",IF($G21&lt;YEAR($F21),0,$H21*SUMIFS(Utbytter!$D$6:$D$1005,Utbytter!$A$6:$A$1005,$E21,Utbytter!$B$6:$B$1005,"&gt;="&amp;$K21,Utbytter!$B$6:$B$1005,"&lt;="&amp;DATE($G21,12,31))))</f>
        <v>0</v>
      </c>
      <c r="M21" s="21">
        <f t="shared" si="7"/>
        <v>0</v>
      </c>
      <c r="N21" s="21">
        <f t="shared" si="2"/>
        <v>0</v>
      </c>
      <c r="O21" s="21">
        <f t="shared" si="3"/>
        <v>0</v>
      </c>
      <c r="P21" s="21">
        <f t="shared" si="4"/>
        <v>0</v>
      </c>
      <c r="Q21" s="21">
        <f t="shared" si="5"/>
        <v>0</v>
      </c>
      <c r="R21" s="21">
        <f t="shared" si="6"/>
        <v>0</v>
      </c>
      <c r="S21" s="7">
        <f>IF(ROW()-5&lt;=Kontroll!$B$8,1,"")</f>
        <v>1</v>
      </c>
    </row>
    <row r="22" spans="1:19" x14ac:dyDescent="0.2">
      <c r="A22" s="7">
        <f t="shared" si="0"/>
        <v>17</v>
      </c>
      <c r="B22" s="7">
        <f>IF($S22="","",INT(($A22-1)/Kontroll!$B$6)+1)</f>
        <v>4</v>
      </c>
      <c r="C22" s="7">
        <f>IF($S22="","",MOD($A22-1,Kontroll!$B$6)+1)</f>
        <v>2</v>
      </c>
      <c r="D22" s="15" t="str">
        <f>IF($S22="","",INDEX(Transjer!$A$6:$A$125,$B22))</f>
        <v/>
      </c>
      <c r="E22" s="15">
        <f>IF($S22="","",INDEX(Transjer!$B$6:$B$125,$B22))</f>
        <v>0</v>
      </c>
      <c r="F22" s="16">
        <f>IF($S22="","",INDEX(Transjer!$C$6:$C$125,$B22))</f>
        <v>0</v>
      </c>
      <c r="G22" s="17">
        <f>IF($S22="","",INDEX(Skjermingsrenter!$A$6:$A$35,$C22))</f>
        <v>2022</v>
      </c>
      <c r="H22" s="18">
        <f>IF($S22="","",INDEX(Transjer!$D$6:$D$125,$B22))</f>
        <v>0</v>
      </c>
      <c r="I22" s="18">
        <f>IF($S22="","",INDEX(Transjer!$E$6:$E$125,$B22))</f>
        <v>0</v>
      </c>
      <c r="J22" s="19">
        <f>IF($S22="","",INDEX(Skjermingsrenter!$B$6:$B$35,$C22))</f>
        <v>1.7000000000000001E-2</v>
      </c>
      <c r="K22" s="20">
        <f t="shared" si="1"/>
        <v>44562</v>
      </c>
      <c r="L22" s="21">
        <f>IF($S22="","",IF($G22&lt;YEAR($F22),0,$H22*SUMIFS(Utbytter!$D$6:$D$1005,Utbytter!$A$6:$A$1005,$E22,Utbytter!$B$6:$B$1005,"&gt;="&amp;$K22,Utbytter!$B$6:$B$1005,"&lt;="&amp;DATE($G22,12,31))))</f>
        <v>0</v>
      </c>
      <c r="M22" s="21">
        <f t="shared" si="7"/>
        <v>0</v>
      </c>
      <c r="N22" s="21">
        <f t="shared" si="2"/>
        <v>0</v>
      </c>
      <c r="O22" s="21">
        <f t="shared" si="3"/>
        <v>0</v>
      </c>
      <c r="P22" s="21">
        <f t="shared" si="4"/>
        <v>0</v>
      </c>
      <c r="Q22" s="21">
        <f t="shared" si="5"/>
        <v>0</v>
      </c>
      <c r="R22" s="21">
        <f t="shared" si="6"/>
        <v>0</v>
      </c>
      <c r="S22" s="7">
        <f>IF(ROW()-5&lt;=Kontroll!$B$8,1,"")</f>
        <v>1</v>
      </c>
    </row>
    <row r="23" spans="1:19" x14ac:dyDescent="0.2">
      <c r="A23" s="7">
        <f t="shared" si="0"/>
        <v>18</v>
      </c>
      <c r="B23" s="7">
        <f>IF($S23="","",INT(($A23-1)/Kontroll!$B$6)+1)</f>
        <v>4</v>
      </c>
      <c r="C23" s="7">
        <f>IF($S23="","",MOD($A23-1,Kontroll!$B$6)+1)</f>
        <v>3</v>
      </c>
      <c r="D23" s="15" t="str">
        <f>IF($S23="","",INDEX(Transjer!$A$6:$A$125,$B23))</f>
        <v/>
      </c>
      <c r="E23" s="15">
        <f>IF($S23="","",INDEX(Transjer!$B$6:$B$125,$B23))</f>
        <v>0</v>
      </c>
      <c r="F23" s="16">
        <f>IF($S23="","",INDEX(Transjer!$C$6:$C$125,$B23))</f>
        <v>0</v>
      </c>
      <c r="G23" s="17">
        <f>IF($S23="","",INDEX(Skjermingsrenter!$A$6:$A$35,$C23))</f>
        <v>2023</v>
      </c>
      <c r="H23" s="18">
        <f>IF($S23="","",INDEX(Transjer!$D$6:$D$125,$B23))</f>
        <v>0</v>
      </c>
      <c r="I23" s="18">
        <f>IF($S23="","",INDEX(Transjer!$E$6:$E$125,$B23))</f>
        <v>0</v>
      </c>
      <c r="J23" s="19">
        <f>IF($S23="","",INDEX(Skjermingsrenter!$B$6:$B$35,$C23))</f>
        <v>3.2000000000000001E-2</v>
      </c>
      <c r="K23" s="20">
        <f t="shared" si="1"/>
        <v>44927</v>
      </c>
      <c r="L23" s="21">
        <f>IF($S23="","",IF($G23&lt;YEAR($F23),0,$H23*SUMIFS(Utbytter!$D$6:$D$1005,Utbytter!$A$6:$A$1005,$E23,Utbytter!$B$6:$B$1005,"&gt;="&amp;$K23,Utbytter!$B$6:$B$1005,"&lt;="&amp;DATE($G23,12,31))))</f>
        <v>0</v>
      </c>
      <c r="M23" s="21">
        <f t="shared" si="7"/>
        <v>0</v>
      </c>
      <c r="N23" s="21">
        <f t="shared" si="2"/>
        <v>0</v>
      </c>
      <c r="O23" s="21">
        <f t="shared" si="3"/>
        <v>0</v>
      </c>
      <c r="P23" s="21">
        <f t="shared" si="4"/>
        <v>0</v>
      </c>
      <c r="Q23" s="21">
        <f t="shared" si="5"/>
        <v>0</v>
      </c>
      <c r="R23" s="21">
        <f t="shared" si="6"/>
        <v>0</v>
      </c>
      <c r="S23" s="7">
        <f>IF(ROW()-5&lt;=Kontroll!$B$8,1,"")</f>
        <v>1</v>
      </c>
    </row>
    <row r="24" spans="1:19" x14ac:dyDescent="0.2">
      <c r="A24" s="7">
        <f t="shared" si="0"/>
        <v>19</v>
      </c>
      <c r="B24" s="7">
        <f>IF($S24="","",INT(($A24-1)/Kontroll!$B$6)+1)</f>
        <v>4</v>
      </c>
      <c r="C24" s="7">
        <f>IF($S24="","",MOD($A24-1,Kontroll!$B$6)+1)</f>
        <v>4</v>
      </c>
      <c r="D24" s="15" t="str">
        <f>IF($S24="","",INDEX(Transjer!$A$6:$A$125,$B24))</f>
        <v/>
      </c>
      <c r="E24" s="15">
        <f>IF($S24="","",INDEX(Transjer!$B$6:$B$125,$B24))</f>
        <v>0</v>
      </c>
      <c r="F24" s="16">
        <f>IF($S24="","",INDEX(Transjer!$C$6:$C$125,$B24))</f>
        <v>0</v>
      </c>
      <c r="G24" s="17">
        <f>IF($S24="","",INDEX(Skjermingsrenter!$A$6:$A$35,$C24))</f>
        <v>2024</v>
      </c>
      <c r="H24" s="18">
        <f>IF($S24="","",INDEX(Transjer!$D$6:$D$125,$B24))</f>
        <v>0</v>
      </c>
      <c r="I24" s="18">
        <f>IF($S24="","",INDEX(Transjer!$E$6:$E$125,$B24))</f>
        <v>0</v>
      </c>
      <c r="J24" s="19">
        <f>IF($S24="","",INDEX(Skjermingsrenter!$B$6:$B$35,$C24))</f>
        <v>3.9E-2</v>
      </c>
      <c r="K24" s="20">
        <f t="shared" si="1"/>
        <v>45292</v>
      </c>
      <c r="L24" s="21">
        <f>IF($S24="","",IF($G24&lt;YEAR($F24),0,$H24*SUMIFS(Utbytter!$D$6:$D$1005,Utbytter!$A$6:$A$1005,$E24,Utbytter!$B$6:$B$1005,"&gt;="&amp;$K24,Utbytter!$B$6:$B$1005,"&lt;="&amp;DATE($G24,12,31))))</f>
        <v>0</v>
      </c>
      <c r="M24" s="21">
        <f t="shared" si="7"/>
        <v>0</v>
      </c>
      <c r="N24" s="21">
        <f t="shared" si="2"/>
        <v>0</v>
      </c>
      <c r="O24" s="21">
        <f t="shared" si="3"/>
        <v>0</v>
      </c>
      <c r="P24" s="21">
        <f t="shared" si="4"/>
        <v>0</v>
      </c>
      <c r="Q24" s="21">
        <f t="shared" si="5"/>
        <v>0</v>
      </c>
      <c r="R24" s="21">
        <f t="shared" si="6"/>
        <v>0</v>
      </c>
      <c r="S24" s="7">
        <f>IF(ROW()-5&lt;=Kontroll!$B$8,1,"")</f>
        <v>1</v>
      </c>
    </row>
    <row r="25" spans="1:19" x14ac:dyDescent="0.2">
      <c r="A25" s="7">
        <f t="shared" si="0"/>
        <v>20</v>
      </c>
      <c r="B25" s="7">
        <f>IF($S25="","",INT(($A25-1)/Kontroll!$B$6)+1)</f>
        <v>4</v>
      </c>
      <c r="C25" s="7">
        <f>IF($S25="","",MOD($A25-1,Kontroll!$B$6)+1)</f>
        <v>5</v>
      </c>
      <c r="D25" s="15" t="str">
        <f>IF($S25="","",INDEX(Transjer!$A$6:$A$125,$B25))</f>
        <v/>
      </c>
      <c r="E25" s="15">
        <f>IF($S25="","",INDEX(Transjer!$B$6:$B$125,$B25))</f>
        <v>0</v>
      </c>
      <c r="F25" s="16">
        <f>IF($S25="","",INDEX(Transjer!$C$6:$C$125,$B25))</f>
        <v>0</v>
      </c>
      <c r="G25" s="17">
        <f>IF($S25="","",INDEX(Skjermingsrenter!$A$6:$A$35,$C25))</f>
        <v>2025</v>
      </c>
      <c r="H25" s="18">
        <f>IF($S25="","",INDEX(Transjer!$D$6:$D$125,$B25))</f>
        <v>0</v>
      </c>
      <c r="I25" s="18">
        <f>IF($S25="","",INDEX(Transjer!$E$6:$E$125,$B25))</f>
        <v>0</v>
      </c>
      <c r="J25" s="19">
        <f>IF($S25="","",INDEX(Skjermingsrenter!$B$6:$B$35,$C25))</f>
        <v>3.5999999999999997E-2</v>
      </c>
      <c r="K25" s="20">
        <f t="shared" si="1"/>
        <v>45658</v>
      </c>
      <c r="L25" s="21">
        <f>IF($S25="","",IF($G25&lt;YEAR($F25),0,$H25*SUMIFS(Utbytter!$D$6:$D$1005,Utbytter!$A$6:$A$1005,$E25,Utbytter!$B$6:$B$1005,"&gt;="&amp;$K25,Utbytter!$B$6:$B$1005,"&lt;="&amp;DATE($G25,12,31))))</f>
        <v>0</v>
      </c>
      <c r="M25" s="21">
        <f t="shared" si="7"/>
        <v>0</v>
      </c>
      <c r="N25" s="21">
        <f t="shared" si="2"/>
        <v>0</v>
      </c>
      <c r="O25" s="21">
        <f t="shared" si="3"/>
        <v>0</v>
      </c>
      <c r="P25" s="21">
        <f t="shared" si="4"/>
        <v>0</v>
      </c>
      <c r="Q25" s="21">
        <f t="shared" si="5"/>
        <v>0</v>
      </c>
      <c r="R25" s="21">
        <f t="shared" si="6"/>
        <v>0</v>
      </c>
      <c r="S25" s="7">
        <f>IF(ROW()-5&lt;=Kontroll!$B$8,1,"")</f>
        <v>1</v>
      </c>
    </row>
    <row r="26" spans="1:19" x14ac:dyDescent="0.2">
      <c r="A26" s="7">
        <f t="shared" si="0"/>
        <v>21</v>
      </c>
      <c r="B26" s="7">
        <f>IF($S26="","",INT(($A26-1)/Kontroll!$B$6)+1)</f>
        <v>5</v>
      </c>
      <c r="C26" s="7">
        <f>IF($S26="","",MOD($A26-1,Kontroll!$B$6)+1)</f>
        <v>1</v>
      </c>
      <c r="D26" s="15" t="str">
        <f>IF($S26="","",INDEX(Transjer!$A$6:$A$125,$B26))</f>
        <v/>
      </c>
      <c r="E26" s="15">
        <f>IF($S26="","",INDEX(Transjer!$B$6:$B$125,$B26))</f>
        <v>0</v>
      </c>
      <c r="F26" s="16">
        <f>IF($S26="","",INDEX(Transjer!$C$6:$C$125,$B26))</f>
        <v>0</v>
      </c>
      <c r="G26" s="17">
        <f>IF($S26="","",INDEX(Skjermingsrenter!$A$6:$A$35,$C26))</f>
        <v>2021</v>
      </c>
      <c r="H26" s="18">
        <f>IF($S26="","",INDEX(Transjer!$D$6:$D$125,$B26))</f>
        <v>0</v>
      </c>
      <c r="I26" s="18">
        <f>IF($S26="","",INDEX(Transjer!$E$6:$E$125,$B26))</f>
        <v>0</v>
      </c>
      <c r="J26" s="19">
        <f>IF($S26="","",INDEX(Skjermingsrenter!$B$6:$B$35,$C26))</f>
        <v>5.0000000000000001E-3</v>
      </c>
      <c r="K26" s="20">
        <f t="shared" si="1"/>
        <v>44197</v>
      </c>
      <c r="L26" s="21">
        <f>IF($S26="","",IF($G26&lt;YEAR($F26),0,$H26*SUMIFS(Utbytter!$D$6:$D$1005,Utbytter!$A$6:$A$1005,$E26,Utbytter!$B$6:$B$1005,"&gt;="&amp;$K26,Utbytter!$B$6:$B$1005,"&lt;="&amp;DATE($G26,12,31))))</f>
        <v>0</v>
      </c>
      <c r="M26" s="21">
        <f t="shared" si="7"/>
        <v>0</v>
      </c>
      <c r="N26" s="21">
        <f t="shared" si="2"/>
        <v>0</v>
      </c>
      <c r="O26" s="21">
        <f t="shared" si="3"/>
        <v>0</v>
      </c>
      <c r="P26" s="21">
        <f t="shared" si="4"/>
        <v>0</v>
      </c>
      <c r="Q26" s="21">
        <f t="shared" si="5"/>
        <v>0</v>
      </c>
      <c r="R26" s="21">
        <f t="shared" si="6"/>
        <v>0</v>
      </c>
      <c r="S26" s="7">
        <f>IF(ROW()-5&lt;=Kontroll!$B$8,1,"")</f>
        <v>1</v>
      </c>
    </row>
    <row r="27" spans="1:19" x14ac:dyDescent="0.2">
      <c r="A27" s="7">
        <f t="shared" si="0"/>
        <v>22</v>
      </c>
      <c r="B27" s="7">
        <f>IF($S27="","",INT(($A27-1)/Kontroll!$B$6)+1)</f>
        <v>5</v>
      </c>
      <c r="C27" s="7">
        <f>IF($S27="","",MOD($A27-1,Kontroll!$B$6)+1)</f>
        <v>2</v>
      </c>
      <c r="D27" s="15" t="str">
        <f>IF($S27="","",INDEX(Transjer!$A$6:$A$125,$B27))</f>
        <v/>
      </c>
      <c r="E27" s="15">
        <f>IF($S27="","",INDEX(Transjer!$B$6:$B$125,$B27))</f>
        <v>0</v>
      </c>
      <c r="F27" s="16">
        <f>IF($S27="","",INDEX(Transjer!$C$6:$C$125,$B27))</f>
        <v>0</v>
      </c>
      <c r="G27" s="17">
        <f>IF($S27="","",INDEX(Skjermingsrenter!$A$6:$A$35,$C27))</f>
        <v>2022</v>
      </c>
      <c r="H27" s="18">
        <f>IF($S27="","",INDEX(Transjer!$D$6:$D$125,$B27))</f>
        <v>0</v>
      </c>
      <c r="I27" s="18">
        <f>IF($S27="","",INDEX(Transjer!$E$6:$E$125,$B27))</f>
        <v>0</v>
      </c>
      <c r="J27" s="19">
        <f>IF($S27="","",INDEX(Skjermingsrenter!$B$6:$B$35,$C27))</f>
        <v>1.7000000000000001E-2</v>
      </c>
      <c r="K27" s="20">
        <f t="shared" si="1"/>
        <v>44562</v>
      </c>
      <c r="L27" s="21">
        <f>IF($S27="","",IF($G27&lt;YEAR($F27),0,$H27*SUMIFS(Utbytter!$D$6:$D$1005,Utbytter!$A$6:$A$1005,$E27,Utbytter!$B$6:$B$1005,"&gt;="&amp;$K27,Utbytter!$B$6:$B$1005,"&lt;="&amp;DATE($G27,12,31))))</f>
        <v>0</v>
      </c>
      <c r="M27" s="21">
        <f t="shared" si="7"/>
        <v>0</v>
      </c>
      <c r="N27" s="21">
        <f t="shared" si="2"/>
        <v>0</v>
      </c>
      <c r="O27" s="21">
        <f t="shared" si="3"/>
        <v>0</v>
      </c>
      <c r="P27" s="21">
        <f t="shared" si="4"/>
        <v>0</v>
      </c>
      <c r="Q27" s="21">
        <f t="shared" si="5"/>
        <v>0</v>
      </c>
      <c r="R27" s="21">
        <f t="shared" si="6"/>
        <v>0</v>
      </c>
      <c r="S27" s="7">
        <f>IF(ROW()-5&lt;=Kontroll!$B$8,1,"")</f>
        <v>1</v>
      </c>
    </row>
    <row r="28" spans="1:19" x14ac:dyDescent="0.2">
      <c r="A28" s="7">
        <f t="shared" si="0"/>
        <v>23</v>
      </c>
      <c r="B28" s="7">
        <f>IF($S28="","",INT(($A28-1)/Kontroll!$B$6)+1)</f>
        <v>5</v>
      </c>
      <c r="C28" s="7">
        <f>IF($S28="","",MOD($A28-1,Kontroll!$B$6)+1)</f>
        <v>3</v>
      </c>
      <c r="D28" s="15" t="str">
        <f>IF($S28="","",INDEX(Transjer!$A$6:$A$125,$B28))</f>
        <v/>
      </c>
      <c r="E28" s="15">
        <f>IF($S28="","",INDEX(Transjer!$B$6:$B$125,$B28))</f>
        <v>0</v>
      </c>
      <c r="F28" s="16">
        <f>IF($S28="","",INDEX(Transjer!$C$6:$C$125,$B28))</f>
        <v>0</v>
      </c>
      <c r="G28" s="17">
        <f>IF($S28="","",INDEX(Skjermingsrenter!$A$6:$A$35,$C28))</f>
        <v>2023</v>
      </c>
      <c r="H28" s="18">
        <f>IF($S28="","",INDEX(Transjer!$D$6:$D$125,$B28))</f>
        <v>0</v>
      </c>
      <c r="I28" s="18">
        <f>IF($S28="","",INDEX(Transjer!$E$6:$E$125,$B28))</f>
        <v>0</v>
      </c>
      <c r="J28" s="19">
        <f>IF($S28="","",INDEX(Skjermingsrenter!$B$6:$B$35,$C28))</f>
        <v>3.2000000000000001E-2</v>
      </c>
      <c r="K28" s="20">
        <f t="shared" si="1"/>
        <v>44927</v>
      </c>
      <c r="L28" s="21">
        <f>IF($S28="","",IF($G28&lt;YEAR($F28),0,$H28*SUMIFS(Utbytter!$D$6:$D$1005,Utbytter!$A$6:$A$1005,$E28,Utbytter!$B$6:$B$1005,"&gt;="&amp;$K28,Utbytter!$B$6:$B$1005,"&lt;="&amp;DATE($G28,12,31))))</f>
        <v>0</v>
      </c>
      <c r="M28" s="21">
        <f t="shared" si="7"/>
        <v>0</v>
      </c>
      <c r="N28" s="21">
        <f t="shared" si="2"/>
        <v>0</v>
      </c>
      <c r="O28" s="21">
        <f t="shared" si="3"/>
        <v>0</v>
      </c>
      <c r="P28" s="21">
        <f t="shared" si="4"/>
        <v>0</v>
      </c>
      <c r="Q28" s="21">
        <f t="shared" si="5"/>
        <v>0</v>
      </c>
      <c r="R28" s="21">
        <f t="shared" si="6"/>
        <v>0</v>
      </c>
      <c r="S28" s="7">
        <f>IF(ROW()-5&lt;=Kontroll!$B$8,1,"")</f>
        <v>1</v>
      </c>
    </row>
    <row r="29" spans="1:19" x14ac:dyDescent="0.2">
      <c r="A29" s="7">
        <f t="shared" si="0"/>
        <v>24</v>
      </c>
      <c r="B29" s="7">
        <f>IF($S29="","",INT(($A29-1)/Kontroll!$B$6)+1)</f>
        <v>5</v>
      </c>
      <c r="C29" s="7">
        <f>IF($S29="","",MOD($A29-1,Kontroll!$B$6)+1)</f>
        <v>4</v>
      </c>
      <c r="D29" s="15" t="str">
        <f>IF($S29="","",INDEX(Transjer!$A$6:$A$125,$B29))</f>
        <v/>
      </c>
      <c r="E29" s="15">
        <f>IF($S29="","",INDEX(Transjer!$B$6:$B$125,$B29))</f>
        <v>0</v>
      </c>
      <c r="F29" s="16">
        <f>IF($S29="","",INDEX(Transjer!$C$6:$C$125,$B29))</f>
        <v>0</v>
      </c>
      <c r="G29" s="17">
        <f>IF($S29="","",INDEX(Skjermingsrenter!$A$6:$A$35,$C29))</f>
        <v>2024</v>
      </c>
      <c r="H29" s="18">
        <f>IF($S29="","",INDEX(Transjer!$D$6:$D$125,$B29))</f>
        <v>0</v>
      </c>
      <c r="I29" s="18">
        <f>IF($S29="","",INDEX(Transjer!$E$6:$E$125,$B29))</f>
        <v>0</v>
      </c>
      <c r="J29" s="19">
        <f>IF($S29="","",INDEX(Skjermingsrenter!$B$6:$B$35,$C29))</f>
        <v>3.9E-2</v>
      </c>
      <c r="K29" s="20">
        <f t="shared" si="1"/>
        <v>45292</v>
      </c>
      <c r="L29" s="21">
        <f>IF($S29="","",IF($G29&lt;YEAR($F29),0,$H29*SUMIFS(Utbytter!$D$6:$D$1005,Utbytter!$A$6:$A$1005,$E29,Utbytter!$B$6:$B$1005,"&gt;="&amp;$K29,Utbytter!$B$6:$B$1005,"&lt;="&amp;DATE($G29,12,31))))</f>
        <v>0</v>
      </c>
      <c r="M29" s="21">
        <f t="shared" si="7"/>
        <v>0</v>
      </c>
      <c r="N29" s="21">
        <f t="shared" si="2"/>
        <v>0</v>
      </c>
      <c r="O29" s="21">
        <f t="shared" si="3"/>
        <v>0</v>
      </c>
      <c r="P29" s="21">
        <f t="shared" si="4"/>
        <v>0</v>
      </c>
      <c r="Q29" s="21">
        <f t="shared" si="5"/>
        <v>0</v>
      </c>
      <c r="R29" s="21">
        <f t="shared" si="6"/>
        <v>0</v>
      </c>
      <c r="S29" s="7">
        <f>IF(ROW()-5&lt;=Kontroll!$B$8,1,"")</f>
        <v>1</v>
      </c>
    </row>
    <row r="30" spans="1:19" x14ac:dyDescent="0.2">
      <c r="A30" s="7">
        <f t="shared" si="0"/>
        <v>25</v>
      </c>
      <c r="B30" s="7">
        <f>IF($S30="","",INT(($A30-1)/Kontroll!$B$6)+1)</f>
        <v>5</v>
      </c>
      <c r="C30" s="7">
        <f>IF($S30="","",MOD($A30-1,Kontroll!$B$6)+1)</f>
        <v>5</v>
      </c>
      <c r="D30" s="15" t="str">
        <f>IF($S30="","",INDEX(Transjer!$A$6:$A$125,$B30))</f>
        <v/>
      </c>
      <c r="E30" s="15">
        <f>IF($S30="","",INDEX(Transjer!$B$6:$B$125,$B30))</f>
        <v>0</v>
      </c>
      <c r="F30" s="16">
        <f>IF($S30="","",INDEX(Transjer!$C$6:$C$125,$B30))</f>
        <v>0</v>
      </c>
      <c r="G30" s="17">
        <f>IF($S30="","",INDEX(Skjermingsrenter!$A$6:$A$35,$C30))</f>
        <v>2025</v>
      </c>
      <c r="H30" s="18">
        <f>IF($S30="","",INDEX(Transjer!$D$6:$D$125,$B30))</f>
        <v>0</v>
      </c>
      <c r="I30" s="18">
        <f>IF($S30="","",INDEX(Transjer!$E$6:$E$125,$B30))</f>
        <v>0</v>
      </c>
      <c r="J30" s="19">
        <f>IF($S30="","",INDEX(Skjermingsrenter!$B$6:$B$35,$C30))</f>
        <v>3.5999999999999997E-2</v>
      </c>
      <c r="K30" s="20">
        <f t="shared" si="1"/>
        <v>45658</v>
      </c>
      <c r="L30" s="21">
        <f>IF($S30="","",IF($G30&lt;YEAR($F30),0,$H30*SUMIFS(Utbytter!$D$6:$D$1005,Utbytter!$A$6:$A$1005,$E30,Utbytter!$B$6:$B$1005,"&gt;="&amp;$K30,Utbytter!$B$6:$B$1005,"&lt;="&amp;DATE($G30,12,31))))</f>
        <v>0</v>
      </c>
      <c r="M30" s="21">
        <f t="shared" si="7"/>
        <v>0</v>
      </c>
      <c r="N30" s="21">
        <f t="shared" si="2"/>
        <v>0</v>
      </c>
      <c r="O30" s="21">
        <f t="shared" si="3"/>
        <v>0</v>
      </c>
      <c r="P30" s="21">
        <f t="shared" si="4"/>
        <v>0</v>
      </c>
      <c r="Q30" s="21">
        <f t="shared" si="5"/>
        <v>0</v>
      </c>
      <c r="R30" s="21">
        <f t="shared" si="6"/>
        <v>0</v>
      </c>
      <c r="S30" s="7">
        <f>IF(ROW()-5&lt;=Kontroll!$B$8,1,"")</f>
        <v>1</v>
      </c>
    </row>
    <row r="31" spans="1:19" x14ac:dyDescent="0.2">
      <c r="A31" s="7">
        <f t="shared" si="0"/>
        <v>26</v>
      </c>
      <c r="B31" s="7">
        <f>IF($S31="","",INT(($A31-1)/Kontroll!$B$6)+1)</f>
        <v>6</v>
      </c>
      <c r="C31" s="7">
        <f>IF($S31="","",MOD($A31-1,Kontroll!$B$6)+1)</f>
        <v>1</v>
      </c>
      <c r="D31" s="15" t="str">
        <f>IF($S31="","",INDEX(Transjer!$A$6:$A$125,$B31))</f>
        <v/>
      </c>
      <c r="E31" s="15">
        <f>IF($S31="","",INDEX(Transjer!$B$6:$B$125,$B31))</f>
        <v>0</v>
      </c>
      <c r="F31" s="16">
        <f>IF($S31="","",INDEX(Transjer!$C$6:$C$125,$B31))</f>
        <v>0</v>
      </c>
      <c r="G31" s="17">
        <f>IF($S31="","",INDEX(Skjermingsrenter!$A$6:$A$35,$C31))</f>
        <v>2021</v>
      </c>
      <c r="H31" s="18">
        <f>IF($S31="","",INDEX(Transjer!$D$6:$D$125,$B31))</f>
        <v>0</v>
      </c>
      <c r="I31" s="18">
        <f>IF($S31="","",INDEX(Transjer!$E$6:$E$125,$B31))</f>
        <v>0</v>
      </c>
      <c r="J31" s="19">
        <f>IF($S31="","",INDEX(Skjermingsrenter!$B$6:$B$35,$C31))</f>
        <v>5.0000000000000001E-3</v>
      </c>
      <c r="K31" s="20">
        <f t="shared" si="1"/>
        <v>44197</v>
      </c>
      <c r="L31" s="21">
        <f>IF($S31="","",IF($G31&lt;YEAR($F31),0,$H31*SUMIFS(Utbytter!$D$6:$D$1005,Utbytter!$A$6:$A$1005,$E31,Utbytter!$B$6:$B$1005,"&gt;="&amp;$K31,Utbytter!$B$6:$B$1005,"&lt;="&amp;DATE($G31,12,31))))</f>
        <v>0</v>
      </c>
      <c r="M31" s="21">
        <f t="shared" si="7"/>
        <v>0</v>
      </c>
      <c r="N31" s="21">
        <f t="shared" si="2"/>
        <v>0</v>
      </c>
      <c r="O31" s="21">
        <f t="shared" si="3"/>
        <v>0</v>
      </c>
      <c r="P31" s="21">
        <f t="shared" si="4"/>
        <v>0</v>
      </c>
      <c r="Q31" s="21">
        <f t="shared" si="5"/>
        <v>0</v>
      </c>
      <c r="R31" s="21">
        <f t="shared" si="6"/>
        <v>0</v>
      </c>
      <c r="S31" s="7">
        <f>IF(ROW()-5&lt;=Kontroll!$B$8,1,"")</f>
        <v>1</v>
      </c>
    </row>
    <row r="32" spans="1:19" x14ac:dyDescent="0.2">
      <c r="A32" s="7">
        <f t="shared" si="0"/>
        <v>27</v>
      </c>
      <c r="B32" s="7">
        <f>IF($S32="","",INT(($A32-1)/Kontroll!$B$6)+1)</f>
        <v>6</v>
      </c>
      <c r="C32" s="7">
        <f>IF($S32="","",MOD($A32-1,Kontroll!$B$6)+1)</f>
        <v>2</v>
      </c>
      <c r="D32" s="15" t="str">
        <f>IF($S32="","",INDEX(Transjer!$A$6:$A$125,$B32))</f>
        <v/>
      </c>
      <c r="E32" s="15">
        <f>IF($S32="","",INDEX(Transjer!$B$6:$B$125,$B32))</f>
        <v>0</v>
      </c>
      <c r="F32" s="16">
        <f>IF($S32="","",INDEX(Transjer!$C$6:$C$125,$B32))</f>
        <v>0</v>
      </c>
      <c r="G32" s="17">
        <f>IF($S32="","",INDEX(Skjermingsrenter!$A$6:$A$35,$C32))</f>
        <v>2022</v>
      </c>
      <c r="H32" s="18">
        <f>IF($S32="","",INDEX(Transjer!$D$6:$D$125,$B32))</f>
        <v>0</v>
      </c>
      <c r="I32" s="18">
        <f>IF($S32="","",INDEX(Transjer!$E$6:$E$125,$B32))</f>
        <v>0</v>
      </c>
      <c r="J32" s="19">
        <f>IF($S32="","",INDEX(Skjermingsrenter!$B$6:$B$35,$C32))</f>
        <v>1.7000000000000001E-2</v>
      </c>
      <c r="K32" s="20">
        <f t="shared" si="1"/>
        <v>44562</v>
      </c>
      <c r="L32" s="21">
        <f>IF($S32="","",IF($G32&lt;YEAR($F32),0,$H32*SUMIFS(Utbytter!$D$6:$D$1005,Utbytter!$A$6:$A$1005,$E32,Utbytter!$B$6:$B$1005,"&gt;="&amp;$K32,Utbytter!$B$6:$B$1005,"&lt;="&amp;DATE($G32,12,31))))</f>
        <v>0</v>
      </c>
      <c r="M32" s="21">
        <f t="shared" si="7"/>
        <v>0</v>
      </c>
      <c r="N32" s="21">
        <f t="shared" si="2"/>
        <v>0</v>
      </c>
      <c r="O32" s="21">
        <f t="shared" si="3"/>
        <v>0</v>
      </c>
      <c r="P32" s="21">
        <f t="shared" si="4"/>
        <v>0</v>
      </c>
      <c r="Q32" s="21">
        <f t="shared" si="5"/>
        <v>0</v>
      </c>
      <c r="R32" s="21">
        <f t="shared" si="6"/>
        <v>0</v>
      </c>
      <c r="S32" s="7">
        <f>IF(ROW()-5&lt;=Kontroll!$B$8,1,"")</f>
        <v>1</v>
      </c>
    </row>
    <row r="33" spans="1:19" x14ac:dyDescent="0.2">
      <c r="A33" s="7">
        <f t="shared" si="0"/>
        <v>28</v>
      </c>
      <c r="B33" s="7">
        <f>IF($S33="","",INT(($A33-1)/Kontroll!$B$6)+1)</f>
        <v>6</v>
      </c>
      <c r="C33" s="7">
        <f>IF($S33="","",MOD($A33-1,Kontroll!$B$6)+1)</f>
        <v>3</v>
      </c>
      <c r="D33" s="15" t="str">
        <f>IF($S33="","",INDEX(Transjer!$A$6:$A$125,$B33))</f>
        <v/>
      </c>
      <c r="E33" s="15">
        <f>IF($S33="","",INDEX(Transjer!$B$6:$B$125,$B33))</f>
        <v>0</v>
      </c>
      <c r="F33" s="16">
        <f>IF($S33="","",INDEX(Transjer!$C$6:$C$125,$B33))</f>
        <v>0</v>
      </c>
      <c r="G33" s="17">
        <f>IF($S33="","",INDEX(Skjermingsrenter!$A$6:$A$35,$C33))</f>
        <v>2023</v>
      </c>
      <c r="H33" s="18">
        <f>IF($S33="","",INDEX(Transjer!$D$6:$D$125,$B33))</f>
        <v>0</v>
      </c>
      <c r="I33" s="18">
        <f>IF($S33="","",INDEX(Transjer!$E$6:$E$125,$B33))</f>
        <v>0</v>
      </c>
      <c r="J33" s="19">
        <f>IF($S33="","",INDEX(Skjermingsrenter!$B$6:$B$35,$C33))</f>
        <v>3.2000000000000001E-2</v>
      </c>
      <c r="K33" s="20">
        <f t="shared" si="1"/>
        <v>44927</v>
      </c>
      <c r="L33" s="21">
        <f>IF($S33="","",IF($G33&lt;YEAR($F33),0,$H33*SUMIFS(Utbytter!$D$6:$D$1005,Utbytter!$A$6:$A$1005,$E33,Utbytter!$B$6:$B$1005,"&gt;="&amp;$K33,Utbytter!$B$6:$B$1005,"&lt;="&amp;DATE($G33,12,31))))</f>
        <v>0</v>
      </c>
      <c r="M33" s="21">
        <f t="shared" si="7"/>
        <v>0</v>
      </c>
      <c r="N33" s="21">
        <f t="shared" si="2"/>
        <v>0</v>
      </c>
      <c r="O33" s="21">
        <f t="shared" si="3"/>
        <v>0</v>
      </c>
      <c r="P33" s="21">
        <f t="shared" si="4"/>
        <v>0</v>
      </c>
      <c r="Q33" s="21">
        <f t="shared" si="5"/>
        <v>0</v>
      </c>
      <c r="R33" s="21">
        <f t="shared" si="6"/>
        <v>0</v>
      </c>
      <c r="S33" s="7">
        <f>IF(ROW()-5&lt;=Kontroll!$B$8,1,"")</f>
        <v>1</v>
      </c>
    </row>
    <row r="34" spans="1:19" x14ac:dyDescent="0.2">
      <c r="A34" s="7">
        <f t="shared" si="0"/>
        <v>29</v>
      </c>
      <c r="B34" s="7">
        <f>IF($S34="","",INT(($A34-1)/Kontroll!$B$6)+1)</f>
        <v>6</v>
      </c>
      <c r="C34" s="7">
        <f>IF($S34="","",MOD($A34-1,Kontroll!$B$6)+1)</f>
        <v>4</v>
      </c>
      <c r="D34" s="15" t="str">
        <f>IF($S34="","",INDEX(Transjer!$A$6:$A$125,$B34))</f>
        <v/>
      </c>
      <c r="E34" s="15">
        <f>IF($S34="","",INDEX(Transjer!$B$6:$B$125,$B34))</f>
        <v>0</v>
      </c>
      <c r="F34" s="16">
        <f>IF($S34="","",INDEX(Transjer!$C$6:$C$125,$B34))</f>
        <v>0</v>
      </c>
      <c r="G34" s="17">
        <f>IF($S34="","",INDEX(Skjermingsrenter!$A$6:$A$35,$C34))</f>
        <v>2024</v>
      </c>
      <c r="H34" s="18">
        <f>IF($S34="","",INDEX(Transjer!$D$6:$D$125,$B34))</f>
        <v>0</v>
      </c>
      <c r="I34" s="18">
        <f>IF($S34="","",INDEX(Transjer!$E$6:$E$125,$B34))</f>
        <v>0</v>
      </c>
      <c r="J34" s="19">
        <f>IF($S34="","",INDEX(Skjermingsrenter!$B$6:$B$35,$C34))</f>
        <v>3.9E-2</v>
      </c>
      <c r="K34" s="20">
        <f t="shared" si="1"/>
        <v>45292</v>
      </c>
      <c r="L34" s="21">
        <f>IF($S34="","",IF($G34&lt;YEAR($F34),0,$H34*SUMIFS(Utbytter!$D$6:$D$1005,Utbytter!$A$6:$A$1005,$E34,Utbytter!$B$6:$B$1005,"&gt;="&amp;$K34,Utbytter!$B$6:$B$1005,"&lt;="&amp;DATE($G34,12,31))))</f>
        <v>0</v>
      </c>
      <c r="M34" s="21">
        <f t="shared" si="7"/>
        <v>0</v>
      </c>
      <c r="N34" s="21">
        <f t="shared" si="2"/>
        <v>0</v>
      </c>
      <c r="O34" s="21">
        <f t="shared" si="3"/>
        <v>0</v>
      </c>
      <c r="P34" s="21">
        <f t="shared" si="4"/>
        <v>0</v>
      </c>
      <c r="Q34" s="21">
        <f t="shared" si="5"/>
        <v>0</v>
      </c>
      <c r="R34" s="21">
        <f t="shared" si="6"/>
        <v>0</v>
      </c>
      <c r="S34" s="7">
        <f>IF(ROW()-5&lt;=Kontroll!$B$8,1,"")</f>
        <v>1</v>
      </c>
    </row>
    <row r="35" spans="1:19" x14ac:dyDescent="0.2">
      <c r="A35" s="7">
        <f t="shared" si="0"/>
        <v>30</v>
      </c>
      <c r="B35" s="7">
        <f>IF($S35="","",INT(($A35-1)/Kontroll!$B$6)+1)</f>
        <v>6</v>
      </c>
      <c r="C35" s="7">
        <f>IF($S35="","",MOD($A35-1,Kontroll!$B$6)+1)</f>
        <v>5</v>
      </c>
      <c r="D35" s="15" t="str">
        <f>IF($S35="","",INDEX(Transjer!$A$6:$A$125,$B35))</f>
        <v/>
      </c>
      <c r="E35" s="15">
        <f>IF($S35="","",INDEX(Transjer!$B$6:$B$125,$B35))</f>
        <v>0</v>
      </c>
      <c r="F35" s="16">
        <f>IF($S35="","",INDEX(Transjer!$C$6:$C$125,$B35))</f>
        <v>0</v>
      </c>
      <c r="G35" s="17">
        <f>IF($S35="","",INDEX(Skjermingsrenter!$A$6:$A$35,$C35))</f>
        <v>2025</v>
      </c>
      <c r="H35" s="18">
        <f>IF($S35="","",INDEX(Transjer!$D$6:$D$125,$B35))</f>
        <v>0</v>
      </c>
      <c r="I35" s="18">
        <f>IF($S35="","",INDEX(Transjer!$E$6:$E$125,$B35))</f>
        <v>0</v>
      </c>
      <c r="J35" s="19">
        <f>IF($S35="","",INDEX(Skjermingsrenter!$B$6:$B$35,$C35))</f>
        <v>3.5999999999999997E-2</v>
      </c>
      <c r="K35" s="20">
        <f t="shared" si="1"/>
        <v>45658</v>
      </c>
      <c r="L35" s="21">
        <f>IF($S35="","",IF($G35&lt;YEAR($F35),0,$H35*SUMIFS(Utbytter!$D$6:$D$1005,Utbytter!$A$6:$A$1005,$E35,Utbytter!$B$6:$B$1005,"&gt;="&amp;$K35,Utbytter!$B$6:$B$1005,"&lt;="&amp;DATE($G35,12,31))))</f>
        <v>0</v>
      </c>
      <c r="M35" s="21">
        <f t="shared" si="7"/>
        <v>0</v>
      </c>
      <c r="N35" s="21">
        <f t="shared" si="2"/>
        <v>0</v>
      </c>
      <c r="O35" s="21">
        <f t="shared" si="3"/>
        <v>0</v>
      </c>
      <c r="P35" s="21">
        <f t="shared" si="4"/>
        <v>0</v>
      </c>
      <c r="Q35" s="21">
        <f t="shared" si="5"/>
        <v>0</v>
      </c>
      <c r="R35" s="21">
        <f t="shared" si="6"/>
        <v>0</v>
      </c>
      <c r="S35" s="7">
        <f>IF(ROW()-5&lt;=Kontroll!$B$8,1,"")</f>
        <v>1</v>
      </c>
    </row>
    <row r="36" spans="1:19" x14ac:dyDescent="0.2">
      <c r="A36" s="7">
        <f t="shared" si="0"/>
        <v>31</v>
      </c>
      <c r="B36" s="7">
        <f>IF($S36="","",INT(($A36-1)/Kontroll!$B$6)+1)</f>
        <v>7</v>
      </c>
      <c r="C36" s="7">
        <f>IF($S36="","",MOD($A36-1,Kontroll!$B$6)+1)</f>
        <v>1</v>
      </c>
      <c r="D36" s="15" t="str">
        <f>IF($S36="","",INDEX(Transjer!$A$6:$A$125,$B36))</f>
        <v/>
      </c>
      <c r="E36" s="15">
        <f>IF($S36="","",INDEX(Transjer!$B$6:$B$125,$B36))</f>
        <v>0</v>
      </c>
      <c r="F36" s="16">
        <f>IF($S36="","",INDEX(Transjer!$C$6:$C$125,$B36))</f>
        <v>0</v>
      </c>
      <c r="G36" s="17">
        <f>IF($S36="","",INDEX(Skjermingsrenter!$A$6:$A$35,$C36))</f>
        <v>2021</v>
      </c>
      <c r="H36" s="18">
        <f>IF($S36="","",INDEX(Transjer!$D$6:$D$125,$B36))</f>
        <v>0</v>
      </c>
      <c r="I36" s="18">
        <f>IF($S36="","",INDEX(Transjer!$E$6:$E$125,$B36))</f>
        <v>0</v>
      </c>
      <c r="J36" s="19">
        <f>IF($S36="","",INDEX(Skjermingsrenter!$B$6:$B$35,$C36))</f>
        <v>5.0000000000000001E-3</v>
      </c>
      <c r="K36" s="20">
        <f t="shared" si="1"/>
        <v>44197</v>
      </c>
      <c r="L36" s="21">
        <f>IF($S36="","",IF($G36&lt;YEAR($F36),0,$H36*SUMIFS(Utbytter!$D$6:$D$1005,Utbytter!$A$6:$A$1005,$E36,Utbytter!$B$6:$B$1005,"&gt;="&amp;$K36,Utbytter!$B$6:$B$1005,"&lt;="&amp;DATE($G36,12,31))))</f>
        <v>0</v>
      </c>
      <c r="M36" s="21">
        <f t="shared" si="7"/>
        <v>0</v>
      </c>
      <c r="N36" s="21">
        <f t="shared" si="2"/>
        <v>0</v>
      </c>
      <c r="O36" s="21">
        <f t="shared" si="3"/>
        <v>0</v>
      </c>
      <c r="P36" s="21">
        <f t="shared" si="4"/>
        <v>0</v>
      </c>
      <c r="Q36" s="21">
        <f t="shared" si="5"/>
        <v>0</v>
      </c>
      <c r="R36" s="21">
        <f t="shared" si="6"/>
        <v>0</v>
      </c>
      <c r="S36" s="7">
        <f>IF(ROW()-5&lt;=Kontroll!$B$8,1,"")</f>
        <v>1</v>
      </c>
    </row>
    <row r="37" spans="1:19" x14ac:dyDescent="0.2">
      <c r="A37" s="7">
        <f t="shared" si="0"/>
        <v>32</v>
      </c>
      <c r="B37" s="7">
        <f>IF($S37="","",INT(($A37-1)/Kontroll!$B$6)+1)</f>
        <v>7</v>
      </c>
      <c r="C37" s="7">
        <f>IF($S37="","",MOD($A37-1,Kontroll!$B$6)+1)</f>
        <v>2</v>
      </c>
      <c r="D37" s="15" t="str">
        <f>IF($S37="","",INDEX(Transjer!$A$6:$A$125,$B37))</f>
        <v/>
      </c>
      <c r="E37" s="15">
        <f>IF($S37="","",INDEX(Transjer!$B$6:$B$125,$B37))</f>
        <v>0</v>
      </c>
      <c r="F37" s="16">
        <f>IF($S37="","",INDEX(Transjer!$C$6:$C$125,$B37))</f>
        <v>0</v>
      </c>
      <c r="G37" s="17">
        <f>IF($S37="","",INDEX(Skjermingsrenter!$A$6:$A$35,$C37))</f>
        <v>2022</v>
      </c>
      <c r="H37" s="18">
        <f>IF($S37="","",INDEX(Transjer!$D$6:$D$125,$B37))</f>
        <v>0</v>
      </c>
      <c r="I37" s="18">
        <f>IF($S37="","",INDEX(Transjer!$E$6:$E$125,$B37))</f>
        <v>0</v>
      </c>
      <c r="J37" s="19">
        <f>IF($S37="","",INDEX(Skjermingsrenter!$B$6:$B$35,$C37))</f>
        <v>1.7000000000000001E-2</v>
      </c>
      <c r="K37" s="20">
        <f t="shared" si="1"/>
        <v>44562</v>
      </c>
      <c r="L37" s="21">
        <f>IF($S37="","",IF($G37&lt;YEAR($F37),0,$H37*SUMIFS(Utbytter!$D$6:$D$1005,Utbytter!$A$6:$A$1005,$E37,Utbytter!$B$6:$B$1005,"&gt;="&amp;$K37,Utbytter!$B$6:$B$1005,"&lt;="&amp;DATE($G37,12,31))))</f>
        <v>0</v>
      </c>
      <c r="M37" s="21">
        <f t="shared" si="7"/>
        <v>0</v>
      </c>
      <c r="N37" s="21">
        <f t="shared" si="2"/>
        <v>0</v>
      </c>
      <c r="O37" s="21">
        <f t="shared" si="3"/>
        <v>0</v>
      </c>
      <c r="P37" s="21">
        <f t="shared" si="4"/>
        <v>0</v>
      </c>
      <c r="Q37" s="21">
        <f t="shared" si="5"/>
        <v>0</v>
      </c>
      <c r="R37" s="21">
        <f t="shared" si="6"/>
        <v>0</v>
      </c>
      <c r="S37" s="7">
        <f>IF(ROW()-5&lt;=Kontroll!$B$8,1,"")</f>
        <v>1</v>
      </c>
    </row>
    <row r="38" spans="1:19" x14ac:dyDescent="0.2">
      <c r="A38" s="7">
        <f t="shared" si="0"/>
        <v>33</v>
      </c>
      <c r="B38" s="7">
        <f>IF($S38="","",INT(($A38-1)/Kontroll!$B$6)+1)</f>
        <v>7</v>
      </c>
      <c r="C38" s="7">
        <f>IF($S38="","",MOD($A38-1,Kontroll!$B$6)+1)</f>
        <v>3</v>
      </c>
      <c r="D38" s="15" t="str">
        <f>IF($S38="","",INDEX(Transjer!$A$6:$A$125,$B38))</f>
        <v/>
      </c>
      <c r="E38" s="15">
        <f>IF($S38="","",INDEX(Transjer!$B$6:$B$125,$B38))</f>
        <v>0</v>
      </c>
      <c r="F38" s="16">
        <f>IF($S38="","",INDEX(Transjer!$C$6:$C$125,$B38))</f>
        <v>0</v>
      </c>
      <c r="G38" s="17">
        <f>IF($S38="","",INDEX(Skjermingsrenter!$A$6:$A$35,$C38))</f>
        <v>2023</v>
      </c>
      <c r="H38" s="18">
        <f>IF($S38="","",INDEX(Transjer!$D$6:$D$125,$B38))</f>
        <v>0</v>
      </c>
      <c r="I38" s="18">
        <f>IF($S38="","",INDEX(Transjer!$E$6:$E$125,$B38))</f>
        <v>0</v>
      </c>
      <c r="J38" s="19">
        <f>IF($S38="","",INDEX(Skjermingsrenter!$B$6:$B$35,$C38))</f>
        <v>3.2000000000000001E-2</v>
      </c>
      <c r="K38" s="20">
        <f t="shared" si="1"/>
        <v>44927</v>
      </c>
      <c r="L38" s="21">
        <f>IF($S38="","",IF($G38&lt;YEAR($F38),0,$H38*SUMIFS(Utbytter!$D$6:$D$1005,Utbytter!$A$6:$A$1005,$E38,Utbytter!$B$6:$B$1005,"&gt;="&amp;$K38,Utbytter!$B$6:$B$1005,"&lt;="&amp;DATE($G38,12,31))))</f>
        <v>0</v>
      </c>
      <c r="M38" s="21">
        <f t="shared" si="7"/>
        <v>0</v>
      </c>
      <c r="N38" s="21">
        <f t="shared" si="2"/>
        <v>0</v>
      </c>
      <c r="O38" s="21">
        <f t="shared" si="3"/>
        <v>0</v>
      </c>
      <c r="P38" s="21">
        <f t="shared" si="4"/>
        <v>0</v>
      </c>
      <c r="Q38" s="21">
        <f t="shared" si="5"/>
        <v>0</v>
      </c>
      <c r="R38" s="21">
        <f t="shared" si="6"/>
        <v>0</v>
      </c>
      <c r="S38" s="7">
        <f>IF(ROW()-5&lt;=Kontroll!$B$8,1,"")</f>
        <v>1</v>
      </c>
    </row>
    <row r="39" spans="1:19" x14ac:dyDescent="0.2">
      <c r="A39" s="7">
        <f t="shared" si="0"/>
        <v>34</v>
      </c>
      <c r="B39" s="7">
        <f>IF($S39="","",INT(($A39-1)/Kontroll!$B$6)+1)</f>
        <v>7</v>
      </c>
      <c r="C39" s="7">
        <f>IF($S39="","",MOD($A39-1,Kontroll!$B$6)+1)</f>
        <v>4</v>
      </c>
      <c r="D39" s="15" t="str">
        <f>IF($S39="","",INDEX(Transjer!$A$6:$A$125,$B39))</f>
        <v/>
      </c>
      <c r="E39" s="15">
        <f>IF($S39="","",INDEX(Transjer!$B$6:$B$125,$B39))</f>
        <v>0</v>
      </c>
      <c r="F39" s="16">
        <f>IF($S39="","",INDEX(Transjer!$C$6:$C$125,$B39))</f>
        <v>0</v>
      </c>
      <c r="G39" s="17">
        <f>IF($S39="","",INDEX(Skjermingsrenter!$A$6:$A$35,$C39))</f>
        <v>2024</v>
      </c>
      <c r="H39" s="18">
        <f>IF($S39="","",INDEX(Transjer!$D$6:$D$125,$B39))</f>
        <v>0</v>
      </c>
      <c r="I39" s="18">
        <f>IF($S39="","",INDEX(Transjer!$E$6:$E$125,$B39))</f>
        <v>0</v>
      </c>
      <c r="J39" s="19">
        <f>IF($S39="","",INDEX(Skjermingsrenter!$B$6:$B$35,$C39))</f>
        <v>3.9E-2</v>
      </c>
      <c r="K39" s="20">
        <f t="shared" si="1"/>
        <v>45292</v>
      </c>
      <c r="L39" s="21">
        <f>IF($S39="","",IF($G39&lt;YEAR($F39),0,$H39*SUMIFS(Utbytter!$D$6:$D$1005,Utbytter!$A$6:$A$1005,$E39,Utbytter!$B$6:$B$1005,"&gt;="&amp;$K39,Utbytter!$B$6:$B$1005,"&lt;="&amp;DATE($G39,12,31))))</f>
        <v>0</v>
      </c>
      <c r="M39" s="21">
        <f t="shared" si="7"/>
        <v>0</v>
      </c>
      <c r="N39" s="21">
        <f t="shared" si="2"/>
        <v>0</v>
      </c>
      <c r="O39" s="21">
        <f t="shared" si="3"/>
        <v>0</v>
      </c>
      <c r="P39" s="21">
        <f t="shared" si="4"/>
        <v>0</v>
      </c>
      <c r="Q39" s="21">
        <f t="shared" si="5"/>
        <v>0</v>
      </c>
      <c r="R39" s="21">
        <f t="shared" si="6"/>
        <v>0</v>
      </c>
      <c r="S39" s="7">
        <f>IF(ROW()-5&lt;=Kontroll!$B$8,1,"")</f>
        <v>1</v>
      </c>
    </row>
    <row r="40" spans="1:19" x14ac:dyDescent="0.2">
      <c r="A40" s="7">
        <f t="shared" si="0"/>
        <v>35</v>
      </c>
      <c r="B40" s="7">
        <f>IF($S40="","",INT(($A40-1)/Kontroll!$B$6)+1)</f>
        <v>7</v>
      </c>
      <c r="C40" s="7">
        <f>IF($S40="","",MOD($A40-1,Kontroll!$B$6)+1)</f>
        <v>5</v>
      </c>
      <c r="D40" s="15" t="str">
        <f>IF($S40="","",INDEX(Transjer!$A$6:$A$125,$B40))</f>
        <v/>
      </c>
      <c r="E40" s="15">
        <f>IF($S40="","",INDEX(Transjer!$B$6:$B$125,$B40))</f>
        <v>0</v>
      </c>
      <c r="F40" s="16">
        <f>IF($S40="","",INDEX(Transjer!$C$6:$C$125,$B40))</f>
        <v>0</v>
      </c>
      <c r="G40" s="17">
        <f>IF($S40="","",INDEX(Skjermingsrenter!$A$6:$A$35,$C40))</f>
        <v>2025</v>
      </c>
      <c r="H40" s="18">
        <f>IF($S40="","",INDEX(Transjer!$D$6:$D$125,$B40))</f>
        <v>0</v>
      </c>
      <c r="I40" s="18">
        <f>IF($S40="","",INDEX(Transjer!$E$6:$E$125,$B40))</f>
        <v>0</v>
      </c>
      <c r="J40" s="19">
        <f>IF($S40="","",INDEX(Skjermingsrenter!$B$6:$B$35,$C40))</f>
        <v>3.5999999999999997E-2</v>
      </c>
      <c r="K40" s="20">
        <f t="shared" si="1"/>
        <v>45658</v>
      </c>
      <c r="L40" s="21">
        <f>IF($S40="","",IF($G40&lt;YEAR($F40),0,$H40*SUMIFS(Utbytter!$D$6:$D$1005,Utbytter!$A$6:$A$1005,$E40,Utbytter!$B$6:$B$1005,"&gt;="&amp;$K40,Utbytter!$B$6:$B$1005,"&lt;="&amp;DATE($G40,12,31))))</f>
        <v>0</v>
      </c>
      <c r="M40" s="21">
        <f t="shared" si="7"/>
        <v>0</v>
      </c>
      <c r="N40" s="21">
        <f t="shared" si="2"/>
        <v>0</v>
      </c>
      <c r="O40" s="21">
        <f t="shared" si="3"/>
        <v>0</v>
      </c>
      <c r="P40" s="21">
        <f t="shared" si="4"/>
        <v>0</v>
      </c>
      <c r="Q40" s="21">
        <f t="shared" si="5"/>
        <v>0</v>
      </c>
      <c r="R40" s="21">
        <f t="shared" si="6"/>
        <v>0</v>
      </c>
      <c r="S40" s="7">
        <f>IF(ROW()-5&lt;=Kontroll!$B$8,1,"")</f>
        <v>1</v>
      </c>
    </row>
    <row r="41" spans="1:19" x14ac:dyDescent="0.2">
      <c r="A41" s="7">
        <f t="shared" si="0"/>
        <v>36</v>
      </c>
      <c r="B41" s="7">
        <f>IF($S41="","",INT(($A41-1)/Kontroll!$B$6)+1)</f>
        <v>8</v>
      </c>
      <c r="C41" s="7">
        <f>IF($S41="","",MOD($A41-1,Kontroll!$B$6)+1)</f>
        <v>1</v>
      </c>
      <c r="D41" s="15" t="str">
        <f>IF($S41="","",INDEX(Transjer!$A$6:$A$125,$B41))</f>
        <v/>
      </c>
      <c r="E41" s="15">
        <f>IF($S41="","",INDEX(Transjer!$B$6:$B$125,$B41))</f>
        <v>0</v>
      </c>
      <c r="F41" s="16">
        <f>IF($S41="","",INDEX(Transjer!$C$6:$C$125,$B41))</f>
        <v>0</v>
      </c>
      <c r="G41" s="17">
        <f>IF($S41="","",INDEX(Skjermingsrenter!$A$6:$A$35,$C41))</f>
        <v>2021</v>
      </c>
      <c r="H41" s="18">
        <f>IF($S41="","",INDEX(Transjer!$D$6:$D$125,$B41))</f>
        <v>0</v>
      </c>
      <c r="I41" s="18">
        <f>IF($S41="","",INDEX(Transjer!$E$6:$E$125,$B41))</f>
        <v>0</v>
      </c>
      <c r="J41" s="19">
        <f>IF($S41="","",INDEX(Skjermingsrenter!$B$6:$B$35,$C41))</f>
        <v>5.0000000000000001E-3</v>
      </c>
      <c r="K41" s="20">
        <f t="shared" si="1"/>
        <v>44197</v>
      </c>
      <c r="L41" s="21">
        <f>IF($S41="","",IF($G41&lt;YEAR($F41),0,$H41*SUMIFS(Utbytter!$D$6:$D$1005,Utbytter!$A$6:$A$1005,$E41,Utbytter!$B$6:$B$1005,"&gt;="&amp;$K41,Utbytter!$B$6:$B$1005,"&lt;="&amp;DATE($G41,12,31))))</f>
        <v>0</v>
      </c>
      <c r="M41" s="21">
        <f t="shared" si="7"/>
        <v>0</v>
      </c>
      <c r="N41" s="21">
        <f t="shared" si="2"/>
        <v>0</v>
      </c>
      <c r="O41" s="21">
        <f t="shared" si="3"/>
        <v>0</v>
      </c>
      <c r="P41" s="21">
        <f t="shared" si="4"/>
        <v>0</v>
      </c>
      <c r="Q41" s="21">
        <f t="shared" si="5"/>
        <v>0</v>
      </c>
      <c r="R41" s="21">
        <f t="shared" si="6"/>
        <v>0</v>
      </c>
      <c r="S41" s="7">
        <f>IF(ROW()-5&lt;=Kontroll!$B$8,1,"")</f>
        <v>1</v>
      </c>
    </row>
    <row r="42" spans="1:19" x14ac:dyDescent="0.2">
      <c r="A42" s="7">
        <f t="shared" si="0"/>
        <v>37</v>
      </c>
      <c r="B42" s="7">
        <f>IF($S42="","",INT(($A42-1)/Kontroll!$B$6)+1)</f>
        <v>8</v>
      </c>
      <c r="C42" s="7">
        <f>IF($S42="","",MOD($A42-1,Kontroll!$B$6)+1)</f>
        <v>2</v>
      </c>
      <c r="D42" s="15" t="str">
        <f>IF($S42="","",INDEX(Transjer!$A$6:$A$125,$B42))</f>
        <v/>
      </c>
      <c r="E42" s="15">
        <f>IF($S42="","",INDEX(Transjer!$B$6:$B$125,$B42))</f>
        <v>0</v>
      </c>
      <c r="F42" s="16">
        <f>IF($S42="","",INDEX(Transjer!$C$6:$C$125,$B42))</f>
        <v>0</v>
      </c>
      <c r="G42" s="17">
        <f>IF($S42="","",INDEX(Skjermingsrenter!$A$6:$A$35,$C42))</f>
        <v>2022</v>
      </c>
      <c r="H42" s="18">
        <f>IF($S42="","",INDEX(Transjer!$D$6:$D$125,$B42))</f>
        <v>0</v>
      </c>
      <c r="I42" s="18">
        <f>IF($S42="","",INDEX(Transjer!$E$6:$E$125,$B42))</f>
        <v>0</v>
      </c>
      <c r="J42" s="19">
        <f>IF($S42="","",INDEX(Skjermingsrenter!$B$6:$B$35,$C42))</f>
        <v>1.7000000000000001E-2</v>
      </c>
      <c r="K42" s="20">
        <f t="shared" si="1"/>
        <v>44562</v>
      </c>
      <c r="L42" s="21">
        <f>IF($S42="","",IF($G42&lt;YEAR($F42),0,$H42*SUMIFS(Utbytter!$D$6:$D$1005,Utbytter!$A$6:$A$1005,$E42,Utbytter!$B$6:$B$1005,"&gt;="&amp;$K42,Utbytter!$B$6:$B$1005,"&lt;="&amp;DATE($G42,12,31))))</f>
        <v>0</v>
      </c>
      <c r="M42" s="21">
        <f t="shared" si="7"/>
        <v>0</v>
      </c>
      <c r="N42" s="21">
        <f t="shared" si="2"/>
        <v>0</v>
      </c>
      <c r="O42" s="21">
        <f t="shared" si="3"/>
        <v>0</v>
      </c>
      <c r="P42" s="21">
        <f t="shared" si="4"/>
        <v>0</v>
      </c>
      <c r="Q42" s="21">
        <f t="shared" si="5"/>
        <v>0</v>
      </c>
      <c r="R42" s="21">
        <f t="shared" si="6"/>
        <v>0</v>
      </c>
      <c r="S42" s="7">
        <f>IF(ROW()-5&lt;=Kontroll!$B$8,1,"")</f>
        <v>1</v>
      </c>
    </row>
    <row r="43" spans="1:19" x14ac:dyDescent="0.2">
      <c r="A43" s="7">
        <f t="shared" si="0"/>
        <v>38</v>
      </c>
      <c r="B43" s="7">
        <f>IF($S43="","",INT(($A43-1)/Kontroll!$B$6)+1)</f>
        <v>8</v>
      </c>
      <c r="C43" s="7">
        <f>IF($S43="","",MOD($A43-1,Kontroll!$B$6)+1)</f>
        <v>3</v>
      </c>
      <c r="D43" s="15" t="str">
        <f>IF($S43="","",INDEX(Transjer!$A$6:$A$125,$B43))</f>
        <v/>
      </c>
      <c r="E43" s="15">
        <f>IF($S43="","",INDEX(Transjer!$B$6:$B$125,$B43))</f>
        <v>0</v>
      </c>
      <c r="F43" s="16">
        <f>IF($S43="","",INDEX(Transjer!$C$6:$C$125,$B43))</f>
        <v>0</v>
      </c>
      <c r="G43" s="17">
        <f>IF($S43="","",INDEX(Skjermingsrenter!$A$6:$A$35,$C43))</f>
        <v>2023</v>
      </c>
      <c r="H43" s="18">
        <f>IF($S43="","",INDEX(Transjer!$D$6:$D$125,$B43))</f>
        <v>0</v>
      </c>
      <c r="I43" s="18">
        <f>IF($S43="","",INDEX(Transjer!$E$6:$E$125,$B43))</f>
        <v>0</v>
      </c>
      <c r="J43" s="19">
        <f>IF($S43="","",INDEX(Skjermingsrenter!$B$6:$B$35,$C43))</f>
        <v>3.2000000000000001E-2</v>
      </c>
      <c r="K43" s="20">
        <f t="shared" si="1"/>
        <v>44927</v>
      </c>
      <c r="L43" s="21">
        <f>IF($S43="","",IF($G43&lt;YEAR($F43),0,$H43*SUMIFS(Utbytter!$D$6:$D$1005,Utbytter!$A$6:$A$1005,$E43,Utbytter!$B$6:$B$1005,"&gt;="&amp;$K43,Utbytter!$B$6:$B$1005,"&lt;="&amp;DATE($G43,12,31))))</f>
        <v>0</v>
      </c>
      <c r="M43" s="21">
        <f t="shared" si="7"/>
        <v>0</v>
      </c>
      <c r="N43" s="21">
        <f t="shared" si="2"/>
        <v>0</v>
      </c>
      <c r="O43" s="21">
        <f t="shared" si="3"/>
        <v>0</v>
      </c>
      <c r="P43" s="21">
        <f t="shared" si="4"/>
        <v>0</v>
      </c>
      <c r="Q43" s="21">
        <f t="shared" si="5"/>
        <v>0</v>
      </c>
      <c r="R43" s="21">
        <f t="shared" si="6"/>
        <v>0</v>
      </c>
      <c r="S43" s="7">
        <f>IF(ROW()-5&lt;=Kontroll!$B$8,1,"")</f>
        <v>1</v>
      </c>
    </row>
    <row r="44" spans="1:19" x14ac:dyDescent="0.2">
      <c r="A44" s="7">
        <f t="shared" si="0"/>
        <v>39</v>
      </c>
      <c r="B44" s="7">
        <f>IF($S44="","",INT(($A44-1)/Kontroll!$B$6)+1)</f>
        <v>8</v>
      </c>
      <c r="C44" s="7">
        <f>IF($S44="","",MOD($A44-1,Kontroll!$B$6)+1)</f>
        <v>4</v>
      </c>
      <c r="D44" s="15" t="str">
        <f>IF($S44="","",INDEX(Transjer!$A$6:$A$125,$B44))</f>
        <v/>
      </c>
      <c r="E44" s="15">
        <f>IF($S44="","",INDEX(Transjer!$B$6:$B$125,$B44))</f>
        <v>0</v>
      </c>
      <c r="F44" s="16">
        <f>IF($S44="","",INDEX(Transjer!$C$6:$C$125,$B44))</f>
        <v>0</v>
      </c>
      <c r="G44" s="17">
        <f>IF($S44="","",INDEX(Skjermingsrenter!$A$6:$A$35,$C44))</f>
        <v>2024</v>
      </c>
      <c r="H44" s="18">
        <f>IF($S44="","",INDEX(Transjer!$D$6:$D$125,$B44))</f>
        <v>0</v>
      </c>
      <c r="I44" s="18">
        <f>IF($S44="","",INDEX(Transjer!$E$6:$E$125,$B44))</f>
        <v>0</v>
      </c>
      <c r="J44" s="19">
        <f>IF($S44="","",INDEX(Skjermingsrenter!$B$6:$B$35,$C44))</f>
        <v>3.9E-2</v>
      </c>
      <c r="K44" s="20">
        <f t="shared" si="1"/>
        <v>45292</v>
      </c>
      <c r="L44" s="21">
        <f>IF($S44="","",IF($G44&lt;YEAR($F44),0,$H44*SUMIFS(Utbytter!$D$6:$D$1005,Utbytter!$A$6:$A$1005,$E44,Utbytter!$B$6:$B$1005,"&gt;="&amp;$K44,Utbytter!$B$6:$B$1005,"&lt;="&amp;DATE($G44,12,31))))</f>
        <v>0</v>
      </c>
      <c r="M44" s="21">
        <f t="shared" si="7"/>
        <v>0</v>
      </c>
      <c r="N44" s="21">
        <f t="shared" si="2"/>
        <v>0</v>
      </c>
      <c r="O44" s="21">
        <f t="shared" si="3"/>
        <v>0</v>
      </c>
      <c r="P44" s="21">
        <f t="shared" si="4"/>
        <v>0</v>
      </c>
      <c r="Q44" s="21">
        <f t="shared" si="5"/>
        <v>0</v>
      </c>
      <c r="R44" s="21">
        <f t="shared" si="6"/>
        <v>0</v>
      </c>
      <c r="S44" s="7">
        <f>IF(ROW()-5&lt;=Kontroll!$B$8,1,"")</f>
        <v>1</v>
      </c>
    </row>
    <row r="45" spans="1:19" x14ac:dyDescent="0.2">
      <c r="A45" s="7">
        <f t="shared" si="0"/>
        <v>40</v>
      </c>
      <c r="B45" s="7">
        <f>IF($S45="","",INT(($A45-1)/Kontroll!$B$6)+1)</f>
        <v>8</v>
      </c>
      <c r="C45" s="7">
        <f>IF($S45="","",MOD($A45-1,Kontroll!$B$6)+1)</f>
        <v>5</v>
      </c>
      <c r="D45" s="15" t="str">
        <f>IF($S45="","",INDEX(Transjer!$A$6:$A$125,$B45))</f>
        <v/>
      </c>
      <c r="E45" s="15">
        <f>IF($S45="","",INDEX(Transjer!$B$6:$B$125,$B45))</f>
        <v>0</v>
      </c>
      <c r="F45" s="16">
        <f>IF($S45="","",INDEX(Transjer!$C$6:$C$125,$B45))</f>
        <v>0</v>
      </c>
      <c r="G45" s="17">
        <f>IF($S45="","",INDEX(Skjermingsrenter!$A$6:$A$35,$C45))</f>
        <v>2025</v>
      </c>
      <c r="H45" s="18">
        <f>IF($S45="","",INDEX(Transjer!$D$6:$D$125,$B45))</f>
        <v>0</v>
      </c>
      <c r="I45" s="18">
        <f>IF($S45="","",INDEX(Transjer!$E$6:$E$125,$B45))</f>
        <v>0</v>
      </c>
      <c r="J45" s="19">
        <f>IF($S45="","",INDEX(Skjermingsrenter!$B$6:$B$35,$C45))</f>
        <v>3.5999999999999997E-2</v>
      </c>
      <c r="K45" s="20">
        <f t="shared" si="1"/>
        <v>45658</v>
      </c>
      <c r="L45" s="21">
        <f>IF($S45="","",IF($G45&lt;YEAR($F45),0,$H45*SUMIFS(Utbytter!$D$6:$D$1005,Utbytter!$A$6:$A$1005,$E45,Utbytter!$B$6:$B$1005,"&gt;="&amp;$K45,Utbytter!$B$6:$B$1005,"&lt;="&amp;DATE($G45,12,31))))</f>
        <v>0</v>
      </c>
      <c r="M45" s="21">
        <f t="shared" si="7"/>
        <v>0</v>
      </c>
      <c r="N45" s="21">
        <f t="shared" si="2"/>
        <v>0</v>
      </c>
      <c r="O45" s="21">
        <f t="shared" si="3"/>
        <v>0</v>
      </c>
      <c r="P45" s="21">
        <f t="shared" si="4"/>
        <v>0</v>
      </c>
      <c r="Q45" s="21">
        <f t="shared" si="5"/>
        <v>0</v>
      </c>
      <c r="R45" s="21">
        <f t="shared" si="6"/>
        <v>0</v>
      </c>
      <c r="S45" s="7">
        <f>IF(ROW()-5&lt;=Kontroll!$B$8,1,"")</f>
        <v>1</v>
      </c>
    </row>
    <row r="46" spans="1:19" x14ac:dyDescent="0.2">
      <c r="A46" s="7">
        <f t="shared" si="0"/>
        <v>41</v>
      </c>
      <c r="B46" s="7">
        <f>IF($S46="","",INT(($A46-1)/Kontroll!$B$6)+1)</f>
        <v>9</v>
      </c>
      <c r="C46" s="7">
        <f>IF($S46="","",MOD($A46-1,Kontroll!$B$6)+1)</f>
        <v>1</v>
      </c>
      <c r="D46" s="15" t="str">
        <f>IF($S46="","",INDEX(Transjer!$A$6:$A$125,$B46))</f>
        <v/>
      </c>
      <c r="E46" s="15">
        <f>IF($S46="","",INDEX(Transjer!$B$6:$B$125,$B46))</f>
        <v>0</v>
      </c>
      <c r="F46" s="16">
        <f>IF($S46="","",INDEX(Transjer!$C$6:$C$125,$B46))</f>
        <v>0</v>
      </c>
      <c r="G46" s="17">
        <f>IF($S46="","",INDEX(Skjermingsrenter!$A$6:$A$35,$C46))</f>
        <v>2021</v>
      </c>
      <c r="H46" s="18">
        <f>IF($S46="","",INDEX(Transjer!$D$6:$D$125,$B46))</f>
        <v>0</v>
      </c>
      <c r="I46" s="18">
        <f>IF($S46="","",INDEX(Transjer!$E$6:$E$125,$B46))</f>
        <v>0</v>
      </c>
      <c r="J46" s="19">
        <f>IF($S46="","",INDEX(Skjermingsrenter!$B$6:$B$35,$C46))</f>
        <v>5.0000000000000001E-3</v>
      </c>
      <c r="K46" s="20">
        <f t="shared" si="1"/>
        <v>44197</v>
      </c>
      <c r="L46" s="21">
        <f>IF($S46="","",IF($G46&lt;YEAR($F46),0,$H46*SUMIFS(Utbytter!$D$6:$D$1005,Utbytter!$A$6:$A$1005,$E46,Utbytter!$B$6:$B$1005,"&gt;="&amp;$K46,Utbytter!$B$6:$B$1005,"&lt;="&amp;DATE($G46,12,31))))</f>
        <v>0</v>
      </c>
      <c r="M46" s="21">
        <f t="shared" si="7"/>
        <v>0</v>
      </c>
      <c r="N46" s="21">
        <f t="shared" si="2"/>
        <v>0</v>
      </c>
      <c r="O46" s="21">
        <f t="shared" si="3"/>
        <v>0</v>
      </c>
      <c r="P46" s="21">
        <f t="shared" si="4"/>
        <v>0</v>
      </c>
      <c r="Q46" s="21">
        <f t="shared" si="5"/>
        <v>0</v>
      </c>
      <c r="R46" s="21">
        <f t="shared" si="6"/>
        <v>0</v>
      </c>
      <c r="S46" s="7">
        <f>IF(ROW()-5&lt;=Kontroll!$B$8,1,"")</f>
        <v>1</v>
      </c>
    </row>
    <row r="47" spans="1:19" x14ac:dyDescent="0.2">
      <c r="A47" s="7">
        <f t="shared" si="0"/>
        <v>42</v>
      </c>
      <c r="B47" s="7">
        <f>IF($S47="","",INT(($A47-1)/Kontroll!$B$6)+1)</f>
        <v>9</v>
      </c>
      <c r="C47" s="7">
        <f>IF($S47="","",MOD($A47-1,Kontroll!$B$6)+1)</f>
        <v>2</v>
      </c>
      <c r="D47" s="15" t="str">
        <f>IF($S47="","",INDEX(Transjer!$A$6:$A$125,$B47))</f>
        <v/>
      </c>
      <c r="E47" s="15">
        <f>IF($S47="","",INDEX(Transjer!$B$6:$B$125,$B47))</f>
        <v>0</v>
      </c>
      <c r="F47" s="16">
        <f>IF($S47="","",INDEX(Transjer!$C$6:$C$125,$B47))</f>
        <v>0</v>
      </c>
      <c r="G47" s="17">
        <f>IF($S47="","",INDEX(Skjermingsrenter!$A$6:$A$35,$C47))</f>
        <v>2022</v>
      </c>
      <c r="H47" s="18">
        <f>IF($S47="","",INDEX(Transjer!$D$6:$D$125,$B47))</f>
        <v>0</v>
      </c>
      <c r="I47" s="18">
        <f>IF($S47="","",INDEX(Transjer!$E$6:$E$125,$B47))</f>
        <v>0</v>
      </c>
      <c r="J47" s="19">
        <f>IF($S47="","",INDEX(Skjermingsrenter!$B$6:$B$35,$C47))</f>
        <v>1.7000000000000001E-2</v>
      </c>
      <c r="K47" s="20">
        <f t="shared" si="1"/>
        <v>44562</v>
      </c>
      <c r="L47" s="21">
        <f>IF($S47="","",IF($G47&lt;YEAR($F47),0,$H47*SUMIFS(Utbytter!$D$6:$D$1005,Utbytter!$A$6:$A$1005,$E47,Utbytter!$B$6:$B$1005,"&gt;="&amp;$K47,Utbytter!$B$6:$B$1005,"&lt;="&amp;DATE($G47,12,31))))</f>
        <v>0</v>
      </c>
      <c r="M47" s="21">
        <f t="shared" si="7"/>
        <v>0</v>
      </c>
      <c r="N47" s="21">
        <f t="shared" si="2"/>
        <v>0</v>
      </c>
      <c r="O47" s="21">
        <f t="shared" si="3"/>
        <v>0</v>
      </c>
      <c r="P47" s="21">
        <f t="shared" si="4"/>
        <v>0</v>
      </c>
      <c r="Q47" s="21">
        <f t="shared" si="5"/>
        <v>0</v>
      </c>
      <c r="R47" s="21">
        <f t="shared" si="6"/>
        <v>0</v>
      </c>
      <c r="S47" s="7">
        <f>IF(ROW()-5&lt;=Kontroll!$B$8,1,"")</f>
        <v>1</v>
      </c>
    </row>
    <row r="48" spans="1:19" x14ac:dyDescent="0.2">
      <c r="A48" s="7">
        <f t="shared" si="0"/>
        <v>43</v>
      </c>
      <c r="B48" s="7">
        <f>IF($S48="","",INT(($A48-1)/Kontroll!$B$6)+1)</f>
        <v>9</v>
      </c>
      <c r="C48" s="7">
        <f>IF($S48="","",MOD($A48-1,Kontroll!$B$6)+1)</f>
        <v>3</v>
      </c>
      <c r="D48" s="15" t="str">
        <f>IF($S48="","",INDEX(Transjer!$A$6:$A$125,$B48))</f>
        <v/>
      </c>
      <c r="E48" s="15">
        <f>IF($S48="","",INDEX(Transjer!$B$6:$B$125,$B48))</f>
        <v>0</v>
      </c>
      <c r="F48" s="16">
        <f>IF($S48="","",INDEX(Transjer!$C$6:$C$125,$B48))</f>
        <v>0</v>
      </c>
      <c r="G48" s="17">
        <f>IF($S48="","",INDEX(Skjermingsrenter!$A$6:$A$35,$C48))</f>
        <v>2023</v>
      </c>
      <c r="H48" s="18">
        <f>IF($S48="","",INDEX(Transjer!$D$6:$D$125,$B48))</f>
        <v>0</v>
      </c>
      <c r="I48" s="18">
        <f>IF($S48="","",INDEX(Transjer!$E$6:$E$125,$B48))</f>
        <v>0</v>
      </c>
      <c r="J48" s="19">
        <f>IF($S48="","",INDEX(Skjermingsrenter!$B$6:$B$35,$C48))</f>
        <v>3.2000000000000001E-2</v>
      </c>
      <c r="K48" s="20">
        <f t="shared" si="1"/>
        <v>44927</v>
      </c>
      <c r="L48" s="21">
        <f>IF($S48="","",IF($G48&lt;YEAR($F48),0,$H48*SUMIFS(Utbytter!$D$6:$D$1005,Utbytter!$A$6:$A$1005,$E48,Utbytter!$B$6:$B$1005,"&gt;="&amp;$K48,Utbytter!$B$6:$B$1005,"&lt;="&amp;DATE($G48,12,31))))</f>
        <v>0</v>
      </c>
      <c r="M48" s="21">
        <f t="shared" si="7"/>
        <v>0</v>
      </c>
      <c r="N48" s="21">
        <f t="shared" si="2"/>
        <v>0</v>
      </c>
      <c r="O48" s="21">
        <f t="shared" si="3"/>
        <v>0</v>
      </c>
      <c r="P48" s="21">
        <f t="shared" si="4"/>
        <v>0</v>
      </c>
      <c r="Q48" s="21">
        <f t="shared" si="5"/>
        <v>0</v>
      </c>
      <c r="R48" s="21">
        <f t="shared" si="6"/>
        <v>0</v>
      </c>
      <c r="S48" s="7">
        <f>IF(ROW()-5&lt;=Kontroll!$B$8,1,"")</f>
        <v>1</v>
      </c>
    </row>
    <row r="49" spans="1:19" x14ac:dyDescent="0.2">
      <c r="A49" s="7">
        <f t="shared" si="0"/>
        <v>44</v>
      </c>
      <c r="B49" s="7">
        <f>IF($S49="","",INT(($A49-1)/Kontroll!$B$6)+1)</f>
        <v>9</v>
      </c>
      <c r="C49" s="7">
        <f>IF($S49="","",MOD($A49-1,Kontroll!$B$6)+1)</f>
        <v>4</v>
      </c>
      <c r="D49" s="15" t="str">
        <f>IF($S49="","",INDEX(Transjer!$A$6:$A$125,$B49))</f>
        <v/>
      </c>
      <c r="E49" s="15">
        <f>IF($S49="","",INDEX(Transjer!$B$6:$B$125,$B49))</f>
        <v>0</v>
      </c>
      <c r="F49" s="16">
        <f>IF($S49="","",INDEX(Transjer!$C$6:$C$125,$B49))</f>
        <v>0</v>
      </c>
      <c r="G49" s="17">
        <f>IF($S49="","",INDEX(Skjermingsrenter!$A$6:$A$35,$C49))</f>
        <v>2024</v>
      </c>
      <c r="H49" s="18">
        <f>IF($S49="","",INDEX(Transjer!$D$6:$D$125,$B49))</f>
        <v>0</v>
      </c>
      <c r="I49" s="18">
        <f>IF($S49="","",INDEX(Transjer!$E$6:$E$125,$B49))</f>
        <v>0</v>
      </c>
      <c r="J49" s="19">
        <f>IF($S49="","",INDEX(Skjermingsrenter!$B$6:$B$35,$C49))</f>
        <v>3.9E-2</v>
      </c>
      <c r="K49" s="20">
        <f t="shared" si="1"/>
        <v>45292</v>
      </c>
      <c r="L49" s="21">
        <f>IF($S49="","",IF($G49&lt;YEAR($F49),0,$H49*SUMIFS(Utbytter!$D$6:$D$1005,Utbytter!$A$6:$A$1005,$E49,Utbytter!$B$6:$B$1005,"&gt;="&amp;$K49,Utbytter!$B$6:$B$1005,"&lt;="&amp;DATE($G49,12,31))))</f>
        <v>0</v>
      </c>
      <c r="M49" s="21">
        <f t="shared" si="7"/>
        <v>0</v>
      </c>
      <c r="N49" s="21">
        <f t="shared" si="2"/>
        <v>0</v>
      </c>
      <c r="O49" s="21">
        <f t="shared" si="3"/>
        <v>0</v>
      </c>
      <c r="P49" s="21">
        <f t="shared" si="4"/>
        <v>0</v>
      </c>
      <c r="Q49" s="21">
        <f t="shared" si="5"/>
        <v>0</v>
      </c>
      <c r="R49" s="21">
        <f t="shared" si="6"/>
        <v>0</v>
      </c>
      <c r="S49" s="7">
        <f>IF(ROW()-5&lt;=Kontroll!$B$8,1,"")</f>
        <v>1</v>
      </c>
    </row>
    <row r="50" spans="1:19" x14ac:dyDescent="0.2">
      <c r="A50" s="7">
        <f t="shared" si="0"/>
        <v>45</v>
      </c>
      <c r="B50" s="7">
        <f>IF($S50="","",INT(($A50-1)/Kontroll!$B$6)+1)</f>
        <v>9</v>
      </c>
      <c r="C50" s="7">
        <f>IF($S50="","",MOD($A50-1,Kontroll!$B$6)+1)</f>
        <v>5</v>
      </c>
      <c r="D50" s="15" t="str">
        <f>IF($S50="","",INDEX(Transjer!$A$6:$A$125,$B50))</f>
        <v/>
      </c>
      <c r="E50" s="15">
        <f>IF($S50="","",INDEX(Transjer!$B$6:$B$125,$B50))</f>
        <v>0</v>
      </c>
      <c r="F50" s="16">
        <f>IF($S50="","",INDEX(Transjer!$C$6:$C$125,$B50))</f>
        <v>0</v>
      </c>
      <c r="G50" s="17">
        <f>IF($S50="","",INDEX(Skjermingsrenter!$A$6:$A$35,$C50))</f>
        <v>2025</v>
      </c>
      <c r="H50" s="18">
        <f>IF($S50="","",INDEX(Transjer!$D$6:$D$125,$B50))</f>
        <v>0</v>
      </c>
      <c r="I50" s="18">
        <f>IF($S50="","",INDEX(Transjer!$E$6:$E$125,$B50))</f>
        <v>0</v>
      </c>
      <c r="J50" s="19">
        <f>IF($S50="","",INDEX(Skjermingsrenter!$B$6:$B$35,$C50))</f>
        <v>3.5999999999999997E-2</v>
      </c>
      <c r="K50" s="20">
        <f t="shared" si="1"/>
        <v>45658</v>
      </c>
      <c r="L50" s="21">
        <f>IF($S50="","",IF($G50&lt;YEAR($F50),0,$H50*SUMIFS(Utbytter!$D$6:$D$1005,Utbytter!$A$6:$A$1005,$E50,Utbytter!$B$6:$B$1005,"&gt;="&amp;$K50,Utbytter!$B$6:$B$1005,"&lt;="&amp;DATE($G50,12,31))))</f>
        <v>0</v>
      </c>
      <c r="M50" s="21">
        <f t="shared" si="7"/>
        <v>0</v>
      </c>
      <c r="N50" s="21">
        <f t="shared" si="2"/>
        <v>0</v>
      </c>
      <c r="O50" s="21">
        <f t="shared" si="3"/>
        <v>0</v>
      </c>
      <c r="P50" s="21">
        <f t="shared" si="4"/>
        <v>0</v>
      </c>
      <c r="Q50" s="21">
        <f t="shared" si="5"/>
        <v>0</v>
      </c>
      <c r="R50" s="21">
        <f t="shared" si="6"/>
        <v>0</v>
      </c>
      <c r="S50" s="7">
        <f>IF(ROW()-5&lt;=Kontroll!$B$8,1,"")</f>
        <v>1</v>
      </c>
    </row>
    <row r="51" spans="1:19" x14ac:dyDescent="0.2">
      <c r="A51" s="7">
        <f t="shared" si="0"/>
        <v>46</v>
      </c>
      <c r="B51" s="7">
        <f>IF($S51="","",INT(($A51-1)/Kontroll!$B$6)+1)</f>
        <v>10</v>
      </c>
      <c r="C51" s="7">
        <f>IF($S51="","",MOD($A51-1,Kontroll!$B$6)+1)</f>
        <v>1</v>
      </c>
      <c r="D51" s="15" t="str">
        <f>IF($S51="","",INDEX(Transjer!$A$6:$A$125,$B51))</f>
        <v/>
      </c>
      <c r="E51" s="15">
        <f>IF($S51="","",INDEX(Transjer!$B$6:$B$125,$B51))</f>
        <v>0</v>
      </c>
      <c r="F51" s="16">
        <f>IF($S51="","",INDEX(Transjer!$C$6:$C$125,$B51))</f>
        <v>0</v>
      </c>
      <c r="G51" s="17">
        <f>IF($S51="","",INDEX(Skjermingsrenter!$A$6:$A$35,$C51))</f>
        <v>2021</v>
      </c>
      <c r="H51" s="18">
        <f>IF($S51="","",INDEX(Transjer!$D$6:$D$125,$B51))</f>
        <v>0</v>
      </c>
      <c r="I51" s="18">
        <f>IF($S51="","",INDEX(Transjer!$E$6:$E$125,$B51))</f>
        <v>0</v>
      </c>
      <c r="J51" s="19">
        <f>IF($S51="","",INDEX(Skjermingsrenter!$B$6:$B$35,$C51))</f>
        <v>5.0000000000000001E-3</v>
      </c>
      <c r="K51" s="20">
        <f t="shared" si="1"/>
        <v>44197</v>
      </c>
      <c r="L51" s="21">
        <f>IF($S51="","",IF($G51&lt;YEAR($F51),0,$H51*SUMIFS(Utbytter!$D$6:$D$1005,Utbytter!$A$6:$A$1005,$E51,Utbytter!$B$6:$B$1005,"&gt;="&amp;$K51,Utbytter!$B$6:$B$1005,"&lt;="&amp;DATE($G51,12,31))))</f>
        <v>0</v>
      </c>
      <c r="M51" s="21">
        <f t="shared" si="7"/>
        <v>0</v>
      </c>
      <c r="N51" s="21">
        <f t="shared" si="2"/>
        <v>0</v>
      </c>
      <c r="O51" s="21">
        <f t="shared" si="3"/>
        <v>0</v>
      </c>
      <c r="P51" s="21">
        <f t="shared" si="4"/>
        <v>0</v>
      </c>
      <c r="Q51" s="21">
        <f t="shared" si="5"/>
        <v>0</v>
      </c>
      <c r="R51" s="21">
        <f t="shared" si="6"/>
        <v>0</v>
      </c>
      <c r="S51" s="7">
        <f>IF(ROW()-5&lt;=Kontroll!$B$8,1,"")</f>
        <v>1</v>
      </c>
    </row>
    <row r="52" spans="1:19" x14ac:dyDescent="0.2">
      <c r="A52" s="7">
        <f t="shared" si="0"/>
        <v>47</v>
      </c>
      <c r="B52" s="7">
        <f>IF($S52="","",INT(($A52-1)/Kontroll!$B$6)+1)</f>
        <v>10</v>
      </c>
      <c r="C52" s="7">
        <f>IF($S52="","",MOD($A52-1,Kontroll!$B$6)+1)</f>
        <v>2</v>
      </c>
      <c r="D52" s="15" t="str">
        <f>IF($S52="","",INDEX(Transjer!$A$6:$A$125,$B52))</f>
        <v/>
      </c>
      <c r="E52" s="15">
        <f>IF($S52="","",INDEX(Transjer!$B$6:$B$125,$B52))</f>
        <v>0</v>
      </c>
      <c r="F52" s="16">
        <f>IF($S52="","",INDEX(Transjer!$C$6:$C$125,$B52))</f>
        <v>0</v>
      </c>
      <c r="G52" s="17">
        <f>IF($S52="","",INDEX(Skjermingsrenter!$A$6:$A$35,$C52))</f>
        <v>2022</v>
      </c>
      <c r="H52" s="18">
        <f>IF($S52="","",INDEX(Transjer!$D$6:$D$125,$B52))</f>
        <v>0</v>
      </c>
      <c r="I52" s="18">
        <f>IF($S52="","",INDEX(Transjer!$E$6:$E$125,$B52))</f>
        <v>0</v>
      </c>
      <c r="J52" s="19">
        <f>IF($S52="","",INDEX(Skjermingsrenter!$B$6:$B$35,$C52))</f>
        <v>1.7000000000000001E-2</v>
      </c>
      <c r="K52" s="20">
        <f t="shared" si="1"/>
        <v>44562</v>
      </c>
      <c r="L52" s="21">
        <f>IF($S52="","",IF($G52&lt;YEAR($F52),0,$H52*SUMIFS(Utbytter!$D$6:$D$1005,Utbytter!$A$6:$A$1005,$E52,Utbytter!$B$6:$B$1005,"&gt;="&amp;$K52,Utbytter!$B$6:$B$1005,"&lt;="&amp;DATE($G52,12,31))))</f>
        <v>0</v>
      </c>
      <c r="M52" s="21">
        <f t="shared" si="7"/>
        <v>0</v>
      </c>
      <c r="N52" s="21">
        <f t="shared" si="2"/>
        <v>0</v>
      </c>
      <c r="O52" s="21">
        <f t="shared" si="3"/>
        <v>0</v>
      </c>
      <c r="P52" s="21">
        <f t="shared" si="4"/>
        <v>0</v>
      </c>
      <c r="Q52" s="21">
        <f t="shared" si="5"/>
        <v>0</v>
      </c>
      <c r="R52" s="21">
        <f t="shared" si="6"/>
        <v>0</v>
      </c>
      <c r="S52" s="7">
        <f>IF(ROW()-5&lt;=Kontroll!$B$8,1,"")</f>
        <v>1</v>
      </c>
    </row>
    <row r="53" spans="1:19" x14ac:dyDescent="0.2">
      <c r="A53" s="7">
        <f t="shared" si="0"/>
        <v>48</v>
      </c>
      <c r="B53" s="7">
        <f>IF($S53="","",INT(($A53-1)/Kontroll!$B$6)+1)</f>
        <v>10</v>
      </c>
      <c r="C53" s="7">
        <f>IF($S53="","",MOD($A53-1,Kontroll!$B$6)+1)</f>
        <v>3</v>
      </c>
      <c r="D53" s="15" t="str">
        <f>IF($S53="","",INDEX(Transjer!$A$6:$A$125,$B53))</f>
        <v/>
      </c>
      <c r="E53" s="15">
        <f>IF($S53="","",INDEX(Transjer!$B$6:$B$125,$B53))</f>
        <v>0</v>
      </c>
      <c r="F53" s="16">
        <f>IF($S53="","",INDEX(Transjer!$C$6:$C$125,$B53))</f>
        <v>0</v>
      </c>
      <c r="G53" s="17">
        <f>IF($S53="","",INDEX(Skjermingsrenter!$A$6:$A$35,$C53))</f>
        <v>2023</v>
      </c>
      <c r="H53" s="18">
        <f>IF($S53="","",INDEX(Transjer!$D$6:$D$125,$B53))</f>
        <v>0</v>
      </c>
      <c r="I53" s="18">
        <f>IF($S53="","",INDEX(Transjer!$E$6:$E$125,$B53))</f>
        <v>0</v>
      </c>
      <c r="J53" s="19">
        <f>IF($S53="","",INDEX(Skjermingsrenter!$B$6:$B$35,$C53))</f>
        <v>3.2000000000000001E-2</v>
      </c>
      <c r="K53" s="20">
        <f t="shared" si="1"/>
        <v>44927</v>
      </c>
      <c r="L53" s="21">
        <f>IF($S53="","",IF($G53&lt;YEAR($F53),0,$H53*SUMIFS(Utbytter!$D$6:$D$1005,Utbytter!$A$6:$A$1005,$E53,Utbytter!$B$6:$B$1005,"&gt;="&amp;$K53,Utbytter!$B$6:$B$1005,"&lt;="&amp;DATE($G53,12,31))))</f>
        <v>0</v>
      </c>
      <c r="M53" s="21">
        <f t="shared" si="7"/>
        <v>0</v>
      </c>
      <c r="N53" s="21">
        <f t="shared" si="2"/>
        <v>0</v>
      </c>
      <c r="O53" s="21">
        <f t="shared" si="3"/>
        <v>0</v>
      </c>
      <c r="P53" s="21">
        <f t="shared" si="4"/>
        <v>0</v>
      </c>
      <c r="Q53" s="21">
        <f t="shared" si="5"/>
        <v>0</v>
      </c>
      <c r="R53" s="21">
        <f t="shared" si="6"/>
        <v>0</v>
      </c>
      <c r="S53" s="7">
        <f>IF(ROW()-5&lt;=Kontroll!$B$8,1,"")</f>
        <v>1</v>
      </c>
    </row>
    <row r="54" spans="1:19" x14ac:dyDescent="0.2">
      <c r="A54" s="7">
        <f t="shared" si="0"/>
        <v>49</v>
      </c>
      <c r="B54" s="7">
        <f>IF($S54="","",INT(($A54-1)/Kontroll!$B$6)+1)</f>
        <v>10</v>
      </c>
      <c r="C54" s="7">
        <f>IF($S54="","",MOD($A54-1,Kontroll!$B$6)+1)</f>
        <v>4</v>
      </c>
      <c r="D54" s="15" t="str">
        <f>IF($S54="","",INDEX(Transjer!$A$6:$A$125,$B54))</f>
        <v/>
      </c>
      <c r="E54" s="15">
        <f>IF($S54="","",INDEX(Transjer!$B$6:$B$125,$B54))</f>
        <v>0</v>
      </c>
      <c r="F54" s="16">
        <f>IF($S54="","",INDEX(Transjer!$C$6:$C$125,$B54))</f>
        <v>0</v>
      </c>
      <c r="G54" s="17">
        <f>IF($S54="","",INDEX(Skjermingsrenter!$A$6:$A$35,$C54))</f>
        <v>2024</v>
      </c>
      <c r="H54" s="18">
        <f>IF($S54="","",INDEX(Transjer!$D$6:$D$125,$B54))</f>
        <v>0</v>
      </c>
      <c r="I54" s="18">
        <f>IF($S54="","",INDEX(Transjer!$E$6:$E$125,$B54))</f>
        <v>0</v>
      </c>
      <c r="J54" s="19">
        <f>IF($S54="","",INDEX(Skjermingsrenter!$B$6:$B$35,$C54))</f>
        <v>3.9E-2</v>
      </c>
      <c r="K54" s="20">
        <f t="shared" si="1"/>
        <v>45292</v>
      </c>
      <c r="L54" s="21">
        <f>IF($S54="","",IF($G54&lt;YEAR($F54),0,$H54*SUMIFS(Utbytter!$D$6:$D$1005,Utbytter!$A$6:$A$1005,$E54,Utbytter!$B$6:$B$1005,"&gt;="&amp;$K54,Utbytter!$B$6:$B$1005,"&lt;="&amp;DATE($G54,12,31))))</f>
        <v>0</v>
      </c>
      <c r="M54" s="21">
        <f t="shared" si="7"/>
        <v>0</v>
      </c>
      <c r="N54" s="21">
        <f t="shared" si="2"/>
        <v>0</v>
      </c>
      <c r="O54" s="21">
        <f t="shared" si="3"/>
        <v>0</v>
      </c>
      <c r="P54" s="21">
        <f t="shared" si="4"/>
        <v>0</v>
      </c>
      <c r="Q54" s="21">
        <f t="shared" si="5"/>
        <v>0</v>
      </c>
      <c r="R54" s="21">
        <f t="shared" si="6"/>
        <v>0</v>
      </c>
      <c r="S54" s="7">
        <f>IF(ROW()-5&lt;=Kontroll!$B$8,1,"")</f>
        <v>1</v>
      </c>
    </row>
    <row r="55" spans="1:19" x14ac:dyDescent="0.2">
      <c r="A55" s="7">
        <f t="shared" si="0"/>
        <v>50</v>
      </c>
      <c r="B55" s="7">
        <f>IF($S55="","",INT(($A55-1)/Kontroll!$B$6)+1)</f>
        <v>10</v>
      </c>
      <c r="C55" s="7">
        <f>IF($S55="","",MOD($A55-1,Kontroll!$B$6)+1)</f>
        <v>5</v>
      </c>
      <c r="D55" s="15" t="str">
        <f>IF($S55="","",INDEX(Transjer!$A$6:$A$125,$B55))</f>
        <v/>
      </c>
      <c r="E55" s="15">
        <f>IF($S55="","",INDEX(Transjer!$B$6:$B$125,$B55))</f>
        <v>0</v>
      </c>
      <c r="F55" s="16">
        <f>IF($S55="","",INDEX(Transjer!$C$6:$C$125,$B55))</f>
        <v>0</v>
      </c>
      <c r="G55" s="17">
        <f>IF($S55="","",INDEX(Skjermingsrenter!$A$6:$A$35,$C55))</f>
        <v>2025</v>
      </c>
      <c r="H55" s="18">
        <f>IF($S55="","",INDEX(Transjer!$D$6:$D$125,$B55))</f>
        <v>0</v>
      </c>
      <c r="I55" s="18">
        <f>IF($S55="","",INDEX(Transjer!$E$6:$E$125,$B55))</f>
        <v>0</v>
      </c>
      <c r="J55" s="19">
        <f>IF($S55="","",INDEX(Skjermingsrenter!$B$6:$B$35,$C55))</f>
        <v>3.5999999999999997E-2</v>
      </c>
      <c r="K55" s="20">
        <f t="shared" si="1"/>
        <v>45658</v>
      </c>
      <c r="L55" s="21">
        <f>IF($S55="","",IF($G55&lt;YEAR($F55),0,$H55*SUMIFS(Utbytter!$D$6:$D$1005,Utbytter!$A$6:$A$1005,$E55,Utbytter!$B$6:$B$1005,"&gt;="&amp;$K55,Utbytter!$B$6:$B$1005,"&lt;="&amp;DATE($G55,12,31))))</f>
        <v>0</v>
      </c>
      <c r="M55" s="21">
        <f t="shared" si="7"/>
        <v>0</v>
      </c>
      <c r="N55" s="21">
        <f t="shared" si="2"/>
        <v>0</v>
      </c>
      <c r="O55" s="21">
        <f t="shared" si="3"/>
        <v>0</v>
      </c>
      <c r="P55" s="21">
        <f t="shared" si="4"/>
        <v>0</v>
      </c>
      <c r="Q55" s="21">
        <f t="shared" si="5"/>
        <v>0</v>
      </c>
      <c r="R55" s="21">
        <f t="shared" si="6"/>
        <v>0</v>
      </c>
      <c r="S55" s="7">
        <f>IF(ROW()-5&lt;=Kontroll!$B$8,1,"")</f>
        <v>1</v>
      </c>
    </row>
    <row r="56" spans="1:19" x14ac:dyDescent="0.2">
      <c r="A56" s="7">
        <f t="shared" si="0"/>
        <v>51</v>
      </c>
      <c r="B56" s="7">
        <f>IF($S56="","",INT(($A56-1)/Kontroll!$B$6)+1)</f>
        <v>11</v>
      </c>
      <c r="C56" s="7">
        <f>IF($S56="","",MOD($A56-1,Kontroll!$B$6)+1)</f>
        <v>1</v>
      </c>
      <c r="D56" s="15" t="str">
        <f>IF($S56="","",INDEX(Transjer!$A$6:$A$125,$B56))</f>
        <v/>
      </c>
      <c r="E56" s="15">
        <f>IF($S56="","",INDEX(Transjer!$B$6:$B$125,$B56))</f>
        <v>0</v>
      </c>
      <c r="F56" s="16">
        <f>IF($S56="","",INDEX(Transjer!$C$6:$C$125,$B56))</f>
        <v>0</v>
      </c>
      <c r="G56" s="17">
        <f>IF($S56="","",INDEX(Skjermingsrenter!$A$6:$A$35,$C56))</f>
        <v>2021</v>
      </c>
      <c r="H56" s="18">
        <f>IF($S56="","",INDEX(Transjer!$D$6:$D$125,$B56))</f>
        <v>0</v>
      </c>
      <c r="I56" s="18">
        <f>IF($S56="","",INDEX(Transjer!$E$6:$E$125,$B56))</f>
        <v>0</v>
      </c>
      <c r="J56" s="19">
        <f>IF($S56="","",INDEX(Skjermingsrenter!$B$6:$B$35,$C56))</f>
        <v>5.0000000000000001E-3</v>
      </c>
      <c r="K56" s="20">
        <f t="shared" si="1"/>
        <v>44197</v>
      </c>
      <c r="L56" s="21">
        <f>IF($S56="","",IF($G56&lt;YEAR($F56),0,$H56*SUMIFS(Utbytter!$D$6:$D$1005,Utbytter!$A$6:$A$1005,$E56,Utbytter!$B$6:$B$1005,"&gt;="&amp;$K56,Utbytter!$B$6:$B$1005,"&lt;="&amp;DATE($G56,12,31))))</f>
        <v>0</v>
      </c>
      <c r="M56" s="21">
        <f t="shared" si="7"/>
        <v>0</v>
      </c>
      <c r="N56" s="21">
        <f t="shared" si="2"/>
        <v>0</v>
      </c>
      <c r="O56" s="21">
        <f t="shared" si="3"/>
        <v>0</v>
      </c>
      <c r="P56" s="21">
        <f t="shared" si="4"/>
        <v>0</v>
      </c>
      <c r="Q56" s="21">
        <f t="shared" si="5"/>
        <v>0</v>
      </c>
      <c r="R56" s="21">
        <f t="shared" si="6"/>
        <v>0</v>
      </c>
      <c r="S56" s="7">
        <f>IF(ROW()-5&lt;=Kontroll!$B$8,1,"")</f>
        <v>1</v>
      </c>
    </row>
    <row r="57" spans="1:19" x14ac:dyDescent="0.2">
      <c r="A57" s="7">
        <f t="shared" si="0"/>
        <v>52</v>
      </c>
      <c r="B57" s="7">
        <f>IF($S57="","",INT(($A57-1)/Kontroll!$B$6)+1)</f>
        <v>11</v>
      </c>
      <c r="C57" s="7">
        <f>IF($S57="","",MOD($A57-1,Kontroll!$B$6)+1)</f>
        <v>2</v>
      </c>
      <c r="D57" s="15" t="str">
        <f>IF($S57="","",INDEX(Transjer!$A$6:$A$125,$B57))</f>
        <v/>
      </c>
      <c r="E57" s="15">
        <f>IF($S57="","",INDEX(Transjer!$B$6:$B$125,$B57))</f>
        <v>0</v>
      </c>
      <c r="F57" s="16">
        <f>IF($S57="","",INDEX(Transjer!$C$6:$C$125,$B57))</f>
        <v>0</v>
      </c>
      <c r="G57" s="17">
        <f>IF($S57="","",INDEX(Skjermingsrenter!$A$6:$A$35,$C57))</f>
        <v>2022</v>
      </c>
      <c r="H57" s="18">
        <f>IF($S57="","",INDEX(Transjer!$D$6:$D$125,$B57))</f>
        <v>0</v>
      </c>
      <c r="I57" s="18">
        <f>IF($S57="","",INDEX(Transjer!$E$6:$E$125,$B57))</f>
        <v>0</v>
      </c>
      <c r="J57" s="19">
        <f>IF($S57="","",INDEX(Skjermingsrenter!$B$6:$B$35,$C57))</f>
        <v>1.7000000000000001E-2</v>
      </c>
      <c r="K57" s="20">
        <f t="shared" si="1"/>
        <v>44562</v>
      </c>
      <c r="L57" s="21">
        <f>IF($S57="","",IF($G57&lt;YEAR($F57),0,$H57*SUMIFS(Utbytter!$D$6:$D$1005,Utbytter!$A$6:$A$1005,$E57,Utbytter!$B$6:$B$1005,"&gt;="&amp;$K57,Utbytter!$B$6:$B$1005,"&lt;="&amp;DATE($G57,12,31))))</f>
        <v>0</v>
      </c>
      <c r="M57" s="21">
        <f t="shared" si="7"/>
        <v>0</v>
      </c>
      <c r="N57" s="21">
        <f t="shared" si="2"/>
        <v>0</v>
      </c>
      <c r="O57" s="21">
        <f t="shared" si="3"/>
        <v>0</v>
      </c>
      <c r="P57" s="21">
        <f t="shared" si="4"/>
        <v>0</v>
      </c>
      <c r="Q57" s="21">
        <f t="shared" si="5"/>
        <v>0</v>
      </c>
      <c r="R57" s="21">
        <f t="shared" si="6"/>
        <v>0</v>
      </c>
      <c r="S57" s="7">
        <f>IF(ROW()-5&lt;=Kontroll!$B$8,1,"")</f>
        <v>1</v>
      </c>
    </row>
    <row r="58" spans="1:19" x14ac:dyDescent="0.2">
      <c r="A58" s="7">
        <f t="shared" si="0"/>
        <v>53</v>
      </c>
      <c r="B58" s="7">
        <f>IF($S58="","",INT(($A58-1)/Kontroll!$B$6)+1)</f>
        <v>11</v>
      </c>
      <c r="C58" s="7">
        <f>IF($S58="","",MOD($A58-1,Kontroll!$B$6)+1)</f>
        <v>3</v>
      </c>
      <c r="D58" s="15" t="str">
        <f>IF($S58="","",INDEX(Transjer!$A$6:$A$125,$B58))</f>
        <v/>
      </c>
      <c r="E58" s="15">
        <f>IF($S58="","",INDEX(Transjer!$B$6:$B$125,$B58))</f>
        <v>0</v>
      </c>
      <c r="F58" s="16">
        <f>IF($S58="","",INDEX(Transjer!$C$6:$C$125,$B58))</f>
        <v>0</v>
      </c>
      <c r="G58" s="17">
        <f>IF($S58="","",INDEX(Skjermingsrenter!$A$6:$A$35,$C58))</f>
        <v>2023</v>
      </c>
      <c r="H58" s="18">
        <f>IF($S58="","",INDEX(Transjer!$D$6:$D$125,$B58))</f>
        <v>0</v>
      </c>
      <c r="I58" s="18">
        <f>IF($S58="","",INDEX(Transjer!$E$6:$E$125,$B58))</f>
        <v>0</v>
      </c>
      <c r="J58" s="19">
        <f>IF($S58="","",INDEX(Skjermingsrenter!$B$6:$B$35,$C58))</f>
        <v>3.2000000000000001E-2</v>
      </c>
      <c r="K58" s="20">
        <f t="shared" si="1"/>
        <v>44927</v>
      </c>
      <c r="L58" s="21">
        <f>IF($S58="","",IF($G58&lt;YEAR($F58),0,$H58*SUMIFS(Utbytter!$D$6:$D$1005,Utbytter!$A$6:$A$1005,$E58,Utbytter!$B$6:$B$1005,"&gt;="&amp;$K58,Utbytter!$B$6:$B$1005,"&lt;="&amp;DATE($G58,12,31))))</f>
        <v>0</v>
      </c>
      <c r="M58" s="21">
        <f t="shared" si="7"/>
        <v>0</v>
      </c>
      <c r="N58" s="21">
        <f t="shared" si="2"/>
        <v>0</v>
      </c>
      <c r="O58" s="21">
        <f t="shared" si="3"/>
        <v>0</v>
      </c>
      <c r="P58" s="21">
        <f t="shared" si="4"/>
        <v>0</v>
      </c>
      <c r="Q58" s="21">
        <f t="shared" si="5"/>
        <v>0</v>
      </c>
      <c r="R58" s="21">
        <f t="shared" si="6"/>
        <v>0</v>
      </c>
      <c r="S58" s="7">
        <f>IF(ROW()-5&lt;=Kontroll!$B$8,1,"")</f>
        <v>1</v>
      </c>
    </row>
    <row r="59" spans="1:19" x14ac:dyDescent="0.2">
      <c r="A59" s="7">
        <f t="shared" si="0"/>
        <v>54</v>
      </c>
      <c r="B59" s="7">
        <f>IF($S59="","",INT(($A59-1)/Kontroll!$B$6)+1)</f>
        <v>11</v>
      </c>
      <c r="C59" s="7">
        <f>IF($S59="","",MOD($A59-1,Kontroll!$B$6)+1)</f>
        <v>4</v>
      </c>
      <c r="D59" s="15" t="str">
        <f>IF($S59="","",INDEX(Transjer!$A$6:$A$125,$B59))</f>
        <v/>
      </c>
      <c r="E59" s="15">
        <f>IF($S59="","",INDEX(Transjer!$B$6:$B$125,$B59))</f>
        <v>0</v>
      </c>
      <c r="F59" s="16">
        <f>IF($S59="","",INDEX(Transjer!$C$6:$C$125,$B59))</f>
        <v>0</v>
      </c>
      <c r="G59" s="17">
        <f>IF($S59="","",INDEX(Skjermingsrenter!$A$6:$A$35,$C59))</f>
        <v>2024</v>
      </c>
      <c r="H59" s="18">
        <f>IF($S59="","",INDEX(Transjer!$D$6:$D$125,$B59))</f>
        <v>0</v>
      </c>
      <c r="I59" s="18">
        <f>IF($S59="","",INDEX(Transjer!$E$6:$E$125,$B59))</f>
        <v>0</v>
      </c>
      <c r="J59" s="19">
        <f>IF($S59="","",INDEX(Skjermingsrenter!$B$6:$B$35,$C59))</f>
        <v>3.9E-2</v>
      </c>
      <c r="K59" s="20">
        <f t="shared" si="1"/>
        <v>45292</v>
      </c>
      <c r="L59" s="21">
        <f>IF($S59="","",IF($G59&lt;YEAR($F59),0,$H59*SUMIFS(Utbytter!$D$6:$D$1005,Utbytter!$A$6:$A$1005,$E59,Utbytter!$B$6:$B$1005,"&gt;="&amp;$K59,Utbytter!$B$6:$B$1005,"&lt;="&amp;DATE($G59,12,31))))</f>
        <v>0</v>
      </c>
      <c r="M59" s="21">
        <f t="shared" si="7"/>
        <v>0</v>
      </c>
      <c r="N59" s="21">
        <f t="shared" si="2"/>
        <v>0</v>
      </c>
      <c r="O59" s="21">
        <f t="shared" si="3"/>
        <v>0</v>
      </c>
      <c r="P59" s="21">
        <f t="shared" si="4"/>
        <v>0</v>
      </c>
      <c r="Q59" s="21">
        <f t="shared" si="5"/>
        <v>0</v>
      </c>
      <c r="R59" s="21">
        <f t="shared" si="6"/>
        <v>0</v>
      </c>
      <c r="S59" s="7">
        <f>IF(ROW()-5&lt;=Kontroll!$B$8,1,"")</f>
        <v>1</v>
      </c>
    </row>
    <row r="60" spans="1:19" x14ac:dyDescent="0.2">
      <c r="A60" s="7">
        <f t="shared" si="0"/>
        <v>55</v>
      </c>
      <c r="B60" s="7">
        <f>IF($S60="","",INT(($A60-1)/Kontroll!$B$6)+1)</f>
        <v>11</v>
      </c>
      <c r="C60" s="7">
        <f>IF($S60="","",MOD($A60-1,Kontroll!$B$6)+1)</f>
        <v>5</v>
      </c>
      <c r="D60" s="15" t="str">
        <f>IF($S60="","",INDEX(Transjer!$A$6:$A$125,$B60))</f>
        <v/>
      </c>
      <c r="E60" s="15">
        <f>IF($S60="","",INDEX(Transjer!$B$6:$B$125,$B60))</f>
        <v>0</v>
      </c>
      <c r="F60" s="16">
        <f>IF($S60="","",INDEX(Transjer!$C$6:$C$125,$B60))</f>
        <v>0</v>
      </c>
      <c r="G60" s="17">
        <f>IF($S60="","",INDEX(Skjermingsrenter!$A$6:$A$35,$C60))</f>
        <v>2025</v>
      </c>
      <c r="H60" s="18">
        <f>IF($S60="","",INDEX(Transjer!$D$6:$D$125,$B60))</f>
        <v>0</v>
      </c>
      <c r="I60" s="18">
        <f>IF($S60="","",INDEX(Transjer!$E$6:$E$125,$B60))</f>
        <v>0</v>
      </c>
      <c r="J60" s="19">
        <f>IF($S60="","",INDEX(Skjermingsrenter!$B$6:$B$35,$C60))</f>
        <v>3.5999999999999997E-2</v>
      </c>
      <c r="K60" s="20">
        <f t="shared" si="1"/>
        <v>45658</v>
      </c>
      <c r="L60" s="21">
        <f>IF($S60="","",IF($G60&lt;YEAR($F60),0,$H60*SUMIFS(Utbytter!$D$6:$D$1005,Utbytter!$A$6:$A$1005,$E60,Utbytter!$B$6:$B$1005,"&gt;="&amp;$K60,Utbytter!$B$6:$B$1005,"&lt;="&amp;DATE($G60,12,31))))</f>
        <v>0</v>
      </c>
      <c r="M60" s="21">
        <f t="shared" si="7"/>
        <v>0</v>
      </c>
      <c r="N60" s="21">
        <f t="shared" si="2"/>
        <v>0</v>
      </c>
      <c r="O60" s="21">
        <f t="shared" si="3"/>
        <v>0</v>
      </c>
      <c r="P60" s="21">
        <f t="shared" si="4"/>
        <v>0</v>
      </c>
      <c r="Q60" s="21">
        <f t="shared" si="5"/>
        <v>0</v>
      </c>
      <c r="R60" s="21">
        <f t="shared" si="6"/>
        <v>0</v>
      </c>
      <c r="S60" s="7">
        <f>IF(ROW()-5&lt;=Kontroll!$B$8,1,"")</f>
        <v>1</v>
      </c>
    </row>
    <row r="61" spans="1:19" x14ac:dyDescent="0.2">
      <c r="A61" s="7">
        <f t="shared" si="0"/>
        <v>56</v>
      </c>
      <c r="B61" s="7">
        <f>IF($S61="","",INT(($A61-1)/Kontroll!$B$6)+1)</f>
        <v>12</v>
      </c>
      <c r="C61" s="7">
        <f>IF($S61="","",MOD($A61-1,Kontroll!$B$6)+1)</f>
        <v>1</v>
      </c>
      <c r="D61" s="15" t="str">
        <f>IF($S61="","",INDEX(Transjer!$A$6:$A$125,$B61))</f>
        <v/>
      </c>
      <c r="E61" s="15">
        <f>IF($S61="","",INDEX(Transjer!$B$6:$B$125,$B61))</f>
        <v>0</v>
      </c>
      <c r="F61" s="16">
        <f>IF($S61="","",INDEX(Transjer!$C$6:$C$125,$B61))</f>
        <v>0</v>
      </c>
      <c r="G61" s="17">
        <f>IF($S61="","",INDEX(Skjermingsrenter!$A$6:$A$35,$C61))</f>
        <v>2021</v>
      </c>
      <c r="H61" s="18">
        <f>IF($S61="","",INDEX(Transjer!$D$6:$D$125,$B61))</f>
        <v>0</v>
      </c>
      <c r="I61" s="18">
        <f>IF($S61="","",INDEX(Transjer!$E$6:$E$125,$B61))</f>
        <v>0</v>
      </c>
      <c r="J61" s="19">
        <f>IF($S61="","",INDEX(Skjermingsrenter!$B$6:$B$35,$C61))</f>
        <v>5.0000000000000001E-3</v>
      </c>
      <c r="K61" s="20">
        <f t="shared" si="1"/>
        <v>44197</v>
      </c>
      <c r="L61" s="21">
        <f>IF($S61="","",IF($G61&lt;YEAR($F61),0,$H61*SUMIFS(Utbytter!$D$6:$D$1005,Utbytter!$A$6:$A$1005,$E61,Utbytter!$B$6:$B$1005,"&gt;="&amp;$K61,Utbytter!$B$6:$B$1005,"&lt;="&amp;DATE($G61,12,31))))</f>
        <v>0</v>
      </c>
      <c r="M61" s="21">
        <f t="shared" si="7"/>
        <v>0</v>
      </c>
      <c r="N61" s="21">
        <f t="shared" si="2"/>
        <v>0</v>
      </c>
      <c r="O61" s="21">
        <f t="shared" si="3"/>
        <v>0</v>
      </c>
      <c r="P61" s="21">
        <f t="shared" si="4"/>
        <v>0</v>
      </c>
      <c r="Q61" s="21">
        <f t="shared" si="5"/>
        <v>0</v>
      </c>
      <c r="R61" s="21">
        <f t="shared" si="6"/>
        <v>0</v>
      </c>
      <c r="S61" s="7">
        <f>IF(ROW()-5&lt;=Kontroll!$B$8,1,"")</f>
        <v>1</v>
      </c>
    </row>
    <row r="62" spans="1:19" x14ac:dyDescent="0.2">
      <c r="A62" s="7">
        <f t="shared" si="0"/>
        <v>57</v>
      </c>
      <c r="B62" s="7">
        <f>IF($S62="","",INT(($A62-1)/Kontroll!$B$6)+1)</f>
        <v>12</v>
      </c>
      <c r="C62" s="7">
        <f>IF($S62="","",MOD($A62-1,Kontroll!$B$6)+1)</f>
        <v>2</v>
      </c>
      <c r="D62" s="15" t="str">
        <f>IF($S62="","",INDEX(Transjer!$A$6:$A$125,$B62))</f>
        <v/>
      </c>
      <c r="E62" s="15">
        <f>IF($S62="","",INDEX(Transjer!$B$6:$B$125,$B62))</f>
        <v>0</v>
      </c>
      <c r="F62" s="16">
        <f>IF($S62="","",INDEX(Transjer!$C$6:$C$125,$B62))</f>
        <v>0</v>
      </c>
      <c r="G62" s="17">
        <f>IF($S62="","",INDEX(Skjermingsrenter!$A$6:$A$35,$C62))</f>
        <v>2022</v>
      </c>
      <c r="H62" s="18">
        <f>IF($S62="","",INDEX(Transjer!$D$6:$D$125,$B62))</f>
        <v>0</v>
      </c>
      <c r="I62" s="18">
        <f>IF($S62="","",INDEX(Transjer!$E$6:$E$125,$B62))</f>
        <v>0</v>
      </c>
      <c r="J62" s="19">
        <f>IF($S62="","",INDEX(Skjermingsrenter!$B$6:$B$35,$C62))</f>
        <v>1.7000000000000001E-2</v>
      </c>
      <c r="K62" s="20">
        <f t="shared" si="1"/>
        <v>44562</v>
      </c>
      <c r="L62" s="21">
        <f>IF($S62="","",IF($G62&lt;YEAR($F62),0,$H62*SUMIFS(Utbytter!$D$6:$D$1005,Utbytter!$A$6:$A$1005,$E62,Utbytter!$B$6:$B$1005,"&gt;="&amp;$K62,Utbytter!$B$6:$B$1005,"&lt;="&amp;DATE($G62,12,31))))</f>
        <v>0</v>
      </c>
      <c r="M62" s="21">
        <f t="shared" si="7"/>
        <v>0</v>
      </c>
      <c r="N62" s="21">
        <f t="shared" si="2"/>
        <v>0</v>
      </c>
      <c r="O62" s="21">
        <f t="shared" si="3"/>
        <v>0</v>
      </c>
      <c r="P62" s="21">
        <f t="shared" si="4"/>
        <v>0</v>
      </c>
      <c r="Q62" s="21">
        <f t="shared" si="5"/>
        <v>0</v>
      </c>
      <c r="R62" s="21">
        <f t="shared" si="6"/>
        <v>0</v>
      </c>
      <c r="S62" s="7">
        <f>IF(ROW()-5&lt;=Kontroll!$B$8,1,"")</f>
        <v>1</v>
      </c>
    </row>
    <row r="63" spans="1:19" x14ac:dyDescent="0.2">
      <c r="A63" s="7">
        <f t="shared" si="0"/>
        <v>58</v>
      </c>
      <c r="B63" s="7">
        <f>IF($S63="","",INT(($A63-1)/Kontroll!$B$6)+1)</f>
        <v>12</v>
      </c>
      <c r="C63" s="7">
        <f>IF($S63="","",MOD($A63-1,Kontroll!$B$6)+1)</f>
        <v>3</v>
      </c>
      <c r="D63" s="15" t="str">
        <f>IF($S63="","",INDEX(Transjer!$A$6:$A$125,$B63))</f>
        <v/>
      </c>
      <c r="E63" s="15">
        <f>IF($S63="","",INDEX(Transjer!$B$6:$B$125,$B63))</f>
        <v>0</v>
      </c>
      <c r="F63" s="16">
        <f>IF($S63="","",INDEX(Transjer!$C$6:$C$125,$B63))</f>
        <v>0</v>
      </c>
      <c r="G63" s="17">
        <f>IF($S63="","",INDEX(Skjermingsrenter!$A$6:$A$35,$C63))</f>
        <v>2023</v>
      </c>
      <c r="H63" s="18">
        <f>IF($S63="","",INDEX(Transjer!$D$6:$D$125,$B63))</f>
        <v>0</v>
      </c>
      <c r="I63" s="18">
        <f>IF($S63="","",INDEX(Transjer!$E$6:$E$125,$B63))</f>
        <v>0</v>
      </c>
      <c r="J63" s="19">
        <f>IF($S63="","",INDEX(Skjermingsrenter!$B$6:$B$35,$C63))</f>
        <v>3.2000000000000001E-2</v>
      </c>
      <c r="K63" s="20">
        <f t="shared" si="1"/>
        <v>44927</v>
      </c>
      <c r="L63" s="21">
        <f>IF($S63="","",IF($G63&lt;YEAR($F63),0,$H63*SUMIFS(Utbytter!$D$6:$D$1005,Utbytter!$A$6:$A$1005,$E63,Utbytter!$B$6:$B$1005,"&gt;="&amp;$K63,Utbytter!$B$6:$B$1005,"&lt;="&amp;DATE($G63,12,31))))</f>
        <v>0</v>
      </c>
      <c r="M63" s="21">
        <f t="shared" si="7"/>
        <v>0</v>
      </c>
      <c r="N63" s="21">
        <f t="shared" si="2"/>
        <v>0</v>
      </c>
      <c r="O63" s="21">
        <f t="shared" si="3"/>
        <v>0</v>
      </c>
      <c r="P63" s="21">
        <f t="shared" si="4"/>
        <v>0</v>
      </c>
      <c r="Q63" s="21">
        <f t="shared" si="5"/>
        <v>0</v>
      </c>
      <c r="R63" s="21">
        <f t="shared" si="6"/>
        <v>0</v>
      </c>
      <c r="S63" s="7">
        <f>IF(ROW()-5&lt;=Kontroll!$B$8,1,"")</f>
        <v>1</v>
      </c>
    </row>
    <row r="64" spans="1:19" x14ac:dyDescent="0.2">
      <c r="A64" s="7">
        <f t="shared" si="0"/>
        <v>59</v>
      </c>
      <c r="B64" s="7">
        <f>IF($S64="","",INT(($A64-1)/Kontroll!$B$6)+1)</f>
        <v>12</v>
      </c>
      <c r="C64" s="7">
        <f>IF($S64="","",MOD($A64-1,Kontroll!$B$6)+1)</f>
        <v>4</v>
      </c>
      <c r="D64" s="15" t="str">
        <f>IF($S64="","",INDEX(Transjer!$A$6:$A$125,$B64))</f>
        <v/>
      </c>
      <c r="E64" s="15">
        <f>IF($S64="","",INDEX(Transjer!$B$6:$B$125,$B64))</f>
        <v>0</v>
      </c>
      <c r="F64" s="16">
        <f>IF($S64="","",INDEX(Transjer!$C$6:$C$125,$B64))</f>
        <v>0</v>
      </c>
      <c r="G64" s="17">
        <f>IF($S64="","",INDEX(Skjermingsrenter!$A$6:$A$35,$C64))</f>
        <v>2024</v>
      </c>
      <c r="H64" s="18">
        <f>IF($S64="","",INDEX(Transjer!$D$6:$D$125,$B64))</f>
        <v>0</v>
      </c>
      <c r="I64" s="18">
        <f>IF($S64="","",INDEX(Transjer!$E$6:$E$125,$B64))</f>
        <v>0</v>
      </c>
      <c r="J64" s="19">
        <f>IF($S64="","",INDEX(Skjermingsrenter!$B$6:$B$35,$C64))</f>
        <v>3.9E-2</v>
      </c>
      <c r="K64" s="20">
        <f t="shared" si="1"/>
        <v>45292</v>
      </c>
      <c r="L64" s="21">
        <f>IF($S64="","",IF($G64&lt;YEAR($F64),0,$H64*SUMIFS(Utbytter!$D$6:$D$1005,Utbytter!$A$6:$A$1005,$E64,Utbytter!$B$6:$B$1005,"&gt;="&amp;$K64,Utbytter!$B$6:$B$1005,"&lt;="&amp;DATE($G64,12,31))))</f>
        <v>0</v>
      </c>
      <c r="M64" s="21">
        <f t="shared" si="7"/>
        <v>0</v>
      </c>
      <c r="N64" s="21">
        <f t="shared" si="2"/>
        <v>0</v>
      </c>
      <c r="O64" s="21">
        <f t="shared" si="3"/>
        <v>0</v>
      </c>
      <c r="P64" s="21">
        <f t="shared" si="4"/>
        <v>0</v>
      </c>
      <c r="Q64" s="21">
        <f t="shared" si="5"/>
        <v>0</v>
      </c>
      <c r="R64" s="21">
        <f t="shared" si="6"/>
        <v>0</v>
      </c>
      <c r="S64" s="7">
        <f>IF(ROW()-5&lt;=Kontroll!$B$8,1,"")</f>
        <v>1</v>
      </c>
    </row>
    <row r="65" spans="1:19" x14ac:dyDescent="0.2">
      <c r="A65" s="7">
        <f t="shared" si="0"/>
        <v>60</v>
      </c>
      <c r="B65" s="7">
        <f>IF($S65="","",INT(($A65-1)/Kontroll!$B$6)+1)</f>
        <v>12</v>
      </c>
      <c r="C65" s="7">
        <f>IF($S65="","",MOD($A65-1,Kontroll!$B$6)+1)</f>
        <v>5</v>
      </c>
      <c r="D65" s="15" t="str">
        <f>IF($S65="","",INDEX(Transjer!$A$6:$A$125,$B65))</f>
        <v/>
      </c>
      <c r="E65" s="15">
        <f>IF($S65="","",INDEX(Transjer!$B$6:$B$125,$B65))</f>
        <v>0</v>
      </c>
      <c r="F65" s="16">
        <f>IF($S65="","",INDEX(Transjer!$C$6:$C$125,$B65))</f>
        <v>0</v>
      </c>
      <c r="G65" s="17">
        <f>IF($S65="","",INDEX(Skjermingsrenter!$A$6:$A$35,$C65))</f>
        <v>2025</v>
      </c>
      <c r="H65" s="18">
        <f>IF($S65="","",INDEX(Transjer!$D$6:$D$125,$B65))</f>
        <v>0</v>
      </c>
      <c r="I65" s="18">
        <f>IF($S65="","",INDEX(Transjer!$E$6:$E$125,$B65))</f>
        <v>0</v>
      </c>
      <c r="J65" s="19">
        <f>IF($S65="","",INDEX(Skjermingsrenter!$B$6:$B$35,$C65))</f>
        <v>3.5999999999999997E-2</v>
      </c>
      <c r="K65" s="20">
        <f t="shared" si="1"/>
        <v>45658</v>
      </c>
      <c r="L65" s="21">
        <f>IF($S65="","",IF($G65&lt;YEAR($F65),0,$H65*SUMIFS(Utbytter!$D$6:$D$1005,Utbytter!$A$6:$A$1005,$E65,Utbytter!$B$6:$B$1005,"&gt;="&amp;$K65,Utbytter!$B$6:$B$1005,"&lt;="&amp;DATE($G65,12,31))))</f>
        <v>0</v>
      </c>
      <c r="M65" s="21">
        <f t="shared" si="7"/>
        <v>0</v>
      </c>
      <c r="N65" s="21">
        <f t="shared" si="2"/>
        <v>0</v>
      </c>
      <c r="O65" s="21">
        <f t="shared" si="3"/>
        <v>0</v>
      </c>
      <c r="P65" s="21">
        <f t="shared" si="4"/>
        <v>0</v>
      </c>
      <c r="Q65" s="21">
        <f t="shared" si="5"/>
        <v>0</v>
      </c>
      <c r="R65" s="21">
        <f t="shared" si="6"/>
        <v>0</v>
      </c>
      <c r="S65" s="7">
        <f>IF(ROW()-5&lt;=Kontroll!$B$8,1,"")</f>
        <v>1</v>
      </c>
    </row>
    <row r="66" spans="1:19" x14ac:dyDescent="0.2">
      <c r="A66" s="7">
        <f t="shared" si="0"/>
        <v>61</v>
      </c>
      <c r="B66" s="7">
        <f>IF($S66="","",INT(($A66-1)/Kontroll!$B$6)+1)</f>
        <v>13</v>
      </c>
      <c r="C66" s="7">
        <f>IF($S66="","",MOD($A66-1,Kontroll!$B$6)+1)</f>
        <v>1</v>
      </c>
      <c r="D66" s="15" t="str">
        <f>IF($S66="","",INDEX(Transjer!$A$6:$A$125,$B66))</f>
        <v/>
      </c>
      <c r="E66" s="15">
        <f>IF($S66="","",INDEX(Transjer!$B$6:$B$125,$B66))</f>
        <v>0</v>
      </c>
      <c r="F66" s="16">
        <f>IF($S66="","",INDEX(Transjer!$C$6:$C$125,$B66))</f>
        <v>0</v>
      </c>
      <c r="G66" s="17">
        <f>IF($S66="","",INDEX(Skjermingsrenter!$A$6:$A$35,$C66))</f>
        <v>2021</v>
      </c>
      <c r="H66" s="18">
        <f>IF($S66="","",INDEX(Transjer!$D$6:$D$125,$B66))</f>
        <v>0</v>
      </c>
      <c r="I66" s="18">
        <f>IF($S66="","",INDEX(Transjer!$E$6:$E$125,$B66))</f>
        <v>0</v>
      </c>
      <c r="J66" s="19">
        <f>IF($S66="","",INDEX(Skjermingsrenter!$B$6:$B$35,$C66))</f>
        <v>5.0000000000000001E-3</v>
      </c>
      <c r="K66" s="20">
        <f t="shared" si="1"/>
        <v>44197</v>
      </c>
      <c r="L66" s="21">
        <f>IF($S66="","",IF($G66&lt;YEAR($F66),0,$H66*SUMIFS(Utbytter!$D$6:$D$1005,Utbytter!$A$6:$A$1005,$E66,Utbytter!$B$6:$B$1005,"&gt;="&amp;$K66,Utbytter!$B$6:$B$1005,"&lt;="&amp;DATE($G66,12,31))))</f>
        <v>0</v>
      </c>
      <c r="M66" s="21">
        <f t="shared" si="7"/>
        <v>0</v>
      </c>
      <c r="N66" s="21">
        <f t="shared" si="2"/>
        <v>0</v>
      </c>
      <c r="O66" s="21">
        <f t="shared" si="3"/>
        <v>0</v>
      </c>
      <c r="P66" s="21">
        <f t="shared" si="4"/>
        <v>0</v>
      </c>
      <c r="Q66" s="21">
        <f t="shared" si="5"/>
        <v>0</v>
      </c>
      <c r="R66" s="21">
        <f t="shared" si="6"/>
        <v>0</v>
      </c>
      <c r="S66" s="7">
        <f>IF(ROW()-5&lt;=Kontroll!$B$8,1,"")</f>
        <v>1</v>
      </c>
    </row>
    <row r="67" spans="1:19" x14ac:dyDescent="0.2">
      <c r="A67" s="7">
        <f t="shared" si="0"/>
        <v>62</v>
      </c>
      <c r="B67" s="7">
        <f>IF($S67="","",INT(($A67-1)/Kontroll!$B$6)+1)</f>
        <v>13</v>
      </c>
      <c r="C67" s="7">
        <f>IF($S67="","",MOD($A67-1,Kontroll!$B$6)+1)</f>
        <v>2</v>
      </c>
      <c r="D67" s="15" t="str">
        <f>IF($S67="","",INDEX(Transjer!$A$6:$A$125,$B67))</f>
        <v/>
      </c>
      <c r="E67" s="15">
        <f>IF($S67="","",INDEX(Transjer!$B$6:$B$125,$B67))</f>
        <v>0</v>
      </c>
      <c r="F67" s="16">
        <f>IF($S67="","",INDEX(Transjer!$C$6:$C$125,$B67))</f>
        <v>0</v>
      </c>
      <c r="G67" s="17">
        <f>IF($S67="","",INDEX(Skjermingsrenter!$A$6:$A$35,$C67))</f>
        <v>2022</v>
      </c>
      <c r="H67" s="18">
        <f>IF($S67="","",INDEX(Transjer!$D$6:$D$125,$B67))</f>
        <v>0</v>
      </c>
      <c r="I67" s="18">
        <f>IF($S67="","",INDEX(Transjer!$E$6:$E$125,$B67))</f>
        <v>0</v>
      </c>
      <c r="J67" s="19">
        <f>IF($S67="","",INDEX(Skjermingsrenter!$B$6:$B$35,$C67))</f>
        <v>1.7000000000000001E-2</v>
      </c>
      <c r="K67" s="20">
        <f t="shared" si="1"/>
        <v>44562</v>
      </c>
      <c r="L67" s="21">
        <f>IF($S67="","",IF($G67&lt;YEAR($F67),0,$H67*SUMIFS(Utbytter!$D$6:$D$1005,Utbytter!$A$6:$A$1005,$E67,Utbytter!$B$6:$B$1005,"&gt;="&amp;$K67,Utbytter!$B$6:$B$1005,"&lt;="&amp;DATE($G67,12,31))))</f>
        <v>0</v>
      </c>
      <c r="M67" s="21">
        <f t="shared" si="7"/>
        <v>0</v>
      </c>
      <c r="N67" s="21">
        <f t="shared" si="2"/>
        <v>0</v>
      </c>
      <c r="O67" s="21">
        <f t="shared" si="3"/>
        <v>0</v>
      </c>
      <c r="P67" s="21">
        <f t="shared" si="4"/>
        <v>0</v>
      </c>
      <c r="Q67" s="21">
        <f t="shared" si="5"/>
        <v>0</v>
      </c>
      <c r="R67" s="21">
        <f t="shared" si="6"/>
        <v>0</v>
      </c>
      <c r="S67" s="7">
        <f>IF(ROW()-5&lt;=Kontroll!$B$8,1,"")</f>
        <v>1</v>
      </c>
    </row>
    <row r="68" spans="1:19" x14ac:dyDescent="0.2">
      <c r="A68" s="7">
        <f t="shared" si="0"/>
        <v>63</v>
      </c>
      <c r="B68" s="7">
        <f>IF($S68="","",INT(($A68-1)/Kontroll!$B$6)+1)</f>
        <v>13</v>
      </c>
      <c r="C68" s="7">
        <f>IF($S68="","",MOD($A68-1,Kontroll!$B$6)+1)</f>
        <v>3</v>
      </c>
      <c r="D68" s="15" t="str">
        <f>IF($S68="","",INDEX(Transjer!$A$6:$A$125,$B68))</f>
        <v/>
      </c>
      <c r="E68" s="15">
        <f>IF($S68="","",INDEX(Transjer!$B$6:$B$125,$B68))</f>
        <v>0</v>
      </c>
      <c r="F68" s="16">
        <f>IF($S68="","",INDEX(Transjer!$C$6:$C$125,$B68))</f>
        <v>0</v>
      </c>
      <c r="G68" s="17">
        <f>IF($S68="","",INDEX(Skjermingsrenter!$A$6:$A$35,$C68))</f>
        <v>2023</v>
      </c>
      <c r="H68" s="18">
        <f>IF($S68="","",INDEX(Transjer!$D$6:$D$125,$B68))</f>
        <v>0</v>
      </c>
      <c r="I68" s="18">
        <f>IF($S68="","",INDEX(Transjer!$E$6:$E$125,$B68))</f>
        <v>0</v>
      </c>
      <c r="J68" s="19">
        <f>IF($S68="","",INDEX(Skjermingsrenter!$B$6:$B$35,$C68))</f>
        <v>3.2000000000000001E-2</v>
      </c>
      <c r="K68" s="20">
        <f t="shared" si="1"/>
        <v>44927</v>
      </c>
      <c r="L68" s="21">
        <f>IF($S68="","",IF($G68&lt;YEAR($F68),0,$H68*SUMIFS(Utbytter!$D$6:$D$1005,Utbytter!$A$6:$A$1005,$E68,Utbytter!$B$6:$B$1005,"&gt;="&amp;$K68,Utbytter!$B$6:$B$1005,"&lt;="&amp;DATE($G68,12,31))))</f>
        <v>0</v>
      </c>
      <c r="M68" s="21">
        <f t="shared" si="7"/>
        <v>0</v>
      </c>
      <c r="N68" s="21">
        <f t="shared" si="2"/>
        <v>0</v>
      </c>
      <c r="O68" s="21">
        <f t="shared" si="3"/>
        <v>0</v>
      </c>
      <c r="P68" s="21">
        <f t="shared" si="4"/>
        <v>0</v>
      </c>
      <c r="Q68" s="21">
        <f t="shared" si="5"/>
        <v>0</v>
      </c>
      <c r="R68" s="21">
        <f t="shared" si="6"/>
        <v>0</v>
      </c>
      <c r="S68" s="7">
        <f>IF(ROW()-5&lt;=Kontroll!$B$8,1,"")</f>
        <v>1</v>
      </c>
    </row>
    <row r="69" spans="1:19" x14ac:dyDescent="0.2">
      <c r="A69" s="7">
        <f t="shared" si="0"/>
        <v>64</v>
      </c>
      <c r="B69" s="7">
        <f>IF($S69="","",INT(($A69-1)/Kontroll!$B$6)+1)</f>
        <v>13</v>
      </c>
      <c r="C69" s="7">
        <f>IF($S69="","",MOD($A69-1,Kontroll!$B$6)+1)</f>
        <v>4</v>
      </c>
      <c r="D69" s="15" t="str">
        <f>IF($S69="","",INDEX(Transjer!$A$6:$A$125,$B69))</f>
        <v/>
      </c>
      <c r="E69" s="15">
        <f>IF($S69="","",INDEX(Transjer!$B$6:$B$125,$B69))</f>
        <v>0</v>
      </c>
      <c r="F69" s="16">
        <f>IF($S69="","",INDEX(Transjer!$C$6:$C$125,$B69))</f>
        <v>0</v>
      </c>
      <c r="G69" s="17">
        <f>IF($S69="","",INDEX(Skjermingsrenter!$A$6:$A$35,$C69))</f>
        <v>2024</v>
      </c>
      <c r="H69" s="18">
        <f>IF($S69="","",INDEX(Transjer!$D$6:$D$125,$B69))</f>
        <v>0</v>
      </c>
      <c r="I69" s="18">
        <f>IF($S69="","",INDEX(Transjer!$E$6:$E$125,$B69))</f>
        <v>0</v>
      </c>
      <c r="J69" s="19">
        <f>IF($S69="","",INDEX(Skjermingsrenter!$B$6:$B$35,$C69))</f>
        <v>3.9E-2</v>
      </c>
      <c r="K69" s="20">
        <f t="shared" si="1"/>
        <v>45292</v>
      </c>
      <c r="L69" s="21">
        <f>IF($S69="","",IF($G69&lt;YEAR($F69),0,$H69*SUMIFS(Utbytter!$D$6:$D$1005,Utbytter!$A$6:$A$1005,$E69,Utbytter!$B$6:$B$1005,"&gt;="&amp;$K69,Utbytter!$B$6:$B$1005,"&lt;="&amp;DATE($G69,12,31))))</f>
        <v>0</v>
      </c>
      <c r="M69" s="21">
        <f t="shared" si="7"/>
        <v>0</v>
      </c>
      <c r="N69" s="21">
        <f t="shared" si="2"/>
        <v>0</v>
      </c>
      <c r="O69" s="21">
        <f t="shared" si="3"/>
        <v>0</v>
      </c>
      <c r="P69" s="21">
        <f t="shared" si="4"/>
        <v>0</v>
      </c>
      <c r="Q69" s="21">
        <f t="shared" si="5"/>
        <v>0</v>
      </c>
      <c r="R69" s="21">
        <f t="shared" si="6"/>
        <v>0</v>
      </c>
      <c r="S69" s="7">
        <f>IF(ROW()-5&lt;=Kontroll!$B$8,1,"")</f>
        <v>1</v>
      </c>
    </row>
    <row r="70" spans="1:19" x14ac:dyDescent="0.2">
      <c r="A70" s="7">
        <f t="shared" ref="A70:A133" si="8">IF($S70="","",ROW()-5)</f>
        <v>65</v>
      </c>
      <c r="B70" s="7">
        <f>IF($S70="","",INT(($A70-1)/Kontroll!$B$6)+1)</f>
        <v>13</v>
      </c>
      <c r="C70" s="7">
        <f>IF($S70="","",MOD($A70-1,Kontroll!$B$6)+1)</f>
        <v>5</v>
      </c>
      <c r="D70" s="15" t="str">
        <f>IF($S70="","",INDEX(Transjer!$A$6:$A$125,$B70))</f>
        <v/>
      </c>
      <c r="E70" s="15">
        <f>IF($S70="","",INDEX(Transjer!$B$6:$B$125,$B70))</f>
        <v>0</v>
      </c>
      <c r="F70" s="16">
        <f>IF($S70="","",INDEX(Transjer!$C$6:$C$125,$B70))</f>
        <v>0</v>
      </c>
      <c r="G70" s="17">
        <f>IF($S70="","",INDEX(Skjermingsrenter!$A$6:$A$35,$C70))</f>
        <v>2025</v>
      </c>
      <c r="H70" s="18">
        <f>IF($S70="","",INDEX(Transjer!$D$6:$D$125,$B70))</f>
        <v>0</v>
      </c>
      <c r="I70" s="18">
        <f>IF($S70="","",INDEX(Transjer!$E$6:$E$125,$B70))</f>
        <v>0</v>
      </c>
      <c r="J70" s="19">
        <f>IF($S70="","",INDEX(Skjermingsrenter!$B$6:$B$35,$C70))</f>
        <v>3.5999999999999997E-2</v>
      </c>
      <c r="K70" s="20">
        <f t="shared" ref="K70:K133" si="9">IF($S70="","",MAX(DATE($G70,1,1),$F70))</f>
        <v>45658</v>
      </c>
      <c r="L70" s="21">
        <f>IF($S70="","",IF($G70&lt;YEAR($F70),0,$H70*SUMIFS(Utbytter!$D$6:$D$1005,Utbytter!$A$6:$A$1005,$E70,Utbytter!$B$6:$B$1005,"&gt;="&amp;$K70,Utbytter!$B$6:$B$1005,"&lt;="&amp;DATE($G70,12,31))))</f>
        <v>0</v>
      </c>
      <c r="M70" s="21">
        <f t="shared" si="7"/>
        <v>0</v>
      </c>
      <c r="N70" s="21">
        <f t="shared" ref="N70:N133" si="10">IF($S70="","",IF($F70&lt;=DATE($G70,12,31),($I70+$M70)*$J70,0))</f>
        <v>0</v>
      </c>
      <c r="O70" s="21">
        <f t="shared" ref="O70:O133" si="11">IF($S70="","",$M70+$N70)</f>
        <v>0</v>
      </c>
      <c r="P70" s="21">
        <f t="shared" ref="P70:P133" si="12">IF($S70="","",MIN($L70,$O70))</f>
        <v>0</v>
      </c>
      <c r="Q70" s="21">
        <f t="shared" ref="Q70:Q133" si="13">IF($S70="","",$O70-$P70)</f>
        <v>0</v>
      </c>
      <c r="R70" s="21">
        <f t="shared" ref="R70:R133" si="14">IF($S70="","",$L70-$P70)</f>
        <v>0</v>
      </c>
      <c r="S70" s="7">
        <f>IF(ROW()-5&lt;=Kontroll!$B$8,1,"")</f>
        <v>1</v>
      </c>
    </row>
    <row r="71" spans="1:19" x14ac:dyDescent="0.2">
      <c r="A71" s="7">
        <f t="shared" si="8"/>
        <v>66</v>
      </c>
      <c r="B71" s="7">
        <f>IF($S71="","",INT(($A71-1)/Kontroll!$B$6)+1)</f>
        <v>14</v>
      </c>
      <c r="C71" s="7">
        <f>IF($S71="","",MOD($A71-1,Kontroll!$B$6)+1)</f>
        <v>1</v>
      </c>
      <c r="D71" s="15" t="str">
        <f>IF($S71="","",INDEX(Transjer!$A$6:$A$125,$B71))</f>
        <v/>
      </c>
      <c r="E71" s="15">
        <f>IF($S71="","",INDEX(Transjer!$B$6:$B$125,$B71))</f>
        <v>0</v>
      </c>
      <c r="F71" s="16">
        <f>IF($S71="","",INDEX(Transjer!$C$6:$C$125,$B71))</f>
        <v>0</v>
      </c>
      <c r="G71" s="17">
        <f>IF($S71="","",INDEX(Skjermingsrenter!$A$6:$A$35,$C71))</f>
        <v>2021</v>
      </c>
      <c r="H71" s="18">
        <f>IF($S71="","",INDEX(Transjer!$D$6:$D$125,$B71))</f>
        <v>0</v>
      </c>
      <c r="I71" s="18">
        <f>IF($S71="","",INDEX(Transjer!$E$6:$E$125,$B71))</f>
        <v>0</v>
      </c>
      <c r="J71" s="19">
        <f>IF($S71="","",INDEX(Skjermingsrenter!$B$6:$B$35,$C71))</f>
        <v>5.0000000000000001E-3</v>
      </c>
      <c r="K71" s="20">
        <f t="shared" si="9"/>
        <v>44197</v>
      </c>
      <c r="L71" s="21">
        <f>IF($S71="","",IF($G71&lt;YEAR($F71),0,$H71*SUMIFS(Utbytter!$D$6:$D$1005,Utbytter!$A$6:$A$1005,$E71,Utbytter!$B$6:$B$1005,"&gt;="&amp;$K71,Utbytter!$B$6:$B$1005,"&lt;="&amp;DATE($G71,12,31))))</f>
        <v>0</v>
      </c>
      <c r="M71" s="21">
        <f t="shared" ref="M71:M134" si="15">IF($S71="","",IF($C71=1,0,IF($D71=$D70,$Q70,0)))</f>
        <v>0</v>
      </c>
      <c r="N71" s="21">
        <f t="shared" si="10"/>
        <v>0</v>
      </c>
      <c r="O71" s="21">
        <f t="shared" si="11"/>
        <v>0</v>
      </c>
      <c r="P71" s="21">
        <f t="shared" si="12"/>
        <v>0</v>
      </c>
      <c r="Q71" s="21">
        <f t="shared" si="13"/>
        <v>0</v>
      </c>
      <c r="R71" s="21">
        <f t="shared" si="14"/>
        <v>0</v>
      </c>
      <c r="S71" s="7">
        <f>IF(ROW()-5&lt;=Kontroll!$B$8,1,"")</f>
        <v>1</v>
      </c>
    </row>
    <row r="72" spans="1:19" x14ac:dyDescent="0.2">
      <c r="A72" s="7">
        <f t="shared" si="8"/>
        <v>67</v>
      </c>
      <c r="B72" s="7">
        <f>IF($S72="","",INT(($A72-1)/Kontroll!$B$6)+1)</f>
        <v>14</v>
      </c>
      <c r="C72" s="7">
        <f>IF($S72="","",MOD($A72-1,Kontroll!$B$6)+1)</f>
        <v>2</v>
      </c>
      <c r="D72" s="15" t="str">
        <f>IF($S72="","",INDEX(Transjer!$A$6:$A$125,$B72))</f>
        <v/>
      </c>
      <c r="E72" s="15">
        <f>IF($S72="","",INDEX(Transjer!$B$6:$B$125,$B72))</f>
        <v>0</v>
      </c>
      <c r="F72" s="16">
        <f>IF($S72="","",INDEX(Transjer!$C$6:$C$125,$B72))</f>
        <v>0</v>
      </c>
      <c r="G72" s="17">
        <f>IF($S72="","",INDEX(Skjermingsrenter!$A$6:$A$35,$C72))</f>
        <v>2022</v>
      </c>
      <c r="H72" s="18">
        <f>IF($S72="","",INDEX(Transjer!$D$6:$D$125,$B72))</f>
        <v>0</v>
      </c>
      <c r="I72" s="18">
        <f>IF($S72="","",INDEX(Transjer!$E$6:$E$125,$B72))</f>
        <v>0</v>
      </c>
      <c r="J72" s="19">
        <f>IF($S72="","",INDEX(Skjermingsrenter!$B$6:$B$35,$C72))</f>
        <v>1.7000000000000001E-2</v>
      </c>
      <c r="K72" s="20">
        <f t="shared" si="9"/>
        <v>44562</v>
      </c>
      <c r="L72" s="21">
        <f>IF($S72="","",IF($G72&lt;YEAR($F72),0,$H72*SUMIFS(Utbytter!$D$6:$D$1005,Utbytter!$A$6:$A$1005,$E72,Utbytter!$B$6:$B$1005,"&gt;="&amp;$K72,Utbytter!$B$6:$B$1005,"&lt;="&amp;DATE($G72,12,31))))</f>
        <v>0</v>
      </c>
      <c r="M72" s="21">
        <f t="shared" si="15"/>
        <v>0</v>
      </c>
      <c r="N72" s="21">
        <f t="shared" si="10"/>
        <v>0</v>
      </c>
      <c r="O72" s="21">
        <f t="shared" si="11"/>
        <v>0</v>
      </c>
      <c r="P72" s="21">
        <f t="shared" si="12"/>
        <v>0</v>
      </c>
      <c r="Q72" s="21">
        <f t="shared" si="13"/>
        <v>0</v>
      </c>
      <c r="R72" s="21">
        <f t="shared" si="14"/>
        <v>0</v>
      </c>
      <c r="S72" s="7">
        <f>IF(ROW()-5&lt;=Kontroll!$B$8,1,"")</f>
        <v>1</v>
      </c>
    </row>
    <row r="73" spans="1:19" x14ac:dyDescent="0.2">
      <c r="A73" s="7">
        <f t="shared" si="8"/>
        <v>68</v>
      </c>
      <c r="B73" s="7">
        <f>IF($S73="","",INT(($A73-1)/Kontroll!$B$6)+1)</f>
        <v>14</v>
      </c>
      <c r="C73" s="7">
        <f>IF($S73="","",MOD($A73-1,Kontroll!$B$6)+1)</f>
        <v>3</v>
      </c>
      <c r="D73" s="15" t="str">
        <f>IF($S73="","",INDEX(Transjer!$A$6:$A$125,$B73))</f>
        <v/>
      </c>
      <c r="E73" s="15">
        <f>IF($S73="","",INDEX(Transjer!$B$6:$B$125,$B73))</f>
        <v>0</v>
      </c>
      <c r="F73" s="16">
        <f>IF($S73="","",INDEX(Transjer!$C$6:$C$125,$B73))</f>
        <v>0</v>
      </c>
      <c r="G73" s="17">
        <f>IF($S73="","",INDEX(Skjermingsrenter!$A$6:$A$35,$C73))</f>
        <v>2023</v>
      </c>
      <c r="H73" s="18">
        <f>IF($S73="","",INDEX(Transjer!$D$6:$D$125,$B73))</f>
        <v>0</v>
      </c>
      <c r="I73" s="18">
        <f>IF($S73="","",INDEX(Transjer!$E$6:$E$125,$B73))</f>
        <v>0</v>
      </c>
      <c r="J73" s="19">
        <f>IF($S73="","",INDEX(Skjermingsrenter!$B$6:$B$35,$C73))</f>
        <v>3.2000000000000001E-2</v>
      </c>
      <c r="K73" s="20">
        <f t="shared" si="9"/>
        <v>44927</v>
      </c>
      <c r="L73" s="21">
        <f>IF($S73="","",IF($G73&lt;YEAR($F73),0,$H73*SUMIFS(Utbytter!$D$6:$D$1005,Utbytter!$A$6:$A$1005,$E73,Utbytter!$B$6:$B$1005,"&gt;="&amp;$K73,Utbytter!$B$6:$B$1005,"&lt;="&amp;DATE($G73,12,31))))</f>
        <v>0</v>
      </c>
      <c r="M73" s="21">
        <f t="shared" si="15"/>
        <v>0</v>
      </c>
      <c r="N73" s="21">
        <f t="shared" si="10"/>
        <v>0</v>
      </c>
      <c r="O73" s="21">
        <f t="shared" si="11"/>
        <v>0</v>
      </c>
      <c r="P73" s="21">
        <f t="shared" si="12"/>
        <v>0</v>
      </c>
      <c r="Q73" s="21">
        <f t="shared" si="13"/>
        <v>0</v>
      </c>
      <c r="R73" s="21">
        <f t="shared" si="14"/>
        <v>0</v>
      </c>
      <c r="S73" s="7">
        <f>IF(ROW()-5&lt;=Kontroll!$B$8,1,"")</f>
        <v>1</v>
      </c>
    </row>
    <row r="74" spans="1:19" x14ac:dyDescent="0.2">
      <c r="A74" s="7">
        <f t="shared" si="8"/>
        <v>69</v>
      </c>
      <c r="B74" s="7">
        <f>IF($S74="","",INT(($A74-1)/Kontroll!$B$6)+1)</f>
        <v>14</v>
      </c>
      <c r="C74" s="7">
        <f>IF($S74="","",MOD($A74-1,Kontroll!$B$6)+1)</f>
        <v>4</v>
      </c>
      <c r="D74" s="15" t="str">
        <f>IF($S74="","",INDEX(Transjer!$A$6:$A$125,$B74))</f>
        <v/>
      </c>
      <c r="E74" s="15">
        <f>IF($S74="","",INDEX(Transjer!$B$6:$B$125,$B74))</f>
        <v>0</v>
      </c>
      <c r="F74" s="16">
        <f>IF($S74="","",INDEX(Transjer!$C$6:$C$125,$B74))</f>
        <v>0</v>
      </c>
      <c r="G74" s="17">
        <f>IF($S74="","",INDEX(Skjermingsrenter!$A$6:$A$35,$C74))</f>
        <v>2024</v>
      </c>
      <c r="H74" s="18">
        <f>IF($S74="","",INDEX(Transjer!$D$6:$D$125,$B74))</f>
        <v>0</v>
      </c>
      <c r="I74" s="18">
        <f>IF($S74="","",INDEX(Transjer!$E$6:$E$125,$B74))</f>
        <v>0</v>
      </c>
      <c r="J74" s="19">
        <f>IF($S74="","",INDEX(Skjermingsrenter!$B$6:$B$35,$C74))</f>
        <v>3.9E-2</v>
      </c>
      <c r="K74" s="20">
        <f t="shared" si="9"/>
        <v>45292</v>
      </c>
      <c r="L74" s="21">
        <f>IF($S74="","",IF($G74&lt;YEAR($F74),0,$H74*SUMIFS(Utbytter!$D$6:$D$1005,Utbytter!$A$6:$A$1005,$E74,Utbytter!$B$6:$B$1005,"&gt;="&amp;$K74,Utbytter!$B$6:$B$1005,"&lt;="&amp;DATE($G74,12,31))))</f>
        <v>0</v>
      </c>
      <c r="M74" s="21">
        <f t="shared" si="15"/>
        <v>0</v>
      </c>
      <c r="N74" s="21">
        <f t="shared" si="10"/>
        <v>0</v>
      </c>
      <c r="O74" s="21">
        <f t="shared" si="11"/>
        <v>0</v>
      </c>
      <c r="P74" s="21">
        <f t="shared" si="12"/>
        <v>0</v>
      </c>
      <c r="Q74" s="21">
        <f t="shared" si="13"/>
        <v>0</v>
      </c>
      <c r="R74" s="21">
        <f t="shared" si="14"/>
        <v>0</v>
      </c>
      <c r="S74" s="7">
        <f>IF(ROW()-5&lt;=Kontroll!$B$8,1,"")</f>
        <v>1</v>
      </c>
    </row>
    <row r="75" spans="1:19" x14ac:dyDescent="0.2">
      <c r="A75" s="7">
        <f t="shared" si="8"/>
        <v>70</v>
      </c>
      <c r="B75" s="7">
        <f>IF($S75="","",INT(($A75-1)/Kontroll!$B$6)+1)</f>
        <v>14</v>
      </c>
      <c r="C75" s="7">
        <f>IF($S75="","",MOD($A75-1,Kontroll!$B$6)+1)</f>
        <v>5</v>
      </c>
      <c r="D75" s="15" t="str">
        <f>IF($S75="","",INDEX(Transjer!$A$6:$A$125,$B75))</f>
        <v/>
      </c>
      <c r="E75" s="15">
        <f>IF($S75="","",INDEX(Transjer!$B$6:$B$125,$B75))</f>
        <v>0</v>
      </c>
      <c r="F75" s="16">
        <f>IF($S75="","",INDEX(Transjer!$C$6:$C$125,$B75))</f>
        <v>0</v>
      </c>
      <c r="G75" s="17">
        <f>IF($S75="","",INDEX(Skjermingsrenter!$A$6:$A$35,$C75))</f>
        <v>2025</v>
      </c>
      <c r="H75" s="18">
        <f>IF($S75="","",INDEX(Transjer!$D$6:$D$125,$B75))</f>
        <v>0</v>
      </c>
      <c r="I75" s="18">
        <f>IF($S75="","",INDEX(Transjer!$E$6:$E$125,$B75))</f>
        <v>0</v>
      </c>
      <c r="J75" s="19">
        <f>IF($S75="","",INDEX(Skjermingsrenter!$B$6:$B$35,$C75))</f>
        <v>3.5999999999999997E-2</v>
      </c>
      <c r="K75" s="20">
        <f t="shared" si="9"/>
        <v>45658</v>
      </c>
      <c r="L75" s="21">
        <f>IF($S75="","",IF($G75&lt;YEAR($F75),0,$H75*SUMIFS(Utbytter!$D$6:$D$1005,Utbytter!$A$6:$A$1005,$E75,Utbytter!$B$6:$B$1005,"&gt;="&amp;$K75,Utbytter!$B$6:$B$1005,"&lt;="&amp;DATE($G75,12,31))))</f>
        <v>0</v>
      </c>
      <c r="M75" s="21">
        <f t="shared" si="15"/>
        <v>0</v>
      </c>
      <c r="N75" s="21">
        <f t="shared" si="10"/>
        <v>0</v>
      </c>
      <c r="O75" s="21">
        <f t="shared" si="11"/>
        <v>0</v>
      </c>
      <c r="P75" s="21">
        <f t="shared" si="12"/>
        <v>0</v>
      </c>
      <c r="Q75" s="21">
        <f t="shared" si="13"/>
        <v>0</v>
      </c>
      <c r="R75" s="21">
        <f t="shared" si="14"/>
        <v>0</v>
      </c>
      <c r="S75" s="7">
        <f>IF(ROW()-5&lt;=Kontroll!$B$8,1,"")</f>
        <v>1</v>
      </c>
    </row>
    <row r="76" spans="1:19" x14ac:dyDescent="0.2">
      <c r="A76" s="7">
        <f t="shared" si="8"/>
        <v>71</v>
      </c>
      <c r="B76" s="7">
        <f>IF($S76="","",INT(($A76-1)/Kontroll!$B$6)+1)</f>
        <v>15</v>
      </c>
      <c r="C76" s="7">
        <f>IF($S76="","",MOD($A76-1,Kontroll!$B$6)+1)</f>
        <v>1</v>
      </c>
      <c r="D76" s="15" t="str">
        <f>IF($S76="","",INDEX(Transjer!$A$6:$A$125,$B76))</f>
        <v/>
      </c>
      <c r="E76" s="15">
        <f>IF($S76="","",INDEX(Transjer!$B$6:$B$125,$B76))</f>
        <v>0</v>
      </c>
      <c r="F76" s="16">
        <f>IF($S76="","",INDEX(Transjer!$C$6:$C$125,$B76))</f>
        <v>0</v>
      </c>
      <c r="G76" s="17">
        <f>IF($S76="","",INDEX(Skjermingsrenter!$A$6:$A$35,$C76))</f>
        <v>2021</v>
      </c>
      <c r="H76" s="18">
        <f>IF($S76="","",INDEX(Transjer!$D$6:$D$125,$B76))</f>
        <v>0</v>
      </c>
      <c r="I76" s="18">
        <f>IF($S76="","",INDEX(Transjer!$E$6:$E$125,$B76))</f>
        <v>0</v>
      </c>
      <c r="J76" s="19">
        <f>IF($S76="","",INDEX(Skjermingsrenter!$B$6:$B$35,$C76))</f>
        <v>5.0000000000000001E-3</v>
      </c>
      <c r="K76" s="20">
        <f t="shared" si="9"/>
        <v>44197</v>
      </c>
      <c r="L76" s="21">
        <f>IF($S76="","",IF($G76&lt;YEAR($F76),0,$H76*SUMIFS(Utbytter!$D$6:$D$1005,Utbytter!$A$6:$A$1005,$E76,Utbytter!$B$6:$B$1005,"&gt;="&amp;$K76,Utbytter!$B$6:$B$1005,"&lt;="&amp;DATE($G76,12,31))))</f>
        <v>0</v>
      </c>
      <c r="M76" s="21">
        <f t="shared" si="15"/>
        <v>0</v>
      </c>
      <c r="N76" s="21">
        <f t="shared" si="10"/>
        <v>0</v>
      </c>
      <c r="O76" s="21">
        <f t="shared" si="11"/>
        <v>0</v>
      </c>
      <c r="P76" s="21">
        <f t="shared" si="12"/>
        <v>0</v>
      </c>
      <c r="Q76" s="21">
        <f t="shared" si="13"/>
        <v>0</v>
      </c>
      <c r="R76" s="21">
        <f t="shared" si="14"/>
        <v>0</v>
      </c>
      <c r="S76" s="7">
        <f>IF(ROW()-5&lt;=Kontroll!$B$8,1,"")</f>
        <v>1</v>
      </c>
    </row>
    <row r="77" spans="1:19" x14ac:dyDescent="0.2">
      <c r="A77" s="7">
        <f t="shared" si="8"/>
        <v>72</v>
      </c>
      <c r="B77" s="7">
        <f>IF($S77="","",INT(($A77-1)/Kontroll!$B$6)+1)</f>
        <v>15</v>
      </c>
      <c r="C77" s="7">
        <f>IF($S77="","",MOD($A77-1,Kontroll!$B$6)+1)</f>
        <v>2</v>
      </c>
      <c r="D77" s="15" t="str">
        <f>IF($S77="","",INDEX(Transjer!$A$6:$A$125,$B77))</f>
        <v/>
      </c>
      <c r="E77" s="15">
        <f>IF($S77="","",INDEX(Transjer!$B$6:$B$125,$B77))</f>
        <v>0</v>
      </c>
      <c r="F77" s="16">
        <f>IF($S77="","",INDEX(Transjer!$C$6:$C$125,$B77))</f>
        <v>0</v>
      </c>
      <c r="G77" s="17">
        <f>IF($S77="","",INDEX(Skjermingsrenter!$A$6:$A$35,$C77))</f>
        <v>2022</v>
      </c>
      <c r="H77" s="18">
        <f>IF($S77="","",INDEX(Transjer!$D$6:$D$125,$B77))</f>
        <v>0</v>
      </c>
      <c r="I77" s="18">
        <f>IF($S77="","",INDEX(Transjer!$E$6:$E$125,$B77))</f>
        <v>0</v>
      </c>
      <c r="J77" s="19">
        <f>IF($S77="","",INDEX(Skjermingsrenter!$B$6:$B$35,$C77))</f>
        <v>1.7000000000000001E-2</v>
      </c>
      <c r="K77" s="20">
        <f t="shared" si="9"/>
        <v>44562</v>
      </c>
      <c r="L77" s="21">
        <f>IF($S77="","",IF($G77&lt;YEAR($F77),0,$H77*SUMIFS(Utbytter!$D$6:$D$1005,Utbytter!$A$6:$A$1005,$E77,Utbytter!$B$6:$B$1005,"&gt;="&amp;$K77,Utbytter!$B$6:$B$1005,"&lt;="&amp;DATE($G77,12,31))))</f>
        <v>0</v>
      </c>
      <c r="M77" s="21">
        <f t="shared" si="15"/>
        <v>0</v>
      </c>
      <c r="N77" s="21">
        <f t="shared" si="10"/>
        <v>0</v>
      </c>
      <c r="O77" s="21">
        <f t="shared" si="11"/>
        <v>0</v>
      </c>
      <c r="P77" s="21">
        <f t="shared" si="12"/>
        <v>0</v>
      </c>
      <c r="Q77" s="21">
        <f t="shared" si="13"/>
        <v>0</v>
      </c>
      <c r="R77" s="21">
        <f t="shared" si="14"/>
        <v>0</v>
      </c>
      <c r="S77" s="7">
        <f>IF(ROW()-5&lt;=Kontroll!$B$8,1,"")</f>
        <v>1</v>
      </c>
    </row>
    <row r="78" spans="1:19" x14ac:dyDescent="0.2">
      <c r="A78" s="7">
        <f t="shared" si="8"/>
        <v>73</v>
      </c>
      <c r="B78" s="7">
        <f>IF($S78="","",INT(($A78-1)/Kontroll!$B$6)+1)</f>
        <v>15</v>
      </c>
      <c r="C78" s="7">
        <f>IF($S78="","",MOD($A78-1,Kontroll!$B$6)+1)</f>
        <v>3</v>
      </c>
      <c r="D78" s="15" t="str">
        <f>IF($S78="","",INDEX(Transjer!$A$6:$A$125,$B78))</f>
        <v/>
      </c>
      <c r="E78" s="15">
        <f>IF($S78="","",INDEX(Transjer!$B$6:$B$125,$B78))</f>
        <v>0</v>
      </c>
      <c r="F78" s="16">
        <f>IF($S78="","",INDEX(Transjer!$C$6:$C$125,$B78))</f>
        <v>0</v>
      </c>
      <c r="G78" s="17">
        <f>IF($S78="","",INDEX(Skjermingsrenter!$A$6:$A$35,$C78))</f>
        <v>2023</v>
      </c>
      <c r="H78" s="18">
        <f>IF($S78="","",INDEX(Transjer!$D$6:$D$125,$B78))</f>
        <v>0</v>
      </c>
      <c r="I78" s="18">
        <f>IF($S78="","",INDEX(Transjer!$E$6:$E$125,$B78))</f>
        <v>0</v>
      </c>
      <c r="J78" s="19">
        <f>IF($S78="","",INDEX(Skjermingsrenter!$B$6:$B$35,$C78))</f>
        <v>3.2000000000000001E-2</v>
      </c>
      <c r="K78" s="20">
        <f t="shared" si="9"/>
        <v>44927</v>
      </c>
      <c r="L78" s="21">
        <f>IF($S78="","",IF($G78&lt;YEAR($F78),0,$H78*SUMIFS(Utbytter!$D$6:$D$1005,Utbytter!$A$6:$A$1005,$E78,Utbytter!$B$6:$B$1005,"&gt;="&amp;$K78,Utbytter!$B$6:$B$1005,"&lt;="&amp;DATE($G78,12,31))))</f>
        <v>0</v>
      </c>
      <c r="M78" s="21">
        <f t="shared" si="15"/>
        <v>0</v>
      </c>
      <c r="N78" s="21">
        <f t="shared" si="10"/>
        <v>0</v>
      </c>
      <c r="O78" s="21">
        <f t="shared" si="11"/>
        <v>0</v>
      </c>
      <c r="P78" s="21">
        <f t="shared" si="12"/>
        <v>0</v>
      </c>
      <c r="Q78" s="21">
        <f t="shared" si="13"/>
        <v>0</v>
      </c>
      <c r="R78" s="21">
        <f t="shared" si="14"/>
        <v>0</v>
      </c>
      <c r="S78" s="7">
        <f>IF(ROW()-5&lt;=Kontroll!$B$8,1,"")</f>
        <v>1</v>
      </c>
    </row>
    <row r="79" spans="1:19" x14ac:dyDescent="0.2">
      <c r="A79" s="7">
        <f t="shared" si="8"/>
        <v>74</v>
      </c>
      <c r="B79" s="7">
        <f>IF($S79="","",INT(($A79-1)/Kontroll!$B$6)+1)</f>
        <v>15</v>
      </c>
      <c r="C79" s="7">
        <f>IF($S79="","",MOD($A79-1,Kontroll!$B$6)+1)</f>
        <v>4</v>
      </c>
      <c r="D79" s="15" t="str">
        <f>IF($S79="","",INDEX(Transjer!$A$6:$A$125,$B79))</f>
        <v/>
      </c>
      <c r="E79" s="15">
        <f>IF($S79="","",INDEX(Transjer!$B$6:$B$125,$B79))</f>
        <v>0</v>
      </c>
      <c r="F79" s="16">
        <f>IF($S79="","",INDEX(Transjer!$C$6:$C$125,$B79))</f>
        <v>0</v>
      </c>
      <c r="G79" s="17">
        <f>IF($S79="","",INDEX(Skjermingsrenter!$A$6:$A$35,$C79))</f>
        <v>2024</v>
      </c>
      <c r="H79" s="18">
        <f>IF($S79="","",INDEX(Transjer!$D$6:$D$125,$B79))</f>
        <v>0</v>
      </c>
      <c r="I79" s="18">
        <f>IF($S79="","",INDEX(Transjer!$E$6:$E$125,$B79))</f>
        <v>0</v>
      </c>
      <c r="J79" s="19">
        <f>IF($S79="","",INDEX(Skjermingsrenter!$B$6:$B$35,$C79))</f>
        <v>3.9E-2</v>
      </c>
      <c r="K79" s="20">
        <f t="shared" si="9"/>
        <v>45292</v>
      </c>
      <c r="L79" s="21">
        <f>IF($S79="","",IF($G79&lt;YEAR($F79),0,$H79*SUMIFS(Utbytter!$D$6:$D$1005,Utbytter!$A$6:$A$1005,$E79,Utbytter!$B$6:$B$1005,"&gt;="&amp;$K79,Utbytter!$B$6:$B$1005,"&lt;="&amp;DATE($G79,12,31))))</f>
        <v>0</v>
      </c>
      <c r="M79" s="21">
        <f t="shared" si="15"/>
        <v>0</v>
      </c>
      <c r="N79" s="21">
        <f t="shared" si="10"/>
        <v>0</v>
      </c>
      <c r="O79" s="21">
        <f t="shared" si="11"/>
        <v>0</v>
      </c>
      <c r="P79" s="21">
        <f t="shared" si="12"/>
        <v>0</v>
      </c>
      <c r="Q79" s="21">
        <f t="shared" si="13"/>
        <v>0</v>
      </c>
      <c r="R79" s="21">
        <f t="shared" si="14"/>
        <v>0</v>
      </c>
      <c r="S79" s="7">
        <f>IF(ROW()-5&lt;=Kontroll!$B$8,1,"")</f>
        <v>1</v>
      </c>
    </row>
    <row r="80" spans="1:19" x14ac:dyDescent="0.2">
      <c r="A80" s="7">
        <f t="shared" si="8"/>
        <v>75</v>
      </c>
      <c r="B80" s="7">
        <f>IF($S80="","",INT(($A80-1)/Kontroll!$B$6)+1)</f>
        <v>15</v>
      </c>
      <c r="C80" s="7">
        <f>IF($S80="","",MOD($A80-1,Kontroll!$B$6)+1)</f>
        <v>5</v>
      </c>
      <c r="D80" s="15" t="str">
        <f>IF($S80="","",INDEX(Transjer!$A$6:$A$125,$B80))</f>
        <v/>
      </c>
      <c r="E80" s="15">
        <f>IF($S80="","",INDEX(Transjer!$B$6:$B$125,$B80))</f>
        <v>0</v>
      </c>
      <c r="F80" s="16">
        <f>IF($S80="","",INDEX(Transjer!$C$6:$C$125,$B80))</f>
        <v>0</v>
      </c>
      <c r="G80" s="17">
        <f>IF($S80="","",INDEX(Skjermingsrenter!$A$6:$A$35,$C80))</f>
        <v>2025</v>
      </c>
      <c r="H80" s="18">
        <f>IF($S80="","",INDEX(Transjer!$D$6:$D$125,$B80))</f>
        <v>0</v>
      </c>
      <c r="I80" s="18">
        <f>IF($S80="","",INDEX(Transjer!$E$6:$E$125,$B80))</f>
        <v>0</v>
      </c>
      <c r="J80" s="19">
        <f>IF($S80="","",INDEX(Skjermingsrenter!$B$6:$B$35,$C80))</f>
        <v>3.5999999999999997E-2</v>
      </c>
      <c r="K80" s="20">
        <f t="shared" si="9"/>
        <v>45658</v>
      </c>
      <c r="L80" s="21">
        <f>IF($S80="","",IF($G80&lt;YEAR($F80),0,$H80*SUMIFS(Utbytter!$D$6:$D$1005,Utbytter!$A$6:$A$1005,$E80,Utbytter!$B$6:$B$1005,"&gt;="&amp;$K80,Utbytter!$B$6:$B$1005,"&lt;="&amp;DATE($G80,12,31))))</f>
        <v>0</v>
      </c>
      <c r="M80" s="21">
        <f t="shared" si="15"/>
        <v>0</v>
      </c>
      <c r="N80" s="21">
        <f t="shared" si="10"/>
        <v>0</v>
      </c>
      <c r="O80" s="21">
        <f t="shared" si="11"/>
        <v>0</v>
      </c>
      <c r="P80" s="21">
        <f t="shared" si="12"/>
        <v>0</v>
      </c>
      <c r="Q80" s="21">
        <f t="shared" si="13"/>
        <v>0</v>
      </c>
      <c r="R80" s="21">
        <f t="shared" si="14"/>
        <v>0</v>
      </c>
      <c r="S80" s="7">
        <f>IF(ROW()-5&lt;=Kontroll!$B$8,1,"")</f>
        <v>1</v>
      </c>
    </row>
    <row r="81" spans="1:19" x14ac:dyDescent="0.2">
      <c r="A81" s="7">
        <f t="shared" si="8"/>
        <v>76</v>
      </c>
      <c r="B81" s="7">
        <f>IF($S81="","",INT(($A81-1)/Kontroll!$B$6)+1)</f>
        <v>16</v>
      </c>
      <c r="C81" s="7">
        <f>IF($S81="","",MOD($A81-1,Kontroll!$B$6)+1)</f>
        <v>1</v>
      </c>
      <c r="D81" s="15" t="str">
        <f>IF($S81="","",INDEX(Transjer!$A$6:$A$125,$B81))</f>
        <v/>
      </c>
      <c r="E81" s="15">
        <f>IF($S81="","",INDEX(Transjer!$B$6:$B$125,$B81))</f>
        <v>0</v>
      </c>
      <c r="F81" s="16">
        <f>IF($S81="","",INDEX(Transjer!$C$6:$C$125,$B81))</f>
        <v>0</v>
      </c>
      <c r="G81" s="17">
        <f>IF($S81="","",INDEX(Skjermingsrenter!$A$6:$A$35,$C81))</f>
        <v>2021</v>
      </c>
      <c r="H81" s="18">
        <f>IF($S81="","",INDEX(Transjer!$D$6:$D$125,$B81))</f>
        <v>0</v>
      </c>
      <c r="I81" s="18">
        <f>IF($S81="","",INDEX(Transjer!$E$6:$E$125,$B81))</f>
        <v>0</v>
      </c>
      <c r="J81" s="19">
        <f>IF($S81="","",INDEX(Skjermingsrenter!$B$6:$B$35,$C81))</f>
        <v>5.0000000000000001E-3</v>
      </c>
      <c r="K81" s="20">
        <f t="shared" si="9"/>
        <v>44197</v>
      </c>
      <c r="L81" s="21">
        <f>IF($S81="","",IF($G81&lt;YEAR($F81),0,$H81*SUMIFS(Utbytter!$D$6:$D$1005,Utbytter!$A$6:$A$1005,$E81,Utbytter!$B$6:$B$1005,"&gt;="&amp;$K81,Utbytter!$B$6:$B$1005,"&lt;="&amp;DATE($G81,12,31))))</f>
        <v>0</v>
      </c>
      <c r="M81" s="21">
        <f t="shared" si="15"/>
        <v>0</v>
      </c>
      <c r="N81" s="21">
        <f t="shared" si="10"/>
        <v>0</v>
      </c>
      <c r="O81" s="21">
        <f t="shared" si="11"/>
        <v>0</v>
      </c>
      <c r="P81" s="21">
        <f t="shared" si="12"/>
        <v>0</v>
      </c>
      <c r="Q81" s="21">
        <f t="shared" si="13"/>
        <v>0</v>
      </c>
      <c r="R81" s="21">
        <f t="shared" si="14"/>
        <v>0</v>
      </c>
      <c r="S81" s="7">
        <f>IF(ROW()-5&lt;=Kontroll!$B$8,1,"")</f>
        <v>1</v>
      </c>
    </row>
    <row r="82" spans="1:19" x14ac:dyDescent="0.2">
      <c r="A82" s="7">
        <f t="shared" si="8"/>
        <v>77</v>
      </c>
      <c r="B82" s="7">
        <f>IF($S82="","",INT(($A82-1)/Kontroll!$B$6)+1)</f>
        <v>16</v>
      </c>
      <c r="C82" s="7">
        <f>IF($S82="","",MOD($A82-1,Kontroll!$B$6)+1)</f>
        <v>2</v>
      </c>
      <c r="D82" s="15" t="str">
        <f>IF($S82="","",INDEX(Transjer!$A$6:$A$125,$B82))</f>
        <v/>
      </c>
      <c r="E82" s="15">
        <f>IF($S82="","",INDEX(Transjer!$B$6:$B$125,$B82))</f>
        <v>0</v>
      </c>
      <c r="F82" s="16">
        <f>IF($S82="","",INDEX(Transjer!$C$6:$C$125,$B82))</f>
        <v>0</v>
      </c>
      <c r="G82" s="17">
        <f>IF($S82="","",INDEX(Skjermingsrenter!$A$6:$A$35,$C82))</f>
        <v>2022</v>
      </c>
      <c r="H82" s="18">
        <f>IF($S82="","",INDEX(Transjer!$D$6:$D$125,$B82))</f>
        <v>0</v>
      </c>
      <c r="I82" s="18">
        <f>IF($S82="","",INDEX(Transjer!$E$6:$E$125,$B82))</f>
        <v>0</v>
      </c>
      <c r="J82" s="19">
        <f>IF($S82="","",INDEX(Skjermingsrenter!$B$6:$B$35,$C82))</f>
        <v>1.7000000000000001E-2</v>
      </c>
      <c r="K82" s="20">
        <f t="shared" si="9"/>
        <v>44562</v>
      </c>
      <c r="L82" s="21">
        <f>IF($S82="","",IF($G82&lt;YEAR($F82),0,$H82*SUMIFS(Utbytter!$D$6:$D$1005,Utbytter!$A$6:$A$1005,$E82,Utbytter!$B$6:$B$1005,"&gt;="&amp;$K82,Utbytter!$B$6:$B$1005,"&lt;="&amp;DATE($G82,12,31))))</f>
        <v>0</v>
      </c>
      <c r="M82" s="21">
        <f t="shared" si="15"/>
        <v>0</v>
      </c>
      <c r="N82" s="21">
        <f t="shared" si="10"/>
        <v>0</v>
      </c>
      <c r="O82" s="21">
        <f t="shared" si="11"/>
        <v>0</v>
      </c>
      <c r="P82" s="21">
        <f t="shared" si="12"/>
        <v>0</v>
      </c>
      <c r="Q82" s="21">
        <f t="shared" si="13"/>
        <v>0</v>
      </c>
      <c r="R82" s="21">
        <f t="shared" si="14"/>
        <v>0</v>
      </c>
      <c r="S82" s="7">
        <f>IF(ROW()-5&lt;=Kontroll!$B$8,1,"")</f>
        <v>1</v>
      </c>
    </row>
    <row r="83" spans="1:19" x14ac:dyDescent="0.2">
      <c r="A83" s="7">
        <f t="shared" si="8"/>
        <v>78</v>
      </c>
      <c r="B83" s="7">
        <f>IF($S83="","",INT(($A83-1)/Kontroll!$B$6)+1)</f>
        <v>16</v>
      </c>
      <c r="C83" s="7">
        <f>IF($S83="","",MOD($A83-1,Kontroll!$B$6)+1)</f>
        <v>3</v>
      </c>
      <c r="D83" s="15" t="str">
        <f>IF($S83="","",INDEX(Transjer!$A$6:$A$125,$B83))</f>
        <v/>
      </c>
      <c r="E83" s="15">
        <f>IF($S83="","",INDEX(Transjer!$B$6:$B$125,$B83))</f>
        <v>0</v>
      </c>
      <c r="F83" s="16">
        <f>IF($S83="","",INDEX(Transjer!$C$6:$C$125,$B83))</f>
        <v>0</v>
      </c>
      <c r="G83" s="17">
        <f>IF($S83="","",INDEX(Skjermingsrenter!$A$6:$A$35,$C83))</f>
        <v>2023</v>
      </c>
      <c r="H83" s="18">
        <f>IF($S83="","",INDEX(Transjer!$D$6:$D$125,$B83))</f>
        <v>0</v>
      </c>
      <c r="I83" s="18">
        <f>IF($S83="","",INDEX(Transjer!$E$6:$E$125,$B83))</f>
        <v>0</v>
      </c>
      <c r="J83" s="19">
        <f>IF($S83="","",INDEX(Skjermingsrenter!$B$6:$B$35,$C83))</f>
        <v>3.2000000000000001E-2</v>
      </c>
      <c r="K83" s="20">
        <f t="shared" si="9"/>
        <v>44927</v>
      </c>
      <c r="L83" s="21">
        <f>IF($S83="","",IF($G83&lt;YEAR($F83),0,$H83*SUMIFS(Utbytter!$D$6:$D$1005,Utbytter!$A$6:$A$1005,$E83,Utbytter!$B$6:$B$1005,"&gt;="&amp;$K83,Utbytter!$B$6:$B$1005,"&lt;="&amp;DATE($G83,12,31))))</f>
        <v>0</v>
      </c>
      <c r="M83" s="21">
        <f t="shared" si="15"/>
        <v>0</v>
      </c>
      <c r="N83" s="21">
        <f t="shared" si="10"/>
        <v>0</v>
      </c>
      <c r="O83" s="21">
        <f t="shared" si="11"/>
        <v>0</v>
      </c>
      <c r="P83" s="21">
        <f t="shared" si="12"/>
        <v>0</v>
      </c>
      <c r="Q83" s="21">
        <f t="shared" si="13"/>
        <v>0</v>
      </c>
      <c r="R83" s="21">
        <f t="shared" si="14"/>
        <v>0</v>
      </c>
      <c r="S83" s="7">
        <f>IF(ROW()-5&lt;=Kontroll!$B$8,1,"")</f>
        <v>1</v>
      </c>
    </row>
    <row r="84" spans="1:19" x14ac:dyDescent="0.2">
      <c r="A84" s="7">
        <f t="shared" si="8"/>
        <v>79</v>
      </c>
      <c r="B84" s="7">
        <f>IF($S84="","",INT(($A84-1)/Kontroll!$B$6)+1)</f>
        <v>16</v>
      </c>
      <c r="C84" s="7">
        <f>IF($S84="","",MOD($A84-1,Kontroll!$B$6)+1)</f>
        <v>4</v>
      </c>
      <c r="D84" s="15" t="str">
        <f>IF($S84="","",INDEX(Transjer!$A$6:$A$125,$B84))</f>
        <v/>
      </c>
      <c r="E84" s="15">
        <f>IF($S84="","",INDEX(Transjer!$B$6:$B$125,$B84))</f>
        <v>0</v>
      </c>
      <c r="F84" s="16">
        <f>IF($S84="","",INDEX(Transjer!$C$6:$C$125,$B84))</f>
        <v>0</v>
      </c>
      <c r="G84" s="17">
        <f>IF($S84="","",INDEX(Skjermingsrenter!$A$6:$A$35,$C84))</f>
        <v>2024</v>
      </c>
      <c r="H84" s="18">
        <f>IF($S84="","",INDEX(Transjer!$D$6:$D$125,$B84))</f>
        <v>0</v>
      </c>
      <c r="I84" s="18">
        <f>IF($S84="","",INDEX(Transjer!$E$6:$E$125,$B84))</f>
        <v>0</v>
      </c>
      <c r="J84" s="19">
        <f>IF($S84="","",INDEX(Skjermingsrenter!$B$6:$B$35,$C84))</f>
        <v>3.9E-2</v>
      </c>
      <c r="K84" s="20">
        <f t="shared" si="9"/>
        <v>45292</v>
      </c>
      <c r="L84" s="21">
        <f>IF($S84="","",IF($G84&lt;YEAR($F84),0,$H84*SUMIFS(Utbytter!$D$6:$D$1005,Utbytter!$A$6:$A$1005,$E84,Utbytter!$B$6:$B$1005,"&gt;="&amp;$K84,Utbytter!$B$6:$B$1005,"&lt;="&amp;DATE($G84,12,31))))</f>
        <v>0</v>
      </c>
      <c r="M84" s="21">
        <f t="shared" si="15"/>
        <v>0</v>
      </c>
      <c r="N84" s="21">
        <f t="shared" si="10"/>
        <v>0</v>
      </c>
      <c r="O84" s="21">
        <f t="shared" si="11"/>
        <v>0</v>
      </c>
      <c r="P84" s="21">
        <f t="shared" si="12"/>
        <v>0</v>
      </c>
      <c r="Q84" s="21">
        <f t="shared" si="13"/>
        <v>0</v>
      </c>
      <c r="R84" s="21">
        <f t="shared" si="14"/>
        <v>0</v>
      </c>
      <c r="S84" s="7">
        <f>IF(ROW()-5&lt;=Kontroll!$B$8,1,"")</f>
        <v>1</v>
      </c>
    </row>
    <row r="85" spans="1:19" x14ac:dyDescent="0.2">
      <c r="A85" s="7">
        <f t="shared" si="8"/>
        <v>80</v>
      </c>
      <c r="B85" s="7">
        <f>IF($S85="","",INT(($A85-1)/Kontroll!$B$6)+1)</f>
        <v>16</v>
      </c>
      <c r="C85" s="7">
        <f>IF($S85="","",MOD($A85-1,Kontroll!$B$6)+1)</f>
        <v>5</v>
      </c>
      <c r="D85" s="15" t="str">
        <f>IF($S85="","",INDEX(Transjer!$A$6:$A$125,$B85))</f>
        <v/>
      </c>
      <c r="E85" s="15">
        <f>IF($S85="","",INDEX(Transjer!$B$6:$B$125,$B85))</f>
        <v>0</v>
      </c>
      <c r="F85" s="16">
        <f>IF($S85="","",INDEX(Transjer!$C$6:$C$125,$B85))</f>
        <v>0</v>
      </c>
      <c r="G85" s="17">
        <f>IF($S85="","",INDEX(Skjermingsrenter!$A$6:$A$35,$C85))</f>
        <v>2025</v>
      </c>
      <c r="H85" s="18">
        <f>IF($S85="","",INDEX(Transjer!$D$6:$D$125,$B85))</f>
        <v>0</v>
      </c>
      <c r="I85" s="18">
        <f>IF($S85="","",INDEX(Transjer!$E$6:$E$125,$B85))</f>
        <v>0</v>
      </c>
      <c r="J85" s="19">
        <f>IF($S85="","",INDEX(Skjermingsrenter!$B$6:$B$35,$C85))</f>
        <v>3.5999999999999997E-2</v>
      </c>
      <c r="K85" s="20">
        <f t="shared" si="9"/>
        <v>45658</v>
      </c>
      <c r="L85" s="21">
        <f>IF($S85="","",IF($G85&lt;YEAR($F85),0,$H85*SUMIFS(Utbytter!$D$6:$D$1005,Utbytter!$A$6:$A$1005,$E85,Utbytter!$B$6:$B$1005,"&gt;="&amp;$K85,Utbytter!$B$6:$B$1005,"&lt;="&amp;DATE($G85,12,31))))</f>
        <v>0</v>
      </c>
      <c r="M85" s="21">
        <f t="shared" si="15"/>
        <v>0</v>
      </c>
      <c r="N85" s="21">
        <f t="shared" si="10"/>
        <v>0</v>
      </c>
      <c r="O85" s="21">
        <f t="shared" si="11"/>
        <v>0</v>
      </c>
      <c r="P85" s="21">
        <f t="shared" si="12"/>
        <v>0</v>
      </c>
      <c r="Q85" s="21">
        <f t="shared" si="13"/>
        <v>0</v>
      </c>
      <c r="R85" s="21">
        <f t="shared" si="14"/>
        <v>0</v>
      </c>
      <c r="S85" s="7">
        <f>IF(ROW()-5&lt;=Kontroll!$B$8,1,"")</f>
        <v>1</v>
      </c>
    </row>
    <row r="86" spans="1:19" x14ac:dyDescent="0.2">
      <c r="A86" s="7">
        <f t="shared" si="8"/>
        <v>81</v>
      </c>
      <c r="B86" s="7">
        <f>IF($S86="","",INT(($A86-1)/Kontroll!$B$6)+1)</f>
        <v>17</v>
      </c>
      <c r="C86" s="7">
        <f>IF($S86="","",MOD($A86-1,Kontroll!$B$6)+1)</f>
        <v>1</v>
      </c>
      <c r="D86" s="15" t="str">
        <f>IF($S86="","",INDEX(Transjer!$A$6:$A$125,$B86))</f>
        <v/>
      </c>
      <c r="E86" s="15">
        <f>IF($S86="","",INDEX(Transjer!$B$6:$B$125,$B86))</f>
        <v>0</v>
      </c>
      <c r="F86" s="16">
        <f>IF($S86="","",INDEX(Transjer!$C$6:$C$125,$B86))</f>
        <v>0</v>
      </c>
      <c r="G86" s="17">
        <f>IF($S86="","",INDEX(Skjermingsrenter!$A$6:$A$35,$C86))</f>
        <v>2021</v>
      </c>
      <c r="H86" s="18">
        <f>IF($S86="","",INDEX(Transjer!$D$6:$D$125,$B86))</f>
        <v>0</v>
      </c>
      <c r="I86" s="18">
        <f>IF($S86="","",INDEX(Transjer!$E$6:$E$125,$B86))</f>
        <v>0</v>
      </c>
      <c r="J86" s="19">
        <f>IF($S86="","",INDEX(Skjermingsrenter!$B$6:$B$35,$C86))</f>
        <v>5.0000000000000001E-3</v>
      </c>
      <c r="K86" s="20">
        <f t="shared" si="9"/>
        <v>44197</v>
      </c>
      <c r="L86" s="21">
        <f>IF($S86="","",IF($G86&lt;YEAR($F86),0,$H86*SUMIFS(Utbytter!$D$6:$D$1005,Utbytter!$A$6:$A$1005,$E86,Utbytter!$B$6:$B$1005,"&gt;="&amp;$K86,Utbytter!$B$6:$B$1005,"&lt;="&amp;DATE($G86,12,31))))</f>
        <v>0</v>
      </c>
      <c r="M86" s="21">
        <f t="shared" si="15"/>
        <v>0</v>
      </c>
      <c r="N86" s="21">
        <f t="shared" si="10"/>
        <v>0</v>
      </c>
      <c r="O86" s="21">
        <f t="shared" si="11"/>
        <v>0</v>
      </c>
      <c r="P86" s="21">
        <f t="shared" si="12"/>
        <v>0</v>
      </c>
      <c r="Q86" s="21">
        <f t="shared" si="13"/>
        <v>0</v>
      </c>
      <c r="R86" s="21">
        <f t="shared" si="14"/>
        <v>0</v>
      </c>
      <c r="S86" s="7">
        <f>IF(ROW()-5&lt;=Kontroll!$B$8,1,"")</f>
        <v>1</v>
      </c>
    </row>
    <row r="87" spans="1:19" x14ac:dyDescent="0.2">
      <c r="A87" s="7">
        <f t="shared" si="8"/>
        <v>82</v>
      </c>
      <c r="B87" s="7">
        <f>IF($S87="","",INT(($A87-1)/Kontroll!$B$6)+1)</f>
        <v>17</v>
      </c>
      <c r="C87" s="7">
        <f>IF($S87="","",MOD($A87-1,Kontroll!$B$6)+1)</f>
        <v>2</v>
      </c>
      <c r="D87" s="15" t="str">
        <f>IF($S87="","",INDEX(Transjer!$A$6:$A$125,$B87))</f>
        <v/>
      </c>
      <c r="E87" s="15">
        <f>IF($S87="","",INDEX(Transjer!$B$6:$B$125,$B87))</f>
        <v>0</v>
      </c>
      <c r="F87" s="16">
        <f>IF($S87="","",INDEX(Transjer!$C$6:$C$125,$B87))</f>
        <v>0</v>
      </c>
      <c r="G87" s="17">
        <f>IF($S87="","",INDEX(Skjermingsrenter!$A$6:$A$35,$C87))</f>
        <v>2022</v>
      </c>
      <c r="H87" s="18">
        <f>IF($S87="","",INDEX(Transjer!$D$6:$D$125,$B87))</f>
        <v>0</v>
      </c>
      <c r="I87" s="18">
        <f>IF($S87="","",INDEX(Transjer!$E$6:$E$125,$B87))</f>
        <v>0</v>
      </c>
      <c r="J87" s="19">
        <f>IF($S87="","",INDEX(Skjermingsrenter!$B$6:$B$35,$C87))</f>
        <v>1.7000000000000001E-2</v>
      </c>
      <c r="K87" s="20">
        <f t="shared" si="9"/>
        <v>44562</v>
      </c>
      <c r="L87" s="21">
        <f>IF($S87="","",IF($G87&lt;YEAR($F87),0,$H87*SUMIFS(Utbytter!$D$6:$D$1005,Utbytter!$A$6:$A$1005,$E87,Utbytter!$B$6:$B$1005,"&gt;="&amp;$K87,Utbytter!$B$6:$B$1005,"&lt;="&amp;DATE($G87,12,31))))</f>
        <v>0</v>
      </c>
      <c r="M87" s="21">
        <f t="shared" si="15"/>
        <v>0</v>
      </c>
      <c r="N87" s="21">
        <f t="shared" si="10"/>
        <v>0</v>
      </c>
      <c r="O87" s="21">
        <f t="shared" si="11"/>
        <v>0</v>
      </c>
      <c r="P87" s="21">
        <f t="shared" si="12"/>
        <v>0</v>
      </c>
      <c r="Q87" s="21">
        <f t="shared" si="13"/>
        <v>0</v>
      </c>
      <c r="R87" s="21">
        <f t="shared" si="14"/>
        <v>0</v>
      </c>
      <c r="S87" s="7">
        <f>IF(ROW()-5&lt;=Kontroll!$B$8,1,"")</f>
        <v>1</v>
      </c>
    </row>
    <row r="88" spans="1:19" x14ac:dyDescent="0.2">
      <c r="A88" s="7">
        <f t="shared" si="8"/>
        <v>83</v>
      </c>
      <c r="B88" s="7">
        <f>IF($S88="","",INT(($A88-1)/Kontroll!$B$6)+1)</f>
        <v>17</v>
      </c>
      <c r="C88" s="7">
        <f>IF($S88="","",MOD($A88-1,Kontroll!$B$6)+1)</f>
        <v>3</v>
      </c>
      <c r="D88" s="15" t="str">
        <f>IF($S88="","",INDEX(Transjer!$A$6:$A$125,$B88))</f>
        <v/>
      </c>
      <c r="E88" s="15">
        <f>IF($S88="","",INDEX(Transjer!$B$6:$B$125,$B88))</f>
        <v>0</v>
      </c>
      <c r="F88" s="16">
        <f>IF($S88="","",INDEX(Transjer!$C$6:$C$125,$B88))</f>
        <v>0</v>
      </c>
      <c r="G88" s="17">
        <f>IF($S88="","",INDEX(Skjermingsrenter!$A$6:$A$35,$C88))</f>
        <v>2023</v>
      </c>
      <c r="H88" s="18">
        <f>IF($S88="","",INDEX(Transjer!$D$6:$D$125,$B88))</f>
        <v>0</v>
      </c>
      <c r="I88" s="18">
        <f>IF($S88="","",INDEX(Transjer!$E$6:$E$125,$B88))</f>
        <v>0</v>
      </c>
      <c r="J88" s="19">
        <f>IF($S88="","",INDEX(Skjermingsrenter!$B$6:$B$35,$C88))</f>
        <v>3.2000000000000001E-2</v>
      </c>
      <c r="K88" s="20">
        <f t="shared" si="9"/>
        <v>44927</v>
      </c>
      <c r="L88" s="21">
        <f>IF($S88="","",IF($G88&lt;YEAR($F88),0,$H88*SUMIFS(Utbytter!$D$6:$D$1005,Utbytter!$A$6:$A$1005,$E88,Utbytter!$B$6:$B$1005,"&gt;="&amp;$K88,Utbytter!$B$6:$B$1005,"&lt;="&amp;DATE($G88,12,31))))</f>
        <v>0</v>
      </c>
      <c r="M88" s="21">
        <f t="shared" si="15"/>
        <v>0</v>
      </c>
      <c r="N88" s="21">
        <f t="shared" si="10"/>
        <v>0</v>
      </c>
      <c r="O88" s="21">
        <f t="shared" si="11"/>
        <v>0</v>
      </c>
      <c r="P88" s="21">
        <f t="shared" si="12"/>
        <v>0</v>
      </c>
      <c r="Q88" s="21">
        <f t="shared" si="13"/>
        <v>0</v>
      </c>
      <c r="R88" s="21">
        <f t="shared" si="14"/>
        <v>0</v>
      </c>
      <c r="S88" s="7">
        <f>IF(ROW()-5&lt;=Kontroll!$B$8,1,"")</f>
        <v>1</v>
      </c>
    </row>
    <row r="89" spans="1:19" x14ac:dyDescent="0.2">
      <c r="A89" s="7">
        <f t="shared" si="8"/>
        <v>84</v>
      </c>
      <c r="B89" s="7">
        <f>IF($S89="","",INT(($A89-1)/Kontroll!$B$6)+1)</f>
        <v>17</v>
      </c>
      <c r="C89" s="7">
        <f>IF($S89="","",MOD($A89-1,Kontroll!$B$6)+1)</f>
        <v>4</v>
      </c>
      <c r="D89" s="15" t="str">
        <f>IF($S89="","",INDEX(Transjer!$A$6:$A$125,$B89))</f>
        <v/>
      </c>
      <c r="E89" s="15">
        <f>IF($S89="","",INDEX(Transjer!$B$6:$B$125,$B89))</f>
        <v>0</v>
      </c>
      <c r="F89" s="16">
        <f>IF($S89="","",INDEX(Transjer!$C$6:$C$125,$B89))</f>
        <v>0</v>
      </c>
      <c r="G89" s="17">
        <f>IF($S89="","",INDEX(Skjermingsrenter!$A$6:$A$35,$C89))</f>
        <v>2024</v>
      </c>
      <c r="H89" s="18">
        <f>IF($S89="","",INDEX(Transjer!$D$6:$D$125,$B89))</f>
        <v>0</v>
      </c>
      <c r="I89" s="18">
        <f>IF($S89="","",INDEX(Transjer!$E$6:$E$125,$B89))</f>
        <v>0</v>
      </c>
      <c r="J89" s="19">
        <f>IF($S89="","",INDEX(Skjermingsrenter!$B$6:$B$35,$C89))</f>
        <v>3.9E-2</v>
      </c>
      <c r="K89" s="20">
        <f t="shared" si="9"/>
        <v>45292</v>
      </c>
      <c r="L89" s="21">
        <f>IF($S89="","",IF($G89&lt;YEAR($F89),0,$H89*SUMIFS(Utbytter!$D$6:$D$1005,Utbytter!$A$6:$A$1005,$E89,Utbytter!$B$6:$B$1005,"&gt;="&amp;$K89,Utbytter!$B$6:$B$1005,"&lt;="&amp;DATE($G89,12,31))))</f>
        <v>0</v>
      </c>
      <c r="M89" s="21">
        <f t="shared" si="15"/>
        <v>0</v>
      </c>
      <c r="N89" s="21">
        <f t="shared" si="10"/>
        <v>0</v>
      </c>
      <c r="O89" s="21">
        <f t="shared" si="11"/>
        <v>0</v>
      </c>
      <c r="P89" s="21">
        <f t="shared" si="12"/>
        <v>0</v>
      </c>
      <c r="Q89" s="21">
        <f t="shared" si="13"/>
        <v>0</v>
      </c>
      <c r="R89" s="21">
        <f t="shared" si="14"/>
        <v>0</v>
      </c>
      <c r="S89" s="7">
        <f>IF(ROW()-5&lt;=Kontroll!$B$8,1,"")</f>
        <v>1</v>
      </c>
    </row>
    <row r="90" spans="1:19" x14ac:dyDescent="0.2">
      <c r="A90" s="7">
        <f t="shared" si="8"/>
        <v>85</v>
      </c>
      <c r="B90" s="7">
        <f>IF($S90="","",INT(($A90-1)/Kontroll!$B$6)+1)</f>
        <v>17</v>
      </c>
      <c r="C90" s="7">
        <f>IF($S90="","",MOD($A90-1,Kontroll!$B$6)+1)</f>
        <v>5</v>
      </c>
      <c r="D90" s="15" t="str">
        <f>IF($S90="","",INDEX(Transjer!$A$6:$A$125,$B90))</f>
        <v/>
      </c>
      <c r="E90" s="15">
        <f>IF($S90="","",INDEX(Transjer!$B$6:$B$125,$B90))</f>
        <v>0</v>
      </c>
      <c r="F90" s="16">
        <f>IF($S90="","",INDEX(Transjer!$C$6:$C$125,$B90))</f>
        <v>0</v>
      </c>
      <c r="G90" s="17">
        <f>IF($S90="","",INDEX(Skjermingsrenter!$A$6:$A$35,$C90))</f>
        <v>2025</v>
      </c>
      <c r="H90" s="18">
        <f>IF($S90="","",INDEX(Transjer!$D$6:$D$125,$B90))</f>
        <v>0</v>
      </c>
      <c r="I90" s="18">
        <f>IF($S90="","",INDEX(Transjer!$E$6:$E$125,$B90))</f>
        <v>0</v>
      </c>
      <c r="J90" s="19">
        <f>IF($S90="","",INDEX(Skjermingsrenter!$B$6:$B$35,$C90))</f>
        <v>3.5999999999999997E-2</v>
      </c>
      <c r="K90" s="20">
        <f t="shared" si="9"/>
        <v>45658</v>
      </c>
      <c r="L90" s="21">
        <f>IF($S90="","",IF($G90&lt;YEAR($F90),0,$H90*SUMIFS(Utbytter!$D$6:$D$1005,Utbytter!$A$6:$A$1005,$E90,Utbytter!$B$6:$B$1005,"&gt;="&amp;$K90,Utbytter!$B$6:$B$1005,"&lt;="&amp;DATE($G90,12,31))))</f>
        <v>0</v>
      </c>
      <c r="M90" s="21">
        <f t="shared" si="15"/>
        <v>0</v>
      </c>
      <c r="N90" s="21">
        <f t="shared" si="10"/>
        <v>0</v>
      </c>
      <c r="O90" s="21">
        <f t="shared" si="11"/>
        <v>0</v>
      </c>
      <c r="P90" s="21">
        <f t="shared" si="12"/>
        <v>0</v>
      </c>
      <c r="Q90" s="21">
        <f t="shared" si="13"/>
        <v>0</v>
      </c>
      <c r="R90" s="21">
        <f t="shared" si="14"/>
        <v>0</v>
      </c>
      <c r="S90" s="7">
        <f>IF(ROW()-5&lt;=Kontroll!$B$8,1,"")</f>
        <v>1</v>
      </c>
    </row>
    <row r="91" spans="1:19" x14ac:dyDescent="0.2">
      <c r="A91" s="7">
        <f t="shared" si="8"/>
        <v>86</v>
      </c>
      <c r="B91" s="7">
        <f>IF($S91="","",INT(($A91-1)/Kontroll!$B$6)+1)</f>
        <v>18</v>
      </c>
      <c r="C91" s="7">
        <f>IF($S91="","",MOD($A91-1,Kontroll!$B$6)+1)</f>
        <v>1</v>
      </c>
      <c r="D91" s="15" t="str">
        <f>IF($S91="","",INDEX(Transjer!$A$6:$A$125,$B91))</f>
        <v/>
      </c>
      <c r="E91" s="15">
        <f>IF($S91="","",INDEX(Transjer!$B$6:$B$125,$B91))</f>
        <v>0</v>
      </c>
      <c r="F91" s="16">
        <f>IF($S91="","",INDEX(Transjer!$C$6:$C$125,$B91))</f>
        <v>0</v>
      </c>
      <c r="G91" s="17">
        <f>IF($S91="","",INDEX(Skjermingsrenter!$A$6:$A$35,$C91))</f>
        <v>2021</v>
      </c>
      <c r="H91" s="18">
        <f>IF($S91="","",INDEX(Transjer!$D$6:$D$125,$B91))</f>
        <v>0</v>
      </c>
      <c r="I91" s="18">
        <f>IF($S91="","",INDEX(Transjer!$E$6:$E$125,$B91))</f>
        <v>0</v>
      </c>
      <c r="J91" s="19">
        <f>IF($S91="","",INDEX(Skjermingsrenter!$B$6:$B$35,$C91))</f>
        <v>5.0000000000000001E-3</v>
      </c>
      <c r="K91" s="20">
        <f t="shared" si="9"/>
        <v>44197</v>
      </c>
      <c r="L91" s="21">
        <f>IF($S91="","",IF($G91&lt;YEAR($F91),0,$H91*SUMIFS(Utbytter!$D$6:$D$1005,Utbytter!$A$6:$A$1005,$E91,Utbytter!$B$6:$B$1005,"&gt;="&amp;$K91,Utbytter!$B$6:$B$1005,"&lt;="&amp;DATE($G91,12,31))))</f>
        <v>0</v>
      </c>
      <c r="M91" s="21">
        <f t="shared" si="15"/>
        <v>0</v>
      </c>
      <c r="N91" s="21">
        <f t="shared" si="10"/>
        <v>0</v>
      </c>
      <c r="O91" s="21">
        <f t="shared" si="11"/>
        <v>0</v>
      </c>
      <c r="P91" s="21">
        <f t="shared" si="12"/>
        <v>0</v>
      </c>
      <c r="Q91" s="21">
        <f t="shared" si="13"/>
        <v>0</v>
      </c>
      <c r="R91" s="21">
        <f t="shared" si="14"/>
        <v>0</v>
      </c>
      <c r="S91" s="7">
        <f>IF(ROW()-5&lt;=Kontroll!$B$8,1,"")</f>
        <v>1</v>
      </c>
    </row>
    <row r="92" spans="1:19" x14ac:dyDescent="0.2">
      <c r="A92" s="7">
        <f t="shared" si="8"/>
        <v>87</v>
      </c>
      <c r="B92" s="7">
        <f>IF($S92="","",INT(($A92-1)/Kontroll!$B$6)+1)</f>
        <v>18</v>
      </c>
      <c r="C92" s="7">
        <f>IF($S92="","",MOD($A92-1,Kontroll!$B$6)+1)</f>
        <v>2</v>
      </c>
      <c r="D92" s="15" t="str">
        <f>IF($S92="","",INDEX(Transjer!$A$6:$A$125,$B92))</f>
        <v/>
      </c>
      <c r="E92" s="15">
        <f>IF($S92="","",INDEX(Transjer!$B$6:$B$125,$B92))</f>
        <v>0</v>
      </c>
      <c r="F92" s="16">
        <f>IF($S92="","",INDEX(Transjer!$C$6:$C$125,$B92))</f>
        <v>0</v>
      </c>
      <c r="G92" s="17">
        <f>IF($S92="","",INDEX(Skjermingsrenter!$A$6:$A$35,$C92))</f>
        <v>2022</v>
      </c>
      <c r="H92" s="18">
        <f>IF($S92="","",INDEX(Transjer!$D$6:$D$125,$B92))</f>
        <v>0</v>
      </c>
      <c r="I92" s="18">
        <f>IF($S92="","",INDEX(Transjer!$E$6:$E$125,$B92))</f>
        <v>0</v>
      </c>
      <c r="J92" s="19">
        <f>IF($S92="","",INDEX(Skjermingsrenter!$B$6:$B$35,$C92))</f>
        <v>1.7000000000000001E-2</v>
      </c>
      <c r="K92" s="20">
        <f t="shared" si="9"/>
        <v>44562</v>
      </c>
      <c r="L92" s="21">
        <f>IF($S92="","",IF($G92&lt;YEAR($F92),0,$H92*SUMIFS(Utbytter!$D$6:$D$1005,Utbytter!$A$6:$A$1005,$E92,Utbytter!$B$6:$B$1005,"&gt;="&amp;$K92,Utbytter!$B$6:$B$1005,"&lt;="&amp;DATE($G92,12,31))))</f>
        <v>0</v>
      </c>
      <c r="M92" s="21">
        <f t="shared" si="15"/>
        <v>0</v>
      </c>
      <c r="N92" s="21">
        <f t="shared" si="10"/>
        <v>0</v>
      </c>
      <c r="O92" s="21">
        <f t="shared" si="11"/>
        <v>0</v>
      </c>
      <c r="P92" s="21">
        <f t="shared" si="12"/>
        <v>0</v>
      </c>
      <c r="Q92" s="21">
        <f t="shared" si="13"/>
        <v>0</v>
      </c>
      <c r="R92" s="21">
        <f t="shared" si="14"/>
        <v>0</v>
      </c>
      <c r="S92" s="7">
        <f>IF(ROW()-5&lt;=Kontroll!$B$8,1,"")</f>
        <v>1</v>
      </c>
    </row>
    <row r="93" spans="1:19" x14ac:dyDescent="0.2">
      <c r="A93" s="7">
        <f t="shared" si="8"/>
        <v>88</v>
      </c>
      <c r="B93" s="7">
        <f>IF($S93="","",INT(($A93-1)/Kontroll!$B$6)+1)</f>
        <v>18</v>
      </c>
      <c r="C93" s="7">
        <f>IF($S93="","",MOD($A93-1,Kontroll!$B$6)+1)</f>
        <v>3</v>
      </c>
      <c r="D93" s="15" t="str">
        <f>IF($S93="","",INDEX(Transjer!$A$6:$A$125,$B93))</f>
        <v/>
      </c>
      <c r="E93" s="15">
        <f>IF($S93="","",INDEX(Transjer!$B$6:$B$125,$B93))</f>
        <v>0</v>
      </c>
      <c r="F93" s="16">
        <f>IF($S93="","",INDEX(Transjer!$C$6:$C$125,$B93))</f>
        <v>0</v>
      </c>
      <c r="G93" s="17">
        <f>IF($S93="","",INDEX(Skjermingsrenter!$A$6:$A$35,$C93))</f>
        <v>2023</v>
      </c>
      <c r="H93" s="18">
        <f>IF($S93="","",INDEX(Transjer!$D$6:$D$125,$B93))</f>
        <v>0</v>
      </c>
      <c r="I93" s="18">
        <f>IF($S93="","",INDEX(Transjer!$E$6:$E$125,$B93))</f>
        <v>0</v>
      </c>
      <c r="J93" s="19">
        <f>IF($S93="","",INDEX(Skjermingsrenter!$B$6:$B$35,$C93))</f>
        <v>3.2000000000000001E-2</v>
      </c>
      <c r="K93" s="20">
        <f t="shared" si="9"/>
        <v>44927</v>
      </c>
      <c r="L93" s="21">
        <f>IF($S93="","",IF($G93&lt;YEAR($F93),0,$H93*SUMIFS(Utbytter!$D$6:$D$1005,Utbytter!$A$6:$A$1005,$E93,Utbytter!$B$6:$B$1005,"&gt;="&amp;$K93,Utbytter!$B$6:$B$1005,"&lt;="&amp;DATE($G93,12,31))))</f>
        <v>0</v>
      </c>
      <c r="M93" s="21">
        <f t="shared" si="15"/>
        <v>0</v>
      </c>
      <c r="N93" s="21">
        <f t="shared" si="10"/>
        <v>0</v>
      </c>
      <c r="O93" s="21">
        <f t="shared" si="11"/>
        <v>0</v>
      </c>
      <c r="P93" s="21">
        <f t="shared" si="12"/>
        <v>0</v>
      </c>
      <c r="Q93" s="21">
        <f t="shared" si="13"/>
        <v>0</v>
      </c>
      <c r="R93" s="21">
        <f t="shared" si="14"/>
        <v>0</v>
      </c>
      <c r="S93" s="7">
        <f>IF(ROW()-5&lt;=Kontroll!$B$8,1,"")</f>
        <v>1</v>
      </c>
    </row>
    <row r="94" spans="1:19" x14ac:dyDescent="0.2">
      <c r="A94" s="7">
        <f t="shared" si="8"/>
        <v>89</v>
      </c>
      <c r="B94" s="7">
        <f>IF($S94="","",INT(($A94-1)/Kontroll!$B$6)+1)</f>
        <v>18</v>
      </c>
      <c r="C94" s="7">
        <f>IF($S94="","",MOD($A94-1,Kontroll!$B$6)+1)</f>
        <v>4</v>
      </c>
      <c r="D94" s="15" t="str">
        <f>IF($S94="","",INDEX(Transjer!$A$6:$A$125,$B94))</f>
        <v/>
      </c>
      <c r="E94" s="15">
        <f>IF($S94="","",INDEX(Transjer!$B$6:$B$125,$B94))</f>
        <v>0</v>
      </c>
      <c r="F94" s="16">
        <f>IF($S94="","",INDEX(Transjer!$C$6:$C$125,$B94))</f>
        <v>0</v>
      </c>
      <c r="G94" s="17">
        <f>IF($S94="","",INDEX(Skjermingsrenter!$A$6:$A$35,$C94))</f>
        <v>2024</v>
      </c>
      <c r="H94" s="18">
        <f>IF($S94="","",INDEX(Transjer!$D$6:$D$125,$B94))</f>
        <v>0</v>
      </c>
      <c r="I94" s="18">
        <f>IF($S94="","",INDEX(Transjer!$E$6:$E$125,$B94))</f>
        <v>0</v>
      </c>
      <c r="J94" s="19">
        <f>IF($S94="","",INDEX(Skjermingsrenter!$B$6:$B$35,$C94))</f>
        <v>3.9E-2</v>
      </c>
      <c r="K94" s="20">
        <f t="shared" si="9"/>
        <v>45292</v>
      </c>
      <c r="L94" s="21">
        <f>IF($S94="","",IF($G94&lt;YEAR($F94),0,$H94*SUMIFS(Utbytter!$D$6:$D$1005,Utbytter!$A$6:$A$1005,$E94,Utbytter!$B$6:$B$1005,"&gt;="&amp;$K94,Utbytter!$B$6:$B$1005,"&lt;="&amp;DATE($G94,12,31))))</f>
        <v>0</v>
      </c>
      <c r="M94" s="21">
        <f t="shared" si="15"/>
        <v>0</v>
      </c>
      <c r="N94" s="21">
        <f t="shared" si="10"/>
        <v>0</v>
      </c>
      <c r="O94" s="21">
        <f t="shared" si="11"/>
        <v>0</v>
      </c>
      <c r="P94" s="21">
        <f t="shared" si="12"/>
        <v>0</v>
      </c>
      <c r="Q94" s="21">
        <f t="shared" si="13"/>
        <v>0</v>
      </c>
      <c r="R94" s="21">
        <f t="shared" si="14"/>
        <v>0</v>
      </c>
      <c r="S94" s="7">
        <f>IF(ROW()-5&lt;=Kontroll!$B$8,1,"")</f>
        <v>1</v>
      </c>
    </row>
    <row r="95" spans="1:19" x14ac:dyDescent="0.2">
      <c r="A95" s="7">
        <f t="shared" si="8"/>
        <v>90</v>
      </c>
      <c r="B95" s="7">
        <f>IF($S95="","",INT(($A95-1)/Kontroll!$B$6)+1)</f>
        <v>18</v>
      </c>
      <c r="C95" s="7">
        <f>IF($S95="","",MOD($A95-1,Kontroll!$B$6)+1)</f>
        <v>5</v>
      </c>
      <c r="D95" s="15" t="str">
        <f>IF($S95="","",INDEX(Transjer!$A$6:$A$125,$B95))</f>
        <v/>
      </c>
      <c r="E95" s="15">
        <f>IF($S95="","",INDEX(Transjer!$B$6:$B$125,$B95))</f>
        <v>0</v>
      </c>
      <c r="F95" s="16">
        <f>IF($S95="","",INDEX(Transjer!$C$6:$C$125,$B95))</f>
        <v>0</v>
      </c>
      <c r="G95" s="17">
        <f>IF($S95="","",INDEX(Skjermingsrenter!$A$6:$A$35,$C95))</f>
        <v>2025</v>
      </c>
      <c r="H95" s="18">
        <f>IF($S95="","",INDEX(Transjer!$D$6:$D$125,$B95))</f>
        <v>0</v>
      </c>
      <c r="I95" s="18">
        <f>IF($S95="","",INDEX(Transjer!$E$6:$E$125,$B95))</f>
        <v>0</v>
      </c>
      <c r="J95" s="19">
        <f>IF($S95="","",INDEX(Skjermingsrenter!$B$6:$B$35,$C95))</f>
        <v>3.5999999999999997E-2</v>
      </c>
      <c r="K95" s="20">
        <f t="shared" si="9"/>
        <v>45658</v>
      </c>
      <c r="L95" s="21">
        <f>IF($S95="","",IF($G95&lt;YEAR($F95),0,$H95*SUMIFS(Utbytter!$D$6:$D$1005,Utbytter!$A$6:$A$1005,$E95,Utbytter!$B$6:$B$1005,"&gt;="&amp;$K95,Utbytter!$B$6:$B$1005,"&lt;="&amp;DATE($G95,12,31))))</f>
        <v>0</v>
      </c>
      <c r="M95" s="21">
        <f t="shared" si="15"/>
        <v>0</v>
      </c>
      <c r="N95" s="21">
        <f t="shared" si="10"/>
        <v>0</v>
      </c>
      <c r="O95" s="21">
        <f t="shared" si="11"/>
        <v>0</v>
      </c>
      <c r="P95" s="21">
        <f t="shared" si="12"/>
        <v>0</v>
      </c>
      <c r="Q95" s="21">
        <f t="shared" si="13"/>
        <v>0</v>
      </c>
      <c r="R95" s="21">
        <f t="shared" si="14"/>
        <v>0</v>
      </c>
      <c r="S95" s="7">
        <f>IF(ROW()-5&lt;=Kontroll!$B$8,1,"")</f>
        <v>1</v>
      </c>
    </row>
    <row r="96" spans="1:19" x14ac:dyDescent="0.2">
      <c r="A96" s="7">
        <f t="shared" si="8"/>
        <v>91</v>
      </c>
      <c r="B96" s="7">
        <f>IF($S96="","",INT(($A96-1)/Kontroll!$B$6)+1)</f>
        <v>19</v>
      </c>
      <c r="C96" s="7">
        <f>IF($S96="","",MOD($A96-1,Kontroll!$B$6)+1)</f>
        <v>1</v>
      </c>
      <c r="D96" s="15" t="str">
        <f>IF($S96="","",INDEX(Transjer!$A$6:$A$125,$B96))</f>
        <v/>
      </c>
      <c r="E96" s="15">
        <f>IF($S96="","",INDEX(Transjer!$B$6:$B$125,$B96))</f>
        <v>0</v>
      </c>
      <c r="F96" s="16">
        <f>IF($S96="","",INDEX(Transjer!$C$6:$C$125,$B96))</f>
        <v>0</v>
      </c>
      <c r="G96" s="17">
        <f>IF($S96="","",INDEX(Skjermingsrenter!$A$6:$A$35,$C96))</f>
        <v>2021</v>
      </c>
      <c r="H96" s="18">
        <f>IF($S96="","",INDEX(Transjer!$D$6:$D$125,$B96))</f>
        <v>0</v>
      </c>
      <c r="I96" s="18">
        <f>IF($S96="","",INDEX(Transjer!$E$6:$E$125,$B96))</f>
        <v>0</v>
      </c>
      <c r="J96" s="19">
        <f>IF($S96="","",INDEX(Skjermingsrenter!$B$6:$B$35,$C96))</f>
        <v>5.0000000000000001E-3</v>
      </c>
      <c r="K96" s="20">
        <f t="shared" si="9"/>
        <v>44197</v>
      </c>
      <c r="L96" s="21">
        <f>IF($S96="","",IF($G96&lt;YEAR($F96),0,$H96*SUMIFS(Utbytter!$D$6:$D$1005,Utbytter!$A$6:$A$1005,$E96,Utbytter!$B$6:$B$1005,"&gt;="&amp;$K96,Utbytter!$B$6:$B$1005,"&lt;="&amp;DATE($G96,12,31))))</f>
        <v>0</v>
      </c>
      <c r="M96" s="21">
        <f t="shared" si="15"/>
        <v>0</v>
      </c>
      <c r="N96" s="21">
        <f t="shared" si="10"/>
        <v>0</v>
      </c>
      <c r="O96" s="21">
        <f t="shared" si="11"/>
        <v>0</v>
      </c>
      <c r="P96" s="21">
        <f t="shared" si="12"/>
        <v>0</v>
      </c>
      <c r="Q96" s="21">
        <f t="shared" si="13"/>
        <v>0</v>
      </c>
      <c r="R96" s="21">
        <f t="shared" si="14"/>
        <v>0</v>
      </c>
      <c r="S96" s="7">
        <f>IF(ROW()-5&lt;=Kontroll!$B$8,1,"")</f>
        <v>1</v>
      </c>
    </row>
    <row r="97" spans="1:19" x14ac:dyDescent="0.2">
      <c r="A97" s="7">
        <f t="shared" si="8"/>
        <v>92</v>
      </c>
      <c r="B97" s="7">
        <f>IF($S97="","",INT(($A97-1)/Kontroll!$B$6)+1)</f>
        <v>19</v>
      </c>
      <c r="C97" s="7">
        <f>IF($S97="","",MOD($A97-1,Kontroll!$B$6)+1)</f>
        <v>2</v>
      </c>
      <c r="D97" s="15" t="str">
        <f>IF($S97="","",INDEX(Transjer!$A$6:$A$125,$B97))</f>
        <v/>
      </c>
      <c r="E97" s="15">
        <f>IF($S97="","",INDEX(Transjer!$B$6:$B$125,$B97))</f>
        <v>0</v>
      </c>
      <c r="F97" s="16">
        <f>IF($S97="","",INDEX(Transjer!$C$6:$C$125,$B97))</f>
        <v>0</v>
      </c>
      <c r="G97" s="17">
        <f>IF($S97="","",INDEX(Skjermingsrenter!$A$6:$A$35,$C97))</f>
        <v>2022</v>
      </c>
      <c r="H97" s="18">
        <f>IF($S97="","",INDEX(Transjer!$D$6:$D$125,$B97))</f>
        <v>0</v>
      </c>
      <c r="I97" s="18">
        <f>IF($S97="","",INDEX(Transjer!$E$6:$E$125,$B97))</f>
        <v>0</v>
      </c>
      <c r="J97" s="19">
        <f>IF($S97="","",INDEX(Skjermingsrenter!$B$6:$B$35,$C97))</f>
        <v>1.7000000000000001E-2</v>
      </c>
      <c r="K97" s="20">
        <f t="shared" si="9"/>
        <v>44562</v>
      </c>
      <c r="L97" s="21">
        <f>IF($S97="","",IF($G97&lt;YEAR($F97),0,$H97*SUMIFS(Utbytter!$D$6:$D$1005,Utbytter!$A$6:$A$1005,$E97,Utbytter!$B$6:$B$1005,"&gt;="&amp;$K97,Utbytter!$B$6:$B$1005,"&lt;="&amp;DATE($G97,12,31))))</f>
        <v>0</v>
      </c>
      <c r="M97" s="21">
        <f t="shared" si="15"/>
        <v>0</v>
      </c>
      <c r="N97" s="21">
        <f t="shared" si="10"/>
        <v>0</v>
      </c>
      <c r="O97" s="21">
        <f t="shared" si="11"/>
        <v>0</v>
      </c>
      <c r="P97" s="21">
        <f t="shared" si="12"/>
        <v>0</v>
      </c>
      <c r="Q97" s="21">
        <f t="shared" si="13"/>
        <v>0</v>
      </c>
      <c r="R97" s="21">
        <f t="shared" si="14"/>
        <v>0</v>
      </c>
      <c r="S97" s="7">
        <f>IF(ROW()-5&lt;=Kontroll!$B$8,1,"")</f>
        <v>1</v>
      </c>
    </row>
    <row r="98" spans="1:19" x14ac:dyDescent="0.2">
      <c r="A98" s="7">
        <f t="shared" si="8"/>
        <v>93</v>
      </c>
      <c r="B98" s="7">
        <f>IF($S98="","",INT(($A98-1)/Kontroll!$B$6)+1)</f>
        <v>19</v>
      </c>
      <c r="C98" s="7">
        <f>IF($S98="","",MOD($A98-1,Kontroll!$B$6)+1)</f>
        <v>3</v>
      </c>
      <c r="D98" s="15" t="str">
        <f>IF($S98="","",INDEX(Transjer!$A$6:$A$125,$B98))</f>
        <v/>
      </c>
      <c r="E98" s="15">
        <f>IF($S98="","",INDEX(Transjer!$B$6:$B$125,$B98))</f>
        <v>0</v>
      </c>
      <c r="F98" s="16">
        <f>IF($S98="","",INDEX(Transjer!$C$6:$C$125,$B98))</f>
        <v>0</v>
      </c>
      <c r="G98" s="17">
        <f>IF($S98="","",INDEX(Skjermingsrenter!$A$6:$A$35,$C98))</f>
        <v>2023</v>
      </c>
      <c r="H98" s="18">
        <f>IF($S98="","",INDEX(Transjer!$D$6:$D$125,$B98))</f>
        <v>0</v>
      </c>
      <c r="I98" s="18">
        <f>IF($S98="","",INDEX(Transjer!$E$6:$E$125,$B98))</f>
        <v>0</v>
      </c>
      <c r="J98" s="19">
        <f>IF($S98="","",INDEX(Skjermingsrenter!$B$6:$B$35,$C98))</f>
        <v>3.2000000000000001E-2</v>
      </c>
      <c r="K98" s="20">
        <f t="shared" si="9"/>
        <v>44927</v>
      </c>
      <c r="L98" s="21">
        <f>IF($S98="","",IF($G98&lt;YEAR($F98),0,$H98*SUMIFS(Utbytter!$D$6:$D$1005,Utbytter!$A$6:$A$1005,$E98,Utbytter!$B$6:$B$1005,"&gt;="&amp;$K98,Utbytter!$B$6:$B$1005,"&lt;="&amp;DATE($G98,12,31))))</f>
        <v>0</v>
      </c>
      <c r="M98" s="21">
        <f t="shared" si="15"/>
        <v>0</v>
      </c>
      <c r="N98" s="21">
        <f t="shared" si="10"/>
        <v>0</v>
      </c>
      <c r="O98" s="21">
        <f t="shared" si="11"/>
        <v>0</v>
      </c>
      <c r="P98" s="21">
        <f t="shared" si="12"/>
        <v>0</v>
      </c>
      <c r="Q98" s="21">
        <f t="shared" si="13"/>
        <v>0</v>
      </c>
      <c r="R98" s="21">
        <f t="shared" si="14"/>
        <v>0</v>
      </c>
      <c r="S98" s="7">
        <f>IF(ROW()-5&lt;=Kontroll!$B$8,1,"")</f>
        <v>1</v>
      </c>
    </row>
    <row r="99" spans="1:19" x14ac:dyDescent="0.2">
      <c r="A99" s="7">
        <f t="shared" si="8"/>
        <v>94</v>
      </c>
      <c r="B99" s="7">
        <f>IF($S99="","",INT(($A99-1)/Kontroll!$B$6)+1)</f>
        <v>19</v>
      </c>
      <c r="C99" s="7">
        <f>IF($S99="","",MOD($A99-1,Kontroll!$B$6)+1)</f>
        <v>4</v>
      </c>
      <c r="D99" s="15" t="str">
        <f>IF($S99="","",INDEX(Transjer!$A$6:$A$125,$B99))</f>
        <v/>
      </c>
      <c r="E99" s="15">
        <f>IF($S99="","",INDEX(Transjer!$B$6:$B$125,$B99))</f>
        <v>0</v>
      </c>
      <c r="F99" s="16">
        <f>IF($S99="","",INDEX(Transjer!$C$6:$C$125,$B99))</f>
        <v>0</v>
      </c>
      <c r="G99" s="17">
        <f>IF($S99="","",INDEX(Skjermingsrenter!$A$6:$A$35,$C99))</f>
        <v>2024</v>
      </c>
      <c r="H99" s="18">
        <f>IF($S99="","",INDEX(Transjer!$D$6:$D$125,$B99))</f>
        <v>0</v>
      </c>
      <c r="I99" s="18">
        <f>IF($S99="","",INDEX(Transjer!$E$6:$E$125,$B99))</f>
        <v>0</v>
      </c>
      <c r="J99" s="19">
        <f>IF($S99="","",INDEX(Skjermingsrenter!$B$6:$B$35,$C99))</f>
        <v>3.9E-2</v>
      </c>
      <c r="K99" s="20">
        <f t="shared" si="9"/>
        <v>45292</v>
      </c>
      <c r="L99" s="21">
        <f>IF($S99="","",IF($G99&lt;YEAR($F99),0,$H99*SUMIFS(Utbytter!$D$6:$D$1005,Utbytter!$A$6:$A$1005,$E99,Utbytter!$B$6:$B$1005,"&gt;="&amp;$K99,Utbytter!$B$6:$B$1005,"&lt;="&amp;DATE($G99,12,31))))</f>
        <v>0</v>
      </c>
      <c r="M99" s="21">
        <f t="shared" si="15"/>
        <v>0</v>
      </c>
      <c r="N99" s="21">
        <f t="shared" si="10"/>
        <v>0</v>
      </c>
      <c r="O99" s="21">
        <f t="shared" si="11"/>
        <v>0</v>
      </c>
      <c r="P99" s="21">
        <f t="shared" si="12"/>
        <v>0</v>
      </c>
      <c r="Q99" s="21">
        <f t="shared" si="13"/>
        <v>0</v>
      </c>
      <c r="R99" s="21">
        <f t="shared" si="14"/>
        <v>0</v>
      </c>
      <c r="S99" s="7">
        <f>IF(ROW()-5&lt;=Kontroll!$B$8,1,"")</f>
        <v>1</v>
      </c>
    </row>
    <row r="100" spans="1:19" x14ac:dyDescent="0.2">
      <c r="A100" s="7">
        <f t="shared" si="8"/>
        <v>95</v>
      </c>
      <c r="B100" s="7">
        <f>IF($S100="","",INT(($A100-1)/Kontroll!$B$6)+1)</f>
        <v>19</v>
      </c>
      <c r="C100" s="7">
        <f>IF($S100="","",MOD($A100-1,Kontroll!$B$6)+1)</f>
        <v>5</v>
      </c>
      <c r="D100" s="15" t="str">
        <f>IF($S100="","",INDEX(Transjer!$A$6:$A$125,$B100))</f>
        <v/>
      </c>
      <c r="E100" s="15">
        <f>IF($S100="","",INDEX(Transjer!$B$6:$B$125,$B100))</f>
        <v>0</v>
      </c>
      <c r="F100" s="16">
        <f>IF($S100="","",INDEX(Transjer!$C$6:$C$125,$B100))</f>
        <v>0</v>
      </c>
      <c r="G100" s="17">
        <f>IF($S100="","",INDEX(Skjermingsrenter!$A$6:$A$35,$C100))</f>
        <v>2025</v>
      </c>
      <c r="H100" s="18">
        <f>IF($S100="","",INDEX(Transjer!$D$6:$D$125,$B100))</f>
        <v>0</v>
      </c>
      <c r="I100" s="18">
        <f>IF($S100="","",INDEX(Transjer!$E$6:$E$125,$B100))</f>
        <v>0</v>
      </c>
      <c r="J100" s="19">
        <f>IF($S100="","",INDEX(Skjermingsrenter!$B$6:$B$35,$C100))</f>
        <v>3.5999999999999997E-2</v>
      </c>
      <c r="K100" s="20">
        <f t="shared" si="9"/>
        <v>45658</v>
      </c>
      <c r="L100" s="21">
        <f>IF($S100="","",IF($G100&lt;YEAR($F100),0,$H100*SUMIFS(Utbytter!$D$6:$D$1005,Utbytter!$A$6:$A$1005,$E100,Utbytter!$B$6:$B$1005,"&gt;="&amp;$K100,Utbytter!$B$6:$B$1005,"&lt;="&amp;DATE($G100,12,31))))</f>
        <v>0</v>
      </c>
      <c r="M100" s="21">
        <f t="shared" si="15"/>
        <v>0</v>
      </c>
      <c r="N100" s="21">
        <f t="shared" si="10"/>
        <v>0</v>
      </c>
      <c r="O100" s="21">
        <f t="shared" si="11"/>
        <v>0</v>
      </c>
      <c r="P100" s="21">
        <f t="shared" si="12"/>
        <v>0</v>
      </c>
      <c r="Q100" s="21">
        <f t="shared" si="13"/>
        <v>0</v>
      </c>
      <c r="R100" s="21">
        <f t="shared" si="14"/>
        <v>0</v>
      </c>
      <c r="S100" s="7">
        <f>IF(ROW()-5&lt;=Kontroll!$B$8,1,"")</f>
        <v>1</v>
      </c>
    </row>
    <row r="101" spans="1:19" x14ac:dyDescent="0.2">
      <c r="A101" s="7">
        <f t="shared" si="8"/>
        <v>96</v>
      </c>
      <c r="B101" s="7">
        <f>IF($S101="","",INT(($A101-1)/Kontroll!$B$6)+1)</f>
        <v>20</v>
      </c>
      <c r="C101" s="7">
        <f>IF($S101="","",MOD($A101-1,Kontroll!$B$6)+1)</f>
        <v>1</v>
      </c>
      <c r="D101" s="15" t="str">
        <f>IF($S101="","",INDEX(Transjer!$A$6:$A$125,$B101))</f>
        <v/>
      </c>
      <c r="E101" s="15">
        <f>IF($S101="","",INDEX(Transjer!$B$6:$B$125,$B101))</f>
        <v>0</v>
      </c>
      <c r="F101" s="16">
        <f>IF($S101="","",INDEX(Transjer!$C$6:$C$125,$B101))</f>
        <v>0</v>
      </c>
      <c r="G101" s="17">
        <f>IF($S101="","",INDEX(Skjermingsrenter!$A$6:$A$35,$C101))</f>
        <v>2021</v>
      </c>
      <c r="H101" s="18">
        <f>IF($S101="","",INDEX(Transjer!$D$6:$D$125,$B101))</f>
        <v>0</v>
      </c>
      <c r="I101" s="18">
        <f>IF($S101="","",INDEX(Transjer!$E$6:$E$125,$B101))</f>
        <v>0</v>
      </c>
      <c r="J101" s="19">
        <f>IF($S101="","",INDEX(Skjermingsrenter!$B$6:$B$35,$C101))</f>
        <v>5.0000000000000001E-3</v>
      </c>
      <c r="K101" s="20">
        <f t="shared" si="9"/>
        <v>44197</v>
      </c>
      <c r="L101" s="21">
        <f>IF($S101="","",IF($G101&lt;YEAR($F101),0,$H101*SUMIFS(Utbytter!$D$6:$D$1005,Utbytter!$A$6:$A$1005,$E101,Utbytter!$B$6:$B$1005,"&gt;="&amp;$K101,Utbytter!$B$6:$B$1005,"&lt;="&amp;DATE($G101,12,31))))</f>
        <v>0</v>
      </c>
      <c r="M101" s="21">
        <f t="shared" si="15"/>
        <v>0</v>
      </c>
      <c r="N101" s="21">
        <f t="shared" si="10"/>
        <v>0</v>
      </c>
      <c r="O101" s="21">
        <f t="shared" si="11"/>
        <v>0</v>
      </c>
      <c r="P101" s="21">
        <f t="shared" si="12"/>
        <v>0</v>
      </c>
      <c r="Q101" s="21">
        <f t="shared" si="13"/>
        <v>0</v>
      </c>
      <c r="R101" s="21">
        <f t="shared" si="14"/>
        <v>0</v>
      </c>
      <c r="S101" s="7">
        <f>IF(ROW()-5&lt;=Kontroll!$B$8,1,"")</f>
        <v>1</v>
      </c>
    </row>
    <row r="102" spans="1:19" x14ac:dyDescent="0.2">
      <c r="A102" s="7">
        <f t="shared" si="8"/>
        <v>97</v>
      </c>
      <c r="B102" s="7">
        <f>IF($S102="","",INT(($A102-1)/Kontroll!$B$6)+1)</f>
        <v>20</v>
      </c>
      <c r="C102" s="7">
        <f>IF($S102="","",MOD($A102-1,Kontroll!$B$6)+1)</f>
        <v>2</v>
      </c>
      <c r="D102" s="15" t="str">
        <f>IF($S102="","",INDEX(Transjer!$A$6:$A$125,$B102))</f>
        <v/>
      </c>
      <c r="E102" s="15">
        <f>IF($S102="","",INDEX(Transjer!$B$6:$B$125,$B102))</f>
        <v>0</v>
      </c>
      <c r="F102" s="16">
        <f>IF($S102="","",INDEX(Transjer!$C$6:$C$125,$B102))</f>
        <v>0</v>
      </c>
      <c r="G102" s="17">
        <f>IF($S102="","",INDEX(Skjermingsrenter!$A$6:$A$35,$C102))</f>
        <v>2022</v>
      </c>
      <c r="H102" s="18">
        <f>IF($S102="","",INDEX(Transjer!$D$6:$D$125,$B102))</f>
        <v>0</v>
      </c>
      <c r="I102" s="18">
        <f>IF($S102="","",INDEX(Transjer!$E$6:$E$125,$B102))</f>
        <v>0</v>
      </c>
      <c r="J102" s="19">
        <f>IF($S102="","",INDEX(Skjermingsrenter!$B$6:$B$35,$C102))</f>
        <v>1.7000000000000001E-2</v>
      </c>
      <c r="K102" s="20">
        <f t="shared" si="9"/>
        <v>44562</v>
      </c>
      <c r="L102" s="21">
        <f>IF($S102="","",IF($G102&lt;YEAR($F102),0,$H102*SUMIFS(Utbytter!$D$6:$D$1005,Utbytter!$A$6:$A$1005,$E102,Utbytter!$B$6:$B$1005,"&gt;="&amp;$K102,Utbytter!$B$6:$B$1005,"&lt;="&amp;DATE($G102,12,31))))</f>
        <v>0</v>
      </c>
      <c r="M102" s="21">
        <f t="shared" si="15"/>
        <v>0</v>
      </c>
      <c r="N102" s="21">
        <f t="shared" si="10"/>
        <v>0</v>
      </c>
      <c r="O102" s="21">
        <f t="shared" si="11"/>
        <v>0</v>
      </c>
      <c r="P102" s="21">
        <f t="shared" si="12"/>
        <v>0</v>
      </c>
      <c r="Q102" s="21">
        <f t="shared" si="13"/>
        <v>0</v>
      </c>
      <c r="R102" s="21">
        <f t="shared" si="14"/>
        <v>0</v>
      </c>
      <c r="S102" s="7">
        <f>IF(ROW()-5&lt;=Kontroll!$B$8,1,"")</f>
        <v>1</v>
      </c>
    </row>
    <row r="103" spans="1:19" x14ac:dyDescent="0.2">
      <c r="A103" s="7">
        <f t="shared" si="8"/>
        <v>98</v>
      </c>
      <c r="B103" s="7">
        <f>IF($S103="","",INT(($A103-1)/Kontroll!$B$6)+1)</f>
        <v>20</v>
      </c>
      <c r="C103" s="7">
        <f>IF($S103="","",MOD($A103-1,Kontroll!$B$6)+1)</f>
        <v>3</v>
      </c>
      <c r="D103" s="15" t="str">
        <f>IF($S103="","",INDEX(Transjer!$A$6:$A$125,$B103))</f>
        <v/>
      </c>
      <c r="E103" s="15">
        <f>IF($S103="","",INDEX(Transjer!$B$6:$B$125,$B103))</f>
        <v>0</v>
      </c>
      <c r="F103" s="16">
        <f>IF($S103="","",INDEX(Transjer!$C$6:$C$125,$B103))</f>
        <v>0</v>
      </c>
      <c r="G103" s="17">
        <f>IF($S103="","",INDEX(Skjermingsrenter!$A$6:$A$35,$C103))</f>
        <v>2023</v>
      </c>
      <c r="H103" s="18">
        <f>IF($S103="","",INDEX(Transjer!$D$6:$D$125,$B103))</f>
        <v>0</v>
      </c>
      <c r="I103" s="18">
        <f>IF($S103="","",INDEX(Transjer!$E$6:$E$125,$B103))</f>
        <v>0</v>
      </c>
      <c r="J103" s="19">
        <f>IF($S103="","",INDEX(Skjermingsrenter!$B$6:$B$35,$C103))</f>
        <v>3.2000000000000001E-2</v>
      </c>
      <c r="K103" s="20">
        <f t="shared" si="9"/>
        <v>44927</v>
      </c>
      <c r="L103" s="21">
        <f>IF($S103="","",IF($G103&lt;YEAR($F103),0,$H103*SUMIFS(Utbytter!$D$6:$D$1005,Utbytter!$A$6:$A$1005,$E103,Utbytter!$B$6:$B$1005,"&gt;="&amp;$K103,Utbytter!$B$6:$B$1005,"&lt;="&amp;DATE($G103,12,31))))</f>
        <v>0</v>
      </c>
      <c r="M103" s="21">
        <f t="shared" si="15"/>
        <v>0</v>
      </c>
      <c r="N103" s="21">
        <f t="shared" si="10"/>
        <v>0</v>
      </c>
      <c r="O103" s="21">
        <f t="shared" si="11"/>
        <v>0</v>
      </c>
      <c r="P103" s="21">
        <f t="shared" si="12"/>
        <v>0</v>
      </c>
      <c r="Q103" s="21">
        <f t="shared" si="13"/>
        <v>0</v>
      </c>
      <c r="R103" s="21">
        <f t="shared" si="14"/>
        <v>0</v>
      </c>
      <c r="S103" s="7">
        <f>IF(ROW()-5&lt;=Kontroll!$B$8,1,"")</f>
        <v>1</v>
      </c>
    </row>
    <row r="104" spans="1:19" x14ac:dyDescent="0.2">
      <c r="A104" s="7">
        <f t="shared" si="8"/>
        <v>99</v>
      </c>
      <c r="B104" s="7">
        <f>IF($S104="","",INT(($A104-1)/Kontroll!$B$6)+1)</f>
        <v>20</v>
      </c>
      <c r="C104" s="7">
        <f>IF($S104="","",MOD($A104-1,Kontroll!$B$6)+1)</f>
        <v>4</v>
      </c>
      <c r="D104" s="15" t="str">
        <f>IF($S104="","",INDEX(Transjer!$A$6:$A$125,$B104))</f>
        <v/>
      </c>
      <c r="E104" s="15">
        <f>IF($S104="","",INDEX(Transjer!$B$6:$B$125,$B104))</f>
        <v>0</v>
      </c>
      <c r="F104" s="16">
        <f>IF($S104="","",INDEX(Transjer!$C$6:$C$125,$B104))</f>
        <v>0</v>
      </c>
      <c r="G104" s="17">
        <f>IF($S104="","",INDEX(Skjermingsrenter!$A$6:$A$35,$C104))</f>
        <v>2024</v>
      </c>
      <c r="H104" s="18">
        <f>IF($S104="","",INDEX(Transjer!$D$6:$D$125,$B104))</f>
        <v>0</v>
      </c>
      <c r="I104" s="18">
        <f>IF($S104="","",INDEX(Transjer!$E$6:$E$125,$B104))</f>
        <v>0</v>
      </c>
      <c r="J104" s="19">
        <f>IF($S104="","",INDEX(Skjermingsrenter!$B$6:$B$35,$C104))</f>
        <v>3.9E-2</v>
      </c>
      <c r="K104" s="20">
        <f t="shared" si="9"/>
        <v>45292</v>
      </c>
      <c r="L104" s="21">
        <f>IF($S104="","",IF($G104&lt;YEAR($F104),0,$H104*SUMIFS(Utbytter!$D$6:$D$1005,Utbytter!$A$6:$A$1005,$E104,Utbytter!$B$6:$B$1005,"&gt;="&amp;$K104,Utbytter!$B$6:$B$1005,"&lt;="&amp;DATE($G104,12,31))))</f>
        <v>0</v>
      </c>
      <c r="M104" s="21">
        <f t="shared" si="15"/>
        <v>0</v>
      </c>
      <c r="N104" s="21">
        <f t="shared" si="10"/>
        <v>0</v>
      </c>
      <c r="O104" s="21">
        <f t="shared" si="11"/>
        <v>0</v>
      </c>
      <c r="P104" s="21">
        <f t="shared" si="12"/>
        <v>0</v>
      </c>
      <c r="Q104" s="21">
        <f t="shared" si="13"/>
        <v>0</v>
      </c>
      <c r="R104" s="21">
        <f t="shared" si="14"/>
        <v>0</v>
      </c>
      <c r="S104" s="7">
        <f>IF(ROW()-5&lt;=Kontroll!$B$8,1,"")</f>
        <v>1</v>
      </c>
    </row>
    <row r="105" spans="1:19" x14ac:dyDescent="0.2">
      <c r="A105" s="7">
        <f t="shared" si="8"/>
        <v>100</v>
      </c>
      <c r="B105" s="7">
        <f>IF($S105="","",INT(($A105-1)/Kontroll!$B$6)+1)</f>
        <v>20</v>
      </c>
      <c r="C105" s="7">
        <f>IF($S105="","",MOD($A105-1,Kontroll!$B$6)+1)</f>
        <v>5</v>
      </c>
      <c r="D105" s="15" t="str">
        <f>IF($S105="","",INDEX(Transjer!$A$6:$A$125,$B105))</f>
        <v/>
      </c>
      <c r="E105" s="15">
        <f>IF($S105="","",INDEX(Transjer!$B$6:$B$125,$B105))</f>
        <v>0</v>
      </c>
      <c r="F105" s="16">
        <f>IF($S105="","",INDEX(Transjer!$C$6:$C$125,$B105))</f>
        <v>0</v>
      </c>
      <c r="G105" s="17">
        <f>IF($S105="","",INDEX(Skjermingsrenter!$A$6:$A$35,$C105))</f>
        <v>2025</v>
      </c>
      <c r="H105" s="18">
        <f>IF($S105="","",INDEX(Transjer!$D$6:$D$125,$B105))</f>
        <v>0</v>
      </c>
      <c r="I105" s="18">
        <f>IF($S105="","",INDEX(Transjer!$E$6:$E$125,$B105))</f>
        <v>0</v>
      </c>
      <c r="J105" s="19">
        <f>IF($S105="","",INDEX(Skjermingsrenter!$B$6:$B$35,$C105))</f>
        <v>3.5999999999999997E-2</v>
      </c>
      <c r="K105" s="20">
        <f t="shared" si="9"/>
        <v>45658</v>
      </c>
      <c r="L105" s="21">
        <f>IF($S105="","",IF($G105&lt;YEAR($F105),0,$H105*SUMIFS(Utbytter!$D$6:$D$1005,Utbytter!$A$6:$A$1005,$E105,Utbytter!$B$6:$B$1005,"&gt;="&amp;$K105,Utbytter!$B$6:$B$1005,"&lt;="&amp;DATE($G105,12,31))))</f>
        <v>0</v>
      </c>
      <c r="M105" s="21">
        <f t="shared" si="15"/>
        <v>0</v>
      </c>
      <c r="N105" s="21">
        <f t="shared" si="10"/>
        <v>0</v>
      </c>
      <c r="O105" s="21">
        <f t="shared" si="11"/>
        <v>0</v>
      </c>
      <c r="P105" s="21">
        <f t="shared" si="12"/>
        <v>0</v>
      </c>
      <c r="Q105" s="21">
        <f t="shared" si="13"/>
        <v>0</v>
      </c>
      <c r="R105" s="21">
        <f t="shared" si="14"/>
        <v>0</v>
      </c>
      <c r="S105" s="7">
        <f>IF(ROW()-5&lt;=Kontroll!$B$8,1,"")</f>
        <v>1</v>
      </c>
    </row>
    <row r="106" spans="1:19" x14ac:dyDescent="0.2">
      <c r="A106" s="7">
        <f t="shared" si="8"/>
        <v>101</v>
      </c>
      <c r="B106" s="7">
        <f>IF($S106="","",INT(($A106-1)/Kontroll!$B$6)+1)</f>
        <v>21</v>
      </c>
      <c r="C106" s="7">
        <f>IF($S106="","",MOD($A106-1,Kontroll!$B$6)+1)</f>
        <v>1</v>
      </c>
      <c r="D106" s="15" t="str">
        <f>IF($S106="","",INDEX(Transjer!$A$6:$A$125,$B106))</f>
        <v/>
      </c>
      <c r="E106" s="15">
        <f>IF($S106="","",INDEX(Transjer!$B$6:$B$125,$B106))</f>
        <v>0</v>
      </c>
      <c r="F106" s="16">
        <f>IF($S106="","",INDEX(Transjer!$C$6:$C$125,$B106))</f>
        <v>0</v>
      </c>
      <c r="G106" s="17">
        <f>IF($S106="","",INDEX(Skjermingsrenter!$A$6:$A$35,$C106))</f>
        <v>2021</v>
      </c>
      <c r="H106" s="18">
        <f>IF($S106="","",INDEX(Transjer!$D$6:$D$125,$B106))</f>
        <v>0</v>
      </c>
      <c r="I106" s="18">
        <f>IF($S106="","",INDEX(Transjer!$E$6:$E$125,$B106))</f>
        <v>0</v>
      </c>
      <c r="J106" s="19">
        <f>IF($S106="","",INDEX(Skjermingsrenter!$B$6:$B$35,$C106))</f>
        <v>5.0000000000000001E-3</v>
      </c>
      <c r="K106" s="20">
        <f t="shared" si="9"/>
        <v>44197</v>
      </c>
      <c r="L106" s="21">
        <f>IF($S106="","",IF($G106&lt;YEAR($F106),0,$H106*SUMIFS(Utbytter!$D$6:$D$1005,Utbytter!$A$6:$A$1005,$E106,Utbytter!$B$6:$B$1005,"&gt;="&amp;$K106,Utbytter!$B$6:$B$1005,"&lt;="&amp;DATE($G106,12,31))))</f>
        <v>0</v>
      </c>
      <c r="M106" s="21">
        <f t="shared" si="15"/>
        <v>0</v>
      </c>
      <c r="N106" s="21">
        <f t="shared" si="10"/>
        <v>0</v>
      </c>
      <c r="O106" s="21">
        <f t="shared" si="11"/>
        <v>0</v>
      </c>
      <c r="P106" s="21">
        <f t="shared" si="12"/>
        <v>0</v>
      </c>
      <c r="Q106" s="21">
        <f t="shared" si="13"/>
        <v>0</v>
      </c>
      <c r="R106" s="21">
        <f t="shared" si="14"/>
        <v>0</v>
      </c>
      <c r="S106" s="7">
        <f>IF(ROW()-5&lt;=Kontroll!$B$8,1,"")</f>
        <v>1</v>
      </c>
    </row>
    <row r="107" spans="1:19" x14ac:dyDescent="0.2">
      <c r="A107" s="7">
        <f t="shared" si="8"/>
        <v>102</v>
      </c>
      <c r="B107" s="7">
        <f>IF($S107="","",INT(($A107-1)/Kontroll!$B$6)+1)</f>
        <v>21</v>
      </c>
      <c r="C107" s="7">
        <f>IF($S107="","",MOD($A107-1,Kontroll!$B$6)+1)</f>
        <v>2</v>
      </c>
      <c r="D107" s="15" t="str">
        <f>IF($S107="","",INDEX(Transjer!$A$6:$A$125,$B107))</f>
        <v/>
      </c>
      <c r="E107" s="15">
        <f>IF($S107="","",INDEX(Transjer!$B$6:$B$125,$B107))</f>
        <v>0</v>
      </c>
      <c r="F107" s="16">
        <f>IF($S107="","",INDEX(Transjer!$C$6:$C$125,$B107))</f>
        <v>0</v>
      </c>
      <c r="G107" s="17">
        <f>IF($S107="","",INDEX(Skjermingsrenter!$A$6:$A$35,$C107))</f>
        <v>2022</v>
      </c>
      <c r="H107" s="18">
        <f>IF($S107="","",INDEX(Transjer!$D$6:$D$125,$B107))</f>
        <v>0</v>
      </c>
      <c r="I107" s="18">
        <f>IF($S107="","",INDEX(Transjer!$E$6:$E$125,$B107))</f>
        <v>0</v>
      </c>
      <c r="J107" s="19">
        <f>IF($S107="","",INDEX(Skjermingsrenter!$B$6:$B$35,$C107))</f>
        <v>1.7000000000000001E-2</v>
      </c>
      <c r="K107" s="20">
        <f t="shared" si="9"/>
        <v>44562</v>
      </c>
      <c r="L107" s="21">
        <f>IF($S107="","",IF($G107&lt;YEAR($F107),0,$H107*SUMIFS(Utbytter!$D$6:$D$1005,Utbytter!$A$6:$A$1005,$E107,Utbytter!$B$6:$B$1005,"&gt;="&amp;$K107,Utbytter!$B$6:$B$1005,"&lt;="&amp;DATE($G107,12,31))))</f>
        <v>0</v>
      </c>
      <c r="M107" s="21">
        <f t="shared" si="15"/>
        <v>0</v>
      </c>
      <c r="N107" s="21">
        <f t="shared" si="10"/>
        <v>0</v>
      </c>
      <c r="O107" s="21">
        <f t="shared" si="11"/>
        <v>0</v>
      </c>
      <c r="P107" s="21">
        <f t="shared" si="12"/>
        <v>0</v>
      </c>
      <c r="Q107" s="21">
        <f t="shared" si="13"/>
        <v>0</v>
      </c>
      <c r="R107" s="21">
        <f t="shared" si="14"/>
        <v>0</v>
      </c>
      <c r="S107" s="7">
        <f>IF(ROW()-5&lt;=Kontroll!$B$8,1,"")</f>
        <v>1</v>
      </c>
    </row>
    <row r="108" spans="1:19" x14ac:dyDescent="0.2">
      <c r="A108" s="7">
        <f t="shared" si="8"/>
        <v>103</v>
      </c>
      <c r="B108" s="7">
        <f>IF($S108="","",INT(($A108-1)/Kontroll!$B$6)+1)</f>
        <v>21</v>
      </c>
      <c r="C108" s="7">
        <f>IF($S108="","",MOD($A108-1,Kontroll!$B$6)+1)</f>
        <v>3</v>
      </c>
      <c r="D108" s="15" t="str">
        <f>IF($S108="","",INDEX(Transjer!$A$6:$A$125,$B108))</f>
        <v/>
      </c>
      <c r="E108" s="15">
        <f>IF($S108="","",INDEX(Transjer!$B$6:$B$125,$B108))</f>
        <v>0</v>
      </c>
      <c r="F108" s="16">
        <f>IF($S108="","",INDEX(Transjer!$C$6:$C$125,$B108))</f>
        <v>0</v>
      </c>
      <c r="G108" s="17">
        <f>IF($S108="","",INDEX(Skjermingsrenter!$A$6:$A$35,$C108))</f>
        <v>2023</v>
      </c>
      <c r="H108" s="18">
        <f>IF($S108="","",INDEX(Transjer!$D$6:$D$125,$B108))</f>
        <v>0</v>
      </c>
      <c r="I108" s="18">
        <f>IF($S108="","",INDEX(Transjer!$E$6:$E$125,$B108))</f>
        <v>0</v>
      </c>
      <c r="J108" s="19">
        <f>IF($S108="","",INDEX(Skjermingsrenter!$B$6:$B$35,$C108))</f>
        <v>3.2000000000000001E-2</v>
      </c>
      <c r="K108" s="20">
        <f t="shared" si="9"/>
        <v>44927</v>
      </c>
      <c r="L108" s="21">
        <f>IF($S108="","",IF($G108&lt;YEAR($F108),0,$H108*SUMIFS(Utbytter!$D$6:$D$1005,Utbytter!$A$6:$A$1005,$E108,Utbytter!$B$6:$B$1005,"&gt;="&amp;$K108,Utbytter!$B$6:$B$1005,"&lt;="&amp;DATE($G108,12,31))))</f>
        <v>0</v>
      </c>
      <c r="M108" s="21">
        <f t="shared" si="15"/>
        <v>0</v>
      </c>
      <c r="N108" s="21">
        <f t="shared" si="10"/>
        <v>0</v>
      </c>
      <c r="O108" s="21">
        <f t="shared" si="11"/>
        <v>0</v>
      </c>
      <c r="P108" s="21">
        <f t="shared" si="12"/>
        <v>0</v>
      </c>
      <c r="Q108" s="21">
        <f t="shared" si="13"/>
        <v>0</v>
      </c>
      <c r="R108" s="21">
        <f t="shared" si="14"/>
        <v>0</v>
      </c>
      <c r="S108" s="7">
        <f>IF(ROW()-5&lt;=Kontroll!$B$8,1,"")</f>
        <v>1</v>
      </c>
    </row>
    <row r="109" spans="1:19" x14ac:dyDescent="0.2">
      <c r="A109" s="7">
        <f t="shared" si="8"/>
        <v>104</v>
      </c>
      <c r="B109" s="7">
        <f>IF($S109="","",INT(($A109-1)/Kontroll!$B$6)+1)</f>
        <v>21</v>
      </c>
      <c r="C109" s="7">
        <f>IF($S109="","",MOD($A109-1,Kontroll!$B$6)+1)</f>
        <v>4</v>
      </c>
      <c r="D109" s="15" t="str">
        <f>IF($S109="","",INDEX(Transjer!$A$6:$A$125,$B109))</f>
        <v/>
      </c>
      <c r="E109" s="15">
        <f>IF($S109="","",INDEX(Transjer!$B$6:$B$125,$B109))</f>
        <v>0</v>
      </c>
      <c r="F109" s="16">
        <f>IF($S109="","",INDEX(Transjer!$C$6:$C$125,$B109))</f>
        <v>0</v>
      </c>
      <c r="G109" s="17">
        <f>IF($S109="","",INDEX(Skjermingsrenter!$A$6:$A$35,$C109))</f>
        <v>2024</v>
      </c>
      <c r="H109" s="18">
        <f>IF($S109="","",INDEX(Transjer!$D$6:$D$125,$B109))</f>
        <v>0</v>
      </c>
      <c r="I109" s="18">
        <f>IF($S109="","",INDEX(Transjer!$E$6:$E$125,$B109))</f>
        <v>0</v>
      </c>
      <c r="J109" s="19">
        <f>IF($S109="","",INDEX(Skjermingsrenter!$B$6:$B$35,$C109))</f>
        <v>3.9E-2</v>
      </c>
      <c r="K109" s="20">
        <f t="shared" si="9"/>
        <v>45292</v>
      </c>
      <c r="L109" s="21">
        <f>IF($S109="","",IF($G109&lt;YEAR($F109),0,$H109*SUMIFS(Utbytter!$D$6:$D$1005,Utbytter!$A$6:$A$1005,$E109,Utbytter!$B$6:$B$1005,"&gt;="&amp;$K109,Utbytter!$B$6:$B$1005,"&lt;="&amp;DATE($G109,12,31))))</f>
        <v>0</v>
      </c>
      <c r="M109" s="21">
        <f t="shared" si="15"/>
        <v>0</v>
      </c>
      <c r="N109" s="21">
        <f t="shared" si="10"/>
        <v>0</v>
      </c>
      <c r="O109" s="21">
        <f t="shared" si="11"/>
        <v>0</v>
      </c>
      <c r="P109" s="21">
        <f t="shared" si="12"/>
        <v>0</v>
      </c>
      <c r="Q109" s="21">
        <f t="shared" si="13"/>
        <v>0</v>
      </c>
      <c r="R109" s="21">
        <f t="shared" si="14"/>
        <v>0</v>
      </c>
      <c r="S109" s="7">
        <f>IF(ROW()-5&lt;=Kontroll!$B$8,1,"")</f>
        <v>1</v>
      </c>
    </row>
    <row r="110" spans="1:19" x14ac:dyDescent="0.2">
      <c r="A110" s="7">
        <f t="shared" si="8"/>
        <v>105</v>
      </c>
      <c r="B110" s="7">
        <f>IF($S110="","",INT(($A110-1)/Kontroll!$B$6)+1)</f>
        <v>21</v>
      </c>
      <c r="C110" s="7">
        <f>IF($S110="","",MOD($A110-1,Kontroll!$B$6)+1)</f>
        <v>5</v>
      </c>
      <c r="D110" s="15" t="str">
        <f>IF($S110="","",INDEX(Transjer!$A$6:$A$125,$B110))</f>
        <v/>
      </c>
      <c r="E110" s="15">
        <f>IF($S110="","",INDEX(Transjer!$B$6:$B$125,$B110))</f>
        <v>0</v>
      </c>
      <c r="F110" s="16">
        <f>IF($S110="","",INDEX(Transjer!$C$6:$C$125,$B110))</f>
        <v>0</v>
      </c>
      <c r="G110" s="17">
        <f>IF($S110="","",INDEX(Skjermingsrenter!$A$6:$A$35,$C110))</f>
        <v>2025</v>
      </c>
      <c r="H110" s="18">
        <f>IF($S110="","",INDEX(Transjer!$D$6:$D$125,$B110))</f>
        <v>0</v>
      </c>
      <c r="I110" s="18">
        <f>IF($S110="","",INDEX(Transjer!$E$6:$E$125,$B110))</f>
        <v>0</v>
      </c>
      <c r="J110" s="19">
        <f>IF($S110="","",INDEX(Skjermingsrenter!$B$6:$B$35,$C110))</f>
        <v>3.5999999999999997E-2</v>
      </c>
      <c r="K110" s="20">
        <f t="shared" si="9"/>
        <v>45658</v>
      </c>
      <c r="L110" s="21">
        <f>IF($S110="","",IF($G110&lt;YEAR($F110),0,$H110*SUMIFS(Utbytter!$D$6:$D$1005,Utbytter!$A$6:$A$1005,$E110,Utbytter!$B$6:$B$1005,"&gt;="&amp;$K110,Utbytter!$B$6:$B$1005,"&lt;="&amp;DATE($G110,12,31))))</f>
        <v>0</v>
      </c>
      <c r="M110" s="21">
        <f t="shared" si="15"/>
        <v>0</v>
      </c>
      <c r="N110" s="21">
        <f t="shared" si="10"/>
        <v>0</v>
      </c>
      <c r="O110" s="21">
        <f t="shared" si="11"/>
        <v>0</v>
      </c>
      <c r="P110" s="21">
        <f t="shared" si="12"/>
        <v>0</v>
      </c>
      <c r="Q110" s="21">
        <f t="shared" si="13"/>
        <v>0</v>
      </c>
      <c r="R110" s="21">
        <f t="shared" si="14"/>
        <v>0</v>
      </c>
      <c r="S110" s="7">
        <f>IF(ROW()-5&lt;=Kontroll!$B$8,1,"")</f>
        <v>1</v>
      </c>
    </row>
    <row r="111" spans="1:19" x14ac:dyDescent="0.2">
      <c r="A111" s="7">
        <f t="shared" si="8"/>
        <v>106</v>
      </c>
      <c r="B111" s="7">
        <f>IF($S111="","",INT(($A111-1)/Kontroll!$B$6)+1)</f>
        <v>22</v>
      </c>
      <c r="C111" s="7">
        <f>IF($S111="","",MOD($A111-1,Kontroll!$B$6)+1)</f>
        <v>1</v>
      </c>
      <c r="D111" s="15" t="str">
        <f>IF($S111="","",INDEX(Transjer!$A$6:$A$125,$B111))</f>
        <v/>
      </c>
      <c r="E111" s="15">
        <f>IF($S111="","",INDEX(Transjer!$B$6:$B$125,$B111))</f>
        <v>0</v>
      </c>
      <c r="F111" s="16">
        <f>IF($S111="","",INDEX(Transjer!$C$6:$C$125,$B111))</f>
        <v>0</v>
      </c>
      <c r="G111" s="17">
        <f>IF($S111="","",INDEX(Skjermingsrenter!$A$6:$A$35,$C111))</f>
        <v>2021</v>
      </c>
      <c r="H111" s="18">
        <f>IF($S111="","",INDEX(Transjer!$D$6:$D$125,$B111))</f>
        <v>0</v>
      </c>
      <c r="I111" s="18">
        <f>IF($S111="","",INDEX(Transjer!$E$6:$E$125,$B111))</f>
        <v>0</v>
      </c>
      <c r="J111" s="19">
        <f>IF($S111="","",INDEX(Skjermingsrenter!$B$6:$B$35,$C111))</f>
        <v>5.0000000000000001E-3</v>
      </c>
      <c r="K111" s="20">
        <f t="shared" si="9"/>
        <v>44197</v>
      </c>
      <c r="L111" s="21">
        <f>IF($S111="","",IF($G111&lt;YEAR($F111),0,$H111*SUMIFS(Utbytter!$D$6:$D$1005,Utbytter!$A$6:$A$1005,$E111,Utbytter!$B$6:$B$1005,"&gt;="&amp;$K111,Utbytter!$B$6:$B$1005,"&lt;="&amp;DATE($G111,12,31))))</f>
        <v>0</v>
      </c>
      <c r="M111" s="21">
        <f t="shared" si="15"/>
        <v>0</v>
      </c>
      <c r="N111" s="21">
        <f t="shared" si="10"/>
        <v>0</v>
      </c>
      <c r="O111" s="21">
        <f t="shared" si="11"/>
        <v>0</v>
      </c>
      <c r="P111" s="21">
        <f t="shared" si="12"/>
        <v>0</v>
      </c>
      <c r="Q111" s="21">
        <f t="shared" si="13"/>
        <v>0</v>
      </c>
      <c r="R111" s="21">
        <f t="shared" si="14"/>
        <v>0</v>
      </c>
      <c r="S111" s="7">
        <f>IF(ROW()-5&lt;=Kontroll!$B$8,1,"")</f>
        <v>1</v>
      </c>
    </row>
    <row r="112" spans="1:19" x14ac:dyDescent="0.2">
      <c r="A112" s="7">
        <f t="shared" si="8"/>
        <v>107</v>
      </c>
      <c r="B112" s="7">
        <f>IF($S112="","",INT(($A112-1)/Kontroll!$B$6)+1)</f>
        <v>22</v>
      </c>
      <c r="C112" s="7">
        <f>IF($S112="","",MOD($A112-1,Kontroll!$B$6)+1)</f>
        <v>2</v>
      </c>
      <c r="D112" s="15" t="str">
        <f>IF($S112="","",INDEX(Transjer!$A$6:$A$125,$B112))</f>
        <v/>
      </c>
      <c r="E112" s="15">
        <f>IF($S112="","",INDEX(Transjer!$B$6:$B$125,$B112))</f>
        <v>0</v>
      </c>
      <c r="F112" s="16">
        <f>IF($S112="","",INDEX(Transjer!$C$6:$C$125,$B112))</f>
        <v>0</v>
      </c>
      <c r="G112" s="17">
        <f>IF($S112="","",INDEX(Skjermingsrenter!$A$6:$A$35,$C112))</f>
        <v>2022</v>
      </c>
      <c r="H112" s="18">
        <f>IF($S112="","",INDEX(Transjer!$D$6:$D$125,$B112))</f>
        <v>0</v>
      </c>
      <c r="I112" s="18">
        <f>IF($S112="","",INDEX(Transjer!$E$6:$E$125,$B112))</f>
        <v>0</v>
      </c>
      <c r="J112" s="19">
        <f>IF($S112="","",INDEX(Skjermingsrenter!$B$6:$B$35,$C112))</f>
        <v>1.7000000000000001E-2</v>
      </c>
      <c r="K112" s="20">
        <f t="shared" si="9"/>
        <v>44562</v>
      </c>
      <c r="L112" s="21">
        <f>IF($S112="","",IF($G112&lt;YEAR($F112),0,$H112*SUMIFS(Utbytter!$D$6:$D$1005,Utbytter!$A$6:$A$1005,$E112,Utbytter!$B$6:$B$1005,"&gt;="&amp;$K112,Utbytter!$B$6:$B$1005,"&lt;="&amp;DATE($G112,12,31))))</f>
        <v>0</v>
      </c>
      <c r="M112" s="21">
        <f t="shared" si="15"/>
        <v>0</v>
      </c>
      <c r="N112" s="21">
        <f t="shared" si="10"/>
        <v>0</v>
      </c>
      <c r="O112" s="21">
        <f t="shared" si="11"/>
        <v>0</v>
      </c>
      <c r="P112" s="21">
        <f t="shared" si="12"/>
        <v>0</v>
      </c>
      <c r="Q112" s="21">
        <f t="shared" si="13"/>
        <v>0</v>
      </c>
      <c r="R112" s="21">
        <f t="shared" si="14"/>
        <v>0</v>
      </c>
      <c r="S112" s="7">
        <f>IF(ROW()-5&lt;=Kontroll!$B$8,1,"")</f>
        <v>1</v>
      </c>
    </row>
    <row r="113" spans="1:19" x14ac:dyDescent="0.2">
      <c r="A113" s="7">
        <f t="shared" si="8"/>
        <v>108</v>
      </c>
      <c r="B113" s="7">
        <f>IF($S113="","",INT(($A113-1)/Kontroll!$B$6)+1)</f>
        <v>22</v>
      </c>
      <c r="C113" s="7">
        <f>IF($S113="","",MOD($A113-1,Kontroll!$B$6)+1)</f>
        <v>3</v>
      </c>
      <c r="D113" s="15" t="str">
        <f>IF($S113="","",INDEX(Transjer!$A$6:$A$125,$B113))</f>
        <v/>
      </c>
      <c r="E113" s="15">
        <f>IF($S113="","",INDEX(Transjer!$B$6:$B$125,$B113))</f>
        <v>0</v>
      </c>
      <c r="F113" s="16">
        <f>IF($S113="","",INDEX(Transjer!$C$6:$C$125,$B113))</f>
        <v>0</v>
      </c>
      <c r="G113" s="17">
        <f>IF($S113="","",INDEX(Skjermingsrenter!$A$6:$A$35,$C113))</f>
        <v>2023</v>
      </c>
      <c r="H113" s="18">
        <f>IF($S113="","",INDEX(Transjer!$D$6:$D$125,$B113))</f>
        <v>0</v>
      </c>
      <c r="I113" s="18">
        <f>IF($S113="","",INDEX(Transjer!$E$6:$E$125,$B113))</f>
        <v>0</v>
      </c>
      <c r="J113" s="19">
        <f>IF($S113="","",INDEX(Skjermingsrenter!$B$6:$B$35,$C113))</f>
        <v>3.2000000000000001E-2</v>
      </c>
      <c r="K113" s="20">
        <f t="shared" si="9"/>
        <v>44927</v>
      </c>
      <c r="L113" s="21">
        <f>IF($S113="","",IF($G113&lt;YEAR($F113),0,$H113*SUMIFS(Utbytter!$D$6:$D$1005,Utbytter!$A$6:$A$1005,$E113,Utbytter!$B$6:$B$1005,"&gt;="&amp;$K113,Utbytter!$B$6:$B$1005,"&lt;="&amp;DATE($G113,12,31))))</f>
        <v>0</v>
      </c>
      <c r="M113" s="21">
        <f t="shared" si="15"/>
        <v>0</v>
      </c>
      <c r="N113" s="21">
        <f t="shared" si="10"/>
        <v>0</v>
      </c>
      <c r="O113" s="21">
        <f t="shared" si="11"/>
        <v>0</v>
      </c>
      <c r="P113" s="21">
        <f t="shared" si="12"/>
        <v>0</v>
      </c>
      <c r="Q113" s="21">
        <f t="shared" si="13"/>
        <v>0</v>
      </c>
      <c r="R113" s="21">
        <f t="shared" si="14"/>
        <v>0</v>
      </c>
      <c r="S113" s="7">
        <f>IF(ROW()-5&lt;=Kontroll!$B$8,1,"")</f>
        <v>1</v>
      </c>
    </row>
    <row r="114" spans="1:19" x14ac:dyDescent="0.2">
      <c r="A114" s="7">
        <f t="shared" si="8"/>
        <v>109</v>
      </c>
      <c r="B114" s="7">
        <f>IF($S114="","",INT(($A114-1)/Kontroll!$B$6)+1)</f>
        <v>22</v>
      </c>
      <c r="C114" s="7">
        <f>IF($S114="","",MOD($A114-1,Kontroll!$B$6)+1)</f>
        <v>4</v>
      </c>
      <c r="D114" s="15" t="str">
        <f>IF($S114="","",INDEX(Transjer!$A$6:$A$125,$B114))</f>
        <v/>
      </c>
      <c r="E114" s="15">
        <f>IF($S114="","",INDEX(Transjer!$B$6:$B$125,$B114))</f>
        <v>0</v>
      </c>
      <c r="F114" s="16">
        <f>IF($S114="","",INDEX(Transjer!$C$6:$C$125,$B114))</f>
        <v>0</v>
      </c>
      <c r="G114" s="17">
        <f>IF($S114="","",INDEX(Skjermingsrenter!$A$6:$A$35,$C114))</f>
        <v>2024</v>
      </c>
      <c r="H114" s="18">
        <f>IF($S114="","",INDEX(Transjer!$D$6:$D$125,$B114))</f>
        <v>0</v>
      </c>
      <c r="I114" s="18">
        <f>IF($S114="","",INDEX(Transjer!$E$6:$E$125,$B114))</f>
        <v>0</v>
      </c>
      <c r="J114" s="19">
        <f>IF($S114="","",INDEX(Skjermingsrenter!$B$6:$B$35,$C114))</f>
        <v>3.9E-2</v>
      </c>
      <c r="K114" s="20">
        <f t="shared" si="9"/>
        <v>45292</v>
      </c>
      <c r="L114" s="21">
        <f>IF($S114="","",IF($G114&lt;YEAR($F114),0,$H114*SUMIFS(Utbytter!$D$6:$D$1005,Utbytter!$A$6:$A$1005,$E114,Utbytter!$B$6:$B$1005,"&gt;="&amp;$K114,Utbytter!$B$6:$B$1005,"&lt;="&amp;DATE($G114,12,31))))</f>
        <v>0</v>
      </c>
      <c r="M114" s="21">
        <f t="shared" si="15"/>
        <v>0</v>
      </c>
      <c r="N114" s="21">
        <f t="shared" si="10"/>
        <v>0</v>
      </c>
      <c r="O114" s="21">
        <f t="shared" si="11"/>
        <v>0</v>
      </c>
      <c r="P114" s="21">
        <f t="shared" si="12"/>
        <v>0</v>
      </c>
      <c r="Q114" s="21">
        <f t="shared" si="13"/>
        <v>0</v>
      </c>
      <c r="R114" s="21">
        <f t="shared" si="14"/>
        <v>0</v>
      </c>
      <c r="S114" s="7">
        <f>IF(ROW()-5&lt;=Kontroll!$B$8,1,"")</f>
        <v>1</v>
      </c>
    </row>
    <row r="115" spans="1:19" x14ac:dyDescent="0.2">
      <c r="A115" s="7">
        <f t="shared" si="8"/>
        <v>110</v>
      </c>
      <c r="B115" s="7">
        <f>IF($S115="","",INT(($A115-1)/Kontroll!$B$6)+1)</f>
        <v>22</v>
      </c>
      <c r="C115" s="7">
        <f>IF($S115="","",MOD($A115-1,Kontroll!$B$6)+1)</f>
        <v>5</v>
      </c>
      <c r="D115" s="15" t="str">
        <f>IF($S115="","",INDEX(Transjer!$A$6:$A$125,$B115))</f>
        <v/>
      </c>
      <c r="E115" s="15">
        <f>IF($S115="","",INDEX(Transjer!$B$6:$B$125,$B115))</f>
        <v>0</v>
      </c>
      <c r="F115" s="16">
        <f>IF($S115="","",INDEX(Transjer!$C$6:$C$125,$B115))</f>
        <v>0</v>
      </c>
      <c r="G115" s="17">
        <f>IF($S115="","",INDEX(Skjermingsrenter!$A$6:$A$35,$C115))</f>
        <v>2025</v>
      </c>
      <c r="H115" s="18">
        <f>IF($S115="","",INDEX(Transjer!$D$6:$D$125,$B115))</f>
        <v>0</v>
      </c>
      <c r="I115" s="18">
        <f>IF($S115="","",INDEX(Transjer!$E$6:$E$125,$B115))</f>
        <v>0</v>
      </c>
      <c r="J115" s="19">
        <f>IF($S115="","",INDEX(Skjermingsrenter!$B$6:$B$35,$C115))</f>
        <v>3.5999999999999997E-2</v>
      </c>
      <c r="K115" s="20">
        <f t="shared" si="9"/>
        <v>45658</v>
      </c>
      <c r="L115" s="21">
        <f>IF($S115="","",IF($G115&lt;YEAR($F115),0,$H115*SUMIFS(Utbytter!$D$6:$D$1005,Utbytter!$A$6:$A$1005,$E115,Utbytter!$B$6:$B$1005,"&gt;="&amp;$K115,Utbytter!$B$6:$B$1005,"&lt;="&amp;DATE($G115,12,31))))</f>
        <v>0</v>
      </c>
      <c r="M115" s="21">
        <f t="shared" si="15"/>
        <v>0</v>
      </c>
      <c r="N115" s="21">
        <f t="shared" si="10"/>
        <v>0</v>
      </c>
      <c r="O115" s="21">
        <f t="shared" si="11"/>
        <v>0</v>
      </c>
      <c r="P115" s="21">
        <f t="shared" si="12"/>
        <v>0</v>
      </c>
      <c r="Q115" s="21">
        <f t="shared" si="13"/>
        <v>0</v>
      </c>
      <c r="R115" s="21">
        <f t="shared" si="14"/>
        <v>0</v>
      </c>
      <c r="S115" s="7">
        <f>IF(ROW()-5&lt;=Kontroll!$B$8,1,"")</f>
        <v>1</v>
      </c>
    </row>
    <row r="116" spans="1:19" x14ac:dyDescent="0.2">
      <c r="A116" s="7">
        <f t="shared" si="8"/>
        <v>111</v>
      </c>
      <c r="B116" s="7">
        <f>IF($S116="","",INT(($A116-1)/Kontroll!$B$6)+1)</f>
        <v>23</v>
      </c>
      <c r="C116" s="7">
        <f>IF($S116="","",MOD($A116-1,Kontroll!$B$6)+1)</f>
        <v>1</v>
      </c>
      <c r="D116" s="15" t="str">
        <f>IF($S116="","",INDEX(Transjer!$A$6:$A$125,$B116))</f>
        <v/>
      </c>
      <c r="E116" s="15">
        <f>IF($S116="","",INDEX(Transjer!$B$6:$B$125,$B116))</f>
        <v>0</v>
      </c>
      <c r="F116" s="16">
        <f>IF($S116="","",INDEX(Transjer!$C$6:$C$125,$B116))</f>
        <v>0</v>
      </c>
      <c r="G116" s="17">
        <f>IF($S116="","",INDEX(Skjermingsrenter!$A$6:$A$35,$C116))</f>
        <v>2021</v>
      </c>
      <c r="H116" s="18">
        <f>IF($S116="","",INDEX(Transjer!$D$6:$D$125,$B116))</f>
        <v>0</v>
      </c>
      <c r="I116" s="18">
        <f>IF($S116="","",INDEX(Transjer!$E$6:$E$125,$B116))</f>
        <v>0</v>
      </c>
      <c r="J116" s="19">
        <f>IF($S116="","",INDEX(Skjermingsrenter!$B$6:$B$35,$C116))</f>
        <v>5.0000000000000001E-3</v>
      </c>
      <c r="K116" s="20">
        <f t="shared" si="9"/>
        <v>44197</v>
      </c>
      <c r="L116" s="21">
        <f>IF($S116="","",IF($G116&lt;YEAR($F116),0,$H116*SUMIFS(Utbytter!$D$6:$D$1005,Utbytter!$A$6:$A$1005,$E116,Utbytter!$B$6:$B$1005,"&gt;="&amp;$K116,Utbytter!$B$6:$B$1005,"&lt;="&amp;DATE($G116,12,31))))</f>
        <v>0</v>
      </c>
      <c r="M116" s="21">
        <f t="shared" si="15"/>
        <v>0</v>
      </c>
      <c r="N116" s="21">
        <f t="shared" si="10"/>
        <v>0</v>
      </c>
      <c r="O116" s="21">
        <f t="shared" si="11"/>
        <v>0</v>
      </c>
      <c r="P116" s="21">
        <f t="shared" si="12"/>
        <v>0</v>
      </c>
      <c r="Q116" s="21">
        <f t="shared" si="13"/>
        <v>0</v>
      </c>
      <c r="R116" s="21">
        <f t="shared" si="14"/>
        <v>0</v>
      </c>
      <c r="S116" s="7">
        <f>IF(ROW()-5&lt;=Kontroll!$B$8,1,"")</f>
        <v>1</v>
      </c>
    </row>
    <row r="117" spans="1:19" x14ac:dyDescent="0.2">
      <c r="A117" s="7">
        <f t="shared" si="8"/>
        <v>112</v>
      </c>
      <c r="B117" s="7">
        <f>IF($S117="","",INT(($A117-1)/Kontroll!$B$6)+1)</f>
        <v>23</v>
      </c>
      <c r="C117" s="7">
        <f>IF($S117="","",MOD($A117-1,Kontroll!$B$6)+1)</f>
        <v>2</v>
      </c>
      <c r="D117" s="15" t="str">
        <f>IF($S117="","",INDEX(Transjer!$A$6:$A$125,$B117))</f>
        <v/>
      </c>
      <c r="E117" s="15">
        <f>IF($S117="","",INDEX(Transjer!$B$6:$B$125,$B117))</f>
        <v>0</v>
      </c>
      <c r="F117" s="16">
        <f>IF($S117="","",INDEX(Transjer!$C$6:$C$125,$B117))</f>
        <v>0</v>
      </c>
      <c r="G117" s="17">
        <f>IF($S117="","",INDEX(Skjermingsrenter!$A$6:$A$35,$C117))</f>
        <v>2022</v>
      </c>
      <c r="H117" s="18">
        <f>IF($S117="","",INDEX(Transjer!$D$6:$D$125,$B117))</f>
        <v>0</v>
      </c>
      <c r="I117" s="18">
        <f>IF($S117="","",INDEX(Transjer!$E$6:$E$125,$B117))</f>
        <v>0</v>
      </c>
      <c r="J117" s="19">
        <f>IF($S117="","",INDEX(Skjermingsrenter!$B$6:$B$35,$C117))</f>
        <v>1.7000000000000001E-2</v>
      </c>
      <c r="K117" s="20">
        <f t="shared" si="9"/>
        <v>44562</v>
      </c>
      <c r="L117" s="21">
        <f>IF($S117="","",IF($G117&lt;YEAR($F117),0,$H117*SUMIFS(Utbytter!$D$6:$D$1005,Utbytter!$A$6:$A$1005,$E117,Utbytter!$B$6:$B$1005,"&gt;="&amp;$K117,Utbytter!$B$6:$B$1005,"&lt;="&amp;DATE($G117,12,31))))</f>
        <v>0</v>
      </c>
      <c r="M117" s="21">
        <f t="shared" si="15"/>
        <v>0</v>
      </c>
      <c r="N117" s="21">
        <f t="shared" si="10"/>
        <v>0</v>
      </c>
      <c r="O117" s="21">
        <f t="shared" si="11"/>
        <v>0</v>
      </c>
      <c r="P117" s="21">
        <f t="shared" si="12"/>
        <v>0</v>
      </c>
      <c r="Q117" s="21">
        <f t="shared" si="13"/>
        <v>0</v>
      </c>
      <c r="R117" s="21">
        <f t="shared" si="14"/>
        <v>0</v>
      </c>
      <c r="S117" s="7">
        <f>IF(ROW()-5&lt;=Kontroll!$B$8,1,"")</f>
        <v>1</v>
      </c>
    </row>
    <row r="118" spans="1:19" x14ac:dyDescent="0.2">
      <c r="A118" s="7">
        <f t="shared" si="8"/>
        <v>113</v>
      </c>
      <c r="B118" s="7">
        <f>IF($S118="","",INT(($A118-1)/Kontroll!$B$6)+1)</f>
        <v>23</v>
      </c>
      <c r="C118" s="7">
        <f>IF($S118="","",MOD($A118-1,Kontroll!$B$6)+1)</f>
        <v>3</v>
      </c>
      <c r="D118" s="15" t="str">
        <f>IF($S118="","",INDEX(Transjer!$A$6:$A$125,$B118))</f>
        <v/>
      </c>
      <c r="E118" s="15">
        <f>IF($S118="","",INDEX(Transjer!$B$6:$B$125,$B118))</f>
        <v>0</v>
      </c>
      <c r="F118" s="16">
        <f>IF($S118="","",INDEX(Transjer!$C$6:$C$125,$B118))</f>
        <v>0</v>
      </c>
      <c r="G118" s="17">
        <f>IF($S118="","",INDEX(Skjermingsrenter!$A$6:$A$35,$C118))</f>
        <v>2023</v>
      </c>
      <c r="H118" s="18">
        <f>IF($S118="","",INDEX(Transjer!$D$6:$D$125,$B118))</f>
        <v>0</v>
      </c>
      <c r="I118" s="18">
        <f>IF($S118="","",INDEX(Transjer!$E$6:$E$125,$B118))</f>
        <v>0</v>
      </c>
      <c r="J118" s="19">
        <f>IF($S118="","",INDEX(Skjermingsrenter!$B$6:$B$35,$C118))</f>
        <v>3.2000000000000001E-2</v>
      </c>
      <c r="K118" s="20">
        <f t="shared" si="9"/>
        <v>44927</v>
      </c>
      <c r="L118" s="21">
        <f>IF($S118="","",IF($G118&lt;YEAR($F118),0,$H118*SUMIFS(Utbytter!$D$6:$D$1005,Utbytter!$A$6:$A$1005,$E118,Utbytter!$B$6:$B$1005,"&gt;="&amp;$K118,Utbytter!$B$6:$B$1005,"&lt;="&amp;DATE($G118,12,31))))</f>
        <v>0</v>
      </c>
      <c r="M118" s="21">
        <f t="shared" si="15"/>
        <v>0</v>
      </c>
      <c r="N118" s="21">
        <f t="shared" si="10"/>
        <v>0</v>
      </c>
      <c r="O118" s="21">
        <f t="shared" si="11"/>
        <v>0</v>
      </c>
      <c r="P118" s="21">
        <f t="shared" si="12"/>
        <v>0</v>
      </c>
      <c r="Q118" s="21">
        <f t="shared" si="13"/>
        <v>0</v>
      </c>
      <c r="R118" s="21">
        <f t="shared" si="14"/>
        <v>0</v>
      </c>
      <c r="S118" s="7">
        <f>IF(ROW()-5&lt;=Kontroll!$B$8,1,"")</f>
        <v>1</v>
      </c>
    </row>
    <row r="119" spans="1:19" x14ac:dyDescent="0.2">
      <c r="A119" s="7">
        <f t="shared" si="8"/>
        <v>114</v>
      </c>
      <c r="B119" s="7">
        <f>IF($S119="","",INT(($A119-1)/Kontroll!$B$6)+1)</f>
        <v>23</v>
      </c>
      <c r="C119" s="7">
        <f>IF($S119="","",MOD($A119-1,Kontroll!$B$6)+1)</f>
        <v>4</v>
      </c>
      <c r="D119" s="15" t="str">
        <f>IF($S119="","",INDEX(Transjer!$A$6:$A$125,$B119))</f>
        <v/>
      </c>
      <c r="E119" s="15">
        <f>IF($S119="","",INDEX(Transjer!$B$6:$B$125,$B119))</f>
        <v>0</v>
      </c>
      <c r="F119" s="16">
        <f>IF($S119="","",INDEX(Transjer!$C$6:$C$125,$B119))</f>
        <v>0</v>
      </c>
      <c r="G119" s="17">
        <f>IF($S119="","",INDEX(Skjermingsrenter!$A$6:$A$35,$C119))</f>
        <v>2024</v>
      </c>
      <c r="H119" s="18">
        <f>IF($S119="","",INDEX(Transjer!$D$6:$D$125,$B119))</f>
        <v>0</v>
      </c>
      <c r="I119" s="18">
        <f>IF($S119="","",INDEX(Transjer!$E$6:$E$125,$B119))</f>
        <v>0</v>
      </c>
      <c r="J119" s="19">
        <f>IF($S119="","",INDEX(Skjermingsrenter!$B$6:$B$35,$C119))</f>
        <v>3.9E-2</v>
      </c>
      <c r="K119" s="20">
        <f t="shared" si="9"/>
        <v>45292</v>
      </c>
      <c r="L119" s="21">
        <f>IF($S119="","",IF($G119&lt;YEAR($F119),0,$H119*SUMIFS(Utbytter!$D$6:$D$1005,Utbytter!$A$6:$A$1005,$E119,Utbytter!$B$6:$B$1005,"&gt;="&amp;$K119,Utbytter!$B$6:$B$1005,"&lt;="&amp;DATE($G119,12,31))))</f>
        <v>0</v>
      </c>
      <c r="M119" s="21">
        <f t="shared" si="15"/>
        <v>0</v>
      </c>
      <c r="N119" s="21">
        <f t="shared" si="10"/>
        <v>0</v>
      </c>
      <c r="O119" s="21">
        <f t="shared" si="11"/>
        <v>0</v>
      </c>
      <c r="P119" s="21">
        <f t="shared" si="12"/>
        <v>0</v>
      </c>
      <c r="Q119" s="21">
        <f t="shared" si="13"/>
        <v>0</v>
      </c>
      <c r="R119" s="21">
        <f t="shared" si="14"/>
        <v>0</v>
      </c>
      <c r="S119" s="7">
        <f>IF(ROW()-5&lt;=Kontroll!$B$8,1,"")</f>
        <v>1</v>
      </c>
    </row>
    <row r="120" spans="1:19" x14ac:dyDescent="0.2">
      <c r="A120" s="7">
        <f t="shared" si="8"/>
        <v>115</v>
      </c>
      <c r="B120" s="7">
        <f>IF($S120="","",INT(($A120-1)/Kontroll!$B$6)+1)</f>
        <v>23</v>
      </c>
      <c r="C120" s="7">
        <f>IF($S120="","",MOD($A120-1,Kontroll!$B$6)+1)</f>
        <v>5</v>
      </c>
      <c r="D120" s="15" t="str">
        <f>IF($S120="","",INDEX(Transjer!$A$6:$A$125,$B120))</f>
        <v/>
      </c>
      <c r="E120" s="15">
        <f>IF($S120="","",INDEX(Transjer!$B$6:$B$125,$B120))</f>
        <v>0</v>
      </c>
      <c r="F120" s="16">
        <f>IF($S120="","",INDEX(Transjer!$C$6:$C$125,$B120))</f>
        <v>0</v>
      </c>
      <c r="G120" s="17">
        <f>IF($S120="","",INDEX(Skjermingsrenter!$A$6:$A$35,$C120))</f>
        <v>2025</v>
      </c>
      <c r="H120" s="18">
        <f>IF($S120="","",INDEX(Transjer!$D$6:$D$125,$B120))</f>
        <v>0</v>
      </c>
      <c r="I120" s="18">
        <f>IF($S120="","",INDEX(Transjer!$E$6:$E$125,$B120))</f>
        <v>0</v>
      </c>
      <c r="J120" s="19">
        <f>IF($S120="","",INDEX(Skjermingsrenter!$B$6:$B$35,$C120))</f>
        <v>3.5999999999999997E-2</v>
      </c>
      <c r="K120" s="20">
        <f t="shared" si="9"/>
        <v>45658</v>
      </c>
      <c r="L120" s="21">
        <f>IF($S120="","",IF($G120&lt;YEAR($F120),0,$H120*SUMIFS(Utbytter!$D$6:$D$1005,Utbytter!$A$6:$A$1005,$E120,Utbytter!$B$6:$B$1005,"&gt;="&amp;$K120,Utbytter!$B$6:$B$1005,"&lt;="&amp;DATE($G120,12,31))))</f>
        <v>0</v>
      </c>
      <c r="M120" s="21">
        <f t="shared" si="15"/>
        <v>0</v>
      </c>
      <c r="N120" s="21">
        <f t="shared" si="10"/>
        <v>0</v>
      </c>
      <c r="O120" s="21">
        <f t="shared" si="11"/>
        <v>0</v>
      </c>
      <c r="P120" s="21">
        <f t="shared" si="12"/>
        <v>0</v>
      </c>
      <c r="Q120" s="21">
        <f t="shared" si="13"/>
        <v>0</v>
      </c>
      <c r="R120" s="21">
        <f t="shared" si="14"/>
        <v>0</v>
      </c>
      <c r="S120" s="7">
        <f>IF(ROW()-5&lt;=Kontroll!$B$8,1,"")</f>
        <v>1</v>
      </c>
    </row>
    <row r="121" spans="1:19" x14ac:dyDescent="0.2">
      <c r="A121" s="7">
        <f t="shared" si="8"/>
        <v>116</v>
      </c>
      <c r="B121" s="7">
        <f>IF($S121="","",INT(($A121-1)/Kontroll!$B$6)+1)</f>
        <v>24</v>
      </c>
      <c r="C121" s="7">
        <f>IF($S121="","",MOD($A121-1,Kontroll!$B$6)+1)</f>
        <v>1</v>
      </c>
      <c r="D121" s="15" t="str">
        <f>IF($S121="","",INDEX(Transjer!$A$6:$A$125,$B121))</f>
        <v/>
      </c>
      <c r="E121" s="15">
        <f>IF($S121="","",INDEX(Transjer!$B$6:$B$125,$B121))</f>
        <v>0</v>
      </c>
      <c r="F121" s="16">
        <f>IF($S121="","",INDEX(Transjer!$C$6:$C$125,$B121))</f>
        <v>0</v>
      </c>
      <c r="G121" s="17">
        <f>IF($S121="","",INDEX(Skjermingsrenter!$A$6:$A$35,$C121))</f>
        <v>2021</v>
      </c>
      <c r="H121" s="18">
        <f>IF($S121="","",INDEX(Transjer!$D$6:$D$125,$B121))</f>
        <v>0</v>
      </c>
      <c r="I121" s="18">
        <f>IF($S121="","",INDEX(Transjer!$E$6:$E$125,$B121))</f>
        <v>0</v>
      </c>
      <c r="J121" s="19">
        <f>IF($S121="","",INDEX(Skjermingsrenter!$B$6:$B$35,$C121))</f>
        <v>5.0000000000000001E-3</v>
      </c>
      <c r="K121" s="20">
        <f t="shared" si="9"/>
        <v>44197</v>
      </c>
      <c r="L121" s="21">
        <f>IF($S121="","",IF($G121&lt;YEAR($F121),0,$H121*SUMIFS(Utbytter!$D$6:$D$1005,Utbytter!$A$6:$A$1005,$E121,Utbytter!$B$6:$B$1005,"&gt;="&amp;$K121,Utbytter!$B$6:$B$1005,"&lt;="&amp;DATE($G121,12,31))))</f>
        <v>0</v>
      </c>
      <c r="M121" s="21">
        <f t="shared" si="15"/>
        <v>0</v>
      </c>
      <c r="N121" s="21">
        <f t="shared" si="10"/>
        <v>0</v>
      </c>
      <c r="O121" s="21">
        <f t="shared" si="11"/>
        <v>0</v>
      </c>
      <c r="P121" s="21">
        <f t="shared" si="12"/>
        <v>0</v>
      </c>
      <c r="Q121" s="21">
        <f t="shared" si="13"/>
        <v>0</v>
      </c>
      <c r="R121" s="21">
        <f t="shared" si="14"/>
        <v>0</v>
      </c>
      <c r="S121" s="7">
        <f>IF(ROW()-5&lt;=Kontroll!$B$8,1,"")</f>
        <v>1</v>
      </c>
    </row>
    <row r="122" spans="1:19" x14ac:dyDescent="0.2">
      <c r="A122" s="7">
        <f t="shared" si="8"/>
        <v>117</v>
      </c>
      <c r="B122" s="7">
        <f>IF($S122="","",INT(($A122-1)/Kontroll!$B$6)+1)</f>
        <v>24</v>
      </c>
      <c r="C122" s="7">
        <f>IF($S122="","",MOD($A122-1,Kontroll!$B$6)+1)</f>
        <v>2</v>
      </c>
      <c r="D122" s="15" t="str">
        <f>IF($S122="","",INDEX(Transjer!$A$6:$A$125,$B122))</f>
        <v/>
      </c>
      <c r="E122" s="15">
        <f>IF($S122="","",INDEX(Transjer!$B$6:$B$125,$B122))</f>
        <v>0</v>
      </c>
      <c r="F122" s="16">
        <f>IF($S122="","",INDEX(Transjer!$C$6:$C$125,$B122))</f>
        <v>0</v>
      </c>
      <c r="G122" s="17">
        <f>IF($S122="","",INDEX(Skjermingsrenter!$A$6:$A$35,$C122))</f>
        <v>2022</v>
      </c>
      <c r="H122" s="18">
        <f>IF($S122="","",INDEX(Transjer!$D$6:$D$125,$B122))</f>
        <v>0</v>
      </c>
      <c r="I122" s="18">
        <f>IF($S122="","",INDEX(Transjer!$E$6:$E$125,$B122))</f>
        <v>0</v>
      </c>
      <c r="J122" s="19">
        <f>IF($S122="","",INDEX(Skjermingsrenter!$B$6:$B$35,$C122))</f>
        <v>1.7000000000000001E-2</v>
      </c>
      <c r="K122" s="20">
        <f t="shared" si="9"/>
        <v>44562</v>
      </c>
      <c r="L122" s="21">
        <f>IF($S122="","",IF($G122&lt;YEAR($F122),0,$H122*SUMIFS(Utbytter!$D$6:$D$1005,Utbytter!$A$6:$A$1005,$E122,Utbytter!$B$6:$B$1005,"&gt;="&amp;$K122,Utbytter!$B$6:$B$1005,"&lt;="&amp;DATE($G122,12,31))))</f>
        <v>0</v>
      </c>
      <c r="M122" s="21">
        <f t="shared" si="15"/>
        <v>0</v>
      </c>
      <c r="N122" s="21">
        <f t="shared" si="10"/>
        <v>0</v>
      </c>
      <c r="O122" s="21">
        <f t="shared" si="11"/>
        <v>0</v>
      </c>
      <c r="P122" s="21">
        <f t="shared" si="12"/>
        <v>0</v>
      </c>
      <c r="Q122" s="21">
        <f t="shared" si="13"/>
        <v>0</v>
      </c>
      <c r="R122" s="21">
        <f t="shared" si="14"/>
        <v>0</v>
      </c>
      <c r="S122" s="7">
        <f>IF(ROW()-5&lt;=Kontroll!$B$8,1,"")</f>
        <v>1</v>
      </c>
    </row>
    <row r="123" spans="1:19" x14ac:dyDescent="0.2">
      <c r="A123" s="7">
        <f t="shared" si="8"/>
        <v>118</v>
      </c>
      <c r="B123" s="7">
        <f>IF($S123="","",INT(($A123-1)/Kontroll!$B$6)+1)</f>
        <v>24</v>
      </c>
      <c r="C123" s="7">
        <f>IF($S123="","",MOD($A123-1,Kontroll!$B$6)+1)</f>
        <v>3</v>
      </c>
      <c r="D123" s="15" t="str">
        <f>IF($S123="","",INDEX(Transjer!$A$6:$A$125,$B123))</f>
        <v/>
      </c>
      <c r="E123" s="15">
        <f>IF($S123="","",INDEX(Transjer!$B$6:$B$125,$B123))</f>
        <v>0</v>
      </c>
      <c r="F123" s="16">
        <f>IF($S123="","",INDEX(Transjer!$C$6:$C$125,$B123))</f>
        <v>0</v>
      </c>
      <c r="G123" s="17">
        <f>IF($S123="","",INDEX(Skjermingsrenter!$A$6:$A$35,$C123))</f>
        <v>2023</v>
      </c>
      <c r="H123" s="18">
        <f>IF($S123="","",INDEX(Transjer!$D$6:$D$125,$B123))</f>
        <v>0</v>
      </c>
      <c r="I123" s="18">
        <f>IF($S123="","",INDEX(Transjer!$E$6:$E$125,$B123))</f>
        <v>0</v>
      </c>
      <c r="J123" s="19">
        <f>IF($S123="","",INDEX(Skjermingsrenter!$B$6:$B$35,$C123))</f>
        <v>3.2000000000000001E-2</v>
      </c>
      <c r="K123" s="20">
        <f t="shared" si="9"/>
        <v>44927</v>
      </c>
      <c r="L123" s="21">
        <f>IF($S123="","",IF($G123&lt;YEAR($F123),0,$H123*SUMIFS(Utbytter!$D$6:$D$1005,Utbytter!$A$6:$A$1005,$E123,Utbytter!$B$6:$B$1005,"&gt;="&amp;$K123,Utbytter!$B$6:$B$1005,"&lt;="&amp;DATE($G123,12,31))))</f>
        <v>0</v>
      </c>
      <c r="M123" s="21">
        <f t="shared" si="15"/>
        <v>0</v>
      </c>
      <c r="N123" s="21">
        <f t="shared" si="10"/>
        <v>0</v>
      </c>
      <c r="O123" s="21">
        <f t="shared" si="11"/>
        <v>0</v>
      </c>
      <c r="P123" s="21">
        <f t="shared" si="12"/>
        <v>0</v>
      </c>
      <c r="Q123" s="21">
        <f t="shared" si="13"/>
        <v>0</v>
      </c>
      <c r="R123" s="21">
        <f t="shared" si="14"/>
        <v>0</v>
      </c>
      <c r="S123" s="7">
        <f>IF(ROW()-5&lt;=Kontroll!$B$8,1,"")</f>
        <v>1</v>
      </c>
    </row>
    <row r="124" spans="1:19" x14ac:dyDescent="0.2">
      <c r="A124" s="7">
        <f t="shared" si="8"/>
        <v>119</v>
      </c>
      <c r="B124" s="7">
        <f>IF($S124="","",INT(($A124-1)/Kontroll!$B$6)+1)</f>
        <v>24</v>
      </c>
      <c r="C124" s="7">
        <f>IF($S124="","",MOD($A124-1,Kontroll!$B$6)+1)</f>
        <v>4</v>
      </c>
      <c r="D124" s="15" t="str">
        <f>IF($S124="","",INDEX(Transjer!$A$6:$A$125,$B124))</f>
        <v/>
      </c>
      <c r="E124" s="15">
        <f>IF($S124="","",INDEX(Transjer!$B$6:$B$125,$B124))</f>
        <v>0</v>
      </c>
      <c r="F124" s="16">
        <f>IF($S124="","",INDEX(Transjer!$C$6:$C$125,$B124))</f>
        <v>0</v>
      </c>
      <c r="G124" s="17">
        <f>IF($S124="","",INDEX(Skjermingsrenter!$A$6:$A$35,$C124))</f>
        <v>2024</v>
      </c>
      <c r="H124" s="18">
        <f>IF($S124="","",INDEX(Transjer!$D$6:$D$125,$B124))</f>
        <v>0</v>
      </c>
      <c r="I124" s="18">
        <f>IF($S124="","",INDEX(Transjer!$E$6:$E$125,$B124))</f>
        <v>0</v>
      </c>
      <c r="J124" s="19">
        <f>IF($S124="","",INDEX(Skjermingsrenter!$B$6:$B$35,$C124))</f>
        <v>3.9E-2</v>
      </c>
      <c r="K124" s="20">
        <f t="shared" si="9"/>
        <v>45292</v>
      </c>
      <c r="L124" s="21">
        <f>IF($S124="","",IF($G124&lt;YEAR($F124),0,$H124*SUMIFS(Utbytter!$D$6:$D$1005,Utbytter!$A$6:$A$1005,$E124,Utbytter!$B$6:$B$1005,"&gt;="&amp;$K124,Utbytter!$B$6:$B$1005,"&lt;="&amp;DATE($G124,12,31))))</f>
        <v>0</v>
      </c>
      <c r="M124" s="21">
        <f t="shared" si="15"/>
        <v>0</v>
      </c>
      <c r="N124" s="21">
        <f t="shared" si="10"/>
        <v>0</v>
      </c>
      <c r="O124" s="21">
        <f t="shared" si="11"/>
        <v>0</v>
      </c>
      <c r="P124" s="21">
        <f t="shared" si="12"/>
        <v>0</v>
      </c>
      <c r="Q124" s="21">
        <f t="shared" si="13"/>
        <v>0</v>
      </c>
      <c r="R124" s="21">
        <f t="shared" si="14"/>
        <v>0</v>
      </c>
      <c r="S124" s="7">
        <f>IF(ROW()-5&lt;=Kontroll!$B$8,1,"")</f>
        <v>1</v>
      </c>
    </row>
    <row r="125" spans="1:19" x14ac:dyDescent="0.2">
      <c r="A125" s="7">
        <f t="shared" si="8"/>
        <v>120</v>
      </c>
      <c r="B125" s="7">
        <f>IF($S125="","",INT(($A125-1)/Kontroll!$B$6)+1)</f>
        <v>24</v>
      </c>
      <c r="C125" s="7">
        <f>IF($S125="","",MOD($A125-1,Kontroll!$B$6)+1)</f>
        <v>5</v>
      </c>
      <c r="D125" s="15" t="str">
        <f>IF($S125="","",INDEX(Transjer!$A$6:$A$125,$B125))</f>
        <v/>
      </c>
      <c r="E125" s="15">
        <f>IF($S125="","",INDEX(Transjer!$B$6:$B$125,$B125))</f>
        <v>0</v>
      </c>
      <c r="F125" s="16">
        <f>IF($S125="","",INDEX(Transjer!$C$6:$C$125,$B125))</f>
        <v>0</v>
      </c>
      <c r="G125" s="17">
        <f>IF($S125="","",INDEX(Skjermingsrenter!$A$6:$A$35,$C125))</f>
        <v>2025</v>
      </c>
      <c r="H125" s="18">
        <f>IF($S125="","",INDEX(Transjer!$D$6:$D$125,$B125))</f>
        <v>0</v>
      </c>
      <c r="I125" s="18">
        <f>IF($S125="","",INDEX(Transjer!$E$6:$E$125,$B125))</f>
        <v>0</v>
      </c>
      <c r="J125" s="19">
        <f>IF($S125="","",INDEX(Skjermingsrenter!$B$6:$B$35,$C125))</f>
        <v>3.5999999999999997E-2</v>
      </c>
      <c r="K125" s="20">
        <f t="shared" si="9"/>
        <v>45658</v>
      </c>
      <c r="L125" s="21">
        <f>IF($S125="","",IF($G125&lt;YEAR($F125),0,$H125*SUMIFS(Utbytter!$D$6:$D$1005,Utbytter!$A$6:$A$1005,$E125,Utbytter!$B$6:$B$1005,"&gt;="&amp;$K125,Utbytter!$B$6:$B$1005,"&lt;="&amp;DATE($G125,12,31))))</f>
        <v>0</v>
      </c>
      <c r="M125" s="21">
        <f t="shared" si="15"/>
        <v>0</v>
      </c>
      <c r="N125" s="21">
        <f t="shared" si="10"/>
        <v>0</v>
      </c>
      <c r="O125" s="21">
        <f t="shared" si="11"/>
        <v>0</v>
      </c>
      <c r="P125" s="21">
        <f t="shared" si="12"/>
        <v>0</v>
      </c>
      <c r="Q125" s="21">
        <f t="shared" si="13"/>
        <v>0</v>
      </c>
      <c r="R125" s="21">
        <f t="shared" si="14"/>
        <v>0</v>
      </c>
      <c r="S125" s="7">
        <f>IF(ROW()-5&lt;=Kontroll!$B$8,1,"")</f>
        <v>1</v>
      </c>
    </row>
    <row r="126" spans="1:19" x14ac:dyDescent="0.2">
      <c r="A126" s="7">
        <f t="shared" si="8"/>
        <v>121</v>
      </c>
      <c r="B126" s="7">
        <f>IF($S126="","",INT(($A126-1)/Kontroll!$B$6)+1)</f>
        <v>25</v>
      </c>
      <c r="C126" s="7">
        <f>IF($S126="","",MOD($A126-1,Kontroll!$B$6)+1)</f>
        <v>1</v>
      </c>
      <c r="D126" s="15" t="str">
        <f>IF($S126="","",INDEX(Transjer!$A$6:$A$125,$B126))</f>
        <v/>
      </c>
      <c r="E126" s="15">
        <f>IF($S126="","",INDEX(Transjer!$B$6:$B$125,$B126))</f>
        <v>0</v>
      </c>
      <c r="F126" s="16">
        <f>IF($S126="","",INDEX(Transjer!$C$6:$C$125,$B126))</f>
        <v>0</v>
      </c>
      <c r="G126" s="17">
        <f>IF($S126="","",INDEX(Skjermingsrenter!$A$6:$A$35,$C126))</f>
        <v>2021</v>
      </c>
      <c r="H126" s="18">
        <f>IF($S126="","",INDEX(Transjer!$D$6:$D$125,$B126))</f>
        <v>0</v>
      </c>
      <c r="I126" s="18">
        <f>IF($S126="","",INDEX(Transjer!$E$6:$E$125,$B126))</f>
        <v>0</v>
      </c>
      <c r="J126" s="19">
        <f>IF($S126="","",INDEX(Skjermingsrenter!$B$6:$B$35,$C126))</f>
        <v>5.0000000000000001E-3</v>
      </c>
      <c r="K126" s="20">
        <f t="shared" si="9"/>
        <v>44197</v>
      </c>
      <c r="L126" s="21">
        <f>IF($S126="","",IF($G126&lt;YEAR($F126),0,$H126*SUMIFS(Utbytter!$D$6:$D$1005,Utbytter!$A$6:$A$1005,$E126,Utbytter!$B$6:$B$1005,"&gt;="&amp;$K126,Utbytter!$B$6:$B$1005,"&lt;="&amp;DATE($G126,12,31))))</f>
        <v>0</v>
      </c>
      <c r="M126" s="21">
        <f t="shared" si="15"/>
        <v>0</v>
      </c>
      <c r="N126" s="21">
        <f t="shared" si="10"/>
        <v>0</v>
      </c>
      <c r="O126" s="21">
        <f t="shared" si="11"/>
        <v>0</v>
      </c>
      <c r="P126" s="21">
        <f t="shared" si="12"/>
        <v>0</v>
      </c>
      <c r="Q126" s="21">
        <f t="shared" si="13"/>
        <v>0</v>
      </c>
      <c r="R126" s="21">
        <f t="shared" si="14"/>
        <v>0</v>
      </c>
      <c r="S126" s="7">
        <f>IF(ROW()-5&lt;=Kontroll!$B$8,1,"")</f>
        <v>1</v>
      </c>
    </row>
    <row r="127" spans="1:19" x14ac:dyDescent="0.2">
      <c r="A127" s="7">
        <f t="shared" si="8"/>
        <v>122</v>
      </c>
      <c r="B127" s="7">
        <f>IF($S127="","",INT(($A127-1)/Kontroll!$B$6)+1)</f>
        <v>25</v>
      </c>
      <c r="C127" s="7">
        <f>IF($S127="","",MOD($A127-1,Kontroll!$B$6)+1)</f>
        <v>2</v>
      </c>
      <c r="D127" s="15" t="str">
        <f>IF($S127="","",INDEX(Transjer!$A$6:$A$125,$B127))</f>
        <v/>
      </c>
      <c r="E127" s="15">
        <f>IF($S127="","",INDEX(Transjer!$B$6:$B$125,$B127))</f>
        <v>0</v>
      </c>
      <c r="F127" s="16">
        <f>IF($S127="","",INDEX(Transjer!$C$6:$C$125,$B127))</f>
        <v>0</v>
      </c>
      <c r="G127" s="17">
        <f>IF($S127="","",INDEX(Skjermingsrenter!$A$6:$A$35,$C127))</f>
        <v>2022</v>
      </c>
      <c r="H127" s="18">
        <f>IF($S127="","",INDEX(Transjer!$D$6:$D$125,$B127))</f>
        <v>0</v>
      </c>
      <c r="I127" s="18">
        <f>IF($S127="","",INDEX(Transjer!$E$6:$E$125,$B127))</f>
        <v>0</v>
      </c>
      <c r="J127" s="19">
        <f>IF($S127="","",INDEX(Skjermingsrenter!$B$6:$B$35,$C127))</f>
        <v>1.7000000000000001E-2</v>
      </c>
      <c r="K127" s="20">
        <f t="shared" si="9"/>
        <v>44562</v>
      </c>
      <c r="L127" s="21">
        <f>IF($S127="","",IF($G127&lt;YEAR($F127),0,$H127*SUMIFS(Utbytter!$D$6:$D$1005,Utbytter!$A$6:$A$1005,$E127,Utbytter!$B$6:$B$1005,"&gt;="&amp;$K127,Utbytter!$B$6:$B$1005,"&lt;="&amp;DATE($G127,12,31))))</f>
        <v>0</v>
      </c>
      <c r="M127" s="21">
        <f t="shared" si="15"/>
        <v>0</v>
      </c>
      <c r="N127" s="21">
        <f t="shared" si="10"/>
        <v>0</v>
      </c>
      <c r="O127" s="21">
        <f t="shared" si="11"/>
        <v>0</v>
      </c>
      <c r="P127" s="21">
        <f t="shared" si="12"/>
        <v>0</v>
      </c>
      <c r="Q127" s="21">
        <f t="shared" si="13"/>
        <v>0</v>
      </c>
      <c r="R127" s="21">
        <f t="shared" si="14"/>
        <v>0</v>
      </c>
      <c r="S127" s="7">
        <f>IF(ROW()-5&lt;=Kontroll!$B$8,1,"")</f>
        <v>1</v>
      </c>
    </row>
    <row r="128" spans="1:19" x14ac:dyDescent="0.2">
      <c r="A128" s="7">
        <f t="shared" si="8"/>
        <v>123</v>
      </c>
      <c r="B128" s="7">
        <f>IF($S128="","",INT(($A128-1)/Kontroll!$B$6)+1)</f>
        <v>25</v>
      </c>
      <c r="C128" s="7">
        <f>IF($S128="","",MOD($A128-1,Kontroll!$B$6)+1)</f>
        <v>3</v>
      </c>
      <c r="D128" s="15" t="str">
        <f>IF($S128="","",INDEX(Transjer!$A$6:$A$125,$B128))</f>
        <v/>
      </c>
      <c r="E128" s="15">
        <f>IF($S128="","",INDEX(Transjer!$B$6:$B$125,$B128))</f>
        <v>0</v>
      </c>
      <c r="F128" s="16">
        <f>IF($S128="","",INDEX(Transjer!$C$6:$C$125,$B128))</f>
        <v>0</v>
      </c>
      <c r="G128" s="17">
        <f>IF($S128="","",INDEX(Skjermingsrenter!$A$6:$A$35,$C128))</f>
        <v>2023</v>
      </c>
      <c r="H128" s="18">
        <f>IF($S128="","",INDEX(Transjer!$D$6:$D$125,$B128))</f>
        <v>0</v>
      </c>
      <c r="I128" s="18">
        <f>IF($S128="","",INDEX(Transjer!$E$6:$E$125,$B128))</f>
        <v>0</v>
      </c>
      <c r="J128" s="19">
        <f>IF($S128="","",INDEX(Skjermingsrenter!$B$6:$B$35,$C128))</f>
        <v>3.2000000000000001E-2</v>
      </c>
      <c r="K128" s="20">
        <f t="shared" si="9"/>
        <v>44927</v>
      </c>
      <c r="L128" s="21">
        <f>IF($S128="","",IF($G128&lt;YEAR($F128),0,$H128*SUMIFS(Utbytter!$D$6:$D$1005,Utbytter!$A$6:$A$1005,$E128,Utbytter!$B$6:$B$1005,"&gt;="&amp;$K128,Utbytter!$B$6:$B$1005,"&lt;="&amp;DATE($G128,12,31))))</f>
        <v>0</v>
      </c>
      <c r="M128" s="21">
        <f t="shared" si="15"/>
        <v>0</v>
      </c>
      <c r="N128" s="21">
        <f t="shared" si="10"/>
        <v>0</v>
      </c>
      <c r="O128" s="21">
        <f t="shared" si="11"/>
        <v>0</v>
      </c>
      <c r="P128" s="21">
        <f t="shared" si="12"/>
        <v>0</v>
      </c>
      <c r="Q128" s="21">
        <f t="shared" si="13"/>
        <v>0</v>
      </c>
      <c r="R128" s="21">
        <f t="shared" si="14"/>
        <v>0</v>
      </c>
      <c r="S128" s="7">
        <f>IF(ROW()-5&lt;=Kontroll!$B$8,1,"")</f>
        <v>1</v>
      </c>
    </row>
    <row r="129" spans="1:19" x14ac:dyDescent="0.2">
      <c r="A129" s="7">
        <f t="shared" si="8"/>
        <v>124</v>
      </c>
      <c r="B129" s="7">
        <f>IF($S129="","",INT(($A129-1)/Kontroll!$B$6)+1)</f>
        <v>25</v>
      </c>
      <c r="C129" s="7">
        <f>IF($S129="","",MOD($A129-1,Kontroll!$B$6)+1)</f>
        <v>4</v>
      </c>
      <c r="D129" s="15" t="str">
        <f>IF($S129="","",INDEX(Transjer!$A$6:$A$125,$B129))</f>
        <v/>
      </c>
      <c r="E129" s="15">
        <f>IF($S129="","",INDEX(Transjer!$B$6:$B$125,$B129))</f>
        <v>0</v>
      </c>
      <c r="F129" s="16">
        <f>IF($S129="","",INDEX(Transjer!$C$6:$C$125,$B129))</f>
        <v>0</v>
      </c>
      <c r="G129" s="17">
        <f>IF($S129="","",INDEX(Skjermingsrenter!$A$6:$A$35,$C129))</f>
        <v>2024</v>
      </c>
      <c r="H129" s="18">
        <f>IF($S129="","",INDEX(Transjer!$D$6:$D$125,$B129))</f>
        <v>0</v>
      </c>
      <c r="I129" s="18">
        <f>IF($S129="","",INDEX(Transjer!$E$6:$E$125,$B129))</f>
        <v>0</v>
      </c>
      <c r="J129" s="19">
        <f>IF($S129="","",INDEX(Skjermingsrenter!$B$6:$B$35,$C129))</f>
        <v>3.9E-2</v>
      </c>
      <c r="K129" s="20">
        <f t="shared" si="9"/>
        <v>45292</v>
      </c>
      <c r="L129" s="21">
        <f>IF($S129="","",IF($G129&lt;YEAR($F129),0,$H129*SUMIFS(Utbytter!$D$6:$D$1005,Utbytter!$A$6:$A$1005,$E129,Utbytter!$B$6:$B$1005,"&gt;="&amp;$K129,Utbytter!$B$6:$B$1005,"&lt;="&amp;DATE($G129,12,31))))</f>
        <v>0</v>
      </c>
      <c r="M129" s="21">
        <f t="shared" si="15"/>
        <v>0</v>
      </c>
      <c r="N129" s="21">
        <f t="shared" si="10"/>
        <v>0</v>
      </c>
      <c r="O129" s="21">
        <f t="shared" si="11"/>
        <v>0</v>
      </c>
      <c r="P129" s="21">
        <f t="shared" si="12"/>
        <v>0</v>
      </c>
      <c r="Q129" s="21">
        <f t="shared" si="13"/>
        <v>0</v>
      </c>
      <c r="R129" s="21">
        <f t="shared" si="14"/>
        <v>0</v>
      </c>
      <c r="S129" s="7">
        <f>IF(ROW()-5&lt;=Kontroll!$B$8,1,"")</f>
        <v>1</v>
      </c>
    </row>
    <row r="130" spans="1:19" x14ac:dyDescent="0.2">
      <c r="A130" s="7">
        <f t="shared" si="8"/>
        <v>125</v>
      </c>
      <c r="B130" s="7">
        <f>IF($S130="","",INT(($A130-1)/Kontroll!$B$6)+1)</f>
        <v>25</v>
      </c>
      <c r="C130" s="7">
        <f>IF($S130="","",MOD($A130-1,Kontroll!$B$6)+1)</f>
        <v>5</v>
      </c>
      <c r="D130" s="15" t="str">
        <f>IF($S130="","",INDEX(Transjer!$A$6:$A$125,$B130))</f>
        <v/>
      </c>
      <c r="E130" s="15">
        <f>IF($S130="","",INDEX(Transjer!$B$6:$B$125,$B130))</f>
        <v>0</v>
      </c>
      <c r="F130" s="16">
        <f>IF($S130="","",INDEX(Transjer!$C$6:$C$125,$B130))</f>
        <v>0</v>
      </c>
      <c r="G130" s="17">
        <f>IF($S130="","",INDEX(Skjermingsrenter!$A$6:$A$35,$C130))</f>
        <v>2025</v>
      </c>
      <c r="H130" s="18">
        <f>IF($S130="","",INDEX(Transjer!$D$6:$D$125,$B130))</f>
        <v>0</v>
      </c>
      <c r="I130" s="18">
        <f>IF($S130="","",INDEX(Transjer!$E$6:$E$125,$B130))</f>
        <v>0</v>
      </c>
      <c r="J130" s="19">
        <f>IF($S130="","",INDEX(Skjermingsrenter!$B$6:$B$35,$C130))</f>
        <v>3.5999999999999997E-2</v>
      </c>
      <c r="K130" s="20">
        <f t="shared" si="9"/>
        <v>45658</v>
      </c>
      <c r="L130" s="21">
        <f>IF($S130="","",IF($G130&lt;YEAR($F130),0,$H130*SUMIFS(Utbytter!$D$6:$D$1005,Utbytter!$A$6:$A$1005,$E130,Utbytter!$B$6:$B$1005,"&gt;="&amp;$K130,Utbytter!$B$6:$B$1005,"&lt;="&amp;DATE($G130,12,31))))</f>
        <v>0</v>
      </c>
      <c r="M130" s="21">
        <f t="shared" si="15"/>
        <v>0</v>
      </c>
      <c r="N130" s="21">
        <f t="shared" si="10"/>
        <v>0</v>
      </c>
      <c r="O130" s="21">
        <f t="shared" si="11"/>
        <v>0</v>
      </c>
      <c r="P130" s="21">
        <f t="shared" si="12"/>
        <v>0</v>
      </c>
      <c r="Q130" s="21">
        <f t="shared" si="13"/>
        <v>0</v>
      </c>
      <c r="R130" s="21">
        <f t="shared" si="14"/>
        <v>0</v>
      </c>
      <c r="S130" s="7">
        <f>IF(ROW()-5&lt;=Kontroll!$B$8,1,"")</f>
        <v>1</v>
      </c>
    </row>
    <row r="131" spans="1:19" x14ac:dyDescent="0.2">
      <c r="A131" s="7">
        <f t="shared" si="8"/>
        <v>126</v>
      </c>
      <c r="B131" s="7">
        <f>IF($S131="","",INT(($A131-1)/Kontroll!$B$6)+1)</f>
        <v>26</v>
      </c>
      <c r="C131" s="7">
        <f>IF($S131="","",MOD($A131-1,Kontroll!$B$6)+1)</f>
        <v>1</v>
      </c>
      <c r="D131" s="15" t="str">
        <f>IF($S131="","",INDEX(Transjer!$A$6:$A$125,$B131))</f>
        <v/>
      </c>
      <c r="E131" s="15">
        <f>IF($S131="","",INDEX(Transjer!$B$6:$B$125,$B131))</f>
        <v>0</v>
      </c>
      <c r="F131" s="16">
        <f>IF($S131="","",INDEX(Transjer!$C$6:$C$125,$B131))</f>
        <v>0</v>
      </c>
      <c r="G131" s="17">
        <f>IF($S131="","",INDEX(Skjermingsrenter!$A$6:$A$35,$C131))</f>
        <v>2021</v>
      </c>
      <c r="H131" s="18">
        <f>IF($S131="","",INDEX(Transjer!$D$6:$D$125,$B131))</f>
        <v>0</v>
      </c>
      <c r="I131" s="18">
        <f>IF($S131="","",INDEX(Transjer!$E$6:$E$125,$B131))</f>
        <v>0</v>
      </c>
      <c r="J131" s="19">
        <f>IF($S131="","",INDEX(Skjermingsrenter!$B$6:$B$35,$C131))</f>
        <v>5.0000000000000001E-3</v>
      </c>
      <c r="K131" s="20">
        <f t="shared" si="9"/>
        <v>44197</v>
      </c>
      <c r="L131" s="21">
        <f>IF($S131="","",IF($G131&lt;YEAR($F131),0,$H131*SUMIFS(Utbytter!$D$6:$D$1005,Utbytter!$A$6:$A$1005,$E131,Utbytter!$B$6:$B$1005,"&gt;="&amp;$K131,Utbytter!$B$6:$B$1005,"&lt;="&amp;DATE($G131,12,31))))</f>
        <v>0</v>
      </c>
      <c r="M131" s="21">
        <f t="shared" si="15"/>
        <v>0</v>
      </c>
      <c r="N131" s="21">
        <f t="shared" si="10"/>
        <v>0</v>
      </c>
      <c r="O131" s="21">
        <f t="shared" si="11"/>
        <v>0</v>
      </c>
      <c r="P131" s="21">
        <f t="shared" si="12"/>
        <v>0</v>
      </c>
      <c r="Q131" s="21">
        <f t="shared" si="13"/>
        <v>0</v>
      </c>
      <c r="R131" s="21">
        <f t="shared" si="14"/>
        <v>0</v>
      </c>
      <c r="S131" s="7">
        <f>IF(ROW()-5&lt;=Kontroll!$B$8,1,"")</f>
        <v>1</v>
      </c>
    </row>
    <row r="132" spans="1:19" x14ac:dyDescent="0.2">
      <c r="A132" s="7">
        <f t="shared" si="8"/>
        <v>127</v>
      </c>
      <c r="B132" s="7">
        <f>IF($S132="","",INT(($A132-1)/Kontroll!$B$6)+1)</f>
        <v>26</v>
      </c>
      <c r="C132" s="7">
        <f>IF($S132="","",MOD($A132-1,Kontroll!$B$6)+1)</f>
        <v>2</v>
      </c>
      <c r="D132" s="15" t="str">
        <f>IF($S132="","",INDEX(Transjer!$A$6:$A$125,$B132))</f>
        <v/>
      </c>
      <c r="E132" s="15">
        <f>IF($S132="","",INDEX(Transjer!$B$6:$B$125,$B132))</f>
        <v>0</v>
      </c>
      <c r="F132" s="16">
        <f>IF($S132="","",INDEX(Transjer!$C$6:$C$125,$B132))</f>
        <v>0</v>
      </c>
      <c r="G132" s="17">
        <f>IF($S132="","",INDEX(Skjermingsrenter!$A$6:$A$35,$C132))</f>
        <v>2022</v>
      </c>
      <c r="H132" s="18">
        <f>IF($S132="","",INDEX(Transjer!$D$6:$D$125,$B132))</f>
        <v>0</v>
      </c>
      <c r="I132" s="18">
        <f>IF($S132="","",INDEX(Transjer!$E$6:$E$125,$B132))</f>
        <v>0</v>
      </c>
      <c r="J132" s="19">
        <f>IF($S132="","",INDEX(Skjermingsrenter!$B$6:$B$35,$C132))</f>
        <v>1.7000000000000001E-2</v>
      </c>
      <c r="K132" s="20">
        <f t="shared" si="9"/>
        <v>44562</v>
      </c>
      <c r="L132" s="21">
        <f>IF($S132="","",IF($G132&lt;YEAR($F132),0,$H132*SUMIFS(Utbytter!$D$6:$D$1005,Utbytter!$A$6:$A$1005,$E132,Utbytter!$B$6:$B$1005,"&gt;="&amp;$K132,Utbytter!$B$6:$B$1005,"&lt;="&amp;DATE($G132,12,31))))</f>
        <v>0</v>
      </c>
      <c r="M132" s="21">
        <f t="shared" si="15"/>
        <v>0</v>
      </c>
      <c r="N132" s="21">
        <f t="shared" si="10"/>
        <v>0</v>
      </c>
      <c r="O132" s="21">
        <f t="shared" si="11"/>
        <v>0</v>
      </c>
      <c r="P132" s="21">
        <f t="shared" si="12"/>
        <v>0</v>
      </c>
      <c r="Q132" s="21">
        <f t="shared" si="13"/>
        <v>0</v>
      </c>
      <c r="R132" s="21">
        <f t="shared" si="14"/>
        <v>0</v>
      </c>
      <c r="S132" s="7">
        <f>IF(ROW()-5&lt;=Kontroll!$B$8,1,"")</f>
        <v>1</v>
      </c>
    </row>
    <row r="133" spans="1:19" x14ac:dyDescent="0.2">
      <c r="A133" s="7">
        <f t="shared" si="8"/>
        <v>128</v>
      </c>
      <c r="B133" s="7">
        <f>IF($S133="","",INT(($A133-1)/Kontroll!$B$6)+1)</f>
        <v>26</v>
      </c>
      <c r="C133" s="7">
        <f>IF($S133="","",MOD($A133-1,Kontroll!$B$6)+1)</f>
        <v>3</v>
      </c>
      <c r="D133" s="15" t="str">
        <f>IF($S133="","",INDEX(Transjer!$A$6:$A$125,$B133))</f>
        <v/>
      </c>
      <c r="E133" s="15">
        <f>IF($S133="","",INDEX(Transjer!$B$6:$B$125,$B133))</f>
        <v>0</v>
      </c>
      <c r="F133" s="16">
        <f>IF($S133="","",INDEX(Transjer!$C$6:$C$125,$B133))</f>
        <v>0</v>
      </c>
      <c r="G133" s="17">
        <f>IF($S133="","",INDEX(Skjermingsrenter!$A$6:$A$35,$C133))</f>
        <v>2023</v>
      </c>
      <c r="H133" s="18">
        <f>IF($S133="","",INDEX(Transjer!$D$6:$D$125,$B133))</f>
        <v>0</v>
      </c>
      <c r="I133" s="18">
        <f>IF($S133="","",INDEX(Transjer!$E$6:$E$125,$B133))</f>
        <v>0</v>
      </c>
      <c r="J133" s="19">
        <f>IF($S133="","",INDEX(Skjermingsrenter!$B$6:$B$35,$C133))</f>
        <v>3.2000000000000001E-2</v>
      </c>
      <c r="K133" s="20">
        <f t="shared" si="9"/>
        <v>44927</v>
      </c>
      <c r="L133" s="21">
        <f>IF($S133="","",IF($G133&lt;YEAR($F133),0,$H133*SUMIFS(Utbytter!$D$6:$D$1005,Utbytter!$A$6:$A$1005,$E133,Utbytter!$B$6:$B$1005,"&gt;="&amp;$K133,Utbytter!$B$6:$B$1005,"&lt;="&amp;DATE($G133,12,31))))</f>
        <v>0</v>
      </c>
      <c r="M133" s="21">
        <f t="shared" si="15"/>
        <v>0</v>
      </c>
      <c r="N133" s="21">
        <f t="shared" si="10"/>
        <v>0</v>
      </c>
      <c r="O133" s="21">
        <f t="shared" si="11"/>
        <v>0</v>
      </c>
      <c r="P133" s="21">
        <f t="shared" si="12"/>
        <v>0</v>
      </c>
      <c r="Q133" s="21">
        <f t="shared" si="13"/>
        <v>0</v>
      </c>
      <c r="R133" s="21">
        <f t="shared" si="14"/>
        <v>0</v>
      </c>
      <c r="S133" s="7">
        <f>IF(ROW()-5&lt;=Kontroll!$B$8,1,"")</f>
        <v>1</v>
      </c>
    </row>
    <row r="134" spans="1:19" x14ac:dyDescent="0.2">
      <c r="A134" s="7">
        <f t="shared" ref="A134:A197" si="16">IF($S134="","",ROW()-5)</f>
        <v>129</v>
      </c>
      <c r="B134" s="7">
        <f>IF($S134="","",INT(($A134-1)/Kontroll!$B$6)+1)</f>
        <v>26</v>
      </c>
      <c r="C134" s="7">
        <f>IF($S134="","",MOD($A134-1,Kontroll!$B$6)+1)</f>
        <v>4</v>
      </c>
      <c r="D134" s="15" t="str">
        <f>IF($S134="","",INDEX(Transjer!$A$6:$A$125,$B134))</f>
        <v/>
      </c>
      <c r="E134" s="15">
        <f>IF($S134="","",INDEX(Transjer!$B$6:$B$125,$B134))</f>
        <v>0</v>
      </c>
      <c r="F134" s="16">
        <f>IF($S134="","",INDEX(Transjer!$C$6:$C$125,$B134))</f>
        <v>0</v>
      </c>
      <c r="G134" s="17">
        <f>IF($S134="","",INDEX(Skjermingsrenter!$A$6:$A$35,$C134))</f>
        <v>2024</v>
      </c>
      <c r="H134" s="18">
        <f>IF($S134="","",INDEX(Transjer!$D$6:$D$125,$B134))</f>
        <v>0</v>
      </c>
      <c r="I134" s="18">
        <f>IF($S134="","",INDEX(Transjer!$E$6:$E$125,$B134))</f>
        <v>0</v>
      </c>
      <c r="J134" s="19">
        <f>IF($S134="","",INDEX(Skjermingsrenter!$B$6:$B$35,$C134))</f>
        <v>3.9E-2</v>
      </c>
      <c r="K134" s="20">
        <f t="shared" ref="K134:K197" si="17">IF($S134="","",MAX(DATE($G134,1,1),$F134))</f>
        <v>45292</v>
      </c>
      <c r="L134" s="21">
        <f>IF($S134="","",IF($G134&lt;YEAR($F134),0,$H134*SUMIFS(Utbytter!$D$6:$D$1005,Utbytter!$A$6:$A$1005,$E134,Utbytter!$B$6:$B$1005,"&gt;="&amp;$K134,Utbytter!$B$6:$B$1005,"&lt;="&amp;DATE($G134,12,31))))</f>
        <v>0</v>
      </c>
      <c r="M134" s="21">
        <f t="shared" si="15"/>
        <v>0</v>
      </c>
      <c r="N134" s="21">
        <f t="shared" ref="N134:N197" si="18">IF($S134="","",IF($F134&lt;=DATE($G134,12,31),($I134+$M134)*$J134,0))</f>
        <v>0</v>
      </c>
      <c r="O134" s="21">
        <f t="shared" ref="O134:O197" si="19">IF($S134="","",$M134+$N134)</f>
        <v>0</v>
      </c>
      <c r="P134" s="21">
        <f t="shared" ref="P134:P197" si="20">IF($S134="","",MIN($L134,$O134))</f>
        <v>0</v>
      </c>
      <c r="Q134" s="21">
        <f t="shared" ref="Q134:Q197" si="21">IF($S134="","",$O134-$P134)</f>
        <v>0</v>
      </c>
      <c r="R134" s="21">
        <f t="shared" ref="R134:R197" si="22">IF($S134="","",$L134-$P134)</f>
        <v>0</v>
      </c>
      <c r="S134" s="7">
        <f>IF(ROW()-5&lt;=Kontroll!$B$8,1,"")</f>
        <v>1</v>
      </c>
    </row>
    <row r="135" spans="1:19" x14ac:dyDescent="0.2">
      <c r="A135" s="7">
        <f t="shared" si="16"/>
        <v>130</v>
      </c>
      <c r="B135" s="7">
        <f>IF($S135="","",INT(($A135-1)/Kontroll!$B$6)+1)</f>
        <v>26</v>
      </c>
      <c r="C135" s="7">
        <f>IF($S135="","",MOD($A135-1,Kontroll!$B$6)+1)</f>
        <v>5</v>
      </c>
      <c r="D135" s="15" t="str">
        <f>IF($S135="","",INDEX(Transjer!$A$6:$A$125,$B135))</f>
        <v/>
      </c>
      <c r="E135" s="15">
        <f>IF($S135="","",INDEX(Transjer!$B$6:$B$125,$B135))</f>
        <v>0</v>
      </c>
      <c r="F135" s="16">
        <f>IF($S135="","",INDEX(Transjer!$C$6:$C$125,$B135))</f>
        <v>0</v>
      </c>
      <c r="G135" s="17">
        <f>IF($S135="","",INDEX(Skjermingsrenter!$A$6:$A$35,$C135))</f>
        <v>2025</v>
      </c>
      <c r="H135" s="18">
        <f>IF($S135="","",INDEX(Transjer!$D$6:$D$125,$B135))</f>
        <v>0</v>
      </c>
      <c r="I135" s="18">
        <f>IF($S135="","",INDEX(Transjer!$E$6:$E$125,$B135))</f>
        <v>0</v>
      </c>
      <c r="J135" s="19">
        <f>IF($S135="","",INDEX(Skjermingsrenter!$B$6:$B$35,$C135))</f>
        <v>3.5999999999999997E-2</v>
      </c>
      <c r="K135" s="20">
        <f t="shared" si="17"/>
        <v>45658</v>
      </c>
      <c r="L135" s="21">
        <f>IF($S135="","",IF($G135&lt;YEAR($F135),0,$H135*SUMIFS(Utbytter!$D$6:$D$1005,Utbytter!$A$6:$A$1005,$E135,Utbytter!$B$6:$B$1005,"&gt;="&amp;$K135,Utbytter!$B$6:$B$1005,"&lt;="&amp;DATE($G135,12,31))))</f>
        <v>0</v>
      </c>
      <c r="M135" s="21">
        <f t="shared" ref="M135:M198" si="23">IF($S135="","",IF($C135=1,0,IF($D135=$D134,$Q134,0)))</f>
        <v>0</v>
      </c>
      <c r="N135" s="21">
        <f t="shared" si="18"/>
        <v>0</v>
      </c>
      <c r="O135" s="21">
        <f t="shared" si="19"/>
        <v>0</v>
      </c>
      <c r="P135" s="21">
        <f t="shared" si="20"/>
        <v>0</v>
      </c>
      <c r="Q135" s="21">
        <f t="shared" si="21"/>
        <v>0</v>
      </c>
      <c r="R135" s="21">
        <f t="shared" si="22"/>
        <v>0</v>
      </c>
      <c r="S135" s="7">
        <f>IF(ROW()-5&lt;=Kontroll!$B$8,1,"")</f>
        <v>1</v>
      </c>
    </row>
    <row r="136" spans="1:19" x14ac:dyDescent="0.2">
      <c r="A136" s="7">
        <f t="shared" si="16"/>
        <v>131</v>
      </c>
      <c r="B136" s="7">
        <f>IF($S136="","",INT(($A136-1)/Kontroll!$B$6)+1)</f>
        <v>27</v>
      </c>
      <c r="C136" s="7">
        <f>IF($S136="","",MOD($A136-1,Kontroll!$B$6)+1)</f>
        <v>1</v>
      </c>
      <c r="D136" s="15" t="str">
        <f>IF($S136="","",INDEX(Transjer!$A$6:$A$125,$B136))</f>
        <v/>
      </c>
      <c r="E136" s="15">
        <f>IF($S136="","",INDEX(Transjer!$B$6:$B$125,$B136))</f>
        <v>0</v>
      </c>
      <c r="F136" s="16">
        <f>IF($S136="","",INDEX(Transjer!$C$6:$C$125,$B136))</f>
        <v>0</v>
      </c>
      <c r="G136" s="17">
        <f>IF($S136="","",INDEX(Skjermingsrenter!$A$6:$A$35,$C136))</f>
        <v>2021</v>
      </c>
      <c r="H136" s="18">
        <f>IF($S136="","",INDEX(Transjer!$D$6:$D$125,$B136))</f>
        <v>0</v>
      </c>
      <c r="I136" s="18">
        <f>IF($S136="","",INDEX(Transjer!$E$6:$E$125,$B136))</f>
        <v>0</v>
      </c>
      <c r="J136" s="19">
        <f>IF($S136="","",INDEX(Skjermingsrenter!$B$6:$B$35,$C136))</f>
        <v>5.0000000000000001E-3</v>
      </c>
      <c r="K136" s="20">
        <f t="shared" si="17"/>
        <v>44197</v>
      </c>
      <c r="L136" s="21">
        <f>IF($S136="","",IF($G136&lt;YEAR($F136),0,$H136*SUMIFS(Utbytter!$D$6:$D$1005,Utbytter!$A$6:$A$1005,$E136,Utbytter!$B$6:$B$1005,"&gt;="&amp;$K136,Utbytter!$B$6:$B$1005,"&lt;="&amp;DATE($G136,12,31))))</f>
        <v>0</v>
      </c>
      <c r="M136" s="21">
        <f t="shared" si="23"/>
        <v>0</v>
      </c>
      <c r="N136" s="21">
        <f t="shared" si="18"/>
        <v>0</v>
      </c>
      <c r="O136" s="21">
        <f t="shared" si="19"/>
        <v>0</v>
      </c>
      <c r="P136" s="21">
        <f t="shared" si="20"/>
        <v>0</v>
      </c>
      <c r="Q136" s="21">
        <f t="shared" si="21"/>
        <v>0</v>
      </c>
      <c r="R136" s="21">
        <f t="shared" si="22"/>
        <v>0</v>
      </c>
      <c r="S136" s="7">
        <f>IF(ROW()-5&lt;=Kontroll!$B$8,1,"")</f>
        <v>1</v>
      </c>
    </row>
    <row r="137" spans="1:19" x14ac:dyDescent="0.2">
      <c r="A137" s="7">
        <f t="shared" si="16"/>
        <v>132</v>
      </c>
      <c r="B137" s="7">
        <f>IF($S137="","",INT(($A137-1)/Kontroll!$B$6)+1)</f>
        <v>27</v>
      </c>
      <c r="C137" s="7">
        <f>IF($S137="","",MOD($A137-1,Kontroll!$B$6)+1)</f>
        <v>2</v>
      </c>
      <c r="D137" s="15" t="str">
        <f>IF($S137="","",INDEX(Transjer!$A$6:$A$125,$B137))</f>
        <v/>
      </c>
      <c r="E137" s="15">
        <f>IF($S137="","",INDEX(Transjer!$B$6:$B$125,$B137))</f>
        <v>0</v>
      </c>
      <c r="F137" s="16">
        <f>IF($S137="","",INDEX(Transjer!$C$6:$C$125,$B137))</f>
        <v>0</v>
      </c>
      <c r="G137" s="17">
        <f>IF($S137="","",INDEX(Skjermingsrenter!$A$6:$A$35,$C137))</f>
        <v>2022</v>
      </c>
      <c r="H137" s="18">
        <f>IF($S137="","",INDEX(Transjer!$D$6:$D$125,$B137))</f>
        <v>0</v>
      </c>
      <c r="I137" s="18">
        <f>IF($S137="","",INDEX(Transjer!$E$6:$E$125,$B137))</f>
        <v>0</v>
      </c>
      <c r="J137" s="19">
        <f>IF($S137="","",INDEX(Skjermingsrenter!$B$6:$B$35,$C137))</f>
        <v>1.7000000000000001E-2</v>
      </c>
      <c r="K137" s="20">
        <f t="shared" si="17"/>
        <v>44562</v>
      </c>
      <c r="L137" s="21">
        <f>IF($S137="","",IF($G137&lt;YEAR($F137),0,$H137*SUMIFS(Utbytter!$D$6:$D$1005,Utbytter!$A$6:$A$1005,$E137,Utbytter!$B$6:$B$1005,"&gt;="&amp;$K137,Utbytter!$B$6:$B$1005,"&lt;="&amp;DATE($G137,12,31))))</f>
        <v>0</v>
      </c>
      <c r="M137" s="21">
        <f t="shared" si="23"/>
        <v>0</v>
      </c>
      <c r="N137" s="21">
        <f t="shared" si="18"/>
        <v>0</v>
      </c>
      <c r="O137" s="21">
        <f t="shared" si="19"/>
        <v>0</v>
      </c>
      <c r="P137" s="21">
        <f t="shared" si="20"/>
        <v>0</v>
      </c>
      <c r="Q137" s="21">
        <f t="shared" si="21"/>
        <v>0</v>
      </c>
      <c r="R137" s="21">
        <f t="shared" si="22"/>
        <v>0</v>
      </c>
      <c r="S137" s="7">
        <f>IF(ROW()-5&lt;=Kontroll!$B$8,1,"")</f>
        <v>1</v>
      </c>
    </row>
    <row r="138" spans="1:19" x14ac:dyDescent="0.2">
      <c r="A138" s="7">
        <f t="shared" si="16"/>
        <v>133</v>
      </c>
      <c r="B138" s="7">
        <f>IF($S138="","",INT(($A138-1)/Kontroll!$B$6)+1)</f>
        <v>27</v>
      </c>
      <c r="C138" s="7">
        <f>IF($S138="","",MOD($A138-1,Kontroll!$B$6)+1)</f>
        <v>3</v>
      </c>
      <c r="D138" s="15" t="str">
        <f>IF($S138="","",INDEX(Transjer!$A$6:$A$125,$B138))</f>
        <v/>
      </c>
      <c r="E138" s="15">
        <f>IF($S138="","",INDEX(Transjer!$B$6:$B$125,$B138))</f>
        <v>0</v>
      </c>
      <c r="F138" s="16">
        <f>IF($S138="","",INDEX(Transjer!$C$6:$C$125,$B138))</f>
        <v>0</v>
      </c>
      <c r="G138" s="17">
        <f>IF($S138="","",INDEX(Skjermingsrenter!$A$6:$A$35,$C138))</f>
        <v>2023</v>
      </c>
      <c r="H138" s="18">
        <f>IF($S138="","",INDEX(Transjer!$D$6:$D$125,$B138))</f>
        <v>0</v>
      </c>
      <c r="I138" s="18">
        <f>IF($S138="","",INDEX(Transjer!$E$6:$E$125,$B138))</f>
        <v>0</v>
      </c>
      <c r="J138" s="19">
        <f>IF($S138="","",INDEX(Skjermingsrenter!$B$6:$B$35,$C138))</f>
        <v>3.2000000000000001E-2</v>
      </c>
      <c r="K138" s="20">
        <f t="shared" si="17"/>
        <v>44927</v>
      </c>
      <c r="L138" s="21">
        <f>IF($S138="","",IF($G138&lt;YEAR($F138),0,$H138*SUMIFS(Utbytter!$D$6:$D$1005,Utbytter!$A$6:$A$1005,$E138,Utbytter!$B$6:$B$1005,"&gt;="&amp;$K138,Utbytter!$B$6:$B$1005,"&lt;="&amp;DATE($G138,12,31))))</f>
        <v>0</v>
      </c>
      <c r="M138" s="21">
        <f t="shared" si="23"/>
        <v>0</v>
      </c>
      <c r="N138" s="21">
        <f t="shared" si="18"/>
        <v>0</v>
      </c>
      <c r="O138" s="21">
        <f t="shared" si="19"/>
        <v>0</v>
      </c>
      <c r="P138" s="21">
        <f t="shared" si="20"/>
        <v>0</v>
      </c>
      <c r="Q138" s="21">
        <f t="shared" si="21"/>
        <v>0</v>
      </c>
      <c r="R138" s="21">
        <f t="shared" si="22"/>
        <v>0</v>
      </c>
      <c r="S138" s="7">
        <f>IF(ROW()-5&lt;=Kontroll!$B$8,1,"")</f>
        <v>1</v>
      </c>
    </row>
    <row r="139" spans="1:19" x14ac:dyDescent="0.2">
      <c r="A139" s="7">
        <f t="shared" si="16"/>
        <v>134</v>
      </c>
      <c r="B139" s="7">
        <f>IF($S139="","",INT(($A139-1)/Kontroll!$B$6)+1)</f>
        <v>27</v>
      </c>
      <c r="C139" s="7">
        <f>IF($S139="","",MOD($A139-1,Kontroll!$B$6)+1)</f>
        <v>4</v>
      </c>
      <c r="D139" s="15" t="str">
        <f>IF($S139="","",INDEX(Transjer!$A$6:$A$125,$B139))</f>
        <v/>
      </c>
      <c r="E139" s="15">
        <f>IF($S139="","",INDEX(Transjer!$B$6:$B$125,$B139))</f>
        <v>0</v>
      </c>
      <c r="F139" s="16">
        <f>IF($S139="","",INDEX(Transjer!$C$6:$C$125,$B139))</f>
        <v>0</v>
      </c>
      <c r="G139" s="17">
        <f>IF($S139="","",INDEX(Skjermingsrenter!$A$6:$A$35,$C139))</f>
        <v>2024</v>
      </c>
      <c r="H139" s="18">
        <f>IF($S139="","",INDEX(Transjer!$D$6:$D$125,$B139))</f>
        <v>0</v>
      </c>
      <c r="I139" s="18">
        <f>IF($S139="","",INDEX(Transjer!$E$6:$E$125,$B139))</f>
        <v>0</v>
      </c>
      <c r="J139" s="19">
        <f>IF($S139="","",INDEX(Skjermingsrenter!$B$6:$B$35,$C139))</f>
        <v>3.9E-2</v>
      </c>
      <c r="K139" s="20">
        <f t="shared" si="17"/>
        <v>45292</v>
      </c>
      <c r="L139" s="21">
        <f>IF($S139="","",IF($G139&lt;YEAR($F139),0,$H139*SUMIFS(Utbytter!$D$6:$D$1005,Utbytter!$A$6:$A$1005,$E139,Utbytter!$B$6:$B$1005,"&gt;="&amp;$K139,Utbytter!$B$6:$B$1005,"&lt;="&amp;DATE($G139,12,31))))</f>
        <v>0</v>
      </c>
      <c r="M139" s="21">
        <f t="shared" si="23"/>
        <v>0</v>
      </c>
      <c r="N139" s="21">
        <f t="shared" si="18"/>
        <v>0</v>
      </c>
      <c r="O139" s="21">
        <f t="shared" si="19"/>
        <v>0</v>
      </c>
      <c r="P139" s="21">
        <f t="shared" si="20"/>
        <v>0</v>
      </c>
      <c r="Q139" s="21">
        <f t="shared" si="21"/>
        <v>0</v>
      </c>
      <c r="R139" s="21">
        <f t="shared" si="22"/>
        <v>0</v>
      </c>
      <c r="S139" s="7">
        <f>IF(ROW()-5&lt;=Kontroll!$B$8,1,"")</f>
        <v>1</v>
      </c>
    </row>
    <row r="140" spans="1:19" x14ac:dyDescent="0.2">
      <c r="A140" s="7">
        <f t="shared" si="16"/>
        <v>135</v>
      </c>
      <c r="B140" s="7">
        <f>IF($S140="","",INT(($A140-1)/Kontroll!$B$6)+1)</f>
        <v>27</v>
      </c>
      <c r="C140" s="7">
        <f>IF($S140="","",MOD($A140-1,Kontroll!$B$6)+1)</f>
        <v>5</v>
      </c>
      <c r="D140" s="15" t="str">
        <f>IF($S140="","",INDEX(Transjer!$A$6:$A$125,$B140))</f>
        <v/>
      </c>
      <c r="E140" s="15">
        <f>IF($S140="","",INDEX(Transjer!$B$6:$B$125,$B140))</f>
        <v>0</v>
      </c>
      <c r="F140" s="16">
        <f>IF($S140="","",INDEX(Transjer!$C$6:$C$125,$B140))</f>
        <v>0</v>
      </c>
      <c r="G140" s="17">
        <f>IF($S140="","",INDEX(Skjermingsrenter!$A$6:$A$35,$C140))</f>
        <v>2025</v>
      </c>
      <c r="H140" s="18">
        <f>IF($S140="","",INDEX(Transjer!$D$6:$D$125,$B140))</f>
        <v>0</v>
      </c>
      <c r="I140" s="18">
        <f>IF($S140="","",INDEX(Transjer!$E$6:$E$125,$B140))</f>
        <v>0</v>
      </c>
      <c r="J140" s="19">
        <f>IF($S140="","",INDEX(Skjermingsrenter!$B$6:$B$35,$C140))</f>
        <v>3.5999999999999997E-2</v>
      </c>
      <c r="K140" s="20">
        <f t="shared" si="17"/>
        <v>45658</v>
      </c>
      <c r="L140" s="21">
        <f>IF($S140="","",IF($G140&lt;YEAR($F140),0,$H140*SUMIFS(Utbytter!$D$6:$D$1005,Utbytter!$A$6:$A$1005,$E140,Utbytter!$B$6:$B$1005,"&gt;="&amp;$K140,Utbytter!$B$6:$B$1005,"&lt;="&amp;DATE($G140,12,31))))</f>
        <v>0</v>
      </c>
      <c r="M140" s="21">
        <f t="shared" si="23"/>
        <v>0</v>
      </c>
      <c r="N140" s="21">
        <f t="shared" si="18"/>
        <v>0</v>
      </c>
      <c r="O140" s="21">
        <f t="shared" si="19"/>
        <v>0</v>
      </c>
      <c r="P140" s="21">
        <f t="shared" si="20"/>
        <v>0</v>
      </c>
      <c r="Q140" s="21">
        <f t="shared" si="21"/>
        <v>0</v>
      </c>
      <c r="R140" s="21">
        <f t="shared" si="22"/>
        <v>0</v>
      </c>
      <c r="S140" s="7">
        <f>IF(ROW()-5&lt;=Kontroll!$B$8,1,"")</f>
        <v>1</v>
      </c>
    </row>
    <row r="141" spans="1:19" x14ac:dyDescent="0.2">
      <c r="A141" s="7">
        <f t="shared" si="16"/>
        <v>136</v>
      </c>
      <c r="B141" s="7">
        <f>IF($S141="","",INT(($A141-1)/Kontroll!$B$6)+1)</f>
        <v>28</v>
      </c>
      <c r="C141" s="7">
        <f>IF($S141="","",MOD($A141-1,Kontroll!$B$6)+1)</f>
        <v>1</v>
      </c>
      <c r="D141" s="15" t="str">
        <f>IF($S141="","",INDEX(Transjer!$A$6:$A$125,$B141))</f>
        <v/>
      </c>
      <c r="E141" s="15">
        <f>IF($S141="","",INDEX(Transjer!$B$6:$B$125,$B141))</f>
        <v>0</v>
      </c>
      <c r="F141" s="16">
        <f>IF($S141="","",INDEX(Transjer!$C$6:$C$125,$B141))</f>
        <v>0</v>
      </c>
      <c r="G141" s="17">
        <f>IF($S141="","",INDEX(Skjermingsrenter!$A$6:$A$35,$C141))</f>
        <v>2021</v>
      </c>
      <c r="H141" s="18">
        <f>IF($S141="","",INDEX(Transjer!$D$6:$D$125,$B141))</f>
        <v>0</v>
      </c>
      <c r="I141" s="18">
        <f>IF($S141="","",INDEX(Transjer!$E$6:$E$125,$B141))</f>
        <v>0</v>
      </c>
      <c r="J141" s="19">
        <f>IF($S141="","",INDEX(Skjermingsrenter!$B$6:$B$35,$C141))</f>
        <v>5.0000000000000001E-3</v>
      </c>
      <c r="K141" s="20">
        <f t="shared" si="17"/>
        <v>44197</v>
      </c>
      <c r="L141" s="21">
        <f>IF($S141="","",IF($G141&lt;YEAR($F141),0,$H141*SUMIFS(Utbytter!$D$6:$D$1005,Utbytter!$A$6:$A$1005,$E141,Utbytter!$B$6:$B$1005,"&gt;="&amp;$K141,Utbytter!$B$6:$B$1005,"&lt;="&amp;DATE($G141,12,31))))</f>
        <v>0</v>
      </c>
      <c r="M141" s="21">
        <f t="shared" si="23"/>
        <v>0</v>
      </c>
      <c r="N141" s="21">
        <f t="shared" si="18"/>
        <v>0</v>
      </c>
      <c r="O141" s="21">
        <f t="shared" si="19"/>
        <v>0</v>
      </c>
      <c r="P141" s="21">
        <f t="shared" si="20"/>
        <v>0</v>
      </c>
      <c r="Q141" s="21">
        <f t="shared" si="21"/>
        <v>0</v>
      </c>
      <c r="R141" s="21">
        <f t="shared" si="22"/>
        <v>0</v>
      </c>
      <c r="S141" s="7">
        <f>IF(ROW()-5&lt;=Kontroll!$B$8,1,"")</f>
        <v>1</v>
      </c>
    </row>
    <row r="142" spans="1:19" x14ac:dyDescent="0.2">
      <c r="A142" s="7">
        <f t="shared" si="16"/>
        <v>137</v>
      </c>
      <c r="B142" s="7">
        <f>IF($S142="","",INT(($A142-1)/Kontroll!$B$6)+1)</f>
        <v>28</v>
      </c>
      <c r="C142" s="7">
        <f>IF($S142="","",MOD($A142-1,Kontroll!$B$6)+1)</f>
        <v>2</v>
      </c>
      <c r="D142" s="15" t="str">
        <f>IF($S142="","",INDEX(Transjer!$A$6:$A$125,$B142))</f>
        <v/>
      </c>
      <c r="E142" s="15">
        <f>IF($S142="","",INDEX(Transjer!$B$6:$B$125,$B142))</f>
        <v>0</v>
      </c>
      <c r="F142" s="16">
        <f>IF($S142="","",INDEX(Transjer!$C$6:$C$125,$B142))</f>
        <v>0</v>
      </c>
      <c r="G142" s="17">
        <f>IF($S142="","",INDEX(Skjermingsrenter!$A$6:$A$35,$C142))</f>
        <v>2022</v>
      </c>
      <c r="H142" s="18">
        <f>IF($S142="","",INDEX(Transjer!$D$6:$D$125,$B142))</f>
        <v>0</v>
      </c>
      <c r="I142" s="18">
        <f>IF($S142="","",INDEX(Transjer!$E$6:$E$125,$B142))</f>
        <v>0</v>
      </c>
      <c r="J142" s="19">
        <f>IF($S142="","",INDEX(Skjermingsrenter!$B$6:$B$35,$C142))</f>
        <v>1.7000000000000001E-2</v>
      </c>
      <c r="K142" s="20">
        <f t="shared" si="17"/>
        <v>44562</v>
      </c>
      <c r="L142" s="21">
        <f>IF($S142="","",IF($G142&lt;YEAR($F142),0,$H142*SUMIFS(Utbytter!$D$6:$D$1005,Utbytter!$A$6:$A$1005,$E142,Utbytter!$B$6:$B$1005,"&gt;="&amp;$K142,Utbytter!$B$6:$B$1005,"&lt;="&amp;DATE($G142,12,31))))</f>
        <v>0</v>
      </c>
      <c r="M142" s="21">
        <f t="shared" si="23"/>
        <v>0</v>
      </c>
      <c r="N142" s="21">
        <f t="shared" si="18"/>
        <v>0</v>
      </c>
      <c r="O142" s="21">
        <f t="shared" si="19"/>
        <v>0</v>
      </c>
      <c r="P142" s="21">
        <f t="shared" si="20"/>
        <v>0</v>
      </c>
      <c r="Q142" s="21">
        <f t="shared" si="21"/>
        <v>0</v>
      </c>
      <c r="R142" s="21">
        <f t="shared" si="22"/>
        <v>0</v>
      </c>
      <c r="S142" s="7">
        <f>IF(ROW()-5&lt;=Kontroll!$B$8,1,"")</f>
        <v>1</v>
      </c>
    </row>
    <row r="143" spans="1:19" x14ac:dyDescent="0.2">
      <c r="A143" s="7">
        <f t="shared" si="16"/>
        <v>138</v>
      </c>
      <c r="B143" s="7">
        <f>IF($S143="","",INT(($A143-1)/Kontroll!$B$6)+1)</f>
        <v>28</v>
      </c>
      <c r="C143" s="7">
        <f>IF($S143="","",MOD($A143-1,Kontroll!$B$6)+1)</f>
        <v>3</v>
      </c>
      <c r="D143" s="15" t="str">
        <f>IF($S143="","",INDEX(Transjer!$A$6:$A$125,$B143))</f>
        <v/>
      </c>
      <c r="E143" s="15">
        <f>IF($S143="","",INDEX(Transjer!$B$6:$B$125,$B143))</f>
        <v>0</v>
      </c>
      <c r="F143" s="16">
        <f>IF($S143="","",INDEX(Transjer!$C$6:$C$125,$B143))</f>
        <v>0</v>
      </c>
      <c r="G143" s="17">
        <f>IF($S143="","",INDEX(Skjermingsrenter!$A$6:$A$35,$C143))</f>
        <v>2023</v>
      </c>
      <c r="H143" s="18">
        <f>IF($S143="","",INDEX(Transjer!$D$6:$D$125,$B143))</f>
        <v>0</v>
      </c>
      <c r="I143" s="18">
        <f>IF($S143="","",INDEX(Transjer!$E$6:$E$125,$B143))</f>
        <v>0</v>
      </c>
      <c r="J143" s="19">
        <f>IF($S143="","",INDEX(Skjermingsrenter!$B$6:$B$35,$C143))</f>
        <v>3.2000000000000001E-2</v>
      </c>
      <c r="K143" s="20">
        <f t="shared" si="17"/>
        <v>44927</v>
      </c>
      <c r="L143" s="21">
        <f>IF($S143="","",IF($G143&lt;YEAR($F143),0,$H143*SUMIFS(Utbytter!$D$6:$D$1005,Utbytter!$A$6:$A$1005,$E143,Utbytter!$B$6:$B$1005,"&gt;="&amp;$K143,Utbytter!$B$6:$B$1005,"&lt;="&amp;DATE($G143,12,31))))</f>
        <v>0</v>
      </c>
      <c r="M143" s="21">
        <f t="shared" si="23"/>
        <v>0</v>
      </c>
      <c r="N143" s="21">
        <f t="shared" si="18"/>
        <v>0</v>
      </c>
      <c r="O143" s="21">
        <f t="shared" si="19"/>
        <v>0</v>
      </c>
      <c r="P143" s="21">
        <f t="shared" si="20"/>
        <v>0</v>
      </c>
      <c r="Q143" s="21">
        <f t="shared" si="21"/>
        <v>0</v>
      </c>
      <c r="R143" s="21">
        <f t="shared" si="22"/>
        <v>0</v>
      </c>
      <c r="S143" s="7">
        <f>IF(ROW()-5&lt;=Kontroll!$B$8,1,"")</f>
        <v>1</v>
      </c>
    </row>
    <row r="144" spans="1:19" x14ac:dyDescent="0.2">
      <c r="A144" s="7">
        <f t="shared" si="16"/>
        <v>139</v>
      </c>
      <c r="B144" s="7">
        <f>IF($S144="","",INT(($A144-1)/Kontroll!$B$6)+1)</f>
        <v>28</v>
      </c>
      <c r="C144" s="7">
        <f>IF($S144="","",MOD($A144-1,Kontroll!$B$6)+1)</f>
        <v>4</v>
      </c>
      <c r="D144" s="15" t="str">
        <f>IF($S144="","",INDEX(Transjer!$A$6:$A$125,$B144))</f>
        <v/>
      </c>
      <c r="E144" s="15">
        <f>IF($S144="","",INDEX(Transjer!$B$6:$B$125,$B144))</f>
        <v>0</v>
      </c>
      <c r="F144" s="16">
        <f>IF($S144="","",INDEX(Transjer!$C$6:$C$125,$B144))</f>
        <v>0</v>
      </c>
      <c r="G144" s="17">
        <f>IF($S144="","",INDEX(Skjermingsrenter!$A$6:$A$35,$C144))</f>
        <v>2024</v>
      </c>
      <c r="H144" s="18">
        <f>IF($S144="","",INDEX(Transjer!$D$6:$D$125,$B144))</f>
        <v>0</v>
      </c>
      <c r="I144" s="18">
        <f>IF($S144="","",INDEX(Transjer!$E$6:$E$125,$B144))</f>
        <v>0</v>
      </c>
      <c r="J144" s="19">
        <f>IF($S144="","",INDEX(Skjermingsrenter!$B$6:$B$35,$C144))</f>
        <v>3.9E-2</v>
      </c>
      <c r="K144" s="20">
        <f t="shared" si="17"/>
        <v>45292</v>
      </c>
      <c r="L144" s="21">
        <f>IF($S144="","",IF($G144&lt;YEAR($F144),0,$H144*SUMIFS(Utbytter!$D$6:$D$1005,Utbytter!$A$6:$A$1005,$E144,Utbytter!$B$6:$B$1005,"&gt;="&amp;$K144,Utbytter!$B$6:$B$1005,"&lt;="&amp;DATE($G144,12,31))))</f>
        <v>0</v>
      </c>
      <c r="M144" s="21">
        <f t="shared" si="23"/>
        <v>0</v>
      </c>
      <c r="N144" s="21">
        <f t="shared" si="18"/>
        <v>0</v>
      </c>
      <c r="O144" s="21">
        <f t="shared" si="19"/>
        <v>0</v>
      </c>
      <c r="P144" s="21">
        <f t="shared" si="20"/>
        <v>0</v>
      </c>
      <c r="Q144" s="21">
        <f t="shared" si="21"/>
        <v>0</v>
      </c>
      <c r="R144" s="21">
        <f t="shared" si="22"/>
        <v>0</v>
      </c>
      <c r="S144" s="7">
        <f>IF(ROW()-5&lt;=Kontroll!$B$8,1,"")</f>
        <v>1</v>
      </c>
    </row>
    <row r="145" spans="1:19" x14ac:dyDescent="0.2">
      <c r="A145" s="7">
        <f t="shared" si="16"/>
        <v>140</v>
      </c>
      <c r="B145" s="7">
        <f>IF($S145="","",INT(($A145-1)/Kontroll!$B$6)+1)</f>
        <v>28</v>
      </c>
      <c r="C145" s="7">
        <f>IF($S145="","",MOD($A145-1,Kontroll!$B$6)+1)</f>
        <v>5</v>
      </c>
      <c r="D145" s="15" t="str">
        <f>IF($S145="","",INDEX(Transjer!$A$6:$A$125,$B145))</f>
        <v/>
      </c>
      <c r="E145" s="15">
        <f>IF($S145="","",INDEX(Transjer!$B$6:$B$125,$B145))</f>
        <v>0</v>
      </c>
      <c r="F145" s="16">
        <f>IF($S145="","",INDEX(Transjer!$C$6:$C$125,$B145))</f>
        <v>0</v>
      </c>
      <c r="G145" s="17">
        <f>IF($S145="","",INDEX(Skjermingsrenter!$A$6:$A$35,$C145))</f>
        <v>2025</v>
      </c>
      <c r="H145" s="18">
        <f>IF($S145="","",INDEX(Transjer!$D$6:$D$125,$B145))</f>
        <v>0</v>
      </c>
      <c r="I145" s="18">
        <f>IF($S145="","",INDEX(Transjer!$E$6:$E$125,$B145))</f>
        <v>0</v>
      </c>
      <c r="J145" s="19">
        <f>IF($S145="","",INDEX(Skjermingsrenter!$B$6:$B$35,$C145))</f>
        <v>3.5999999999999997E-2</v>
      </c>
      <c r="K145" s="20">
        <f t="shared" si="17"/>
        <v>45658</v>
      </c>
      <c r="L145" s="21">
        <f>IF($S145="","",IF($G145&lt;YEAR($F145),0,$H145*SUMIFS(Utbytter!$D$6:$D$1005,Utbytter!$A$6:$A$1005,$E145,Utbytter!$B$6:$B$1005,"&gt;="&amp;$K145,Utbytter!$B$6:$B$1005,"&lt;="&amp;DATE($G145,12,31))))</f>
        <v>0</v>
      </c>
      <c r="M145" s="21">
        <f t="shared" si="23"/>
        <v>0</v>
      </c>
      <c r="N145" s="21">
        <f t="shared" si="18"/>
        <v>0</v>
      </c>
      <c r="O145" s="21">
        <f t="shared" si="19"/>
        <v>0</v>
      </c>
      <c r="P145" s="21">
        <f t="shared" si="20"/>
        <v>0</v>
      </c>
      <c r="Q145" s="21">
        <f t="shared" si="21"/>
        <v>0</v>
      </c>
      <c r="R145" s="21">
        <f t="shared" si="22"/>
        <v>0</v>
      </c>
      <c r="S145" s="7">
        <f>IF(ROW()-5&lt;=Kontroll!$B$8,1,"")</f>
        <v>1</v>
      </c>
    </row>
    <row r="146" spans="1:19" x14ac:dyDescent="0.2">
      <c r="A146" s="7">
        <f t="shared" si="16"/>
        <v>141</v>
      </c>
      <c r="B146" s="7">
        <f>IF($S146="","",INT(($A146-1)/Kontroll!$B$6)+1)</f>
        <v>29</v>
      </c>
      <c r="C146" s="7">
        <f>IF($S146="","",MOD($A146-1,Kontroll!$B$6)+1)</f>
        <v>1</v>
      </c>
      <c r="D146" s="15" t="str">
        <f>IF($S146="","",INDEX(Transjer!$A$6:$A$125,$B146))</f>
        <v/>
      </c>
      <c r="E146" s="15">
        <f>IF($S146="","",INDEX(Transjer!$B$6:$B$125,$B146))</f>
        <v>0</v>
      </c>
      <c r="F146" s="16">
        <f>IF($S146="","",INDEX(Transjer!$C$6:$C$125,$B146))</f>
        <v>0</v>
      </c>
      <c r="G146" s="17">
        <f>IF($S146="","",INDEX(Skjermingsrenter!$A$6:$A$35,$C146))</f>
        <v>2021</v>
      </c>
      <c r="H146" s="18">
        <f>IF($S146="","",INDEX(Transjer!$D$6:$D$125,$B146))</f>
        <v>0</v>
      </c>
      <c r="I146" s="18">
        <f>IF($S146="","",INDEX(Transjer!$E$6:$E$125,$B146))</f>
        <v>0</v>
      </c>
      <c r="J146" s="19">
        <f>IF($S146="","",INDEX(Skjermingsrenter!$B$6:$B$35,$C146))</f>
        <v>5.0000000000000001E-3</v>
      </c>
      <c r="K146" s="20">
        <f t="shared" si="17"/>
        <v>44197</v>
      </c>
      <c r="L146" s="21">
        <f>IF($S146="","",IF($G146&lt;YEAR($F146),0,$H146*SUMIFS(Utbytter!$D$6:$D$1005,Utbytter!$A$6:$A$1005,$E146,Utbytter!$B$6:$B$1005,"&gt;="&amp;$K146,Utbytter!$B$6:$B$1005,"&lt;="&amp;DATE($G146,12,31))))</f>
        <v>0</v>
      </c>
      <c r="M146" s="21">
        <f t="shared" si="23"/>
        <v>0</v>
      </c>
      <c r="N146" s="21">
        <f t="shared" si="18"/>
        <v>0</v>
      </c>
      <c r="O146" s="21">
        <f t="shared" si="19"/>
        <v>0</v>
      </c>
      <c r="P146" s="21">
        <f t="shared" si="20"/>
        <v>0</v>
      </c>
      <c r="Q146" s="21">
        <f t="shared" si="21"/>
        <v>0</v>
      </c>
      <c r="R146" s="21">
        <f t="shared" si="22"/>
        <v>0</v>
      </c>
      <c r="S146" s="7">
        <f>IF(ROW()-5&lt;=Kontroll!$B$8,1,"")</f>
        <v>1</v>
      </c>
    </row>
    <row r="147" spans="1:19" x14ac:dyDescent="0.2">
      <c r="A147" s="7">
        <f t="shared" si="16"/>
        <v>142</v>
      </c>
      <c r="B147" s="7">
        <f>IF($S147="","",INT(($A147-1)/Kontroll!$B$6)+1)</f>
        <v>29</v>
      </c>
      <c r="C147" s="7">
        <f>IF($S147="","",MOD($A147-1,Kontroll!$B$6)+1)</f>
        <v>2</v>
      </c>
      <c r="D147" s="15" t="str">
        <f>IF($S147="","",INDEX(Transjer!$A$6:$A$125,$B147))</f>
        <v/>
      </c>
      <c r="E147" s="15">
        <f>IF($S147="","",INDEX(Transjer!$B$6:$B$125,$B147))</f>
        <v>0</v>
      </c>
      <c r="F147" s="16">
        <f>IF($S147="","",INDEX(Transjer!$C$6:$C$125,$B147))</f>
        <v>0</v>
      </c>
      <c r="G147" s="17">
        <f>IF($S147="","",INDEX(Skjermingsrenter!$A$6:$A$35,$C147))</f>
        <v>2022</v>
      </c>
      <c r="H147" s="18">
        <f>IF($S147="","",INDEX(Transjer!$D$6:$D$125,$B147))</f>
        <v>0</v>
      </c>
      <c r="I147" s="18">
        <f>IF($S147="","",INDEX(Transjer!$E$6:$E$125,$B147))</f>
        <v>0</v>
      </c>
      <c r="J147" s="19">
        <f>IF($S147="","",INDEX(Skjermingsrenter!$B$6:$B$35,$C147))</f>
        <v>1.7000000000000001E-2</v>
      </c>
      <c r="K147" s="20">
        <f t="shared" si="17"/>
        <v>44562</v>
      </c>
      <c r="L147" s="21">
        <f>IF($S147="","",IF($G147&lt;YEAR($F147),0,$H147*SUMIFS(Utbytter!$D$6:$D$1005,Utbytter!$A$6:$A$1005,$E147,Utbytter!$B$6:$B$1005,"&gt;="&amp;$K147,Utbytter!$B$6:$B$1005,"&lt;="&amp;DATE($G147,12,31))))</f>
        <v>0</v>
      </c>
      <c r="M147" s="21">
        <f t="shared" si="23"/>
        <v>0</v>
      </c>
      <c r="N147" s="21">
        <f t="shared" si="18"/>
        <v>0</v>
      </c>
      <c r="O147" s="21">
        <f t="shared" si="19"/>
        <v>0</v>
      </c>
      <c r="P147" s="21">
        <f t="shared" si="20"/>
        <v>0</v>
      </c>
      <c r="Q147" s="21">
        <f t="shared" si="21"/>
        <v>0</v>
      </c>
      <c r="R147" s="21">
        <f t="shared" si="22"/>
        <v>0</v>
      </c>
      <c r="S147" s="7">
        <f>IF(ROW()-5&lt;=Kontroll!$B$8,1,"")</f>
        <v>1</v>
      </c>
    </row>
    <row r="148" spans="1:19" x14ac:dyDescent="0.2">
      <c r="A148" s="7">
        <f t="shared" si="16"/>
        <v>143</v>
      </c>
      <c r="B148" s="7">
        <f>IF($S148="","",INT(($A148-1)/Kontroll!$B$6)+1)</f>
        <v>29</v>
      </c>
      <c r="C148" s="7">
        <f>IF($S148="","",MOD($A148-1,Kontroll!$B$6)+1)</f>
        <v>3</v>
      </c>
      <c r="D148" s="15" t="str">
        <f>IF($S148="","",INDEX(Transjer!$A$6:$A$125,$B148))</f>
        <v/>
      </c>
      <c r="E148" s="15">
        <f>IF($S148="","",INDEX(Transjer!$B$6:$B$125,$B148))</f>
        <v>0</v>
      </c>
      <c r="F148" s="16">
        <f>IF($S148="","",INDEX(Transjer!$C$6:$C$125,$B148))</f>
        <v>0</v>
      </c>
      <c r="G148" s="17">
        <f>IF($S148="","",INDEX(Skjermingsrenter!$A$6:$A$35,$C148))</f>
        <v>2023</v>
      </c>
      <c r="H148" s="18">
        <f>IF($S148="","",INDEX(Transjer!$D$6:$D$125,$B148))</f>
        <v>0</v>
      </c>
      <c r="I148" s="18">
        <f>IF($S148="","",INDEX(Transjer!$E$6:$E$125,$B148))</f>
        <v>0</v>
      </c>
      <c r="J148" s="19">
        <f>IF($S148="","",INDEX(Skjermingsrenter!$B$6:$B$35,$C148))</f>
        <v>3.2000000000000001E-2</v>
      </c>
      <c r="K148" s="20">
        <f t="shared" si="17"/>
        <v>44927</v>
      </c>
      <c r="L148" s="21">
        <f>IF($S148="","",IF($G148&lt;YEAR($F148),0,$H148*SUMIFS(Utbytter!$D$6:$D$1005,Utbytter!$A$6:$A$1005,$E148,Utbytter!$B$6:$B$1005,"&gt;="&amp;$K148,Utbytter!$B$6:$B$1005,"&lt;="&amp;DATE($G148,12,31))))</f>
        <v>0</v>
      </c>
      <c r="M148" s="21">
        <f t="shared" si="23"/>
        <v>0</v>
      </c>
      <c r="N148" s="21">
        <f t="shared" si="18"/>
        <v>0</v>
      </c>
      <c r="O148" s="21">
        <f t="shared" si="19"/>
        <v>0</v>
      </c>
      <c r="P148" s="21">
        <f t="shared" si="20"/>
        <v>0</v>
      </c>
      <c r="Q148" s="21">
        <f t="shared" si="21"/>
        <v>0</v>
      </c>
      <c r="R148" s="21">
        <f t="shared" si="22"/>
        <v>0</v>
      </c>
      <c r="S148" s="7">
        <f>IF(ROW()-5&lt;=Kontroll!$B$8,1,"")</f>
        <v>1</v>
      </c>
    </row>
    <row r="149" spans="1:19" x14ac:dyDescent="0.2">
      <c r="A149" s="7">
        <f t="shared" si="16"/>
        <v>144</v>
      </c>
      <c r="B149" s="7">
        <f>IF($S149="","",INT(($A149-1)/Kontroll!$B$6)+1)</f>
        <v>29</v>
      </c>
      <c r="C149" s="7">
        <f>IF($S149="","",MOD($A149-1,Kontroll!$B$6)+1)</f>
        <v>4</v>
      </c>
      <c r="D149" s="15" t="str">
        <f>IF($S149="","",INDEX(Transjer!$A$6:$A$125,$B149))</f>
        <v/>
      </c>
      <c r="E149" s="15">
        <f>IF($S149="","",INDEX(Transjer!$B$6:$B$125,$B149))</f>
        <v>0</v>
      </c>
      <c r="F149" s="16">
        <f>IF($S149="","",INDEX(Transjer!$C$6:$C$125,$B149))</f>
        <v>0</v>
      </c>
      <c r="G149" s="17">
        <f>IF($S149="","",INDEX(Skjermingsrenter!$A$6:$A$35,$C149))</f>
        <v>2024</v>
      </c>
      <c r="H149" s="18">
        <f>IF($S149="","",INDEX(Transjer!$D$6:$D$125,$B149))</f>
        <v>0</v>
      </c>
      <c r="I149" s="18">
        <f>IF($S149="","",INDEX(Transjer!$E$6:$E$125,$B149))</f>
        <v>0</v>
      </c>
      <c r="J149" s="19">
        <f>IF($S149="","",INDEX(Skjermingsrenter!$B$6:$B$35,$C149))</f>
        <v>3.9E-2</v>
      </c>
      <c r="K149" s="20">
        <f t="shared" si="17"/>
        <v>45292</v>
      </c>
      <c r="L149" s="21">
        <f>IF($S149="","",IF($G149&lt;YEAR($F149),0,$H149*SUMIFS(Utbytter!$D$6:$D$1005,Utbytter!$A$6:$A$1005,$E149,Utbytter!$B$6:$B$1005,"&gt;="&amp;$K149,Utbytter!$B$6:$B$1005,"&lt;="&amp;DATE($G149,12,31))))</f>
        <v>0</v>
      </c>
      <c r="M149" s="21">
        <f t="shared" si="23"/>
        <v>0</v>
      </c>
      <c r="N149" s="21">
        <f t="shared" si="18"/>
        <v>0</v>
      </c>
      <c r="O149" s="21">
        <f t="shared" si="19"/>
        <v>0</v>
      </c>
      <c r="P149" s="21">
        <f t="shared" si="20"/>
        <v>0</v>
      </c>
      <c r="Q149" s="21">
        <f t="shared" si="21"/>
        <v>0</v>
      </c>
      <c r="R149" s="21">
        <f t="shared" si="22"/>
        <v>0</v>
      </c>
      <c r="S149" s="7">
        <f>IF(ROW()-5&lt;=Kontroll!$B$8,1,"")</f>
        <v>1</v>
      </c>
    </row>
    <row r="150" spans="1:19" x14ac:dyDescent="0.2">
      <c r="A150" s="7">
        <f t="shared" si="16"/>
        <v>145</v>
      </c>
      <c r="B150" s="7">
        <f>IF($S150="","",INT(($A150-1)/Kontroll!$B$6)+1)</f>
        <v>29</v>
      </c>
      <c r="C150" s="7">
        <f>IF($S150="","",MOD($A150-1,Kontroll!$B$6)+1)</f>
        <v>5</v>
      </c>
      <c r="D150" s="15" t="str">
        <f>IF($S150="","",INDEX(Transjer!$A$6:$A$125,$B150))</f>
        <v/>
      </c>
      <c r="E150" s="15">
        <f>IF($S150="","",INDEX(Transjer!$B$6:$B$125,$B150))</f>
        <v>0</v>
      </c>
      <c r="F150" s="16">
        <f>IF($S150="","",INDEX(Transjer!$C$6:$C$125,$B150))</f>
        <v>0</v>
      </c>
      <c r="G150" s="17">
        <f>IF($S150="","",INDEX(Skjermingsrenter!$A$6:$A$35,$C150))</f>
        <v>2025</v>
      </c>
      <c r="H150" s="18">
        <f>IF($S150="","",INDEX(Transjer!$D$6:$D$125,$B150))</f>
        <v>0</v>
      </c>
      <c r="I150" s="18">
        <f>IF($S150="","",INDEX(Transjer!$E$6:$E$125,$B150))</f>
        <v>0</v>
      </c>
      <c r="J150" s="19">
        <f>IF($S150="","",INDEX(Skjermingsrenter!$B$6:$B$35,$C150))</f>
        <v>3.5999999999999997E-2</v>
      </c>
      <c r="K150" s="20">
        <f t="shared" si="17"/>
        <v>45658</v>
      </c>
      <c r="L150" s="21">
        <f>IF($S150="","",IF($G150&lt;YEAR($F150),0,$H150*SUMIFS(Utbytter!$D$6:$D$1005,Utbytter!$A$6:$A$1005,$E150,Utbytter!$B$6:$B$1005,"&gt;="&amp;$K150,Utbytter!$B$6:$B$1005,"&lt;="&amp;DATE($G150,12,31))))</f>
        <v>0</v>
      </c>
      <c r="M150" s="21">
        <f t="shared" si="23"/>
        <v>0</v>
      </c>
      <c r="N150" s="21">
        <f t="shared" si="18"/>
        <v>0</v>
      </c>
      <c r="O150" s="21">
        <f t="shared" si="19"/>
        <v>0</v>
      </c>
      <c r="P150" s="21">
        <f t="shared" si="20"/>
        <v>0</v>
      </c>
      <c r="Q150" s="21">
        <f t="shared" si="21"/>
        <v>0</v>
      </c>
      <c r="R150" s="21">
        <f t="shared" si="22"/>
        <v>0</v>
      </c>
      <c r="S150" s="7">
        <f>IF(ROW()-5&lt;=Kontroll!$B$8,1,"")</f>
        <v>1</v>
      </c>
    </row>
    <row r="151" spans="1:19" x14ac:dyDescent="0.2">
      <c r="A151" s="7">
        <f t="shared" si="16"/>
        <v>146</v>
      </c>
      <c r="B151" s="7">
        <f>IF($S151="","",INT(($A151-1)/Kontroll!$B$6)+1)</f>
        <v>30</v>
      </c>
      <c r="C151" s="7">
        <f>IF($S151="","",MOD($A151-1,Kontroll!$B$6)+1)</f>
        <v>1</v>
      </c>
      <c r="D151" s="15" t="str">
        <f>IF($S151="","",INDEX(Transjer!$A$6:$A$125,$B151))</f>
        <v/>
      </c>
      <c r="E151" s="15">
        <f>IF($S151="","",INDEX(Transjer!$B$6:$B$125,$B151))</f>
        <v>0</v>
      </c>
      <c r="F151" s="16">
        <f>IF($S151="","",INDEX(Transjer!$C$6:$C$125,$B151))</f>
        <v>0</v>
      </c>
      <c r="G151" s="17">
        <f>IF($S151="","",INDEX(Skjermingsrenter!$A$6:$A$35,$C151))</f>
        <v>2021</v>
      </c>
      <c r="H151" s="18">
        <f>IF($S151="","",INDEX(Transjer!$D$6:$D$125,$B151))</f>
        <v>0</v>
      </c>
      <c r="I151" s="18">
        <f>IF($S151="","",INDEX(Transjer!$E$6:$E$125,$B151))</f>
        <v>0</v>
      </c>
      <c r="J151" s="19">
        <f>IF($S151="","",INDEX(Skjermingsrenter!$B$6:$B$35,$C151))</f>
        <v>5.0000000000000001E-3</v>
      </c>
      <c r="K151" s="20">
        <f t="shared" si="17"/>
        <v>44197</v>
      </c>
      <c r="L151" s="21">
        <f>IF($S151="","",IF($G151&lt;YEAR($F151),0,$H151*SUMIFS(Utbytter!$D$6:$D$1005,Utbytter!$A$6:$A$1005,$E151,Utbytter!$B$6:$B$1005,"&gt;="&amp;$K151,Utbytter!$B$6:$B$1005,"&lt;="&amp;DATE($G151,12,31))))</f>
        <v>0</v>
      </c>
      <c r="M151" s="21">
        <f t="shared" si="23"/>
        <v>0</v>
      </c>
      <c r="N151" s="21">
        <f t="shared" si="18"/>
        <v>0</v>
      </c>
      <c r="O151" s="21">
        <f t="shared" si="19"/>
        <v>0</v>
      </c>
      <c r="P151" s="21">
        <f t="shared" si="20"/>
        <v>0</v>
      </c>
      <c r="Q151" s="21">
        <f t="shared" si="21"/>
        <v>0</v>
      </c>
      <c r="R151" s="21">
        <f t="shared" si="22"/>
        <v>0</v>
      </c>
      <c r="S151" s="7">
        <f>IF(ROW()-5&lt;=Kontroll!$B$8,1,"")</f>
        <v>1</v>
      </c>
    </row>
    <row r="152" spans="1:19" x14ac:dyDescent="0.2">
      <c r="A152" s="7">
        <f t="shared" si="16"/>
        <v>147</v>
      </c>
      <c r="B152" s="7">
        <f>IF($S152="","",INT(($A152-1)/Kontroll!$B$6)+1)</f>
        <v>30</v>
      </c>
      <c r="C152" s="7">
        <f>IF($S152="","",MOD($A152-1,Kontroll!$B$6)+1)</f>
        <v>2</v>
      </c>
      <c r="D152" s="15" t="str">
        <f>IF($S152="","",INDEX(Transjer!$A$6:$A$125,$B152))</f>
        <v/>
      </c>
      <c r="E152" s="15">
        <f>IF($S152="","",INDEX(Transjer!$B$6:$B$125,$B152))</f>
        <v>0</v>
      </c>
      <c r="F152" s="16">
        <f>IF($S152="","",INDEX(Transjer!$C$6:$C$125,$B152))</f>
        <v>0</v>
      </c>
      <c r="G152" s="17">
        <f>IF($S152="","",INDEX(Skjermingsrenter!$A$6:$A$35,$C152))</f>
        <v>2022</v>
      </c>
      <c r="H152" s="18">
        <f>IF($S152="","",INDEX(Transjer!$D$6:$D$125,$B152))</f>
        <v>0</v>
      </c>
      <c r="I152" s="18">
        <f>IF($S152="","",INDEX(Transjer!$E$6:$E$125,$B152))</f>
        <v>0</v>
      </c>
      <c r="J152" s="19">
        <f>IF($S152="","",INDEX(Skjermingsrenter!$B$6:$B$35,$C152))</f>
        <v>1.7000000000000001E-2</v>
      </c>
      <c r="K152" s="20">
        <f t="shared" si="17"/>
        <v>44562</v>
      </c>
      <c r="L152" s="21">
        <f>IF($S152="","",IF($G152&lt;YEAR($F152),0,$H152*SUMIFS(Utbytter!$D$6:$D$1005,Utbytter!$A$6:$A$1005,$E152,Utbytter!$B$6:$B$1005,"&gt;="&amp;$K152,Utbytter!$B$6:$B$1005,"&lt;="&amp;DATE($G152,12,31))))</f>
        <v>0</v>
      </c>
      <c r="M152" s="21">
        <f t="shared" si="23"/>
        <v>0</v>
      </c>
      <c r="N152" s="21">
        <f t="shared" si="18"/>
        <v>0</v>
      </c>
      <c r="O152" s="21">
        <f t="shared" si="19"/>
        <v>0</v>
      </c>
      <c r="P152" s="21">
        <f t="shared" si="20"/>
        <v>0</v>
      </c>
      <c r="Q152" s="21">
        <f t="shared" si="21"/>
        <v>0</v>
      </c>
      <c r="R152" s="21">
        <f t="shared" si="22"/>
        <v>0</v>
      </c>
      <c r="S152" s="7">
        <f>IF(ROW()-5&lt;=Kontroll!$B$8,1,"")</f>
        <v>1</v>
      </c>
    </row>
    <row r="153" spans="1:19" x14ac:dyDescent="0.2">
      <c r="A153" s="7">
        <f t="shared" si="16"/>
        <v>148</v>
      </c>
      <c r="B153" s="7">
        <f>IF($S153="","",INT(($A153-1)/Kontroll!$B$6)+1)</f>
        <v>30</v>
      </c>
      <c r="C153" s="7">
        <f>IF($S153="","",MOD($A153-1,Kontroll!$B$6)+1)</f>
        <v>3</v>
      </c>
      <c r="D153" s="15" t="str">
        <f>IF($S153="","",INDEX(Transjer!$A$6:$A$125,$B153))</f>
        <v/>
      </c>
      <c r="E153" s="15">
        <f>IF($S153="","",INDEX(Transjer!$B$6:$B$125,$B153))</f>
        <v>0</v>
      </c>
      <c r="F153" s="16">
        <f>IF($S153="","",INDEX(Transjer!$C$6:$C$125,$B153))</f>
        <v>0</v>
      </c>
      <c r="G153" s="17">
        <f>IF($S153="","",INDEX(Skjermingsrenter!$A$6:$A$35,$C153))</f>
        <v>2023</v>
      </c>
      <c r="H153" s="18">
        <f>IF($S153="","",INDEX(Transjer!$D$6:$D$125,$B153))</f>
        <v>0</v>
      </c>
      <c r="I153" s="18">
        <f>IF($S153="","",INDEX(Transjer!$E$6:$E$125,$B153))</f>
        <v>0</v>
      </c>
      <c r="J153" s="19">
        <f>IF($S153="","",INDEX(Skjermingsrenter!$B$6:$B$35,$C153))</f>
        <v>3.2000000000000001E-2</v>
      </c>
      <c r="K153" s="20">
        <f t="shared" si="17"/>
        <v>44927</v>
      </c>
      <c r="L153" s="21">
        <f>IF($S153="","",IF($G153&lt;YEAR($F153),0,$H153*SUMIFS(Utbytter!$D$6:$D$1005,Utbytter!$A$6:$A$1005,$E153,Utbytter!$B$6:$B$1005,"&gt;="&amp;$K153,Utbytter!$B$6:$B$1005,"&lt;="&amp;DATE($G153,12,31))))</f>
        <v>0</v>
      </c>
      <c r="M153" s="21">
        <f t="shared" si="23"/>
        <v>0</v>
      </c>
      <c r="N153" s="21">
        <f t="shared" si="18"/>
        <v>0</v>
      </c>
      <c r="O153" s="21">
        <f t="shared" si="19"/>
        <v>0</v>
      </c>
      <c r="P153" s="21">
        <f t="shared" si="20"/>
        <v>0</v>
      </c>
      <c r="Q153" s="21">
        <f t="shared" si="21"/>
        <v>0</v>
      </c>
      <c r="R153" s="21">
        <f t="shared" si="22"/>
        <v>0</v>
      </c>
      <c r="S153" s="7">
        <f>IF(ROW()-5&lt;=Kontroll!$B$8,1,"")</f>
        <v>1</v>
      </c>
    </row>
    <row r="154" spans="1:19" x14ac:dyDescent="0.2">
      <c r="A154" s="7">
        <f t="shared" si="16"/>
        <v>149</v>
      </c>
      <c r="B154" s="7">
        <f>IF($S154="","",INT(($A154-1)/Kontroll!$B$6)+1)</f>
        <v>30</v>
      </c>
      <c r="C154" s="7">
        <f>IF($S154="","",MOD($A154-1,Kontroll!$B$6)+1)</f>
        <v>4</v>
      </c>
      <c r="D154" s="15" t="str">
        <f>IF($S154="","",INDEX(Transjer!$A$6:$A$125,$B154))</f>
        <v/>
      </c>
      <c r="E154" s="15">
        <f>IF($S154="","",INDEX(Transjer!$B$6:$B$125,$B154))</f>
        <v>0</v>
      </c>
      <c r="F154" s="16">
        <f>IF($S154="","",INDEX(Transjer!$C$6:$C$125,$B154))</f>
        <v>0</v>
      </c>
      <c r="G154" s="17">
        <f>IF($S154="","",INDEX(Skjermingsrenter!$A$6:$A$35,$C154))</f>
        <v>2024</v>
      </c>
      <c r="H154" s="18">
        <f>IF($S154="","",INDEX(Transjer!$D$6:$D$125,$B154))</f>
        <v>0</v>
      </c>
      <c r="I154" s="18">
        <f>IF($S154="","",INDEX(Transjer!$E$6:$E$125,$B154))</f>
        <v>0</v>
      </c>
      <c r="J154" s="19">
        <f>IF($S154="","",INDEX(Skjermingsrenter!$B$6:$B$35,$C154))</f>
        <v>3.9E-2</v>
      </c>
      <c r="K154" s="20">
        <f t="shared" si="17"/>
        <v>45292</v>
      </c>
      <c r="L154" s="21">
        <f>IF($S154="","",IF($G154&lt;YEAR($F154),0,$H154*SUMIFS(Utbytter!$D$6:$D$1005,Utbytter!$A$6:$A$1005,$E154,Utbytter!$B$6:$B$1005,"&gt;="&amp;$K154,Utbytter!$B$6:$B$1005,"&lt;="&amp;DATE($G154,12,31))))</f>
        <v>0</v>
      </c>
      <c r="M154" s="21">
        <f t="shared" si="23"/>
        <v>0</v>
      </c>
      <c r="N154" s="21">
        <f t="shared" si="18"/>
        <v>0</v>
      </c>
      <c r="O154" s="21">
        <f t="shared" si="19"/>
        <v>0</v>
      </c>
      <c r="P154" s="21">
        <f t="shared" si="20"/>
        <v>0</v>
      </c>
      <c r="Q154" s="21">
        <f t="shared" si="21"/>
        <v>0</v>
      </c>
      <c r="R154" s="21">
        <f t="shared" si="22"/>
        <v>0</v>
      </c>
      <c r="S154" s="7">
        <f>IF(ROW()-5&lt;=Kontroll!$B$8,1,"")</f>
        <v>1</v>
      </c>
    </row>
    <row r="155" spans="1:19" x14ac:dyDescent="0.2">
      <c r="A155" s="7">
        <f t="shared" si="16"/>
        <v>150</v>
      </c>
      <c r="B155" s="7">
        <f>IF($S155="","",INT(($A155-1)/Kontroll!$B$6)+1)</f>
        <v>30</v>
      </c>
      <c r="C155" s="7">
        <f>IF($S155="","",MOD($A155-1,Kontroll!$B$6)+1)</f>
        <v>5</v>
      </c>
      <c r="D155" s="15" t="str">
        <f>IF($S155="","",INDEX(Transjer!$A$6:$A$125,$B155))</f>
        <v/>
      </c>
      <c r="E155" s="15">
        <f>IF($S155="","",INDEX(Transjer!$B$6:$B$125,$B155))</f>
        <v>0</v>
      </c>
      <c r="F155" s="16">
        <f>IF($S155="","",INDEX(Transjer!$C$6:$C$125,$B155))</f>
        <v>0</v>
      </c>
      <c r="G155" s="17">
        <f>IF($S155="","",INDEX(Skjermingsrenter!$A$6:$A$35,$C155))</f>
        <v>2025</v>
      </c>
      <c r="H155" s="18">
        <f>IF($S155="","",INDEX(Transjer!$D$6:$D$125,$B155))</f>
        <v>0</v>
      </c>
      <c r="I155" s="18">
        <f>IF($S155="","",INDEX(Transjer!$E$6:$E$125,$B155))</f>
        <v>0</v>
      </c>
      <c r="J155" s="19">
        <f>IF($S155="","",INDEX(Skjermingsrenter!$B$6:$B$35,$C155))</f>
        <v>3.5999999999999997E-2</v>
      </c>
      <c r="K155" s="20">
        <f t="shared" si="17"/>
        <v>45658</v>
      </c>
      <c r="L155" s="21">
        <f>IF($S155="","",IF($G155&lt;YEAR($F155),0,$H155*SUMIFS(Utbytter!$D$6:$D$1005,Utbytter!$A$6:$A$1005,$E155,Utbytter!$B$6:$B$1005,"&gt;="&amp;$K155,Utbytter!$B$6:$B$1005,"&lt;="&amp;DATE($G155,12,31))))</f>
        <v>0</v>
      </c>
      <c r="M155" s="21">
        <f t="shared" si="23"/>
        <v>0</v>
      </c>
      <c r="N155" s="21">
        <f t="shared" si="18"/>
        <v>0</v>
      </c>
      <c r="O155" s="21">
        <f t="shared" si="19"/>
        <v>0</v>
      </c>
      <c r="P155" s="21">
        <f t="shared" si="20"/>
        <v>0</v>
      </c>
      <c r="Q155" s="21">
        <f t="shared" si="21"/>
        <v>0</v>
      </c>
      <c r="R155" s="21">
        <f t="shared" si="22"/>
        <v>0</v>
      </c>
      <c r="S155" s="7">
        <f>IF(ROW()-5&lt;=Kontroll!$B$8,1,"")</f>
        <v>1</v>
      </c>
    </row>
    <row r="156" spans="1:19" x14ac:dyDescent="0.2">
      <c r="A156" s="7">
        <f t="shared" si="16"/>
        <v>151</v>
      </c>
      <c r="B156" s="7">
        <f>IF($S156="","",INT(($A156-1)/Kontroll!$B$6)+1)</f>
        <v>31</v>
      </c>
      <c r="C156" s="7">
        <f>IF($S156="","",MOD($A156-1,Kontroll!$B$6)+1)</f>
        <v>1</v>
      </c>
      <c r="D156" s="15" t="str">
        <f>IF($S156="","",INDEX(Transjer!$A$6:$A$125,$B156))</f>
        <v/>
      </c>
      <c r="E156" s="15">
        <f>IF($S156="","",INDEX(Transjer!$B$6:$B$125,$B156))</f>
        <v>0</v>
      </c>
      <c r="F156" s="16">
        <f>IF($S156="","",INDEX(Transjer!$C$6:$C$125,$B156))</f>
        <v>0</v>
      </c>
      <c r="G156" s="17">
        <f>IF($S156="","",INDEX(Skjermingsrenter!$A$6:$A$35,$C156))</f>
        <v>2021</v>
      </c>
      <c r="H156" s="18">
        <f>IF($S156="","",INDEX(Transjer!$D$6:$D$125,$B156))</f>
        <v>0</v>
      </c>
      <c r="I156" s="18">
        <f>IF($S156="","",INDEX(Transjer!$E$6:$E$125,$B156))</f>
        <v>0</v>
      </c>
      <c r="J156" s="19">
        <f>IF($S156="","",INDEX(Skjermingsrenter!$B$6:$B$35,$C156))</f>
        <v>5.0000000000000001E-3</v>
      </c>
      <c r="K156" s="20">
        <f t="shared" si="17"/>
        <v>44197</v>
      </c>
      <c r="L156" s="21">
        <f>IF($S156="","",IF($G156&lt;YEAR($F156),0,$H156*SUMIFS(Utbytter!$D$6:$D$1005,Utbytter!$A$6:$A$1005,$E156,Utbytter!$B$6:$B$1005,"&gt;="&amp;$K156,Utbytter!$B$6:$B$1005,"&lt;="&amp;DATE($G156,12,31))))</f>
        <v>0</v>
      </c>
      <c r="M156" s="21">
        <f t="shared" si="23"/>
        <v>0</v>
      </c>
      <c r="N156" s="21">
        <f t="shared" si="18"/>
        <v>0</v>
      </c>
      <c r="O156" s="21">
        <f t="shared" si="19"/>
        <v>0</v>
      </c>
      <c r="P156" s="21">
        <f t="shared" si="20"/>
        <v>0</v>
      </c>
      <c r="Q156" s="21">
        <f t="shared" si="21"/>
        <v>0</v>
      </c>
      <c r="R156" s="21">
        <f t="shared" si="22"/>
        <v>0</v>
      </c>
      <c r="S156" s="7">
        <f>IF(ROW()-5&lt;=Kontroll!$B$8,1,"")</f>
        <v>1</v>
      </c>
    </row>
    <row r="157" spans="1:19" x14ac:dyDescent="0.2">
      <c r="A157" s="7">
        <f t="shared" si="16"/>
        <v>152</v>
      </c>
      <c r="B157" s="7">
        <f>IF($S157="","",INT(($A157-1)/Kontroll!$B$6)+1)</f>
        <v>31</v>
      </c>
      <c r="C157" s="7">
        <f>IF($S157="","",MOD($A157-1,Kontroll!$B$6)+1)</f>
        <v>2</v>
      </c>
      <c r="D157" s="15" t="str">
        <f>IF($S157="","",INDEX(Transjer!$A$6:$A$125,$B157))</f>
        <v/>
      </c>
      <c r="E157" s="15">
        <f>IF($S157="","",INDEX(Transjer!$B$6:$B$125,$B157))</f>
        <v>0</v>
      </c>
      <c r="F157" s="16">
        <f>IF($S157="","",INDEX(Transjer!$C$6:$C$125,$B157))</f>
        <v>0</v>
      </c>
      <c r="G157" s="17">
        <f>IF($S157="","",INDEX(Skjermingsrenter!$A$6:$A$35,$C157))</f>
        <v>2022</v>
      </c>
      <c r="H157" s="18">
        <f>IF($S157="","",INDEX(Transjer!$D$6:$D$125,$B157))</f>
        <v>0</v>
      </c>
      <c r="I157" s="18">
        <f>IF($S157="","",INDEX(Transjer!$E$6:$E$125,$B157))</f>
        <v>0</v>
      </c>
      <c r="J157" s="19">
        <f>IF($S157="","",INDEX(Skjermingsrenter!$B$6:$B$35,$C157))</f>
        <v>1.7000000000000001E-2</v>
      </c>
      <c r="K157" s="20">
        <f t="shared" si="17"/>
        <v>44562</v>
      </c>
      <c r="L157" s="21">
        <f>IF($S157="","",IF($G157&lt;YEAR($F157),0,$H157*SUMIFS(Utbytter!$D$6:$D$1005,Utbytter!$A$6:$A$1005,$E157,Utbytter!$B$6:$B$1005,"&gt;="&amp;$K157,Utbytter!$B$6:$B$1005,"&lt;="&amp;DATE($G157,12,31))))</f>
        <v>0</v>
      </c>
      <c r="M157" s="21">
        <f t="shared" si="23"/>
        <v>0</v>
      </c>
      <c r="N157" s="21">
        <f t="shared" si="18"/>
        <v>0</v>
      </c>
      <c r="O157" s="21">
        <f t="shared" si="19"/>
        <v>0</v>
      </c>
      <c r="P157" s="21">
        <f t="shared" si="20"/>
        <v>0</v>
      </c>
      <c r="Q157" s="21">
        <f t="shared" si="21"/>
        <v>0</v>
      </c>
      <c r="R157" s="21">
        <f t="shared" si="22"/>
        <v>0</v>
      </c>
      <c r="S157" s="7">
        <f>IF(ROW()-5&lt;=Kontroll!$B$8,1,"")</f>
        <v>1</v>
      </c>
    </row>
    <row r="158" spans="1:19" x14ac:dyDescent="0.2">
      <c r="A158" s="7">
        <f t="shared" si="16"/>
        <v>153</v>
      </c>
      <c r="B158" s="7">
        <f>IF($S158="","",INT(($A158-1)/Kontroll!$B$6)+1)</f>
        <v>31</v>
      </c>
      <c r="C158" s="7">
        <f>IF($S158="","",MOD($A158-1,Kontroll!$B$6)+1)</f>
        <v>3</v>
      </c>
      <c r="D158" s="15" t="str">
        <f>IF($S158="","",INDEX(Transjer!$A$6:$A$125,$B158))</f>
        <v/>
      </c>
      <c r="E158" s="15">
        <f>IF($S158="","",INDEX(Transjer!$B$6:$B$125,$B158))</f>
        <v>0</v>
      </c>
      <c r="F158" s="16">
        <f>IF($S158="","",INDEX(Transjer!$C$6:$C$125,$B158))</f>
        <v>0</v>
      </c>
      <c r="G158" s="17">
        <f>IF($S158="","",INDEX(Skjermingsrenter!$A$6:$A$35,$C158))</f>
        <v>2023</v>
      </c>
      <c r="H158" s="18">
        <f>IF($S158="","",INDEX(Transjer!$D$6:$D$125,$B158))</f>
        <v>0</v>
      </c>
      <c r="I158" s="18">
        <f>IF($S158="","",INDEX(Transjer!$E$6:$E$125,$B158))</f>
        <v>0</v>
      </c>
      <c r="J158" s="19">
        <f>IF($S158="","",INDEX(Skjermingsrenter!$B$6:$B$35,$C158))</f>
        <v>3.2000000000000001E-2</v>
      </c>
      <c r="K158" s="20">
        <f t="shared" si="17"/>
        <v>44927</v>
      </c>
      <c r="L158" s="21">
        <f>IF($S158="","",IF($G158&lt;YEAR($F158),0,$H158*SUMIFS(Utbytter!$D$6:$D$1005,Utbytter!$A$6:$A$1005,$E158,Utbytter!$B$6:$B$1005,"&gt;="&amp;$K158,Utbytter!$B$6:$B$1005,"&lt;="&amp;DATE($G158,12,31))))</f>
        <v>0</v>
      </c>
      <c r="M158" s="21">
        <f t="shared" si="23"/>
        <v>0</v>
      </c>
      <c r="N158" s="21">
        <f t="shared" si="18"/>
        <v>0</v>
      </c>
      <c r="O158" s="21">
        <f t="shared" si="19"/>
        <v>0</v>
      </c>
      <c r="P158" s="21">
        <f t="shared" si="20"/>
        <v>0</v>
      </c>
      <c r="Q158" s="21">
        <f t="shared" si="21"/>
        <v>0</v>
      </c>
      <c r="R158" s="21">
        <f t="shared" si="22"/>
        <v>0</v>
      </c>
      <c r="S158" s="7">
        <f>IF(ROW()-5&lt;=Kontroll!$B$8,1,"")</f>
        <v>1</v>
      </c>
    </row>
    <row r="159" spans="1:19" x14ac:dyDescent="0.2">
      <c r="A159" s="7">
        <f t="shared" si="16"/>
        <v>154</v>
      </c>
      <c r="B159" s="7">
        <f>IF($S159="","",INT(($A159-1)/Kontroll!$B$6)+1)</f>
        <v>31</v>
      </c>
      <c r="C159" s="7">
        <f>IF($S159="","",MOD($A159-1,Kontroll!$B$6)+1)</f>
        <v>4</v>
      </c>
      <c r="D159" s="15" t="str">
        <f>IF($S159="","",INDEX(Transjer!$A$6:$A$125,$B159))</f>
        <v/>
      </c>
      <c r="E159" s="15">
        <f>IF($S159="","",INDEX(Transjer!$B$6:$B$125,$B159))</f>
        <v>0</v>
      </c>
      <c r="F159" s="16">
        <f>IF($S159="","",INDEX(Transjer!$C$6:$C$125,$B159))</f>
        <v>0</v>
      </c>
      <c r="G159" s="17">
        <f>IF($S159="","",INDEX(Skjermingsrenter!$A$6:$A$35,$C159))</f>
        <v>2024</v>
      </c>
      <c r="H159" s="18">
        <f>IF($S159="","",INDEX(Transjer!$D$6:$D$125,$B159))</f>
        <v>0</v>
      </c>
      <c r="I159" s="18">
        <f>IF($S159="","",INDEX(Transjer!$E$6:$E$125,$B159))</f>
        <v>0</v>
      </c>
      <c r="J159" s="19">
        <f>IF($S159="","",INDEX(Skjermingsrenter!$B$6:$B$35,$C159))</f>
        <v>3.9E-2</v>
      </c>
      <c r="K159" s="20">
        <f t="shared" si="17"/>
        <v>45292</v>
      </c>
      <c r="L159" s="21">
        <f>IF($S159="","",IF($G159&lt;YEAR($F159),0,$H159*SUMIFS(Utbytter!$D$6:$D$1005,Utbytter!$A$6:$A$1005,$E159,Utbytter!$B$6:$B$1005,"&gt;="&amp;$K159,Utbytter!$B$6:$B$1005,"&lt;="&amp;DATE($G159,12,31))))</f>
        <v>0</v>
      </c>
      <c r="M159" s="21">
        <f t="shared" si="23"/>
        <v>0</v>
      </c>
      <c r="N159" s="21">
        <f t="shared" si="18"/>
        <v>0</v>
      </c>
      <c r="O159" s="21">
        <f t="shared" si="19"/>
        <v>0</v>
      </c>
      <c r="P159" s="21">
        <f t="shared" si="20"/>
        <v>0</v>
      </c>
      <c r="Q159" s="21">
        <f t="shared" si="21"/>
        <v>0</v>
      </c>
      <c r="R159" s="21">
        <f t="shared" si="22"/>
        <v>0</v>
      </c>
      <c r="S159" s="7">
        <f>IF(ROW()-5&lt;=Kontroll!$B$8,1,"")</f>
        <v>1</v>
      </c>
    </row>
    <row r="160" spans="1:19" x14ac:dyDescent="0.2">
      <c r="A160" s="7">
        <f t="shared" si="16"/>
        <v>155</v>
      </c>
      <c r="B160" s="7">
        <f>IF($S160="","",INT(($A160-1)/Kontroll!$B$6)+1)</f>
        <v>31</v>
      </c>
      <c r="C160" s="7">
        <f>IF($S160="","",MOD($A160-1,Kontroll!$B$6)+1)</f>
        <v>5</v>
      </c>
      <c r="D160" s="15" t="str">
        <f>IF($S160="","",INDEX(Transjer!$A$6:$A$125,$B160))</f>
        <v/>
      </c>
      <c r="E160" s="15">
        <f>IF($S160="","",INDEX(Transjer!$B$6:$B$125,$B160))</f>
        <v>0</v>
      </c>
      <c r="F160" s="16">
        <f>IF($S160="","",INDEX(Transjer!$C$6:$C$125,$B160))</f>
        <v>0</v>
      </c>
      <c r="G160" s="17">
        <f>IF($S160="","",INDEX(Skjermingsrenter!$A$6:$A$35,$C160))</f>
        <v>2025</v>
      </c>
      <c r="H160" s="18">
        <f>IF($S160="","",INDEX(Transjer!$D$6:$D$125,$B160))</f>
        <v>0</v>
      </c>
      <c r="I160" s="18">
        <f>IF($S160="","",INDEX(Transjer!$E$6:$E$125,$B160))</f>
        <v>0</v>
      </c>
      <c r="J160" s="19">
        <f>IF($S160="","",INDEX(Skjermingsrenter!$B$6:$B$35,$C160))</f>
        <v>3.5999999999999997E-2</v>
      </c>
      <c r="K160" s="20">
        <f t="shared" si="17"/>
        <v>45658</v>
      </c>
      <c r="L160" s="21">
        <f>IF($S160="","",IF($G160&lt;YEAR($F160),0,$H160*SUMIFS(Utbytter!$D$6:$D$1005,Utbytter!$A$6:$A$1005,$E160,Utbytter!$B$6:$B$1005,"&gt;="&amp;$K160,Utbytter!$B$6:$B$1005,"&lt;="&amp;DATE($G160,12,31))))</f>
        <v>0</v>
      </c>
      <c r="M160" s="21">
        <f t="shared" si="23"/>
        <v>0</v>
      </c>
      <c r="N160" s="21">
        <f t="shared" si="18"/>
        <v>0</v>
      </c>
      <c r="O160" s="21">
        <f t="shared" si="19"/>
        <v>0</v>
      </c>
      <c r="P160" s="21">
        <f t="shared" si="20"/>
        <v>0</v>
      </c>
      <c r="Q160" s="21">
        <f t="shared" si="21"/>
        <v>0</v>
      </c>
      <c r="R160" s="21">
        <f t="shared" si="22"/>
        <v>0</v>
      </c>
      <c r="S160" s="7">
        <f>IF(ROW()-5&lt;=Kontroll!$B$8,1,"")</f>
        <v>1</v>
      </c>
    </row>
    <row r="161" spans="1:19" x14ac:dyDescent="0.2">
      <c r="A161" s="7">
        <f t="shared" si="16"/>
        <v>156</v>
      </c>
      <c r="B161" s="7">
        <f>IF($S161="","",INT(($A161-1)/Kontroll!$B$6)+1)</f>
        <v>32</v>
      </c>
      <c r="C161" s="7">
        <f>IF($S161="","",MOD($A161-1,Kontroll!$B$6)+1)</f>
        <v>1</v>
      </c>
      <c r="D161" s="15" t="str">
        <f>IF($S161="","",INDEX(Transjer!$A$6:$A$125,$B161))</f>
        <v/>
      </c>
      <c r="E161" s="15">
        <f>IF($S161="","",INDEX(Transjer!$B$6:$B$125,$B161))</f>
        <v>0</v>
      </c>
      <c r="F161" s="16">
        <f>IF($S161="","",INDEX(Transjer!$C$6:$C$125,$B161))</f>
        <v>0</v>
      </c>
      <c r="G161" s="17">
        <f>IF($S161="","",INDEX(Skjermingsrenter!$A$6:$A$35,$C161))</f>
        <v>2021</v>
      </c>
      <c r="H161" s="18">
        <f>IF($S161="","",INDEX(Transjer!$D$6:$D$125,$B161))</f>
        <v>0</v>
      </c>
      <c r="I161" s="18">
        <f>IF($S161="","",INDEX(Transjer!$E$6:$E$125,$B161))</f>
        <v>0</v>
      </c>
      <c r="J161" s="19">
        <f>IF($S161="","",INDEX(Skjermingsrenter!$B$6:$B$35,$C161))</f>
        <v>5.0000000000000001E-3</v>
      </c>
      <c r="K161" s="20">
        <f t="shared" si="17"/>
        <v>44197</v>
      </c>
      <c r="L161" s="21">
        <f>IF($S161="","",IF($G161&lt;YEAR($F161),0,$H161*SUMIFS(Utbytter!$D$6:$D$1005,Utbytter!$A$6:$A$1005,$E161,Utbytter!$B$6:$B$1005,"&gt;="&amp;$K161,Utbytter!$B$6:$B$1005,"&lt;="&amp;DATE($G161,12,31))))</f>
        <v>0</v>
      </c>
      <c r="M161" s="21">
        <f t="shared" si="23"/>
        <v>0</v>
      </c>
      <c r="N161" s="21">
        <f t="shared" si="18"/>
        <v>0</v>
      </c>
      <c r="O161" s="21">
        <f t="shared" si="19"/>
        <v>0</v>
      </c>
      <c r="P161" s="21">
        <f t="shared" si="20"/>
        <v>0</v>
      </c>
      <c r="Q161" s="21">
        <f t="shared" si="21"/>
        <v>0</v>
      </c>
      <c r="R161" s="21">
        <f t="shared" si="22"/>
        <v>0</v>
      </c>
      <c r="S161" s="7">
        <f>IF(ROW()-5&lt;=Kontroll!$B$8,1,"")</f>
        <v>1</v>
      </c>
    </row>
    <row r="162" spans="1:19" x14ac:dyDescent="0.2">
      <c r="A162" s="7">
        <f t="shared" si="16"/>
        <v>157</v>
      </c>
      <c r="B162" s="7">
        <f>IF($S162="","",INT(($A162-1)/Kontroll!$B$6)+1)</f>
        <v>32</v>
      </c>
      <c r="C162" s="7">
        <f>IF($S162="","",MOD($A162-1,Kontroll!$B$6)+1)</f>
        <v>2</v>
      </c>
      <c r="D162" s="15" t="str">
        <f>IF($S162="","",INDEX(Transjer!$A$6:$A$125,$B162))</f>
        <v/>
      </c>
      <c r="E162" s="15">
        <f>IF($S162="","",INDEX(Transjer!$B$6:$B$125,$B162))</f>
        <v>0</v>
      </c>
      <c r="F162" s="16">
        <f>IF($S162="","",INDEX(Transjer!$C$6:$C$125,$B162))</f>
        <v>0</v>
      </c>
      <c r="G162" s="17">
        <f>IF($S162="","",INDEX(Skjermingsrenter!$A$6:$A$35,$C162))</f>
        <v>2022</v>
      </c>
      <c r="H162" s="18">
        <f>IF($S162="","",INDEX(Transjer!$D$6:$D$125,$B162))</f>
        <v>0</v>
      </c>
      <c r="I162" s="18">
        <f>IF($S162="","",INDEX(Transjer!$E$6:$E$125,$B162))</f>
        <v>0</v>
      </c>
      <c r="J162" s="19">
        <f>IF($S162="","",INDEX(Skjermingsrenter!$B$6:$B$35,$C162))</f>
        <v>1.7000000000000001E-2</v>
      </c>
      <c r="K162" s="20">
        <f t="shared" si="17"/>
        <v>44562</v>
      </c>
      <c r="L162" s="21">
        <f>IF($S162="","",IF($G162&lt;YEAR($F162),0,$H162*SUMIFS(Utbytter!$D$6:$D$1005,Utbytter!$A$6:$A$1005,$E162,Utbytter!$B$6:$B$1005,"&gt;="&amp;$K162,Utbytter!$B$6:$B$1005,"&lt;="&amp;DATE($G162,12,31))))</f>
        <v>0</v>
      </c>
      <c r="M162" s="21">
        <f t="shared" si="23"/>
        <v>0</v>
      </c>
      <c r="N162" s="21">
        <f t="shared" si="18"/>
        <v>0</v>
      </c>
      <c r="O162" s="21">
        <f t="shared" si="19"/>
        <v>0</v>
      </c>
      <c r="P162" s="21">
        <f t="shared" si="20"/>
        <v>0</v>
      </c>
      <c r="Q162" s="21">
        <f t="shared" si="21"/>
        <v>0</v>
      </c>
      <c r="R162" s="21">
        <f t="shared" si="22"/>
        <v>0</v>
      </c>
      <c r="S162" s="7">
        <f>IF(ROW()-5&lt;=Kontroll!$B$8,1,"")</f>
        <v>1</v>
      </c>
    </row>
    <row r="163" spans="1:19" x14ac:dyDescent="0.2">
      <c r="A163" s="7">
        <f t="shared" si="16"/>
        <v>158</v>
      </c>
      <c r="B163" s="7">
        <f>IF($S163="","",INT(($A163-1)/Kontroll!$B$6)+1)</f>
        <v>32</v>
      </c>
      <c r="C163" s="7">
        <f>IF($S163="","",MOD($A163-1,Kontroll!$B$6)+1)</f>
        <v>3</v>
      </c>
      <c r="D163" s="15" t="str">
        <f>IF($S163="","",INDEX(Transjer!$A$6:$A$125,$B163))</f>
        <v/>
      </c>
      <c r="E163" s="15">
        <f>IF($S163="","",INDEX(Transjer!$B$6:$B$125,$B163))</f>
        <v>0</v>
      </c>
      <c r="F163" s="16">
        <f>IF($S163="","",INDEX(Transjer!$C$6:$C$125,$B163))</f>
        <v>0</v>
      </c>
      <c r="G163" s="17">
        <f>IF($S163="","",INDEX(Skjermingsrenter!$A$6:$A$35,$C163))</f>
        <v>2023</v>
      </c>
      <c r="H163" s="18">
        <f>IF($S163="","",INDEX(Transjer!$D$6:$D$125,$B163))</f>
        <v>0</v>
      </c>
      <c r="I163" s="18">
        <f>IF($S163="","",INDEX(Transjer!$E$6:$E$125,$B163))</f>
        <v>0</v>
      </c>
      <c r="J163" s="19">
        <f>IF($S163="","",INDEX(Skjermingsrenter!$B$6:$B$35,$C163))</f>
        <v>3.2000000000000001E-2</v>
      </c>
      <c r="K163" s="20">
        <f t="shared" si="17"/>
        <v>44927</v>
      </c>
      <c r="L163" s="21">
        <f>IF($S163="","",IF($G163&lt;YEAR($F163),0,$H163*SUMIFS(Utbytter!$D$6:$D$1005,Utbytter!$A$6:$A$1005,$E163,Utbytter!$B$6:$B$1005,"&gt;="&amp;$K163,Utbytter!$B$6:$B$1005,"&lt;="&amp;DATE($G163,12,31))))</f>
        <v>0</v>
      </c>
      <c r="M163" s="21">
        <f t="shared" si="23"/>
        <v>0</v>
      </c>
      <c r="N163" s="21">
        <f t="shared" si="18"/>
        <v>0</v>
      </c>
      <c r="O163" s="21">
        <f t="shared" si="19"/>
        <v>0</v>
      </c>
      <c r="P163" s="21">
        <f t="shared" si="20"/>
        <v>0</v>
      </c>
      <c r="Q163" s="21">
        <f t="shared" si="21"/>
        <v>0</v>
      </c>
      <c r="R163" s="21">
        <f t="shared" si="22"/>
        <v>0</v>
      </c>
      <c r="S163" s="7">
        <f>IF(ROW()-5&lt;=Kontroll!$B$8,1,"")</f>
        <v>1</v>
      </c>
    </row>
    <row r="164" spans="1:19" x14ac:dyDescent="0.2">
      <c r="A164" s="7">
        <f t="shared" si="16"/>
        <v>159</v>
      </c>
      <c r="B164" s="7">
        <f>IF($S164="","",INT(($A164-1)/Kontroll!$B$6)+1)</f>
        <v>32</v>
      </c>
      <c r="C164" s="7">
        <f>IF($S164="","",MOD($A164-1,Kontroll!$B$6)+1)</f>
        <v>4</v>
      </c>
      <c r="D164" s="15" t="str">
        <f>IF($S164="","",INDEX(Transjer!$A$6:$A$125,$B164))</f>
        <v/>
      </c>
      <c r="E164" s="15">
        <f>IF($S164="","",INDEX(Transjer!$B$6:$B$125,$B164))</f>
        <v>0</v>
      </c>
      <c r="F164" s="16">
        <f>IF($S164="","",INDEX(Transjer!$C$6:$C$125,$B164))</f>
        <v>0</v>
      </c>
      <c r="G164" s="17">
        <f>IF($S164="","",INDEX(Skjermingsrenter!$A$6:$A$35,$C164))</f>
        <v>2024</v>
      </c>
      <c r="H164" s="18">
        <f>IF($S164="","",INDEX(Transjer!$D$6:$D$125,$B164))</f>
        <v>0</v>
      </c>
      <c r="I164" s="18">
        <f>IF($S164="","",INDEX(Transjer!$E$6:$E$125,$B164))</f>
        <v>0</v>
      </c>
      <c r="J164" s="19">
        <f>IF($S164="","",INDEX(Skjermingsrenter!$B$6:$B$35,$C164))</f>
        <v>3.9E-2</v>
      </c>
      <c r="K164" s="20">
        <f t="shared" si="17"/>
        <v>45292</v>
      </c>
      <c r="L164" s="21">
        <f>IF($S164="","",IF($G164&lt;YEAR($F164),0,$H164*SUMIFS(Utbytter!$D$6:$D$1005,Utbytter!$A$6:$A$1005,$E164,Utbytter!$B$6:$B$1005,"&gt;="&amp;$K164,Utbytter!$B$6:$B$1005,"&lt;="&amp;DATE($G164,12,31))))</f>
        <v>0</v>
      </c>
      <c r="M164" s="21">
        <f t="shared" si="23"/>
        <v>0</v>
      </c>
      <c r="N164" s="21">
        <f t="shared" si="18"/>
        <v>0</v>
      </c>
      <c r="O164" s="21">
        <f t="shared" si="19"/>
        <v>0</v>
      </c>
      <c r="P164" s="21">
        <f t="shared" si="20"/>
        <v>0</v>
      </c>
      <c r="Q164" s="21">
        <f t="shared" si="21"/>
        <v>0</v>
      </c>
      <c r="R164" s="21">
        <f t="shared" si="22"/>
        <v>0</v>
      </c>
      <c r="S164" s="7">
        <f>IF(ROW()-5&lt;=Kontroll!$B$8,1,"")</f>
        <v>1</v>
      </c>
    </row>
    <row r="165" spans="1:19" x14ac:dyDescent="0.2">
      <c r="A165" s="7">
        <f t="shared" si="16"/>
        <v>160</v>
      </c>
      <c r="B165" s="7">
        <f>IF($S165="","",INT(($A165-1)/Kontroll!$B$6)+1)</f>
        <v>32</v>
      </c>
      <c r="C165" s="7">
        <f>IF($S165="","",MOD($A165-1,Kontroll!$B$6)+1)</f>
        <v>5</v>
      </c>
      <c r="D165" s="15" t="str">
        <f>IF($S165="","",INDEX(Transjer!$A$6:$A$125,$B165))</f>
        <v/>
      </c>
      <c r="E165" s="15">
        <f>IF($S165="","",INDEX(Transjer!$B$6:$B$125,$B165))</f>
        <v>0</v>
      </c>
      <c r="F165" s="16">
        <f>IF($S165="","",INDEX(Transjer!$C$6:$C$125,$B165))</f>
        <v>0</v>
      </c>
      <c r="G165" s="17">
        <f>IF($S165="","",INDEX(Skjermingsrenter!$A$6:$A$35,$C165))</f>
        <v>2025</v>
      </c>
      <c r="H165" s="18">
        <f>IF($S165="","",INDEX(Transjer!$D$6:$D$125,$B165))</f>
        <v>0</v>
      </c>
      <c r="I165" s="18">
        <f>IF($S165="","",INDEX(Transjer!$E$6:$E$125,$B165))</f>
        <v>0</v>
      </c>
      <c r="J165" s="19">
        <f>IF($S165="","",INDEX(Skjermingsrenter!$B$6:$B$35,$C165))</f>
        <v>3.5999999999999997E-2</v>
      </c>
      <c r="K165" s="20">
        <f t="shared" si="17"/>
        <v>45658</v>
      </c>
      <c r="L165" s="21">
        <f>IF($S165="","",IF($G165&lt;YEAR($F165),0,$H165*SUMIFS(Utbytter!$D$6:$D$1005,Utbytter!$A$6:$A$1005,$E165,Utbytter!$B$6:$B$1005,"&gt;="&amp;$K165,Utbytter!$B$6:$B$1005,"&lt;="&amp;DATE($G165,12,31))))</f>
        <v>0</v>
      </c>
      <c r="M165" s="21">
        <f t="shared" si="23"/>
        <v>0</v>
      </c>
      <c r="N165" s="21">
        <f t="shared" si="18"/>
        <v>0</v>
      </c>
      <c r="O165" s="21">
        <f t="shared" si="19"/>
        <v>0</v>
      </c>
      <c r="P165" s="21">
        <f t="shared" si="20"/>
        <v>0</v>
      </c>
      <c r="Q165" s="21">
        <f t="shared" si="21"/>
        <v>0</v>
      </c>
      <c r="R165" s="21">
        <f t="shared" si="22"/>
        <v>0</v>
      </c>
      <c r="S165" s="7">
        <f>IF(ROW()-5&lt;=Kontroll!$B$8,1,"")</f>
        <v>1</v>
      </c>
    </row>
    <row r="166" spans="1:19" x14ac:dyDescent="0.2">
      <c r="A166" s="7">
        <f t="shared" si="16"/>
        <v>161</v>
      </c>
      <c r="B166" s="7">
        <f>IF($S166="","",INT(($A166-1)/Kontroll!$B$6)+1)</f>
        <v>33</v>
      </c>
      <c r="C166" s="7">
        <f>IF($S166="","",MOD($A166-1,Kontroll!$B$6)+1)</f>
        <v>1</v>
      </c>
      <c r="D166" s="15" t="str">
        <f>IF($S166="","",INDEX(Transjer!$A$6:$A$125,$B166))</f>
        <v/>
      </c>
      <c r="E166" s="15">
        <f>IF($S166="","",INDEX(Transjer!$B$6:$B$125,$B166))</f>
        <v>0</v>
      </c>
      <c r="F166" s="16">
        <f>IF($S166="","",INDEX(Transjer!$C$6:$C$125,$B166))</f>
        <v>0</v>
      </c>
      <c r="G166" s="17">
        <f>IF($S166="","",INDEX(Skjermingsrenter!$A$6:$A$35,$C166))</f>
        <v>2021</v>
      </c>
      <c r="H166" s="18">
        <f>IF($S166="","",INDEX(Transjer!$D$6:$D$125,$B166))</f>
        <v>0</v>
      </c>
      <c r="I166" s="18">
        <f>IF($S166="","",INDEX(Transjer!$E$6:$E$125,$B166))</f>
        <v>0</v>
      </c>
      <c r="J166" s="19">
        <f>IF($S166="","",INDEX(Skjermingsrenter!$B$6:$B$35,$C166))</f>
        <v>5.0000000000000001E-3</v>
      </c>
      <c r="K166" s="20">
        <f t="shared" si="17"/>
        <v>44197</v>
      </c>
      <c r="L166" s="21">
        <f>IF($S166="","",IF($G166&lt;YEAR($F166),0,$H166*SUMIFS(Utbytter!$D$6:$D$1005,Utbytter!$A$6:$A$1005,$E166,Utbytter!$B$6:$B$1005,"&gt;="&amp;$K166,Utbytter!$B$6:$B$1005,"&lt;="&amp;DATE($G166,12,31))))</f>
        <v>0</v>
      </c>
      <c r="M166" s="21">
        <f t="shared" si="23"/>
        <v>0</v>
      </c>
      <c r="N166" s="21">
        <f t="shared" si="18"/>
        <v>0</v>
      </c>
      <c r="O166" s="21">
        <f t="shared" si="19"/>
        <v>0</v>
      </c>
      <c r="P166" s="21">
        <f t="shared" si="20"/>
        <v>0</v>
      </c>
      <c r="Q166" s="21">
        <f t="shared" si="21"/>
        <v>0</v>
      </c>
      <c r="R166" s="21">
        <f t="shared" si="22"/>
        <v>0</v>
      </c>
      <c r="S166" s="7">
        <f>IF(ROW()-5&lt;=Kontroll!$B$8,1,"")</f>
        <v>1</v>
      </c>
    </row>
    <row r="167" spans="1:19" x14ac:dyDescent="0.2">
      <c r="A167" s="7">
        <f t="shared" si="16"/>
        <v>162</v>
      </c>
      <c r="B167" s="7">
        <f>IF($S167="","",INT(($A167-1)/Kontroll!$B$6)+1)</f>
        <v>33</v>
      </c>
      <c r="C167" s="7">
        <f>IF($S167="","",MOD($A167-1,Kontroll!$B$6)+1)</f>
        <v>2</v>
      </c>
      <c r="D167" s="15" t="str">
        <f>IF($S167="","",INDEX(Transjer!$A$6:$A$125,$B167))</f>
        <v/>
      </c>
      <c r="E167" s="15">
        <f>IF($S167="","",INDEX(Transjer!$B$6:$B$125,$B167))</f>
        <v>0</v>
      </c>
      <c r="F167" s="16">
        <f>IF($S167="","",INDEX(Transjer!$C$6:$C$125,$B167))</f>
        <v>0</v>
      </c>
      <c r="G167" s="17">
        <f>IF($S167="","",INDEX(Skjermingsrenter!$A$6:$A$35,$C167))</f>
        <v>2022</v>
      </c>
      <c r="H167" s="18">
        <f>IF($S167="","",INDEX(Transjer!$D$6:$D$125,$B167))</f>
        <v>0</v>
      </c>
      <c r="I167" s="18">
        <f>IF($S167="","",INDEX(Transjer!$E$6:$E$125,$B167))</f>
        <v>0</v>
      </c>
      <c r="J167" s="19">
        <f>IF($S167="","",INDEX(Skjermingsrenter!$B$6:$B$35,$C167))</f>
        <v>1.7000000000000001E-2</v>
      </c>
      <c r="K167" s="20">
        <f t="shared" si="17"/>
        <v>44562</v>
      </c>
      <c r="L167" s="21">
        <f>IF($S167="","",IF($G167&lt;YEAR($F167),0,$H167*SUMIFS(Utbytter!$D$6:$D$1005,Utbytter!$A$6:$A$1005,$E167,Utbytter!$B$6:$B$1005,"&gt;="&amp;$K167,Utbytter!$B$6:$B$1005,"&lt;="&amp;DATE($G167,12,31))))</f>
        <v>0</v>
      </c>
      <c r="M167" s="21">
        <f t="shared" si="23"/>
        <v>0</v>
      </c>
      <c r="N167" s="21">
        <f t="shared" si="18"/>
        <v>0</v>
      </c>
      <c r="O167" s="21">
        <f t="shared" si="19"/>
        <v>0</v>
      </c>
      <c r="P167" s="21">
        <f t="shared" si="20"/>
        <v>0</v>
      </c>
      <c r="Q167" s="21">
        <f t="shared" si="21"/>
        <v>0</v>
      </c>
      <c r="R167" s="21">
        <f t="shared" si="22"/>
        <v>0</v>
      </c>
      <c r="S167" s="7">
        <f>IF(ROW()-5&lt;=Kontroll!$B$8,1,"")</f>
        <v>1</v>
      </c>
    </row>
    <row r="168" spans="1:19" x14ac:dyDescent="0.2">
      <c r="A168" s="7">
        <f t="shared" si="16"/>
        <v>163</v>
      </c>
      <c r="B168" s="7">
        <f>IF($S168="","",INT(($A168-1)/Kontroll!$B$6)+1)</f>
        <v>33</v>
      </c>
      <c r="C168" s="7">
        <f>IF($S168="","",MOD($A168-1,Kontroll!$B$6)+1)</f>
        <v>3</v>
      </c>
      <c r="D168" s="15" t="str">
        <f>IF($S168="","",INDEX(Transjer!$A$6:$A$125,$B168))</f>
        <v/>
      </c>
      <c r="E168" s="15">
        <f>IF($S168="","",INDEX(Transjer!$B$6:$B$125,$B168))</f>
        <v>0</v>
      </c>
      <c r="F168" s="16">
        <f>IF($S168="","",INDEX(Transjer!$C$6:$C$125,$B168))</f>
        <v>0</v>
      </c>
      <c r="G168" s="17">
        <f>IF($S168="","",INDEX(Skjermingsrenter!$A$6:$A$35,$C168))</f>
        <v>2023</v>
      </c>
      <c r="H168" s="18">
        <f>IF($S168="","",INDEX(Transjer!$D$6:$D$125,$B168))</f>
        <v>0</v>
      </c>
      <c r="I168" s="18">
        <f>IF($S168="","",INDEX(Transjer!$E$6:$E$125,$B168))</f>
        <v>0</v>
      </c>
      <c r="J168" s="19">
        <f>IF($S168="","",INDEX(Skjermingsrenter!$B$6:$B$35,$C168))</f>
        <v>3.2000000000000001E-2</v>
      </c>
      <c r="K168" s="20">
        <f t="shared" si="17"/>
        <v>44927</v>
      </c>
      <c r="L168" s="21">
        <f>IF($S168="","",IF($G168&lt;YEAR($F168),0,$H168*SUMIFS(Utbytter!$D$6:$D$1005,Utbytter!$A$6:$A$1005,$E168,Utbytter!$B$6:$B$1005,"&gt;="&amp;$K168,Utbytter!$B$6:$B$1005,"&lt;="&amp;DATE($G168,12,31))))</f>
        <v>0</v>
      </c>
      <c r="M168" s="21">
        <f t="shared" si="23"/>
        <v>0</v>
      </c>
      <c r="N168" s="21">
        <f t="shared" si="18"/>
        <v>0</v>
      </c>
      <c r="O168" s="21">
        <f t="shared" si="19"/>
        <v>0</v>
      </c>
      <c r="P168" s="21">
        <f t="shared" si="20"/>
        <v>0</v>
      </c>
      <c r="Q168" s="21">
        <f t="shared" si="21"/>
        <v>0</v>
      </c>
      <c r="R168" s="21">
        <f t="shared" si="22"/>
        <v>0</v>
      </c>
      <c r="S168" s="7">
        <f>IF(ROW()-5&lt;=Kontroll!$B$8,1,"")</f>
        <v>1</v>
      </c>
    </row>
    <row r="169" spans="1:19" x14ac:dyDescent="0.2">
      <c r="A169" s="7">
        <f t="shared" si="16"/>
        <v>164</v>
      </c>
      <c r="B169" s="7">
        <f>IF($S169="","",INT(($A169-1)/Kontroll!$B$6)+1)</f>
        <v>33</v>
      </c>
      <c r="C169" s="7">
        <f>IF($S169="","",MOD($A169-1,Kontroll!$B$6)+1)</f>
        <v>4</v>
      </c>
      <c r="D169" s="15" t="str">
        <f>IF($S169="","",INDEX(Transjer!$A$6:$A$125,$B169))</f>
        <v/>
      </c>
      <c r="E169" s="15">
        <f>IF($S169="","",INDEX(Transjer!$B$6:$B$125,$B169))</f>
        <v>0</v>
      </c>
      <c r="F169" s="16">
        <f>IF($S169="","",INDEX(Transjer!$C$6:$C$125,$B169))</f>
        <v>0</v>
      </c>
      <c r="G169" s="17">
        <f>IF($S169="","",INDEX(Skjermingsrenter!$A$6:$A$35,$C169))</f>
        <v>2024</v>
      </c>
      <c r="H169" s="18">
        <f>IF($S169="","",INDEX(Transjer!$D$6:$D$125,$B169))</f>
        <v>0</v>
      </c>
      <c r="I169" s="18">
        <f>IF($S169="","",INDEX(Transjer!$E$6:$E$125,$B169))</f>
        <v>0</v>
      </c>
      <c r="J169" s="19">
        <f>IF($S169="","",INDEX(Skjermingsrenter!$B$6:$B$35,$C169))</f>
        <v>3.9E-2</v>
      </c>
      <c r="K169" s="20">
        <f t="shared" si="17"/>
        <v>45292</v>
      </c>
      <c r="L169" s="21">
        <f>IF($S169="","",IF($G169&lt;YEAR($F169),0,$H169*SUMIFS(Utbytter!$D$6:$D$1005,Utbytter!$A$6:$A$1005,$E169,Utbytter!$B$6:$B$1005,"&gt;="&amp;$K169,Utbytter!$B$6:$B$1005,"&lt;="&amp;DATE($G169,12,31))))</f>
        <v>0</v>
      </c>
      <c r="M169" s="21">
        <f t="shared" si="23"/>
        <v>0</v>
      </c>
      <c r="N169" s="21">
        <f t="shared" si="18"/>
        <v>0</v>
      </c>
      <c r="O169" s="21">
        <f t="shared" si="19"/>
        <v>0</v>
      </c>
      <c r="P169" s="21">
        <f t="shared" si="20"/>
        <v>0</v>
      </c>
      <c r="Q169" s="21">
        <f t="shared" si="21"/>
        <v>0</v>
      </c>
      <c r="R169" s="21">
        <f t="shared" si="22"/>
        <v>0</v>
      </c>
      <c r="S169" s="7">
        <f>IF(ROW()-5&lt;=Kontroll!$B$8,1,"")</f>
        <v>1</v>
      </c>
    </row>
    <row r="170" spans="1:19" x14ac:dyDescent="0.2">
      <c r="A170" s="7">
        <f t="shared" si="16"/>
        <v>165</v>
      </c>
      <c r="B170" s="7">
        <f>IF($S170="","",INT(($A170-1)/Kontroll!$B$6)+1)</f>
        <v>33</v>
      </c>
      <c r="C170" s="7">
        <f>IF($S170="","",MOD($A170-1,Kontroll!$B$6)+1)</f>
        <v>5</v>
      </c>
      <c r="D170" s="15" t="str">
        <f>IF($S170="","",INDEX(Transjer!$A$6:$A$125,$B170))</f>
        <v/>
      </c>
      <c r="E170" s="15">
        <f>IF($S170="","",INDEX(Transjer!$B$6:$B$125,$B170))</f>
        <v>0</v>
      </c>
      <c r="F170" s="16">
        <f>IF($S170="","",INDEX(Transjer!$C$6:$C$125,$B170))</f>
        <v>0</v>
      </c>
      <c r="G170" s="17">
        <f>IF($S170="","",INDEX(Skjermingsrenter!$A$6:$A$35,$C170))</f>
        <v>2025</v>
      </c>
      <c r="H170" s="18">
        <f>IF($S170="","",INDEX(Transjer!$D$6:$D$125,$B170))</f>
        <v>0</v>
      </c>
      <c r="I170" s="18">
        <f>IF($S170="","",INDEX(Transjer!$E$6:$E$125,$B170))</f>
        <v>0</v>
      </c>
      <c r="J170" s="19">
        <f>IF($S170="","",INDEX(Skjermingsrenter!$B$6:$B$35,$C170))</f>
        <v>3.5999999999999997E-2</v>
      </c>
      <c r="K170" s="20">
        <f t="shared" si="17"/>
        <v>45658</v>
      </c>
      <c r="L170" s="21">
        <f>IF($S170="","",IF($G170&lt;YEAR($F170),0,$H170*SUMIFS(Utbytter!$D$6:$D$1005,Utbytter!$A$6:$A$1005,$E170,Utbytter!$B$6:$B$1005,"&gt;="&amp;$K170,Utbytter!$B$6:$B$1005,"&lt;="&amp;DATE($G170,12,31))))</f>
        <v>0</v>
      </c>
      <c r="M170" s="21">
        <f t="shared" si="23"/>
        <v>0</v>
      </c>
      <c r="N170" s="21">
        <f t="shared" si="18"/>
        <v>0</v>
      </c>
      <c r="O170" s="21">
        <f t="shared" si="19"/>
        <v>0</v>
      </c>
      <c r="P170" s="21">
        <f t="shared" si="20"/>
        <v>0</v>
      </c>
      <c r="Q170" s="21">
        <f t="shared" si="21"/>
        <v>0</v>
      </c>
      <c r="R170" s="21">
        <f t="shared" si="22"/>
        <v>0</v>
      </c>
      <c r="S170" s="7">
        <f>IF(ROW()-5&lt;=Kontroll!$B$8,1,"")</f>
        <v>1</v>
      </c>
    </row>
    <row r="171" spans="1:19" x14ac:dyDescent="0.2">
      <c r="A171" s="7">
        <f t="shared" si="16"/>
        <v>166</v>
      </c>
      <c r="B171" s="7">
        <f>IF($S171="","",INT(($A171-1)/Kontroll!$B$6)+1)</f>
        <v>34</v>
      </c>
      <c r="C171" s="7">
        <f>IF($S171="","",MOD($A171-1,Kontroll!$B$6)+1)</f>
        <v>1</v>
      </c>
      <c r="D171" s="15" t="str">
        <f>IF($S171="","",INDEX(Transjer!$A$6:$A$125,$B171))</f>
        <v/>
      </c>
      <c r="E171" s="15">
        <f>IF($S171="","",INDEX(Transjer!$B$6:$B$125,$B171))</f>
        <v>0</v>
      </c>
      <c r="F171" s="16">
        <f>IF($S171="","",INDEX(Transjer!$C$6:$C$125,$B171))</f>
        <v>0</v>
      </c>
      <c r="G171" s="17">
        <f>IF($S171="","",INDEX(Skjermingsrenter!$A$6:$A$35,$C171))</f>
        <v>2021</v>
      </c>
      <c r="H171" s="18">
        <f>IF($S171="","",INDEX(Transjer!$D$6:$D$125,$B171))</f>
        <v>0</v>
      </c>
      <c r="I171" s="18">
        <f>IF($S171="","",INDEX(Transjer!$E$6:$E$125,$B171))</f>
        <v>0</v>
      </c>
      <c r="J171" s="19">
        <f>IF($S171="","",INDEX(Skjermingsrenter!$B$6:$B$35,$C171))</f>
        <v>5.0000000000000001E-3</v>
      </c>
      <c r="K171" s="20">
        <f t="shared" si="17"/>
        <v>44197</v>
      </c>
      <c r="L171" s="21">
        <f>IF($S171="","",IF($G171&lt;YEAR($F171),0,$H171*SUMIFS(Utbytter!$D$6:$D$1005,Utbytter!$A$6:$A$1005,$E171,Utbytter!$B$6:$B$1005,"&gt;="&amp;$K171,Utbytter!$B$6:$B$1005,"&lt;="&amp;DATE($G171,12,31))))</f>
        <v>0</v>
      </c>
      <c r="M171" s="21">
        <f t="shared" si="23"/>
        <v>0</v>
      </c>
      <c r="N171" s="21">
        <f t="shared" si="18"/>
        <v>0</v>
      </c>
      <c r="O171" s="21">
        <f t="shared" si="19"/>
        <v>0</v>
      </c>
      <c r="P171" s="21">
        <f t="shared" si="20"/>
        <v>0</v>
      </c>
      <c r="Q171" s="21">
        <f t="shared" si="21"/>
        <v>0</v>
      </c>
      <c r="R171" s="21">
        <f t="shared" si="22"/>
        <v>0</v>
      </c>
      <c r="S171" s="7">
        <f>IF(ROW()-5&lt;=Kontroll!$B$8,1,"")</f>
        <v>1</v>
      </c>
    </row>
    <row r="172" spans="1:19" x14ac:dyDescent="0.2">
      <c r="A172" s="7">
        <f t="shared" si="16"/>
        <v>167</v>
      </c>
      <c r="B172" s="7">
        <f>IF($S172="","",INT(($A172-1)/Kontroll!$B$6)+1)</f>
        <v>34</v>
      </c>
      <c r="C172" s="7">
        <f>IF($S172="","",MOD($A172-1,Kontroll!$B$6)+1)</f>
        <v>2</v>
      </c>
      <c r="D172" s="15" t="str">
        <f>IF($S172="","",INDEX(Transjer!$A$6:$A$125,$B172))</f>
        <v/>
      </c>
      <c r="E172" s="15">
        <f>IF($S172="","",INDEX(Transjer!$B$6:$B$125,$B172))</f>
        <v>0</v>
      </c>
      <c r="F172" s="16">
        <f>IF($S172="","",INDEX(Transjer!$C$6:$C$125,$B172))</f>
        <v>0</v>
      </c>
      <c r="G172" s="17">
        <f>IF($S172="","",INDEX(Skjermingsrenter!$A$6:$A$35,$C172))</f>
        <v>2022</v>
      </c>
      <c r="H172" s="18">
        <f>IF($S172="","",INDEX(Transjer!$D$6:$D$125,$B172))</f>
        <v>0</v>
      </c>
      <c r="I172" s="18">
        <f>IF($S172="","",INDEX(Transjer!$E$6:$E$125,$B172))</f>
        <v>0</v>
      </c>
      <c r="J172" s="19">
        <f>IF($S172="","",INDEX(Skjermingsrenter!$B$6:$B$35,$C172))</f>
        <v>1.7000000000000001E-2</v>
      </c>
      <c r="K172" s="20">
        <f t="shared" si="17"/>
        <v>44562</v>
      </c>
      <c r="L172" s="21">
        <f>IF($S172="","",IF($G172&lt;YEAR($F172),0,$H172*SUMIFS(Utbytter!$D$6:$D$1005,Utbytter!$A$6:$A$1005,$E172,Utbytter!$B$6:$B$1005,"&gt;="&amp;$K172,Utbytter!$B$6:$B$1005,"&lt;="&amp;DATE($G172,12,31))))</f>
        <v>0</v>
      </c>
      <c r="M172" s="21">
        <f t="shared" si="23"/>
        <v>0</v>
      </c>
      <c r="N172" s="21">
        <f t="shared" si="18"/>
        <v>0</v>
      </c>
      <c r="O172" s="21">
        <f t="shared" si="19"/>
        <v>0</v>
      </c>
      <c r="P172" s="21">
        <f t="shared" si="20"/>
        <v>0</v>
      </c>
      <c r="Q172" s="21">
        <f t="shared" si="21"/>
        <v>0</v>
      </c>
      <c r="R172" s="21">
        <f t="shared" si="22"/>
        <v>0</v>
      </c>
      <c r="S172" s="7">
        <f>IF(ROW()-5&lt;=Kontroll!$B$8,1,"")</f>
        <v>1</v>
      </c>
    </row>
    <row r="173" spans="1:19" x14ac:dyDescent="0.2">
      <c r="A173" s="7">
        <f t="shared" si="16"/>
        <v>168</v>
      </c>
      <c r="B173" s="7">
        <f>IF($S173="","",INT(($A173-1)/Kontroll!$B$6)+1)</f>
        <v>34</v>
      </c>
      <c r="C173" s="7">
        <f>IF($S173="","",MOD($A173-1,Kontroll!$B$6)+1)</f>
        <v>3</v>
      </c>
      <c r="D173" s="15" t="str">
        <f>IF($S173="","",INDEX(Transjer!$A$6:$A$125,$B173))</f>
        <v/>
      </c>
      <c r="E173" s="15">
        <f>IF($S173="","",INDEX(Transjer!$B$6:$B$125,$B173))</f>
        <v>0</v>
      </c>
      <c r="F173" s="16">
        <f>IF($S173="","",INDEX(Transjer!$C$6:$C$125,$B173))</f>
        <v>0</v>
      </c>
      <c r="G173" s="17">
        <f>IF($S173="","",INDEX(Skjermingsrenter!$A$6:$A$35,$C173))</f>
        <v>2023</v>
      </c>
      <c r="H173" s="18">
        <f>IF($S173="","",INDEX(Transjer!$D$6:$D$125,$B173))</f>
        <v>0</v>
      </c>
      <c r="I173" s="18">
        <f>IF($S173="","",INDEX(Transjer!$E$6:$E$125,$B173))</f>
        <v>0</v>
      </c>
      <c r="J173" s="19">
        <f>IF($S173="","",INDEX(Skjermingsrenter!$B$6:$B$35,$C173))</f>
        <v>3.2000000000000001E-2</v>
      </c>
      <c r="K173" s="20">
        <f t="shared" si="17"/>
        <v>44927</v>
      </c>
      <c r="L173" s="21">
        <f>IF($S173="","",IF($G173&lt;YEAR($F173),0,$H173*SUMIFS(Utbytter!$D$6:$D$1005,Utbytter!$A$6:$A$1005,$E173,Utbytter!$B$6:$B$1005,"&gt;="&amp;$K173,Utbytter!$B$6:$B$1005,"&lt;="&amp;DATE($G173,12,31))))</f>
        <v>0</v>
      </c>
      <c r="M173" s="21">
        <f t="shared" si="23"/>
        <v>0</v>
      </c>
      <c r="N173" s="21">
        <f t="shared" si="18"/>
        <v>0</v>
      </c>
      <c r="O173" s="21">
        <f t="shared" si="19"/>
        <v>0</v>
      </c>
      <c r="P173" s="21">
        <f t="shared" si="20"/>
        <v>0</v>
      </c>
      <c r="Q173" s="21">
        <f t="shared" si="21"/>
        <v>0</v>
      </c>
      <c r="R173" s="21">
        <f t="shared" si="22"/>
        <v>0</v>
      </c>
      <c r="S173" s="7">
        <f>IF(ROW()-5&lt;=Kontroll!$B$8,1,"")</f>
        <v>1</v>
      </c>
    </row>
    <row r="174" spans="1:19" x14ac:dyDescent="0.2">
      <c r="A174" s="7">
        <f t="shared" si="16"/>
        <v>169</v>
      </c>
      <c r="B174" s="7">
        <f>IF($S174="","",INT(($A174-1)/Kontroll!$B$6)+1)</f>
        <v>34</v>
      </c>
      <c r="C174" s="7">
        <f>IF($S174="","",MOD($A174-1,Kontroll!$B$6)+1)</f>
        <v>4</v>
      </c>
      <c r="D174" s="15" t="str">
        <f>IF($S174="","",INDEX(Transjer!$A$6:$A$125,$B174))</f>
        <v/>
      </c>
      <c r="E174" s="15">
        <f>IF($S174="","",INDEX(Transjer!$B$6:$B$125,$B174))</f>
        <v>0</v>
      </c>
      <c r="F174" s="16">
        <f>IF($S174="","",INDEX(Transjer!$C$6:$C$125,$B174))</f>
        <v>0</v>
      </c>
      <c r="G174" s="17">
        <f>IF($S174="","",INDEX(Skjermingsrenter!$A$6:$A$35,$C174))</f>
        <v>2024</v>
      </c>
      <c r="H174" s="18">
        <f>IF($S174="","",INDEX(Transjer!$D$6:$D$125,$B174))</f>
        <v>0</v>
      </c>
      <c r="I174" s="18">
        <f>IF($S174="","",INDEX(Transjer!$E$6:$E$125,$B174))</f>
        <v>0</v>
      </c>
      <c r="J174" s="19">
        <f>IF($S174="","",INDEX(Skjermingsrenter!$B$6:$B$35,$C174))</f>
        <v>3.9E-2</v>
      </c>
      <c r="K174" s="20">
        <f t="shared" si="17"/>
        <v>45292</v>
      </c>
      <c r="L174" s="21">
        <f>IF($S174="","",IF($G174&lt;YEAR($F174),0,$H174*SUMIFS(Utbytter!$D$6:$D$1005,Utbytter!$A$6:$A$1005,$E174,Utbytter!$B$6:$B$1005,"&gt;="&amp;$K174,Utbytter!$B$6:$B$1005,"&lt;="&amp;DATE($G174,12,31))))</f>
        <v>0</v>
      </c>
      <c r="M174" s="21">
        <f t="shared" si="23"/>
        <v>0</v>
      </c>
      <c r="N174" s="21">
        <f t="shared" si="18"/>
        <v>0</v>
      </c>
      <c r="O174" s="21">
        <f t="shared" si="19"/>
        <v>0</v>
      </c>
      <c r="P174" s="21">
        <f t="shared" si="20"/>
        <v>0</v>
      </c>
      <c r="Q174" s="21">
        <f t="shared" si="21"/>
        <v>0</v>
      </c>
      <c r="R174" s="21">
        <f t="shared" si="22"/>
        <v>0</v>
      </c>
      <c r="S174" s="7">
        <f>IF(ROW()-5&lt;=Kontroll!$B$8,1,"")</f>
        <v>1</v>
      </c>
    </row>
    <row r="175" spans="1:19" x14ac:dyDescent="0.2">
      <c r="A175" s="7">
        <f t="shared" si="16"/>
        <v>170</v>
      </c>
      <c r="B175" s="7">
        <f>IF($S175="","",INT(($A175-1)/Kontroll!$B$6)+1)</f>
        <v>34</v>
      </c>
      <c r="C175" s="7">
        <f>IF($S175="","",MOD($A175-1,Kontroll!$B$6)+1)</f>
        <v>5</v>
      </c>
      <c r="D175" s="15" t="str">
        <f>IF($S175="","",INDEX(Transjer!$A$6:$A$125,$B175))</f>
        <v/>
      </c>
      <c r="E175" s="15">
        <f>IF($S175="","",INDEX(Transjer!$B$6:$B$125,$B175))</f>
        <v>0</v>
      </c>
      <c r="F175" s="16">
        <f>IF($S175="","",INDEX(Transjer!$C$6:$C$125,$B175))</f>
        <v>0</v>
      </c>
      <c r="G175" s="17">
        <f>IF($S175="","",INDEX(Skjermingsrenter!$A$6:$A$35,$C175))</f>
        <v>2025</v>
      </c>
      <c r="H175" s="18">
        <f>IF($S175="","",INDEX(Transjer!$D$6:$D$125,$B175))</f>
        <v>0</v>
      </c>
      <c r="I175" s="18">
        <f>IF($S175="","",INDEX(Transjer!$E$6:$E$125,$B175))</f>
        <v>0</v>
      </c>
      <c r="J175" s="19">
        <f>IF($S175="","",INDEX(Skjermingsrenter!$B$6:$B$35,$C175))</f>
        <v>3.5999999999999997E-2</v>
      </c>
      <c r="K175" s="20">
        <f t="shared" si="17"/>
        <v>45658</v>
      </c>
      <c r="L175" s="21">
        <f>IF($S175="","",IF($G175&lt;YEAR($F175),0,$H175*SUMIFS(Utbytter!$D$6:$D$1005,Utbytter!$A$6:$A$1005,$E175,Utbytter!$B$6:$B$1005,"&gt;="&amp;$K175,Utbytter!$B$6:$B$1005,"&lt;="&amp;DATE($G175,12,31))))</f>
        <v>0</v>
      </c>
      <c r="M175" s="21">
        <f t="shared" si="23"/>
        <v>0</v>
      </c>
      <c r="N175" s="21">
        <f t="shared" si="18"/>
        <v>0</v>
      </c>
      <c r="O175" s="21">
        <f t="shared" si="19"/>
        <v>0</v>
      </c>
      <c r="P175" s="21">
        <f t="shared" si="20"/>
        <v>0</v>
      </c>
      <c r="Q175" s="21">
        <f t="shared" si="21"/>
        <v>0</v>
      </c>
      <c r="R175" s="21">
        <f t="shared" si="22"/>
        <v>0</v>
      </c>
      <c r="S175" s="7">
        <f>IF(ROW()-5&lt;=Kontroll!$B$8,1,"")</f>
        <v>1</v>
      </c>
    </row>
    <row r="176" spans="1:19" x14ac:dyDescent="0.2">
      <c r="A176" s="7">
        <f t="shared" si="16"/>
        <v>171</v>
      </c>
      <c r="B176" s="7">
        <f>IF($S176="","",INT(($A176-1)/Kontroll!$B$6)+1)</f>
        <v>35</v>
      </c>
      <c r="C176" s="7">
        <f>IF($S176="","",MOD($A176-1,Kontroll!$B$6)+1)</f>
        <v>1</v>
      </c>
      <c r="D176" s="15" t="str">
        <f>IF($S176="","",INDEX(Transjer!$A$6:$A$125,$B176))</f>
        <v/>
      </c>
      <c r="E176" s="15">
        <f>IF($S176="","",INDEX(Transjer!$B$6:$B$125,$B176))</f>
        <v>0</v>
      </c>
      <c r="F176" s="16">
        <f>IF($S176="","",INDEX(Transjer!$C$6:$C$125,$B176))</f>
        <v>0</v>
      </c>
      <c r="G176" s="17">
        <f>IF($S176="","",INDEX(Skjermingsrenter!$A$6:$A$35,$C176))</f>
        <v>2021</v>
      </c>
      <c r="H176" s="18">
        <f>IF($S176="","",INDEX(Transjer!$D$6:$D$125,$B176))</f>
        <v>0</v>
      </c>
      <c r="I176" s="18">
        <f>IF($S176="","",INDEX(Transjer!$E$6:$E$125,$B176))</f>
        <v>0</v>
      </c>
      <c r="J176" s="19">
        <f>IF($S176="","",INDEX(Skjermingsrenter!$B$6:$B$35,$C176))</f>
        <v>5.0000000000000001E-3</v>
      </c>
      <c r="K176" s="20">
        <f t="shared" si="17"/>
        <v>44197</v>
      </c>
      <c r="L176" s="21">
        <f>IF($S176="","",IF($G176&lt;YEAR($F176),0,$H176*SUMIFS(Utbytter!$D$6:$D$1005,Utbytter!$A$6:$A$1005,$E176,Utbytter!$B$6:$B$1005,"&gt;="&amp;$K176,Utbytter!$B$6:$B$1005,"&lt;="&amp;DATE($G176,12,31))))</f>
        <v>0</v>
      </c>
      <c r="M176" s="21">
        <f t="shared" si="23"/>
        <v>0</v>
      </c>
      <c r="N176" s="21">
        <f t="shared" si="18"/>
        <v>0</v>
      </c>
      <c r="O176" s="21">
        <f t="shared" si="19"/>
        <v>0</v>
      </c>
      <c r="P176" s="21">
        <f t="shared" si="20"/>
        <v>0</v>
      </c>
      <c r="Q176" s="21">
        <f t="shared" si="21"/>
        <v>0</v>
      </c>
      <c r="R176" s="21">
        <f t="shared" si="22"/>
        <v>0</v>
      </c>
      <c r="S176" s="7">
        <f>IF(ROW()-5&lt;=Kontroll!$B$8,1,"")</f>
        <v>1</v>
      </c>
    </row>
    <row r="177" spans="1:19" x14ac:dyDescent="0.2">
      <c r="A177" s="7">
        <f t="shared" si="16"/>
        <v>172</v>
      </c>
      <c r="B177" s="7">
        <f>IF($S177="","",INT(($A177-1)/Kontroll!$B$6)+1)</f>
        <v>35</v>
      </c>
      <c r="C177" s="7">
        <f>IF($S177="","",MOD($A177-1,Kontroll!$B$6)+1)</f>
        <v>2</v>
      </c>
      <c r="D177" s="15" t="str">
        <f>IF($S177="","",INDEX(Transjer!$A$6:$A$125,$B177))</f>
        <v/>
      </c>
      <c r="E177" s="15">
        <f>IF($S177="","",INDEX(Transjer!$B$6:$B$125,$B177))</f>
        <v>0</v>
      </c>
      <c r="F177" s="16">
        <f>IF($S177="","",INDEX(Transjer!$C$6:$C$125,$B177))</f>
        <v>0</v>
      </c>
      <c r="G177" s="17">
        <f>IF($S177="","",INDEX(Skjermingsrenter!$A$6:$A$35,$C177))</f>
        <v>2022</v>
      </c>
      <c r="H177" s="18">
        <f>IF($S177="","",INDEX(Transjer!$D$6:$D$125,$B177))</f>
        <v>0</v>
      </c>
      <c r="I177" s="18">
        <f>IF($S177="","",INDEX(Transjer!$E$6:$E$125,$B177))</f>
        <v>0</v>
      </c>
      <c r="J177" s="19">
        <f>IF($S177="","",INDEX(Skjermingsrenter!$B$6:$B$35,$C177))</f>
        <v>1.7000000000000001E-2</v>
      </c>
      <c r="K177" s="20">
        <f t="shared" si="17"/>
        <v>44562</v>
      </c>
      <c r="L177" s="21">
        <f>IF($S177="","",IF($G177&lt;YEAR($F177),0,$H177*SUMIFS(Utbytter!$D$6:$D$1005,Utbytter!$A$6:$A$1005,$E177,Utbytter!$B$6:$B$1005,"&gt;="&amp;$K177,Utbytter!$B$6:$B$1005,"&lt;="&amp;DATE($G177,12,31))))</f>
        <v>0</v>
      </c>
      <c r="M177" s="21">
        <f t="shared" si="23"/>
        <v>0</v>
      </c>
      <c r="N177" s="21">
        <f t="shared" si="18"/>
        <v>0</v>
      </c>
      <c r="O177" s="21">
        <f t="shared" si="19"/>
        <v>0</v>
      </c>
      <c r="P177" s="21">
        <f t="shared" si="20"/>
        <v>0</v>
      </c>
      <c r="Q177" s="21">
        <f t="shared" si="21"/>
        <v>0</v>
      </c>
      <c r="R177" s="21">
        <f t="shared" si="22"/>
        <v>0</v>
      </c>
      <c r="S177" s="7">
        <f>IF(ROW()-5&lt;=Kontroll!$B$8,1,"")</f>
        <v>1</v>
      </c>
    </row>
    <row r="178" spans="1:19" x14ac:dyDescent="0.2">
      <c r="A178" s="7">
        <f t="shared" si="16"/>
        <v>173</v>
      </c>
      <c r="B178" s="7">
        <f>IF($S178="","",INT(($A178-1)/Kontroll!$B$6)+1)</f>
        <v>35</v>
      </c>
      <c r="C178" s="7">
        <f>IF($S178="","",MOD($A178-1,Kontroll!$B$6)+1)</f>
        <v>3</v>
      </c>
      <c r="D178" s="15" t="str">
        <f>IF($S178="","",INDEX(Transjer!$A$6:$A$125,$B178))</f>
        <v/>
      </c>
      <c r="E178" s="15">
        <f>IF($S178="","",INDEX(Transjer!$B$6:$B$125,$B178))</f>
        <v>0</v>
      </c>
      <c r="F178" s="16">
        <f>IF($S178="","",INDEX(Transjer!$C$6:$C$125,$B178))</f>
        <v>0</v>
      </c>
      <c r="G178" s="17">
        <f>IF($S178="","",INDEX(Skjermingsrenter!$A$6:$A$35,$C178))</f>
        <v>2023</v>
      </c>
      <c r="H178" s="18">
        <f>IF($S178="","",INDEX(Transjer!$D$6:$D$125,$B178))</f>
        <v>0</v>
      </c>
      <c r="I178" s="18">
        <f>IF($S178="","",INDEX(Transjer!$E$6:$E$125,$B178))</f>
        <v>0</v>
      </c>
      <c r="J178" s="19">
        <f>IF($S178="","",INDEX(Skjermingsrenter!$B$6:$B$35,$C178))</f>
        <v>3.2000000000000001E-2</v>
      </c>
      <c r="K178" s="20">
        <f t="shared" si="17"/>
        <v>44927</v>
      </c>
      <c r="L178" s="21">
        <f>IF($S178="","",IF($G178&lt;YEAR($F178),0,$H178*SUMIFS(Utbytter!$D$6:$D$1005,Utbytter!$A$6:$A$1005,$E178,Utbytter!$B$6:$B$1005,"&gt;="&amp;$K178,Utbytter!$B$6:$B$1005,"&lt;="&amp;DATE($G178,12,31))))</f>
        <v>0</v>
      </c>
      <c r="M178" s="21">
        <f t="shared" si="23"/>
        <v>0</v>
      </c>
      <c r="N178" s="21">
        <f t="shared" si="18"/>
        <v>0</v>
      </c>
      <c r="O178" s="21">
        <f t="shared" si="19"/>
        <v>0</v>
      </c>
      <c r="P178" s="21">
        <f t="shared" si="20"/>
        <v>0</v>
      </c>
      <c r="Q178" s="21">
        <f t="shared" si="21"/>
        <v>0</v>
      </c>
      <c r="R178" s="21">
        <f t="shared" si="22"/>
        <v>0</v>
      </c>
      <c r="S178" s="7">
        <f>IF(ROW()-5&lt;=Kontroll!$B$8,1,"")</f>
        <v>1</v>
      </c>
    </row>
    <row r="179" spans="1:19" x14ac:dyDescent="0.2">
      <c r="A179" s="7">
        <f t="shared" si="16"/>
        <v>174</v>
      </c>
      <c r="B179" s="7">
        <f>IF($S179="","",INT(($A179-1)/Kontroll!$B$6)+1)</f>
        <v>35</v>
      </c>
      <c r="C179" s="7">
        <f>IF($S179="","",MOD($A179-1,Kontroll!$B$6)+1)</f>
        <v>4</v>
      </c>
      <c r="D179" s="15" t="str">
        <f>IF($S179="","",INDEX(Transjer!$A$6:$A$125,$B179))</f>
        <v/>
      </c>
      <c r="E179" s="15">
        <f>IF($S179="","",INDEX(Transjer!$B$6:$B$125,$B179))</f>
        <v>0</v>
      </c>
      <c r="F179" s="16">
        <f>IF($S179="","",INDEX(Transjer!$C$6:$C$125,$B179))</f>
        <v>0</v>
      </c>
      <c r="G179" s="17">
        <f>IF($S179="","",INDEX(Skjermingsrenter!$A$6:$A$35,$C179))</f>
        <v>2024</v>
      </c>
      <c r="H179" s="18">
        <f>IF($S179="","",INDEX(Transjer!$D$6:$D$125,$B179))</f>
        <v>0</v>
      </c>
      <c r="I179" s="18">
        <f>IF($S179="","",INDEX(Transjer!$E$6:$E$125,$B179))</f>
        <v>0</v>
      </c>
      <c r="J179" s="19">
        <f>IF($S179="","",INDEX(Skjermingsrenter!$B$6:$B$35,$C179))</f>
        <v>3.9E-2</v>
      </c>
      <c r="K179" s="20">
        <f t="shared" si="17"/>
        <v>45292</v>
      </c>
      <c r="L179" s="21">
        <f>IF($S179="","",IF($G179&lt;YEAR($F179),0,$H179*SUMIFS(Utbytter!$D$6:$D$1005,Utbytter!$A$6:$A$1005,$E179,Utbytter!$B$6:$B$1005,"&gt;="&amp;$K179,Utbytter!$B$6:$B$1005,"&lt;="&amp;DATE($G179,12,31))))</f>
        <v>0</v>
      </c>
      <c r="M179" s="21">
        <f t="shared" si="23"/>
        <v>0</v>
      </c>
      <c r="N179" s="21">
        <f t="shared" si="18"/>
        <v>0</v>
      </c>
      <c r="O179" s="21">
        <f t="shared" si="19"/>
        <v>0</v>
      </c>
      <c r="P179" s="21">
        <f t="shared" si="20"/>
        <v>0</v>
      </c>
      <c r="Q179" s="21">
        <f t="shared" si="21"/>
        <v>0</v>
      </c>
      <c r="R179" s="21">
        <f t="shared" si="22"/>
        <v>0</v>
      </c>
      <c r="S179" s="7">
        <f>IF(ROW()-5&lt;=Kontroll!$B$8,1,"")</f>
        <v>1</v>
      </c>
    </row>
    <row r="180" spans="1:19" x14ac:dyDescent="0.2">
      <c r="A180" s="7">
        <f t="shared" si="16"/>
        <v>175</v>
      </c>
      <c r="B180" s="7">
        <f>IF($S180="","",INT(($A180-1)/Kontroll!$B$6)+1)</f>
        <v>35</v>
      </c>
      <c r="C180" s="7">
        <f>IF($S180="","",MOD($A180-1,Kontroll!$B$6)+1)</f>
        <v>5</v>
      </c>
      <c r="D180" s="15" t="str">
        <f>IF($S180="","",INDEX(Transjer!$A$6:$A$125,$B180))</f>
        <v/>
      </c>
      <c r="E180" s="15">
        <f>IF($S180="","",INDEX(Transjer!$B$6:$B$125,$B180))</f>
        <v>0</v>
      </c>
      <c r="F180" s="16">
        <f>IF($S180="","",INDEX(Transjer!$C$6:$C$125,$B180))</f>
        <v>0</v>
      </c>
      <c r="G180" s="17">
        <f>IF($S180="","",INDEX(Skjermingsrenter!$A$6:$A$35,$C180))</f>
        <v>2025</v>
      </c>
      <c r="H180" s="18">
        <f>IF($S180="","",INDEX(Transjer!$D$6:$D$125,$B180))</f>
        <v>0</v>
      </c>
      <c r="I180" s="18">
        <f>IF($S180="","",INDEX(Transjer!$E$6:$E$125,$B180))</f>
        <v>0</v>
      </c>
      <c r="J180" s="19">
        <f>IF($S180="","",INDEX(Skjermingsrenter!$B$6:$B$35,$C180))</f>
        <v>3.5999999999999997E-2</v>
      </c>
      <c r="K180" s="20">
        <f t="shared" si="17"/>
        <v>45658</v>
      </c>
      <c r="L180" s="21">
        <f>IF($S180="","",IF($G180&lt;YEAR($F180),0,$H180*SUMIFS(Utbytter!$D$6:$D$1005,Utbytter!$A$6:$A$1005,$E180,Utbytter!$B$6:$B$1005,"&gt;="&amp;$K180,Utbytter!$B$6:$B$1005,"&lt;="&amp;DATE($G180,12,31))))</f>
        <v>0</v>
      </c>
      <c r="M180" s="21">
        <f t="shared" si="23"/>
        <v>0</v>
      </c>
      <c r="N180" s="21">
        <f t="shared" si="18"/>
        <v>0</v>
      </c>
      <c r="O180" s="21">
        <f t="shared" si="19"/>
        <v>0</v>
      </c>
      <c r="P180" s="21">
        <f t="shared" si="20"/>
        <v>0</v>
      </c>
      <c r="Q180" s="21">
        <f t="shared" si="21"/>
        <v>0</v>
      </c>
      <c r="R180" s="21">
        <f t="shared" si="22"/>
        <v>0</v>
      </c>
      <c r="S180" s="7">
        <f>IF(ROW()-5&lt;=Kontroll!$B$8,1,"")</f>
        <v>1</v>
      </c>
    </row>
    <row r="181" spans="1:19" x14ac:dyDescent="0.2">
      <c r="A181" s="7">
        <f t="shared" si="16"/>
        <v>176</v>
      </c>
      <c r="B181" s="7">
        <f>IF($S181="","",INT(($A181-1)/Kontroll!$B$6)+1)</f>
        <v>36</v>
      </c>
      <c r="C181" s="7">
        <f>IF($S181="","",MOD($A181-1,Kontroll!$B$6)+1)</f>
        <v>1</v>
      </c>
      <c r="D181" s="15" t="str">
        <f>IF($S181="","",INDEX(Transjer!$A$6:$A$125,$B181))</f>
        <v/>
      </c>
      <c r="E181" s="15">
        <f>IF($S181="","",INDEX(Transjer!$B$6:$B$125,$B181))</f>
        <v>0</v>
      </c>
      <c r="F181" s="16">
        <f>IF($S181="","",INDEX(Transjer!$C$6:$C$125,$B181))</f>
        <v>0</v>
      </c>
      <c r="G181" s="17">
        <f>IF($S181="","",INDEX(Skjermingsrenter!$A$6:$A$35,$C181))</f>
        <v>2021</v>
      </c>
      <c r="H181" s="18">
        <f>IF($S181="","",INDEX(Transjer!$D$6:$D$125,$B181))</f>
        <v>0</v>
      </c>
      <c r="I181" s="18">
        <f>IF($S181="","",INDEX(Transjer!$E$6:$E$125,$B181))</f>
        <v>0</v>
      </c>
      <c r="J181" s="19">
        <f>IF($S181="","",INDEX(Skjermingsrenter!$B$6:$B$35,$C181))</f>
        <v>5.0000000000000001E-3</v>
      </c>
      <c r="K181" s="20">
        <f t="shared" si="17"/>
        <v>44197</v>
      </c>
      <c r="L181" s="21">
        <f>IF($S181="","",IF($G181&lt;YEAR($F181),0,$H181*SUMIFS(Utbytter!$D$6:$D$1005,Utbytter!$A$6:$A$1005,$E181,Utbytter!$B$6:$B$1005,"&gt;="&amp;$K181,Utbytter!$B$6:$B$1005,"&lt;="&amp;DATE($G181,12,31))))</f>
        <v>0</v>
      </c>
      <c r="M181" s="21">
        <f t="shared" si="23"/>
        <v>0</v>
      </c>
      <c r="N181" s="21">
        <f t="shared" si="18"/>
        <v>0</v>
      </c>
      <c r="O181" s="21">
        <f t="shared" si="19"/>
        <v>0</v>
      </c>
      <c r="P181" s="21">
        <f t="shared" si="20"/>
        <v>0</v>
      </c>
      <c r="Q181" s="21">
        <f t="shared" si="21"/>
        <v>0</v>
      </c>
      <c r="R181" s="21">
        <f t="shared" si="22"/>
        <v>0</v>
      </c>
      <c r="S181" s="7">
        <f>IF(ROW()-5&lt;=Kontroll!$B$8,1,"")</f>
        <v>1</v>
      </c>
    </row>
    <row r="182" spans="1:19" x14ac:dyDescent="0.2">
      <c r="A182" s="7">
        <f t="shared" si="16"/>
        <v>177</v>
      </c>
      <c r="B182" s="7">
        <f>IF($S182="","",INT(($A182-1)/Kontroll!$B$6)+1)</f>
        <v>36</v>
      </c>
      <c r="C182" s="7">
        <f>IF($S182="","",MOD($A182-1,Kontroll!$B$6)+1)</f>
        <v>2</v>
      </c>
      <c r="D182" s="15" t="str">
        <f>IF($S182="","",INDEX(Transjer!$A$6:$A$125,$B182))</f>
        <v/>
      </c>
      <c r="E182" s="15">
        <f>IF($S182="","",INDEX(Transjer!$B$6:$B$125,$B182))</f>
        <v>0</v>
      </c>
      <c r="F182" s="16">
        <f>IF($S182="","",INDEX(Transjer!$C$6:$C$125,$B182))</f>
        <v>0</v>
      </c>
      <c r="G182" s="17">
        <f>IF($S182="","",INDEX(Skjermingsrenter!$A$6:$A$35,$C182))</f>
        <v>2022</v>
      </c>
      <c r="H182" s="18">
        <f>IF($S182="","",INDEX(Transjer!$D$6:$D$125,$B182))</f>
        <v>0</v>
      </c>
      <c r="I182" s="18">
        <f>IF($S182="","",INDEX(Transjer!$E$6:$E$125,$B182))</f>
        <v>0</v>
      </c>
      <c r="J182" s="19">
        <f>IF($S182="","",INDEX(Skjermingsrenter!$B$6:$B$35,$C182))</f>
        <v>1.7000000000000001E-2</v>
      </c>
      <c r="K182" s="20">
        <f t="shared" si="17"/>
        <v>44562</v>
      </c>
      <c r="L182" s="21">
        <f>IF($S182="","",IF($G182&lt;YEAR($F182),0,$H182*SUMIFS(Utbytter!$D$6:$D$1005,Utbytter!$A$6:$A$1005,$E182,Utbytter!$B$6:$B$1005,"&gt;="&amp;$K182,Utbytter!$B$6:$B$1005,"&lt;="&amp;DATE($G182,12,31))))</f>
        <v>0</v>
      </c>
      <c r="M182" s="21">
        <f t="shared" si="23"/>
        <v>0</v>
      </c>
      <c r="N182" s="21">
        <f t="shared" si="18"/>
        <v>0</v>
      </c>
      <c r="O182" s="21">
        <f t="shared" si="19"/>
        <v>0</v>
      </c>
      <c r="P182" s="21">
        <f t="shared" si="20"/>
        <v>0</v>
      </c>
      <c r="Q182" s="21">
        <f t="shared" si="21"/>
        <v>0</v>
      </c>
      <c r="R182" s="21">
        <f t="shared" si="22"/>
        <v>0</v>
      </c>
      <c r="S182" s="7">
        <f>IF(ROW()-5&lt;=Kontroll!$B$8,1,"")</f>
        <v>1</v>
      </c>
    </row>
    <row r="183" spans="1:19" x14ac:dyDescent="0.2">
      <c r="A183" s="7">
        <f t="shared" si="16"/>
        <v>178</v>
      </c>
      <c r="B183" s="7">
        <f>IF($S183="","",INT(($A183-1)/Kontroll!$B$6)+1)</f>
        <v>36</v>
      </c>
      <c r="C183" s="7">
        <f>IF($S183="","",MOD($A183-1,Kontroll!$B$6)+1)</f>
        <v>3</v>
      </c>
      <c r="D183" s="15" t="str">
        <f>IF($S183="","",INDEX(Transjer!$A$6:$A$125,$B183))</f>
        <v/>
      </c>
      <c r="E183" s="15">
        <f>IF($S183="","",INDEX(Transjer!$B$6:$B$125,$B183))</f>
        <v>0</v>
      </c>
      <c r="F183" s="16">
        <f>IF($S183="","",INDEX(Transjer!$C$6:$C$125,$B183))</f>
        <v>0</v>
      </c>
      <c r="G183" s="17">
        <f>IF($S183="","",INDEX(Skjermingsrenter!$A$6:$A$35,$C183))</f>
        <v>2023</v>
      </c>
      <c r="H183" s="18">
        <f>IF($S183="","",INDEX(Transjer!$D$6:$D$125,$B183))</f>
        <v>0</v>
      </c>
      <c r="I183" s="18">
        <f>IF($S183="","",INDEX(Transjer!$E$6:$E$125,$B183))</f>
        <v>0</v>
      </c>
      <c r="J183" s="19">
        <f>IF($S183="","",INDEX(Skjermingsrenter!$B$6:$B$35,$C183))</f>
        <v>3.2000000000000001E-2</v>
      </c>
      <c r="K183" s="20">
        <f t="shared" si="17"/>
        <v>44927</v>
      </c>
      <c r="L183" s="21">
        <f>IF($S183="","",IF($G183&lt;YEAR($F183),0,$H183*SUMIFS(Utbytter!$D$6:$D$1005,Utbytter!$A$6:$A$1005,$E183,Utbytter!$B$6:$B$1005,"&gt;="&amp;$K183,Utbytter!$B$6:$B$1005,"&lt;="&amp;DATE($G183,12,31))))</f>
        <v>0</v>
      </c>
      <c r="M183" s="21">
        <f t="shared" si="23"/>
        <v>0</v>
      </c>
      <c r="N183" s="21">
        <f t="shared" si="18"/>
        <v>0</v>
      </c>
      <c r="O183" s="21">
        <f t="shared" si="19"/>
        <v>0</v>
      </c>
      <c r="P183" s="21">
        <f t="shared" si="20"/>
        <v>0</v>
      </c>
      <c r="Q183" s="21">
        <f t="shared" si="21"/>
        <v>0</v>
      </c>
      <c r="R183" s="21">
        <f t="shared" si="22"/>
        <v>0</v>
      </c>
      <c r="S183" s="7">
        <f>IF(ROW()-5&lt;=Kontroll!$B$8,1,"")</f>
        <v>1</v>
      </c>
    </row>
    <row r="184" spans="1:19" x14ac:dyDescent="0.2">
      <c r="A184" s="7">
        <f t="shared" si="16"/>
        <v>179</v>
      </c>
      <c r="B184" s="7">
        <f>IF($S184="","",INT(($A184-1)/Kontroll!$B$6)+1)</f>
        <v>36</v>
      </c>
      <c r="C184" s="7">
        <f>IF($S184="","",MOD($A184-1,Kontroll!$B$6)+1)</f>
        <v>4</v>
      </c>
      <c r="D184" s="15" t="str">
        <f>IF($S184="","",INDEX(Transjer!$A$6:$A$125,$B184))</f>
        <v/>
      </c>
      <c r="E184" s="15">
        <f>IF($S184="","",INDEX(Transjer!$B$6:$B$125,$B184))</f>
        <v>0</v>
      </c>
      <c r="F184" s="16">
        <f>IF($S184="","",INDEX(Transjer!$C$6:$C$125,$B184))</f>
        <v>0</v>
      </c>
      <c r="G184" s="17">
        <f>IF($S184="","",INDEX(Skjermingsrenter!$A$6:$A$35,$C184))</f>
        <v>2024</v>
      </c>
      <c r="H184" s="18">
        <f>IF($S184="","",INDEX(Transjer!$D$6:$D$125,$B184))</f>
        <v>0</v>
      </c>
      <c r="I184" s="18">
        <f>IF($S184="","",INDEX(Transjer!$E$6:$E$125,$B184))</f>
        <v>0</v>
      </c>
      <c r="J184" s="19">
        <f>IF($S184="","",INDEX(Skjermingsrenter!$B$6:$B$35,$C184))</f>
        <v>3.9E-2</v>
      </c>
      <c r="K184" s="20">
        <f t="shared" si="17"/>
        <v>45292</v>
      </c>
      <c r="L184" s="21">
        <f>IF($S184="","",IF($G184&lt;YEAR($F184),0,$H184*SUMIFS(Utbytter!$D$6:$D$1005,Utbytter!$A$6:$A$1005,$E184,Utbytter!$B$6:$B$1005,"&gt;="&amp;$K184,Utbytter!$B$6:$B$1005,"&lt;="&amp;DATE($G184,12,31))))</f>
        <v>0</v>
      </c>
      <c r="M184" s="21">
        <f t="shared" si="23"/>
        <v>0</v>
      </c>
      <c r="N184" s="21">
        <f t="shared" si="18"/>
        <v>0</v>
      </c>
      <c r="O184" s="21">
        <f t="shared" si="19"/>
        <v>0</v>
      </c>
      <c r="P184" s="21">
        <f t="shared" si="20"/>
        <v>0</v>
      </c>
      <c r="Q184" s="21">
        <f t="shared" si="21"/>
        <v>0</v>
      </c>
      <c r="R184" s="21">
        <f t="shared" si="22"/>
        <v>0</v>
      </c>
      <c r="S184" s="7">
        <f>IF(ROW()-5&lt;=Kontroll!$B$8,1,"")</f>
        <v>1</v>
      </c>
    </row>
    <row r="185" spans="1:19" x14ac:dyDescent="0.2">
      <c r="A185" s="7">
        <f t="shared" si="16"/>
        <v>180</v>
      </c>
      <c r="B185" s="7">
        <f>IF($S185="","",INT(($A185-1)/Kontroll!$B$6)+1)</f>
        <v>36</v>
      </c>
      <c r="C185" s="7">
        <f>IF($S185="","",MOD($A185-1,Kontroll!$B$6)+1)</f>
        <v>5</v>
      </c>
      <c r="D185" s="15" t="str">
        <f>IF($S185="","",INDEX(Transjer!$A$6:$A$125,$B185))</f>
        <v/>
      </c>
      <c r="E185" s="15">
        <f>IF($S185="","",INDEX(Transjer!$B$6:$B$125,$B185))</f>
        <v>0</v>
      </c>
      <c r="F185" s="16">
        <f>IF($S185="","",INDEX(Transjer!$C$6:$C$125,$B185))</f>
        <v>0</v>
      </c>
      <c r="G185" s="17">
        <f>IF($S185="","",INDEX(Skjermingsrenter!$A$6:$A$35,$C185))</f>
        <v>2025</v>
      </c>
      <c r="H185" s="18">
        <f>IF($S185="","",INDEX(Transjer!$D$6:$D$125,$B185))</f>
        <v>0</v>
      </c>
      <c r="I185" s="18">
        <f>IF($S185="","",INDEX(Transjer!$E$6:$E$125,$B185))</f>
        <v>0</v>
      </c>
      <c r="J185" s="19">
        <f>IF($S185="","",INDEX(Skjermingsrenter!$B$6:$B$35,$C185))</f>
        <v>3.5999999999999997E-2</v>
      </c>
      <c r="K185" s="20">
        <f t="shared" si="17"/>
        <v>45658</v>
      </c>
      <c r="L185" s="21">
        <f>IF($S185="","",IF($G185&lt;YEAR($F185),0,$H185*SUMIFS(Utbytter!$D$6:$D$1005,Utbytter!$A$6:$A$1005,$E185,Utbytter!$B$6:$B$1005,"&gt;="&amp;$K185,Utbytter!$B$6:$B$1005,"&lt;="&amp;DATE($G185,12,31))))</f>
        <v>0</v>
      </c>
      <c r="M185" s="21">
        <f t="shared" si="23"/>
        <v>0</v>
      </c>
      <c r="N185" s="21">
        <f t="shared" si="18"/>
        <v>0</v>
      </c>
      <c r="O185" s="21">
        <f t="shared" si="19"/>
        <v>0</v>
      </c>
      <c r="P185" s="21">
        <f t="shared" si="20"/>
        <v>0</v>
      </c>
      <c r="Q185" s="21">
        <f t="shared" si="21"/>
        <v>0</v>
      </c>
      <c r="R185" s="21">
        <f t="shared" si="22"/>
        <v>0</v>
      </c>
      <c r="S185" s="7">
        <f>IF(ROW()-5&lt;=Kontroll!$B$8,1,"")</f>
        <v>1</v>
      </c>
    </row>
    <row r="186" spans="1:19" x14ac:dyDescent="0.2">
      <c r="A186" s="7">
        <f t="shared" si="16"/>
        <v>181</v>
      </c>
      <c r="B186" s="7">
        <f>IF($S186="","",INT(($A186-1)/Kontroll!$B$6)+1)</f>
        <v>37</v>
      </c>
      <c r="C186" s="7">
        <f>IF($S186="","",MOD($A186-1,Kontroll!$B$6)+1)</f>
        <v>1</v>
      </c>
      <c r="D186" s="15" t="str">
        <f>IF($S186="","",INDEX(Transjer!$A$6:$A$125,$B186))</f>
        <v/>
      </c>
      <c r="E186" s="15">
        <f>IF($S186="","",INDEX(Transjer!$B$6:$B$125,$B186))</f>
        <v>0</v>
      </c>
      <c r="F186" s="16">
        <f>IF($S186="","",INDEX(Transjer!$C$6:$C$125,$B186))</f>
        <v>0</v>
      </c>
      <c r="G186" s="17">
        <f>IF($S186="","",INDEX(Skjermingsrenter!$A$6:$A$35,$C186))</f>
        <v>2021</v>
      </c>
      <c r="H186" s="18">
        <f>IF($S186="","",INDEX(Transjer!$D$6:$D$125,$B186))</f>
        <v>0</v>
      </c>
      <c r="I186" s="18">
        <f>IF($S186="","",INDEX(Transjer!$E$6:$E$125,$B186))</f>
        <v>0</v>
      </c>
      <c r="J186" s="19">
        <f>IF($S186="","",INDEX(Skjermingsrenter!$B$6:$B$35,$C186))</f>
        <v>5.0000000000000001E-3</v>
      </c>
      <c r="K186" s="20">
        <f t="shared" si="17"/>
        <v>44197</v>
      </c>
      <c r="L186" s="21">
        <f>IF($S186="","",IF($G186&lt;YEAR($F186),0,$H186*SUMIFS(Utbytter!$D$6:$D$1005,Utbytter!$A$6:$A$1005,$E186,Utbytter!$B$6:$B$1005,"&gt;="&amp;$K186,Utbytter!$B$6:$B$1005,"&lt;="&amp;DATE($G186,12,31))))</f>
        <v>0</v>
      </c>
      <c r="M186" s="21">
        <f t="shared" si="23"/>
        <v>0</v>
      </c>
      <c r="N186" s="21">
        <f t="shared" si="18"/>
        <v>0</v>
      </c>
      <c r="O186" s="21">
        <f t="shared" si="19"/>
        <v>0</v>
      </c>
      <c r="P186" s="21">
        <f t="shared" si="20"/>
        <v>0</v>
      </c>
      <c r="Q186" s="21">
        <f t="shared" si="21"/>
        <v>0</v>
      </c>
      <c r="R186" s="21">
        <f t="shared" si="22"/>
        <v>0</v>
      </c>
      <c r="S186" s="7">
        <f>IF(ROW()-5&lt;=Kontroll!$B$8,1,"")</f>
        <v>1</v>
      </c>
    </row>
    <row r="187" spans="1:19" x14ac:dyDescent="0.2">
      <c r="A187" s="7">
        <f t="shared" si="16"/>
        <v>182</v>
      </c>
      <c r="B187" s="7">
        <f>IF($S187="","",INT(($A187-1)/Kontroll!$B$6)+1)</f>
        <v>37</v>
      </c>
      <c r="C187" s="7">
        <f>IF($S187="","",MOD($A187-1,Kontroll!$B$6)+1)</f>
        <v>2</v>
      </c>
      <c r="D187" s="15" t="str">
        <f>IF($S187="","",INDEX(Transjer!$A$6:$A$125,$B187))</f>
        <v/>
      </c>
      <c r="E187" s="15">
        <f>IF($S187="","",INDEX(Transjer!$B$6:$B$125,$B187))</f>
        <v>0</v>
      </c>
      <c r="F187" s="16">
        <f>IF($S187="","",INDEX(Transjer!$C$6:$C$125,$B187))</f>
        <v>0</v>
      </c>
      <c r="G187" s="17">
        <f>IF($S187="","",INDEX(Skjermingsrenter!$A$6:$A$35,$C187))</f>
        <v>2022</v>
      </c>
      <c r="H187" s="18">
        <f>IF($S187="","",INDEX(Transjer!$D$6:$D$125,$B187))</f>
        <v>0</v>
      </c>
      <c r="I187" s="18">
        <f>IF($S187="","",INDEX(Transjer!$E$6:$E$125,$B187))</f>
        <v>0</v>
      </c>
      <c r="J187" s="19">
        <f>IF($S187="","",INDEX(Skjermingsrenter!$B$6:$B$35,$C187))</f>
        <v>1.7000000000000001E-2</v>
      </c>
      <c r="K187" s="20">
        <f t="shared" si="17"/>
        <v>44562</v>
      </c>
      <c r="L187" s="21">
        <f>IF($S187="","",IF($G187&lt;YEAR($F187),0,$H187*SUMIFS(Utbytter!$D$6:$D$1005,Utbytter!$A$6:$A$1005,$E187,Utbytter!$B$6:$B$1005,"&gt;="&amp;$K187,Utbytter!$B$6:$B$1005,"&lt;="&amp;DATE($G187,12,31))))</f>
        <v>0</v>
      </c>
      <c r="M187" s="21">
        <f t="shared" si="23"/>
        <v>0</v>
      </c>
      <c r="N187" s="21">
        <f t="shared" si="18"/>
        <v>0</v>
      </c>
      <c r="O187" s="21">
        <f t="shared" si="19"/>
        <v>0</v>
      </c>
      <c r="P187" s="21">
        <f t="shared" si="20"/>
        <v>0</v>
      </c>
      <c r="Q187" s="21">
        <f t="shared" si="21"/>
        <v>0</v>
      </c>
      <c r="R187" s="21">
        <f t="shared" si="22"/>
        <v>0</v>
      </c>
      <c r="S187" s="7">
        <f>IF(ROW()-5&lt;=Kontroll!$B$8,1,"")</f>
        <v>1</v>
      </c>
    </row>
    <row r="188" spans="1:19" x14ac:dyDescent="0.2">
      <c r="A188" s="7">
        <f t="shared" si="16"/>
        <v>183</v>
      </c>
      <c r="B188" s="7">
        <f>IF($S188="","",INT(($A188-1)/Kontroll!$B$6)+1)</f>
        <v>37</v>
      </c>
      <c r="C188" s="7">
        <f>IF($S188="","",MOD($A188-1,Kontroll!$B$6)+1)</f>
        <v>3</v>
      </c>
      <c r="D188" s="15" t="str">
        <f>IF($S188="","",INDEX(Transjer!$A$6:$A$125,$B188))</f>
        <v/>
      </c>
      <c r="E188" s="15">
        <f>IF($S188="","",INDEX(Transjer!$B$6:$B$125,$B188))</f>
        <v>0</v>
      </c>
      <c r="F188" s="16">
        <f>IF($S188="","",INDEX(Transjer!$C$6:$C$125,$B188))</f>
        <v>0</v>
      </c>
      <c r="G188" s="17">
        <f>IF($S188="","",INDEX(Skjermingsrenter!$A$6:$A$35,$C188))</f>
        <v>2023</v>
      </c>
      <c r="H188" s="18">
        <f>IF($S188="","",INDEX(Transjer!$D$6:$D$125,$B188))</f>
        <v>0</v>
      </c>
      <c r="I188" s="18">
        <f>IF($S188="","",INDEX(Transjer!$E$6:$E$125,$B188))</f>
        <v>0</v>
      </c>
      <c r="J188" s="19">
        <f>IF($S188="","",INDEX(Skjermingsrenter!$B$6:$B$35,$C188))</f>
        <v>3.2000000000000001E-2</v>
      </c>
      <c r="K188" s="20">
        <f t="shared" si="17"/>
        <v>44927</v>
      </c>
      <c r="L188" s="21">
        <f>IF($S188="","",IF($G188&lt;YEAR($F188),0,$H188*SUMIFS(Utbytter!$D$6:$D$1005,Utbytter!$A$6:$A$1005,$E188,Utbytter!$B$6:$B$1005,"&gt;="&amp;$K188,Utbytter!$B$6:$B$1005,"&lt;="&amp;DATE($G188,12,31))))</f>
        <v>0</v>
      </c>
      <c r="M188" s="21">
        <f t="shared" si="23"/>
        <v>0</v>
      </c>
      <c r="N188" s="21">
        <f t="shared" si="18"/>
        <v>0</v>
      </c>
      <c r="O188" s="21">
        <f t="shared" si="19"/>
        <v>0</v>
      </c>
      <c r="P188" s="21">
        <f t="shared" si="20"/>
        <v>0</v>
      </c>
      <c r="Q188" s="21">
        <f t="shared" si="21"/>
        <v>0</v>
      </c>
      <c r="R188" s="21">
        <f t="shared" si="22"/>
        <v>0</v>
      </c>
      <c r="S188" s="7">
        <f>IF(ROW()-5&lt;=Kontroll!$B$8,1,"")</f>
        <v>1</v>
      </c>
    </row>
    <row r="189" spans="1:19" x14ac:dyDescent="0.2">
      <c r="A189" s="7">
        <f t="shared" si="16"/>
        <v>184</v>
      </c>
      <c r="B189" s="7">
        <f>IF($S189="","",INT(($A189-1)/Kontroll!$B$6)+1)</f>
        <v>37</v>
      </c>
      <c r="C189" s="7">
        <f>IF($S189="","",MOD($A189-1,Kontroll!$B$6)+1)</f>
        <v>4</v>
      </c>
      <c r="D189" s="15" t="str">
        <f>IF($S189="","",INDEX(Transjer!$A$6:$A$125,$B189))</f>
        <v/>
      </c>
      <c r="E189" s="15">
        <f>IF($S189="","",INDEX(Transjer!$B$6:$B$125,$B189))</f>
        <v>0</v>
      </c>
      <c r="F189" s="16">
        <f>IF($S189="","",INDEX(Transjer!$C$6:$C$125,$B189))</f>
        <v>0</v>
      </c>
      <c r="G189" s="17">
        <f>IF($S189="","",INDEX(Skjermingsrenter!$A$6:$A$35,$C189))</f>
        <v>2024</v>
      </c>
      <c r="H189" s="18">
        <f>IF($S189="","",INDEX(Transjer!$D$6:$D$125,$B189))</f>
        <v>0</v>
      </c>
      <c r="I189" s="18">
        <f>IF($S189="","",INDEX(Transjer!$E$6:$E$125,$B189))</f>
        <v>0</v>
      </c>
      <c r="J189" s="19">
        <f>IF($S189="","",INDEX(Skjermingsrenter!$B$6:$B$35,$C189))</f>
        <v>3.9E-2</v>
      </c>
      <c r="K189" s="20">
        <f t="shared" si="17"/>
        <v>45292</v>
      </c>
      <c r="L189" s="21">
        <f>IF($S189="","",IF($G189&lt;YEAR($F189),0,$H189*SUMIFS(Utbytter!$D$6:$D$1005,Utbytter!$A$6:$A$1005,$E189,Utbytter!$B$6:$B$1005,"&gt;="&amp;$K189,Utbytter!$B$6:$B$1005,"&lt;="&amp;DATE($G189,12,31))))</f>
        <v>0</v>
      </c>
      <c r="M189" s="21">
        <f t="shared" si="23"/>
        <v>0</v>
      </c>
      <c r="N189" s="21">
        <f t="shared" si="18"/>
        <v>0</v>
      </c>
      <c r="O189" s="21">
        <f t="shared" si="19"/>
        <v>0</v>
      </c>
      <c r="P189" s="21">
        <f t="shared" si="20"/>
        <v>0</v>
      </c>
      <c r="Q189" s="21">
        <f t="shared" si="21"/>
        <v>0</v>
      </c>
      <c r="R189" s="21">
        <f t="shared" si="22"/>
        <v>0</v>
      </c>
      <c r="S189" s="7">
        <f>IF(ROW()-5&lt;=Kontroll!$B$8,1,"")</f>
        <v>1</v>
      </c>
    </row>
    <row r="190" spans="1:19" x14ac:dyDescent="0.2">
      <c r="A190" s="7">
        <f t="shared" si="16"/>
        <v>185</v>
      </c>
      <c r="B190" s="7">
        <f>IF($S190="","",INT(($A190-1)/Kontroll!$B$6)+1)</f>
        <v>37</v>
      </c>
      <c r="C190" s="7">
        <f>IF($S190="","",MOD($A190-1,Kontroll!$B$6)+1)</f>
        <v>5</v>
      </c>
      <c r="D190" s="15" t="str">
        <f>IF($S190="","",INDEX(Transjer!$A$6:$A$125,$B190))</f>
        <v/>
      </c>
      <c r="E190" s="15">
        <f>IF($S190="","",INDEX(Transjer!$B$6:$B$125,$B190))</f>
        <v>0</v>
      </c>
      <c r="F190" s="16">
        <f>IF($S190="","",INDEX(Transjer!$C$6:$C$125,$B190))</f>
        <v>0</v>
      </c>
      <c r="G190" s="17">
        <f>IF($S190="","",INDEX(Skjermingsrenter!$A$6:$A$35,$C190))</f>
        <v>2025</v>
      </c>
      <c r="H190" s="18">
        <f>IF($S190="","",INDEX(Transjer!$D$6:$D$125,$B190))</f>
        <v>0</v>
      </c>
      <c r="I190" s="18">
        <f>IF($S190="","",INDEX(Transjer!$E$6:$E$125,$B190))</f>
        <v>0</v>
      </c>
      <c r="J190" s="19">
        <f>IF($S190="","",INDEX(Skjermingsrenter!$B$6:$B$35,$C190))</f>
        <v>3.5999999999999997E-2</v>
      </c>
      <c r="K190" s="20">
        <f t="shared" si="17"/>
        <v>45658</v>
      </c>
      <c r="L190" s="21">
        <f>IF($S190="","",IF($G190&lt;YEAR($F190),0,$H190*SUMIFS(Utbytter!$D$6:$D$1005,Utbytter!$A$6:$A$1005,$E190,Utbytter!$B$6:$B$1005,"&gt;="&amp;$K190,Utbytter!$B$6:$B$1005,"&lt;="&amp;DATE($G190,12,31))))</f>
        <v>0</v>
      </c>
      <c r="M190" s="21">
        <f t="shared" si="23"/>
        <v>0</v>
      </c>
      <c r="N190" s="21">
        <f t="shared" si="18"/>
        <v>0</v>
      </c>
      <c r="O190" s="21">
        <f t="shared" si="19"/>
        <v>0</v>
      </c>
      <c r="P190" s="21">
        <f t="shared" si="20"/>
        <v>0</v>
      </c>
      <c r="Q190" s="21">
        <f t="shared" si="21"/>
        <v>0</v>
      </c>
      <c r="R190" s="21">
        <f t="shared" si="22"/>
        <v>0</v>
      </c>
      <c r="S190" s="7">
        <f>IF(ROW()-5&lt;=Kontroll!$B$8,1,"")</f>
        <v>1</v>
      </c>
    </row>
    <row r="191" spans="1:19" x14ac:dyDescent="0.2">
      <c r="A191" s="7">
        <f t="shared" si="16"/>
        <v>186</v>
      </c>
      <c r="B191" s="7">
        <f>IF($S191="","",INT(($A191-1)/Kontroll!$B$6)+1)</f>
        <v>38</v>
      </c>
      <c r="C191" s="7">
        <f>IF($S191="","",MOD($A191-1,Kontroll!$B$6)+1)</f>
        <v>1</v>
      </c>
      <c r="D191" s="15" t="str">
        <f>IF($S191="","",INDEX(Transjer!$A$6:$A$125,$B191))</f>
        <v/>
      </c>
      <c r="E191" s="15">
        <f>IF($S191="","",INDEX(Transjer!$B$6:$B$125,$B191))</f>
        <v>0</v>
      </c>
      <c r="F191" s="16">
        <f>IF($S191="","",INDEX(Transjer!$C$6:$C$125,$B191))</f>
        <v>0</v>
      </c>
      <c r="G191" s="17">
        <f>IF($S191="","",INDEX(Skjermingsrenter!$A$6:$A$35,$C191))</f>
        <v>2021</v>
      </c>
      <c r="H191" s="18">
        <f>IF($S191="","",INDEX(Transjer!$D$6:$D$125,$B191))</f>
        <v>0</v>
      </c>
      <c r="I191" s="18">
        <f>IF($S191="","",INDEX(Transjer!$E$6:$E$125,$B191))</f>
        <v>0</v>
      </c>
      <c r="J191" s="19">
        <f>IF($S191="","",INDEX(Skjermingsrenter!$B$6:$B$35,$C191))</f>
        <v>5.0000000000000001E-3</v>
      </c>
      <c r="K191" s="20">
        <f t="shared" si="17"/>
        <v>44197</v>
      </c>
      <c r="L191" s="21">
        <f>IF($S191="","",IF($G191&lt;YEAR($F191),0,$H191*SUMIFS(Utbytter!$D$6:$D$1005,Utbytter!$A$6:$A$1005,$E191,Utbytter!$B$6:$B$1005,"&gt;="&amp;$K191,Utbytter!$B$6:$B$1005,"&lt;="&amp;DATE($G191,12,31))))</f>
        <v>0</v>
      </c>
      <c r="M191" s="21">
        <f t="shared" si="23"/>
        <v>0</v>
      </c>
      <c r="N191" s="21">
        <f t="shared" si="18"/>
        <v>0</v>
      </c>
      <c r="O191" s="21">
        <f t="shared" si="19"/>
        <v>0</v>
      </c>
      <c r="P191" s="21">
        <f t="shared" si="20"/>
        <v>0</v>
      </c>
      <c r="Q191" s="21">
        <f t="shared" si="21"/>
        <v>0</v>
      </c>
      <c r="R191" s="21">
        <f t="shared" si="22"/>
        <v>0</v>
      </c>
      <c r="S191" s="7">
        <f>IF(ROW()-5&lt;=Kontroll!$B$8,1,"")</f>
        <v>1</v>
      </c>
    </row>
    <row r="192" spans="1:19" x14ac:dyDescent="0.2">
      <c r="A192" s="7">
        <f t="shared" si="16"/>
        <v>187</v>
      </c>
      <c r="B192" s="7">
        <f>IF($S192="","",INT(($A192-1)/Kontroll!$B$6)+1)</f>
        <v>38</v>
      </c>
      <c r="C192" s="7">
        <f>IF($S192="","",MOD($A192-1,Kontroll!$B$6)+1)</f>
        <v>2</v>
      </c>
      <c r="D192" s="15" t="str">
        <f>IF($S192="","",INDEX(Transjer!$A$6:$A$125,$B192))</f>
        <v/>
      </c>
      <c r="E192" s="15">
        <f>IF($S192="","",INDEX(Transjer!$B$6:$B$125,$B192))</f>
        <v>0</v>
      </c>
      <c r="F192" s="16">
        <f>IF($S192="","",INDEX(Transjer!$C$6:$C$125,$B192))</f>
        <v>0</v>
      </c>
      <c r="G192" s="17">
        <f>IF($S192="","",INDEX(Skjermingsrenter!$A$6:$A$35,$C192))</f>
        <v>2022</v>
      </c>
      <c r="H192" s="18">
        <f>IF($S192="","",INDEX(Transjer!$D$6:$D$125,$B192))</f>
        <v>0</v>
      </c>
      <c r="I192" s="18">
        <f>IF($S192="","",INDEX(Transjer!$E$6:$E$125,$B192))</f>
        <v>0</v>
      </c>
      <c r="J192" s="19">
        <f>IF($S192="","",INDEX(Skjermingsrenter!$B$6:$B$35,$C192))</f>
        <v>1.7000000000000001E-2</v>
      </c>
      <c r="K192" s="20">
        <f t="shared" si="17"/>
        <v>44562</v>
      </c>
      <c r="L192" s="21">
        <f>IF($S192="","",IF($G192&lt;YEAR($F192),0,$H192*SUMIFS(Utbytter!$D$6:$D$1005,Utbytter!$A$6:$A$1005,$E192,Utbytter!$B$6:$B$1005,"&gt;="&amp;$K192,Utbytter!$B$6:$B$1005,"&lt;="&amp;DATE($G192,12,31))))</f>
        <v>0</v>
      </c>
      <c r="M192" s="21">
        <f t="shared" si="23"/>
        <v>0</v>
      </c>
      <c r="N192" s="21">
        <f t="shared" si="18"/>
        <v>0</v>
      </c>
      <c r="O192" s="21">
        <f t="shared" si="19"/>
        <v>0</v>
      </c>
      <c r="P192" s="21">
        <f t="shared" si="20"/>
        <v>0</v>
      </c>
      <c r="Q192" s="21">
        <f t="shared" si="21"/>
        <v>0</v>
      </c>
      <c r="R192" s="21">
        <f t="shared" si="22"/>
        <v>0</v>
      </c>
      <c r="S192" s="7">
        <f>IF(ROW()-5&lt;=Kontroll!$B$8,1,"")</f>
        <v>1</v>
      </c>
    </row>
    <row r="193" spans="1:19" x14ac:dyDescent="0.2">
      <c r="A193" s="7">
        <f t="shared" si="16"/>
        <v>188</v>
      </c>
      <c r="B193" s="7">
        <f>IF($S193="","",INT(($A193-1)/Kontroll!$B$6)+1)</f>
        <v>38</v>
      </c>
      <c r="C193" s="7">
        <f>IF($S193="","",MOD($A193-1,Kontroll!$B$6)+1)</f>
        <v>3</v>
      </c>
      <c r="D193" s="15" t="str">
        <f>IF($S193="","",INDEX(Transjer!$A$6:$A$125,$B193))</f>
        <v/>
      </c>
      <c r="E193" s="15">
        <f>IF($S193="","",INDEX(Transjer!$B$6:$B$125,$B193))</f>
        <v>0</v>
      </c>
      <c r="F193" s="16">
        <f>IF($S193="","",INDEX(Transjer!$C$6:$C$125,$B193))</f>
        <v>0</v>
      </c>
      <c r="G193" s="17">
        <f>IF($S193="","",INDEX(Skjermingsrenter!$A$6:$A$35,$C193))</f>
        <v>2023</v>
      </c>
      <c r="H193" s="18">
        <f>IF($S193="","",INDEX(Transjer!$D$6:$D$125,$B193))</f>
        <v>0</v>
      </c>
      <c r="I193" s="18">
        <f>IF($S193="","",INDEX(Transjer!$E$6:$E$125,$B193))</f>
        <v>0</v>
      </c>
      <c r="J193" s="19">
        <f>IF($S193="","",INDEX(Skjermingsrenter!$B$6:$B$35,$C193))</f>
        <v>3.2000000000000001E-2</v>
      </c>
      <c r="K193" s="20">
        <f t="shared" si="17"/>
        <v>44927</v>
      </c>
      <c r="L193" s="21">
        <f>IF($S193="","",IF($G193&lt;YEAR($F193),0,$H193*SUMIFS(Utbytter!$D$6:$D$1005,Utbytter!$A$6:$A$1005,$E193,Utbytter!$B$6:$B$1005,"&gt;="&amp;$K193,Utbytter!$B$6:$B$1005,"&lt;="&amp;DATE($G193,12,31))))</f>
        <v>0</v>
      </c>
      <c r="M193" s="21">
        <f t="shared" si="23"/>
        <v>0</v>
      </c>
      <c r="N193" s="21">
        <f t="shared" si="18"/>
        <v>0</v>
      </c>
      <c r="O193" s="21">
        <f t="shared" si="19"/>
        <v>0</v>
      </c>
      <c r="P193" s="21">
        <f t="shared" si="20"/>
        <v>0</v>
      </c>
      <c r="Q193" s="21">
        <f t="shared" si="21"/>
        <v>0</v>
      </c>
      <c r="R193" s="21">
        <f t="shared" si="22"/>
        <v>0</v>
      </c>
      <c r="S193" s="7">
        <f>IF(ROW()-5&lt;=Kontroll!$B$8,1,"")</f>
        <v>1</v>
      </c>
    </row>
    <row r="194" spans="1:19" x14ac:dyDescent="0.2">
      <c r="A194" s="7">
        <f t="shared" si="16"/>
        <v>189</v>
      </c>
      <c r="B194" s="7">
        <f>IF($S194="","",INT(($A194-1)/Kontroll!$B$6)+1)</f>
        <v>38</v>
      </c>
      <c r="C194" s="7">
        <f>IF($S194="","",MOD($A194-1,Kontroll!$B$6)+1)</f>
        <v>4</v>
      </c>
      <c r="D194" s="15" t="str">
        <f>IF($S194="","",INDEX(Transjer!$A$6:$A$125,$B194))</f>
        <v/>
      </c>
      <c r="E194" s="15">
        <f>IF($S194="","",INDEX(Transjer!$B$6:$B$125,$B194))</f>
        <v>0</v>
      </c>
      <c r="F194" s="16">
        <f>IF($S194="","",INDEX(Transjer!$C$6:$C$125,$B194))</f>
        <v>0</v>
      </c>
      <c r="G194" s="17">
        <f>IF($S194="","",INDEX(Skjermingsrenter!$A$6:$A$35,$C194))</f>
        <v>2024</v>
      </c>
      <c r="H194" s="18">
        <f>IF($S194="","",INDEX(Transjer!$D$6:$D$125,$B194))</f>
        <v>0</v>
      </c>
      <c r="I194" s="18">
        <f>IF($S194="","",INDEX(Transjer!$E$6:$E$125,$B194))</f>
        <v>0</v>
      </c>
      <c r="J194" s="19">
        <f>IF($S194="","",INDEX(Skjermingsrenter!$B$6:$B$35,$C194))</f>
        <v>3.9E-2</v>
      </c>
      <c r="K194" s="20">
        <f t="shared" si="17"/>
        <v>45292</v>
      </c>
      <c r="L194" s="21">
        <f>IF($S194="","",IF($G194&lt;YEAR($F194),0,$H194*SUMIFS(Utbytter!$D$6:$D$1005,Utbytter!$A$6:$A$1005,$E194,Utbytter!$B$6:$B$1005,"&gt;="&amp;$K194,Utbytter!$B$6:$B$1005,"&lt;="&amp;DATE($G194,12,31))))</f>
        <v>0</v>
      </c>
      <c r="M194" s="21">
        <f t="shared" si="23"/>
        <v>0</v>
      </c>
      <c r="N194" s="21">
        <f t="shared" si="18"/>
        <v>0</v>
      </c>
      <c r="O194" s="21">
        <f t="shared" si="19"/>
        <v>0</v>
      </c>
      <c r="P194" s="21">
        <f t="shared" si="20"/>
        <v>0</v>
      </c>
      <c r="Q194" s="21">
        <f t="shared" si="21"/>
        <v>0</v>
      </c>
      <c r="R194" s="21">
        <f t="shared" si="22"/>
        <v>0</v>
      </c>
      <c r="S194" s="7">
        <f>IF(ROW()-5&lt;=Kontroll!$B$8,1,"")</f>
        <v>1</v>
      </c>
    </row>
    <row r="195" spans="1:19" x14ac:dyDescent="0.2">
      <c r="A195" s="7">
        <f t="shared" si="16"/>
        <v>190</v>
      </c>
      <c r="B195" s="7">
        <f>IF($S195="","",INT(($A195-1)/Kontroll!$B$6)+1)</f>
        <v>38</v>
      </c>
      <c r="C195" s="7">
        <f>IF($S195="","",MOD($A195-1,Kontroll!$B$6)+1)</f>
        <v>5</v>
      </c>
      <c r="D195" s="15" t="str">
        <f>IF($S195="","",INDEX(Transjer!$A$6:$A$125,$B195))</f>
        <v/>
      </c>
      <c r="E195" s="15">
        <f>IF($S195="","",INDEX(Transjer!$B$6:$B$125,$B195))</f>
        <v>0</v>
      </c>
      <c r="F195" s="16">
        <f>IF($S195="","",INDEX(Transjer!$C$6:$C$125,$B195))</f>
        <v>0</v>
      </c>
      <c r="G195" s="17">
        <f>IF($S195="","",INDEX(Skjermingsrenter!$A$6:$A$35,$C195))</f>
        <v>2025</v>
      </c>
      <c r="H195" s="18">
        <f>IF($S195="","",INDEX(Transjer!$D$6:$D$125,$B195))</f>
        <v>0</v>
      </c>
      <c r="I195" s="18">
        <f>IF($S195="","",INDEX(Transjer!$E$6:$E$125,$B195))</f>
        <v>0</v>
      </c>
      <c r="J195" s="19">
        <f>IF($S195="","",INDEX(Skjermingsrenter!$B$6:$B$35,$C195))</f>
        <v>3.5999999999999997E-2</v>
      </c>
      <c r="K195" s="20">
        <f t="shared" si="17"/>
        <v>45658</v>
      </c>
      <c r="L195" s="21">
        <f>IF($S195="","",IF($G195&lt;YEAR($F195),0,$H195*SUMIFS(Utbytter!$D$6:$D$1005,Utbytter!$A$6:$A$1005,$E195,Utbytter!$B$6:$B$1005,"&gt;="&amp;$K195,Utbytter!$B$6:$B$1005,"&lt;="&amp;DATE($G195,12,31))))</f>
        <v>0</v>
      </c>
      <c r="M195" s="21">
        <f t="shared" si="23"/>
        <v>0</v>
      </c>
      <c r="N195" s="21">
        <f t="shared" si="18"/>
        <v>0</v>
      </c>
      <c r="O195" s="21">
        <f t="shared" si="19"/>
        <v>0</v>
      </c>
      <c r="P195" s="21">
        <f t="shared" si="20"/>
        <v>0</v>
      </c>
      <c r="Q195" s="21">
        <f t="shared" si="21"/>
        <v>0</v>
      </c>
      <c r="R195" s="21">
        <f t="shared" si="22"/>
        <v>0</v>
      </c>
      <c r="S195" s="7">
        <f>IF(ROW()-5&lt;=Kontroll!$B$8,1,"")</f>
        <v>1</v>
      </c>
    </row>
    <row r="196" spans="1:19" x14ac:dyDescent="0.2">
      <c r="A196" s="7">
        <f t="shared" si="16"/>
        <v>191</v>
      </c>
      <c r="B196" s="7">
        <f>IF($S196="","",INT(($A196-1)/Kontroll!$B$6)+1)</f>
        <v>39</v>
      </c>
      <c r="C196" s="7">
        <f>IF($S196="","",MOD($A196-1,Kontroll!$B$6)+1)</f>
        <v>1</v>
      </c>
      <c r="D196" s="15" t="str">
        <f>IF($S196="","",INDEX(Transjer!$A$6:$A$125,$B196))</f>
        <v/>
      </c>
      <c r="E196" s="15">
        <f>IF($S196="","",INDEX(Transjer!$B$6:$B$125,$B196))</f>
        <v>0</v>
      </c>
      <c r="F196" s="16">
        <f>IF($S196="","",INDEX(Transjer!$C$6:$C$125,$B196))</f>
        <v>0</v>
      </c>
      <c r="G196" s="17">
        <f>IF($S196="","",INDEX(Skjermingsrenter!$A$6:$A$35,$C196))</f>
        <v>2021</v>
      </c>
      <c r="H196" s="18">
        <f>IF($S196="","",INDEX(Transjer!$D$6:$D$125,$B196))</f>
        <v>0</v>
      </c>
      <c r="I196" s="18">
        <f>IF($S196="","",INDEX(Transjer!$E$6:$E$125,$B196))</f>
        <v>0</v>
      </c>
      <c r="J196" s="19">
        <f>IF($S196="","",INDEX(Skjermingsrenter!$B$6:$B$35,$C196))</f>
        <v>5.0000000000000001E-3</v>
      </c>
      <c r="K196" s="20">
        <f t="shared" si="17"/>
        <v>44197</v>
      </c>
      <c r="L196" s="21">
        <f>IF($S196="","",IF($G196&lt;YEAR($F196),0,$H196*SUMIFS(Utbytter!$D$6:$D$1005,Utbytter!$A$6:$A$1005,$E196,Utbytter!$B$6:$B$1005,"&gt;="&amp;$K196,Utbytter!$B$6:$B$1005,"&lt;="&amp;DATE($G196,12,31))))</f>
        <v>0</v>
      </c>
      <c r="M196" s="21">
        <f t="shared" si="23"/>
        <v>0</v>
      </c>
      <c r="N196" s="21">
        <f t="shared" si="18"/>
        <v>0</v>
      </c>
      <c r="O196" s="21">
        <f t="shared" si="19"/>
        <v>0</v>
      </c>
      <c r="P196" s="21">
        <f t="shared" si="20"/>
        <v>0</v>
      </c>
      <c r="Q196" s="21">
        <f t="shared" si="21"/>
        <v>0</v>
      </c>
      <c r="R196" s="21">
        <f t="shared" si="22"/>
        <v>0</v>
      </c>
      <c r="S196" s="7">
        <f>IF(ROW()-5&lt;=Kontroll!$B$8,1,"")</f>
        <v>1</v>
      </c>
    </row>
    <row r="197" spans="1:19" x14ac:dyDescent="0.2">
      <c r="A197" s="7">
        <f t="shared" si="16"/>
        <v>192</v>
      </c>
      <c r="B197" s="7">
        <f>IF($S197="","",INT(($A197-1)/Kontroll!$B$6)+1)</f>
        <v>39</v>
      </c>
      <c r="C197" s="7">
        <f>IF($S197="","",MOD($A197-1,Kontroll!$B$6)+1)</f>
        <v>2</v>
      </c>
      <c r="D197" s="15" t="str">
        <f>IF($S197="","",INDEX(Transjer!$A$6:$A$125,$B197))</f>
        <v/>
      </c>
      <c r="E197" s="15">
        <f>IF($S197="","",INDEX(Transjer!$B$6:$B$125,$B197))</f>
        <v>0</v>
      </c>
      <c r="F197" s="16">
        <f>IF($S197="","",INDEX(Transjer!$C$6:$C$125,$B197))</f>
        <v>0</v>
      </c>
      <c r="G197" s="17">
        <f>IF($S197="","",INDEX(Skjermingsrenter!$A$6:$A$35,$C197))</f>
        <v>2022</v>
      </c>
      <c r="H197" s="18">
        <f>IF($S197="","",INDEX(Transjer!$D$6:$D$125,$B197))</f>
        <v>0</v>
      </c>
      <c r="I197" s="18">
        <f>IF($S197="","",INDEX(Transjer!$E$6:$E$125,$B197))</f>
        <v>0</v>
      </c>
      <c r="J197" s="19">
        <f>IF($S197="","",INDEX(Skjermingsrenter!$B$6:$B$35,$C197))</f>
        <v>1.7000000000000001E-2</v>
      </c>
      <c r="K197" s="20">
        <f t="shared" si="17"/>
        <v>44562</v>
      </c>
      <c r="L197" s="21">
        <f>IF($S197="","",IF($G197&lt;YEAR($F197),0,$H197*SUMIFS(Utbytter!$D$6:$D$1005,Utbytter!$A$6:$A$1005,$E197,Utbytter!$B$6:$B$1005,"&gt;="&amp;$K197,Utbytter!$B$6:$B$1005,"&lt;="&amp;DATE($G197,12,31))))</f>
        <v>0</v>
      </c>
      <c r="M197" s="21">
        <f t="shared" si="23"/>
        <v>0</v>
      </c>
      <c r="N197" s="21">
        <f t="shared" si="18"/>
        <v>0</v>
      </c>
      <c r="O197" s="21">
        <f t="shared" si="19"/>
        <v>0</v>
      </c>
      <c r="P197" s="21">
        <f t="shared" si="20"/>
        <v>0</v>
      </c>
      <c r="Q197" s="21">
        <f t="shared" si="21"/>
        <v>0</v>
      </c>
      <c r="R197" s="21">
        <f t="shared" si="22"/>
        <v>0</v>
      </c>
      <c r="S197" s="7">
        <f>IF(ROW()-5&lt;=Kontroll!$B$8,1,"")</f>
        <v>1</v>
      </c>
    </row>
    <row r="198" spans="1:19" x14ac:dyDescent="0.2">
      <c r="A198" s="7">
        <f t="shared" ref="A198:A261" si="24">IF($S198="","",ROW()-5)</f>
        <v>193</v>
      </c>
      <c r="B198" s="7">
        <f>IF($S198="","",INT(($A198-1)/Kontroll!$B$6)+1)</f>
        <v>39</v>
      </c>
      <c r="C198" s="7">
        <f>IF($S198="","",MOD($A198-1,Kontroll!$B$6)+1)</f>
        <v>3</v>
      </c>
      <c r="D198" s="15" t="str">
        <f>IF($S198="","",INDEX(Transjer!$A$6:$A$125,$B198))</f>
        <v/>
      </c>
      <c r="E198" s="15">
        <f>IF($S198="","",INDEX(Transjer!$B$6:$B$125,$B198))</f>
        <v>0</v>
      </c>
      <c r="F198" s="16">
        <f>IF($S198="","",INDEX(Transjer!$C$6:$C$125,$B198))</f>
        <v>0</v>
      </c>
      <c r="G198" s="17">
        <f>IF($S198="","",INDEX(Skjermingsrenter!$A$6:$A$35,$C198))</f>
        <v>2023</v>
      </c>
      <c r="H198" s="18">
        <f>IF($S198="","",INDEX(Transjer!$D$6:$D$125,$B198))</f>
        <v>0</v>
      </c>
      <c r="I198" s="18">
        <f>IF($S198="","",INDEX(Transjer!$E$6:$E$125,$B198))</f>
        <v>0</v>
      </c>
      <c r="J198" s="19">
        <f>IF($S198="","",INDEX(Skjermingsrenter!$B$6:$B$35,$C198))</f>
        <v>3.2000000000000001E-2</v>
      </c>
      <c r="K198" s="20">
        <f t="shared" ref="K198:K261" si="25">IF($S198="","",MAX(DATE($G198,1,1),$F198))</f>
        <v>44927</v>
      </c>
      <c r="L198" s="21">
        <f>IF($S198="","",IF($G198&lt;YEAR($F198),0,$H198*SUMIFS(Utbytter!$D$6:$D$1005,Utbytter!$A$6:$A$1005,$E198,Utbytter!$B$6:$B$1005,"&gt;="&amp;$K198,Utbytter!$B$6:$B$1005,"&lt;="&amp;DATE($G198,12,31))))</f>
        <v>0</v>
      </c>
      <c r="M198" s="21">
        <f t="shared" si="23"/>
        <v>0</v>
      </c>
      <c r="N198" s="21">
        <f t="shared" ref="N198:N261" si="26">IF($S198="","",IF($F198&lt;=DATE($G198,12,31),($I198+$M198)*$J198,0))</f>
        <v>0</v>
      </c>
      <c r="O198" s="21">
        <f t="shared" ref="O198:O261" si="27">IF($S198="","",$M198+$N198)</f>
        <v>0</v>
      </c>
      <c r="P198" s="21">
        <f t="shared" ref="P198:P261" si="28">IF($S198="","",MIN($L198,$O198))</f>
        <v>0</v>
      </c>
      <c r="Q198" s="21">
        <f t="shared" ref="Q198:Q261" si="29">IF($S198="","",$O198-$P198)</f>
        <v>0</v>
      </c>
      <c r="R198" s="21">
        <f t="shared" ref="R198:R261" si="30">IF($S198="","",$L198-$P198)</f>
        <v>0</v>
      </c>
      <c r="S198" s="7">
        <f>IF(ROW()-5&lt;=Kontroll!$B$8,1,"")</f>
        <v>1</v>
      </c>
    </row>
    <row r="199" spans="1:19" x14ac:dyDescent="0.2">
      <c r="A199" s="7">
        <f t="shared" si="24"/>
        <v>194</v>
      </c>
      <c r="B199" s="7">
        <f>IF($S199="","",INT(($A199-1)/Kontroll!$B$6)+1)</f>
        <v>39</v>
      </c>
      <c r="C199" s="7">
        <f>IF($S199="","",MOD($A199-1,Kontroll!$B$6)+1)</f>
        <v>4</v>
      </c>
      <c r="D199" s="15" t="str">
        <f>IF($S199="","",INDEX(Transjer!$A$6:$A$125,$B199))</f>
        <v/>
      </c>
      <c r="E199" s="15">
        <f>IF($S199="","",INDEX(Transjer!$B$6:$B$125,$B199))</f>
        <v>0</v>
      </c>
      <c r="F199" s="16">
        <f>IF($S199="","",INDEX(Transjer!$C$6:$C$125,$B199))</f>
        <v>0</v>
      </c>
      <c r="G199" s="17">
        <f>IF($S199="","",INDEX(Skjermingsrenter!$A$6:$A$35,$C199))</f>
        <v>2024</v>
      </c>
      <c r="H199" s="18">
        <f>IF($S199="","",INDEX(Transjer!$D$6:$D$125,$B199))</f>
        <v>0</v>
      </c>
      <c r="I199" s="18">
        <f>IF($S199="","",INDEX(Transjer!$E$6:$E$125,$B199))</f>
        <v>0</v>
      </c>
      <c r="J199" s="19">
        <f>IF($S199="","",INDEX(Skjermingsrenter!$B$6:$B$35,$C199))</f>
        <v>3.9E-2</v>
      </c>
      <c r="K199" s="20">
        <f t="shared" si="25"/>
        <v>45292</v>
      </c>
      <c r="L199" s="21">
        <f>IF($S199="","",IF($G199&lt;YEAR($F199),0,$H199*SUMIFS(Utbytter!$D$6:$D$1005,Utbytter!$A$6:$A$1005,$E199,Utbytter!$B$6:$B$1005,"&gt;="&amp;$K199,Utbytter!$B$6:$B$1005,"&lt;="&amp;DATE($G199,12,31))))</f>
        <v>0</v>
      </c>
      <c r="M199" s="21">
        <f t="shared" ref="M199:M262" si="31">IF($S199="","",IF($C199=1,0,IF($D199=$D198,$Q198,0)))</f>
        <v>0</v>
      </c>
      <c r="N199" s="21">
        <f t="shared" si="26"/>
        <v>0</v>
      </c>
      <c r="O199" s="21">
        <f t="shared" si="27"/>
        <v>0</v>
      </c>
      <c r="P199" s="21">
        <f t="shared" si="28"/>
        <v>0</v>
      </c>
      <c r="Q199" s="21">
        <f t="shared" si="29"/>
        <v>0</v>
      </c>
      <c r="R199" s="21">
        <f t="shared" si="30"/>
        <v>0</v>
      </c>
      <c r="S199" s="7">
        <f>IF(ROW()-5&lt;=Kontroll!$B$8,1,"")</f>
        <v>1</v>
      </c>
    </row>
    <row r="200" spans="1:19" x14ac:dyDescent="0.2">
      <c r="A200" s="7">
        <f t="shared" si="24"/>
        <v>195</v>
      </c>
      <c r="B200" s="7">
        <f>IF($S200="","",INT(($A200-1)/Kontroll!$B$6)+1)</f>
        <v>39</v>
      </c>
      <c r="C200" s="7">
        <f>IF($S200="","",MOD($A200-1,Kontroll!$B$6)+1)</f>
        <v>5</v>
      </c>
      <c r="D200" s="15" t="str">
        <f>IF($S200="","",INDEX(Transjer!$A$6:$A$125,$B200))</f>
        <v/>
      </c>
      <c r="E200" s="15">
        <f>IF($S200="","",INDEX(Transjer!$B$6:$B$125,$B200))</f>
        <v>0</v>
      </c>
      <c r="F200" s="16">
        <f>IF($S200="","",INDEX(Transjer!$C$6:$C$125,$B200))</f>
        <v>0</v>
      </c>
      <c r="G200" s="17">
        <f>IF($S200="","",INDEX(Skjermingsrenter!$A$6:$A$35,$C200))</f>
        <v>2025</v>
      </c>
      <c r="H200" s="18">
        <f>IF($S200="","",INDEX(Transjer!$D$6:$D$125,$B200))</f>
        <v>0</v>
      </c>
      <c r="I200" s="18">
        <f>IF($S200="","",INDEX(Transjer!$E$6:$E$125,$B200))</f>
        <v>0</v>
      </c>
      <c r="J200" s="19">
        <f>IF($S200="","",INDEX(Skjermingsrenter!$B$6:$B$35,$C200))</f>
        <v>3.5999999999999997E-2</v>
      </c>
      <c r="K200" s="20">
        <f t="shared" si="25"/>
        <v>45658</v>
      </c>
      <c r="L200" s="21">
        <f>IF($S200="","",IF($G200&lt;YEAR($F200),0,$H200*SUMIFS(Utbytter!$D$6:$D$1005,Utbytter!$A$6:$A$1005,$E200,Utbytter!$B$6:$B$1005,"&gt;="&amp;$K200,Utbytter!$B$6:$B$1005,"&lt;="&amp;DATE($G200,12,31))))</f>
        <v>0</v>
      </c>
      <c r="M200" s="21">
        <f t="shared" si="31"/>
        <v>0</v>
      </c>
      <c r="N200" s="21">
        <f t="shared" si="26"/>
        <v>0</v>
      </c>
      <c r="O200" s="21">
        <f t="shared" si="27"/>
        <v>0</v>
      </c>
      <c r="P200" s="21">
        <f t="shared" si="28"/>
        <v>0</v>
      </c>
      <c r="Q200" s="21">
        <f t="shared" si="29"/>
        <v>0</v>
      </c>
      <c r="R200" s="21">
        <f t="shared" si="30"/>
        <v>0</v>
      </c>
      <c r="S200" s="7">
        <f>IF(ROW()-5&lt;=Kontroll!$B$8,1,"")</f>
        <v>1</v>
      </c>
    </row>
    <row r="201" spans="1:19" x14ac:dyDescent="0.2">
      <c r="A201" s="7">
        <f t="shared" si="24"/>
        <v>196</v>
      </c>
      <c r="B201" s="7">
        <f>IF($S201="","",INT(($A201-1)/Kontroll!$B$6)+1)</f>
        <v>40</v>
      </c>
      <c r="C201" s="7">
        <f>IF($S201="","",MOD($A201-1,Kontroll!$B$6)+1)</f>
        <v>1</v>
      </c>
      <c r="D201" s="15" t="str">
        <f>IF($S201="","",INDEX(Transjer!$A$6:$A$125,$B201))</f>
        <v/>
      </c>
      <c r="E201" s="15">
        <f>IF($S201="","",INDEX(Transjer!$B$6:$B$125,$B201))</f>
        <v>0</v>
      </c>
      <c r="F201" s="16">
        <f>IF($S201="","",INDEX(Transjer!$C$6:$C$125,$B201))</f>
        <v>0</v>
      </c>
      <c r="G201" s="17">
        <f>IF($S201="","",INDEX(Skjermingsrenter!$A$6:$A$35,$C201))</f>
        <v>2021</v>
      </c>
      <c r="H201" s="18">
        <f>IF($S201="","",INDEX(Transjer!$D$6:$D$125,$B201))</f>
        <v>0</v>
      </c>
      <c r="I201" s="18">
        <f>IF($S201="","",INDEX(Transjer!$E$6:$E$125,$B201))</f>
        <v>0</v>
      </c>
      <c r="J201" s="19">
        <f>IF($S201="","",INDEX(Skjermingsrenter!$B$6:$B$35,$C201))</f>
        <v>5.0000000000000001E-3</v>
      </c>
      <c r="K201" s="20">
        <f t="shared" si="25"/>
        <v>44197</v>
      </c>
      <c r="L201" s="21">
        <f>IF($S201="","",IF($G201&lt;YEAR($F201),0,$H201*SUMIFS(Utbytter!$D$6:$D$1005,Utbytter!$A$6:$A$1005,$E201,Utbytter!$B$6:$B$1005,"&gt;="&amp;$K201,Utbytter!$B$6:$B$1005,"&lt;="&amp;DATE($G201,12,31))))</f>
        <v>0</v>
      </c>
      <c r="M201" s="21">
        <f t="shared" si="31"/>
        <v>0</v>
      </c>
      <c r="N201" s="21">
        <f t="shared" si="26"/>
        <v>0</v>
      </c>
      <c r="O201" s="21">
        <f t="shared" si="27"/>
        <v>0</v>
      </c>
      <c r="P201" s="21">
        <f t="shared" si="28"/>
        <v>0</v>
      </c>
      <c r="Q201" s="21">
        <f t="shared" si="29"/>
        <v>0</v>
      </c>
      <c r="R201" s="21">
        <f t="shared" si="30"/>
        <v>0</v>
      </c>
      <c r="S201" s="7">
        <f>IF(ROW()-5&lt;=Kontroll!$B$8,1,"")</f>
        <v>1</v>
      </c>
    </row>
    <row r="202" spans="1:19" x14ac:dyDescent="0.2">
      <c r="A202" s="7">
        <f t="shared" si="24"/>
        <v>197</v>
      </c>
      <c r="B202" s="7">
        <f>IF($S202="","",INT(($A202-1)/Kontroll!$B$6)+1)</f>
        <v>40</v>
      </c>
      <c r="C202" s="7">
        <f>IF($S202="","",MOD($A202-1,Kontroll!$B$6)+1)</f>
        <v>2</v>
      </c>
      <c r="D202" s="15" t="str">
        <f>IF($S202="","",INDEX(Transjer!$A$6:$A$125,$B202))</f>
        <v/>
      </c>
      <c r="E202" s="15">
        <f>IF($S202="","",INDEX(Transjer!$B$6:$B$125,$B202))</f>
        <v>0</v>
      </c>
      <c r="F202" s="16">
        <f>IF($S202="","",INDEX(Transjer!$C$6:$C$125,$B202))</f>
        <v>0</v>
      </c>
      <c r="G202" s="17">
        <f>IF($S202="","",INDEX(Skjermingsrenter!$A$6:$A$35,$C202))</f>
        <v>2022</v>
      </c>
      <c r="H202" s="18">
        <f>IF($S202="","",INDEX(Transjer!$D$6:$D$125,$B202))</f>
        <v>0</v>
      </c>
      <c r="I202" s="18">
        <f>IF($S202="","",INDEX(Transjer!$E$6:$E$125,$B202))</f>
        <v>0</v>
      </c>
      <c r="J202" s="19">
        <f>IF($S202="","",INDEX(Skjermingsrenter!$B$6:$B$35,$C202))</f>
        <v>1.7000000000000001E-2</v>
      </c>
      <c r="K202" s="20">
        <f t="shared" si="25"/>
        <v>44562</v>
      </c>
      <c r="L202" s="21">
        <f>IF($S202="","",IF($G202&lt;YEAR($F202),0,$H202*SUMIFS(Utbytter!$D$6:$D$1005,Utbytter!$A$6:$A$1005,$E202,Utbytter!$B$6:$B$1005,"&gt;="&amp;$K202,Utbytter!$B$6:$B$1005,"&lt;="&amp;DATE($G202,12,31))))</f>
        <v>0</v>
      </c>
      <c r="M202" s="21">
        <f t="shared" si="31"/>
        <v>0</v>
      </c>
      <c r="N202" s="21">
        <f t="shared" si="26"/>
        <v>0</v>
      </c>
      <c r="O202" s="21">
        <f t="shared" si="27"/>
        <v>0</v>
      </c>
      <c r="P202" s="21">
        <f t="shared" si="28"/>
        <v>0</v>
      </c>
      <c r="Q202" s="21">
        <f t="shared" si="29"/>
        <v>0</v>
      </c>
      <c r="R202" s="21">
        <f t="shared" si="30"/>
        <v>0</v>
      </c>
      <c r="S202" s="7">
        <f>IF(ROW()-5&lt;=Kontroll!$B$8,1,"")</f>
        <v>1</v>
      </c>
    </row>
    <row r="203" spans="1:19" x14ac:dyDescent="0.2">
      <c r="A203" s="7">
        <f t="shared" si="24"/>
        <v>198</v>
      </c>
      <c r="B203" s="7">
        <f>IF($S203="","",INT(($A203-1)/Kontroll!$B$6)+1)</f>
        <v>40</v>
      </c>
      <c r="C203" s="7">
        <f>IF($S203="","",MOD($A203-1,Kontroll!$B$6)+1)</f>
        <v>3</v>
      </c>
      <c r="D203" s="15" t="str">
        <f>IF($S203="","",INDEX(Transjer!$A$6:$A$125,$B203))</f>
        <v/>
      </c>
      <c r="E203" s="15">
        <f>IF($S203="","",INDEX(Transjer!$B$6:$B$125,$B203))</f>
        <v>0</v>
      </c>
      <c r="F203" s="16">
        <f>IF($S203="","",INDEX(Transjer!$C$6:$C$125,$B203))</f>
        <v>0</v>
      </c>
      <c r="G203" s="17">
        <f>IF($S203="","",INDEX(Skjermingsrenter!$A$6:$A$35,$C203))</f>
        <v>2023</v>
      </c>
      <c r="H203" s="18">
        <f>IF($S203="","",INDEX(Transjer!$D$6:$D$125,$B203))</f>
        <v>0</v>
      </c>
      <c r="I203" s="18">
        <f>IF($S203="","",INDEX(Transjer!$E$6:$E$125,$B203))</f>
        <v>0</v>
      </c>
      <c r="J203" s="19">
        <f>IF($S203="","",INDEX(Skjermingsrenter!$B$6:$B$35,$C203))</f>
        <v>3.2000000000000001E-2</v>
      </c>
      <c r="K203" s="20">
        <f t="shared" si="25"/>
        <v>44927</v>
      </c>
      <c r="L203" s="21">
        <f>IF($S203="","",IF($G203&lt;YEAR($F203),0,$H203*SUMIFS(Utbytter!$D$6:$D$1005,Utbytter!$A$6:$A$1005,$E203,Utbytter!$B$6:$B$1005,"&gt;="&amp;$K203,Utbytter!$B$6:$B$1005,"&lt;="&amp;DATE($G203,12,31))))</f>
        <v>0</v>
      </c>
      <c r="M203" s="21">
        <f t="shared" si="31"/>
        <v>0</v>
      </c>
      <c r="N203" s="21">
        <f t="shared" si="26"/>
        <v>0</v>
      </c>
      <c r="O203" s="21">
        <f t="shared" si="27"/>
        <v>0</v>
      </c>
      <c r="P203" s="21">
        <f t="shared" si="28"/>
        <v>0</v>
      </c>
      <c r="Q203" s="21">
        <f t="shared" si="29"/>
        <v>0</v>
      </c>
      <c r="R203" s="21">
        <f t="shared" si="30"/>
        <v>0</v>
      </c>
      <c r="S203" s="7">
        <f>IF(ROW()-5&lt;=Kontroll!$B$8,1,"")</f>
        <v>1</v>
      </c>
    </row>
    <row r="204" spans="1:19" x14ac:dyDescent="0.2">
      <c r="A204" s="7">
        <f t="shared" si="24"/>
        <v>199</v>
      </c>
      <c r="B204" s="7">
        <f>IF($S204="","",INT(($A204-1)/Kontroll!$B$6)+1)</f>
        <v>40</v>
      </c>
      <c r="C204" s="7">
        <f>IF($S204="","",MOD($A204-1,Kontroll!$B$6)+1)</f>
        <v>4</v>
      </c>
      <c r="D204" s="15" t="str">
        <f>IF($S204="","",INDEX(Transjer!$A$6:$A$125,$B204))</f>
        <v/>
      </c>
      <c r="E204" s="15">
        <f>IF($S204="","",INDEX(Transjer!$B$6:$B$125,$B204))</f>
        <v>0</v>
      </c>
      <c r="F204" s="16">
        <f>IF($S204="","",INDEX(Transjer!$C$6:$C$125,$B204))</f>
        <v>0</v>
      </c>
      <c r="G204" s="17">
        <f>IF($S204="","",INDEX(Skjermingsrenter!$A$6:$A$35,$C204))</f>
        <v>2024</v>
      </c>
      <c r="H204" s="18">
        <f>IF($S204="","",INDEX(Transjer!$D$6:$D$125,$B204))</f>
        <v>0</v>
      </c>
      <c r="I204" s="18">
        <f>IF($S204="","",INDEX(Transjer!$E$6:$E$125,$B204))</f>
        <v>0</v>
      </c>
      <c r="J204" s="19">
        <f>IF($S204="","",INDEX(Skjermingsrenter!$B$6:$B$35,$C204))</f>
        <v>3.9E-2</v>
      </c>
      <c r="K204" s="20">
        <f t="shared" si="25"/>
        <v>45292</v>
      </c>
      <c r="L204" s="21">
        <f>IF($S204="","",IF($G204&lt;YEAR($F204),0,$H204*SUMIFS(Utbytter!$D$6:$D$1005,Utbytter!$A$6:$A$1005,$E204,Utbytter!$B$6:$B$1005,"&gt;="&amp;$K204,Utbytter!$B$6:$B$1005,"&lt;="&amp;DATE($G204,12,31))))</f>
        <v>0</v>
      </c>
      <c r="M204" s="21">
        <f t="shared" si="31"/>
        <v>0</v>
      </c>
      <c r="N204" s="21">
        <f t="shared" si="26"/>
        <v>0</v>
      </c>
      <c r="O204" s="21">
        <f t="shared" si="27"/>
        <v>0</v>
      </c>
      <c r="P204" s="21">
        <f t="shared" si="28"/>
        <v>0</v>
      </c>
      <c r="Q204" s="21">
        <f t="shared" si="29"/>
        <v>0</v>
      </c>
      <c r="R204" s="21">
        <f t="shared" si="30"/>
        <v>0</v>
      </c>
      <c r="S204" s="7">
        <f>IF(ROW()-5&lt;=Kontroll!$B$8,1,"")</f>
        <v>1</v>
      </c>
    </row>
    <row r="205" spans="1:19" x14ac:dyDescent="0.2">
      <c r="A205" s="7">
        <f t="shared" si="24"/>
        <v>200</v>
      </c>
      <c r="B205" s="7">
        <f>IF($S205="","",INT(($A205-1)/Kontroll!$B$6)+1)</f>
        <v>40</v>
      </c>
      <c r="C205" s="7">
        <f>IF($S205="","",MOD($A205-1,Kontroll!$B$6)+1)</f>
        <v>5</v>
      </c>
      <c r="D205" s="15" t="str">
        <f>IF($S205="","",INDEX(Transjer!$A$6:$A$125,$B205))</f>
        <v/>
      </c>
      <c r="E205" s="15">
        <f>IF($S205="","",INDEX(Transjer!$B$6:$B$125,$B205))</f>
        <v>0</v>
      </c>
      <c r="F205" s="16">
        <f>IF($S205="","",INDEX(Transjer!$C$6:$C$125,$B205))</f>
        <v>0</v>
      </c>
      <c r="G205" s="17">
        <f>IF($S205="","",INDEX(Skjermingsrenter!$A$6:$A$35,$C205))</f>
        <v>2025</v>
      </c>
      <c r="H205" s="18">
        <f>IF($S205="","",INDEX(Transjer!$D$6:$D$125,$B205))</f>
        <v>0</v>
      </c>
      <c r="I205" s="18">
        <f>IF($S205="","",INDEX(Transjer!$E$6:$E$125,$B205))</f>
        <v>0</v>
      </c>
      <c r="J205" s="19">
        <f>IF($S205="","",INDEX(Skjermingsrenter!$B$6:$B$35,$C205))</f>
        <v>3.5999999999999997E-2</v>
      </c>
      <c r="K205" s="20">
        <f t="shared" si="25"/>
        <v>45658</v>
      </c>
      <c r="L205" s="21">
        <f>IF($S205="","",IF($G205&lt;YEAR($F205),0,$H205*SUMIFS(Utbytter!$D$6:$D$1005,Utbytter!$A$6:$A$1005,$E205,Utbytter!$B$6:$B$1005,"&gt;="&amp;$K205,Utbytter!$B$6:$B$1005,"&lt;="&amp;DATE($G205,12,31))))</f>
        <v>0</v>
      </c>
      <c r="M205" s="21">
        <f t="shared" si="31"/>
        <v>0</v>
      </c>
      <c r="N205" s="21">
        <f t="shared" si="26"/>
        <v>0</v>
      </c>
      <c r="O205" s="21">
        <f t="shared" si="27"/>
        <v>0</v>
      </c>
      <c r="P205" s="21">
        <f t="shared" si="28"/>
        <v>0</v>
      </c>
      <c r="Q205" s="21">
        <f t="shared" si="29"/>
        <v>0</v>
      </c>
      <c r="R205" s="21">
        <f t="shared" si="30"/>
        <v>0</v>
      </c>
      <c r="S205" s="7">
        <f>IF(ROW()-5&lt;=Kontroll!$B$8,1,"")</f>
        <v>1</v>
      </c>
    </row>
    <row r="206" spans="1:19" x14ac:dyDescent="0.2">
      <c r="A206" s="7">
        <f t="shared" si="24"/>
        <v>201</v>
      </c>
      <c r="B206" s="7">
        <f>IF($S206="","",INT(($A206-1)/Kontroll!$B$6)+1)</f>
        <v>41</v>
      </c>
      <c r="C206" s="7">
        <f>IF($S206="","",MOD($A206-1,Kontroll!$B$6)+1)</f>
        <v>1</v>
      </c>
      <c r="D206" s="15" t="str">
        <f>IF($S206="","",INDEX(Transjer!$A$6:$A$125,$B206))</f>
        <v/>
      </c>
      <c r="E206" s="15">
        <f>IF($S206="","",INDEX(Transjer!$B$6:$B$125,$B206))</f>
        <v>0</v>
      </c>
      <c r="F206" s="16">
        <f>IF($S206="","",INDEX(Transjer!$C$6:$C$125,$B206))</f>
        <v>0</v>
      </c>
      <c r="G206" s="17">
        <f>IF($S206="","",INDEX(Skjermingsrenter!$A$6:$A$35,$C206))</f>
        <v>2021</v>
      </c>
      <c r="H206" s="18">
        <f>IF($S206="","",INDEX(Transjer!$D$6:$D$125,$B206))</f>
        <v>0</v>
      </c>
      <c r="I206" s="18">
        <f>IF($S206="","",INDEX(Transjer!$E$6:$E$125,$B206))</f>
        <v>0</v>
      </c>
      <c r="J206" s="19">
        <f>IF($S206="","",INDEX(Skjermingsrenter!$B$6:$B$35,$C206))</f>
        <v>5.0000000000000001E-3</v>
      </c>
      <c r="K206" s="20">
        <f t="shared" si="25"/>
        <v>44197</v>
      </c>
      <c r="L206" s="21">
        <f>IF($S206="","",IF($G206&lt;YEAR($F206),0,$H206*SUMIFS(Utbytter!$D$6:$D$1005,Utbytter!$A$6:$A$1005,$E206,Utbytter!$B$6:$B$1005,"&gt;="&amp;$K206,Utbytter!$B$6:$B$1005,"&lt;="&amp;DATE($G206,12,31))))</f>
        <v>0</v>
      </c>
      <c r="M206" s="21">
        <f t="shared" si="31"/>
        <v>0</v>
      </c>
      <c r="N206" s="21">
        <f t="shared" si="26"/>
        <v>0</v>
      </c>
      <c r="O206" s="21">
        <f t="shared" si="27"/>
        <v>0</v>
      </c>
      <c r="P206" s="21">
        <f t="shared" si="28"/>
        <v>0</v>
      </c>
      <c r="Q206" s="21">
        <f t="shared" si="29"/>
        <v>0</v>
      </c>
      <c r="R206" s="21">
        <f t="shared" si="30"/>
        <v>0</v>
      </c>
      <c r="S206" s="7">
        <f>IF(ROW()-5&lt;=Kontroll!$B$8,1,"")</f>
        <v>1</v>
      </c>
    </row>
    <row r="207" spans="1:19" x14ac:dyDescent="0.2">
      <c r="A207" s="7">
        <f t="shared" si="24"/>
        <v>202</v>
      </c>
      <c r="B207" s="7">
        <f>IF($S207="","",INT(($A207-1)/Kontroll!$B$6)+1)</f>
        <v>41</v>
      </c>
      <c r="C207" s="7">
        <f>IF($S207="","",MOD($A207-1,Kontroll!$B$6)+1)</f>
        <v>2</v>
      </c>
      <c r="D207" s="15" t="str">
        <f>IF($S207="","",INDEX(Transjer!$A$6:$A$125,$B207))</f>
        <v/>
      </c>
      <c r="E207" s="15">
        <f>IF($S207="","",INDEX(Transjer!$B$6:$B$125,$B207))</f>
        <v>0</v>
      </c>
      <c r="F207" s="16">
        <f>IF($S207="","",INDEX(Transjer!$C$6:$C$125,$B207))</f>
        <v>0</v>
      </c>
      <c r="G207" s="17">
        <f>IF($S207="","",INDEX(Skjermingsrenter!$A$6:$A$35,$C207))</f>
        <v>2022</v>
      </c>
      <c r="H207" s="18">
        <f>IF($S207="","",INDEX(Transjer!$D$6:$D$125,$B207))</f>
        <v>0</v>
      </c>
      <c r="I207" s="18">
        <f>IF($S207="","",INDEX(Transjer!$E$6:$E$125,$B207))</f>
        <v>0</v>
      </c>
      <c r="J207" s="19">
        <f>IF($S207="","",INDEX(Skjermingsrenter!$B$6:$B$35,$C207))</f>
        <v>1.7000000000000001E-2</v>
      </c>
      <c r="K207" s="20">
        <f t="shared" si="25"/>
        <v>44562</v>
      </c>
      <c r="L207" s="21">
        <f>IF($S207="","",IF($G207&lt;YEAR($F207),0,$H207*SUMIFS(Utbytter!$D$6:$D$1005,Utbytter!$A$6:$A$1005,$E207,Utbytter!$B$6:$B$1005,"&gt;="&amp;$K207,Utbytter!$B$6:$B$1005,"&lt;="&amp;DATE($G207,12,31))))</f>
        <v>0</v>
      </c>
      <c r="M207" s="21">
        <f t="shared" si="31"/>
        <v>0</v>
      </c>
      <c r="N207" s="21">
        <f t="shared" si="26"/>
        <v>0</v>
      </c>
      <c r="O207" s="21">
        <f t="shared" si="27"/>
        <v>0</v>
      </c>
      <c r="P207" s="21">
        <f t="shared" si="28"/>
        <v>0</v>
      </c>
      <c r="Q207" s="21">
        <f t="shared" si="29"/>
        <v>0</v>
      </c>
      <c r="R207" s="21">
        <f t="shared" si="30"/>
        <v>0</v>
      </c>
      <c r="S207" s="7">
        <f>IF(ROW()-5&lt;=Kontroll!$B$8,1,"")</f>
        <v>1</v>
      </c>
    </row>
    <row r="208" spans="1:19" x14ac:dyDescent="0.2">
      <c r="A208" s="7">
        <f t="shared" si="24"/>
        <v>203</v>
      </c>
      <c r="B208" s="7">
        <f>IF($S208="","",INT(($A208-1)/Kontroll!$B$6)+1)</f>
        <v>41</v>
      </c>
      <c r="C208" s="7">
        <f>IF($S208="","",MOD($A208-1,Kontroll!$B$6)+1)</f>
        <v>3</v>
      </c>
      <c r="D208" s="15" t="str">
        <f>IF($S208="","",INDEX(Transjer!$A$6:$A$125,$B208))</f>
        <v/>
      </c>
      <c r="E208" s="15">
        <f>IF($S208="","",INDEX(Transjer!$B$6:$B$125,$B208))</f>
        <v>0</v>
      </c>
      <c r="F208" s="16">
        <f>IF($S208="","",INDEX(Transjer!$C$6:$C$125,$B208))</f>
        <v>0</v>
      </c>
      <c r="G208" s="17">
        <f>IF($S208="","",INDEX(Skjermingsrenter!$A$6:$A$35,$C208))</f>
        <v>2023</v>
      </c>
      <c r="H208" s="18">
        <f>IF($S208="","",INDEX(Transjer!$D$6:$D$125,$B208))</f>
        <v>0</v>
      </c>
      <c r="I208" s="18">
        <f>IF($S208="","",INDEX(Transjer!$E$6:$E$125,$B208))</f>
        <v>0</v>
      </c>
      <c r="J208" s="19">
        <f>IF($S208="","",INDEX(Skjermingsrenter!$B$6:$B$35,$C208))</f>
        <v>3.2000000000000001E-2</v>
      </c>
      <c r="K208" s="20">
        <f t="shared" si="25"/>
        <v>44927</v>
      </c>
      <c r="L208" s="21">
        <f>IF($S208="","",IF($G208&lt;YEAR($F208),0,$H208*SUMIFS(Utbytter!$D$6:$D$1005,Utbytter!$A$6:$A$1005,$E208,Utbytter!$B$6:$B$1005,"&gt;="&amp;$K208,Utbytter!$B$6:$B$1005,"&lt;="&amp;DATE($G208,12,31))))</f>
        <v>0</v>
      </c>
      <c r="M208" s="21">
        <f t="shared" si="31"/>
        <v>0</v>
      </c>
      <c r="N208" s="21">
        <f t="shared" si="26"/>
        <v>0</v>
      </c>
      <c r="O208" s="21">
        <f t="shared" si="27"/>
        <v>0</v>
      </c>
      <c r="P208" s="21">
        <f t="shared" si="28"/>
        <v>0</v>
      </c>
      <c r="Q208" s="21">
        <f t="shared" si="29"/>
        <v>0</v>
      </c>
      <c r="R208" s="21">
        <f t="shared" si="30"/>
        <v>0</v>
      </c>
      <c r="S208" s="7">
        <f>IF(ROW()-5&lt;=Kontroll!$B$8,1,"")</f>
        <v>1</v>
      </c>
    </row>
    <row r="209" spans="1:19" x14ac:dyDescent="0.2">
      <c r="A209" s="7">
        <f t="shared" si="24"/>
        <v>204</v>
      </c>
      <c r="B209" s="7">
        <f>IF($S209="","",INT(($A209-1)/Kontroll!$B$6)+1)</f>
        <v>41</v>
      </c>
      <c r="C209" s="7">
        <f>IF($S209="","",MOD($A209-1,Kontroll!$B$6)+1)</f>
        <v>4</v>
      </c>
      <c r="D209" s="15" t="str">
        <f>IF($S209="","",INDEX(Transjer!$A$6:$A$125,$B209))</f>
        <v/>
      </c>
      <c r="E209" s="15">
        <f>IF($S209="","",INDEX(Transjer!$B$6:$B$125,$B209))</f>
        <v>0</v>
      </c>
      <c r="F209" s="16">
        <f>IF($S209="","",INDEX(Transjer!$C$6:$C$125,$B209))</f>
        <v>0</v>
      </c>
      <c r="G209" s="17">
        <f>IF($S209="","",INDEX(Skjermingsrenter!$A$6:$A$35,$C209))</f>
        <v>2024</v>
      </c>
      <c r="H209" s="18">
        <f>IF($S209="","",INDEX(Transjer!$D$6:$D$125,$B209))</f>
        <v>0</v>
      </c>
      <c r="I209" s="18">
        <f>IF($S209="","",INDEX(Transjer!$E$6:$E$125,$B209))</f>
        <v>0</v>
      </c>
      <c r="J209" s="19">
        <f>IF($S209="","",INDEX(Skjermingsrenter!$B$6:$B$35,$C209))</f>
        <v>3.9E-2</v>
      </c>
      <c r="K209" s="20">
        <f t="shared" si="25"/>
        <v>45292</v>
      </c>
      <c r="L209" s="21">
        <f>IF($S209="","",IF($G209&lt;YEAR($F209),0,$H209*SUMIFS(Utbytter!$D$6:$D$1005,Utbytter!$A$6:$A$1005,$E209,Utbytter!$B$6:$B$1005,"&gt;="&amp;$K209,Utbytter!$B$6:$B$1005,"&lt;="&amp;DATE($G209,12,31))))</f>
        <v>0</v>
      </c>
      <c r="M209" s="21">
        <f t="shared" si="31"/>
        <v>0</v>
      </c>
      <c r="N209" s="21">
        <f t="shared" si="26"/>
        <v>0</v>
      </c>
      <c r="O209" s="21">
        <f t="shared" si="27"/>
        <v>0</v>
      </c>
      <c r="P209" s="21">
        <f t="shared" si="28"/>
        <v>0</v>
      </c>
      <c r="Q209" s="21">
        <f t="shared" si="29"/>
        <v>0</v>
      </c>
      <c r="R209" s="21">
        <f t="shared" si="30"/>
        <v>0</v>
      </c>
      <c r="S209" s="7">
        <f>IF(ROW()-5&lt;=Kontroll!$B$8,1,"")</f>
        <v>1</v>
      </c>
    </row>
    <row r="210" spans="1:19" x14ac:dyDescent="0.2">
      <c r="A210" s="7">
        <f t="shared" si="24"/>
        <v>205</v>
      </c>
      <c r="B210" s="7">
        <f>IF($S210="","",INT(($A210-1)/Kontroll!$B$6)+1)</f>
        <v>41</v>
      </c>
      <c r="C210" s="7">
        <f>IF($S210="","",MOD($A210-1,Kontroll!$B$6)+1)</f>
        <v>5</v>
      </c>
      <c r="D210" s="15" t="str">
        <f>IF($S210="","",INDEX(Transjer!$A$6:$A$125,$B210))</f>
        <v/>
      </c>
      <c r="E210" s="15">
        <f>IF($S210="","",INDEX(Transjer!$B$6:$B$125,$B210))</f>
        <v>0</v>
      </c>
      <c r="F210" s="16">
        <f>IF($S210="","",INDEX(Transjer!$C$6:$C$125,$B210))</f>
        <v>0</v>
      </c>
      <c r="G210" s="17">
        <f>IF($S210="","",INDEX(Skjermingsrenter!$A$6:$A$35,$C210))</f>
        <v>2025</v>
      </c>
      <c r="H210" s="18">
        <f>IF($S210="","",INDEX(Transjer!$D$6:$D$125,$B210))</f>
        <v>0</v>
      </c>
      <c r="I210" s="18">
        <f>IF($S210="","",INDEX(Transjer!$E$6:$E$125,$B210))</f>
        <v>0</v>
      </c>
      <c r="J210" s="19">
        <f>IF($S210="","",INDEX(Skjermingsrenter!$B$6:$B$35,$C210))</f>
        <v>3.5999999999999997E-2</v>
      </c>
      <c r="K210" s="20">
        <f t="shared" si="25"/>
        <v>45658</v>
      </c>
      <c r="L210" s="21">
        <f>IF($S210="","",IF($G210&lt;YEAR($F210),0,$H210*SUMIFS(Utbytter!$D$6:$D$1005,Utbytter!$A$6:$A$1005,$E210,Utbytter!$B$6:$B$1005,"&gt;="&amp;$K210,Utbytter!$B$6:$B$1005,"&lt;="&amp;DATE($G210,12,31))))</f>
        <v>0</v>
      </c>
      <c r="M210" s="21">
        <f t="shared" si="31"/>
        <v>0</v>
      </c>
      <c r="N210" s="21">
        <f t="shared" si="26"/>
        <v>0</v>
      </c>
      <c r="O210" s="21">
        <f t="shared" si="27"/>
        <v>0</v>
      </c>
      <c r="P210" s="21">
        <f t="shared" si="28"/>
        <v>0</v>
      </c>
      <c r="Q210" s="21">
        <f t="shared" si="29"/>
        <v>0</v>
      </c>
      <c r="R210" s="21">
        <f t="shared" si="30"/>
        <v>0</v>
      </c>
      <c r="S210" s="7">
        <f>IF(ROW()-5&lt;=Kontroll!$B$8,1,"")</f>
        <v>1</v>
      </c>
    </row>
    <row r="211" spans="1:19" x14ac:dyDescent="0.2">
      <c r="A211" s="7">
        <f t="shared" si="24"/>
        <v>206</v>
      </c>
      <c r="B211" s="7">
        <f>IF($S211="","",INT(($A211-1)/Kontroll!$B$6)+1)</f>
        <v>42</v>
      </c>
      <c r="C211" s="7">
        <f>IF($S211="","",MOD($A211-1,Kontroll!$B$6)+1)</f>
        <v>1</v>
      </c>
      <c r="D211" s="15" t="str">
        <f>IF($S211="","",INDEX(Transjer!$A$6:$A$125,$B211))</f>
        <v/>
      </c>
      <c r="E211" s="15">
        <f>IF($S211="","",INDEX(Transjer!$B$6:$B$125,$B211))</f>
        <v>0</v>
      </c>
      <c r="F211" s="16">
        <f>IF($S211="","",INDEX(Transjer!$C$6:$C$125,$B211))</f>
        <v>0</v>
      </c>
      <c r="G211" s="17">
        <f>IF($S211="","",INDEX(Skjermingsrenter!$A$6:$A$35,$C211))</f>
        <v>2021</v>
      </c>
      <c r="H211" s="18">
        <f>IF($S211="","",INDEX(Transjer!$D$6:$D$125,$B211))</f>
        <v>0</v>
      </c>
      <c r="I211" s="18">
        <f>IF($S211="","",INDEX(Transjer!$E$6:$E$125,$B211))</f>
        <v>0</v>
      </c>
      <c r="J211" s="19">
        <f>IF($S211="","",INDEX(Skjermingsrenter!$B$6:$B$35,$C211))</f>
        <v>5.0000000000000001E-3</v>
      </c>
      <c r="K211" s="20">
        <f t="shared" si="25"/>
        <v>44197</v>
      </c>
      <c r="L211" s="21">
        <f>IF($S211="","",IF($G211&lt;YEAR($F211),0,$H211*SUMIFS(Utbytter!$D$6:$D$1005,Utbytter!$A$6:$A$1005,$E211,Utbytter!$B$6:$B$1005,"&gt;="&amp;$K211,Utbytter!$B$6:$B$1005,"&lt;="&amp;DATE($G211,12,31))))</f>
        <v>0</v>
      </c>
      <c r="M211" s="21">
        <f t="shared" si="31"/>
        <v>0</v>
      </c>
      <c r="N211" s="21">
        <f t="shared" si="26"/>
        <v>0</v>
      </c>
      <c r="O211" s="21">
        <f t="shared" si="27"/>
        <v>0</v>
      </c>
      <c r="P211" s="21">
        <f t="shared" si="28"/>
        <v>0</v>
      </c>
      <c r="Q211" s="21">
        <f t="shared" si="29"/>
        <v>0</v>
      </c>
      <c r="R211" s="21">
        <f t="shared" si="30"/>
        <v>0</v>
      </c>
      <c r="S211" s="7">
        <f>IF(ROW()-5&lt;=Kontroll!$B$8,1,"")</f>
        <v>1</v>
      </c>
    </row>
    <row r="212" spans="1:19" x14ac:dyDescent="0.2">
      <c r="A212" s="7">
        <f t="shared" si="24"/>
        <v>207</v>
      </c>
      <c r="B212" s="7">
        <f>IF($S212="","",INT(($A212-1)/Kontroll!$B$6)+1)</f>
        <v>42</v>
      </c>
      <c r="C212" s="7">
        <f>IF($S212="","",MOD($A212-1,Kontroll!$B$6)+1)</f>
        <v>2</v>
      </c>
      <c r="D212" s="15" t="str">
        <f>IF($S212="","",INDEX(Transjer!$A$6:$A$125,$B212))</f>
        <v/>
      </c>
      <c r="E212" s="15">
        <f>IF($S212="","",INDEX(Transjer!$B$6:$B$125,$B212))</f>
        <v>0</v>
      </c>
      <c r="F212" s="16">
        <f>IF($S212="","",INDEX(Transjer!$C$6:$C$125,$B212))</f>
        <v>0</v>
      </c>
      <c r="G212" s="17">
        <f>IF($S212="","",INDEX(Skjermingsrenter!$A$6:$A$35,$C212))</f>
        <v>2022</v>
      </c>
      <c r="H212" s="18">
        <f>IF($S212="","",INDEX(Transjer!$D$6:$D$125,$B212))</f>
        <v>0</v>
      </c>
      <c r="I212" s="18">
        <f>IF($S212="","",INDEX(Transjer!$E$6:$E$125,$B212))</f>
        <v>0</v>
      </c>
      <c r="J212" s="19">
        <f>IF($S212="","",INDEX(Skjermingsrenter!$B$6:$B$35,$C212))</f>
        <v>1.7000000000000001E-2</v>
      </c>
      <c r="K212" s="20">
        <f t="shared" si="25"/>
        <v>44562</v>
      </c>
      <c r="L212" s="21">
        <f>IF($S212="","",IF($G212&lt;YEAR($F212),0,$H212*SUMIFS(Utbytter!$D$6:$D$1005,Utbytter!$A$6:$A$1005,$E212,Utbytter!$B$6:$B$1005,"&gt;="&amp;$K212,Utbytter!$B$6:$B$1005,"&lt;="&amp;DATE($G212,12,31))))</f>
        <v>0</v>
      </c>
      <c r="M212" s="21">
        <f t="shared" si="31"/>
        <v>0</v>
      </c>
      <c r="N212" s="21">
        <f t="shared" si="26"/>
        <v>0</v>
      </c>
      <c r="O212" s="21">
        <f t="shared" si="27"/>
        <v>0</v>
      </c>
      <c r="P212" s="21">
        <f t="shared" si="28"/>
        <v>0</v>
      </c>
      <c r="Q212" s="21">
        <f t="shared" si="29"/>
        <v>0</v>
      </c>
      <c r="R212" s="21">
        <f t="shared" si="30"/>
        <v>0</v>
      </c>
      <c r="S212" s="7">
        <f>IF(ROW()-5&lt;=Kontroll!$B$8,1,"")</f>
        <v>1</v>
      </c>
    </row>
    <row r="213" spans="1:19" x14ac:dyDescent="0.2">
      <c r="A213" s="7">
        <f t="shared" si="24"/>
        <v>208</v>
      </c>
      <c r="B213" s="7">
        <f>IF($S213="","",INT(($A213-1)/Kontroll!$B$6)+1)</f>
        <v>42</v>
      </c>
      <c r="C213" s="7">
        <f>IF($S213="","",MOD($A213-1,Kontroll!$B$6)+1)</f>
        <v>3</v>
      </c>
      <c r="D213" s="15" t="str">
        <f>IF($S213="","",INDEX(Transjer!$A$6:$A$125,$B213))</f>
        <v/>
      </c>
      <c r="E213" s="15">
        <f>IF($S213="","",INDEX(Transjer!$B$6:$B$125,$B213))</f>
        <v>0</v>
      </c>
      <c r="F213" s="16">
        <f>IF($S213="","",INDEX(Transjer!$C$6:$C$125,$B213))</f>
        <v>0</v>
      </c>
      <c r="G213" s="17">
        <f>IF($S213="","",INDEX(Skjermingsrenter!$A$6:$A$35,$C213))</f>
        <v>2023</v>
      </c>
      <c r="H213" s="18">
        <f>IF($S213="","",INDEX(Transjer!$D$6:$D$125,$B213))</f>
        <v>0</v>
      </c>
      <c r="I213" s="18">
        <f>IF($S213="","",INDEX(Transjer!$E$6:$E$125,$B213))</f>
        <v>0</v>
      </c>
      <c r="J213" s="19">
        <f>IF($S213="","",INDEX(Skjermingsrenter!$B$6:$B$35,$C213))</f>
        <v>3.2000000000000001E-2</v>
      </c>
      <c r="K213" s="20">
        <f t="shared" si="25"/>
        <v>44927</v>
      </c>
      <c r="L213" s="21">
        <f>IF($S213="","",IF($G213&lt;YEAR($F213),0,$H213*SUMIFS(Utbytter!$D$6:$D$1005,Utbytter!$A$6:$A$1005,$E213,Utbytter!$B$6:$B$1005,"&gt;="&amp;$K213,Utbytter!$B$6:$B$1005,"&lt;="&amp;DATE($G213,12,31))))</f>
        <v>0</v>
      </c>
      <c r="M213" s="21">
        <f t="shared" si="31"/>
        <v>0</v>
      </c>
      <c r="N213" s="21">
        <f t="shared" si="26"/>
        <v>0</v>
      </c>
      <c r="O213" s="21">
        <f t="shared" si="27"/>
        <v>0</v>
      </c>
      <c r="P213" s="21">
        <f t="shared" si="28"/>
        <v>0</v>
      </c>
      <c r="Q213" s="21">
        <f t="shared" si="29"/>
        <v>0</v>
      </c>
      <c r="R213" s="21">
        <f t="shared" si="30"/>
        <v>0</v>
      </c>
      <c r="S213" s="7">
        <f>IF(ROW()-5&lt;=Kontroll!$B$8,1,"")</f>
        <v>1</v>
      </c>
    </row>
    <row r="214" spans="1:19" x14ac:dyDescent="0.2">
      <c r="A214" s="7">
        <f t="shared" si="24"/>
        <v>209</v>
      </c>
      <c r="B214" s="7">
        <f>IF($S214="","",INT(($A214-1)/Kontroll!$B$6)+1)</f>
        <v>42</v>
      </c>
      <c r="C214" s="7">
        <f>IF($S214="","",MOD($A214-1,Kontroll!$B$6)+1)</f>
        <v>4</v>
      </c>
      <c r="D214" s="15" t="str">
        <f>IF($S214="","",INDEX(Transjer!$A$6:$A$125,$B214))</f>
        <v/>
      </c>
      <c r="E214" s="15">
        <f>IF($S214="","",INDEX(Transjer!$B$6:$B$125,$B214))</f>
        <v>0</v>
      </c>
      <c r="F214" s="16">
        <f>IF($S214="","",INDEX(Transjer!$C$6:$C$125,$B214))</f>
        <v>0</v>
      </c>
      <c r="G214" s="17">
        <f>IF($S214="","",INDEX(Skjermingsrenter!$A$6:$A$35,$C214))</f>
        <v>2024</v>
      </c>
      <c r="H214" s="18">
        <f>IF($S214="","",INDEX(Transjer!$D$6:$D$125,$B214))</f>
        <v>0</v>
      </c>
      <c r="I214" s="18">
        <f>IF($S214="","",INDEX(Transjer!$E$6:$E$125,$B214))</f>
        <v>0</v>
      </c>
      <c r="J214" s="19">
        <f>IF($S214="","",INDEX(Skjermingsrenter!$B$6:$B$35,$C214))</f>
        <v>3.9E-2</v>
      </c>
      <c r="K214" s="20">
        <f t="shared" si="25"/>
        <v>45292</v>
      </c>
      <c r="L214" s="21">
        <f>IF($S214="","",IF($G214&lt;YEAR($F214),0,$H214*SUMIFS(Utbytter!$D$6:$D$1005,Utbytter!$A$6:$A$1005,$E214,Utbytter!$B$6:$B$1005,"&gt;="&amp;$K214,Utbytter!$B$6:$B$1005,"&lt;="&amp;DATE($G214,12,31))))</f>
        <v>0</v>
      </c>
      <c r="M214" s="21">
        <f t="shared" si="31"/>
        <v>0</v>
      </c>
      <c r="N214" s="21">
        <f t="shared" si="26"/>
        <v>0</v>
      </c>
      <c r="O214" s="21">
        <f t="shared" si="27"/>
        <v>0</v>
      </c>
      <c r="P214" s="21">
        <f t="shared" si="28"/>
        <v>0</v>
      </c>
      <c r="Q214" s="21">
        <f t="shared" si="29"/>
        <v>0</v>
      </c>
      <c r="R214" s="21">
        <f t="shared" si="30"/>
        <v>0</v>
      </c>
      <c r="S214" s="7">
        <f>IF(ROW()-5&lt;=Kontroll!$B$8,1,"")</f>
        <v>1</v>
      </c>
    </row>
    <row r="215" spans="1:19" x14ac:dyDescent="0.2">
      <c r="A215" s="7">
        <f t="shared" si="24"/>
        <v>210</v>
      </c>
      <c r="B215" s="7">
        <f>IF($S215="","",INT(($A215-1)/Kontroll!$B$6)+1)</f>
        <v>42</v>
      </c>
      <c r="C215" s="7">
        <f>IF($S215="","",MOD($A215-1,Kontroll!$B$6)+1)</f>
        <v>5</v>
      </c>
      <c r="D215" s="15" t="str">
        <f>IF($S215="","",INDEX(Transjer!$A$6:$A$125,$B215))</f>
        <v/>
      </c>
      <c r="E215" s="15">
        <f>IF($S215="","",INDEX(Transjer!$B$6:$B$125,$B215))</f>
        <v>0</v>
      </c>
      <c r="F215" s="16">
        <f>IF($S215="","",INDEX(Transjer!$C$6:$C$125,$B215))</f>
        <v>0</v>
      </c>
      <c r="G215" s="17">
        <f>IF($S215="","",INDEX(Skjermingsrenter!$A$6:$A$35,$C215))</f>
        <v>2025</v>
      </c>
      <c r="H215" s="18">
        <f>IF($S215="","",INDEX(Transjer!$D$6:$D$125,$B215))</f>
        <v>0</v>
      </c>
      <c r="I215" s="18">
        <f>IF($S215="","",INDEX(Transjer!$E$6:$E$125,$B215))</f>
        <v>0</v>
      </c>
      <c r="J215" s="19">
        <f>IF($S215="","",INDEX(Skjermingsrenter!$B$6:$B$35,$C215))</f>
        <v>3.5999999999999997E-2</v>
      </c>
      <c r="K215" s="20">
        <f t="shared" si="25"/>
        <v>45658</v>
      </c>
      <c r="L215" s="21">
        <f>IF($S215="","",IF($G215&lt;YEAR($F215),0,$H215*SUMIFS(Utbytter!$D$6:$D$1005,Utbytter!$A$6:$A$1005,$E215,Utbytter!$B$6:$B$1005,"&gt;="&amp;$K215,Utbytter!$B$6:$B$1005,"&lt;="&amp;DATE($G215,12,31))))</f>
        <v>0</v>
      </c>
      <c r="M215" s="21">
        <f t="shared" si="31"/>
        <v>0</v>
      </c>
      <c r="N215" s="21">
        <f t="shared" si="26"/>
        <v>0</v>
      </c>
      <c r="O215" s="21">
        <f t="shared" si="27"/>
        <v>0</v>
      </c>
      <c r="P215" s="21">
        <f t="shared" si="28"/>
        <v>0</v>
      </c>
      <c r="Q215" s="21">
        <f t="shared" si="29"/>
        <v>0</v>
      </c>
      <c r="R215" s="21">
        <f t="shared" si="30"/>
        <v>0</v>
      </c>
      <c r="S215" s="7">
        <f>IF(ROW()-5&lt;=Kontroll!$B$8,1,"")</f>
        <v>1</v>
      </c>
    </row>
    <row r="216" spans="1:19" x14ac:dyDescent="0.2">
      <c r="A216" s="7">
        <f t="shared" si="24"/>
        <v>211</v>
      </c>
      <c r="B216" s="7">
        <f>IF($S216="","",INT(($A216-1)/Kontroll!$B$6)+1)</f>
        <v>43</v>
      </c>
      <c r="C216" s="7">
        <f>IF($S216="","",MOD($A216-1,Kontroll!$B$6)+1)</f>
        <v>1</v>
      </c>
      <c r="D216" s="15" t="str">
        <f>IF($S216="","",INDEX(Transjer!$A$6:$A$125,$B216))</f>
        <v/>
      </c>
      <c r="E216" s="15">
        <f>IF($S216="","",INDEX(Transjer!$B$6:$B$125,$B216))</f>
        <v>0</v>
      </c>
      <c r="F216" s="16">
        <f>IF($S216="","",INDEX(Transjer!$C$6:$C$125,$B216))</f>
        <v>0</v>
      </c>
      <c r="G216" s="17">
        <f>IF($S216="","",INDEX(Skjermingsrenter!$A$6:$A$35,$C216))</f>
        <v>2021</v>
      </c>
      <c r="H216" s="18">
        <f>IF($S216="","",INDEX(Transjer!$D$6:$D$125,$B216))</f>
        <v>0</v>
      </c>
      <c r="I216" s="18">
        <f>IF($S216="","",INDEX(Transjer!$E$6:$E$125,$B216))</f>
        <v>0</v>
      </c>
      <c r="J216" s="19">
        <f>IF($S216="","",INDEX(Skjermingsrenter!$B$6:$B$35,$C216))</f>
        <v>5.0000000000000001E-3</v>
      </c>
      <c r="K216" s="20">
        <f t="shared" si="25"/>
        <v>44197</v>
      </c>
      <c r="L216" s="21">
        <f>IF($S216="","",IF($G216&lt;YEAR($F216),0,$H216*SUMIFS(Utbytter!$D$6:$D$1005,Utbytter!$A$6:$A$1005,$E216,Utbytter!$B$6:$B$1005,"&gt;="&amp;$K216,Utbytter!$B$6:$B$1005,"&lt;="&amp;DATE($G216,12,31))))</f>
        <v>0</v>
      </c>
      <c r="M216" s="21">
        <f t="shared" si="31"/>
        <v>0</v>
      </c>
      <c r="N216" s="21">
        <f t="shared" si="26"/>
        <v>0</v>
      </c>
      <c r="O216" s="21">
        <f t="shared" si="27"/>
        <v>0</v>
      </c>
      <c r="P216" s="21">
        <f t="shared" si="28"/>
        <v>0</v>
      </c>
      <c r="Q216" s="21">
        <f t="shared" si="29"/>
        <v>0</v>
      </c>
      <c r="R216" s="21">
        <f t="shared" si="30"/>
        <v>0</v>
      </c>
      <c r="S216" s="7">
        <f>IF(ROW()-5&lt;=Kontroll!$B$8,1,"")</f>
        <v>1</v>
      </c>
    </row>
    <row r="217" spans="1:19" x14ac:dyDescent="0.2">
      <c r="A217" s="7">
        <f t="shared" si="24"/>
        <v>212</v>
      </c>
      <c r="B217" s="7">
        <f>IF($S217="","",INT(($A217-1)/Kontroll!$B$6)+1)</f>
        <v>43</v>
      </c>
      <c r="C217" s="7">
        <f>IF($S217="","",MOD($A217-1,Kontroll!$B$6)+1)</f>
        <v>2</v>
      </c>
      <c r="D217" s="15" t="str">
        <f>IF($S217="","",INDEX(Transjer!$A$6:$A$125,$B217))</f>
        <v/>
      </c>
      <c r="E217" s="15">
        <f>IF($S217="","",INDEX(Transjer!$B$6:$B$125,$B217))</f>
        <v>0</v>
      </c>
      <c r="F217" s="16">
        <f>IF($S217="","",INDEX(Transjer!$C$6:$C$125,$B217))</f>
        <v>0</v>
      </c>
      <c r="G217" s="17">
        <f>IF($S217="","",INDEX(Skjermingsrenter!$A$6:$A$35,$C217))</f>
        <v>2022</v>
      </c>
      <c r="H217" s="18">
        <f>IF($S217="","",INDEX(Transjer!$D$6:$D$125,$B217))</f>
        <v>0</v>
      </c>
      <c r="I217" s="18">
        <f>IF($S217="","",INDEX(Transjer!$E$6:$E$125,$B217))</f>
        <v>0</v>
      </c>
      <c r="J217" s="19">
        <f>IF($S217="","",INDEX(Skjermingsrenter!$B$6:$B$35,$C217))</f>
        <v>1.7000000000000001E-2</v>
      </c>
      <c r="K217" s="20">
        <f t="shared" si="25"/>
        <v>44562</v>
      </c>
      <c r="L217" s="21">
        <f>IF($S217="","",IF($G217&lt;YEAR($F217),0,$H217*SUMIFS(Utbytter!$D$6:$D$1005,Utbytter!$A$6:$A$1005,$E217,Utbytter!$B$6:$B$1005,"&gt;="&amp;$K217,Utbytter!$B$6:$B$1005,"&lt;="&amp;DATE($G217,12,31))))</f>
        <v>0</v>
      </c>
      <c r="M217" s="21">
        <f t="shared" si="31"/>
        <v>0</v>
      </c>
      <c r="N217" s="21">
        <f t="shared" si="26"/>
        <v>0</v>
      </c>
      <c r="O217" s="21">
        <f t="shared" si="27"/>
        <v>0</v>
      </c>
      <c r="P217" s="21">
        <f t="shared" si="28"/>
        <v>0</v>
      </c>
      <c r="Q217" s="21">
        <f t="shared" si="29"/>
        <v>0</v>
      </c>
      <c r="R217" s="21">
        <f t="shared" si="30"/>
        <v>0</v>
      </c>
      <c r="S217" s="7">
        <f>IF(ROW()-5&lt;=Kontroll!$B$8,1,"")</f>
        <v>1</v>
      </c>
    </row>
    <row r="218" spans="1:19" x14ac:dyDescent="0.2">
      <c r="A218" s="7">
        <f t="shared" si="24"/>
        <v>213</v>
      </c>
      <c r="B218" s="7">
        <f>IF($S218="","",INT(($A218-1)/Kontroll!$B$6)+1)</f>
        <v>43</v>
      </c>
      <c r="C218" s="7">
        <f>IF($S218="","",MOD($A218-1,Kontroll!$B$6)+1)</f>
        <v>3</v>
      </c>
      <c r="D218" s="15" t="str">
        <f>IF($S218="","",INDEX(Transjer!$A$6:$A$125,$B218))</f>
        <v/>
      </c>
      <c r="E218" s="15">
        <f>IF($S218="","",INDEX(Transjer!$B$6:$B$125,$B218))</f>
        <v>0</v>
      </c>
      <c r="F218" s="16">
        <f>IF($S218="","",INDEX(Transjer!$C$6:$C$125,$B218))</f>
        <v>0</v>
      </c>
      <c r="G218" s="17">
        <f>IF($S218="","",INDEX(Skjermingsrenter!$A$6:$A$35,$C218))</f>
        <v>2023</v>
      </c>
      <c r="H218" s="18">
        <f>IF($S218="","",INDEX(Transjer!$D$6:$D$125,$B218))</f>
        <v>0</v>
      </c>
      <c r="I218" s="18">
        <f>IF($S218="","",INDEX(Transjer!$E$6:$E$125,$B218))</f>
        <v>0</v>
      </c>
      <c r="J218" s="19">
        <f>IF($S218="","",INDEX(Skjermingsrenter!$B$6:$B$35,$C218))</f>
        <v>3.2000000000000001E-2</v>
      </c>
      <c r="K218" s="20">
        <f t="shared" si="25"/>
        <v>44927</v>
      </c>
      <c r="L218" s="21">
        <f>IF($S218="","",IF($G218&lt;YEAR($F218),0,$H218*SUMIFS(Utbytter!$D$6:$D$1005,Utbytter!$A$6:$A$1005,$E218,Utbytter!$B$6:$B$1005,"&gt;="&amp;$K218,Utbytter!$B$6:$B$1005,"&lt;="&amp;DATE($G218,12,31))))</f>
        <v>0</v>
      </c>
      <c r="M218" s="21">
        <f t="shared" si="31"/>
        <v>0</v>
      </c>
      <c r="N218" s="21">
        <f t="shared" si="26"/>
        <v>0</v>
      </c>
      <c r="O218" s="21">
        <f t="shared" si="27"/>
        <v>0</v>
      </c>
      <c r="P218" s="21">
        <f t="shared" si="28"/>
        <v>0</v>
      </c>
      <c r="Q218" s="21">
        <f t="shared" si="29"/>
        <v>0</v>
      </c>
      <c r="R218" s="21">
        <f t="shared" si="30"/>
        <v>0</v>
      </c>
      <c r="S218" s="7">
        <f>IF(ROW()-5&lt;=Kontroll!$B$8,1,"")</f>
        <v>1</v>
      </c>
    </row>
    <row r="219" spans="1:19" x14ac:dyDescent="0.2">
      <c r="A219" s="7">
        <f t="shared" si="24"/>
        <v>214</v>
      </c>
      <c r="B219" s="7">
        <f>IF($S219="","",INT(($A219-1)/Kontroll!$B$6)+1)</f>
        <v>43</v>
      </c>
      <c r="C219" s="7">
        <f>IF($S219="","",MOD($A219-1,Kontroll!$B$6)+1)</f>
        <v>4</v>
      </c>
      <c r="D219" s="15" t="str">
        <f>IF($S219="","",INDEX(Transjer!$A$6:$A$125,$B219))</f>
        <v/>
      </c>
      <c r="E219" s="15">
        <f>IF($S219="","",INDEX(Transjer!$B$6:$B$125,$B219))</f>
        <v>0</v>
      </c>
      <c r="F219" s="16">
        <f>IF($S219="","",INDEX(Transjer!$C$6:$C$125,$B219))</f>
        <v>0</v>
      </c>
      <c r="G219" s="17">
        <f>IF($S219="","",INDEX(Skjermingsrenter!$A$6:$A$35,$C219))</f>
        <v>2024</v>
      </c>
      <c r="H219" s="18">
        <f>IF($S219="","",INDEX(Transjer!$D$6:$D$125,$B219))</f>
        <v>0</v>
      </c>
      <c r="I219" s="18">
        <f>IF($S219="","",INDEX(Transjer!$E$6:$E$125,$B219))</f>
        <v>0</v>
      </c>
      <c r="J219" s="19">
        <f>IF($S219="","",INDEX(Skjermingsrenter!$B$6:$B$35,$C219))</f>
        <v>3.9E-2</v>
      </c>
      <c r="K219" s="20">
        <f t="shared" si="25"/>
        <v>45292</v>
      </c>
      <c r="L219" s="21">
        <f>IF($S219="","",IF($G219&lt;YEAR($F219),0,$H219*SUMIFS(Utbytter!$D$6:$D$1005,Utbytter!$A$6:$A$1005,$E219,Utbytter!$B$6:$B$1005,"&gt;="&amp;$K219,Utbytter!$B$6:$B$1005,"&lt;="&amp;DATE($G219,12,31))))</f>
        <v>0</v>
      </c>
      <c r="M219" s="21">
        <f t="shared" si="31"/>
        <v>0</v>
      </c>
      <c r="N219" s="21">
        <f t="shared" si="26"/>
        <v>0</v>
      </c>
      <c r="O219" s="21">
        <f t="shared" si="27"/>
        <v>0</v>
      </c>
      <c r="P219" s="21">
        <f t="shared" si="28"/>
        <v>0</v>
      </c>
      <c r="Q219" s="21">
        <f t="shared" si="29"/>
        <v>0</v>
      </c>
      <c r="R219" s="21">
        <f t="shared" si="30"/>
        <v>0</v>
      </c>
      <c r="S219" s="7">
        <f>IF(ROW()-5&lt;=Kontroll!$B$8,1,"")</f>
        <v>1</v>
      </c>
    </row>
    <row r="220" spans="1:19" x14ac:dyDescent="0.2">
      <c r="A220" s="7">
        <f t="shared" si="24"/>
        <v>215</v>
      </c>
      <c r="B220" s="7">
        <f>IF($S220="","",INT(($A220-1)/Kontroll!$B$6)+1)</f>
        <v>43</v>
      </c>
      <c r="C220" s="7">
        <f>IF($S220="","",MOD($A220-1,Kontroll!$B$6)+1)</f>
        <v>5</v>
      </c>
      <c r="D220" s="15" t="str">
        <f>IF($S220="","",INDEX(Transjer!$A$6:$A$125,$B220))</f>
        <v/>
      </c>
      <c r="E220" s="15">
        <f>IF($S220="","",INDEX(Transjer!$B$6:$B$125,$B220))</f>
        <v>0</v>
      </c>
      <c r="F220" s="16">
        <f>IF($S220="","",INDEX(Transjer!$C$6:$C$125,$B220))</f>
        <v>0</v>
      </c>
      <c r="G220" s="17">
        <f>IF($S220="","",INDEX(Skjermingsrenter!$A$6:$A$35,$C220))</f>
        <v>2025</v>
      </c>
      <c r="H220" s="18">
        <f>IF($S220="","",INDEX(Transjer!$D$6:$D$125,$B220))</f>
        <v>0</v>
      </c>
      <c r="I220" s="18">
        <f>IF($S220="","",INDEX(Transjer!$E$6:$E$125,$B220))</f>
        <v>0</v>
      </c>
      <c r="J220" s="19">
        <f>IF($S220="","",INDEX(Skjermingsrenter!$B$6:$B$35,$C220))</f>
        <v>3.5999999999999997E-2</v>
      </c>
      <c r="K220" s="20">
        <f t="shared" si="25"/>
        <v>45658</v>
      </c>
      <c r="L220" s="21">
        <f>IF($S220="","",IF($G220&lt;YEAR($F220),0,$H220*SUMIFS(Utbytter!$D$6:$D$1005,Utbytter!$A$6:$A$1005,$E220,Utbytter!$B$6:$B$1005,"&gt;="&amp;$K220,Utbytter!$B$6:$B$1005,"&lt;="&amp;DATE($G220,12,31))))</f>
        <v>0</v>
      </c>
      <c r="M220" s="21">
        <f t="shared" si="31"/>
        <v>0</v>
      </c>
      <c r="N220" s="21">
        <f t="shared" si="26"/>
        <v>0</v>
      </c>
      <c r="O220" s="21">
        <f t="shared" si="27"/>
        <v>0</v>
      </c>
      <c r="P220" s="21">
        <f t="shared" si="28"/>
        <v>0</v>
      </c>
      <c r="Q220" s="21">
        <f t="shared" si="29"/>
        <v>0</v>
      </c>
      <c r="R220" s="21">
        <f t="shared" si="30"/>
        <v>0</v>
      </c>
      <c r="S220" s="7">
        <f>IF(ROW()-5&lt;=Kontroll!$B$8,1,"")</f>
        <v>1</v>
      </c>
    </row>
    <row r="221" spans="1:19" x14ac:dyDescent="0.2">
      <c r="A221" s="7">
        <f t="shared" si="24"/>
        <v>216</v>
      </c>
      <c r="B221" s="7">
        <f>IF($S221="","",INT(($A221-1)/Kontroll!$B$6)+1)</f>
        <v>44</v>
      </c>
      <c r="C221" s="7">
        <f>IF($S221="","",MOD($A221-1,Kontroll!$B$6)+1)</f>
        <v>1</v>
      </c>
      <c r="D221" s="15" t="str">
        <f>IF($S221="","",INDEX(Transjer!$A$6:$A$125,$B221))</f>
        <v/>
      </c>
      <c r="E221" s="15">
        <f>IF($S221="","",INDEX(Transjer!$B$6:$B$125,$B221))</f>
        <v>0</v>
      </c>
      <c r="F221" s="16">
        <f>IF($S221="","",INDEX(Transjer!$C$6:$C$125,$B221))</f>
        <v>0</v>
      </c>
      <c r="G221" s="17">
        <f>IF($S221="","",INDEX(Skjermingsrenter!$A$6:$A$35,$C221))</f>
        <v>2021</v>
      </c>
      <c r="H221" s="18">
        <f>IF($S221="","",INDEX(Transjer!$D$6:$D$125,$B221))</f>
        <v>0</v>
      </c>
      <c r="I221" s="18">
        <f>IF($S221="","",INDEX(Transjer!$E$6:$E$125,$B221))</f>
        <v>0</v>
      </c>
      <c r="J221" s="19">
        <f>IF($S221="","",INDEX(Skjermingsrenter!$B$6:$B$35,$C221))</f>
        <v>5.0000000000000001E-3</v>
      </c>
      <c r="K221" s="20">
        <f t="shared" si="25"/>
        <v>44197</v>
      </c>
      <c r="L221" s="21">
        <f>IF($S221="","",IF($G221&lt;YEAR($F221),0,$H221*SUMIFS(Utbytter!$D$6:$D$1005,Utbytter!$A$6:$A$1005,$E221,Utbytter!$B$6:$B$1005,"&gt;="&amp;$K221,Utbytter!$B$6:$B$1005,"&lt;="&amp;DATE($G221,12,31))))</f>
        <v>0</v>
      </c>
      <c r="M221" s="21">
        <f t="shared" si="31"/>
        <v>0</v>
      </c>
      <c r="N221" s="21">
        <f t="shared" si="26"/>
        <v>0</v>
      </c>
      <c r="O221" s="21">
        <f t="shared" si="27"/>
        <v>0</v>
      </c>
      <c r="P221" s="21">
        <f t="shared" si="28"/>
        <v>0</v>
      </c>
      <c r="Q221" s="21">
        <f t="shared" si="29"/>
        <v>0</v>
      </c>
      <c r="R221" s="21">
        <f t="shared" si="30"/>
        <v>0</v>
      </c>
      <c r="S221" s="7">
        <f>IF(ROW()-5&lt;=Kontroll!$B$8,1,"")</f>
        <v>1</v>
      </c>
    </row>
    <row r="222" spans="1:19" x14ac:dyDescent="0.2">
      <c r="A222" s="7">
        <f t="shared" si="24"/>
        <v>217</v>
      </c>
      <c r="B222" s="7">
        <f>IF($S222="","",INT(($A222-1)/Kontroll!$B$6)+1)</f>
        <v>44</v>
      </c>
      <c r="C222" s="7">
        <f>IF($S222="","",MOD($A222-1,Kontroll!$B$6)+1)</f>
        <v>2</v>
      </c>
      <c r="D222" s="15" t="str">
        <f>IF($S222="","",INDEX(Transjer!$A$6:$A$125,$B222))</f>
        <v/>
      </c>
      <c r="E222" s="15">
        <f>IF($S222="","",INDEX(Transjer!$B$6:$B$125,$B222))</f>
        <v>0</v>
      </c>
      <c r="F222" s="16">
        <f>IF($S222="","",INDEX(Transjer!$C$6:$C$125,$B222))</f>
        <v>0</v>
      </c>
      <c r="G222" s="17">
        <f>IF($S222="","",INDEX(Skjermingsrenter!$A$6:$A$35,$C222))</f>
        <v>2022</v>
      </c>
      <c r="H222" s="18">
        <f>IF($S222="","",INDEX(Transjer!$D$6:$D$125,$B222))</f>
        <v>0</v>
      </c>
      <c r="I222" s="18">
        <f>IF($S222="","",INDEX(Transjer!$E$6:$E$125,$B222))</f>
        <v>0</v>
      </c>
      <c r="J222" s="19">
        <f>IF($S222="","",INDEX(Skjermingsrenter!$B$6:$B$35,$C222))</f>
        <v>1.7000000000000001E-2</v>
      </c>
      <c r="K222" s="20">
        <f t="shared" si="25"/>
        <v>44562</v>
      </c>
      <c r="L222" s="21">
        <f>IF($S222="","",IF($G222&lt;YEAR($F222),0,$H222*SUMIFS(Utbytter!$D$6:$D$1005,Utbytter!$A$6:$A$1005,$E222,Utbytter!$B$6:$B$1005,"&gt;="&amp;$K222,Utbytter!$B$6:$B$1005,"&lt;="&amp;DATE($G222,12,31))))</f>
        <v>0</v>
      </c>
      <c r="M222" s="21">
        <f t="shared" si="31"/>
        <v>0</v>
      </c>
      <c r="N222" s="21">
        <f t="shared" si="26"/>
        <v>0</v>
      </c>
      <c r="O222" s="21">
        <f t="shared" si="27"/>
        <v>0</v>
      </c>
      <c r="P222" s="21">
        <f t="shared" si="28"/>
        <v>0</v>
      </c>
      <c r="Q222" s="21">
        <f t="shared" si="29"/>
        <v>0</v>
      </c>
      <c r="R222" s="21">
        <f t="shared" si="30"/>
        <v>0</v>
      </c>
      <c r="S222" s="7">
        <f>IF(ROW()-5&lt;=Kontroll!$B$8,1,"")</f>
        <v>1</v>
      </c>
    </row>
    <row r="223" spans="1:19" x14ac:dyDescent="0.2">
      <c r="A223" s="7">
        <f t="shared" si="24"/>
        <v>218</v>
      </c>
      <c r="B223" s="7">
        <f>IF($S223="","",INT(($A223-1)/Kontroll!$B$6)+1)</f>
        <v>44</v>
      </c>
      <c r="C223" s="7">
        <f>IF($S223="","",MOD($A223-1,Kontroll!$B$6)+1)</f>
        <v>3</v>
      </c>
      <c r="D223" s="15" t="str">
        <f>IF($S223="","",INDEX(Transjer!$A$6:$A$125,$B223))</f>
        <v/>
      </c>
      <c r="E223" s="15">
        <f>IF($S223="","",INDEX(Transjer!$B$6:$B$125,$B223))</f>
        <v>0</v>
      </c>
      <c r="F223" s="16">
        <f>IF($S223="","",INDEX(Transjer!$C$6:$C$125,$B223))</f>
        <v>0</v>
      </c>
      <c r="G223" s="17">
        <f>IF($S223="","",INDEX(Skjermingsrenter!$A$6:$A$35,$C223))</f>
        <v>2023</v>
      </c>
      <c r="H223" s="18">
        <f>IF($S223="","",INDEX(Transjer!$D$6:$D$125,$B223))</f>
        <v>0</v>
      </c>
      <c r="I223" s="18">
        <f>IF($S223="","",INDEX(Transjer!$E$6:$E$125,$B223))</f>
        <v>0</v>
      </c>
      <c r="J223" s="19">
        <f>IF($S223="","",INDEX(Skjermingsrenter!$B$6:$B$35,$C223))</f>
        <v>3.2000000000000001E-2</v>
      </c>
      <c r="K223" s="20">
        <f t="shared" si="25"/>
        <v>44927</v>
      </c>
      <c r="L223" s="21">
        <f>IF($S223="","",IF($G223&lt;YEAR($F223),0,$H223*SUMIFS(Utbytter!$D$6:$D$1005,Utbytter!$A$6:$A$1005,$E223,Utbytter!$B$6:$B$1005,"&gt;="&amp;$K223,Utbytter!$B$6:$B$1005,"&lt;="&amp;DATE($G223,12,31))))</f>
        <v>0</v>
      </c>
      <c r="M223" s="21">
        <f t="shared" si="31"/>
        <v>0</v>
      </c>
      <c r="N223" s="21">
        <f t="shared" si="26"/>
        <v>0</v>
      </c>
      <c r="O223" s="21">
        <f t="shared" si="27"/>
        <v>0</v>
      </c>
      <c r="P223" s="21">
        <f t="shared" si="28"/>
        <v>0</v>
      </c>
      <c r="Q223" s="21">
        <f t="shared" si="29"/>
        <v>0</v>
      </c>
      <c r="R223" s="21">
        <f t="shared" si="30"/>
        <v>0</v>
      </c>
      <c r="S223" s="7">
        <f>IF(ROW()-5&lt;=Kontroll!$B$8,1,"")</f>
        <v>1</v>
      </c>
    </row>
    <row r="224" spans="1:19" x14ac:dyDescent="0.2">
      <c r="A224" s="7">
        <f t="shared" si="24"/>
        <v>219</v>
      </c>
      <c r="B224" s="7">
        <f>IF($S224="","",INT(($A224-1)/Kontroll!$B$6)+1)</f>
        <v>44</v>
      </c>
      <c r="C224" s="7">
        <f>IF($S224="","",MOD($A224-1,Kontroll!$B$6)+1)</f>
        <v>4</v>
      </c>
      <c r="D224" s="15" t="str">
        <f>IF($S224="","",INDEX(Transjer!$A$6:$A$125,$B224))</f>
        <v/>
      </c>
      <c r="E224" s="15">
        <f>IF($S224="","",INDEX(Transjer!$B$6:$B$125,$B224))</f>
        <v>0</v>
      </c>
      <c r="F224" s="16">
        <f>IF($S224="","",INDEX(Transjer!$C$6:$C$125,$B224))</f>
        <v>0</v>
      </c>
      <c r="G224" s="17">
        <f>IF($S224="","",INDEX(Skjermingsrenter!$A$6:$A$35,$C224))</f>
        <v>2024</v>
      </c>
      <c r="H224" s="18">
        <f>IF($S224="","",INDEX(Transjer!$D$6:$D$125,$B224))</f>
        <v>0</v>
      </c>
      <c r="I224" s="18">
        <f>IF($S224="","",INDEX(Transjer!$E$6:$E$125,$B224))</f>
        <v>0</v>
      </c>
      <c r="J224" s="19">
        <f>IF($S224="","",INDEX(Skjermingsrenter!$B$6:$B$35,$C224))</f>
        <v>3.9E-2</v>
      </c>
      <c r="K224" s="20">
        <f t="shared" si="25"/>
        <v>45292</v>
      </c>
      <c r="L224" s="21">
        <f>IF($S224="","",IF($G224&lt;YEAR($F224),0,$H224*SUMIFS(Utbytter!$D$6:$D$1005,Utbytter!$A$6:$A$1005,$E224,Utbytter!$B$6:$B$1005,"&gt;="&amp;$K224,Utbytter!$B$6:$B$1005,"&lt;="&amp;DATE($G224,12,31))))</f>
        <v>0</v>
      </c>
      <c r="M224" s="21">
        <f t="shared" si="31"/>
        <v>0</v>
      </c>
      <c r="N224" s="21">
        <f t="shared" si="26"/>
        <v>0</v>
      </c>
      <c r="O224" s="21">
        <f t="shared" si="27"/>
        <v>0</v>
      </c>
      <c r="P224" s="21">
        <f t="shared" si="28"/>
        <v>0</v>
      </c>
      <c r="Q224" s="21">
        <f t="shared" si="29"/>
        <v>0</v>
      </c>
      <c r="R224" s="21">
        <f t="shared" si="30"/>
        <v>0</v>
      </c>
      <c r="S224" s="7">
        <f>IF(ROW()-5&lt;=Kontroll!$B$8,1,"")</f>
        <v>1</v>
      </c>
    </row>
    <row r="225" spans="1:19" x14ac:dyDescent="0.2">
      <c r="A225" s="7">
        <f t="shared" si="24"/>
        <v>220</v>
      </c>
      <c r="B225" s="7">
        <f>IF($S225="","",INT(($A225-1)/Kontroll!$B$6)+1)</f>
        <v>44</v>
      </c>
      <c r="C225" s="7">
        <f>IF($S225="","",MOD($A225-1,Kontroll!$B$6)+1)</f>
        <v>5</v>
      </c>
      <c r="D225" s="15" t="str">
        <f>IF($S225="","",INDEX(Transjer!$A$6:$A$125,$B225))</f>
        <v/>
      </c>
      <c r="E225" s="15">
        <f>IF($S225="","",INDEX(Transjer!$B$6:$B$125,$B225))</f>
        <v>0</v>
      </c>
      <c r="F225" s="16">
        <f>IF($S225="","",INDEX(Transjer!$C$6:$C$125,$B225))</f>
        <v>0</v>
      </c>
      <c r="G225" s="17">
        <f>IF($S225="","",INDEX(Skjermingsrenter!$A$6:$A$35,$C225))</f>
        <v>2025</v>
      </c>
      <c r="H225" s="18">
        <f>IF($S225="","",INDEX(Transjer!$D$6:$D$125,$B225))</f>
        <v>0</v>
      </c>
      <c r="I225" s="18">
        <f>IF($S225="","",INDEX(Transjer!$E$6:$E$125,$B225))</f>
        <v>0</v>
      </c>
      <c r="J225" s="19">
        <f>IF($S225="","",INDEX(Skjermingsrenter!$B$6:$B$35,$C225))</f>
        <v>3.5999999999999997E-2</v>
      </c>
      <c r="K225" s="20">
        <f t="shared" si="25"/>
        <v>45658</v>
      </c>
      <c r="L225" s="21">
        <f>IF($S225="","",IF($G225&lt;YEAR($F225),0,$H225*SUMIFS(Utbytter!$D$6:$D$1005,Utbytter!$A$6:$A$1005,$E225,Utbytter!$B$6:$B$1005,"&gt;="&amp;$K225,Utbytter!$B$6:$B$1005,"&lt;="&amp;DATE($G225,12,31))))</f>
        <v>0</v>
      </c>
      <c r="M225" s="21">
        <f t="shared" si="31"/>
        <v>0</v>
      </c>
      <c r="N225" s="21">
        <f t="shared" si="26"/>
        <v>0</v>
      </c>
      <c r="O225" s="21">
        <f t="shared" si="27"/>
        <v>0</v>
      </c>
      <c r="P225" s="21">
        <f t="shared" si="28"/>
        <v>0</v>
      </c>
      <c r="Q225" s="21">
        <f t="shared" si="29"/>
        <v>0</v>
      </c>
      <c r="R225" s="21">
        <f t="shared" si="30"/>
        <v>0</v>
      </c>
      <c r="S225" s="7">
        <f>IF(ROW()-5&lt;=Kontroll!$B$8,1,"")</f>
        <v>1</v>
      </c>
    </row>
    <row r="226" spans="1:19" x14ac:dyDescent="0.2">
      <c r="A226" s="7">
        <f t="shared" si="24"/>
        <v>221</v>
      </c>
      <c r="B226" s="7">
        <f>IF($S226="","",INT(($A226-1)/Kontroll!$B$6)+1)</f>
        <v>45</v>
      </c>
      <c r="C226" s="7">
        <f>IF($S226="","",MOD($A226-1,Kontroll!$B$6)+1)</f>
        <v>1</v>
      </c>
      <c r="D226" s="15" t="str">
        <f>IF($S226="","",INDEX(Transjer!$A$6:$A$125,$B226))</f>
        <v/>
      </c>
      <c r="E226" s="15">
        <f>IF($S226="","",INDEX(Transjer!$B$6:$B$125,$B226))</f>
        <v>0</v>
      </c>
      <c r="F226" s="16">
        <f>IF($S226="","",INDEX(Transjer!$C$6:$C$125,$B226))</f>
        <v>0</v>
      </c>
      <c r="G226" s="17">
        <f>IF($S226="","",INDEX(Skjermingsrenter!$A$6:$A$35,$C226))</f>
        <v>2021</v>
      </c>
      <c r="H226" s="18">
        <f>IF($S226="","",INDEX(Transjer!$D$6:$D$125,$B226))</f>
        <v>0</v>
      </c>
      <c r="I226" s="18">
        <f>IF($S226="","",INDEX(Transjer!$E$6:$E$125,$B226))</f>
        <v>0</v>
      </c>
      <c r="J226" s="19">
        <f>IF($S226="","",INDEX(Skjermingsrenter!$B$6:$B$35,$C226))</f>
        <v>5.0000000000000001E-3</v>
      </c>
      <c r="K226" s="20">
        <f t="shared" si="25"/>
        <v>44197</v>
      </c>
      <c r="L226" s="21">
        <f>IF($S226="","",IF($G226&lt;YEAR($F226),0,$H226*SUMIFS(Utbytter!$D$6:$D$1005,Utbytter!$A$6:$A$1005,$E226,Utbytter!$B$6:$B$1005,"&gt;="&amp;$K226,Utbytter!$B$6:$B$1005,"&lt;="&amp;DATE($G226,12,31))))</f>
        <v>0</v>
      </c>
      <c r="M226" s="21">
        <f t="shared" si="31"/>
        <v>0</v>
      </c>
      <c r="N226" s="21">
        <f t="shared" si="26"/>
        <v>0</v>
      </c>
      <c r="O226" s="21">
        <f t="shared" si="27"/>
        <v>0</v>
      </c>
      <c r="P226" s="21">
        <f t="shared" si="28"/>
        <v>0</v>
      </c>
      <c r="Q226" s="21">
        <f t="shared" si="29"/>
        <v>0</v>
      </c>
      <c r="R226" s="21">
        <f t="shared" si="30"/>
        <v>0</v>
      </c>
      <c r="S226" s="7">
        <f>IF(ROW()-5&lt;=Kontroll!$B$8,1,"")</f>
        <v>1</v>
      </c>
    </row>
    <row r="227" spans="1:19" x14ac:dyDescent="0.2">
      <c r="A227" s="7">
        <f t="shared" si="24"/>
        <v>222</v>
      </c>
      <c r="B227" s="7">
        <f>IF($S227="","",INT(($A227-1)/Kontroll!$B$6)+1)</f>
        <v>45</v>
      </c>
      <c r="C227" s="7">
        <f>IF($S227="","",MOD($A227-1,Kontroll!$B$6)+1)</f>
        <v>2</v>
      </c>
      <c r="D227" s="15" t="str">
        <f>IF($S227="","",INDEX(Transjer!$A$6:$A$125,$B227))</f>
        <v/>
      </c>
      <c r="E227" s="15">
        <f>IF($S227="","",INDEX(Transjer!$B$6:$B$125,$B227))</f>
        <v>0</v>
      </c>
      <c r="F227" s="16">
        <f>IF($S227="","",INDEX(Transjer!$C$6:$C$125,$B227))</f>
        <v>0</v>
      </c>
      <c r="G227" s="17">
        <f>IF($S227="","",INDEX(Skjermingsrenter!$A$6:$A$35,$C227))</f>
        <v>2022</v>
      </c>
      <c r="H227" s="18">
        <f>IF($S227="","",INDEX(Transjer!$D$6:$D$125,$B227))</f>
        <v>0</v>
      </c>
      <c r="I227" s="18">
        <f>IF($S227="","",INDEX(Transjer!$E$6:$E$125,$B227))</f>
        <v>0</v>
      </c>
      <c r="J227" s="19">
        <f>IF($S227="","",INDEX(Skjermingsrenter!$B$6:$B$35,$C227))</f>
        <v>1.7000000000000001E-2</v>
      </c>
      <c r="K227" s="20">
        <f t="shared" si="25"/>
        <v>44562</v>
      </c>
      <c r="L227" s="21">
        <f>IF($S227="","",IF($G227&lt;YEAR($F227),0,$H227*SUMIFS(Utbytter!$D$6:$D$1005,Utbytter!$A$6:$A$1005,$E227,Utbytter!$B$6:$B$1005,"&gt;="&amp;$K227,Utbytter!$B$6:$B$1005,"&lt;="&amp;DATE($G227,12,31))))</f>
        <v>0</v>
      </c>
      <c r="M227" s="21">
        <f t="shared" si="31"/>
        <v>0</v>
      </c>
      <c r="N227" s="21">
        <f t="shared" si="26"/>
        <v>0</v>
      </c>
      <c r="O227" s="21">
        <f t="shared" si="27"/>
        <v>0</v>
      </c>
      <c r="P227" s="21">
        <f t="shared" si="28"/>
        <v>0</v>
      </c>
      <c r="Q227" s="21">
        <f t="shared" si="29"/>
        <v>0</v>
      </c>
      <c r="R227" s="21">
        <f t="shared" si="30"/>
        <v>0</v>
      </c>
      <c r="S227" s="7">
        <f>IF(ROW()-5&lt;=Kontroll!$B$8,1,"")</f>
        <v>1</v>
      </c>
    </row>
    <row r="228" spans="1:19" x14ac:dyDescent="0.2">
      <c r="A228" s="7">
        <f t="shared" si="24"/>
        <v>223</v>
      </c>
      <c r="B228" s="7">
        <f>IF($S228="","",INT(($A228-1)/Kontroll!$B$6)+1)</f>
        <v>45</v>
      </c>
      <c r="C228" s="7">
        <f>IF($S228="","",MOD($A228-1,Kontroll!$B$6)+1)</f>
        <v>3</v>
      </c>
      <c r="D228" s="15" t="str">
        <f>IF($S228="","",INDEX(Transjer!$A$6:$A$125,$B228))</f>
        <v/>
      </c>
      <c r="E228" s="15">
        <f>IF($S228="","",INDEX(Transjer!$B$6:$B$125,$B228))</f>
        <v>0</v>
      </c>
      <c r="F228" s="16">
        <f>IF($S228="","",INDEX(Transjer!$C$6:$C$125,$B228))</f>
        <v>0</v>
      </c>
      <c r="G228" s="17">
        <f>IF($S228="","",INDEX(Skjermingsrenter!$A$6:$A$35,$C228))</f>
        <v>2023</v>
      </c>
      <c r="H228" s="18">
        <f>IF($S228="","",INDEX(Transjer!$D$6:$D$125,$B228))</f>
        <v>0</v>
      </c>
      <c r="I228" s="18">
        <f>IF($S228="","",INDEX(Transjer!$E$6:$E$125,$B228))</f>
        <v>0</v>
      </c>
      <c r="J228" s="19">
        <f>IF($S228="","",INDEX(Skjermingsrenter!$B$6:$B$35,$C228))</f>
        <v>3.2000000000000001E-2</v>
      </c>
      <c r="K228" s="20">
        <f t="shared" si="25"/>
        <v>44927</v>
      </c>
      <c r="L228" s="21">
        <f>IF($S228="","",IF($G228&lt;YEAR($F228),0,$H228*SUMIFS(Utbytter!$D$6:$D$1005,Utbytter!$A$6:$A$1005,$E228,Utbytter!$B$6:$B$1005,"&gt;="&amp;$K228,Utbytter!$B$6:$B$1005,"&lt;="&amp;DATE($G228,12,31))))</f>
        <v>0</v>
      </c>
      <c r="M228" s="21">
        <f t="shared" si="31"/>
        <v>0</v>
      </c>
      <c r="N228" s="21">
        <f t="shared" si="26"/>
        <v>0</v>
      </c>
      <c r="O228" s="21">
        <f t="shared" si="27"/>
        <v>0</v>
      </c>
      <c r="P228" s="21">
        <f t="shared" si="28"/>
        <v>0</v>
      </c>
      <c r="Q228" s="21">
        <f t="shared" si="29"/>
        <v>0</v>
      </c>
      <c r="R228" s="21">
        <f t="shared" si="30"/>
        <v>0</v>
      </c>
      <c r="S228" s="7">
        <f>IF(ROW()-5&lt;=Kontroll!$B$8,1,"")</f>
        <v>1</v>
      </c>
    </row>
    <row r="229" spans="1:19" x14ac:dyDescent="0.2">
      <c r="A229" s="7">
        <f t="shared" si="24"/>
        <v>224</v>
      </c>
      <c r="B229" s="7">
        <f>IF($S229="","",INT(($A229-1)/Kontroll!$B$6)+1)</f>
        <v>45</v>
      </c>
      <c r="C229" s="7">
        <f>IF($S229="","",MOD($A229-1,Kontroll!$B$6)+1)</f>
        <v>4</v>
      </c>
      <c r="D229" s="15" t="str">
        <f>IF($S229="","",INDEX(Transjer!$A$6:$A$125,$B229))</f>
        <v/>
      </c>
      <c r="E229" s="15">
        <f>IF($S229="","",INDEX(Transjer!$B$6:$B$125,$B229))</f>
        <v>0</v>
      </c>
      <c r="F229" s="16">
        <f>IF($S229="","",INDEX(Transjer!$C$6:$C$125,$B229))</f>
        <v>0</v>
      </c>
      <c r="G229" s="17">
        <f>IF($S229="","",INDEX(Skjermingsrenter!$A$6:$A$35,$C229))</f>
        <v>2024</v>
      </c>
      <c r="H229" s="18">
        <f>IF($S229="","",INDEX(Transjer!$D$6:$D$125,$B229))</f>
        <v>0</v>
      </c>
      <c r="I229" s="18">
        <f>IF($S229="","",INDEX(Transjer!$E$6:$E$125,$B229))</f>
        <v>0</v>
      </c>
      <c r="J229" s="19">
        <f>IF($S229="","",INDEX(Skjermingsrenter!$B$6:$B$35,$C229))</f>
        <v>3.9E-2</v>
      </c>
      <c r="K229" s="20">
        <f t="shared" si="25"/>
        <v>45292</v>
      </c>
      <c r="L229" s="21">
        <f>IF($S229="","",IF($G229&lt;YEAR($F229),0,$H229*SUMIFS(Utbytter!$D$6:$D$1005,Utbytter!$A$6:$A$1005,$E229,Utbytter!$B$6:$B$1005,"&gt;="&amp;$K229,Utbytter!$B$6:$B$1005,"&lt;="&amp;DATE($G229,12,31))))</f>
        <v>0</v>
      </c>
      <c r="M229" s="21">
        <f t="shared" si="31"/>
        <v>0</v>
      </c>
      <c r="N229" s="21">
        <f t="shared" si="26"/>
        <v>0</v>
      </c>
      <c r="O229" s="21">
        <f t="shared" si="27"/>
        <v>0</v>
      </c>
      <c r="P229" s="21">
        <f t="shared" si="28"/>
        <v>0</v>
      </c>
      <c r="Q229" s="21">
        <f t="shared" si="29"/>
        <v>0</v>
      </c>
      <c r="R229" s="21">
        <f t="shared" si="30"/>
        <v>0</v>
      </c>
      <c r="S229" s="7">
        <f>IF(ROW()-5&lt;=Kontroll!$B$8,1,"")</f>
        <v>1</v>
      </c>
    </row>
    <row r="230" spans="1:19" x14ac:dyDescent="0.2">
      <c r="A230" s="7">
        <f t="shared" si="24"/>
        <v>225</v>
      </c>
      <c r="B230" s="7">
        <f>IF($S230="","",INT(($A230-1)/Kontroll!$B$6)+1)</f>
        <v>45</v>
      </c>
      <c r="C230" s="7">
        <f>IF($S230="","",MOD($A230-1,Kontroll!$B$6)+1)</f>
        <v>5</v>
      </c>
      <c r="D230" s="15" t="str">
        <f>IF($S230="","",INDEX(Transjer!$A$6:$A$125,$B230))</f>
        <v/>
      </c>
      <c r="E230" s="15">
        <f>IF($S230="","",INDEX(Transjer!$B$6:$B$125,$B230))</f>
        <v>0</v>
      </c>
      <c r="F230" s="16">
        <f>IF($S230="","",INDEX(Transjer!$C$6:$C$125,$B230))</f>
        <v>0</v>
      </c>
      <c r="G230" s="17">
        <f>IF($S230="","",INDEX(Skjermingsrenter!$A$6:$A$35,$C230))</f>
        <v>2025</v>
      </c>
      <c r="H230" s="18">
        <f>IF($S230="","",INDEX(Transjer!$D$6:$D$125,$B230))</f>
        <v>0</v>
      </c>
      <c r="I230" s="18">
        <f>IF($S230="","",INDEX(Transjer!$E$6:$E$125,$B230))</f>
        <v>0</v>
      </c>
      <c r="J230" s="19">
        <f>IF($S230="","",INDEX(Skjermingsrenter!$B$6:$B$35,$C230))</f>
        <v>3.5999999999999997E-2</v>
      </c>
      <c r="K230" s="20">
        <f t="shared" si="25"/>
        <v>45658</v>
      </c>
      <c r="L230" s="21">
        <f>IF($S230="","",IF($G230&lt;YEAR($F230),0,$H230*SUMIFS(Utbytter!$D$6:$D$1005,Utbytter!$A$6:$A$1005,$E230,Utbytter!$B$6:$B$1005,"&gt;="&amp;$K230,Utbytter!$B$6:$B$1005,"&lt;="&amp;DATE($G230,12,31))))</f>
        <v>0</v>
      </c>
      <c r="M230" s="21">
        <f t="shared" si="31"/>
        <v>0</v>
      </c>
      <c r="N230" s="21">
        <f t="shared" si="26"/>
        <v>0</v>
      </c>
      <c r="O230" s="21">
        <f t="shared" si="27"/>
        <v>0</v>
      </c>
      <c r="P230" s="21">
        <f t="shared" si="28"/>
        <v>0</v>
      </c>
      <c r="Q230" s="21">
        <f t="shared" si="29"/>
        <v>0</v>
      </c>
      <c r="R230" s="21">
        <f t="shared" si="30"/>
        <v>0</v>
      </c>
      <c r="S230" s="7">
        <f>IF(ROW()-5&lt;=Kontroll!$B$8,1,"")</f>
        <v>1</v>
      </c>
    </row>
    <row r="231" spans="1:19" x14ac:dyDescent="0.2">
      <c r="A231" s="7">
        <f t="shared" si="24"/>
        <v>226</v>
      </c>
      <c r="B231" s="7">
        <f>IF($S231="","",INT(($A231-1)/Kontroll!$B$6)+1)</f>
        <v>46</v>
      </c>
      <c r="C231" s="7">
        <f>IF($S231="","",MOD($A231-1,Kontroll!$B$6)+1)</f>
        <v>1</v>
      </c>
      <c r="D231" s="15" t="str">
        <f>IF($S231="","",INDEX(Transjer!$A$6:$A$125,$B231))</f>
        <v/>
      </c>
      <c r="E231" s="15">
        <f>IF($S231="","",INDEX(Transjer!$B$6:$B$125,$B231))</f>
        <v>0</v>
      </c>
      <c r="F231" s="16">
        <f>IF($S231="","",INDEX(Transjer!$C$6:$C$125,$B231))</f>
        <v>0</v>
      </c>
      <c r="G231" s="17">
        <f>IF($S231="","",INDEX(Skjermingsrenter!$A$6:$A$35,$C231))</f>
        <v>2021</v>
      </c>
      <c r="H231" s="18">
        <f>IF($S231="","",INDEX(Transjer!$D$6:$D$125,$B231))</f>
        <v>0</v>
      </c>
      <c r="I231" s="18">
        <f>IF($S231="","",INDEX(Transjer!$E$6:$E$125,$B231))</f>
        <v>0</v>
      </c>
      <c r="J231" s="19">
        <f>IF($S231="","",INDEX(Skjermingsrenter!$B$6:$B$35,$C231))</f>
        <v>5.0000000000000001E-3</v>
      </c>
      <c r="K231" s="20">
        <f t="shared" si="25"/>
        <v>44197</v>
      </c>
      <c r="L231" s="21">
        <f>IF($S231="","",IF($G231&lt;YEAR($F231),0,$H231*SUMIFS(Utbytter!$D$6:$D$1005,Utbytter!$A$6:$A$1005,$E231,Utbytter!$B$6:$B$1005,"&gt;="&amp;$K231,Utbytter!$B$6:$B$1005,"&lt;="&amp;DATE($G231,12,31))))</f>
        <v>0</v>
      </c>
      <c r="M231" s="21">
        <f t="shared" si="31"/>
        <v>0</v>
      </c>
      <c r="N231" s="21">
        <f t="shared" si="26"/>
        <v>0</v>
      </c>
      <c r="O231" s="21">
        <f t="shared" si="27"/>
        <v>0</v>
      </c>
      <c r="P231" s="21">
        <f t="shared" si="28"/>
        <v>0</v>
      </c>
      <c r="Q231" s="21">
        <f t="shared" si="29"/>
        <v>0</v>
      </c>
      <c r="R231" s="21">
        <f t="shared" si="30"/>
        <v>0</v>
      </c>
      <c r="S231" s="7">
        <f>IF(ROW()-5&lt;=Kontroll!$B$8,1,"")</f>
        <v>1</v>
      </c>
    </row>
    <row r="232" spans="1:19" x14ac:dyDescent="0.2">
      <c r="A232" s="7">
        <f t="shared" si="24"/>
        <v>227</v>
      </c>
      <c r="B232" s="7">
        <f>IF($S232="","",INT(($A232-1)/Kontroll!$B$6)+1)</f>
        <v>46</v>
      </c>
      <c r="C232" s="7">
        <f>IF($S232="","",MOD($A232-1,Kontroll!$B$6)+1)</f>
        <v>2</v>
      </c>
      <c r="D232" s="15" t="str">
        <f>IF($S232="","",INDEX(Transjer!$A$6:$A$125,$B232))</f>
        <v/>
      </c>
      <c r="E232" s="15">
        <f>IF($S232="","",INDEX(Transjer!$B$6:$B$125,$B232))</f>
        <v>0</v>
      </c>
      <c r="F232" s="16">
        <f>IF($S232="","",INDEX(Transjer!$C$6:$C$125,$B232))</f>
        <v>0</v>
      </c>
      <c r="G232" s="17">
        <f>IF($S232="","",INDEX(Skjermingsrenter!$A$6:$A$35,$C232))</f>
        <v>2022</v>
      </c>
      <c r="H232" s="18">
        <f>IF($S232="","",INDEX(Transjer!$D$6:$D$125,$B232))</f>
        <v>0</v>
      </c>
      <c r="I232" s="18">
        <f>IF($S232="","",INDEX(Transjer!$E$6:$E$125,$B232))</f>
        <v>0</v>
      </c>
      <c r="J232" s="19">
        <f>IF($S232="","",INDEX(Skjermingsrenter!$B$6:$B$35,$C232))</f>
        <v>1.7000000000000001E-2</v>
      </c>
      <c r="K232" s="20">
        <f t="shared" si="25"/>
        <v>44562</v>
      </c>
      <c r="L232" s="21">
        <f>IF($S232="","",IF($G232&lt;YEAR($F232),0,$H232*SUMIFS(Utbytter!$D$6:$D$1005,Utbytter!$A$6:$A$1005,$E232,Utbytter!$B$6:$B$1005,"&gt;="&amp;$K232,Utbytter!$B$6:$B$1005,"&lt;="&amp;DATE($G232,12,31))))</f>
        <v>0</v>
      </c>
      <c r="M232" s="21">
        <f t="shared" si="31"/>
        <v>0</v>
      </c>
      <c r="N232" s="21">
        <f t="shared" si="26"/>
        <v>0</v>
      </c>
      <c r="O232" s="21">
        <f t="shared" si="27"/>
        <v>0</v>
      </c>
      <c r="P232" s="21">
        <f t="shared" si="28"/>
        <v>0</v>
      </c>
      <c r="Q232" s="21">
        <f t="shared" si="29"/>
        <v>0</v>
      </c>
      <c r="R232" s="21">
        <f t="shared" si="30"/>
        <v>0</v>
      </c>
      <c r="S232" s="7">
        <f>IF(ROW()-5&lt;=Kontroll!$B$8,1,"")</f>
        <v>1</v>
      </c>
    </row>
    <row r="233" spans="1:19" x14ac:dyDescent="0.2">
      <c r="A233" s="7">
        <f t="shared" si="24"/>
        <v>228</v>
      </c>
      <c r="B233" s="7">
        <f>IF($S233="","",INT(($A233-1)/Kontroll!$B$6)+1)</f>
        <v>46</v>
      </c>
      <c r="C233" s="7">
        <f>IF($S233="","",MOD($A233-1,Kontroll!$B$6)+1)</f>
        <v>3</v>
      </c>
      <c r="D233" s="15" t="str">
        <f>IF($S233="","",INDEX(Transjer!$A$6:$A$125,$B233))</f>
        <v/>
      </c>
      <c r="E233" s="15">
        <f>IF($S233="","",INDEX(Transjer!$B$6:$B$125,$B233))</f>
        <v>0</v>
      </c>
      <c r="F233" s="16">
        <f>IF($S233="","",INDEX(Transjer!$C$6:$C$125,$B233))</f>
        <v>0</v>
      </c>
      <c r="G233" s="17">
        <f>IF($S233="","",INDEX(Skjermingsrenter!$A$6:$A$35,$C233))</f>
        <v>2023</v>
      </c>
      <c r="H233" s="18">
        <f>IF($S233="","",INDEX(Transjer!$D$6:$D$125,$B233))</f>
        <v>0</v>
      </c>
      <c r="I233" s="18">
        <f>IF($S233="","",INDEX(Transjer!$E$6:$E$125,$B233))</f>
        <v>0</v>
      </c>
      <c r="J233" s="19">
        <f>IF($S233="","",INDEX(Skjermingsrenter!$B$6:$B$35,$C233))</f>
        <v>3.2000000000000001E-2</v>
      </c>
      <c r="K233" s="20">
        <f t="shared" si="25"/>
        <v>44927</v>
      </c>
      <c r="L233" s="21">
        <f>IF($S233="","",IF($G233&lt;YEAR($F233),0,$H233*SUMIFS(Utbytter!$D$6:$D$1005,Utbytter!$A$6:$A$1005,$E233,Utbytter!$B$6:$B$1005,"&gt;="&amp;$K233,Utbytter!$B$6:$B$1005,"&lt;="&amp;DATE($G233,12,31))))</f>
        <v>0</v>
      </c>
      <c r="M233" s="21">
        <f t="shared" si="31"/>
        <v>0</v>
      </c>
      <c r="N233" s="21">
        <f t="shared" si="26"/>
        <v>0</v>
      </c>
      <c r="O233" s="21">
        <f t="shared" si="27"/>
        <v>0</v>
      </c>
      <c r="P233" s="21">
        <f t="shared" si="28"/>
        <v>0</v>
      </c>
      <c r="Q233" s="21">
        <f t="shared" si="29"/>
        <v>0</v>
      </c>
      <c r="R233" s="21">
        <f t="shared" si="30"/>
        <v>0</v>
      </c>
      <c r="S233" s="7">
        <f>IF(ROW()-5&lt;=Kontroll!$B$8,1,"")</f>
        <v>1</v>
      </c>
    </row>
    <row r="234" spans="1:19" x14ac:dyDescent="0.2">
      <c r="A234" s="7">
        <f t="shared" si="24"/>
        <v>229</v>
      </c>
      <c r="B234" s="7">
        <f>IF($S234="","",INT(($A234-1)/Kontroll!$B$6)+1)</f>
        <v>46</v>
      </c>
      <c r="C234" s="7">
        <f>IF($S234="","",MOD($A234-1,Kontroll!$B$6)+1)</f>
        <v>4</v>
      </c>
      <c r="D234" s="15" t="str">
        <f>IF($S234="","",INDEX(Transjer!$A$6:$A$125,$B234))</f>
        <v/>
      </c>
      <c r="E234" s="15">
        <f>IF($S234="","",INDEX(Transjer!$B$6:$B$125,$B234))</f>
        <v>0</v>
      </c>
      <c r="F234" s="16">
        <f>IF($S234="","",INDEX(Transjer!$C$6:$C$125,$B234))</f>
        <v>0</v>
      </c>
      <c r="G234" s="17">
        <f>IF($S234="","",INDEX(Skjermingsrenter!$A$6:$A$35,$C234))</f>
        <v>2024</v>
      </c>
      <c r="H234" s="18">
        <f>IF($S234="","",INDEX(Transjer!$D$6:$D$125,$B234))</f>
        <v>0</v>
      </c>
      <c r="I234" s="18">
        <f>IF($S234="","",INDEX(Transjer!$E$6:$E$125,$B234))</f>
        <v>0</v>
      </c>
      <c r="J234" s="19">
        <f>IF($S234="","",INDEX(Skjermingsrenter!$B$6:$B$35,$C234))</f>
        <v>3.9E-2</v>
      </c>
      <c r="K234" s="20">
        <f t="shared" si="25"/>
        <v>45292</v>
      </c>
      <c r="L234" s="21">
        <f>IF($S234="","",IF($G234&lt;YEAR($F234),0,$H234*SUMIFS(Utbytter!$D$6:$D$1005,Utbytter!$A$6:$A$1005,$E234,Utbytter!$B$6:$B$1005,"&gt;="&amp;$K234,Utbytter!$B$6:$B$1005,"&lt;="&amp;DATE($G234,12,31))))</f>
        <v>0</v>
      </c>
      <c r="M234" s="21">
        <f t="shared" si="31"/>
        <v>0</v>
      </c>
      <c r="N234" s="21">
        <f t="shared" si="26"/>
        <v>0</v>
      </c>
      <c r="O234" s="21">
        <f t="shared" si="27"/>
        <v>0</v>
      </c>
      <c r="P234" s="21">
        <f t="shared" si="28"/>
        <v>0</v>
      </c>
      <c r="Q234" s="21">
        <f t="shared" si="29"/>
        <v>0</v>
      </c>
      <c r="R234" s="21">
        <f t="shared" si="30"/>
        <v>0</v>
      </c>
      <c r="S234" s="7">
        <f>IF(ROW()-5&lt;=Kontroll!$B$8,1,"")</f>
        <v>1</v>
      </c>
    </row>
    <row r="235" spans="1:19" x14ac:dyDescent="0.2">
      <c r="A235" s="7">
        <f t="shared" si="24"/>
        <v>230</v>
      </c>
      <c r="B235" s="7">
        <f>IF($S235="","",INT(($A235-1)/Kontroll!$B$6)+1)</f>
        <v>46</v>
      </c>
      <c r="C235" s="7">
        <f>IF($S235="","",MOD($A235-1,Kontroll!$B$6)+1)</f>
        <v>5</v>
      </c>
      <c r="D235" s="15" t="str">
        <f>IF($S235="","",INDEX(Transjer!$A$6:$A$125,$B235))</f>
        <v/>
      </c>
      <c r="E235" s="15">
        <f>IF($S235="","",INDEX(Transjer!$B$6:$B$125,$B235))</f>
        <v>0</v>
      </c>
      <c r="F235" s="16">
        <f>IF($S235="","",INDEX(Transjer!$C$6:$C$125,$B235))</f>
        <v>0</v>
      </c>
      <c r="G235" s="17">
        <f>IF($S235="","",INDEX(Skjermingsrenter!$A$6:$A$35,$C235))</f>
        <v>2025</v>
      </c>
      <c r="H235" s="18">
        <f>IF($S235="","",INDEX(Transjer!$D$6:$D$125,$B235))</f>
        <v>0</v>
      </c>
      <c r="I235" s="18">
        <f>IF($S235="","",INDEX(Transjer!$E$6:$E$125,$B235))</f>
        <v>0</v>
      </c>
      <c r="J235" s="19">
        <f>IF($S235="","",INDEX(Skjermingsrenter!$B$6:$B$35,$C235))</f>
        <v>3.5999999999999997E-2</v>
      </c>
      <c r="K235" s="20">
        <f t="shared" si="25"/>
        <v>45658</v>
      </c>
      <c r="L235" s="21">
        <f>IF($S235="","",IF($G235&lt;YEAR($F235),0,$H235*SUMIFS(Utbytter!$D$6:$D$1005,Utbytter!$A$6:$A$1005,$E235,Utbytter!$B$6:$B$1005,"&gt;="&amp;$K235,Utbytter!$B$6:$B$1005,"&lt;="&amp;DATE($G235,12,31))))</f>
        <v>0</v>
      </c>
      <c r="M235" s="21">
        <f t="shared" si="31"/>
        <v>0</v>
      </c>
      <c r="N235" s="21">
        <f t="shared" si="26"/>
        <v>0</v>
      </c>
      <c r="O235" s="21">
        <f t="shared" si="27"/>
        <v>0</v>
      </c>
      <c r="P235" s="21">
        <f t="shared" si="28"/>
        <v>0</v>
      </c>
      <c r="Q235" s="21">
        <f t="shared" si="29"/>
        <v>0</v>
      </c>
      <c r="R235" s="21">
        <f t="shared" si="30"/>
        <v>0</v>
      </c>
      <c r="S235" s="7">
        <f>IF(ROW()-5&lt;=Kontroll!$B$8,1,"")</f>
        <v>1</v>
      </c>
    </row>
    <row r="236" spans="1:19" x14ac:dyDescent="0.2">
      <c r="A236" s="7">
        <f t="shared" si="24"/>
        <v>231</v>
      </c>
      <c r="B236" s="7">
        <f>IF($S236="","",INT(($A236-1)/Kontroll!$B$6)+1)</f>
        <v>47</v>
      </c>
      <c r="C236" s="7">
        <f>IF($S236="","",MOD($A236-1,Kontroll!$B$6)+1)</f>
        <v>1</v>
      </c>
      <c r="D236" s="15" t="str">
        <f>IF($S236="","",INDEX(Transjer!$A$6:$A$125,$B236))</f>
        <v/>
      </c>
      <c r="E236" s="15">
        <f>IF($S236="","",INDEX(Transjer!$B$6:$B$125,$B236))</f>
        <v>0</v>
      </c>
      <c r="F236" s="16">
        <f>IF($S236="","",INDEX(Transjer!$C$6:$C$125,$B236))</f>
        <v>0</v>
      </c>
      <c r="G236" s="17">
        <f>IF($S236="","",INDEX(Skjermingsrenter!$A$6:$A$35,$C236))</f>
        <v>2021</v>
      </c>
      <c r="H236" s="18">
        <f>IF($S236="","",INDEX(Transjer!$D$6:$D$125,$B236))</f>
        <v>0</v>
      </c>
      <c r="I236" s="18">
        <f>IF($S236="","",INDEX(Transjer!$E$6:$E$125,$B236))</f>
        <v>0</v>
      </c>
      <c r="J236" s="19">
        <f>IF($S236="","",INDEX(Skjermingsrenter!$B$6:$B$35,$C236))</f>
        <v>5.0000000000000001E-3</v>
      </c>
      <c r="K236" s="20">
        <f t="shared" si="25"/>
        <v>44197</v>
      </c>
      <c r="L236" s="21">
        <f>IF($S236="","",IF($G236&lt;YEAR($F236),0,$H236*SUMIFS(Utbytter!$D$6:$D$1005,Utbytter!$A$6:$A$1005,$E236,Utbytter!$B$6:$B$1005,"&gt;="&amp;$K236,Utbytter!$B$6:$B$1005,"&lt;="&amp;DATE($G236,12,31))))</f>
        <v>0</v>
      </c>
      <c r="M236" s="21">
        <f t="shared" si="31"/>
        <v>0</v>
      </c>
      <c r="N236" s="21">
        <f t="shared" si="26"/>
        <v>0</v>
      </c>
      <c r="O236" s="21">
        <f t="shared" si="27"/>
        <v>0</v>
      </c>
      <c r="P236" s="21">
        <f t="shared" si="28"/>
        <v>0</v>
      </c>
      <c r="Q236" s="21">
        <f t="shared" si="29"/>
        <v>0</v>
      </c>
      <c r="R236" s="21">
        <f t="shared" si="30"/>
        <v>0</v>
      </c>
      <c r="S236" s="7">
        <f>IF(ROW()-5&lt;=Kontroll!$B$8,1,"")</f>
        <v>1</v>
      </c>
    </row>
    <row r="237" spans="1:19" x14ac:dyDescent="0.2">
      <c r="A237" s="7">
        <f t="shared" si="24"/>
        <v>232</v>
      </c>
      <c r="B237" s="7">
        <f>IF($S237="","",INT(($A237-1)/Kontroll!$B$6)+1)</f>
        <v>47</v>
      </c>
      <c r="C237" s="7">
        <f>IF($S237="","",MOD($A237-1,Kontroll!$B$6)+1)</f>
        <v>2</v>
      </c>
      <c r="D237" s="15" t="str">
        <f>IF($S237="","",INDEX(Transjer!$A$6:$A$125,$B237))</f>
        <v/>
      </c>
      <c r="E237" s="15">
        <f>IF($S237="","",INDEX(Transjer!$B$6:$B$125,$B237))</f>
        <v>0</v>
      </c>
      <c r="F237" s="16">
        <f>IF($S237="","",INDEX(Transjer!$C$6:$C$125,$B237))</f>
        <v>0</v>
      </c>
      <c r="G237" s="17">
        <f>IF($S237="","",INDEX(Skjermingsrenter!$A$6:$A$35,$C237))</f>
        <v>2022</v>
      </c>
      <c r="H237" s="18">
        <f>IF($S237="","",INDEX(Transjer!$D$6:$D$125,$B237))</f>
        <v>0</v>
      </c>
      <c r="I237" s="18">
        <f>IF($S237="","",INDEX(Transjer!$E$6:$E$125,$B237))</f>
        <v>0</v>
      </c>
      <c r="J237" s="19">
        <f>IF($S237="","",INDEX(Skjermingsrenter!$B$6:$B$35,$C237))</f>
        <v>1.7000000000000001E-2</v>
      </c>
      <c r="K237" s="20">
        <f t="shared" si="25"/>
        <v>44562</v>
      </c>
      <c r="L237" s="21">
        <f>IF($S237="","",IF($G237&lt;YEAR($F237),0,$H237*SUMIFS(Utbytter!$D$6:$D$1005,Utbytter!$A$6:$A$1005,$E237,Utbytter!$B$6:$B$1005,"&gt;="&amp;$K237,Utbytter!$B$6:$B$1005,"&lt;="&amp;DATE($G237,12,31))))</f>
        <v>0</v>
      </c>
      <c r="M237" s="21">
        <f t="shared" si="31"/>
        <v>0</v>
      </c>
      <c r="N237" s="21">
        <f t="shared" si="26"/>
        <v>0</v>
      </c>
      <c r="O237" s="21">
        <f t="shared" si="27"/>
        <v>0</v>
      </c>
      <c r="P237" s="21">
        <f t="shared" si="28"/>
        <v>0</v>
      </c>
      <c r="Q237" s="21">
        <f t="shared" si="29"/>
        <v>0</v>
      </c>
      <c r="R237" s="21">
        <f t="shared" si="30"/>
        <v>0</v>
      </c>
      <c r="S237" s="7">
        <f>IF(ROW()-5&lt;=Kontroll!$B$8,1,"")</f>
        <v>1</v>
      </c>
    </row>
    <row r="238" spans="1:19" x14ac:dyDescent="0.2">
      <c r="A238" s="7">
        <f t="shared" si="24"/>
        <v>233</v>
      </c>
      <c r="B238" s="7">
        <f>IF($S238="","",INT(($A238-1)/Kontroll!$B$6)+1)</f>
        <v>47</v>
      </c>
      <c r="C238" s="7">
        <f>IF($S238="","",MOD($A238-1,Kontroll!$B$6)+1)</f>
        <v>3</v>
      </c>
      <c r="D238" s="15" t="str">
        <f>IF($S238="","",INDEX(Transjer!$A$6:$A$125,$B238))</f>
        <v/>
      </c>
      <c r="E238" s="15">
        <f>IF($S238="","",INDEX(Transjer!$B$6:$B$125,$B238))</f>
        <v>0</v>
      </c>
      <c r="F238" s="16">
        <f>IF($S238="","",INDEX(Transjer!$C$6:$C$125,$B238))</f>
        <v>0</v>
      </c>
      <c r="G238" s="17">
        <f>IF($S238="","",INDEX(Skjermingsrenter!$A$6:$A$35,$C238))</f>
        <v>2023</v>
      </c>
      <c r="H238" s="18">
        <f>IF($S238="","",INDEX(Transjer!$D$6:$D$125,$B238))</f>
        <v>0</v>
      </c>
      <c r="I238" s="18">
        <f>IF($S238="","",INDEX(Transjer!$E$6:$E$125,$B238))</f>
        <v>0</v>
      </c>
      <c r="J238" s="19">
        <f>IF($S238="","",INDEX(Skjermingsrenter!$B$6:$B$35,$C238))</f>
        <v>3.2000000000000001E-2</v>
      </c>
      <c r="K238" s="20">
        <f t="shared" si="25"/>
        <v>44927</v>
      </c>
      <c r="L238" s="21">
        <f>IF($S238="","",IF($G238&lt;YEAR($F238),0,$H238*SUMIFS(Utbytter!$D$6:$D$1005,Utbytter!$A$6:$A$1005,$E238,Utbytter!$B$6:$B$1005,"&gt;="&amp;$K238,Utbytter!$B$6:$B$1005,"&lt;="&amp;DATE($G238,12,31))))</f>
        <v>0</v>
      </c>
      <c r="M238" s="21">
        <f t="shared" si="31"/>
        <v>0</v>
      </c>
      <c r="N238" s="21">
        <f t="shared" si="26"/>
        <v>0</v>
      </c>
      <c r="O238" s="21">
        <f t="shared" si="27"/>
        <v>0</v>
      </c>
      <c r="P238" s="21">
        <f t="shared" si="28"/>
        <v>0</v>
      </c>
      <c r="Q238" s="21">
        <f t="shared" si="29"/>
        <v>0</v>
      </c>
      <c r="R238" s="21">
        <f t="shared" si="30"/>
        <v>0</v>
      </c>
      <c r="S238" s="7">
        <f>IF(ROW()-5&lt;=Kontroll!$B$8,1,"")</f>
        <v>1</v>
      </c>
    </row>
    <row r="239" spans="1:19" x14ac:dyDescent="0.2">
      <c r="A239" s="7">
        <f t="shared" si="24"/>
        <v>234</v>
      </c>
      <c r="B239" s="7">
        <f>IF($S239="","",INT(($A239-1)/Kontroll!$B$6)+1)</f>
        <v>47</v>
      </c>
      <c r="C239" s="7">
        <f>IF($S239="","",MOD($A239-1,Kontroll!$B$6)+1)</f>
        <v>4</v>
      </c>
      <c r="D239" s="15" t="str">
        <f>IF($S239="","",INDEX(Transjer!$A$6:$A$125,$B239))</f>
        <v/>
      </c>
      <c r="E239" s="15">
        <f>IF($S239="","",INDEX(Transjer!$B$6:$B$125,$B239))</f>
        <v>0</v>
      </c>
      <c r="F239" s="16">
        <f>IF($S239="","",INDEX(Transjer!$C$6:$C$125,$B239))</f>
        <v>0</v>
      </c>
      <c r="G239" s="17">
        <f>IF($S239="","",INDEX(Skjermingsrenter!$A$6:$A$35,$C239))</f>
        <v>2024</v>
      </c>
      <c r="H239" s="18">
        <f>IF($S239="","",INDEX(Transjer!$D$6:$D$125,$B239))</f>
        <v>0</v>
      </c>
      <c r="I239" s="18">
        <f>IF($S239="","",INDEX(Transjer!$E$6:$E$125,$B239))</f>
        <v>0</v>
      </c>
      <c r="J239" s="19">
        <f>IF($S239="","",INDEX(Skjermingsrenter!$B$6:$B$35,$C239))</f>
        <v>3.9E-2</v>
      </c>
      <c r="K239" s="20">
        <f t="shared" si="25"/>
        <v>45292</v>
      </c>
      <c r="L239" s="21">
        <f>IF($S239="","",IF($G239&lt;YEAR($F239),0,$H239*SUMIFS(Utbytter!$D$6:$D$1005,Utbytter!$A$6:$A$1005,$E239,Utbytter!$B$6:$B$1005,"&gt;="&amp;$K239,Utbytter!$B$6:$B$1005,"&lt;="&amp;DATE($G239,12,31))))</f>
        <v>0</v>
      </c>
      <c r="M239" s="21">
        <f t="shared" si="31"/>
        <v>0</v>
      </c>
      <c r="N239" s="21">
        <f t="shared" si="26"/>
        <v>0</v>
      </c>
      <c r="O239" s="21">
        <f t="shared" si="27"/>
        <v>0</v>
      </c>
      <c r="P239" s="21">
        <f t="shared" si="28"/>
        <v>0</v>
      </c>
      <c r="Q239" s="21">
        <f t="shared" si="29"/>
        <v>0</v>
      </c>
      <c r="R239" s="21">
        <f t="shared" si="30"/>
        <v>0</v>
      </c>
      <c r="S239" s="7">
        <f>IF(ROW()-5&lt;=Kontroll!$B$8,1,"")</f>
        <v>1</v>
      </c>
    </row>
    <row r="240" spans="1:19" x14ac:dyDescent="0.2">
      <c r="A240" s="7">
        <f t="shared" si="24"/>
        <v>235</v>
      </c>
      <c r="B240" s="7">
        <f>IF($S240="","",INT(($A240-1)/Kontroll!$B$6)+1)</f>
        <v>47</v>
      </c>
      <c r="C240" s="7">
        <f>IF($S240="","",MOD($A240-1,Kontroll!$B$6)+1)</f>
        <v>5</v>
      </c>
      <c r="D240" s="15" t="str">
        <f>IF($S240="","",INDEX(Transjer!$A$6:$A$125,$B240))</f>
        <v/>
      </c>
      <c r="E240" s="15">
        <f>IF($S240="","",INDEX(Transjer!$B$6:$B$125,$B240))</f>
        <v>0</v>
      </c>
      <c r="F240" s="16">
        <f>IF($S240="","",INDEX(Transjer!$C$6:$C$125,$B240))</f>
        <v>0</v>
      </c>
      <c r="G240" s="17">
        <f>IF($S240="","",INDEX(Skjermingsrenter!$A$6:$A$35,$C240))</f>
        <v>2025</v>
      </c>
      <c r="H240" s="18">
        <f>IF($S240="","",INDEX(Transjer!$D$6:$D$125,$B240))</f>
        <v>0</v>
      </c>
      <c r="I240" s="18">
        <f>IF($S240="","",INDEX(Transjer!$E$6:$E$125,$B240))</f>
        <v>0</v>
      </c>
      <c r="J240" s="19">
        <f>IF($S240="","",INDEX(Skjermingsrenter!$B$6:$B$35,$C240))</f>
        <v>3.5999999999999997E-2</v>
      </c>
      <c r="K240" s="20">
        <f t="shared" si="25"/>
        <v>45658</v>
      </c>
      <c r="L240" s="21">
        <f>IF($S240="","",IF($G240&lt;YEAR($F240),0,$H240*SUMIFS(Utbytter!$D$6:$D$1005,Utbytter!$A$6:$A$1005,$E240,Utbytter!$B$6:$B$1005,"&gt;="&amp;$K240,Utbytter!$B$6:$B$1005,"&lt;="&amp;DATE($G240,12,31))))</f>
        <v>0</v>
      </c>
      <c r="M240" s="21">
        <f t="shared" si="31"/>
        <v>0</v>
      </c>
      <c r="N240" s="21">
        <f t="shared" si="26"/>
        <v>0</v>
      </c>
      <c r="O240" s="21">
        <f t="shared" si="27"/>
        <v>0</v>
      </c>
      <c r="P240" s="21">
        <f t="shared" si="28"/>
        <v>0</v>
      </c>
      <c r="Q240" s="21">
        <f t="shared" si="29"/>
        <v>0</v>
      </c>
      <c r="R240" s="21">
        <f t="shared" si="30"/>
        <v>0</v>
      </c>
      <c r="S240" s="7">
        <f>IF(ROW()-5&lt;=Kontroll!$B$8,1,"")</f>
        <v>1</v>
      </c>
    </row>
    <row r="241" spans="1:19" x14ac:dyDescent="0.2">
      <c r="A241" s="7">
        <f t="shared" si="24"/>
        <v>236</v>
      </c>
      <c r="B241" s="7">
        <f>IF($S241="","",INT(($A241-1)/Kontroll!$B$6)+1)</f>
        <v>48</v>
      </c>
      <c r="C241" s="7">
        <f>IF($S241="","",MOD($A241-1,Kontroll!$B$6)+1)</f>
        <v>1</v>
      </c>
      <c r="D241" s="15" t="str">
        <f>IF($S241="","",INDEX(Transjer!$A$6:$A$125,$B241))</f>
        <v/>
      </c>
      <c r="E241" s="15">
        <f>IF($S241="","",INDEX(Transjer!$B$6:$B$125,$B241))</f>
        <v>0</v>
      </c>
      <c r="F241" s="16">
        <f>IF($S241="","",INDEX(Transjer!$C$6:$C$125,$B241))</f>
        <v>0</v>
      </c>
      <c r="G241" s="17">
        <f>IF($S241="","",INDEX(Skjermingsrenter!$A$6:$A$35,$C241))</f>
        <v>2021</v>
      </c>
      <c r="H241" s="18">
        <f>IF($S241="","",INDEX(Transjer!$D$6:$D$125,$B241))</f>
        <v>0</v>
      </c>
      <c r="I241" s="18">
        <f>IF($S241="","",INDEX(Transjer!$E$6:$E$125,$B241))</f>
        <v>0</v>
      </c>
      <c r="J241" s="19">
        <f>IF($S241="","",INDEX(Skjermingsrenter!$B$6:$B$35,$C241))</f>
        <v>5.0000000000000001E-3</v>
      </c>
      <c r="K241" s="20">
        <f t="shared" si="25"/>
        <v>44197</v>
      </c>
      <c r="L241" s="21">
        <f>IF($S241="","",IF($G241&lt;YEAR($F241),0,$H241*SUMIFS(Utbytter!$D$6:$D$1005,Utbytter!$A$6:$A$1005,$E241,Utbytter!$B$6:$B$1005,"&gt;="&amp;$K241,Utbytter!$B$6:$B$1005,"&lt;="&amp;DATE($G241,12,31))))</f>
        <v>0</v>
      </c>
      <c r="M241" s="21">
        <f t="shared" si="31"/>
        <v>0</v>
      </c>
      <c r="N241" s="21">
        <f t="shared" si="26"/>
        <v>0</v>
      </c>
      <c r="O241" s="21">
        <f t="shared" si="27"/>
        <v>0</v>
      </c>
      <c r="P241" s="21">
        <f t="shared" si="28"/>
        <v>0</v>
      </c>
      <c r="Q241" s="21">
        <f t="shared" si="29"/>
        <v>0</v>
      </c>
      <c r="R241" s="21">
        <f t="shared" si="30"/>
        <v>0</v>
      </c>
      <c r="S241" s="7">
        <f>IF(ROW()-5&lt;=Kontroll!$B$8,1,"")</f>
        <v>1</v>
      </c>
    </row>
    <row r="242" spans="1:19" x14ac:dyDescent="0.2">
      <c r="A242" s="7">
        <f t="shared" si="24"/>
        <v>237</v>
      </c>
      <c r="B242" s="7">
        <f>IF($S242="","",INT(($A242-1)/Kontroll!$B$6)+1)</f>
        <v>48</v>
      </c>
      <c r="C242" s="7">
        <f>IF($S242="","",MOD($A242-1,Kontroll!$B$6)+1)</f>
        <v>2</v>
      </c>
      <c r="D242" s="15" t="str">
        <f>IF($S242="","",INDEX(Transjer!$A$6:$A$125,$B242))</f>
        <v/>
      </c>
      <c r="E242" s="15">
        <f>IF($S242="","",INDEX(Transjer!$B$6:$B$125,$B242))</f>
        <v>0</v>
      </c>
      <c r="F242" s="16">
        <f>IF($S242="","",INDEX(Transjer!$C$6:$C$125,$B242))</f>
        <v>0</v>
      </c>
      <c r="G242" s="17">
        <f>IF($S242="","",INDEX(Skjermingsrenter!$A$6:$A$35,$C242))</f>
        <v>2022</v>
      </c>
      <c r="H242" s="18">
        <f>IF($S242="","",INDEX(Transjer!$D$6:$D$125,$B242))</f>
        <v>0</v>
      </c>
      <c r="I242" s="18">
        <f>IF($S242="","",INDEX(Transjer!$E$6:$E$125,$B242))</f>
        <v>0</v>
      </c>
      <c r="J242" s="19">
        <f>IF($S242="","",INDEX(Skjermingsrenter!$B$6:$B$35,$C242))</f>
        <v>1.7000000000000001E-2</v>
      </c>
      <c r="K242" s="20">
        <f t="shared" si="25"/>
        <v>44562</v>
      </c>
      <c r="L242" s="21">
        <f>IF($S242="","",IF($G242&lt;YEAR($F242),0,$H242*SUMIFS(Utbytter!$D$6:$D$1005,Utbytter!$A$6:$A$1005,$E242,Utbytter!$B$6:$B$1005,"&gt;="&amp;$K242,Utbytter!$B$6:$B$1005,"&lt;="&amp;DATE($G242,12,31))))</f>
        <v>0</v>
      </c>
      <c r="M242" s="21">
        <f t="shared" si="31"/>
        <v>0</v>
      </c>
      <c r="N242" s="21">
        <f t="shared" si="26"/>
        <v>0</v>
      </c>
      <c r="O242" s="21">
        <f t="shared" si="27"/>
        <v>0</v>
      </c>
      <c r="P242" s="21">
        <f t="shared" si="28"/>
        <v>0</v>
      </c>
      <c r="Q242" s="21">
        <f t="shared" si="29"/>
        <v>0</v>
      </c>
      <c r="R242" s="21">
        <f t="shared" si="30"/>
        <v>0</v>
      </c>
      <c r="S242" s="7">
        <f>IF(ROW()-5&lt;=Kontroll!$B$8,1,"")</f>
        <v>1</v>
      </c>
    </row>
    <row r="243" spans="1:19" x14ac:dyDescent="0.2">
      <c r="A243" s="7">
        <f t="shared" si="24"/>
        <v>238</v>
      </c>
      <c r="B243" s="7">
        <f>IF($S243="","",INT(($A243-1)/Kontroll!$B$6)+1)</f>
        <v>48</v>
      </c>
      <c r="C243" s="7">
        <f>IF($S243="","",MOD($A243-1,Kontroll!$B$6)+1)</f>
        <v>3</v>
      </c>
      <c r="D243" s="15" t="str">
        <f>IF($S243="","",INDEX(Transjer!$A$6:$A$125,$B243))</f>
        <v/>
      </c>
      <c r="E243" s="15">
        <f>IF($S243="","",INDEX(Transjer!$B$6:$B$125,$B243))</f>
        <v>0</v>
      </c>
      <c r="F243" s="16">
        <f>IF($S243="","",INDEX(Transjer!$C$6:$C$125,$B243))</f>
        <v>0</v>
      </c>
      <c r="G243" s="17">
        <f>IF($S243="","",INDEX(Skjermingsrenter!$A$6:$A$35,$C243))</f>
        <v>2023</v>
      </c>
      <c r="H243" s="18">
        <f>IF($S243="","",INDEX(Transjer!$D$6:$D$125,$B243))</f>
        <v>0</v>
      </c>
      <c r="I243" s="18">
        <f>IF($S243="","",INDEX(Transjer!$E$6:$E$125,$B243))</f>
        <v>0</v>
      </c>
      <c r="J243" s="19">
        <f>IF($S243="","",INDEX(Skjermingsrenter!$B$6:$B$35,$C243))</f>
        <v>3.2000000000000001E-2</v>
      </c>
      <c r="K243" s="20">
        <f t="shared" si="25"/>
        <v>44927</v>
      </c>
      <c r="L243" s="21">
        <f>IF($S243="","",IF($G243&lt;YEAR($F243),0,$H243*SUMIFS(Utbytter!$D$6:$D$1005,Utbytter!$A$6:$A$1005,$E243,Utbytter!$B$6:$B$1005,"&gt;="&amp;$K243,Utbytter!$B$6:$B$1005,"&lt;="&amp;DATE($G243,12,31))))</f>
        <v>0</v>
      </c>
      <c r="M243" s="21">
        <f t="shared" si="31"/>
        <v>0</v>
      </c>
      <c r="N243" s="21">
        <f t="shared" si="26"/>
        <v>0</v>
      </c>
      <c r="O243" s="21">
        <f t="shared" si="27"/>
        <v>0</v>
      </c>
      <c r="P243" s="21">
        <f t="shared" si="28"/>
        <v>0</v>
      </c>
      <c r="Q243" s="21">
        <f t="shared" si="29"/>
        <v>0</v>
      </c>
      <c r="R243" s="21">
        <f t="shared" si="30"/>
        <v>0</v>
      </c>
      <c r="S243" s="7">
        <f>IF(ROW()-5&lt;=Kontroll!$B$8,1,"")</f>
        <v>1</v>
      </c>
    </row>
    <row r="244" spans="1:19" x14ac:dyDescent="0.2">
      <c r="A244" s="7">
        <f t="shared" si="24"/>
        <v>239</v>
      </c>
      <c r="B244" s="7">
        <f>IF($S244="","",INT(($A244-1)/Kontroll!$B$6)+1)</f>
        <v>48</v>
      </c>
      <c r="C244" s="7">
        <f>IF($S244="","",MOD($A244-1,Kontroll!$B$6)+1)</f>
        <v>4</v>
      </c>
      <c r="D244" s="15" t="str">
        <f>IF($S244="","",INDEX(Transjer!$A$6:$A$125,$B244))</f>
        <v/>
      </c>
      <c r="E244" s="15">
        <f>IF($S244="","",INDEX(Transjer!$B$6:$B$125,$B244))</f>
        <v>0</v>
      </c>
      <c r="F244" s="16">
        <f>IF($S244="","",INDEX(Transjer!$C$6:$C$125,$B244))</f>
        <v>0</v>
      </c>
      <c r="G244" s="17">
        <f>IF($S244="","",INDEX(Skjermingsrenter!$A$6:$A$35,$C244))</f>
        <v>2024</v>
      </c>
      <c r="H244" s="18">
        <f>IF($S244="","",INDEX(Transjer!$D$6:$D$125,$B244))</f>
        <v>0</v>
      </c>
      <c r="I244" s="18">
        <f>IF($S244="","",INDEX(Transjer!$E$6:$E$125,$B244))</f>
        <v>0</v>
      </c>
      <c r="J244" s="19">
        <f>IF($S244="","",INDEX(Skjermingsrenter!$B$6:$B$35,$C244))</f>
        <v>3.9E-2</v>
      </c>
      <c r="K244" s="20">
        <f t="shared" si="25"/>
        <v>45292</v>
      </c>
      <c r="L244" s="21">
        <f>IF($S244="","",IF($G244&lt;YEAR($F244),0,$H244*SUMIFS(Utbytter!$D$6:$D$1005,Utbytter!$A$6:$A$1005,$E244,Utbytter!$B$6:$B$1005,"&gt;="&amp;$K244,Utbytter!$B$6:$B$1005,"&lt;="&amp;DATE($G244,12,31))))</f>
        <v>0</v>
      </c>
      <c r="M244" s="21">
        <f t="shared" si="31"/>
        <v>0</v>
      </c>
      <c r="N244" s="21">
        <f t="shared" si="26"/>
        <v>0</v>
      </c>
      <c r="O244" s="21">
        <f t="shared" si="27"/>
        <v>0</v>
      </c>
      <c r="P244" s="21">
        <f t="shared" si="28"/>
        <v>0</v>
      </c>
      <c r="Q244" s="21">
        <f t="shared" si="29"/>
        <v>0</v>
      </c>
      <c r="R244" s="21">
        <f t="shared" si="30"/>
        <v>0</v>
      </c>
      <c r="S244" s="7">
        <f>IF(ROW()-5&lt;=Kontroll!$B$8,1,"")</f>
        <v>1</v>
      </c>
    </row>
    <row r="245" spans="1:19" x14ac:dyDescent="0.2">
      <c r="A245" s="7">
        <f t="shared" si="24"/>
        <v>240</v>
      </c>
      <c r="B245" s="7">
        <f>IF($S245="","",INT(($A245-1)/Kontroll!$B$6)+1)</f>
        <v>48</v>
      </c>
      <c r="C245" s="7">
        <f>IF($S245="","",MOD($A245-1,Kontroll!$B$6)+1)</f>
        <v>5</v>
      </c>
      <c r="D245" s="15" t="str">
        <f>IF($S245="","",INDEX(Transjer!$A$6:$A$125,$B245))</f>
        <v/>
      </c>
      <c r="E245" s="15">
        <f>IF($S245="","",INDEX(Transjer!$B$6:$B$125,$B245))</f>
        <v>0</v>
      </c>
      <c r="F245" s="16">
        <f>IF($S245="","",INDEX(Transjer!$C$6:$C$125,$B245))</f>
        <v>0</v>
      </c>
      <c r="G245" s="17">
        <f>IF($S245="","",INDEX(Skjermingsrenter!$A$6:$A$35,$C245))</f>
        <v>2025</v>
      </c>
      <c r="H245" s="18">
        <f>IF($S245="","",INDEX(Transjer!$D$6:$D$125,$B245))</f>
        <v>0</v>
      </c>
      <c r="I245" s="18">
        <f>IF($S245="","",INDEX(Transjer!$E$6:$E$125,$B245))</f>
        <v>0</v>
      </c>
      <c r="J245" s="19">
        <f>IF($S245="","",INDEX(Skjermingsrenter!$B$6:$B$35,$C245))</f>
        <v>3.5999999999999997E-2</v>
      </c>
      <c r="K245" s="20">
        <f t="shared" si="25"/>
        <v>45658</v>
      </c>
      <c r="L245" s="21">
        <f>IF($S245="","",IF($G245&lt;YEAR($F245),0,$H245*SUMIFS(Utbytter!$D$6:$D$1005,Utbytter!$A$6:$A$1005,$E245,Utbytter!$B$6:$B$1005,"&gt;="&amp;$K245,Utbytter!$B$6:$B$1005,"&lt;="&amp;DATE($G245,12,31))))</f>
        <v>0</v>
      </c>
      <c r="M245" s="21">
        <f t="shared" si="31"/>
        <v>0</v>
      </c>
      <c r="N245" s="21">
        <f t="shared" si="26"/>
        <v>0</v>
      </c>
      <c r="O245" s="21">
        <f t="shared" si="27"/>
        <v>0</v>
      </c>
      <c r="P245" s="21">
        <f t="shared" si="28"/>
        <v>0</v>
      </c>
      <c r="Q245" s="21">
        <f t="shared" si="29"/>
        <v>0</v>
      </c>
      <c r="R245" s="21">
        <f t="shared" si="30"/>
        <v>0</v>
      </c>
      <c r="S245" s="7">
        <f>IF(ROW()-5&lt;=Kontroll!$B$8,1,"")</f>
        <v>1</v>
      </c>
    </row>
    <row r="246" spans="1:19" x14ac:dyDescent="0.2">
      <c r="A246" s="7">
        <f t="shared" si="24"/>
        <v>241</v>
      </c>
      <c r="B246" s="7">
        <f>IF($S246="","",INT(($A246-1)/Kontroll!$B$6)+1)</f>
        <v>49</v>
      </c>
      <c r="C246" s="7">
        <f>IF($S246="","",MOD($A246-1,Kontroll!$B$6)+1)</f>
        <v>1</v>
      </c>
      <c r="D246" s="15" t="str">
        <f>IF($S246="","",INDEX(Transjer!$A$6:$A$125,$B246))</f>
        <v/>
      </c>
      <c r="E246" s="15">
        <f>IF($S246="","",INDEX(Transjer!$B$6:$B$125,$B246))</f>
        <v>0</v>
      </c>
      <c r="F246" s="16">
        <f>IF($S246="","",INDEX(Transjer!$C$6:$C$125,$B246))</f>
        <v>0</v>
      </c>
      <c r="G246" s="17">
        <f>IF($S246="","",INDEX(Skjermingsrenter!$A$6:$A$35,$C246))</f>
        <v>2021</v>
      </c>
      <c r="H246" s="18">
        <f>IF($S246="","",INDEX(Transjer!$D$6:$D$125,$B246))</f>
        <v>0</v>
      </c>
      <c r="I246" s="18">
        <f>IF($S246="","",INDEX(Transjer!$E$6:$E$125,$B246))</f>
        <v>0</v>
      </c>
      <c r="J246" s="19">
        <f>IF($S246="","",INDEX(Skjermingsrenter!$B$6:$B$35,$C246))</f>
        <v>5.0000000000000001E-3</v>
      </c>
      <c r="K246" s="20">
        <f t="shared" si="25"/>
        <v>44197</v>
      </c>
      <c r="L246" s="21">
        <f>IF($S246="","",IF($G246&lt;YEAR($F246),0,$H246*SUMIFS(Utbytter!$D$6:$D$1005,Utbytter!$A$6:$A$1005,$E246,Utbytter!$B$6:$B$1005,"&gt;="&amp;$K246,Utbytter!$B$6:$B$1005,"&lt;="&amp;DATE($G246,12,31))))</f>
        <v>0</v>
      </c>
      <c r="M246" s="21">
        <f t="shared" si="31"/>
        <v>0</v>
      </c>
      <c r="N246" s="21">
        <f t="shared" si="26"/>
        <v>0</v>
      </c>
      <c r="O246" s="21">
        <f t="shared" si="27"/>
        <v>0</v>
      </c>
      <c r="P246" s="21">
        <f t="shared" si="28"/>
        <v>0</v>
      </c>
      <c r="Q246" s="21">
        <f t="shared" si="29"/>
        <v>0</v>
      </c>
      <c r="R246" s="21">
        <f t="shared" si="30"/>
        <v>0</v>
      </c>
      <c r="S246" s="7">
        <f>IF(ROW()-5&lt;=Kontroll!$B$8,1,"")</f>
        <v>1</v>
      </c>
    </row>
    <row r="247" spans="1:19" x14ac:dyDescent="0.2">
      <c r="A247" s="7">
        <f t="shared" si="24"/>
        <v>242</v>
      </c>
      <c r="B247" s="7">
        <f>IF($S247="","",INT(($A247-1)/Kontroll!$B$6)+1)</f>
        <v>49</v>
      </c>
      <c r="C247" s="7">
        <f>IF($S247="","",MOD($A247-1,Kontroll!$B$6)+1)</f>
        <v>2</v>
      </c>
      <c r="D247" s="15" t="str">
        <f>IF($S247="","",INDEX(Transjer!$A$6:$A$125,$B247))</f>
        <v/>
      </c>
      <c r="E247" s="15">
        <f>IF($S247="","",INDEX(Transjer!$B$6:$B$125,$B247))</f>
        <v>0</v>
      </c>
      <c r="F247" s="16">
        <f>IF($S247="","",INDEX(Transjer!$C$6:$C$125,$B247))</f>
        <v>0</v>
      </c>
      <c r="G247" s="17">
        <f>IF($S247="","",INDEX(Skjermingsrenter!$A$6:$A$35,$C247))</f>
        <v>2022</v>
      </c>
      <c r="H247" s="18">
        <f>IF($S247="","",INDEX(Transjer!$D$6:$D$125,$B247))</f>
        <v>0</v>
      </c>
      <c r="I247" s="18">
        <f>IF($S247="","",INDEX(Transjer!$E$6:$E$125,$B247))</f>
        <v>0</v>
      </c>
      <c r="J247" s="19">
        <f>IF($S247="","",INDEX(Skjermingsrenter!$B$6:$B$35,$C247))</f>
        <v>1.7000000000000001E-2</v>
      </c>
      <c r="K247" s="20">
        <f t="shared" si="25"/>
        <v>44562</v>
      </c>
      <c r="L247" s="21">
        <f>IF($S247="","",IF($G247&lt;YEAR($F247),0,$H247*SUMIFS(Utbytter!$D$6:$D$1005,Utbytter!$A$6:$A$1005,$E247,Utbytter!$B$6:$B$1005,"&gt;="&amp;$K247,Utbytter!$B$6:$B$1005,"&lt;="&amp;DATE($G247,12,31))))</f>
        <v>0</v>
      </c>
      <c r="M247" s="21">
        <f t="shared" si="31"/>
        <v>0</v>
      </c>
      <c r="N247" s="21">
        <f t="shared" si="26"/>
        <v>0</v>
      </c>
      <c r="O247" s="21">
        <f t="shared" si="27"/>
        <v>0</v>
      </c>
      <c r="P247" s="21">
        <f t="shared" si="28"/>
        <v>0</v>
      </c>
      <c r="Q247" s="21">
        <f t="shared" si="29"/>
        <v>0</v>
      </c>
      <c r="R247" s="21">
        <f t="shared" si="30"/>
        <v>0</v>
      </c>
      <c r="S247" s="7">
        <f>IF(ROW()-5&lt;=Kontroll!$B$8,1,"")</f>
        <v>1</v>
      </c>
    </row>
    <row r="248" spans="1:19" x14ac:dyDescent="0.2">
      <c r="A248" s="7">
        <f t="shared" si="24"/>
        <v>243</v>
      </c>
      <c r="B248" s="7">
        <f>IF($S248="","",INT(($A248-1)/Kontroll!$B$6)+1)</f>
        <v>49</v>
      </c>
      <c r="C248" s="7">
        <f>IF($S248="","",MOD($A248-1,Kontroll!$B$6)+1)</f>
        <v>3</v>
      </c>
      <c r="D248" s="15" t="str">
        <f>IF($S248="","",INDEX(Transjer!$A$6:$A$125,$B248))</f>
        <v/>
      </c>
      <c r="E248" s="15">
        <f>IF($S248="","",INDEX(Transjer!$B$6:$B$125,$B248))</f>
        <v>0</v>
      </c>
      <c r="F248" s="16">
        <f>IF($S248="","",INDEX(Transjer!$C$6:$C$125,$B248))</f>
        <v>0</v>
      </c>
      <c r="G248" s="17">
        <f>IF($S248="","",INDEX(Skjermingsrenter!$A$6:$A$35,$C248))</f>
        <v>2023</v>
      </c>
      <c r="H248" s="18">
        <f>IF($S248="","",INDEX(Transjer!$D$6:$D$125,$B248))</f>
        <v>0</v>
      </c>
      <c r="I248" s="18">
        <f>IF($S248="","",INDEX(Transjer!$E$6:$E$125,$B248))</f>
        <v>0</v>
      </c>
      <c r="J248" s="19">
        <f>IF($S248="","",INDEX(Skjermingsrenter!$B$6:$B$35,$C248))</f>
        <v>3.2000000000000001E-2</v>
      </c>
      <c r="K248" s="20">
        <f t="shared" si="25"/>
        <v>44927</v>
      </c>
      <c r="L248" s="21">
        <f>IF($S248="","",IF($G248&lt;YEAR($F248),0,$H248*SUMIFS(Utbytter!$D$6:$D$1005,Utbytter!$A$6:$A$1005,$E248,Utbytter!$B$6:$B$1005,"&gt;="&amp;$K248,Utbytter!$B$6:$B$1005,"&lt;="&amp;DATE($G248,12,31))))</f>
        <v>0</v>
      </c>
      <c r="M248" s="21">
        <f t="shared" si="31"/>
        <v>0</v>
      </c>
      <c r="N248" s="21">
        <f t="shared" si="26"/>
        <v>0</v>
      </c>
      <c r="O248" s="21">
        <f t="shared" si="27"/>
        <v>0</v>
      </c>
      <c r="P248" s="21">
        <f t="shared" si="28"/>
        <v>0</v>
      </c>
      <c r="Q248" s="21">
        <f t="shared" si="29"/>
        <v>0</v>
      </c>
      <c r="R248" s="21">
        <f t="shared" si="30"/>
        <v>0</v>
      </c>
      <c r="S248" s="7">
        <f>IF(ROW()-5&lt;=Kontroll!$B$8,1,"")</f>
        <v>1</v>
      </c>
    </row>
    <row r="249" spans="1:19" x14ac:dyDescent="0.2">
      <c r="A249" s="7">
        <f t="shared" si="24"/>
        <v>244</v>
      </c>
      <c r="B249" s="7">
        <f>IF($S249="","",INT(($A249-1)/Kontroll!$B$6)+1)</f>
        <v>49</v>
      </c>
      <c r="C249" s="7">
        <f>IF($S249="","",MOD($A249-1,Kontroll!$B$6)+1)</f>
        <v>4</v>
      </c>
      <c r="D249" s="15" t="str">
        <f>IF($S249="","",INDEX(Transjer!$A$6:$A$125,$B249))</f>
        <v/>
      </c>
      <c r="E249" s="15">
        <f>IF($S249="","",INDEX(Transjer!$B$6:$B$125,$B249))</f>
        <v>0</v>
      </c>
      <c r="F249" s="16">
        <f>IF($S249="","",INDEX(Transjer!$C$6:$C$125,$B249))</f>
        <v>0</v>
      </c>
      <c r="G249" s="17">
        <f>IF($S249="","",INDEX(Skjermingsrenter!$A$6:$A$35,$C249))</f>
        <v>2024</v>
      </c>
      <c r="H249" s="18">
        <f>IF($S249="","",INDEX(Transjer!$D$6:$D$125,$B249))</f>
        <v>0</v>
      </c>
      <c r="I249" s="18">
        <f>IF($S249="","",INDEX(Transjer!$E$6:$E$125,$B249))</f>
        <v>0</v>
      </c>
      <c r="J249" s="19">
        <f>IF($S249="","",INDEX(Skjermingsrenter!$B$6:$B$35,$C249))</f>
        <v>3.9E-2</v>
      </c>
      <c r="K249" s="20">
        <f t="shared" si="25"/>
        <v>45292</v>
      </c>
      <c r="L249" s="21">
        <f>IF($S249="","",IF($G249&lt;YEAR($F249),0,$H249*SUMIFS(Utbytter!$D$6:$D$1005,Utbytter!$A$6:$A$1005,$E249,Utbytter!$B$6:$B$1005,"&gt;="&amp;$K249,Utbytter!$B$6:$B$1005,"&lt;="&amp;DATE($G249,12,31))))</f>
        <v>0</v>
      </c>
      <c r="M249" s="21">
        <f t="shared" si="31"/>
        <v>0</v>
      </c>
      <c r="N249" s="21">
        <f t="shared" si="26"/>
        <v>0</v>
      </c>
      <c r="O249" s="21">
        <f t="shared" si="27"/>
        <v>0</v>
      </c>
      <c r="P249" s="21">
        <f t="shared" si="28"/>
        <v>0</v>
      </c>
      <c r="Q249" s="21">
        <f t="shared" si="29"/>
        <v>0</v>
      </c>
      <c r="R249" s="21">
        <f t="shared" si="30"/>
        <v>0</v>
      </c>
      <c r="S249" s="7">
        <f>IF(ROW()-5&lt;=Kontroll!$B$8,1,"")</f>
        <v>1</v>
      </c>
    </row>
    <row r="250" spans="1:19" x14ac:dyDescent="0.2">
      <c r="A250" s="7">
        <f t="shared" si="24"/>
        <v>245</v>
      </c>
      <c r="B250" s="7">
        <f>IF($S250="","",INT(($A250-1)/Kontroll!$B$6)+1)</f>
        <v>49</v>
      </c>
      <c r="C250" s="7">
        <f>IF($S250="","",MOD($A250-1,Kontroll!$B$6)+1)</f>
        <v>5</v>
      </c>
      <c r="D250" s="15" t="str">
        <f>IF($S250="","",INDEX(Transjer!$A$6:$A$125,$B250))</f>
        <v/>
      </c>
      <c r="E250" s="15">
        <f>IF($S250="","",INDEX(Transjer!$B$6:$B$125,$B250))</f>
        <v>0</v>
      </c>
      <c r="F250" s="16">
        <f>IF($S250="","",INDEX(Transjer!$C$6:$C$125,$B250))</f>
        <v>0</v>
      </c>
      <c r="G250" s="17">
        <f>IF($S250="","",INDEX(Skjermingsrenter!$A$6:$A$35,$C250))</f>
        <v>2025</v>
      </c>
      <c r="H250" s="18">
        <f>IF($S250="","",INDEX(Transjer!$D$6:$D$125,$B250))</f>
        <v>0</v>
      </c>
      <c r="I250" s="18">
        <f>IF($S250="","",INDEX(Transjer!$E$6:$E$125,$B250))</f>
        <v>0</v>
      </c>
      <c r="J250" s="19">
        <f>IF($S250="","",INDEX(Skjermingsrenter!$B$6:$B$35,$C250))</f>
        <v>3.5999999999999997E-2</v>
      </c>
      <c r="K250" s="20">
        <f t="shared" si="25"/>
        <v>45658</v>
      </c>
      <c r="L250" s="21">
        <f>IF($S250="","",IF($G250&lt;YEAR($F250),0,$H250*SUMIFS(Utbytter!$D$6:$D$1005,Utbytter!$A$6:$A$1005,$E250,Utbytter!$B$6:$B$1005,"&gt;="&amp;$K250,Utbytter!$B$6:$B$1005,"&lt;="&amp;DATE($G250,12,31))))</f>
        <v>0</v>
      </c>
      <c r="M250" s="21">
        <f t="shared" si="31"/>
        <v>0</v>
      </c>
      <c r="N250" s="21">
        <f t="shared" si="26"/>
        <v>0</v>
      </c>
      <c r="O250" s="21">
        <f t="shared" si="27"/>
        <v>0</v>
      </c>
      <c r="P250" s="21">
        <f t="shared" si="28"/>
        <v>0</v>
      </c>
      <c r="Q250" s="21">
        <f t="shared" si="29"/>
        <v>0</v>
      </c>
      <c r="R250" s="21">
        <f t="shared" si="30"/>
        <v>0</v>
      </c>
      <c r="S250" s="7">
        <f>IF(ROW()-5&lt;=Kontroll!$B$8,1,"")</f>
        <v>1</v>
      </c>
    </row>
    <row r="251" spans="1:19" x14ac:dyDescent="0.2">
      <c r="A251" s="7">
        <f t="shared" si="24"/>
        <v>246</v>
      </c>
      <c r="B251" s="7">
        <f>IF($S251="","",INT(($A251-1)/Kontroll!$B$6)+1)</f>
        <v>50</v>
      </c>
      <c r="C251" s="7">
        <f>IF($S251="","",MOD($A251-1,Kontroll!$B$6)+1)</f>
        <v>1</v>
      </c>
      <c r="D251" s="15" t="str">
        <f>IF($S251="","",INDEX(Transjer!$A$6:$A$125,$B251))</f>
        <v/>
      </c>
      <c r="E251" s="15">
        <f>IF($S251="","",INDEX(Transjer!$B$6:$B$125,$B251))</f>
        <v>0</v>
      </c>
      <c r="F251" s="16">
        <f>IF($S251="","",INDEX(Transjer!$C$6:$C$125,$B251))</f>
        <v>0</v>
      </c>
      <c r="G251" s="17">
        <f>IF($S251="","",INDEX(Skjermingsrenter!$A$6:$A$35,$C251))</f>
        <v>2021</v>
      </c>
      <c r="H251" s="18">
        <f>IF($S251="","",INDEX(Transjer!$D$6:$D$125,$B251))</f>
        <v>0</v>
      </c>
      <c r="I251" s="18">
        <f>IF($S251="","",INDEX(Transjer!$E$6:$E$125,$B251))</f>
        <v>0</v>
      </c>
      <c r="J251" s="19">
        <f>IF($S251="","",INDEX(Skjermingsrenter!$B$6:$B$35,$C251))</f>
        <v>5.0000000000000001E-3</v>
      </c>
      <c r="K251" s="20">
        <f t="shared" si="25"/>
        <v>44197</v>
      </c>
      <c r="L251" s="21">
        <f>IF($S251="","",IF($G251&lt;YEAR($F251),0,$H251*SUMIFS(Utbytter!$D$6:$D$1005,Utbytter!$A$6:$A$1005,$E251,Utbytter!$B$6:$B$1005,"&gt;="&amp;$K251,Utbytter!$B$6:$B$1005,"&lt;="&amp;DATE($G251,12,31))))</f>
        <v>0</v>
      </c>
      <c r="M251" s="21">
        <f t="shared" si="31"/>
        <v>0</v>
      </c>
      <c r="N251" s="21">
        <f t="shared" si="26"/>
        <v>0</v>
      </c>
      <c r="O251" s="21">
        <f t="shared" si="27"/>
        <v>0</v>
      </c>
      <c r="P251" s="21">
        <f t="shared" si="28"/>
        <v>0</v>
      </c>
      <c r="Q251" s="21">
        <f t="shared" si="29"/>
        <v>0</v>
      </c>
      <c r="R251" s="21">
        <f t="shared" si="30"/>
        <v>0</v>
      </c>
      <c r="S251" s="7">
        <f>IF(ROW()-5&lt;=Kontroll!$B$8,1,"")</f>
        <v>1</v>
      </c>
    </row>
    <row r="252" spans="1:19" x14ac:dyDescent="0.2">
      <c r="A252" s="7">
        <f t="shared" si="24"/>
        <v>247</v>
      </c>
      <c r="B252" s="7">
        <f>IF($S252="","",INT(($A252-1)/Kontroll!$B$6)+1)</f>
        <v>50</v>
      </c>
      <c r="C252" s="7">
        <f>IF($S252="","",MOD($A252-1,Kontroll!$B$6)+1)</f>
        <v>2</v>
      </c>
      <c r="D252" s="15" t="str">
        <f>IF($S252="","",INDEX(Transjer!$A$6:$A$125,$B252))</f>
        <v/>
      </c>
      <c r="E252" s="15">
        <f>IF($S252="","",INDEX(Transjer!$B$6:$B$125,$B252))</f>
        <v>0</v>
      </c>
      <c r="F252" s="16">
        <f>IF($S252="","",INDEX(Transjer!$C$6:$C$125,$B252))</f>
        <v>0</v>
      </c>
      <c r="G252" s="17">
        <f>IF($S252="","",INDEX(Skjermingsrenter!$A$6:$A$35,$C252))</f>
        <v>2022</v>
      </c>
      <c r="H252" s="18">
        <f>IF($S252="","",INDEX(Transjer!$D$6:$D$125,$B252))</f>
        <v>0</v>
      </c>
      <c r="I252" s="18">
        <f>IF($S252="","",INDEX(Transjer!$E$6:$E$125,$B252))</f>
        <v>0</v>
      </c>
      <c r="J252" s="19">
        <f>IF($S252="","",INDEX(Skjermingsrenter!$B$6:$B$35,$C252))</f>
        <v>1.7000000000000001E-2</v>
      </c>
      <c r="K252" s="20">
        <f t="shared" si="25"/>
        <v>44562</v>
      </c>
      <c r="L252" s="21">
        <f>IF($S252="","",IF($G252&lt;YEAR($F252),0,$H252*SUMIFS(Utbytter!$D$6:$D$1005,Utbytter!$A$6:$A$1005,$E252,Utbytter!$B$6:$B$1005,"&gt;="&amp;$K252,Utbytter!$B$6:$B$1005,"&lt;="&amp;DATE($G252,12,31))))</f>
        <v>0</v>
      </c>
      <c r="M252" s="21">
        <f t="shared" si="31"/>
        <v>0</v>
      </c>
      <c r="N252" s="21">
        <f t="shared" si="26"/>
        <v>0</v>
      </c>
      <c r="O252" s="21">
        <f t="shared" si="27"/>
        <v>0</v>
      </c>
      <c r="P252" s="21">
        <f t="shared" si="28"/>
        <v>0</v>
      </c>
      <c r="Q252" s="21">
        <f t="shared" si="29"/>
        <v>0</v>
      </c>
      <c r="R252" s="21">
        <f t="shared" si="30"/>
        <v>0</v>
      </c>
      <c r="S252" s="7">
        <f>IF(ROW()-5&lt;=Kontroll!$B$8,1,"")</f>
        <v>1</v>
      </c>
    </row>
    <row r="253" spans="1:19" x14ac:dyDescent="0.2">
      <c r="A253" s="7">
        <f t="shared" si="24"/>
        <v>248</v>
      </c>
      <c r="B253" s="7">
        <f>IF($S253="","",INT(($A253-1)/Kontroll!$B$6)+1)</f>
        <v>50</v>
      </c>
      <c r="C253" s="7">
        <f>IF($S253="","",MOD($A253-1,Kontroll!$B$6)+1)</f>
        <v>3</v>
      </c>
      <c r="D253" s="15" t="str">
        <f>IF($S253="","",INDEX(Transjer!$A$6:$A$125,$B253))</f>
        <v/>
      </c>
      <c r="E253" s="15">
        <f>IF($S253="","",INDEX(Transjer!$B$6:$B$125,$B253))</f>
        <v>0</v>
      </c>
      <c r="F253" s="16">
        <f>IF($S253="","",INDEX(Transjer!$C$6:$C$125,$B253))</f>
        <v>0</v>
      </c>
      <c r="G253" s="17">
        <f>IF($S253="","",INDEX(Skjermingsrenter!$A$6:$A$35,$C253))</f>
        <v>2023</v>
      </c>
      <c r="H253" s="18">
        <f>IF($S253="","",INDEX(Transjer!$D$6:$D$125,$B253))</f>
        <v>0</v>
      </c>
      <c r="I253" s="18">
        <f>IF($S253="","",INDEX(Transjer!$E$6:$E$125,$B253))</f>
        <v>0</v>
      </c>
      <c r="J253" s="19">
        <f>IF($S253="","",INDEX(Skjermingsrenter!$B$6:$B$35,$C253))</f>
        <v>3.2000000000000001E-2</v>
      </c>
      <c r="K253" s="20">
        <f t="shared" si="25"/>
        <v>44927</v>
      </c>
      <c r="L253" s="21">
        <f>IF($S253="","",IF($G253&lt;YEAR($F253),0,$H253*SUMIFS(Utbytter!$D$6:$D$1005,Utbytter!$A$6:$A$1005,$E253,Utbytter!$B$6:$B$1005,"&gt;="&amp;$K253,Utbytter!$B$6:$B$1005,"&lt;="&amp;DATE($G253,12,31))))</f>
        <v>0</v>
      </c>
      <c r="M253" s="21">
        <f t="shared" si="31"/>
        <v>0</v>
      </c>
      <c r="N253" s="21">
        <f t="shared" si="26"/>
        <v>0</v>
      </c>
      <c r="O253" s="21">
        <f t="shared" si="27"/>
        <v>0</v>
      </c>
      <c r="P253" s="21">
        <f t="shared" si="28"/>
        <v>0</v>
      </c>
      <c r="Q253" s="21">
        <f t="shared" si="29"/>
        <v>0</v>
      </c>
      <c r="R253" s="21">
        <f t="shared" si="30"/>
        <v>0</v>
      </c>
      <c r="S253" s="7">
        <f>IF(ROW()-5&lt;=Kontroll!$B$8,1,"")</f>
        <v>1</v>
      </c>
    </row>
    <row r="254" spans="1:19" x14ac:dyDescent="0.2">
      <c r="A254" s="7">
        <f t="shared" si="24"/>
        <v>249</v>
      </c>
      <c r="B254" s="7">
        <f>IF($S254="","",INT(($A254-1)/Kontroll!$B$6)+1)</f>
        <v>50</v>
      </c>
      <c r="C254" s="7">
        <f>IF($S254="","",MOD($A254-1,Kontroll!$B$6)+1)</f>
        <v>4</v>
      </c>
      <c r="D254" s="15" t="str">
        <f>IF($S254="","",INDEX(Transjer!$A$6:$A$125,$B254))</f>
        <v/>
      </c>
      <c r="E254" s="15">
        <f>IF($S254="","",INDEX(Transjer!$B$6:$B$125,$B254))</f>
        <v>0</v>
      </c>
      <c r="F254" s="16">
        <f>IF($S254="","",INDEX(Transjer!$C$6:$C$125,$B254))</f>
        <v>0</v>
      </c>
      <c r="G254" s="17">
        <f>IF($S254="","",INDEX(Skjermingsrenter!$A$6:$A$35,$C254))</f>
        <v>2024</v>
      </c>
      <c r="H254" s="18">
        <f>IF($S254="","",INDEX(Transjer!$D$6:$D$125,$B254))</f>
        <v>0</v>
      </c>
      <c r="I254" s="18">
        <f>IF($S254="","",INDEX(Transjer!$E$6:$E$125,$B254))</f>
        <v>0</v>
      </c>
      <c r="J254" s="19">
        <f>IF($S254="","",INDEX(Skjermingsrenter!$B$6:$B$35,$C254))</f>
        <v>3.9E-2</v>
      </c>
      <c r="K254" s="20">
        <f t="shared" si="25"/>
        <v>45292</v>
      </c>
      <c r="L254" s="21">
        <f>IF($S254="","",IF($G254&lt;YEAR($F254),0,$H254*SUMIFS(Utbytter!$D$6:$D$1005,Utbytter!$A$6:$A$1005,$E254,Utbytter!$B$6:$B$1005,"&gt;="&amp;$K254,Utbytter!$B$6:$B$1005,"&lt;="&amp;DATE($G254,12,31))))</f>
        <v>0</v>
      </c>
      <c r="M254" s="21">
        <f t="shared" si="31"/>
        <v>0</v>
      </c>
      <c r="N254" s="21">
        <f t="shared" si="26"/>
        <v>0</v>
      </c>
      <c r="O254" s="21">
        <f t="shared" si="27"/>
        <v>0</v>
      </c>
      <c r="P254" s="21">
        <f t="shared" si="28"/>
        <v>0</v>
      </c>
      <c r="Q254" s="21">
        <f t="shared" si="29"/>
        <v>0</v>
      </c>
      <c r="R254" s="21">
        <f t="shared" si="30"/>
        <v>0</v>
      </c>
      <c r="S254" s="7">
        <f>IF(ROW()-5&lt;=Kontroll!$B$8,1,"")</f>
        <v>1</v>
      </c>
    </row>
    <row r="255" spans="1:19" x14ac:dyDescent="0.2">
      <c r="A255" s="7">
        <f t="shared" si="24"/>
        <v>250</v>
      </c>
      <c r="B255" s="7">
        <f>IF($S255="","",INT(($A255-1)/Kontroll!$B$6)+1)</f>
        <v>50</v>
      </c>
      <c r="C255" s="7">
        <f>IF($S255="","",MOD($A255-1,Kontroll!$B$6)+1)</f>
        <v>5</v>
      </c>
      <c r="D255" s="15" t="str">
        <f>IF($S255="","",INDEX(Transjer!$A$6:$A$125,$B255))</f>
        <v/>
      </c>
      <c r="E255" s="15">
        <f>IF($S255="","",INDEX(Transjer!$B$6:$B$125,$B255))</f>
        <v>0</v>
      </c>
      <c r="F255" s="16">
        <f>IF($S255="","",INDEX(Transjer!$C$6:$C$125,$B255))</f>
        <v>0</v>
      </c>
      <c r="G255" s="17">
        <f>IF($S255="","",INDEX(Skjermingsrenter!$A$6:$A$35,$C255))</f>
        <v>2025</v>
      </c>
      <c r="H255" s="18">
        <f>IF($S255="","",INDEX(Transjer!$D$6:$D$125,$B255))</f>
        <v>0</v>
      </c>
      <c r="I255" s="18">
        <f>IF($S255="","",INDEX(Transjer!$E$6:$E$125,$B255))</f>
        <v>0</v>
      </c>
      <c r="J255" s="19">
        <f>IF($S255="","",INDEX(Skjermingsrenter!$B$6:$B$35,$C255))</f>
        <v>3.5999999999999997E-2</v>
      </c>
      <c r="K255" s="20">
        <f t="shared" si="25"/>
        <v>45658</v>
      </c>
      <c r="L255" s="21">
        <f>IF($S255="","",IF($G255&lt;YEAR($F255),0,$H255*SUMIFS(Utbytter!$D$6:$D$1005,Utbytter!$A$6:$A$1005,$E255,Utbytter!$B$6:$B$1005,"&gt;="&amp;$K255,Utbytter!$B$6:$B$1005,"&lt;="&amp;DATE($G255,12,31))))</f>
        <v>0</v>
      </c>
      <c r="M255" s="21">
        <f t="shared" si="31"/>
        <v>0</v>
      </c>
      <c r="N255" s="21">
        <f t="shared" si="26"/>
        <v>0</v>
      </c>
      <c r="O255" s="21">
        <f t="shared" si="27"/>
        <v>0</v>
      </c>
      <c r="P255" s="21">
        <f t="shared" si="28"/>
        <v>0</v>
      </c>
      <c r="Q255" s="21">
        <f t="shared" si="29"/>
        <v>0</v>
      </c>
      <c r="R255" s="21">
        <f t="shared" si="30"/>
        <v>0</v>
      </c>
      <c r="S255" s="7">
        <f>IF(ROW()-5&lt;=Kontroll!$B$8,1,"")</f>
        <v>1</v>
      </c>
    </row>
    <row r="256" spans="1:19" x14ac:dyDescent="0.2">
      <c r="A256" s="7">
        <f t="shared" si="24"/>
        <v>251</v>
      </c>
      <c r="B256" s="7">
        <f>IF($S256="","",INT(($A256-1)/Kontroll!$B$6)+1)</f>
        <v>51</v>
      </c>
      <c r="C256" s="7">
        <f>IF($S256="","",MOD($A256-1,Kontroll!$B$6)+1)</f>
        <v>1</v>
      </c>
      <c r="D256" s="15" t="str">
        <f>IF($S256="","",INDEX(Transjer!$A$6:$A$125,$B256))</f>
        <v/>
      </c>
      <c r="E256" s="15">
        <f>IF($S256="","",INDEX(Transjer!$B$6:$B$125,$B256))</f>
        <v>0</v>
      </c>
      <c r="F256" s="16">
        <f>IF($S256="","",INDEX(Transjer!$C$6:$C$125,$B256))</f>
        <v>0</v>
      </c>
      <c r="G256" s="17">
        <f>IF($S256="","",INDEX(Skjermingsrenter!$A$6:$A$35,$C256))</f>
        <v>2021</v>
      </c>
      <c r="H256" s="18">
        <f>IF($S256="","",INDEX(Transjer!$D$6:$D$125,$B256))</f>
        <v>0</v>
      </c>
      <c r="I256" s="18">
        <f>IF($S256="","",INDEX(Transjer!$E$6:$E$125,$B256))</f>
        <v>0</v>
      </c>
      <c r="J256" s="19">
        <f>IF($S256="","",INDEX(Skjermingsrenter!$B$6:$B$35,$C256))</f>
        <v>5.0000000000000001E-3</v>
      </c>
      <c r="K256" s="20">
        <f t="shared" si="25"/>
        <v>44197</v>
      </c>
      <c r="L256" s="21">
        <f>IF($S256="","",IF($G256&lt;YEAR($F256),0,$H256*SUMIFS(Utbytter!$D$6:$D$1005,Utbytter!$A$6:$A$1005,$E256,Utbytter!$B$6:$B$1005,"&gt;="&amp;$K256,Utbytter!$B$6:$B$1005,"&lt;="&amp;DATE($G256,12,31))))</f>
        <v>0</v>
      </c>
      <c r="M256" s="21">
        <f t="shared" si="31"/>
        <v>0</v>
      </c>
      <c r="N256" s="21">
        <f t="shared" si="26"/>
        <v>0</v>
      </c>
      <c r="O256" s="21">
        <f t="shared" si="27"/>
        <v>0</v>
      </c>
      <c r="P256" s="21">
        <f t="shared" si="28"/>
        <v>0</v>
      </c>
      <c r="Q256" s="21">
        <f t="shared" si="29"/>
        <v>0</v>
      </c>
      <c r="R256" s="21">
        <f t="shared" si="30"/>
        <v>0</v>
      </c>
      <c r="S256" s="7">
        <f>IF(ROW()-5&lt;=Kontroll!$B$8,1,"")</f>
        <v>1</v>
      </c>
    </row>
    <row r="257" spans="1:19" x14ac:dyDescent="0.2">
      <c r="A257" s="7">
        <f t="shared" si="24"/>
        <v>252</v>
      </c>
      <c r="B257" s="7">
        <f>IF($S257="","",INT(($A257-1)/Kontroll!$B$6)+1)</f>
        <v>51</v>
      </c>
      <c r="C257" s="7">
        <f>IF($S257="","",MOD($A257-1,Kontroll!$B$6)+1)</f>
        <v>2</v>
      </c>
      <c r="D257" s="15" t="str">
        <f>IF($S257="","",INDEX(Transjer!$A$6:$A$125,$B257))</f>
        <v/>
      </c>
      <c r="E257" s="15">
        <f>IF($S257="","",INDEX(Transjer!$B$6:$B$125,$B257))</f>
        <v>0</v>
      </c>
      <c r="F257" s="16">
        <f>IF($S257="","",INDEX(Transjer!$C$6:$C$125,$B257))</f>
        <v>0</v>
      </c>
      <c r="G257" s="17">
        <f>IF($S257="","",INDEX(Skjermingsrenter!$A$6:$A$35,$C257))</f>
        <v>2022</v>
      </c>
      <c r="H257" s="18">
        <f>IF($S257="","",INDEX(Transjer!$D$6:$D$125,$B257))</f>
        <v>0</v>
      </c>
      <c r="I257" s="18">
        <f>IF($S257="","",INDEX(Transjer!$E$6:$E$125,$B257))</f>
        <v>0</v>
      </c>
      <c r="J257" s="19">
        <f>IF($S257="","",INDEX(Skjermingsrenter!$B$6:$B$35,$C257))</f>
        <v>1.7000000000000001E-2</v>
      </c>
      <c r="K257" s="20">
        <f t="shared" si="25"/>
        <v>44562</v>
      </c>
      <c r="L257" s="21">
        <f>IF($S257="","",IF($G257&lt;YEAR($F257),0,$H257*SUMIFS(Utbytter!$D$6:$D$1005,Utbytter!$A$6:$A$1005,$E257,Utbytter!$B$6:$B$1005,"&gt;="&amp;$K257,Utbytter!$B$6:$B$1005,"&lt;="&amp;DATE($G257,12,31))))</f>
        <v>0</v>
      </c>
      <c r="M257" s="21">
        <f t="shared" si="31"/>
        <v>0</v>
      </c>
      <c r="N257" s="21">
        <f t="shared" si="26"/>
        <v>0</v>
      </c>
      <c r="O257" s="21">
        <f t="shared" si="27"/>
        <v>0</v>
      </c>
      <c r="P257" s="21">
        <f t="shared" si="28"/>
        <v>0</v>
      </c>
      <c r="Q257" s="21">
        <f t="shared" si="29"/>
        <v>0</v>
      </c>
      <c r="R257" s="21">
        <f t="shared" si="30"/>
        <v>0</v>
      </c>
      <c r="S257" s="7">
        <f>IF(ROW()-5&lt;=Kontroll!$B$8,1,"")</f>
        <v>1</v>
      </c>
    </row>
    <row r="258" spans="1:19" x14ac:dyDescent="0.2">
      <c r="A258" s="7">
        <f t="shared" si="24"/>
        <v>253</v>
      </c>
      <c r="B258" s="7">
        <f>IF($S258="","",INT(($A258-1)/Kontroll!$B$6)+1)</f>
        <v>51</v>
      </c>
      <c r="C258" s="7">
        <f>IF($S258="","",MOD($A258-1,Kontroll!$B$6)+1)</f>
        <v>3</v>
      </c>
      <c r="D258" s="15" t="str">
        <f>IF($S258="","",INDEX(Transjer!$A$6:$A$125,$B258))</f>
        <v/>
      </c>
      <c r="E258" s="15">
        <f>IF($S258="","",INDEX(Transjer!$B$6:$B$125,$B258))</f>
        <v>0</v>
      </c>
      <c r="F258" s="16">
        <f>IF($S258="","",INDEX(Transjer!$C$6:$C$125,$B258))</f>
        <v>0</v>
      </c>
      <c r="G258" s="17">
        <f>IF($S258="","",INDEX(Skjermingsrenter!$A$6:$A$35,$C258))</f>
        <v>2023</v>
      </c>
      <c r="H258" s="18">
        <f>IF($S258="","",INDEX(Transjer!$D$6:$D$125,$B258))</f>
        <v>0</v>
      </c>
      <c r="I258" s="18">
        <f>IF($S258="","",INDEX(Transjer!$E$6:$E$125,$B258))</f>
        <v>0</v>
      </c>
      <c r="J258" s="19">
        <f>IF($S258="","",INDEX(Skjermingsrenter!$B$6:$B$35,$C258))</f>
        <v>3.2000000000000001E-2</v>
      </c>
      <c r="K258" s="20">
        <f t="shared" si="25"/>
        <v>44927</v>
      </c>
      <c r="L258" s="21">
        <f>IF($S258="","",IF($G258&lt;YEAR($F258),0,$H258*SUMIFS(Utbytter!$D$6:$D$1005,Utbytter!$A$6:$A$1005,$E258,Utbytter!$B$6:$B$1005,"&gt;="&amp;$K258,Utbytter!$B$6:$B$1005,"&lt;="&amp;DATE($G258,12,31))))</f>
        <v>0</v>
      </c>
      <c r="M258" s="21">
        <f t="shared" si="31"/>
        <v>0</v>
      </c>
      <c r="N258" s="21">
        <f t="shared" si="26"/>
        <v>0</v>
      </c>
      <c r="O258" s="21">
        <f t="shared" si="27"/>
        <v>0</v>
      </c>
      <c r="P258" s="21">
        <f t="shared" si="28"/>
        <v>0</v>
      </c>
      <c r="Q258" s="21">
        <f t="shared" si="29"/>
        <v>0</v>
      </c>
      <c r="R258" s="21">
        <f t="shared" si="30"/>
        <v>0</v>
      </c>
      <c r="S258" s="7">
        <f>IF(ROW()-5&lt;=Kontroll!$B$8,1,"")</f>
        <v>1</v>
      </c>
    </row>
    <row r="259" spans="1:19" x14ac:dyDescent="0.2">
      <c r="A259" s="7">
        <f t="shared" si="24"/>
        <v>254</v>
      </c>
      <c r="B259" s="7">
        <f>IF($S259="","",INT(($A259-1)/Kontroll!$B$6)+1)</f>
        <v>51</v>
      </c>
      <c r="C259" s="7">
        <f>IF($S259="","",MOD($A259-1,Kontroll!$B$6)+1)</f>
        <v>4</v>
      </c>
      <c r="D259" s="15" t="str">
        <f>IF($S259="","",INDEX(Transjer!$A$6:$A$125,$B259))</f>
        <v/>
      </c>
      <c r="E259" s="15">
        <f>IF($S259="","",INDEX(Transjer!$B$6:$B$125,$B259))</f>
        <v>0</v>
      </c>
      <c r="F259" s="16">
        <f>IF($S259="","",INDEX(Transjer!$C$6:$C$125,$B259))</f>
        <v>0</v>
      </c>
      <c r="G259" s="17">
        <f>IF($S259="","",INDEX(Skjermingsrenter!$A$6:$A$35,$C259))</f>
        <v>2024</v>
      </c>
      <c r="H259" s="18">
        <f>IF($S259="","",INDEX(Transjer!$D$6:$D$125,$B259))</f>
        <v>0</v>
      </c>
      <c r="I259" s="18">
        <f>IF($S259="","",INDEX(Transjer!$E$6:$E$125,$B259))</f>
        <v>0</v>
      </c>
      <c r="J259" s="19">
        <f>IF($S259="","",INDEX(Skjermingsrenter!$B$6:$B$35,$C259))</f>
        <v>3.9E-2</v>
      </c>
      <c r="K259" s="20">
        <f t="shared" si="25"/>
        <v>45292</v>
      </c>
      <c r="L259" s="21">
        <f>IF($S259="","",IF($G259&lt;YEAR($F259),0,$H259*SUMIFS(Utbytter!$D$6:$D$1005,Utbytter!$A$6:$A$1005,$E259,Utbytter!$B$6:$B$1005,"&gt;="&amp;$K259,Utbytter!$B$6:$B$1005,"&lt;="&amp;DATE($G259,12,31))))</f>
        <v>0</v>
      </c>
      <c r="M259" s="21">
        <f t="shared" si="31"/>
        <v>0</v>
      </c>
      <c r="N259" s="21">
        <f t="shared" si="26"/>
        <v>0</v>
      </c>
      <c r="O259" s="21">
        <f t="shared" si="27"/>
        <v>0</v>
      </c>
      <c r="P259" s="21">
        <f t="shared" si="28"/>
        <v>0</v>
      </c>
      <c r="Q259" s="21">
        <f t="shared" si="29"/>
        <v>0</v>
      </c>
      <c r="R259" s="21">
        <f t="shared" si="30"/>
        <v>0</v>
      </c>
      <c r="S259" s="7">
        <f>IF(ROW()-5&lt;=Kontroll!$B$8,1,"")</f>
        <v>1</v>
      </c>
    </row>
    <row r="260" spans="1:19" x14ac:dyDescent="0.2">
      <c r="A260" s="7">
        <f t="shared" si="24"/>
        <v>255</v>
      </c>
      <c r="B260" s="7">
        <f>IF($S260="","",INT(($A260-1)/Kontroll!$B$6)+1)</f>
        <v>51</v>
      </c>
      <c r="C260" s="7">
        <f>IF($S260="","",MOD($A260-1,Kontroll!$B$6)+1)</f>
        <v>5</v>
      </c>
      <c r="D260" s="15" t="str">
        <f>IF($S260="","",INDEX(Transjer!$A$6:$A$125,$B260))</f>
        <v/>
      </c>
      <c r="E260" s="15">
        <f>IF($S260="","",INDEX(Transjer!$B$6:$B$125,$B260))</f>
        <v>0</v>
      </c>
      <c r="F260" s="16">
        <f>IF($S260="","",INDEX(Transjer!$C$6:$C$125,$B260))</f>
        <v>0</v>
      </c>
      <c r="G260" s="17">
        <f>IF($S260="","",INDEX(Skjermingsrenter!$A$6:$A$35,$C260))</f>
        <v>2025</v>
      </c>
      <c r="H260" s="18">
        <f>IF($S260="","",INDEX(Transjer!$D$6:$D$125,$B260))</f>
        <v>0</v>
      </c>
      <c r="I260" s="18">
        <f>IF($S260="","",INDEX(Transjer!$E$6:$E$125,$B260))</f>
        <v>0</v>
      </c>
      <c r="J260" s="19">
        <f>IF($S260="","",INDEX(Skjermingsrenter!$B$6:$B$35,$C260))</f>
        <v>3.5999999999999997E-2</v>
      </c>
      <c r="K260" s="20">
        <f t="shared" si="25"/>
        <v>45658</v>
      </c>
      <c r="L260" s="21">
        <f>IF($S260="","",IF($G260&lt;YEAR($F260),0,$H260*SUMIFS(Utbytter!$D$6:$D$1005,Utbytter!$A$6:$A$1005,$E260,Utbytter!$B$6:$B$1005,"&gt;="&amp;$K260,Utbytter!$B$6:$B$1005,"&lt;="&amp;DATE($G260,12,31))))</f>
        <v>0</v>
      </c>
      <c r="M260" s="21">
        <f t="shared" si="31"/>
        <v>0</v>
      </c>
      <c r="N260" s="21">
        <f t="shared" si="26"/>
        <v>0</v>
      </c>
      <c r="O260" s="21">
        <f t="shared" si="27"/>
        <v>0</v>
      </c>
      <c r="P260" s="21">
        <f t="shared" si="28"/>
        <v>0</v>
      </c>
      <c r="Q260" s="21">
        <f t="shared" si="29"/>
        <v>0</v>
      </c>
      <c r="R260" s="21">
        <f t="shared" si="30"/>
        <v>0</v>
      </c>
      <c r="S260" s="7">
        <f>IF(ROW()-5&lt;=Kontroll!$B$8,1,"")</f>
        <v>1</v>
      </c>
    </row>
    <row r="261" spans="1:19" x14ac:dyDescent="0.2">
      <c r="A261" s="7">
        <f t="shared" si="24"/>
        <v>256</v>
      </c>
      <c r="B261" s="7">
        <f>IF($S261="","",INT(($A261-1)/Kontroll!$B$6)+1)</f>
        <v>52</v>
      </c>
      <c r="C261" s="7">
        <f>IF($S261="","",MOD($A261-1,Kontroll!$B$6)+1)</f>
        <v>1</v>
      </c>
      <c r="D261" s="15" t="str">
        <f>IF($S261="","",INDEX(Transjer!$A$6:$A$125,$B261))</f>
        <v/>
      </c>
      <c r="E261" s="15">
        <f>IF($S261="","",INDEX(Transjer!$B$6:$B$125,$B261))</f>
        <v>0</v>
      </c>
      <c r="F261" s="16">
        <f>IF($S261="","",INDEX(Transjer!$C$6:$C$125,$B261))</f>
        <v>0</v>
      </c>
      <c r="G261" s="17">
        <f>IF($S261="","",INDEX(Skjermingsrenter!$A$6:$A$35,$C261))</f>
        <v>2021</v>
      </c>
      <c r="H261" s="18">
        <f>IF($S261="","",INDEX(Transjer!$D$6:$D$125,$B261))</f>
        <v>0</v>
      </c>
      <c r="I261" s="18">
        <f>IF($S261="","",INDEX(Transjer!$E$6:$E$125,$B261))</f>
        <v>0</v>
      </c>
      <c r="J261" s="19">
        <f>IF($S261="","",INDEX(Skjermingsrenter!$B$6:$B$35,$C261))</f>
        <v>5.0000000000000001E-3</v>
      </c>
      <c r="K261" s="20">
        <f t="shared" si="25"/>
        <v>44197</v>
      </c>
      <c r="L261" s="21">
        <f>IF($S261="","",IF($G261&lt;YEAR($F261),0,$H261*SUMIFS(Utbytter!$D$6:$D$1005,Utbytter!$A$6:$A$1005,$E261,Utbytter!$B$6:$B$1005,"&gt;="&amp;$K261,Utbytter!$B$6:$B$1005,"&lt;="&amp;DATE($G261,12,31))))</f>
        <v>0</v>
      </c>
      <c r="M261" s="21">
        <f t="shared" si="31"/>
        <v>0</v>
      </c>
      <c r="N261" s="21">
        <f t="shared" si="26"/>
        <v>0</v>
      </c>
      <c r="O261" s="21">
        <f t="shared" si="27"/>
        <v>0</v>
      </c>
      <c r="P261" s="21">
        <f t="shared" si="28"/>
        <v>0</v>
      </c>
      <c r="Q261" s="21">
        <f t="shared" si="29"/>
        <v>0</v>
      </c>
      <c r="R261" s="21">
        <f t="shared" si="30"/>
        <v>0</v>
      </c>
      <c r="S261" s="7">
        <f>IF(ROW()-5&lt;=Kontroll!$B$8,1,"")</f>
        <v>1</v>
      </c>
    </row>
    <row r="262" spans="1:19" x14ac:dyDescent="0.2">
      <c r="A262" s="7">
        <f t="shared" ref="A262:A325" si="32">IF($S262="","",ROW()-5)</f>
        <v>257</v>
      </c>
      <c r="B262" s="7">
        <f>IF($S262="","",INT(($A262-1)/Kontroll!$B$6)+1)</f>
        <v>52</v>
      </c>
      <c r="C262" s="7">
        <f>IF($S262="","",MOD($A262-1,Kontroll!$B$6)+1)</f>
        <v>2</v>
      </c>
      <c r="D262" s="15" t="str">
        <f>IF($S262="","",INDEX(Transjer!$A$6:$A$125,$B262))</f>
        <v/>
      </c>
      <c r="E262" s="15">
        <f>IF($S262="","",INDEX(Transjer!$B$6:$B$125,$B262))</f>
        <v>0</v>
      </c>
      <c r="F262" s="16">
        <f>IF($S262="","",INDEX(Transjer!$C$6:$C$125,$B262))</f>
        <v>0</v>
      </c>
      <c r="G262" s="17">
        <f>IF($S262="","",INDEX(Skjermingsrenter!$A$6:$A$35,$C262))</f>
        <v>2022</v>
      </c>
      <c r="H262" s="18">
        <f>IF($S262="","",INDEX(Transjer!$D$6:$D$125,$B262))</f>
        <v>0</v>
      </c>
      <c r="I262" s="18">
        <f>IF($S262="","",INDEX(Transjer!$E$6:$E$125,$B262))</f>
        <v>0</v>
      </c>
      <c r="J262" s="19">
        <f>IF($S262="","",INDEX(Skjermingsrenter!$B$6:$B$35,$C262))</f>
        <v>1.7000000000000001E-2</v>
      </c>
      <c r="K262" s="20">
        <f t="shared" ref="K262:K325" si="33">IF($S262="","",MAX(DATE($G262,1,1),$F262))</f>
        <v>44562</v>
      </c>
      <c r="L262" s="21">
        <f>IF($S262="","",IF($G262&lt;YEAR($F262),0,$H262*SUMIFS(Utbytter!$D$6:$D$1005,Utbytter!$A$6:$A$1005,$E262,Utbytter!$B$6:$B$1005,"&gt;="&amp;$K262,Utbytter!$B$6:$B$1005,"&lt;="&amp;DATE($G262,12,31))))</f>
        <v>0</v>
      </c>
      <c r="M262" s="21">
        <f t="shared" si="31"/>
        <v>0</v>
      </c>
      <c r="N262" s="21">
        <f t="shared" ref="N262:N325" si="34">IF($S262="","",IF($F262&lt;=DATE($G262,12,31),($I262+$M262)*$J262,0))</f>
        <v>0</v>
      </c>
      <c r="O262" s="21">
        <f t="shared" ref="O262:O325" si="35">IF($S262="","",$M262+$N262)</f>
        <v>0</v>
      </c>
      <c r="P262" s="21">
        <f t="shared" ref="P262:P325" si="36">IF($S262="","",MIN($L262,$O262))</f>
        <v>0</v>
      </c>
      <c r="Q262" s="21">
        <f t="shared" ref="Q262:Q325" si="37">IF($S262="","",$O262-$P262)</f>
        <v>0</v>
      </c>
      <c r="R262" s="21">
        <f t="shared" ref="R262:R325" si="38">IF($S262="","",$L262-$P262)</f>
        <v>0</v>
      </c>
      <c r="S262" s="7">
        <f>IF(ROW()-5&lt;=Kontroll!$B$8,1,"")</f>
        <v>1</v>
      </c>
    </row>
    <row r="263" spans="1:19" x14ac:dyDescent="0.2">
      <c r="A263" s="7">
        <f t="shared" si="32"/>
        <v>258</v>
      </c>
      <c r="B263" s="7">
        <f>IF($S263="","",INT(($A263-1)/Kontroll!$B$6)+1)</f>
        <v>52</v>
      </c>
      <c r="C263" s="7">
        <f>IF($S263="","",MOD($A263-1,Kontroll!$B$6)+1)</f>
        <v>3</v>
      </c>
      <c r="D263" s="15" t="str">
        <f>IF($S263="","",INDEX(Transjer!$A$6:$A$125,$B263))</f>
        <v/>
      </c>
      <c r="E263" s="15">
        <f>IF($S263="","",INDEX(Transjer!$B$6:$B$125,$B263))</f>
        <v>0</v>
      </c>
      <c r="F263" s="16">
        <f>IF($S263="","",INDEX(Transjer!$C$6:$C$125,$B263))</f>
        <v>0</v>
      </c>
      <c r="G263" s="17">
        <f>IF($S263="","",INDEX(Skjermingsrenter!$A$6:$A$35,$C263))</f>
        <v>2023</v>
      </c>
      <c r="H263" s="18">
        <f>IF($S263="","",INDEX(Transjer!$D$6:$D$125,$B263))</f>
        <v>0</v>
      </c>
      <c r="I263" s="18">
        <f>IF($S263="","",INDEX(Transjer!$E$6:$E$125,$B263))</f>
        <v>0</v>
      </c>
      <c r="J263" s="19">
        <f>IF($S263="","",INDEX(Skjermingsrenter!$B$6:$B$35,$C263))</f>
        <v>3.2000000000000001E-2</v>
      </c>
      <c r="K263" s="20">
        <f t="shared" si="33"/>
        <v>44927</v>
      </c>
      <c r="L263" s="21">
        <f>IF($S263="","",IF($G263&lt;YEAR($F263),0,$H263*SUMIFS(Utbytter!$D$6:$D$1005,Utbytter!$A$6:$A$1005,$E263,Utbytter!$B$6:$B$1005,"&gt;="&amp;$K263,Utbytter!$B$6:$B$1005,"&lt;="&amp;DATE($G263,12,31))))</f>
        <v>0</v>
      </c>
      <c r="M263" s="21">
        <f t="shared" ref="M263:M326" si="39">IF($S263="","",IF($C263=1,0,IF($D263=$D262,$Q262,0)))</f>
        <v>0</v>
      </c>
      <c r="N263" s="21">
        <f t="shared" si="34"/>
        <v>0</v>
      </c>
      <c r="O263" s="21">
        <f t="shared" si="35"/>
        <v>0</v>
      </c>
      <c r="P263" s="21">
        <f t="shared" si="36"/>
        <v>0</v>
      </c>
      <c r="Q263" s="21">
        <f t="shared" si="37"/>
        <v>0</v>
      </c>
      <c r="R263" s="21">
        <f t="shared" si="38"/>
        <v>0</v>
      </c>
      <c r="S263" s="7">
        <f>IF(ROW()-5&lt;=Kontroll!$B$8,1,"")</f>
        <v>1</v>
      </c>
    </row>
    <row r="264" spans="1:19" x14ac:dyDescent="0.2">
      <c r="A264" s="7">
        <f t="shared" si="32"/>
        <v>259</v>
      </c>
      <c r="B264" s="7">
        <f>IF($S264="","",INT(($A264-1)/Kontroll!$B$6)+1)</f>
        <v>52</v>
      </c>
      <c r="C264" s="7">
        <f>IF($S264="","",MOD($A264-1,Kontroll!$B$6)+1)</f>
        <v>4</v>
      </c>
      <c r="D264" s="15" t="str">
        <f>IF($S264="","",INDEX(Transjer!$A$6:$A$125,$B264))</f>
        <v/>
      </c>
      <c r="E264" s="15">
        <f>IF($S264="","",INDEX(Transjer!$B$6:$B$125,$B264))</f>
        <v>0</v>
      </c>
      <c r="F264" s="16">
        <f>IF($S264="","",INDEX(Transjer!$C$6:$C$125,$B264))</f>
        <v>0</v>
      </c>
      <c r="G264" s="17">
        <f>IF($S264="","",INDEX(Skjermingsrenter!$A$6:$A$35,$C264))</f>
        <v>2024</v>
      </c>
      <c r="H264" s="18">
        <f>IF($S264="","",INDEX(Transjer!$D$6:$D$125,$B264))</f>
        <v>0</v>
      </c>
      <c r="I264" s="18">
        <f>IF($S264="","",INDEX(Transjer!$E$6:$E$125,$B264))</f>
        <v>0</v>
      </c>
      <c r="J264" s="19">
        <f>IF($S264="","",INDEX(Skjermingsrenter!$B$6:$B$35,$C264))</f>
        <v>3.9E-2</v>
      </c>
      <c r="K264" s="20">
        <f t="shared" si="33"/>
        <v>45292</v>
      </c>
      <c r="L264" s="21">
        <f>IF($S264="","",IF($G264&lt;YEAR($F264),0,$H264*SUMIFS(Utbytter!$D$6:$D$1005,Utbytter!$A$6:$A$1005,$E264,Utbytter!$B$6:$B$1005,"&gt;="&amp;$K264,Utbytter!$B$6:$B$1005,"&lt;="&amp;DATE($G264,12,31))))</f>
        <v>0</v>
      </c>
      <c r="M264" s="21">
        <f t="shared" si="39"/>
        <v>0</v>
      </c>
      <c r="N264" s="21">
        <f t="shared" si="34"/>
        <v>0</v>
      </c>
      <c r="O264" s="21">
        <f t="shared" si="35"/>
        <v>0</v>
      </c>
      <c r="P264" s="21">
        <f t="shared" si="36"/>
        <v>0</v>
      </c>
      <c r="Q264" s="21">
        <f t="shared" si="37"/>
        <v>0</v>
      </c>
      <c r="R264" s="21">
        <f t="shared" si="38"/>
        <v>0</v>
      </c>
      <c r="S264" s="7">
        <f>IF(ROW()-5&lt;=Kontroll!$B$8,1,"")</f>
        <v>1</v>
      </c>
    </row>
    <row r="265" spans="1:19" x14ac:dyDescent="0.2">
      <c r="A265" s="7">
        <f t="shared" si="32"/>
        <v>260</v>
      </c>
      <c r="B265" s="7">
        <f>IF($S265="","",INT(($A265-1)/Kontroll!$B$6)+1)</f>
        <v>52</v>
      </c>
      <c r="C265" s="7">
        <f>IF($S265="","",MOD($A265-1,Kontroll!$B$6)+1)</f>
        <v>5</v>
      </c>
      <c r="D265" s="15" t="str">
        <f>IF($S265="","",INDEX(Transjer!$A$6:$A$125,$B265))</f>
        <v/>
      </c>
      <c r="E265" s="15">
        <f>IF($S265="","",INDEX(Transjer!$B$6:$B$125,$B265))</f>
        <v>0</v>
      </c>
      <c r="F265" s="16">
        <f>IF($S265="","",INDEX(Transjer!$C$6:$C$125,$B265))</f>
        <v>0</v>
      </c>
      <c r="G265" s="17">
        <f>IF($S265="","",INDEX(Skjermingsrenter!$A$6:$A$35,$C265))</f>
        <v>2025</v>
      </c>
      <c r="H265" s="18">
        <f>IF($S265="","",INDEX(Transjer!$D$6:$D$125,$B265))</f>
        <v>0</v>
      </c>
      <c r="I265" s="18">
        <f>IF($S265="","",INDEX(Transjer!$E$6:$E$125,$B265))</f>
        <v>0</v>
      </c>
      <c r="J265" s="19">
        <f>IF($S265="","",INDEX(Skjermingsrenter!$B$6:$B$35,$C265))</f>
        <v>3.5999999999999997E-2</v>
      </c>
      <c r="K265" s="20">
        <f t="shared" si="33"/>
        <v>45658</v>
      </c>
      <c r="L265" s="21">
        <f>IF($S265="","",IF($G265&lt;YEAR($F265),0,$H265*SUMIFS(Utbytter!$D$6:$D$1005,Utbytter!$A$6:$A$1005,$E265,Utbytter!$B$6:$B$1005,"&gt;="&amp;$K265,Utbytter!$B$6:$B$1005,"&lt;="&amp;DATE($G265,12,31))))</f>
        <v>0</v>
      </c>
      <c r="M265" s="21">
        <f t="shared" si="39"/>
        <v>0</v>
      </c>
      <c r="N265" s="21">
        <f t="shared" si="34"/>
        <v>0</v>
      </c>
      <c r="O265" s="21">
        <f t="shared" si="35"/>
        <v>0</v>
      </c>
      <c r="P265" s="21">
        <f t="shared" si="36"/>
        <v>0</v>
      </c>
      <c r="Q265" s="21">
        <f t="shared" si="37"/>
        <v>0</v>
      </c>
      <c r="R265" s="21">
        <f t="shared" si="38"/>
        <v>0</v>
      </c>
      <c r="S265" s="7">
        <f>IF(ROW()-5&lt;=Kontroll!$B$8,1,"")</f>
        <v>1</v>
      </c>
    </row>
    <row r="266" spans="1:19" x14ac:dyDescent="0.2">
      <c r="A266" s="7">
        <f t="shared" si="32"/>
        <v>261</v>
      </c>
      <c r="B266" s="7">
        <f>IF($S266="","",INT(($A266-1)/Kontroll!$B$6)+1)</f>
        <v>53</v>
      </c>
      <c r="C266" s="7">
        <f>IF($S266="","",MOD($A266-1,Kontroll!$B$6)+1)</f>
        <v>1</v>
      </c>
      <c r="D266" s="15" t="str">
        <f>IF($S266="","",INDEX(Transjer!$A$6:$A$125,$B266))</f>
        <v/>
      </c>
      <c r="E266" s="15">
        <f>IF($S266="","",INDEX(Transjer!$B$6:$B$125,$B266))</f>
        <v>0</v>
      </c>
      <c r="F266" s="16">
        <f>IF($S266="","",INDEX(Transjer!$C$6:$C$125,$B266))</f>
        <v>0</v>
      </c>
      <c r="G266" s="17">
        <f>IF($S266="","",INDEX(Skjermingsrenter!$A$6:$A$35,$C266))</f>
        <v>2021</v>
      </c>
      <c r="H266" s="18">
        <f>IF($S266="","",INDEX(Transjer!$D$6:$D$125,$B266))</f>
        <v>0</v>
      </c>
      <c r="I266" s="18">
        <f>IF($S266="","",INDEX(Transjer!$E$6:$E$125,$B266))</f>
        <v>0</v>
      </c>
      <c r="J266" s="19">
        <f>IF($S266="","",INDEX(Skjermingsrenter!$B$6:$B$35,$C266))</f>
        <v>5.0000000000000001E-3</v>
      </c>
      <c r="K266" s="20">
        <f t="shared" si="33"/>
        <v>44197</v>
      </c>
      <c r="L266" s="21">
        <f>IF($S266="","",IF($G266&lt;YEAR($F266),0,$H266*SUMIFS(Utbytter!$D$6:$D$1005,Utbytter!$A$6:$A$1005,$E266,Utbytter!$B$6:$B$1005,"&gt;="&amp;$K266,Utbytter!$B$6:$B$1005,"&lt;="&amp;DATE($G266,12,31))))</f>
        <v>0</v>
      </c>
      <c r="M266" s="21">
        <f t="shared" si="39"/>
        <v>0</v>
      </c>
      <c r="N266" s="21">
        <f t="shared" si="34"/>
        <v>0</v>
      </c>
      <c r="O266" s="21">
        <f t="shared" si="35"/>
        <v>0</v>
      </c>
      <c r="P266" s="21">
        <f t="shared" si="36"/>
        <v>0</v>
      </c>
      <c r="Q266" s="21">
        <f t="shared" si="37"/>
        <v>0</v>
      </c>
      <c r="R266" s="21">
        <f t="shared" si="38"/>
        <v>0</v>
      </c>
      <c r="S266" s="7">
        <f>IF(ROW()-5&lt;=Kontroll!$B$8,1,"")</f>
        <v>1</v>
      </c>
    </row>
    <row r="267" spans="1:19" x14ac:dyDescent="0.2">
      <c r="A267" s="7">
        <f t="shared" si="32"/>
        <v>262</v>
      </c>
      <c r="B267" s="7">
        <f>IF($S267="","",INT(($A267-1)/Kontroll!$B$6)+1)</f>
        <v>53</v>
      </c>
      <c r="C267" s="7">
        <f>IF($S267="","",MOD($A267-1,Kontroll!$B$6)+1)</f>
        <v>2</v>
      </c>
      <c r="D267" s="15" t="str">
        <f>IF($S267="","",INDEX(Transjer!$A$6:$A$125,$B267))</f>
        <v/>
      </c>
      <c r="E267" s="15">
        <f>IF($S267="","",INDEX(Transjer!$B$6:$B$125,$B267))</f>
        <v>0</v>
      </c>
      <c r="F267" s="16">
        <f>IF($S267="","",INDEX(Transjer!$C$6:$C$125,$B267))</f>
        <v>0</v>
      </c>
      <c r="G267" s="17">
        <f>IF($S267="","",INDEX(Skjermingsrenter!$A$6:$A$35,$C267))</f>
        <v>2022</v>
      </c>
      <c r="H267" s="18">
        <f>IF($S267="","",INDEX(Transjer!$D$6:$D$125,$B267))</f>
        <v>0</v>
      </c>
      <c r="I267" s="18">
        <f>IF($S267="","",INDEX(Transjer!$E$6:$E$125,$B267))</f>
        <v>0</v>
      </c>
      <c r="J267" s="19">
        <f>IF($S267="","",INDEX(Skjermingsrenter!$B$6:$B$35,$C267))</f>
        <v>1.7000000000000001E-2</v>
      </c>
      <c r="K267" s="20">
        <f t="shared" si="33"/>
        <v>44562</v>
      </c>
      <c r="L267" s="21">
        <f>IF($S267="","",IF($G267&lt;YEAR($F267),0,$H267*SUMIFS(Utbytter!$D$6:$D$1005,Utbytter!$A$6:$A$1005,$E267,Utbytter!$B$6:$B$1005,"&gt;="&amp;$K267,Utbytter!$B$6:$B$1005,"&lt;="&amp;DATE($G267,12,31))))</f>
        <v>0</v>
      </c>
      <c r="M267" s="21">
        <f t="shared" si="39"/>
        <v>0</v>
      </c>
      <c r="N267" s="21">
        <f t="shared" si="34"/>
        <v>0</v>
      </c>
      <c r="O267" s="21">
        <f t="shared" si="35"/>
        <v>0</v>
      </c>
      <c r="P267" s="21">
        <f t="shared" si="36"/>
        <v>0</v>
      </c>
      <c r="Q267" s="21">
        <f t="shared" si="37"/>
        <v>0</v>
      </c>
      <c r="R267" s="21">
        <f t="shared" si="38"/>
        <v>0</v>
      </c>
      <c r="S267" s="7">
        <f>IF(ROW()-5&lt;=Kontroll!$B$8,1,"")</f>
        <v>1</v>
      </c>
    </row>
    <row r="268" spans="1:19" x14ac:dyDescent="0.2">
      <c r="A268" s="7">
        <f t="shared" si="32"/>
        <v>263</v>
      </c>
      <c r="B268" s="7">
        <f>IF($S268="","",INT(($A268-1)/Kontroll!$B$6)+1)</f>
        <v>53</v>
      </c>
      <c r="C268" s="7">
        <f>IF($S268="","",MOD($A268-1,Kontroll!$B$6)+1)</f>
        <v>3</v>
      </c>
      <c r="D268" s="15" t="str">
        <f>IF($S268="","",INDEX(Transjer!$A$6:$A$125,$B268))</f>
        <v/>
      </c>
      <c r="E268" s="15">
        <f>IF($S268="","",INDEX(Transjer!$B$6:$B$125,$B268))</f>
        <v>0</v>
      </c>
      <c r="F268" s="16">
        <f>IF($S268="","",INDEX(Transjer!$C$6:$C$125,$B268))</f>
        <v>0</v>
      </c>
      <c r="G268" s="17">
        <f>IF($S268="","",INDEX(Skjermingsrenter!$A$6:$A$35,$C268))</f>
        <v>2023</v>
      </c>
      <c r="H268" s="18">
        <f>IF($S268="","",INDEX(Transjer!$D$6:$D$125,$B268))</f>
        <v>0</v>
      </c>
      <c r="I268" s="18">
        <f>IF($S268="","",INDEX(Transjer!$E$6:$E$125,$B268))</f>
        <v>0</v>
      </c>
      <c r="J268" s="19">
        <f>IF($S268="","",INDEX(Skjermingsrenter!$B$6:$B$35,$C268))</f>
        <v>3.2000000000000001E-2</v>
      </c>
      <c r="K268" s="20">
        <f t="shared" si="33"/>
        <v>44927</v>
      </c>
      <c r="L268" s="21">
        <f>IF($S268="","",IF($G268&lt;YEAR($F268),0,$H268*SUMIFS(Utbytter!$D$6:$D$1005,Utbytter!$A$6:$A$1005,$E268,Utbytter!$B$6:$B$1005,"&gt;="&amp;$K268,Utbytter!$B$6:$B$1005,"&lt;="&amp;DATE($G268,12,31))))</f>
        <v>0</v>
      </c>
      <c r="M268" s="21">
        <f t="shared" si="39"/>
        <v>0</v>
      </c>
      <c r="N268" s="21">
        <f t="shared" si="34"/>
        <v>0</v>
      </c>
      <c r="O268" s="21">
        <f t="shared" si="35"/>
        <v>0</v>
      </c>
      <c r="P268" s="21">
        <f t="shared" si="36"/>
        <v>0</v>
      </c>
      <c r="Q268" s="21">
        <f t="shared" si="37"/>
        <v>0</v>
      </c>
      <c r="R268" s="21">
        <f t="shared" si="38"/>
        <v>0</v>
      </c>
      <c r="S268" s="7">
        <f>IF(ROW()-5&lt;=Kontroll!$B$8,1,"")</f>
        <v>1</v>
      </c>
    </row>
    <row r="269" spans="1:19" x14ac:dyDescent="0.2">
      <c r="A269" s="7">
        <f t="shared" si="32"/>
        <v>264</v>
      </c>
      <c r="B269" s="7">
        <f>IF($S269="","",INT(($A269-1)/Kontroll!$B$6)+1)</f>
        <v>53</v>
      </c>
      <c r="C269" s="7">
        <f>IF($S269="","",MOD($A269-1,Kontroll!$B$6)+1)</f>
        <v>4</v>
      </c>
      <c r="D269" s="15" t="str">
        <f>IF($S269="","",INDEX(Transjer!$A$6:$A$125,$B269))</f>
        <v/>
      </c>
      <c r="E269" s="15">
        <f>IF($S269="","",INDEX(Transjer!$B$6:$B$125,$B269))</f>
        <v>0</v>
      </c>
      <c r="F269" s="16">
        <f>IF($S269="","",INDEX(Transjer!$C$6:$C$125,$B269))</f>
        <v>0</v>
      </c>
      <c r="G269" s="17">
        <f>IF($S269="","",INDEX(Skjermingsrenter!$A$6:$A$35,$C269))</f>
        <v>2024</v>
      </c>
      <c r="H269" s="18">
        <f>IF($S269="","",INDEX(Transjer!$D$6:$D$125,$B269))</f>
        <v>0</v>
      </c>
      <c r="I269" s="18">
        <f>IF($S269="","",INDEX(Transjer!$E$6:$E$125,$B269))</f>
        <v>0</v>
      </c>
      <c r="J269" s="19">
        <f>IF($S269="","",INDEX(Skjermingsrenter!$B$6:$B$35,$C269))</f>
        <v>3.9E-2</v>
      </c>
      <c r="K269" s="20">
        <f t="shared" si="33"/>
        <v>45292</v>
      </c>
      <c r="L269" s="21">
        <f>IF($S269="","",IF($G269&lt;YEAR($F269),0,$H269*SUMIFS(Utbytter!$D$6:$D$1005,Utbytter!$A$6:$A$1005,$E269,Utbytter!$B$6:$B$1005,"&gt;="&amp;$K269,Utbytter!$B$6:$B$1005,"&lt;="&amp;DATE($G269,12,31))))</f>
        <v>0</v>
      </c>
      <c r="M269" s="21">
        <f t="shared" si="39"/>
        <v>0</v>
      </c>
      <c r="N269" s="21">
        <f t="shared" si="34"/>
        <v>0</v>
      </c>
      <c r="O269" s="21">
        <f t="shared" si="35"/>
        <v>0</v>
      </c>
      <c r="P269" s="21">
        <f t="shared" si="36"/>
        <v>0</v>
      </c>
      <c r="Q269" s="21">
        <f t="shared" si="37"/>
        <v>0</v>
      </c>
      <c r="R269" s="21">
        <f t="shared" si="38"/>
        <v>0</v>
      </c>
      <c r="S269" s="7">
        <f>IF(ROW()-5&lt;=Kontroll!$B$8,1,"")</f>
        <v>1</v>
      </c>
    </row>
    <row r="270" spans="1:19" x14ac:dyDescent="0.2">
      <c r="A270" s="7">
        <f t="shared" si="32"/>
        <v>265</v>
      </c>
      <c r="B270" s="7">
        <f>IF($S270="","",INT(($A270-1)/Kontroll!$B$6)+1)</f>
        <v>53</v>
      </c>
      <c r="C270" s="7">
        <f>IF($S270="","",MOD($A270-1,Kontroll!$B$6)+1)</f>
        <v>5</v>
      </c>
      <c r="D270" s="15" t="str">
        <f>IF($S270="","",INDEX(Transjer!$A$6:$A$125,$B270))</f>
        <v/>
      </c>
      <c r="E270" s="15">
        <f>IF($S270="","",INDEX(Transjer!$B$6:$B$125,$B270))</f>
        <v>0</v>
      </c>
      <c r="F270" s="16">
        <f>IF($S270="","",INDEX(Transjer!$C$6:$C$125,$B270))</f>
        <v>0</v>
      </c>
      <c r="G270" s="17">
        <f>IF($S270="","",INDEX(Skjermingsrenter!$A$6:$A$35,$C270))</f>
        <v>2025</v>
      </c>
      <c r="H270" s="18">
        <f>IF($S270="","",INDEX(Transjer!$D$6:$D$125,$B270))</f>
        <v>0</v>
      </c>
      <c r="I270" s="18">
        <f>IF($S270="","",INDEX(Transjer!$E$6:$E$125,$B270))</f>
        <v>0</v>
      </c>
      <c r="J270" s="19">
        <f>IF($S270="","",INDEX(Skjermingsrenter!$B$6:$B$35,$C270))</f>
        <v>3.5999999999999997E-2</v>
      </c>
      <c r="K270" s="20">
        <f t="shared" si="33"/>
        <v>45658</v>
      </c>
      <c r="L270" s="21">
        <f>IF($S270="","",IF($G270&lt;YEAR($F270),0,$H270*SUMIFS(Utbytter!$D$6:$D$1005,Utbytter!$A$6:$A$1005,$E270,Utbytter!$B$6:$B$1005,"&gt;="&amp;$K270,Utbytter!$B$6:$B$1005,"&lt;="&amp;DATE($G270,12,31))))</f>
        <v>0</v>
      </c>
      <c r="M270" s="21">
        <f t="shared" si="39"/>
        <v>0</v>
      </c>
      <c r="N270" s="21">
        <f t="shared" si="34"/>
        <v>0</v>
      </c>
      <c r="O270" s="21">
        <f t="shared" si="35"/>
        <v>0</v>
      </c>
      <c r="P270" s="21">
        <f t="shared" si="36"/>
        <v>0</v>
      </c>
      <c r="Q270" s="21">
        <f t="shared" si="37"/>
        <v>0</v>
      </c>
      <c r="R270" s="21">
        <f t="shared" si="38"/>
        <v>0</v>
      </c>
      <c r="S270" s="7">
        <f>IF(ROW()-5&lt;=Kontroll!$B$8,1,"")</f>
        <v>1</v>
      </c>
    </row>
    <row r="271" spans="1:19" x14ac:dyDescent="0.2">
      <c r="A271" s="7">
        <f t="shared" si="32"/>
        <v>266</v>
      </c>
      <c r="B271" s="7">
        <f>IF($S271="","",INT(($A271-1)/Kontroll!$B$6)+1)</f>
        <v>54</v>
      </c>
      <c r="C271" s="7">
        <f>IF($S271="","",MOD($A271-1,Kontroll!$B$6)+1)</f>
        <v>1</v>
      </c>
      <c r="D271" s="15" t="str">
        <f>IF($S271="","",INDEX(Transjer!$A$6:$A$125,$B271))</f>
        <v/>
      </c>
      <c r="E271" s="15">
        <f>IF($S271="","",INDEX(Transjer!$B$6:$B$125,$B271))</f>
        <v>0</v>
      </c>
      <c r="F271" s="16">
        <f>IF($S271="","",INDEX(Transjer!$C$6:$C$125,$B271))</f>
        <v>0</v>
      </c>
      <c r="G271" s="17">
        <f>IF($S271="","",INDEX(Skjermingsrenter!$A$6:$A$35,$C271))</f>
        <v>2021</v>
      </c>
      <c r="H271" s="18">
        <f>IF($S271="","",INDEX(Transjer!$D$6:$D$125,$B271))</f>
        <v>0</v>
      </c>
      <c r="I271" s="18">
        <f>IF($S271="","",INDEX(Transjer!$E$6:$E$125,$B271))</f>
        <v>0</v>
      </c>
      <c r="J271" s="19">
        <f>IF($S271="","",INDEX(Skjermingsrenter!$B$6:$B$35,$C271))</f>
        <v>5.0000000000000001E-3</v>
      </c>
      <c r="K271" s="20">
        <f t="shared" si="33"/>
        <v>44197</v>
      </c>
      <c r="L271" s="21">
        <f>IF($S271="","",IF($G271&lt;YEAR($F271),0,$H271*SUMIFS(Utbytter!$D$6:$D$1005,Utbytter!$A$6:$A$1005,$E271,Utbytter!$B$6:$B$1005,"&gt;="&amp;$K271,Utbytter!$B$6:$B$1005,"&lt;="&amp;DATE($G271,12,31))))</f>
        <v>0</v>
      </c>
      <c r="M271" s="21">
        <f t="shared" si="39"/>
        <v>0</v>
      </c>
      <c r="N271" s="21">
        <f t="shared" si="34"/>
        <v>0</v>
      </c>
      <c r="O271" s="21">
        <f t="shared" si="35"/>
        <v>0</v>
      </c>
      <c r="P271" s="21">
        <f t="shared" si="36"/>
        <v>0</v>
      </c>
      <c r="Q271" s="21">
        <f t="shared" si="37"/>
        <v>0</v>
      </c>
      <c r="R271" s="21">
        <f t="shared" si="38"/>
        <v>0</v>
      </c>
      <c r="S271" s="7">
        <f>IF(ROW()-5&lt;=Kontroll!$B$8,1,"")</f>
        <v>1</v>
      </c>
    </row>
    <row r="272" spans="1:19" x14ac:dyDescent="0.2">
      <c r="A272" s="7">
        <f t="shared" si="32"/>
        <v>267</v>
      </c>
      <c r="B272" s="7">
        <f>IF($S272="","",INT(($A272-1)/Kontroll!$B$6)+1)</f>
        <v>54</v>
      </c>
      <c r="C272" s="7">
        <f>IF($S272="","",MOD($A272-1,Kontroll!$B$6)+1)</f>
        <v>2</v>
      </c>
      <c r="D272" s="15" t="str">
        <f>IF($S272="","",INDEX(Transjer!$A$6:$A$125,$B272))</f>
        <v/>
      </c>
      <c r="E272" s="15">
        <f>IF($S272="","",INDEX(Transjer!$B$6:$B$125,$B272))</f>
        <v>0</v>
      </c>
      <c r="F272" s="16">
        <f>IF($S272="","",INDEX(Transjer!$C$6:$C$125,$B272))</f>
        <v>0</v>
      </c>
      <c r="G272" s="17">
        <f>IF($S272="","",INDEX(Skjermingsrenter!$A$6:$A$35,$C272))</f>
        <v>2022</v>
      </c>
      <c r="H272" s="18">
        <f>IF($S272="","",INDEX(Transjer!$D$6:$D$125,$B272))</f>
        <v>0</v>
      </c>
      <c r="I272" s="18">
        <f>IF($S272="","",INDEX(Transjer!$E$6:$E$125,$B272))</f>
        <v>0</v>
      </c>
      <c r="J272" s="19">
        <f>IF($S272="","",INDEX(Skjermingsrenter!$B$6:$B$35,$C272))</f>
        <v>1.7000000000000001E-2</v>
      </c>
      <c r="K272" s="20">
        <f t="shared" si="33"/>
        <v>44562</v>
      </c>
      <c r="L272" s="21">
        <f>IF($S272="","",IF($G272&lt;YEAR($F272),0,$H272*SUMIFS(Utbytter!$D$6:$D$1005,Utbytter!$A$6:$A$1005,$E272,Utbytter!$B$6:$B$1005,"&gt;="&amp;$K272,Utbytter!$B$6:$B$1005,"&lt;="&amp;DATE($G272,12,31))))</f>
        <v>0</v>
      </c>
      <c r="M272" s="21">
        <f t="shared" si="39"/>
        <v>0</v>
      </c>
      <c r="N272" s="21">
        <f t="shared" si="34"/>
        <v>0</v>
      </c>
      <c r="O272" s="21">
        <f t="shared" si="35"/>
        <v>0</v>
      </c>
      <c r="P272" s="21">
        <f t="shared" si="36"/>
        <v>0</v>
      </c>
      <c r="Q272" s="21">
        <f t="shared" si="37"/>
        <v>0</v>
      </c>
      <c r="R272" s="21">
        <f t="shared" si="38"/>
        <v>0</v>
      </c>
      <c r="S272" s="7">
        <f>IF(ROW()-5&lt;=Kontroll!$B$8,1,"")</f>
        <v>1</v>
      </c>
    </row>
    <row r="273" spans="1:19" x14ac:dyDescent="0.2">
      <c r="A273" s="7">
        <f t="shared" si="32"/>
        <v>268</v>
      </c>
      <c r="B273" s="7">
        <f>IF($S273="","",INT(($A273-1)/Kontroll!$B$6)+1)</f>
        <v>54</v>
      </c>
      <c r="C273" s="7">
        <f>IF($S273="","",MOD($A273-1,Kontroll!$B$6)+1)</f>
        <v>3</v>
      </c>
      <c r="D273" s="15" t="str">
        <f>IF($S273="","",INDEX(Transjer!$A$6:$A$125,$B273))</f>
        <v/>
      </c>
      <c r="E273" s="15">
        <f>IF($S273="","",INDEX(Transjer!$B$6:$B$125,$B273))</f>
        <v>0</v>
      </c>
      <c r="F273" s="16">
        <f>IF($S273="","",INDEX(Transjer!$C$6:$C$125,$B273))</f>
        <v>0</v>
      </c>
      <c r="G273" s="17">
        <f>IF($S273="","",INDEX(Skjermingsrenter!$A$6:$A$35,$C273))</f>
        <v>2023</v>
      </c>
      <c r="H273" s="18">
        <f>IF($S273="","",INDEX(Transjer!$D$6:$D$125,$B273))</f>
        <v>0</v>
      </c>
      <c r="I273" s="18">
        <f>IF($S273="","",INDEX(Transjer!$E$6:$E$125,$B273))</f>
        <v>0</v>
      </c>
      <c r="J273" s="19">
        <f>IF($S273="","",INDEX(Skjermingsrenter!$B$6:$B$35,$C273))</f>
        <v>3.2000000000000001E-2</v>
      </c>
      <c r="K273" s="20">
        <f t="shared" si="33"/>
        <v>44927</v>
      </c>
      <c r="L273" s="21">
        <f>IF($S273="","",IF($G273&lt;YEAR($F273),0,$H273*SUMIFS(Utbytter!$D$6:$D$1005,Utbytter!$A$6:$A$1005,$E273,Utbytter!$B$6:$B$1005,"&gt;="&amp;$K273,Utbytter!$B$6:$B$1005,"&lt;="&amp;DATE($G273,12,31))))</f>
        <v>0</v>
      </c>
      <c r="M273" s="21">
        <f t="shared" si="39"/>
        <v>0</v>
      </c>
      <c r="N273" s="21">
        <f t="shared" si="34"/>
        <v>0</v>
      </c>
      <c r="O273" s="21">
        <f t="shared" si="35"/>
        <v>0</v>
      </c>
      <c r="P273" s="21">
        <f t="shared" si="36"/>
        <v>0</v>
      </c>
      <c r="Q273" s="21">
        <f t="shared" si="37"/>
        <v>0</v>
      </c>
      <c r="R273" s="21">
        <f t="shared" si="38"/>
        <v>0</v>
      </c>
      <c r="S273" s="7">
        <f>IF(ROW()-5&lt;=Kontroll!$B$8,1,"")</f>
        <v>1</v>
      </c>
    </row>
    <row r="274" spans="1:19" x14ac:dyDescent="0.2">
      <c r="A274" s="7">
        <f t="shared" si="32"/>
        <v>269</v>
      </c>
      <c r="B274" s="7">
        <f>IF($S274="","",INT(($A274-1)/Kontroll!$B$6)+1)</f>
        <v>54</v>
      </c>
      <c r="C274" s="7">
        <f>IF($S274="","",MOD($A274-1,Kontroll!$B$6)+1)</f>
        <v>4</v>
      </c>
      <c r="D274" s="15" t="str">
        <f>IF($S274="","",INDEX(Transjer!$A$6:$A$125,$B274))</f>
        <v/>
      </c>
      <c r="E274" s="15">
        <f>IF($S274="","",INDEX(Transjer!$B$6:$B$125,$B274))</f>
        <v>0</v>
      </c>
      <c r="F274" s="16">
        <f>IF($S274="","",INDEX(Transjer!$C$6:$C$125,$B274))</f>
        <v>0</v>
      </c>
      <c r="G274" s="17">
        <f>IF($S274="","",INDEX(Skjermingsrenter!$A$6:$A$35,$C274))</f>
        <v>2024</v>
      </c>
      <c r="H274" s="18">
        <f>IF($S274="","",INDEX(Transjer!$D$6:$D$125,$B274))</f>
        <v>0</v>
      </c>
      <c r="I274" s="18">
        <f>IF($S274="","",INDEX(Transjer!$E$6:$E$125,$B274))</f>
        <v>0</v>
      </c>
      <c r="J274" s="19">
        <f>IF($S274="","",INDEX(Skjermingsrenter!$B$6:$B$35,$C274))</f>
        <v>3.9E-2</v>
      </c>
      <c r="K274" s="20">
        <f t="shared" si="33"/>
        <v>45292</v>
      </c>
      <c r="L274" s="21">
        <f>IF($S274="","",IF($G274&lt;YEAR($F274),0,$H274*SUMIFS(Utbytter!$D$6:$D$1005,Utbytter!$A$6:$A$1005,$E274,Utbytter!$B$6:$B$1005,"&gt;="&amp;$K274,Utbytter!$B$6:$B$1005,"&lt;="&amp;DATE($G274,12,31))))</f>
        <v>0</v>
      </c>
      <c r="M274" s="21">
        <f t="shared" si="39"/>
        <v>0</v>
      </c>
      <c r="N274" s="21">
        <f t="shared" si="34"/>
        <v>0</v>
      </c>
      <c r="O274" s="21">
        <f t="shared" si="35"/>
        <v>0</v>
      </c>
      <c r="P274" s="21">
        <f t="shared" si="36"/>
        <v>0</v>
      </c>
      <c r="Q274" s="21">
        <f t="shared" si="37"/>
        <v>0</v>
      </c>
      <c r="R274" s="21">
        <f t="shared" si="38"/>
        <v>0</v>
      </c>
      <c r="S274" s="7">
        <f>IF(ROW()-5&lt;=Kontroll!$B$8,1,"")</f>
        <v>1</v>
      </c>
    </row>
    <row r="275" spans="1:19" x14ac:dyDescent="0.2">
      <c r="A275" s="7">
        <f t="shared" si="32"/>
        <v>270</v>
      </c>
      <c r="B275" s="7">
        <f>IF($S275="","",INT(($A275-1)/Kontroll!$B$6)+1)</f>
        <v>54</v>
      </c>
      <c r="C275" s="7">
        <f>IF($S275="","",MOD($A275-1,Kontroll!$B$6)+1)</f>
        <v>5</v>
      </c>
      <c r="D275" s="15" t="str">
        <f>IF($S275="","",INDEX(Transjer!$A$6:$A$125,$B275))</f>
        <v/>
      </c>
      <c r="E275" s="15">
        <f>IF($S275="","",INDEX(Transjer!$B$6:$B$125,$B275))</f>
        <v>0</v>
      </c>
      <c r="F275" s="16">
        <f>IF($S275="","",INDEX(Transjer!$C$6:$C$125,$B275))</f>
        <v>0</v>
      </c>
      <c r="G275" s="17">
        <f>IF($S275="","",INDEX(Skjermingsrenter!$A$6:$A$35,$C275))</f>
        <v>2025</v>
      </c>
      <c r="H275" s="18">
        <f>IF($S275="","",INDEX(Transjer!$D$6:$D$125,$B275))</f>
        <v>0</v>
      </c>
      <c r="I275" s="18">
        <f>IF($S275="","",INDEX(Transjer!$E$6:$E$125,$B275))</f>
        <v>0</v>
      </c>
      <c r="J275" s="19">
        <f>IF($S275="","",INDEX(Skjermingsrenter!$B$6:$B$35,$C275))</f>
        <v>3.5999999999999997E-2</v>
      </c>
      <c r="K275" s="20">
        <f t="shared" si="33"/>
        <v>45658</v>
      </c>
      <c r="L275" s="21">
        <f>IF($S275="","",IF($G275&lt;YEAR($F275),0,$H275*SUMIFS(Utbytter!$D$6:$D$1005,Utbytter!$A$6:$A$1005,$E275,Utbytter!$B$6:$B$1005,"&gt;="&amp;$K275,Utbytter!$B$6:$B$1005,"&lt;="&amp;DATE($G275,12,31))))</f>
        <v>0</v>
      </c>
      <c r="M275" s="21">
        <f t="shared" si="39"/>
        <v>0</v>
      </c>
      <c r="N275" s="21">
        <f t="shared" si="34"/>
        <v>0</v>
      </c>
      <c r="O275" s="21">
        <f t="shared" si="35"/>
        <v>0</v>
      </c>
      <c r="P275" s="21">
        <f t="shared" si="36"/>
        <v>0</v>
      </c>
      <c r="Q275" s="21">
        <f t="shared" si="37"/>
        <v>0</v>
      </c>
      <c r="R275" s="21">
        <f t="shared" si="38"/>
        <v>0</v>
      </c>
      <c r="S275" s="7">
        <f>IF(ROW()-5&lt;=Kontroll!$B$8,1,"")</f>
        <v>1</v>
      </c>
    </row>
    <row r="276" spans="1:19" x14ac:dyDescent="0.2">
      <c r="A276" s="7">
        <f t="shared" si="32"/>
        <v>271</v>
      </c>
      <c r="B276" s="7">
        <f>IF($S276="","",INT(($A276-1)/Kontroll!$B$6)+1)</f>
        <v>55</v>
      </c>
      <c r="C276" s="7">
        <f>IF($S276="","",MOD($A276-1,Kontroll!$B$6)+1)</f>
        <v>1</v>
      </c>
      <c r="D276" s="15" t="str">
        <f>IF($S276="","",INDEX(Transjer!$A$6:$A$125,$B276))</f>
        <v/>
      </c>
      <c r="E276" s="15">
        <f>IF($S276="","",INDEX(Transjer!$B$6:$B$125,$B276))</f>
        <v>0</v>
      </c>
      <c r="F276" s="16">
        <f>IF($S276="","",INDEX(Transjer!$C$6:$C$125,$B276))</f>
        <v>0</v>
      </c>
      <c r="G276" s="17">
        <f>IF($S276="","",INDEX(Skjermingsrenter!$A$6:$A$35,$C276))</f>
        <v>2021</v>
      </c>
      <c r="H276" s="18">
        <f>IF($S276="","",INDEX(Transjer!$D$6:$D$125,$B276))</f>
        <v>0</v>
      </c>
      <c r="I276" s="18">
        <f>IF($S276="","",INDEX(Transjer!$E$6:$E$125,$B276))</f>
        <v>0</v>
      </c>
      <c r="J276" s="19">
        <f>IF($S276="","",INDEX(Skjermingsrenter!$B$6:$B$35,$C276))</f>
        <v>5.0000000000000001E-3</v>
      </c>
      <c r="K276" s="20">
        <f t="shared" si="33"/>
        <v>44197</v>
      </c>
      <c r="L276" s="21">
        <f>IF($S276="","",IF($G276&lt;YEAR($F276),0,$H276*SUMIFS(Utbytter!$D$6:$D$1005,Utbytter!$A$6:$A$1005,$E276,Utbytter!$B$6:$B$1005,"&gt;="&amp;$K276,Utbytter!$B$6:$B$1005,"&lt;="&amp;DATE($G276,12,31))))</f>
        <v>0</v>
      </c>
      <c r="M276" s="21">
        <f t="shared" si="39"/>
        <v>0</v>
      </c>
      <c r="N276" s="21">
        <f t="shared" si="34"/>
        <v>0</v>
      </c>
      <c r="O276" s="21">
        <f t="shared" si="35"/>
        <v>0</v>
      </c>
      <c r="P276" s="21">
        <f t="shared" si="36"/>
        <v>0</v>
      </c>
      <c r="Q276" s="21">
        <f t="shared" si="37"/>
        <v>0</v>
      </c>
      <c r="R276" s="21">
        <f t="shared" si="38"/>
        <v>0</v>
      </c>
      <c r="S276" s="7">
        <f>IF(ROW()-5&lt;=Kontroll!$B$8,1,"")</f>
        <v>1</v>
      </c>
    </row>
    <row r="277" spans="1:19" x14ac:dyDescent="0.2">
      <c r="A277" s="7">
        <f t="shared" si="32"/>
        <v>272</v>
      </c>
      <c r="B277" s="7">
        <f>IF($S277="","",INT(($A277-1)/Kontroll!$B$6)+1)</f>
        <v>55</v>
      </c>
      <c r="C277" s="7">
        <f>IF($S277="","",MOD($A277-1,Kontroll!$B$6)+1)</f>
        <v>2</v>
      </c>
      <c r="D277" s="15" t="str">
        <f>IF($S277="","",INDEX(Transjer!$A$6:$A$125,$B277))</f>
        <v/>
      </c>
      <c r="E277" s="15">
        <f>IF($S277="","",INDEX(Transjer!$B$6:$B$125,$B277))</f>
        <v>0</v>
      </c>
      <c r="F277" s="16">
        <f>IF($S277="","",INDEX(Transjer!$C$6:$C$125,$B277))</f>
        <v>0</v>
      </c>
      <c r="G277" s="17">
        <f>IF($S277="","",INDEX(Skjermingsrenter!$A$6:$A$35,$C277))</f>
        <v>2022</v>
      </c>
      <c r="H277" s="18">
        <f>IF($S277="","",INDEX(Transjer!$D$6:$D$125,$B277))</f>
        <v>0</v>
      </c>
      <c r="I277" s="18">
        <f>IF($S277="","",INDEX(Transjer!$E$6:$E$125,$B277))</f>
        <v>0</v>
      </c>
      <c r="J277" s="19">
        <f>IF($S277="","",INDEX(Skjermingsrenter!$B$6:$B$35,$C277))</f>
        <v>1.7000000000000001E-2</v>
      </c>
      <c r="K277" s="20">
        <f t="shared" si="33"/>
        <v>44562</v>
      </c>
      <c r="L277" s="21">
        <f>IF($S277="","",IF($G277&lt;YEAR($F277),0,$H277*SUMIFS(Utbytter!$D$6:$D$1005,Utbytter!$A$6:$A$1005,$E277,Utbytter!$B$6:$B$1005,"&gt;="&amp;$K277,Utbytter!$B$6:$B$1005,"&lt;="&amp;DATE($G277,12,31))))</f>
        <v>0</v>
      </c>
      <c r="M277" s="21">
        <f t="shared" si="39"/>
        <v>0</v>
      </c>
      <c r="N277" s="21">
        <f t="shared" si="34"/>
        <v>0</v>
      </c>
      <c r="O277" s="21">
        <f t="shared" si="35"/>
        <v>0</v>
      </c>
      <c r="P277" s="21">
        <f t="shared" si="36"/>
        <v>0</v>
      </c>
      <c r="Q277" s="21">
        <f t="shared" si="37"/>
        <v>0</v>
      </c>
      <c r="R277" s="21">
        <f t="shared" si="38"/>
        <v>0</v>
      </c>
      <c r="S277" s="7">
        <f>IF(ROW()-5&lt;=Kontroll!$B$8,1,"")</f>
        <v>1</v>
      </c>
    </row>
    <row r="278" spans="1:19" x14ac:dyDescent="0.2">
      <c r="A278" s="7">
        <f t="shared" si="32"/>
        <v>273</v>
      </c>
      <c r="B278" s="7">
        <f>IF($S278="","",INT(($A278-1)/Kontroll!$B$6)+1)</f>
        <v>55</v>
      </c>
      <c r="C278" s="7">
        <f>IF($S278="","",MOD($A278-1,Kontroll!$B$6)+1)</f>
        <v>3</v>
      </c>
      <c r="D278" s="15" t="str">
        <f>IF($S278="","",INDEX(Transjer!$A$6:$A$125,$B278))</f>
        <v/>
      </c>
      <c r="E278" s="15">
        <f>IF($S278="","",INDEX(Transjer!$B$6:$B$125,$B278))</f>
        <v>0</v>
      </c>
      <c r="F278" s="16">
        <f>IF($S278="","",INDEX(Transjer!$C$6:$C$125,$B278))</f>
        <v>0</v>
      </c>
      <c r="G278" s="17">
        <f>IF($S278="","",INDEX(Skjermingsrenter!$A$6:$A$35,$C278))</f>
        <v>2023</v>
      </c>
      <c r="H278" s="18">
        <f>IF($S278="","",INDEX(Transjer!$D$6:$D$125,$B278))</f>
        <v>0</v>
      </c>
      <c r="I278" s="18">
        <f>IF($S278="","",INDEX(Transjer!$E$6:$E$125,$B278))</f>
        <v>0</v>
      </c>
      <c r="J278" s="19">
        <f>IF($S278="","",INDEX(Skjermingsrenter!$B$6:$B$35,$C278))</f>
        <v>3.2000000000000001E-2</v>
      </c>
      <c r="K278" s="20">
        <f t="shared" si="33"/>
        <v>44927</v>
      </c>
      <c r="L278" s="21">
        <f>IF($S278="","",IF($G278&lt;YEAR($F278),0,$H278*SUMIFS(Utbytter!$D$6:$D$1005,Utbytter!$A$6:$A$1005,$E278,Utbytter!$B$6:$B$1005,"&gt;="&amp;$K278,Utbytter!$B$6:$B$1005,"&lt;="&amp;DATE($G278,12,31))))</f>
        <v>0</v>
      </c>
      <c r="M278" s="21">
        <f t="shared" si="39"/>
        <v>0</v>
      </c>
      <c r="N278" s="21">
        <f t="shared" si="34"/>
        <v>0</v>
      </c>
      <c r="O278" s="21">
        <f t="shared" si="35"/>
        <v>0</v>
      </c>
      <c r="P278" s="21">
        <f t="shared" si="36"/>
        <v>0</v>
      </c>
      <c r="Q278" s="21">
        <f t="shared" si="37"/>
        <v>0</v>
      </c>
      <c r="R278" s="21">
        <f t="shared" si="38"/>
        <v>0</v>
      </c>
      <c r="S278" s="7">
        <f>IF(ROW()-5&lt;=Kontroll!$B$8,1,"")</f>
        <v>1</v>
      </c>
    </row>
    <row r="279" spans="1:19" x14ac:dyDescent="0.2">
      <c r="A279" s="7">
        <f t="shared" si="32"/>
        <v>274</v>
      </c>
      <c r="B279" s="7">
        <f>IF($S279="","",INT(($A279-1)/Kontroll!$B$6)+1)</f>
        <v>55</v>
      </c>
      <c r="C279" s="7">
        <f>IF($S279="","",MOD($A279-1,Kontroll!$B$6)+1)</f>
        <v>4</v>
      </c>
      <c r="D279" s="15" t="str">
        <f>IF($S279="","",INDEX(Transjer!$A$6:$A$125,$B279))</f>
        <v/>
      </c>
      <c r="E279" s="15">
        <f>IF($S279="","",INDEX(Transjer!$B$6:$B$125,$B279))</f>
        <v>0</v>
      </c>
      <c r="F279" s="16">
        <f>IF($S279="","",INDEX(Transjer!$C$6:$C$125,$B279))</f>
        <v>0</v>
      </c>
      <c r="G279" s="17">
        <f>IF($S279="","",INDEX(Skjermingsrenter!$A$6:$A$35,$C279))</f>
        <v>2024</v>
      </c>
      <c r="H279" s="18">
        <f>IF($S279="","",INDEX(Transjer!$D$6:$D$125,$B279))</f>
        <v>0</v>
      </c>
      <c r="I279" s="18">
        <f>IF($S279="","",INDEX(Transjer!$E$6:$E$125,$B279))</f>
        <v>0</v>
      </c>
      <c r="J279" s="19">
        <f>IF($S279="","",INDEX(Skjermingsrenter!$B$6:$B$35,$C279))</f>
        <v>3.9E-2</v>
      </c>
      <c r="K279" s="20">
        <f t="shared" si="33"/>
        <v>45292</v>
      </c>
      <c r="L279" s="21">
        <f>IF($S279="","",IF($G279&lt;YEAR($F279),0,$H279*SUMIFS(Utbytter!$D$6:$D$1005,Utbytter!$A$6:$A$1005,$E279,Utbytter!$B$6:$B$1005,"&gt;="&amp;$K279,Utbytter!$B$6:$B$1005,"&lt;="&amp;DATE($G279,12,31))))</f>
        <v>0</v>
      </c>
      <c r="M279" s="21">
        <f t="shared" si="39"/>
        <v>0</v>
      </c>
      <c r="N279" s="21">
        <f t="shared" si="34"/>
        <v>0</v>
      </c>
      <c r="O279" s="21">
        <f t="shared" si="35"/>
        <v>0</v>
      </c>
      <c r="P279" s="21">
        <f t="shared" si="36"/>
        <v>0</v>
      </c>
      <c r="Q279" s="21">
        <f t="shared" si="37"/>
        <v>0</v>
      </c>
      <c r="R279" s="21">
        <f t="shared" si="38"/>
        <v>0</v>
      </c>
      <c r="S279" s="7">
        <f>IF(ROW()-5&lt;=Kontroll!$B$8,1,"")</f>
        <v>1</v>
      </c>
    </row>
    <row r="280" spans="1:19" x14ac:dyDescent="0.2">
      <c r="A280" s="7">
        <f t="shared" si="32"/>
        <v>275</v>
      </c>
      <c r="B280" s="7">
        <f>IF($S280="","",INT(($A280-1)/Kontroll!$B$6)+1)</f>
        <v>55</v>
      </c>
      <c r="C280" s="7">
        <f>IF($S280="","",MOD($A280-1,Kontroll!$B$6)+1)</f>
        <v>5</v>
      </c>
      <c r="D280" s="15" t="str">
        <f>IF($S280="","",INDEX(Transjer!$A$6:$A$125,$B280))</f>
        <v/>
      </c>
      <c r="E280" s="15">
        <f>IF($S280="","",INDEX(Transjer!$B$6:$B$125,$B280))</f>
        <v>0</v>
      </c>
      <c r="F280" s="16">
        <f>IF($S280="","",INDEX(Transjer!$C$6:$C$125,$B280))</f>
        <v>0</v>
      </c>
      <c r="G280" s="17">
        <f>IF($S280="","",INDEX(Skjermingsrenter!$A$6:$A$35,$C280))</f>
        <v>2025</v>
      </c>
      <c r="H280" s="18">
        <f>IF($S280="","",INDEX(Transjer!$D$6:$D$125,$B280))</f>
        <v>0</v>
      </c>
      <c r="I280" s="18">
        <f>IF($S280="","",INDEX(Transjer!$E$6:$E$125,$B280))</f>
        <v>0</v>
      </c>
      <c r="J280" s="19">
        <f>IF($S280="","",INDEX(Skjermingsrenter!$B$6:$B$35,$C280))</f>
        <v>3.5999999999999997E-2</v>
      </c>
      <c r="K280" s="20">
        <f t="shared" si="33"/>
        <v>45658</v>
      </c>
      <c r="L280" s="21">
        <f>IF($S280="","",IF($G280&lt;YEAR($F280),0,$H280*SUMIFS(Utbytter!$D$6:$D$1005,Utbytter!$A$6:$A$1005,$E280,Utbytter!$B$6:$B$1005,"&gt;="&amp;$K280,Utbytter!$B$6:$B$1005,"&lt;="&amp;DATE($G280,12,31))))</f>
        <v>0</v>
      </c>
      <c r="M280" s="21">
        <f t="shared" si="39"/>
        <v>0</v>
      </c>
      <c r="N280" s="21">
        <f t="shared" si="34"/>
        <v>0</v>
      </c>
      <c r="O280" s="21">
        <f t="shared" si="35"/>
        <v>0</v>
      </c>
      <c r="P280" s="21">
        <f t="shared" si="36"/>
        <v>0</v>
      </c>
      <c r="Q280" s="21">
        <f t="shared" si="37"/>
        <v>0</v>
      </c>
      <c r="R280" s="21">
        <f t="shared" si="38"/>
        <v>0</v>
      </c>
      <c r="S280" s="7">
        <f>IF(ROW()-5&lt;=Kontroll!$B$8,1,"")</f>
        <v>1</v>
      </c>
    </row>
    <row r="281" spans="1:19" x14ac:dyDescent="0.2">
      <c r="A281" s="7">
        <f t="shared" si="32"/>
        <v>276</v>
      </c>
      <c r="B281" s="7">
        <f>IF($S281="","",INT(($A281-1)/Kontroll!$B$6)+1)</f>
        <v>56</v>
      </c>
      <c r="C281" s="7">
        <f>IF($S281="","",MOD($A281-1,Kontroll!$B$6)+1)</f>
        <v>1</v>
      </c>
      <c r="D281" s="15" t="str">
        <f>IF($S281="","",INDEX(Transjer!$A$6:$A$125,$B281))</f>
        <v/>
      </c>
      <c r="E281" s="15">
        <f>IF($S281="","",INDEX(Transjer!$B$6:$B$125,$B281))</f>
        <v>0</v>
      </c>
      <c r="F281" s="16">
        <f>IF($S281="","",INDEX(Transjer!$C$6:$C$125,$B281))</f>
        <v>0</v>
      </c>
      <c r="G281" s="17">
        <f>IF($S281="","",INDEX(Skjermingsrenter!$A$6:$A$35,$C281))</f>
        <v>2021</v>
      </c>
      <c r="H281" s="18">
        <f>IF($S281="","",INDEX(Transjer!$D$6:$D$125,$B281))</f>
        <v>0</v>
      </c>
      <c r="I281" s="18">
        <f>IF($S281="","",INDEX(Transjer!$E$6:$E$125,$B281))</f>
        <v>0</v>
      </c>
      <c r="J281" s="19">
        <f>IF($S281="","",INDEX(Skjermingsrenter!$B$6:$B$35,$C281))</f>
        <v>5.0000000000000001E-3</v>
      </c>
      <c r="K281" s="20">
        <f t="shared" si="33"/>
        <v>44197</v>
      </c>
      <c r="L281" s="21">
        <f>IF($S281="","",IF($G281&lt;YEAR($F281),0,$H281*SUMIFS(Utbytter!$D$6:$D$1005,Utbytter!$A$6:$A$1005,$E281,Utbytter!$B$6:$B$1005,"&gt;="&amp;$K281,Utbytter!$B$6:$B$1005,"&lt;="&amp;DATE($G281,12,31))))</f>
        <v>0</v>
      </c>
      <c r="M281" s="21">
        <f t="shared" si="39"/>
        <v>0</v>
      </c>
      <c r="N281" s="21">
        <f t="shared" si="34"/>
        <v>0</v>
      </c>
      <c r="O281" s="21">
        <f t="shared" si="35"/>
        <v>0</v>
      </c>
      <c r="P281" s="21">
        <f t="shared" si="36"/>
        <v>0</v>
      </c>
      <c r="Q281" s="21">
        <f t="shared" si="37"/>
        <v>0</v>
      </c>
      <c r="R281" s="21">
        <f t="shared" si="38"/>
        <v>0</v>
      </c>
      <c r="S281" s="7">
        <f>IF(ROW()-5&lt;=Kontroll!$B$8,1,"")</f>
        <v>1</v>
      </c>
    </row>
    <row r="282" spans="1:19" x14ac:dyDescent="0.2">
      <c r="A282" s="7">
        <f t="shared" si="32"/>
        <v>277</v>
      </c>
      <c r="B282" s="7">
        <f>IF($S282="","",INT(($A282-1)/Kontroll!$B$6)+1)</f>
        <v>56</v>
      </c>
      <c r="C282" s="7">
        <f>IF($S282="","",MOD($A282-1,Kontroll!$B$6)+1)</f>
        <v>2</v>
      </c>
      <c r="D282" s="15" t="str">
        <f>IF($S282="","",INDEX(Transjer!$A$6:$A$125,$B282))</f>
        <v/>
      </c>
      <c r="E282" s="15">
        <f>IF($S282="","",INDEX(Transjer!$B$6:$B$125,$B282))</f>
        <v>0</v>
      </c>
      <c r="F282" s="16">
        <f>IF($S282="","",INDEX(Transjer!$C$6:$C$125,$B282))</f>
        <v>0</v>
      </c>
      <c r="G282" s="17">
        <f>IF($S282="","",INDEX(Skjermingsrenter!$A$6:$A$35,$C282))</f>
        <v>2022</v>
      </c>
      <c r="H282" s="18">
        <f>IF($S282="","",INDEX(Transjer!$D$6:$D$125,$B282))</f>
        <v>0</v>
      </c>
      <c r="I282" s="18">
        <f>IF($S282="","",INDEX(Transjer!$E$6:$E$125,$B282))</f>
        <v>0</v>
      </c>
      <c r="J282" s="19">
        <f>IF($S282="","",INDEX(Skjermingsrenter!$B$6:$B$35,$C282))</f>
        <v>1.7000000000000001E-2</v>
      </c>
      <c r="K282" s="20">
        <f t="shared" si="33"/>
        <v>44562</v>
      </c>
      <c r="L282" s="21">
        <f>IF($S282="","",IF($G282&lt;YEAR($F282),0,$H282*SUMIFS(Utbytter!$D$6:$D$1005,Utbytter!$A$6:$A$1005,$E282,Utbytter!$B$6:$B$1005,"&gt;="&amp;$K282,Utbytter!$B$6:$B$1005,"&lt;="&amp;DATE($G282,12,31))))</f>
        <v>0</v>
      </c>
      <c r="M282" s="21">
        <f t="shared" si="39"/>
        <v>0</v>
      </c>
      <c r="N282" s="21">
        <f t="shared" si="34"/>
        <v>0</v>
      </c>
      <c r="O282" s="21">
        <f t="shared" si="35"/>
        <v>0</v>
      </c>
      <c r="P282" s="21">
        <f t="shared" si="36"/>
        <v>0</v>
      </c>
      <c r="Q282" s="21">
        <f t="shared" si="37"/>
        <v>0</v>
      </c>
      <c r="R282" s="21">
        <f t="shared" si="38"/>
        <v>0</v>
      </c>
      <c r="S282" s="7">
        <f>IF(ROW()-5&lt;=Kontroll!$B$8,1,"")</f>
        <v>1</v>
      </c>
    </row>
    <row r="283" spans="1:19" x14ac:dyDescent="0.2">
      <c r="A283" s="7">
        <f t="shared" si="32"/>
        <v>278</v>
      </c>
      <c r="B283" s="7">
        <f>IF($S283="","",INT(($A283-1)/Kontroll!$B$6)+1)</f>
        <v>56</v>
      </c>
      <c r="C283" s="7">
        <f>IF($S283="","",MOD($A283-1,Kontroll!$B$6)+1)</f>
        <v>3</v>
      </c>
      <c r="D283" s="15" t="str">
        <f>IF($S283="","",INDEX(Transjer!$A$6:$A$125,$B283))</f>
        <v/>
      </c>
      <c r="E283" s="15">
        <f>IF($S283="","",INDEX(Transjer!$B$6:$B$125,$B283))</f>
        <v>0</v>
      </c>
      <c r="F283" s="16">
        <f>IF($S283="","",INDEX(Transjer!$C$6:$C$125,$B283))</f>
        <v>0</v>
      </c>
      <c r="G283" s="17">
        <f>IF($S283="","",INDEX(Skjermingsrenter!$A$6:$A$35,$C283))</f>
        <v>2023</v>
      </c>
      <c r="H283" s="18">
        <f>IF($S283="","",INDEX(Transjer!$D$6:$D$125,$B283))</f>
        <v>0</v>
      </c>
      <c r="I283" s="18">
        <f>IF($S283="","",INDEX(Transjer!$E$6:$E$125,$B283))</f>
        <v>0</v>
      </c>
      <c r="J283" s="19">
        <f>IF($S283="","",INDEX(Skjermingsrenter!$B$6:$B$35,$C283))</f>
        <v>3.2000000000000001E-2</v>
      </c>
      <c r="K283" s="20">
        <f t="shared" si="33"/>
        <v>44927</v>
      </c>
      <c r="L283" s="21">
        <f>IF($S283="","",IF($G283&lt;YEAR($F283),0,$H283*SUMIFS(Utbytter!$D$6:$D$1005,Utbytter!$A$6:$A$1005,$E283,Utbytter!$B$6:$B$1005,"&gt;="&amp;$K283,Utbytter!$B$6:$B$1005,"&lt;="&amp;DATE($G283,12,31))))</f>
        <v>0</v>
      </c>
      <c r="M283" s="21">
        <f t="shared" si="39"/>
        <v>0</v>
      </c>
      <c r="N283" s="21">
        <f t="shared" si="34"/>
        <v>0</v>
      </c>
      <c r="O283" s="21">
        <f t="shared" si="35"/>
        <v>0</v>
      </c>
      <c r="P283" s="21">
        <f t="shared" si="36"/>
        <v>0</v>
      </c>
      <c r="Q283" s="21">
        <f t="shared" si="37"/>
        <v>0</v>
      </c>
      <c r="R283" s="21">
        <f t="shared" si="38"/>
        <v>0</v>
      </c>
      <c r="S283" s="7">
        <f>IF(ROW()-5&lt;=Kontroll!$B$8,1,"")</f>
        <v>1</v>
      </c>
    </row>
    <row r="284" spans="1:19" x14ac:dyDescent="0.2">
      <c r="A284" s="7">
        <f t="shared" si="32"/>
        <v>279</v>
      </c>
      <c r="B284" s="7">
        <f>IF($S284="","",INT(($A284-1)/Kontroll!$B$6)+1)</f>
        <v>56</v>
      </c>
      <c r="C284" s="7">
        <f>IF($S284="","",MOD($A284-1,Kontroll!$B$6)+1)</f>
        <v>4</v>
      </c>
      <c r="D284" s="15" t="str">
        <f>IF($S284="","",INDEX(Transjer!$A$6:$A$125,$B284))</f>
        <v/>
      </c>
      <c r="E284" s="15">
        <f>IF($S284="","",INDEX(Transjer!$B$6:$B$125,$B284))</f>
        <v>0</v>
      </c>
      <c r="F284" s="16">
        <f>IF($S284="","",INDEX(Transjer!$C$6:$C$125,$B284))</f>
        <v>0</v>
      </c>
      <c r="G284" s="17">
        <f>IF($S284="","",INDEX(Skjermingsrenter!$A$6:$A$35,$C284))</f>
        <v>2024</v>
      </c>
      <c r="H284" s="18">
        <f>IF($S284="","",INDEX(Transjer!$D$6:$D$125,$B284))</f>
        <v>0</v>
      </c>
      <c r="I284" s="18">
        <f>IF($S284="","",INDEX(Transjer!$E$6:$E$125,$B284))</f>
        <v>0</v>
      </c>
      <c r="J284" s="19">
        <f>IF($S284="","",INDEX(Skjermingsrenter!$B$6:$B$35,$C284))</f>
        <v>3.9E-2</v>
      </c>
      <c r="K284" s="20">
        <f t="shared" si="33"/>
        <v>45292</v>
      </c>
      <c r="L284" s="21">
        <f>IF($S284="","",IF($G284&lt;YEAR($F284),0,$H284*SUMIFS(Utbytter!$D$6:$D$1005,Utbytter!$A$6:$A$1005,$E284,Utbytter!$B$6:$B$1005,"&gt;="&amp;$K284,Utbytter!$B$6:$B$1005,"&lt;="&amp;DATE($G284,12,31))))</f>
        <v>0</v>
      </c>
      <c r="M284" s="21">
        <f t="shared" si="39"/>
        <v>0</v>
      </c>
      <c r="N284" s="21">
        <f t="shared" si="34"/>
        <v>0</v>
      </c>
      <c r="O284" s="21">
        <f t="shared" si="35"/>
        <v>0</v>
      </c>
      <c r="P284" s="21">
        <f t="shared" si="36"/>
        <v>0</v>
      </c>
      <c r="Q284" s="21">
        <f t="shared" si="37"/>
        <v>0</v>
      </c>
      <c r="R284" s="21">
        <f t="shared" si="38"/>
        <v>0</v>
      </c>
      <c r="S284" s="7">
        <f>IF(ROW()-5&lt;=Kontroll!$B$8,1,"")</f>
        <v>1</v>
      </c>
    </row>
    <row r="285" spans="1:19" x14ac:dyDescent="0.2">
      <c r="A285" s="7">
        <f t="shared" si="32"/>
        <v>280</v>
      </c>
      <c r="B285" s="7">
        <f>IF($S285="","",INT(($A285-1)/Kontroll!$B$6)+1)</f>
        <v>56</v>
      </c>
      <c r="C285" s="7">
        <f>IF($S285="","",MOD($A285-1,Kontroll!$B$6)+1)</f>
        <v>5</v>
      </c>
      <c r="D285" s="15" t="str">
        <f>IF($S285="","",INDEX(Transjer!$A$6:$A$125,$B285))</f>
        <v/>
      </c>
      <c r="E285" s="15">
        <f>IF($S285="","",INDEX(Transjer!$B$6:$B$125,$B285))</f>
        <v>0</v>
      </c>
      <c r="F285" s="16">
        <f>IF($S285="","",INDEX(Transjer!$C$6:$C$125,$B285))</f>
        <v>0</v>
      </c>
      <c r="G285" s="17">
        <f>IF($S285="","",INDEX(Skjermingsrenter!$A$6:$A$35,$C285))</f>
        <v>2025</v>
      </c>
      <c r="H285" s="18">
        <f>IF($S285="","",INDEX(Transjer!$D$6:$D$125,$B285))</f>
        <v>0</v>
      </c>
      <c r="I285" s="18">
        <f>IF($S285="","",INDEX(Transjer!$E$6:$E$125,$B285))</f>
        <v>0</v>
      </c>
      <c r="J285" s="19">
        <f>IF($S285="","",INDEX(Skjermingsrenter!$B$6:$B$35,$C285))</f>
        <v>3.5999999999999997E-2</v>
      </c>
      <c r="K285" s="20">
        <f t="shared" si="33"/>
        <v>45658</v>
      </c>
      <c r="L285" s="21">
        <f>IF($S285="","",IF($G285&lt;YEAR($F285),0,$H285*SUMIFS(Utbytter!$D$6:$D$1005,Utbytter!$A$6:$A$1005,$E285,Utbytter!$B$6:$B$1005,"&gt;="&amp;$K285,Utbytter!$B$6:$B$1005,"&lt;="&amp;DATE($G285,12,31))))</f>
        <v>0</v>
      </c>
      <c r="M285" s="21">
        <f t="shared" si="39"/>
        <v>0</v>
      </c>
      <c r="N285" s="21">
        <f t="shared" si="34"/>
        <v>0</v>
      </c>
      <c r="O285" s="21">
        <f t="shared" si="35"/>
        <v>0</v>
      </c>
      <c r="P285" s="21">
        <f t="shared" si="36"/>
        <v>0</v>
      </c>
      <c r="Q285" s="21">
        <f t="shared" si="37"/>
        <v>0</v>
      </c>
      <c r="R285" s="21">
        <f t="shared" si="38"/>
        <v>0</v>
      </c>
      <c r="S285" s="7">
        <f>IF(ROW()-5&lt;=Kontroll!$B$8,1,"")</f>
        <v>1</v>
      </c>
    </row>
    <row r="286" spans="1:19" x14ac:dyDescent="0.2">
      <c r="A286" s="7">
        <f t="shared" si="32"/>
        <v>281</v>
      </c>
      <c r="B286" s="7">
        <f>IF($S286="","",INT(($A286-1)/Kontroll!$B$6)+1)</f>
        <v>57</v>
      </c>
      <c r="C286" s="7">
        <f>IF($S286="","",MOD($A286-1,Kontroll!$B$6)+1)</f>
        <v>1</v>
      </c>
      <c r="D286" s="15" t="str">
        <f>IF($S286="","",INDEX(Transjer!$A$6:$A$125,$B286))</f>
        <v/>
      </c>
      <c r="E286" s="15">
        <f>IF($S286="","",INDEX(Transjer!$B$6:$B$125,$B286))</f>
        <v>0</v>
      </c>
      <c r="F286" s="16">
        <f>IF($S286="","",INDEX(Transjer!$C$6:$C$125,$B286))</f>
        <v>0</v>
      </c>
      <c r="G286" s="17">
        <f>IF($S286="","",INDEX(Skjermingsrenter!$A$6:$A$35,$C286))</f>
        <v>2021</v>
      </c>
      <c r="H286" s="18">
        <f>IF($S286="","",INDEX(Transjer!$D$6:$D$125,$B286))</f>
        <v>0</v>
      </c>
      <c r="I286" s="18">
        <f>IF($S286="","",INDEX(Transjer!$E$6:$E$125,$B286))</f>
        <v>0</v>
      </c>
      <c r="J286" s="19">
        <f>IF($S286="","",INDEX(Skjermingsrenter!$B$6:$B$35,$C286))</f>
        <v>5.0000000000000001E-3</v>
      </c>
      <c r="K286" s="20">
        <f t="shared" si="33"/>
        <v>44197</v>
      </c>
      <c r="L286" s="21">
        <f>IF($S286="","",IF($G286&lt;YEAR($F286),0,$H286*SUMIFS(Utbytter!$D$6:$D$1005,Utbytter!$A$6:$A$1005,$E286,Utbytter!$B$6:$B$1005,"&gt;="&amp;$K286,Utbytter!$B$6:$B$1005,"&lt;="&amp;DATE($G286,12,31))))</f>
        <v>0</v>
      </c>
      <c r="M286" s="21">
        <f t="shared" si="39"/>
        <v>0</v>
      </c>
      <c r="N286" s="21">
        <f t="shared" si="34"/>
        <v>0</v>
      </c>
      <c r="O286" s="21">
        <f t="shared" si="35"/>
        <v>0</v>
      </c>
      <c r="P286" s="21">
        <f t="shared" si="36"/>
        <v>0</v>
      </c>
      <c r="Q286" s="21">
        <f t="shared" si="37"/>
        <v>0</v>
      </c>
      <c r="R286" s="21">
        <f t="shared" si="38"/>
        <v>0</v>
      </c>
      <c r="S286" s="7">
        <f>IF(ROW()-5&lt;=Kontroll!$B$8,1,"")</f>
        <v>1</v>
      </c>
    </row>
    <row r="287" spans="1:19" x14ac:dyDescent="0.2">
      <c r="A287" s="7">
        <f t="shared" si="32"/>
        <v>282</v>
      </c>
      <c r="B287" s="7">
        <f>IF($S287="","",INT(($A287-1)/Kontroll!$B$6)+1)</f>
        <v>57</v>
      </c>
      <c r="C287" s="7">
        <f>IF($S287="","",MOD($A287-1,Kontroll!$B$6)+1)</f>
        <v>2</v>
      </c>
      <c r="D287" s="15" t="str">
        <f>IF($S287="","",INDEX(Transjer!$A$6:$A$125,$B287))</f>
        <v/>
      </c>
      <c r="E287" s="15">
        <f>IF($S287="","",INDEX(Transjer!$B$6:$B$125,$B287))</f>
        <v>0</v>
      </c>
      <c r="F287" s="16">
        <f>IF($S287="","",INDEX(Transjer!$C$6:$C$125,$B287))</f>
        <v>0</v>
      </c>
      <c r="G287" s="17">
        <f>IF($S287="","",INDEX(Skjermingsrenter!$A$6:$A$35,$C287))</f>
        <v>2022</v>
      </c>
      <c r="H287" s="18">
        <f>IF($S287="","",INDEX(Transjer!$D$6:$D$125,$B287))</f>
        <v>0</v>
      </c>
      <c r="I287" s="18">
        <f>IF($S287="","",INDEX(Transjer!$E$6:$E$125,$B287))</f>
        <v>0</v>
      </c>
      <c r="J287" s="19">
        <f>IF($S287="","",INDEX(Skjermingsrenter!$B$6:$B$35,$C287))</f>
        <v>1.7000000000000001E-2</v>
      </c>
      <c r="K287" s="20">
        <f t="shared" si="33"/>
        <v>44562</v>
      </c>
      <c r="L287" s="21">
        <f>IF($S287="","",IF($G287&lt;YEAR($F287),0,$H287*SUMIFS(Utbytter!$D$6:$D$1005,Utbytter!$A$6:$A$1005,$E287,Utbytter!$B$6:$B$1005,"&gt;="&amp;$K287,Utbytter!$B$6:$B$1005,"&lt;="&amp;DATE($G287,12,31))))</f>
        <v>0</v>
      </c>
      <c r="M287" s="21">
        <f t="shared" si="39"/>
        <v>0</v>
      </c>
      <c r="N287" s="21">
        <f t="shared" si="34"/>
        <v>0</v>
      </c>
      <c r="O287" s="21">
        <f t="shared" si="35"/>
        <v>0</v>
      </c>
      <c r="P287" s="21">
        <f t="shared" si="36"/>
        <v>0</v>
      </c>
      <c r="Q287" s="21">
        <f t="shared" si="37"/>
        <v>0</v>
      </c>
      <c r="R287" s="21">
        <f t="shared" si="38"/>
        <v>0</v>
      </c>
      <c r="S287" s="7">
        <f>IF(ROW()-5&lt;=Kontroll!$B$8,1,"")</f>
        <v>1</v>
      </c>
    </row>
    <row r="288" spans="1:19" x14ac:dyDescent="0.2">
      <c r="A288" s="7">
        <f t="shared" si="32"/>
        <v>283</v>
      </c>
      <c r="B288" s="7">
        <f>IF($S288="","",INT(($A288-1)/Kontroll!$B$6)+1)</f>
        <v>57</v>
      </c>
      <c r="C288" s="7">
        <f>IF($S288="","",MOD($A288-1,Kontroll!$B$6)+1)</f>
        <v>3</v>
      </c>
      <c r="D288" s="15" t="str">
        <f>IF($S288="","",INDEX(Transjer!$A$6:$A$125,$B288))</f>
        <v/>
      </c>
      <c r="E288" s="15">
        <f>IF($S288="","",INDEX(Transjer!$B$6:$B$125,$B288))</f>
        <v>0</v>
      </c>
      <c r="F288" s="16">
        <f>IF($S288="","",INDEX(Transjer!$C$6:$C$125,$B288))</f>
        <v>0</v>
      </c>
      <c r="G288" s="17">
        <f>IF($S288="","",INDEX(Skjermingsrenter!$A$6:$A$35,$C288))</f>
        <v>2023</v>
      </c>
      <c r="H288" s="18">
        <f>IF($S288="","",INDEX(Transjer!$D$6:$D$125,$B288))</f>
        <v>0</v>
      </c>
      <c r="I288" s="18">
        <f>IF($S288="","",INDEX(Transjer!$E$6:$E$125,$B288))</f>
        <v>0</v>
      </c>
      <c r="J288" s="19">
        <f>IF($S288="","",INDEX(Skjermingsrenter!$B$6:$B$35,$C288))</f>
        <v>3.2000000000000001E-2</v>
      </c>
      <c r="K288" s="20">
        <f t="shared" si="33"/>
        <v>44927</v>
      </c>
      <c r="L288" s="21">
        <f>IF($S288="","",IF($G288&lt;YEAR($F288),0,$H288*SUMIFS(Utbytter!$D$6:$D$1005,Utbytter!$A$6:$A$1005,$E288,Utbytter!$B$6:$B$1005,"&gt;="&amp;$K288,Utbytter!$B$6:$B$1005,"&lt;="&amp;DATE($G288,12,31))))</f>
        <v>0</v>
      </c>
      <c r="M288" s="21">
        <f t="shared" si="39"/>
        <v>0</v>
      </c>
      <c r="N288" s="21">
        <f t="shared" si="34"/>
        <v>0</v>
      </c>
      <c r="O288" s="21">
        <f t="shared" si="35"/>
        <v>0</v>
      </c>
      <c r="P288" s="21">
        <f t="shared" si="36"/>
        <v>0</v>
      </c>
      <c r="Q288" s="21">
        <f t="shared" si="37"/>
        <v>0</v>
      </c>
      <c r="R288" s="21">
        <f t="shared" si="38"/>
        <v>0</v>
      </c>
      <c r="S288" s="7">
        <f>IF(ROW()-5&lt;=Kontroll!$B$8,1,"")</f>
        <v>1</v>
      </c>
    </row>
    <row r="289" spans="1:19" x14ac:dyDescent="0.2">
      <c r="A289" s="7">
        <f t="shared" si="32"/>
        <v>284</v>
      </c>
      <c r="B289" s="7">
        <f>IF($S289="","",INT(($A289-1)/Kontroll!$B$6)+1)</f>
        <v>57</v>
      </c>
      <c r="C289" s="7">
        <f>IF($S289="","",MOD($A289-1,Kontroll!$B$6)+1)</f>
        <v>4</v>
      </c>
      <c r="D289" s="15" t="str">
        <f>IF($S289="","",INDEX(Transjer!$A$6:$A$125,$B289))</f>
        <v/>
      </c>
      <c r="E289" s="15">
        <f>IF($S289="","",INDEX(Transjer!$B$6:$B$125,$B289))</f>
        <v>0</v>
      </c>
      <c r="F289" s="16">
        <f>IF($S289="","",INDEX(Transjer!$C$6:$C$125,$B289))</f>
        <v>0</v>
      </c>
      <c r="G289" s="17">
        <f>IF($S289="","",INDEX(Skjermingsrenter!$A$6:$A$35,$C289))</f>
        <v>2024</v>
      </c>
      <c r="H289" s="18">
        <f>IF($S289="","",INDEX(Transjer!$D$6:$D$125,$B289))</f>
        <v>0</v>
      </c>
      <c r="I289" s="18">
        <f>IF($S289="","",INDEX(Transjer!$E$6:$E$125,$B289))</f>
        <v>0</v>
      </c>
      <c r="J289" s="19">
        <f>IF($S289="","",INDEX(Skjermingsrenter!$B$6:$B$35,$C289))</f>
        <v>3.9E-2</v>
      </c>
      <c r="K289" s="20">
        <f t="shared" si="33"/>
        <v>45292</v>
      </c>
      <c r="L289" s="21">
        <f>IF($S289="","",IF($G289&lt;YEAR($F289),0,$H289*SUMIFS(Utbytter!$D$6:$D$1005,Utbytter!$A$6:$A$1005,$E289,Utbytter!$B$6:$B$1005,"&gt;="&amp;$K289,Utbytter!$B$6:$B$1005,"&lt;="&amp;DATE($G289,12,31))))</f>
        <v>0</v>
      </c>
      <c r="M289" s="21">
        <f t="shared" si="39"/>
        <v>0</v>
      </c>
      <c r="N289" s="21">
        <f t="shared" si="34"/>
        <v>0</v>
      </c>
      <c r="O289" s="21">
        <f t="shared" si="35"/>
        <v>0</v>
      </c>
      <c r="P289" s="21">
        <f t="shared" si="36"/>
        <v>0</v>
      </c>
      <c r="Q289" s="21">
        <f t="shared" si="37"/>
        <v>0</v>
      </c>
      <c r="R289" s="21">
        <f t="shared" si="38"/>
        <v>0</v>
      </c>
      <c r="S289" s="7">
        <f>IF(ROW()-5&lt;=Kontroll!$B$8,1,"")</f>
        <v>1</v>
      </c>
    </row>
    <row r="290" spans="1:19" x14ac:dyDescent="0.2">
      <c r="A290" s="7">
        <f t="shared" si="32"/>
        <v>285</v>
      </c>
      <c r="B290" s="7">
        <f>IF($S290="","",INT(($A290-1)/Kontroll!$B$6)+1)</f>
        <v>57</v>
      </c>
      <c r="C290" s="7">
        <f>IF($S290="","",MOD($A290-1,Kontroll!$B$6)+1)</f>
        <v>5</v>
      </c>
      <c r="D290" s="15" t="str">
        <f>IF($S290="","",INDEX(Transjer!$A$6:$A$125,$B290))</f>
        <v/>
      </c>
      <c r="E290" s="15">
        <f>IF($S290="","",INDEX(Transjer!$B$6:$B$125,$B290))</f>
        <v>0</v>
      </c>
      <c r="F290" s="16">
        <f>IF($S290="","",INDEX(Transjer!$C$6:$C$125,$B290))</f>
        <v>0</v>
      </c>
      <c r="G290" s="17">
        <f>IF($S290="","",INDEX(Skjermingsrenter!$A$6:$A$35,$C290))</f>
        <v>2025</v>
      </c>
      <c r="H290" s="18">
        <f>IF($S290="","",INDEX(Transjer!$D$6:$D$125,$B290))</f>
        <v>0</v>
      </c>
      <c r="I290" s="18">
        <f>IF($S290="","",INDEX(Transjer!$E$6:$E$125,$B290))</f>
        <v>0</v>
      </c>
      <c r="J290" s="19">
        <f>IF($S290="","",INDEX(Skjermingsrenter!$B$6:$B$35,$C290))</f>
        <v>3.5999999999999997E-2</v>
      </c>
      <c r="K290" s="20">
        <f t="shared" si="33"/>
        <v>45658</v>
      </c>
      <c r="L290" s="21">
        <f>IF($S290="","",IF($G290&lt;YEAR($F290),0,$H290*SUMIFS(Utbytter!$D$6:$D$1005,Utbytter!$A$6:$A$1005,$E290,Utbytter!$B$6:$B$1005,"&gt;="&amp;$K290,Utbytter!$B$6:$B$1005,"&lt;="&amp;DATE($G290,12,31))))</f>
        <v>0</v>
      </c>
      <c r="M290" s="21">
        <f t="shared" si="39"/>
        <v>0</v>
      </c>
      <c r="N290" s="21">
        <f t="shared" si="34"/>
        <v>0</v>
      </c>
      <c r="O290" s="21">
        <f t="shared" si="35"/>
        <v>0</v>
      </c>
      <c r="P290" s="21">
        <f t="shared" si="36"/>
        <v>0</v>
      </c>
      <c r="Q290" s="21">
        <f t="shared" si="37"/>
        <v>0</v>
      </c>
      <c r="R290" s="21">
        <f t="shared" si="38"/>
        <v>0</v>
      </c>
      <c r="S290" s="7">
        <f>IF(ROW()-5&lt;=Kontroll!$B$8,1,"")</f>
        <v>1</v>
      </c>
    </row>
    <row r="291" spans="1:19" x14ac:dyDescent="0.2">
      <c r="A291" s="7">
        <f t="shared" si="32"/>
        <v>286</v>
      </c>
      <c r="B291" s="7">
        <f>IF($S291="","",INT(($A291-1)/Kontroll!$B$6)+1)</f>
        <v>58</v>
      </c>
      <c r="C291" s="7">
        <f>IF($S291="","",MOD($A291-1,Kontroll!$B$6)+1)</f>
        <v>1</v>
      </c>
      <c r="D291" s="15" t="str">
        <f>IF($S291="","",INDEX(Transjer!$A$6:$A$125,$B291))</f>
        <v/>
      </c>
      <c r="E291" s="15">
        <f>IF($S291="","",INDEX(Transjer!$B$6:$B$125,$B291))</f>
        <v>0</v>
      </c>
      <c r="F291" s="16">
        <f>IF($S291="","",INDEX(Transjer!$C$6:$C$125,$B291))</f>
        <v>0</v>
      </c>
      <c r="G291" s="17">
        <f>IF($S291="","",INDEX(Skjermingsrenter!$A$6:$A$35,$C291))</f>
        <v>2021</v>
      </c>
      <c r="H291" s="18">
        <f>IF($S291="","",INDEX(Transjer!$D$6:$D$125,$B291))</f>
        <v>0</v>
      </c>
      <c r="I291" s="18">
        <f>IF($S291="","",INDEX(Transjer!$E$6:$E$125,$B291))</f>
        <v>0</v>
      </c>
      <c r="J291" s="19">
        <f>IF($S291="","",INDEX(Skjermingsrenter!$B$6:$B$35,$C291))</f>
        <v>5.0000000000000001E-3</v>
      </c>
      <c r="K291" s="20">
        <f t="shared" si="33"/>
        <v>44197</v>
      </c>
      <c r="L291" s="21">
        <f>IF($S291="","",IF($G291&lt;YEAR($F291),0,$H291*SUMIFS(Utbytter!$D$6:$D$1005,Utbytter!$A$6:$A$1005,$E291,Utbytter!$B$6:$B$1005,"&gt;="&amp;$K291,Utbytter!$B$6:$B$1005,"&lt;="&amp;DATE($G291,12,31))))</f>
        <v>0</v>
      </c>
      <c r="M291" s="21">
        <f t="shared" si="39"/>
        <v>0</v>
      </c>
      <c r="N291" s="21">
        <f t="shared" si="34"/>
        <v>0</v>
      </c>
      <c r="O291" s="21">
        <f t="shared" si="35"/>
        <v>0</v>
      </c>
      <c r="P291" s="21">
        <f t="shared" si="36"/>
        <v>0</v>
      </c>
      <c r="Q291" s="21">
        <f t="shared" si="37"/>
        <v>0</v>
      </c>
      <c r="R291" s="21">
        <f t="shared" si="38"/>
        <v>0</v>
      </c>
      <c r="S291" s="7">
        <f>IF(ROW()-5&lt;=Kontroll!$B$8,1,"")</f>
        <v>1</v>
      </c>
    </row>
    <row r="292" spans="1:19" x14ac:dyDescent="0.2">
      <c r="A292" s="7">
        <f t="shared" si="32"/>
        <v>287</v>
      </c>
      <c r="B292" s="7">
        <f>IF($S292="","",INT(($A292-1)/Kontroll!$B$6)+1)</f>
        <v>58</v>
      </c>
      <c r="C292" s="7">
        <f>IF($S292="","",MOD($A292-1,Kontroll!$B$6)+1)</f>
        <v>2</v>
      </c>
      <c r="D292" s="15" t="str">
        <f>IF($S292="","",INDEX(Transjer!$A$6:$A$125,$B292))</f>
        <v/>
      </c>
      <c r="E292" s="15">
        <f>IF($S292="","",INDEX(Transjer!$B$6:$B$125,$B292))</f>
        <v>0</v>
      </c>
      <c r="F292" s="16">
        <f>IF($S292="","",INDEX(Transjer!$C$6:$C$125,$B292))</f>
        <v>0</v>
      </c>
      <c r="G292" s="17">
        <f>IF($S292="","",INDEX(Skjermingsrenter!$A$6:$A$35,$C292))</f>
        <v>2022</v>
      </c>
      <c r="H292" s="18">
        <f>IF($S292="","",INDEX(Transjer!$D$6:$D$125,$B292))</f>
        <v>0</v>
      </c>
      <c r="I292" s="18">
        <f>IF($S292="","",INDEX(Transjer!$E$6:$E$125,$B292))</f>
        <v>0</v>
      </c>
      <c r="J292" s="19">
        <f>IF($S292="","",INDEX(Skjermingsrenter!$B$6:$B$35,$C292))</f>
        <v>1.7000000000000001E-2</v>
      </c>
      <c r="K292" s="20">
        <f t="shared" si="33"/>
        <v>44562</v>
      </c>
      <c r="L292" s="21">
        <f>IF($S292="","",IF($G292&lt;YEAR($F292),0,$H292*SUMIFS(Utbytter!$D$6:$D$1005,Utbytter!$A$6:$A$1005,$E292,Utbytter!$B$6:$B$1005,"&gt;="&amp;$K292,Utbytter!$B$6:$B$1005,"&lt;="&amp;DATE($G292,12,31))))</f>
        <v>0</v>
      </c>
      <c r="M292" s="21">
        <f t="shared" si="39"/>
        <v>0</v>
      </c>
      <c r="N292" s="21">
        <f t="shared" si="34"/>
        <v>0</v>
      </c>
      <c r="O292" s="21">
        <f t="shared" si="35"/>
        <v>0</v>
      </c>
      <c r="P292" s="21">
        <f t="shared" si="36"/>
        <v>0</v>
      </c>
      <c r="Q292" s="21">
        <f t="shared" si="37"/>
        <v>0</v>
      </c>
      <c r="R292" s="21">
        <f t="shared" si="38"/>
        <v>0</v>
      </c>
      <c r="S292" s="7">
        <f>IF(ROW()-5&lt;=Kontroll!$B$8,1,"")</f>
        <v>1</v>
      </c>
    </row>
    <row r="293" spans="1:19" x14ac:dyDescent="0.2">
      <c r="A293" s="7">
        <f t="shared" si="32"/>
        <v>288</v>
      </c>
      <c r="B293" s="7">
        <f>IF($S293="","",INT(($A293-1)/Kontroll!$B$6)+1)</f>
        <v>58</v>
      </c>
      <c r="C293" s="7">
        <f>IF($S293="","",MOD($A293-1,Kontroll!$B$6)+1)</f>
        <v>3</v>
      </c>
      <c r="D293" s="15" t="str">
        <f>IF($S293="","",INDEX(Transjer!$A$6:$A$125,$B293))</f>
        <v/>
      </c>
      <c r="E293" s="15">
        <f>IF($S293="","",INDEX(Transjer!$B$6:$B$125,$B293))</f>
        <v>0</v>
      </c>
      <c r="F293" s="16">
        <f>IF($S293="","",INDEX(Transjer!$C$6:$C$125,$B293))</f>
        <v>0</v>
      </c>
      <c r="G293" s="17">
        <f>IF($S293="","",INDEX(Skjermingsrenter!$A$6:$A$35,$C293))</f>
        <v>2023</v>
      </c>
      <c r="H293" s="18">
        <f>IF($S293="","",INDEX(Transjer!$D$6:$D$125,$B293))</f>
        <v>0</v>
      </c>
      <c r="I293" s="18">
        <f>IF($S293="","",INDEX(Transjer!$E$6:$E$125,$B293))</f>
        <v>0</v>
      </c>
      <c r="J293" s="19">
        <f>IF($S293="","",INDEX(Skjermingsrenter!$B$6:$B$35,$C293))</f>
        <v>3.2000000000000001E-2</v>
      </c>
      <c r="K293" s="20">
        <f t="shared" si="33"/>
        <v>44927</v>
      </c>
      <c r="L293" s="21">
        <f>IF($S293="","",IF($G293&lt;YEAR($F293),0,$H293*SUMIFS(Utbytter!$D$6:$D$1005,Utbytter!$A$6:$A$1005,$E293,Utbytter!$B$6:$B$1005,"&gt;="&amp;$K293,Utbytter!$B$6:$B$1005,"&lt;="&amp;DATE($G293,12,31))))</f>
        <v>0</v>
      </c>
      <c r="M293" s="21">
        <f t="shared" si="39"/>
        <v>0</v>
      </c>
      <c r="N293" s="21">
        <f t="shared" si="34"/>
        <v>0</v>
      </c>
      <c r="O293" s="21">
        <f t="shared" si="35"/>
        <v>0</v>
      </c>
      <c r="P293" s="21">
        <f t="shared" si="36"/>
        <v>0</v>
      </c>
      <c r="Q293" s="21">
        <f t="shared" si="37"/>
        <v>0</v>
      </c>
      <c r="R293" s="21">
        <f t="shared" si="38"/>
        <v>0</v>
      </c>
      <c r="S293" s="7">
        <f>IF(ROW()-5&lt;=Kontroll!$B$8,1,"")</f>
        <v>1</v>
      </c>
    </row>
    <row r="294" spans="1:19" x14ac:dyDescent="0.2">
      <c r="A294" s="7">
        <f t="shared" si="32"/>
        <v>289</v>
      </c>
      <c r="B294" s="7">
        <f>IF($S294="","",INT(($A294-1)/Kontroll!$B$6)+1)</f>
        <v>58</v>
      </c>
      <c r="C294" s="7">
        <f>IF($S294="","",MOD($A294-1,Kontroll!$B$6)+1)</f>
        <v>4</v>
      </c>
      <c r="D294" s="15" t="str">
        <f>IF($S294="","",INDEX(Transjer!$A$6:$A$125,$B294))</f>
        <v/>
      </c>
      <c r="E294" s="15">
        <f>IF($S294="","",INDEX(Transjer!$B$6:$B$125,$B294))</f>
        <v>0</v>
      </c>
      <c r="F294" s="16">
        <f>IF($S294="","",INDEX(Transjer!$C$6:$C$125,$B294))</f>
        <v>0</v>
      </c>
      <c r="G294" s="17">
        <f>IF($S294="","",INDEX(Skjermingsrenter!$A$6:$A$35,$C294))</f>
        <v>2024</v>
      </c>
      <c r="H294" s="18">
        <f>IF($S294="","",INDEX(Transjer!$D$6:$D$125,$B294))</f>
        <v>0</v>
      </c>
      <c r="I294" s="18">
        <f>IF($S294="","",INDEX(Transjer!$E$6:$E$125,$B294))</f>
        <v>0</v>
      </c>
      <c r="J294" s="19">
        <f>IF($S294="","",INDEX(Skjermingsrenter!$B$6:$B$35,$C294))</f>
        <v>3.9E-2</v>
      </c>
      <c r="K294" s="20">
        <f t="shared" si="33"/>
        <v>45292</v>
      </c>
      <c r="L294" s="21">
        <f>IF($S294="","",IF($G294&lt;YEAR($F294),0,$H294*SUMIFS(Utbytter!$D$6:$D$1005,Utbytter!$A$6:$A$1005,$E294,Utbytter!$B$6:$B$1005,"&gt;="&amp;$K294,Utbytter!$B$6:$B$1005,"&lt;="&amp;DATE($G294,12,31))))</f>
        <v>0</v>
      </c>
      <c r="M294" s="21">
        <f t="shared" si="39"/>
        <v>0</v>
      </c>
      <c r="N294" s="21">
        <f t="shared" si="34"/>
        <v>0</v>
      </c>
      <c r="O294" s="21">
        <f t="shared" si="35"/>
        <v>0</v>
      </c>
      <c r="P294" s="21">
        <f t="shared" si="36"/>
        <v>0</v>
      </c>
      <c r="Q294" s="21">
        <f t="shared" si="37"/>
        <v>0</v>
      </c>
      <c r="R294" s="21">
        <f t="shared" si="38"/>
        <v>0</v>
      </c>
      <c r="S294" s="7">
        <f>IF(ROW()-5&lt;=Kontroll!$B$8,1,"")</f>
        <v>1</v>
      </c>
    </row>
    <row r="295" spans="1:19" x14ac:dyDescent="0.2">
      <c r="A295" s="7">
        <f t="shared" si="32"/>
        <v>290</v>
      </c>
      <c r="B295" s="7">
        <f>IF($S295="","",INT(($A295-1)/Kontroll!$B$6)+1)</f>
        <v>58</v>
      </c>
      <c r="C295" s="7">
        <f>IF($S295="","",MOD($A295-1,Kontroll!$B$6)+1)</f>
        <v>5</v>
      </c>
      <c r="D295" s="15" t="str">
        <f>IF($S295="","",INDEX(Transjer!$A$6:$A$125,$B295))</f>
        <v/>
      </c>
      <c r="E295" s="15">
        <f>IF($S295="","",INDEX(Transjer!$B$6:$B$125,$B295))</f>
        <v>0</v>
      </c>
      <c r="F295" s="16">
        <f>IF($S295="","",INDEX(Transjer!$C$6:$C$125,$B295))</f>
        <v>0</v>
      </c>
      <c r="G295" s="17">
        <f>IF($S295="","",INDEX(Skjermingsrenter!$A$6:$A$35,$C295))</f>
        <v>2025</v>
      </c>
      <c r="H295" s="18">
        <f>IF($S295="","",INDEX(Transjer!$D$6:$D$125,$B295))</f>
        <v>0</v>
      </c>
      <c r="I295" s="18">
        <f>IF($S295="","",INDEX(Transjer!$E$6:$E$125,$B295))</f>
        <v>0</v>
      </c>
      <c r="J295" s="19">
        <f>IF($S295="","",INDEX(Skjermingsrenter!$B$6:$B$35,$C295))</f>
        <v>3.5999999999999997E-2</v>
      </c>
      <c r="K295" s="20">
        <f t="shared" si="33"/>
        <v>45658</v>
      </c>
      <c r="L295" s="21">
        <f>IF($S295="","",IF($G295&lt;YEAR($F295),0,$H295*SUMIFS(Utbytter!$D$6:$D$1005,Utbytter!$A$6:$A$1005,$E295,Utbytter!$B$6:$B$1005,"&gt;="&amp;$K295,Utbytter!$B$6:$B$1005,"&lt;="&amp;DATE($G295,12,31))))</f>
        <v>0</v>
      </c>
      <c r="M295" s="21">
        <f t="shared" si="39"/>
        <v>0</v>
      </c>
      <c r="N295" s="21">
        <f t="shared" si="34"/>
        <v>0</v>
      </c>
      <c r="O295" s="21">
        <f t="shared" si="35"/>
        <v>0</v>
      </c>
      <c r="P295" s="21">
        <f t="shared" si="36"/>
        <v>0</v>
      </c>
      <c r="Q295" s="21">
        <f t="shared" si="37"/>
        <v>0</v>
      </c>
      <c r="R295" s="21">
        <f t="shared" si="38"/>
        <v>0</v>
      </c>
      <c r="S295" s="7">
        <f>IF(ROW()-5&lt;=Kontroll!$B$8,1,"")</f>
        <v>1</v>
      </c>
    </row>
    <row r="296" spans="1:19" x14ac:dyDescent="0.2">
      <c r="A296" s="7">
        <f t="shared" si="32"/>
        <v>291</v>
      </c>
      <c r="B296" s="7">
        <f>IF($S296="","",INT(($A296-1)/Kontroll!$B$6)+1)</f>
        <v>59</v>
      </c>
      <c r="C296" s="7">
        <f>IF($S296="","",MOD($A296-1,Kontroll!$B$6)+1)</f>
        <v>1</v>
      </c>
      <c r="D296" s="15" t="str">
        <f>IF($S296="","",INDEX(Transjer!$A$6:$A$125,$B296))</f>
        <v/>
      </c>
      <c r="E296" s="15">
        <f>IF($S296="","",INDEX(Transjer!$B$6:$B$125,$B296))</f>
        <v>0</v>
      </c>
      <c r="F296" s="16">
        <f>IF($S296="","",INDEX(Transjer!$C$6:$C$125,$B296))</f>
        <v>0</v>
      </c>
      <c r="G296" s="17">
        <f>IF($S296="","",INDEX(Skjermingsrenter!$A$6:$A$35,$C296))</f>
        <v>2021</v>
      </c>
      <c r="H296" s="18">
        <f>IF($S296="","",INDEX(Transjer!$D$6:$D$125,$B296))</f>
        <v>0</v>
      </c>
      <c r="I296" s="18">
        <f>IF($S296="","",INDEX(Transjer!$E$6:$E$125,$B296))</f>
        <v>0</v>
      </c>
      <c r="J296" s="19">
        <f>IF($S296="","",INDEX(Skjermingsrenter!$B$6:$B$35,$C296))</f>
        <v>5.0000000000000001E-3</v>
      </c>
      <c r="K296" s="20">
        <f t="shared" si="33"/>
        <v>44197</v>
      </c>
      <c r="L296" s="21">
        <f>IF($S296="","",IF($G296&lt;YEAR($F296),0,$H296*SUMIFS(Utbytter!$D$6:$D$1005,Utbytter!$A$6:$A$1005,$E296,Utbytter!$B$6:$B$1005,"&gt;="&amp;$K296,Utbytter!$B$6:$B$1005,"&lt;="&amp;DATE($G296,12,31))))</f>
        <v>0</v>
      </c>
      <c r="M296" s="21">
        <f t="shared" si="39"/>
        <v>0</v>
      </c>
      <c r="N296" s="21">
        <f t="shared" si="34"/>
        <v>0</v>
      </c>
      <c r="O296" s="21">
        <f t="shared" si="35"/>
        <v>0</v>
      </c>
      <c r="P296" s="21">
        <f t="shared" si="36"/>
        <v>0</v>
      </c>
      <c r="Q296" s="21">
        <f t="shared" si="37"/>
        <v>0</v>
      </c>
      <c r="R296" s="21">
        <f t="shared" si="38"/>
        <v>0</v>
      </c>
      <c r="S296" s="7">
        <f>IF(ROW()-5&lt;=Kontroll!$B$8,1,"")</f>
        <v>1</v>
      </c>
    </row>
    <row r="297" spans="1:19" x14ac:dyDescent="0.2">
      <c r="A297" s="7">
        <f t="shared" si="32"/>
        <v>292</v>
      </c>
      <c r="B297" s="7">
        <f>IF($S297="","",INT(($A297-1)/Kontroll!$B$6)+1)</f>
        <v>59</v>
      </c>
      <c r="C297" s="7">
        <f>IF($S297="","",MOD($A297-1,Kontroll!$B$6)+1)</f>
        <v>2</v>
      </c>
      <c r="D297" s="15" t="str">
        <f>IF($S297="","",INDEX(Transjer!$A$6:$A$125,$B297))</f>
        <v/>
      </c>
      <c r="E297" s="15">
        <f>IF($S297="","",INDEX(Transjer!$B$6:$B$125,$B297))</f>
        <v>0</v>
      </c>
      <c r="F297" s="16">
        <f>IF($S297="","",INDEX(Transjer!$C$6:$C$125,$B297))</f>
        <v>0</v>
      </c>
      <c r="G297" s="17">
        <f>IF($S297="","",INDEX(Skjermingsrenter!$A$6:$A$35,$C297))</f>
        <v>2022</v>
      </c>
      <c r="H297" s="18">
        <f>IF($S297="","",INDEX(Transjer!$D$6:$D$125,$B297))</f>
        <v>0</v>
      </c>
      <c r="I297" s="18">
        <f>IF($S297="","",INDEX(Transjer!$E$6:$E$125,$B297))</f>
        <v>0</v>
      </c>
      <c r="J297" s="19">
        <f>IF($S297="","",INDEX(Skjermingsrenter!$B$6:$B$35,$C297))</f>
        <v>1.7000000000000001E-2</v>
      </c>
      <c r="K297" s="20">
        <f t="shared" si="33"/>
        <v>44562</v>
      </c>
      <c r="L297" s="21">
        <f>IF($S297="","",IF($G297&lt;YEAR($F297),0,$H297*SUMIFS(Utbytter!$D$6:$D$1005,Utbytter!$A$6:$A$1005,$E297,Utbytter!$B$6:$B$1005,"&gt;="&amp;$K297,Utbytter!$B$6:$B$1005,"&lt;="&amp;DATE($G297,12,31))))</f>
        <v>0</v>
      </c>
      <c r="M297" s="21">
        <f t="shared" si="39"/>
        <v>0</v>
      </c>
      <c r="N297" s="21">
        <f t="shared" si="34"/>
        <v>0</v>
      </c>
      <c r="O297" s="21">
        <f t="shared" si="35"/>
        <v>0</v>
      </c>
      <c r="P297" s="21">
        <f t="shared" si="36"/>
        <v>0</v>
      </c>
      <c r="Q297" s="21">
        <f t="shared" si="37"/>
        <v>0</v>
      </c>
      <c r="R297" s="21">
        <f t="shared" si="38"/>
        <v>0</v>
      </c>
      <c r="S297" s="7">
        <f>IF(ROW()-5&lt;=Kontroll!$B$8,1,"")</f>
        <v>1</v>
      </c>
    </row>
    <row r="298" spans="1:19" x14ac:dyDescent="0.2">
      <c r="A298" s="7">
        <f t="shared" si="32"/>
        <v>293</v>
      </c>
      <c r="B298" s="7">
        <f>IF($S298="","",INT(($A298-1)/Kontroll!$B$6)+1)</f>
        <v>59</v>
      </c>
      <c r="C298" s="7">
        <f>IF($S298="","",MOD($A298-1,Kontroll!$B$6)+1)</f>
        <v>3</v>
      </c>
      <c r="D298" s="15" t="str">
        <f>IF($S298="","",INDEX(Transjer!$A$6:$A$125,$B298))</f>
        <v/>
      </c>
      <c r="E298" s="15">
        <f>IF($S298="","",INDEX(Transjer!$B$6:$B$125,$B298))</f>
        <v>0</v>
      </c>
      <c r="F298" s="16">
        <f>IF($S298="","",INDEX(Transjer!$C$6:$C$125,$B298))</f>
        <v>0</v>
      </c>
      <c r="G298" s="17">
        <f>IF($S298="","",INDEX(Skjermingsrenter!$A$6:$A$35,$C298))</f>
        <v>2023</v>
      </c>
      <c r="H298" s="18">
        <f>IF($S298="","",INDEX(Transjer!$D$6:$D$125,$B298))</f>
        <v>0</v>
      </c>
      <c r="I298" s="18">
        <f>IF($S298="","",INDEX(Transjer!$E$6:$E$125,$B298))</f>
        <v>0</v>
      </c>
      <c r="J298" s="19">
        <f>IF($S298="","",INDEX(Skjermingsrenter!$B$6:$B$35,$C298))</f>
        <v>3.2000000000000001E-2</v>
      </c>
      <c r="K298" s="20">
        <f t="shared" si="33"/>
        <v>44927</v>
      </c>
      <c r="L298" s="21">
        <f>IF($S298="","",IF($G298&lt;YEAR($F298),0,$H298*SUMIFS(Utbytter!$D$6:$D$1005,Utbytter!$A$6:$A$1005,$E298,Utbytter!$B$6:$B$1005,"&gt;="&amp;$K298,Utbytter!$B$6:$B$1005,"&lt;="&amp;DATE($G298,12,31))))</f>
        <v>0</v>
      </c>
      <c r="M298" s="21">
        <f t="shared" si="39"/>
        <v>0</v>
      </c>
      <c r="N298" s="21">
        <f t="shared" si="34"/>
        <v>0</v>
      </c>
      <c r="O298" s="21">
        <f t="shared" si="35"/>
        <v>0</v>
      </c>
      <c r="P298" s="21">
        <f t="shared" si="36"/>
        <v>0</v>
      </c>
      <c r="Q298" s="21">
        <f t="shared" si="37"/>
        <v>0</v>
      </c>
      <c r="R298" s="21">
        <f t="shared" si="38"/>
        <v>0</v>
      </c>
      <c r="S298" s="7">
        <f>IF(ROW()-5&lt;=Kontroll!$B$8,1,"")</f>
        <v>1</v>
      </c>
    </row>
    <row r="299" spans="1:19" x14ac:dyDescent="0.2">
      <c r="A299" s="7">
        <f t="shared" si="32"/>
        <v>294</v>
      </c>
      <c r="B299" s="7">
        <f>IF($S299="","",INT(($A299-1)/Kontroll!$B$6)+1)</f>
        <v>59</v>
      </c>
      <c r="C299" s="7">
        <f>IF($S299="","",MOD($A299-1,Kontroll!$B$6)+1)</f>
        <v>4</v>
      </c>
      <c r="D299" s="15" t="str">
        <f>IF($S299="","",INDEX(Transjer!$A$6:$A$125,$B299))</f>
        <v/>
      </c>
      <c r="E299" s="15">
        <f>IF($S299="","",INDEX(Transjer!$B$6:$B$125,$B299))</f>
        <v>0</v>
      </c>
      <c r="F299" s="16">
        <f>IF($S299="","",INDEX(Transjer!$C$6:$C$125,$B299))</f>
        <v>0</v>
      </c>
      <c r="G299" s="17">
        <f>IF($S299="","",INDEX(Skjermingsrenter!$A$6:$A$35,$C299))</f>
        <v>2024</v>
      </c>
      <c r="H299" s="18">
        <f>IF($S299="","",INDEX(Transjer!$D$6:$D$125,$B299))</f>
        <v>0</v>
      </c>
      <c r="I299" s="18">
        <f>IF($S299="","",INDEX(Transjer!$E$6:$E$125,$B299))</f>
        <v>0</v>
      </c>
      <c r="J299" s="19">
        <f>IF($S299="","",INDEX(Skjermingsrenter!$B$6:$B$35,$C299))</f>
        <v>3.9E-2</v>
      </c>
      <c r="K299" s="20">
        <f t="shared" si="33"/>
        <v>45292</v>
      </c>
      <c r="L299" s="21">
        <f>IF($S299="","",IF($G299&lt;YEAR($F299),0,$H299*SUMIFS(Utbytter!$D$6:$D$1005,Utbytter!$A$6:$A$1005,$E299,Utbytter!$B$6:$B$1005,"&gt;="&amp;$K299,Utbytter!$B$6:$B$1005,"&lt;="&amp;DATE($G299,12,31))))</f>
        <v>0</v>
      </c>
      <c r="M299" s="21">
        <f t="shared" si="39"/>
        <v>0</v>
      </c>
      <c r="N299" s="21">
        <f t="shared" si="34"/>
        <v>0</v>
      </c>
      <c r="O299" s="21">
        <f t="shared" si="35"/>
        <v>0</v>
      </c>
      <c r="P299" s="21">
        <f t="shared" si="36"/>
        <v>0</v>
      </c>
      <c r="Q299" s="21">
        <f t="shared" si="37"/>
        <v>0</v>
      </c>
      <c r="R299" s="21">
        <f t="shared" si="38"/>
        <v>0</v>
      </c>
      <c r="S299" s="7">
        <f>IF(ROW()-5&lt;=Kontroll!$B$8,1,"")</f>
        <v>1</v>
      </c>
    </row>
    <row r="300" spans="1:19" x14ac:dyDescent="0.2">
      <c r="A300" s="7">
        <f t="shared" si="32"/>
        <v>295</v>
      </c>
      <c r="B300" s="7">
        <f>IF($S300="","",INT(($A300-1)/Kontroll!$B$6)+1)</f>
        <v>59</v>
      </c>
      <c r="C300" s="7">
        <f>IF($S300="","",MOD($A300-1,Kontroll!$B$6)+1)</f>
        <v>5</v>
      </c>
      <c r="D300" s="15" t="str">
        <f>IF($S300="","",INDEX(Transjer!$A$6:$A$125,$B300))</f>
        <v/>
      </c>
      <c r="E300" s="15">
        <f>IF($S300="","",INDEX(Transjer!$B$6:$B$125,$B300))</f>
        <v>0</v>
      </c>
      <c r="F300" s="16">
        <f>IF($S300="","",INDEX(Transjer!$C$6:$C$125,$B300))</f>
        <v>0</v>
      </c>
      <c r="G300" s="17">
        <f>IF($S300="","",INDEX(Skjermingsrenter!$A$6:$A$35,$C300))</f>
        <v>2025</v>
      </c>
      <c r="H300" s="18">
        <f>IF($S300="","",INDEX(Transjer!$D$6:$D$125,$B300))</f>
        <v>0</v>
      </c>
      <c r="I300" s="18">
        <f>IF($S300="","",INDEX(Transjer!$E$6:$E$125,$B300))</f>
        <v>0</v>
      </c>
      <c r="J300" s="19">
        <f>IF($S300="","",INDEX(Skjermingsrenter!$B$6:$B$35,$C300))</f>
        <v>3.5999999999999997E-2</v>
      </c>
      <c r="K300" s="20">
        <f t="shared" si="33"/>
        <v>45658</v>
      </c>
      <c r="L300" s="21">
        <f>IF($S300="","",IF($G300&lt;YEAR($F300),0,$H300*SUMIFS(Utbytter!$D$6:$D$1005,Utbytter!$A$6:$A$1005,$E300,Utbytter!$B$6:$B$1005,"&gt;="&amp;$K300,Utbytter!$B$6:$B$1005,"&lt;="&amp;DATE($G300,12,31))))</f>
        <v>0</v>
      </c>
      <c r="M300" s="21">
        <f t="shared" si="39"/>
        <v>0</v>
      </c>
      <c r="N300" s="21">
        <f t="shared" si="34"/>
        <v>0</v>
      </c>
      <c r="O300" s="21">
        <f t="shared" si="35"/>
        <v>0</v>
      </c>
      <c r="P300" s="21">
        <f t="shared" si="36"/>
        <v>0</v>
      </c>
      <c r="Q300" s="21">
        <f t="shared" si="37"/>
        <v>0</v>
      </c>
      <c r="R300" s="21">
        <f t="shared" si="38"/>
        <v>0</v>
      </c>
      <c r="S300" s="7">
        <f>IF(ROW()-5&lt;=Kontroll!$B$8,1,"")</f>
        <v>1</v>
      </c>
    </row>
    <row r="301" spans="1:19" x14ac:dyDescent="0.2">
      <c r="A301" s="7">
        <f t="shared" si="32"/>
        <v>296</v>
      </c>
      <c r="B301" s="7">
        <f>IF($S301="","",INT(($A301-1)/Kontroll!$B$6)+1)</f>
        <v>60</v>
      </c>
      <c r="C301" s="7">
        <f>IF($S301="","",MOD($A301-1,Kontroll!$B$6)+1)</f>
        <v>1</v>
      </c>
      <c r="D301" s="15" t="str">
        <f>IF($S301="","",INDEX(Transjer!$A$6:$A$125,$B301))</f>
        <v/>
      </c>
      <c r="E301" s="15">
        <f>IF($S301="","",INDEX(Transjer!$B$6:$B$125,$B301))</f>
        <v>0</v>
      </c>
      <c r="F301" s="16">
        <f>IF($S301="","",INDEX(Transjer!$C$6:$C$125,$B301))</f>
        <v>0</v>
      </c>
      <c r="G301" s="17">
        <f>IF($S301="","",INDEX(Skjermingsrenter!$A$6:$A$35,$C301))</f>
        <v>2021</v>
      </c>
      <c r="H301" s="18">
        <f>IF($S301="","",INDEX(Transjer!$D$6:$D$125,$B301))</f>
        <v>0</v>
      </c>
      <c r="I301" s="18">
        <f>IF($S301="","",INDEX(Transjer!$E$6:$E$125,$B301))</f>
        <v>0</v>
      </c>
      <c r="J301" s="19">
        <f>IF($S301="","",INDEX(Skjermingsrenter!$B$6:$B$35,$C301))</f>
        <v>5.0000000000000001E-3</v>
      </c>
      <c r="K301" s="20">
        <f t="shared" si="33"/>
        <v>44197</v>
      </c>
      <c r="L301" s="21">
        <f>IF($S301="","",IF($G301&lt;YEAR($F301),0,$H301*SUMIFS(Utbytter!$D$6:$D$1005,Utbytter!$A$6:$A$1005,$E301,Utbytter!$B$6:$B$1005,"&gt;="&amp;$K301,Utbytter!$B$6:$B$1005,"&lt;="&amp;DATE($G301,12,31))))</f>
        <v>0</v>
      </c>
      <c r="M301" s="21">
        <f t="shared" si="39"/>
        <v>0</v>
      </c>
      <c r="N301" s="21">
        <f t="shared" si="34"/>
        <v>0</v>
      </c>
      <c r="O301" s="21">
        <f t="shared" si="35"/>
        <v>0</v>
      </c>
      <c r="P301" s="21">
        <f t="shared" si="36"/>
        <v>0</v>
      </c>
      <c r="Q301" s="21">
        <f t="shared" si="37"/>
        <v>0</v>
      </c>
      <c r="R301" s="21">
        <f t="shared" si="38"/>
        <v>0</v>
      </c>
      <c r="S301" s="7">
        <f>IF(ROW()-5&lt;=Kontroll!$B$8,1,"")</f>
        <v>1</v>
      </c>
    </row>
    <row r="302" spans="1:19" x14ac:dyDescent="0.2">
      <c r="A302" s="7">
        <f t="shared" si="32"/>
        <v>297</v>
      </c>
      <c r="B302" s="7">
        <f>IF($S302="","",INT(($A302-1)/Kontroll!$B$6)+1)</f>
        <v>60</v>
      </c>
      <c r="C302" s="7">
        <f>IF($S302="","",MOD($A302-1,Kontroll!$B$6)+1)</f>
        <v>2</v>
      </c>
      <c r="D302" s="15" t="str">
        <f>IF($S302="","",INDEX(Transjer!$A$6:$A$125,$B302))</f>
        <v/>
      </c>
      <c r="E302" s="15">
        <f>IF($S302="","",INDEX(Transjer!$B$6:$B$125,$B302))</f>
        <v>0</v>
      </c>
      <c r="F302" s="16">
        <f>IF($S302="","",INDEX(Transjer!$C$6:$C$125,$B302))</f>
        <v>0</v>
      </c>
      <c r="G302" s="17">
        <f>IF($S302="","",INDEX(Skjermingsrenter!$A$6:$A$35,$C302))</f>
        <v>2022</v>
      </c>
      <c r="H302" s="18">
        <f>IF($S302="","",INDEX(Transjer!$D$6:$D$125,$B302))</f>
        <v>0</v>
      </c>
      <c r="I302" s="18">
        <f>IF($S302="","",INDEX(Transjer!$E$6:$E$125,$B302))</f>
        <v>0</v>
      </c>
      <c r="J302" s="19">
        <f>IF($S302="","",INDEX(Skjermingsrenter!$B$6:$B$35,$C302))</f>
        <v>1.7000000000000001E-2</v>
      </c>
      <c r="K302" s="20">
        <f t="shared" si="33"/>
        <v>44562</v>
      </c>
      <c r="L302" s="21">
        <f>IF($S302="","",IF($G302&lt;YEAR($F302),0,$H302*SUMIFS(Utbytter!$D$6:$D$1005,Utbytter!$A$6:$A$1005,$E302,Utbytter!$B$6:$B$1005,"&gt;="&amp;$K302,Utbytter!$B$6:$B$1005,"&lt;="&amp;DATE($G302,12,31))))</f>
        <v>0</v>
      </c>
      <c r="M302" s="21">
        <f t="shared" si="39"/>
        <v>0</v>
      </c>
      <c r="N302" s="21">
        <f t="shared" si="34"/>
        <v>0</v>
      </c>
      <c r="O302" s="21">
        <f t="shared" si="35"/>
        <v>0</v>
      </c>
      <c r="P302" s="21">
        <f t="shared" si="36"/>
        <v>0</v>
      </c>
      <c r="Q302" s="21">
        <f t="shared" si="37"/>
        <v>0</v>
      </c>
      <c r="R302" s="21">
        <f t="shared" si="38"/>
        <v>0</v>
      </c>
      <c r="S302" s="7">
        <f>IF(ROW()-5&lt;=Kontroll!$B$8,1,"")</f>
        <v>1</v>
      </c>
    </row>
    <row r="303" spans="1:19" x14ac:dyDescent="0.2">
      <c r="A303" s="7">
        <f t="shared" si="32"/>
        <v>298</v>
      </c>
      <c r="B303" s="7">
        <f>IF($S303="","",INT(($A303-1)/Kontroll!$B$6)+1)</f>
        <v>60</v>
      </c>
      <c r="C303" s="7">
        <f>IF($S303="","",MOD($A303-1,Kontroll!$B$6)+1)</f>
        <v>3</v>
      </c>
      <c r="D303" s="15" t="str">
        <f>IF($S303="","",INDEX(Transjer!$A$6:$A$125,$B303))</f>
        <v/>
      </c>
      <c r="E303" s="15">
        <f>IF($S303="","",INDEX(Transjer!$B$6:$B$125,$B303))</f>
        <v>0</v>
      </c>
      <c r="F303" s="16">
        <f>IF($S303="","",INDEX(Transjer!$C$6:$C$125,$B303))</f>
        <v>0</v>
      </c>
      <c r="G303" s="17">
        <f>IF($S303="","",INDEX(Skjermingsrenter!$A$6:$A$35,$C303))</f>
        <v>2023</v>
      </c>
      <c r="H303" s="18">
        <f>IF($S303="","",INDEX(Transjer!$D$6:$D$125,$B303))</f>
        <v>0</v>
      </c>
      <c r="I303" s="18">
        <f>IF($S303="","",INDEX(Transjer!$E$6:$E$125,$B303))</f>
        <v>0</v>
      </c>
      <c r="J303" s="19">
        <f>IF($S303="","",INDEX(Skjermingsrenter!$B$6:$B$35,$C303))</f>
        <v>3.2000000000000001E-2</v>
      </c>
      <c r="K303" s="20">
        <f t="shared" si="33"/>
        <v>44927</v>
      </c>
      <c r="L303" s="21">
        <f>IF($S303="","",IF($G303&lt;YEAR($F303),0,$H303*SUMIFS(Utbytter!$D$6:$D$1005,Utbytter!$A$6:$A$1005,$E303,Utbytter!$B$6:$B$1005,"&gt;="&amp;$K303,Utbytter!$B$6:$B$1005,"&lt;="&amp;DATE($G303,12,31))))</f>
        <v>0</v>
      </c>
      <c r="M303" s="21">
        <f t="shared" si="39"/>
        <v>0</v>
      </c>
      <c r="N303" s="21">
        <f t="shared" si="34"/>
        <v>0</v>
      </c>
      <c r="O303" s="21">
        <f t="shared" si="35"/>
        <v>0</v>
      </c>
      <c r="P303" s="21">
        <f t="shared" si="36"/>
        <v>0</v>
      </c>
      <c r="Q303" s="21">
        <f t="shared" si="37"/>
        <v>0</v>
      </c>
      <c r="R303" s="21">
        <f t="shared" si="38"/>
        <v>0</v>
      </c>
      <c r="S303" s="7">
        <f>IF(ROW()-5&lt;=Kontroll!$B$8,1,"")</f>
        <v>1</v>
      </c>
    </row>
    <row r="304" spans="1:19" x14ac:dyDescent="0.2">
      <c r="A304" s="7">
        <f t="shared" si="32"/>
        <v>299</v>
      </c>
      <c r="B304" s="7">
        <f>IF($S304="","",INT(($A304-1)/Kontroll!$B$6)+1)</f>
        <v>60</v>
      </c>
      <c r="C304" s="7">
        <f>IF($S304="","",MOD($A304-1,Kontroll!$B$6)+1)</f>
        <v>4</v>
      </c>
      <c r="D304" s="15" t="str">
        <f>IF($S304="","",INDEX(Transjer!$A$6:$A$125,$B304))</f>
        <v/>
      </c>
      <c r="E304" s="15">
        <f>IF($S304="","",INDEX(Transjer!$B$6:$B$125,$B304))</f>
        <v>0</v>
      </c>
      <c r="F304" s="16">
        <f>IF($S304="","",INDEX(Transjer!$C$6:$C$125,$B304))</f>
        <v>0</v>
      </c>
      <c r="G304" s="17">
        <f>IF($S304="","",INDEX(Skjermingsrenter!$A$6:$A$35,$C304))</f>
        <v>2024</v>
      </c>
      <c r="H304" s="18">
        <f>IF($S304="","",INDEX(Transjer!$D$6:$D$125,$B304))</f>
        <v>0</v>
      </c>
      <c r="I304" s="18">
        <f>IF($S304="","",INDEX(Transjer!$E$6:$E$125,$B304))</f>
        <v>0</v>
      </c>
      <c r="J304" s="19">
        <f>IF($S304="","",INDEX(Skjermingsrenter!$B$6:$B$35,$C304))</f>
        <v>3.9E-2</v>
      </c>
      <c r="K304" s="20">
        <f t="shared" si="33"/>
        <v>45292</v>
      </c>
      <c r="L304" s="21">
        <f>IF($S304="","",IF($G304&lt;YEAR($F304),0,$H304*SUMIFS(Utbytter!$D$6:$D$1005,Utbytter!$A$6:$A$1005,$E304,Utbytter!$B$6:$B$1005,"&gt;="&amp;$K304,Utbytter!$B$6:$B$1005,"&lt;="&amp;DATE($G304,12,31))))</f>
        <v>0</v>
      </c>
      <c r="M304" s="21">
        <f t="shared" si="39"/>
        <v>0</v>
      </c>
      <c r="N304" s="21">
        <f t="shared" si="34"/>
        <v>0</v>
      </c>
      <c r="O304" s="21">
        <f t="shared" si="35"/>
        <v>0</v>
      </c>
      <c r="P304" s="21">
        <f t="shared" si="36"/>
        <v>0</v>
      </c>
      <c r="Q304" s="21">
        <f t="shared" si="37"/>
        <v>0</v>
      </c>
      <c r="R304" s="21">
        <f t="shared" si="38"/>
        <v>0</v>
      </c>
      <c r="S304" s="7">
        <f>IF(ROW()-5&lt;=Kontroll!$B$8,1,"")</f>
        <v>1</v>
      </c>
    </row>
    <row r="305" spans="1:19" x14ac:dyDescent="0.2">
      <c r="A305" s="7">
        <f t="shared" si="32"/>
        <v>300</v>
      </c>
      <c r="B305" s="7">
        <f>IF($S305="","",INT(($A305-1)/Kontroll!$B$6)+1)</f>
        <v>60</v>
      </c>
      <c r="C305" s="7">
        <f>IF($S305="","",MOD($A305-1,Kontroll!$B$6)+1)</f>
        <v>5</v>
      </c>
      <c r="D305" s="15" t="str">
        <f>IF($S305="","",INDEX(Transjer!$A$6:$A$125,$B305))</f>
        <v/>
      </c>
      <c r="E305" s="15">
        <f>IF($S305="","",INDEX(Transjer!$B$6:$B$125,$B305))</f>
        <v>0</v>
      </c>
      <c r="F305" s="16">
        <f>IF($S305="","",INDEX(Transjer!$C$6:$C$125,$B305))</f>
        <v>0</v>
      </c>
      <c r="G305" s="17">
        <f>IF($S305="","",INDEX(Skjermingsrenter!$A$6:$A$35,$C305))</f>
        <v>2025</v>
      </c>
      <c r="H305" s="18">
        <f>IF($S305="","",INDEX(Transjer!$D$6:$D$125,$B305))</f>
        <v>0</v>
      </c>
      <c r="I305" s="18">
        <f>IF($S305="","",INDEX(Transjer!$E$6:$E$125,$B305))</f>
        <v>0</v>
      </c>
      <c r="J305" s="19">
        <f>IF($S305="","",INDEX(Skjermingsrenter!$B$6:$B$35,$C305))</f>
        <v>3.5999999999999997E-2</v>
      </c>
      <c r="K305" s="20">
        <f t="shared" si="33"/>
        <v>45658</v>
      </c>
      <c r="L305" s="21">
        <f>IF($S305="","",IF($G305&lt;YEAR($F305),0,$H305*SUMIFS(Utbytter!$D$6:$D$1005,Utbytter!$A$6:$A$1005,$E305,Utbytter!$B$6:$B$1005,"&gt;="&amp;$K305,Utbytter!$B$6:$B$1005,"&lt;="&amp;DATE($G305,12,31))))</f>
        <v>0</v>
      </c>
      <c r="M305" s="21">
        <f t="shared" si="39"/>
        <v>0</v>
      </c>
      <c r="N305" s="21">
        <f t="shared" si="34"/>
        <v>0</v>
      </c>
      <c r="O305" s="21">
        <f t="shared" si="35"/>
        <v>0</v>
      </c>
      <c r="P305" s="21">
        <f t="shared" si="36"/>
        <v>0</v>
      </c>
      <c r="Q305" s="21">
        <f t="shared" si="37"/>
        <v>0</v>
      </c>
      <c r="R305" s="21">
        <f t="shared" si="38"/>
        <v>0</v>
      </c>
      <c r="S305" s="7">
        <f>IF(ROW()-5&lt;=Kontroll!$B$8,1,"")</f>
        <v>1</v>
      </c>
    </row>
    <row r="306" spans="1:19" x14ac:dyDescent="0.2">
      <c r="A306" s="7">
        <f t="shared" si="32"/>
        <v>301</v>
      </c>
      <c r="B306" s="7">
        <f>IF($S306="","",INT(($A306-1)/Kontroll!$B$6)+1)</f>
        <v>61</v>
      </c>
      <c r="C306" s="7">
        <f>IF($S306="","",MOD($A306-1,Kontroll!$B$6)+1)</f>
        <v>1</v>
      </c>
      <c r="D306" s="15" t="str">
        <f>IF($S306="","",INDEX(Transjer!$A$6:$A$125,$B306))</f>
        <v/>
      </c>
      <c r="E306" s="15">
        <f>IF($S306="","",INDEX(Transjer!$B$6:$B$125,$B306))</f>
        <v>0</v>
      </c>
      <c r="F306" s="16">
        <f>IF($S306="","",INDEX(Transjer!$C$6:$C$125,$B306))</f>
        <v>0</v>
      </c>
      <c r="G306" s="17">
        <f>IF($S306="","",INDEX(Skjermingsrenter!$A$6:$A$35,$C306))</f>
        <v>2021</v>
      </c>
      <c r="H306" s="18">
        <f>IF($S306="","",INDEX(Transjer!$D$6:$D$125,$B306))</f>
        <v>0</v>
      </c>
      <c r="I306" s="18">
        <f>IF($S306="","",INDEX(Transjer!$E$6:$E$125,$B306))</f>
        <v>0</v>
      </c>
      <c r="J306" s="19">
        <f>IF($S306="","",INDEX(Skjermingsrenter!$B$6:$B$35,$C306))</f>
        <v>5.0000000000000001E-3</v>
      </c>
      <c r="K306" s="20">
        <f t="shared" si="33"/>
        <v>44197</v>
      </c>
      <c r="L306" s="21">
        <f>IF($S306="","",IF($G306&lt;YEAR($F306),0,$H306*SUMIFS(Utbytter!$D$6:$D$1005,Utbytter!$A$6:$A$1005,$E306,Utbytter!$B$6:$B$1005,"&gt;="&amp;$K306,Utbytter!$B$6:$B$1005,"&lt;="&amp;DATE($G306,12,31))))</f>
        <v>0</v>
      </c>
      <c r="M306" s="21">
        <f t="shared" si="39"/>
        <v>0</v>
      </c>
      <c r="N306" s="21">
        <f t="shared" si="34"/>
        <v>0</v>
      </c>
      <c r="O306" s="21">
        <f t="shared" si="35"/>
        <v>0</v>
      </c>
      <c r="P306" s="21">
        <f t="shared" si="36"/>
        <v>0</v>
      </c>
      <c r="Q306" s="21">
        <f t="shared" si="37"/>
        <v>0</v>
      </c>
      <c r="R306" s="21">
        <f t="shared" si="38"/>
        <v>0</v>
      </c>
      <c r="S306" s="7">
        <f>IF(ROW()-5&lt;=Kontroll!$B$8,1,"")</f>
        <v>1</v>
      </c>
    </row>
    <row r="307" spans="1:19" x14ac:dyDescent="0.2">
      <c r="A307" s="7">
        <f t="shared" si="32"/>
        <v>302</v>
      </c>
      <c r="B307" s="7">
        <f>IF($S307="","",INT(($A307-1)/Kontroll!$B$6)+1)</f>
        <v>61</v>
      </c>
      <c r="C307" s="7">
        <f>IF($S307="","",MOD($A307-1,Kontroll!$B$6)+1)</f>
        <v>2</v>
      </c>
      <c r="D307" s="15" t="str">
        <f>IF($S307="","",INDEX(Transjer!$A$6:$A$125,$B307))</f>
        <v/>
      </c>
      <c r="E307" s="15">
        <f>IF($S307="","",INDEX(Transjer!$B$6:$B$125,$B307))</f>
        <v>0</v>
      </c>
      <c r="F307" s="16">
        <f>IF($S307="","",INDEX(Transjer!$C$6:$C$125,$B307))</f>
        <v>0</v>
      </c>
      <c r="G307" s="17">
        <f>IF($S307="","",INDEX(Skjermingsrenter!$A$6:$A$35,$C307))</f>
        <v>2022</v>
      </c>
      <c r="H307" s="18">
        <f>IF($S307="","",INDEX(Transjer!$D$6:$D$125,$B307))</f>
        <v>0</v>
      </c>
      <c r="I307" s="18">
        <f>IF($S307="","",INDEX(Transjer!$E$6:$E$125,$B307))</f>
        <v>0</v>
      </c>
      <c r="J307" s="19">
        <f>IF($S307="","",INDEX(Skjermingsrenter!$B$6:$B$35,$C307))</f>
        <v>1.7000000000000001E-2</v>
      </c>
      <c r="K307" s="20">
        <f t="shared" si="33"/>
        <v>44562</v>
      </c>
      <c r="L307" s="21">
        <f>IF($S307="","",IF($G307&lt;YEAR($F307),0,$H307*SUMIFS(Utbytter!$D$6:$D$1005,Utbytter!$A$6:$A$1005,$E307,Utbytter!$B$6:$B$1005,"&gt;="&amp;$K307,Utbytter!$B$6:$B$1005,"&lt;="&amp;DATE($G307,12,31))))</f>
        <v>0</v>
      </c>
      <c r="M307" s="21">
        <f t="shared" si="39"/>
        <v>0</v>
      </c>
      <c r="N307" s="21">
        <f t="shared" si="34"/>
        <v>0</v>
      </c>
      <c r="O307" s="21">
        <f t="shared" si="35"/>
        <v>0</v>
      </c>
      <c r="P307" s="21">
        <f t="shared" si="36"/>
        <v>0</v>
      </c>
      <c r="Q307" s="21">
        <f t="shared" si="37"/>
        <v>0</v>
      </c>
      <c r="R307" s="21">
        <f t="shared" si="38"/>
        <v>0</v>
      </c>
      <c r="S307" s="7">
        <f>IF(ROW()-5&lt;=Kontroll!$B$8,1,"")</f>
        <v>1</v>
      </c>
    </row>
    <row r="308" spans="1:19" x14ac:dyDescent="0.2">
      <c r="A308" s="7">
        <f t="shared" si="32"/>
        <v>303</v>
      </c>
      <c r="B308" s="7">
        <f>IF($S308="","",INT(($A308-1)/Kontroll!$B$6)+1)</f>
        <v>61</v>
      </c>
      <c r="C308" s="7">
        <f>IF($S308="","",MOD($A308-1,Kontroll!$B$6)+1)</f>
        <v>3</v>
      </c>
      <c r="D308" s="15" t="str">
        <f>IF($S308="","",INDEX(Transjer!$A$6:$A$125,$B308))</f>
        <v/>
      </c>
      <c r="E308" s="15">
        <f>IF($S308="","",INDEX(Transjer!$B$6:$B$125,$B308))</f>
        <v>0</v>
      </c>
      <c r="F308" s="16">
        <f>IF($S308="","",INDEX(Transjer!$C$6:$C$125,$B308))</f>
        <v>0</v>
      </c>
      <c r="G308" s="17">
        <f>IF($S308="","",INDEX(Skjermingsrenter!$A$6:$A$35,$C308))</f>
        <v>2023</v>
      </c>
      <c r="H308" s="18">
        <f>IF($S308="","",INDEX(Transjer!$D$6:$D$125,$B308))</f>
        <v>0</v>
      </c>
      <c r="I308" s="18">
        <f>IF($S308="","",INDEX(Transjer!$E$6:$E$125,$B308))</f>
        <v>0</v>
      </c>
      <c r="J308" s="19">
        <f>IF($S308="","",INDEX(Skjermingsrenter!$B$6:$B$35,$C308))</f>
        <v>3.2000000000000001E-2</v>
      </c>
      <c r="K308" s="20">
        <f t="shared" si="33"/>
        <v>44927</v>
      </c>
      <c r="L308" s="21">
        <f>IF($S308="","",IF($G308&lt;YEAR($F308),0,$H308*SUMIFS(Utbytter!$D$6:$D$1005,Utbytter!$A$6:$A$1005,$E308,Utbytter!$B$6:$B$1005,"&gt;="&amp;$K308,Utbytter!$B$6:$B$1005,"&lt;="&amp;DATE($G308,12,31))))</f>
        <v>0</v>
      </c>
      <c r="M308" s="21">
        <f t="shared" si="39"/>
        <v>0</v>
      </c>
      <c r="N308" s="21">
        <f t="shared" si="34"/>
        <v>0</v>
      </c>
      <c r="O308" s="21">
        <f t="shared" si="35"/>
        <v>0</v>
      </c>
      <c r="P308" s="21">
        <f t="shared" si="36"/>
        <v>0</v>
      </c>
      <c r="Q308" s="21">
        <f t="shared" si="37"/>
        <v>0</v>
      </c>
      <c r="R308" s="21">
        <f t="shared" si="38"/>
        <v>0</v>
      </c>
      <c r="S308" s="7">
        <f>IF(ROW()-5&lt;=Kontroll!$B$8,1,"")</f>
        <v>1</v>
      </c>
    </row>
    <row r="309" spans="1:19" x14ac:dyDescent="0.2">
      <c r="A309" s="7">
        <f t="shared" si="32"/>
        <v>304</v>
      </c>
      <c r="B309" s="7">
        <f>IF($S309="","",INT(($A309-1)/Kontroll!$B$6)+1)</f>
        <v>61</v>
      </c>
      <c r="C309" s="7">
        <f>IF($S309="","",MOD($A309-1,Kontroll!$B$6)+1)</f>
        <v>4</v>
      </c>
      <c r="D309" s="15" t="str">
        <f>IF($S309="","",INDEX(Transjer!$A$6:$A$125,$B309))</f>
        <v/>
      </c>
      <c r="E309" s="15">
        <f>IF($S309="","",INDEX(Transjer!$B$6:$B$125,$B309))</f>
        <v>0</v>
      </c>
      <c r="F309" s="16">
        <f>IF($S309="","",INDEX(Transjer!$C$6:$C$125,$B309))</f>
        <v>0</v>
      </c>
      <c r="G309" s="17">
        <f>IF($S309="","",INDEX(Skjermingsrenter!$A$6:$A$35,$C309))</f>
        <v>2024</v>
      </c>
      <c r="H309" s="18">
        <f>IF($S309="","",INDEX(Transjer!$D$6:$D$125,$B309))</f>
        <v>0</v>
      </c>
      <c r="I309" s="18">
        <f>IF($S309="","",INDEX(Transjer!$E$6:$E$125,$B309))</f>
        <v>0</v>
      </c>
      <c r="J309" s="19">
        <f>IF($S309="","",INDEX(Skjermingsrenter!$B$6:$B$35,$C309))</f>
        <v>3.9E-2</v>
      </c>
      <c r="K309" s="20">
        <f t="shared" si="33"/>
        <v>45292</v>
      </c>
      <c r="L309" s="21">
        <f>IF($S309="","",IF($G309&lt;YEAR($F309),0,$H309*SUMIFS(Utbytter!$D$6:$D$1005,Utbytter!$A$6:$A$1005,$E309,Utbytter!$B$6:$B$1005,"&gt;="&amp;$K309,Utbytter!$B$6:$B$1005,"&lt;="&amp;DATE($G309,12,31))))</f>
        <v>0</v>
      </c>
      <c r="M309" s="21">
        <f t="shared" si="39"/>
        <v>0</v>
      </c>
      <c r="N309" s="21">
        <f t="shared" si="34"/>
        <v>0</v>
      </c>
      <c r="O309" s="21">
        <f t="shared" si="35"/>
        <v>0</v>
      </c>
      <c r="P309" s="21">
        <f t="shared" si="36"/>
        <v>0</v>
      </c>
      <c r="Q309" s="21">
        <f t="shared" si="37"/>
        <v>0</v>
      </c>
      <c r="R309" s="21">
        <f t="shared" si="38"/>
        <v>0</v>
      </c>
      <c r="S309" s="7">
        <f>IF(ROW()-5&lt;=Kontroll!$B$8,1,"")</f>
        <v>1</v>
      </c>
    </row>
    <row r="310" spans="1:19" x14ac:dyDescent="0.2">
      <c r="A310" s="7">
        <f t="shared" si="32"/>
        <v>305</v>
      </c>
      <c r="B310" s="7">
        <f>IF($S310="","",INT(($A310-1)/Kontroll!$B$6)+1)</f>
        <v>61</v>
      </c>
      <c r="C310" s="7">
        <f>IF($S310="","",MOD($A310-1,Kontroll!$B$6)+1)</f>
        <v>5</v>
      </c>
      <c r="D310" s="15" t="str">
        <f>IF($S310="","",INDEX(Transjer!$A$6:$A$125,$B310))</f>
        <v/>
      </c>
      <c r="E310" s="15">
        <f>IF($S310="","",INDEX(Transjer!$B$6:$B$125,$B310))</f>
        <v>0</v>
      </c>
      <c r="F310" s="16">
        <f>IF($S310="","",INDEX(Transjer!$C$6:$C$125,$B310))</f>
        <v>0</v>
      </c>
      <c r="G310" s="17">
        <f>IF($S310="","",INDEX(Skjermingsrenter!$A$6:$A$35,$C310))</f>
        <v>2025</v>
      </c>
      <c r="H310" s="18">
        <f>IF($S310="","",INDEX(Transjer!$D$6:$D$125,$B310))</f>
        <v>0</v>
      </c>
      <c r="I310" s="18">
        <f>IF($S310="","",INDEX(Transjer!$E$6:$E$125,$B310))</f>
        <v>0</v>
      </c>
      <c r="J310" s="19">
        <f>IF($S310="","",INDEX(Skjermingsrenter!$B$6:$B$35,$C310))</f>
        <v>3.5999999999999997E-2</v>
      </c>
      <c r="K310" s="20">
        <f t="shared" si="33"/>
        <v>45658</v>
      </c>
      <c r="L310" s="21">
        <f>IF($S310="","",IF($G310&lt;YEAR($F310),0,$H310*SUMIFS(Utbytter!$D$6:$D$1005,Utbytter!$A$6:$A$1005,$E310,Utbytter!$B$6:$B$1005,"&gt;="&amp;$K310,Utbytter!$B$6:$B$1005,"&lt;="&amp;DATE($G310,12,31))))</f>
        <v>0</v>
      </c>
      <c r="M310" s="21">
        <f t="shared" si="39"/>
        <v>0</v>
      </c>
      <c r="N310" s="21">
        <f t="shared" si="34"/>
        <v>0</v>
      </c>
      <c r="O310" s="21">
        <f t="shared" si="35"/>
        <v>0</v>
      </c>
      <c r="P310" s="21">
        <f t="shared" si="36"/>
        <v>0</v>
      </c>
      <c r="Q310" s="21">
        <f t="shared" si="37"/>
        <v>0</v>
      </c>
      <c r="R310" s="21">
        <f t="shared" si="38"/>
        <v>0</v>
      </c>
      <c r="S310" s="7">
        <f>IF(ROW()-5&lt;=Kontroll!$B$8,1,"")</f>
        <v>1</v>
      </c>
    </row>
    <row r="311" spans="1:19" x14ac:dyDescent="0.2">
      <c r="A311" s="7">
        <f t="shared" si="32"/>
        <v>306</v>
      </c>
      <c r="B311" s="7">
        <f>IF($S311="","",INT(($A311-1)/Kontroll!$B$6)+1)</f>
        <v>62</v>
      </c>
      <c r="C311" s="7">
        <f>IF($S311="","",MOD($A311-1,Kontroll!$B$6)+1)</f>
        <v>1</v>
      </c>
      <c r="D311" s="15" t="str">
        <f>IF($S311="","",INDEX(Transjer!$A$6:$A$125,$B311))</f>
        <v/>
      </c>
      <c r="E311" s="15">
        <f>IF($S311="","",INDEX(Transjer!$B$6:$B$125,$B311))</f>
        <v>0</v>
      </c>
      <c r="F311" s="16">
        <f>IF($S311="","",INDEX(Transjer!$C$6:$C$125,$B311))</f>
        <v>0</v>
      </c>
      <c r="G311" s="17">
        <f>IF($S311="","",INDEX(Skjermingsrenter!$A$6:$A$35,$C311))</f>
        <v>2021</v>
      </c>
      <c r="H311" s="18">
        <f>IF($S311="","",INDEX(Transjer!$D$6:$D$125,$B311))</f>
        <v>0</v>
      </c>
      <c r="I311" s="18">
        <f>IF($S311="","",INDEX(Transjer!$E$6:$E$125,$B311))</f>
        <v>0</v>
      </c>
      <c r="J311" s="19">
        <f>IF($S311="","",INDEX(Skjermingsrenter!$B$6:$B$35,$C311))</f>
        <v>5.0000000000000001E-3</v>
      </c>
      <c r="K311" s="20">
        <f t="shared" si="33"/>
        <v>44197</v>
      </c>
      <c r="L311" s="21">
        <f>IF($S311="","",IF($G311&lt;YEAR($F311),0,$H311*SUMIFS(Utbytter!$D$6:$D$1005,Utbytter!$A$6:$A$1005,$E311,Utbytter!$B$6:$B$1005,"&gt;="&amp;$K311,Utbytter!$B$6:$B$1005,"&lt;="&amp;DATE($G311,12,31))))</f>
        <v>0</v>
      </c>
      <c r="M311" s="21">
        <f t="shared" si="39"/>
        <v>0</v>
      </c>
      <c r="N311" s="21">
        <f t="shared" si="34"/>
        <v>0</v>
      </c>
      <c r="O311" s="21">
        <f t="shared" si="35"/>
        <v>0</v>
      </c>
      <c r="P311" s="21">
        <f t="shared" si="36"/>
        <v>0</v>
      </c>
      <c r="Q311" s="21">
        <f t="shared" si="37"/>
        <v>0</v>
      </c>
      <c r="R311" s="21">
        <f t="shared" si="38"/>
        <v>0</v>
      </c>
      <c r="S311" s="7">
        <f>IF(ROW()-5&lt;=Kontroll!$B$8,1,"")</f>
        <v>1</v>
      </c>
    </row>
    <row r="312" spans="1:19" x14ac:dyDescent="0.2">
      <c r="A312" s="7">
        <f t="shared" si="32"/>
        <v>307</v>
      </c>
      <c r="B312" s="7">
        <f>IF($S312="","",INT(($A312-1)/Kontroll!$B$6)+1)</f>
        <v>62</v>
      </c>
      <c r="C312" s="7">
        <f>IF($S312="","",MOD($A312-1,Kontroll!$B$6)+1)</f>
        <v>2</v>
      </c>
      <c r="D312" s="15" t="str">
        <f>IF($S312="","",INDEX(Transjer!$A$6:$A$125,$B312))</f>
        <v/>
      </c>
      <c r="E312" s="15">
        <f>IF($S312="","",INDEX(Transjer!$B$6:$B$125,$B312))</f>
        <v>0</v>
      </c>
      <c r="F312" s="16">
        <f>IF($S312="","",INDEX(Transjer!$C$6:$C$125,$B312))</f>
        <v>0</v>
      </c>
      <c r="G312" s="17">
        <f>IF($S312="","",INDEX(Skjermingsrenter!$A$6:$A$35,$C312))</f>
        <v>2022</v>
      </c>
      <c r="H312" s="18">
        <f>IF($S312="","",INDEX(Transjer!$D$6:$D$125,$B312))</f>
        <v>0</v>
      </c>
      <c r="I312" s="18">
        <f>IF($S312="","",INDEX(Transjer!$E$6:$E$125,$B312))</f>
        <v>0</v>
      </c>
      <c r="J312" s="19">
        <f>IF($S312="","",INDEX(Skjermingsrenter!$B$6:$B$35,$C312))</f>
        <v>1.7000000000000001E-2</v>
      </c>
      <c r="K312" s="20">
        <f t="shared" si="33"/>
        <v>44562</v>
      </c>
      <c r="L312" s="21">
        <f>IF($S312="","",IF($G312&lt;YEAR($F312),0,$H312*SUMIFS(Utbytter!$D$6:$D$1005,Utbytter!$A$6:$A$1005,$E312,Utbytter!$B$6:$B$1005,"&gt;="&amp;$K312,Utbytter!$B$6:$B$1005,"&lt;="&amp;DATE($G312,12,31))))</f>
        <v>0</v>
      </c>
      <c r="M312" s="21">
        <f t="shared" si="39"/>
        <v>0</v>
      </c>
      <c r="N312" s="21">
        <f t="shared" si="34"/>
        <v>0</v>
      </c>
      <c r="O312" s="21">
        <f t="shared" si="35"/>
        <v>0</v>
      </c>
      <c r="P312" s="21">
        <f t="shared" si="36"/>
        <v>0</v>
      </c>
      <c r="Q312" s="21">
        <f t="shared" si="37"/>
        <v>0</v>
      </c>
      <c r="R312" s="21">
        <f t="shared" si="38"/>
        <v>0</v>
      </c>
      <c r="S312" s="7">
        <f>IF(ROW()-5&lt;=Kontroll!$B$8,1,"")</f>
        <v>1</v>
      </c>
    </row>
    <row r="313" spans="1:19" x14ac:dyDescent="0.2">
      <c r="A313" s="7">
        <f t="shared" si="32"/>
        <v>308</v>
      </c>
      <c r="B313" s="7">
        <f>IF($S313="","",INT(($A313-1)/Kontroll!$B$6)+1)</f>
        <v>62</v>
      </c>
      <c r="C313" s="7">
        <f>IF($S313="","",MOD($A313-1,Kontroll!$B$6)+1)</f>
        <v>3</v>
      </c>
      <c r="D313" s="15" t="str">
        <f>IF($S313="","",INDEX(Transjer!$A$6:$A$125,$B313))</f>
        <v/>
      </c>
      <c r="E313" s="15">
        <f>IF($S313="","",INDEX(Transjer!$B$6:$B$125,$B313))</f>
        <v>0</v>
      </c>
      <c r="F313" s="16">
        <f>IF($S313="","",INDEX(Transjer!$C$6:$C$125,$B313))</f>
        <v>0</v>
      </c>
      <c r="G313" s="17">
        <f>IF($S313="","",INDEX(Skjermingsrenter!$A$6:$A$35,$C313))</f>
        <v>2023</v>
      </c>
      <c r="H313" s="18">
        <f>IF($S313="","",INDEX(Transjer!$D$6:$D$125,$B313))</f>
        <v>0</v>
      </c>
      <c r="I313" s="18">
        <f>IF($S313="","",INDEX(Transjer!$E$6:$E$125,$B313))</f>
        <v>0</v>
      </c>
      <c r="J313" s="19">
        <f>IF($S313="","",INDEX(Skjermingsrenter!$B$6:$B$35,$C313))</f>
        <v>3.2000000000000001E-2</v>
      </c>
      <c r="K313" s="20">
        <f t="shared" si="33"/>
        <v>44927</v>
      </c>
      <c r="L313" s="21">
        <f>IF($S313="","",IF($G313&lt;YEAR($F313),0,$H313*SUMIFS(Utbytter!$D$6:$D$1005,Utbytter!$A$6:$A$1005,$E313,Utbytter!$B$6:$B$1005,"&gt;="&amp;$K313,Utbytter!$B$6:$B$1005,"&lt;="&amp;DATE($G313,12,31))))</f>
        <v>0</v>
      </c>
      <c r="M313" s="21">
        <f t="shared" si="39"/>
        <v>0</v>
      </c>
      <c r="N313" s="21">
        <f t="shared" si="34"/>
        <v>0</v>
      </c>
      <c r="O313" s="21">
        <f t="shared" si="35"/>
        <v>0</v>
      </c>
      <c r="P313" s="21">
        <f t="shared" si="36"/>
        <v>0</v>
      </c>
      <c r="Q313" s="21">
        <f t="shared" si="37"/>
        <v>0</v>
      </c>
      <c r="R313" s="21">
        <f t="shared" si="38"/>
        <v>0</v>
      </c>
      <c r="S313" s="7">
        <f>IF(ROW()-5&lt;=Kontroll!$B$8,1,"")</f>
        <v>1</v>
      </c>
    </row>
    <row r="314" spans="1:19" x14ac:dyDescent="0.2">
      <c r="A314" s="7">
        <f t="shared" si="32"/>
        <v>309</v>
      </c>
      <c r="B314" s="7">
        <f>IF($S314="","",INT(($A314-1)/Kontroll!$B$6)+1)</f>
        <v>62</v>
      </c>
      <c r="C314" s="7">
        <f>IF($S314="","",MOD($A314-1,Kontroll!$B$6)+1)</f>
        <v>4</v>
      </c>
      <c r="D314" s="15" t="str">
        <f>IF($S314="","",INDEX(Transjer!$A$6:$A$125,$B314))</f>
        <v/>
      </c>
      <c r="E314" s="15">
        <f>IF($S314="","",INDEX(Transjer!$B$6:$B$125,$B314))</f>
        <v>0</v>
      </c>
      <c r="F314" s="16">
        <f>IF($S314="","",INDEX(Transjer!$C$6:$C$125,$B314))</f>
        <v>0</v>
      </c>
      <c r="G314" s="17">
        <f>IF($S314="","",INDEX(Skjermingsrenter!$A$6:$A$35,$C314))</f>
        <v>2024</v>
      </c>
      <c r="H314" s="18">
        <f>IF($S314="","",INDEX(Transjer!$D$6:$D$125,$B314))</f>
        <v>0</v>
      </c>
      <c r="I314" s="18">
        <f>IF($S314="","",INDEX(Transjer!$E$6:$E$125,$B314))</f>
        <v>0</v>
      </c>
      <c r="J314" s="19">
        <f>IF($S314="","",INDEX(Skjermingsrenter!$B$6:$B$35,$C314))</f>
        <v>3.9E-2</v>
      </c>
      <c r="K314" s="20">
        <f t="shared" si="33"/>
        <v>45292</v>
      </c>
      <c r="L314" s="21">
        <f>IF($S314="","",IF($G314&lt;YEAR($F314),0,$H314*SUMIFS(Utbytter!$D$6:$D$1005,Utbytter!$A$6:$A$1005,$E314,Utbytter!$B$6:$B$1005,"&gt;="&amp;$K314,Utbytter!$B$6:$B$1005,"&lt;="&amp;DATE($G314,12,31))))</f>
        <v>0</v>
      </c>
      <c r="M314" s="21">
        <f t="shared" si="39"/>
        <v>0</v>
      </c>
      <c r="N314" s="21">
        <f t="shared" si="34"/>
        <v>0</v>
      </c>
      <c r="O314" s="21">
        <f t="shared" si="35"/>
        <v>0</v>
      </c>
      <c r="P314" s="21">
        <f t="shared" si="36"/>
        <v>0</v>
      </c>
      <c r="Q314" s="21">
        <f t="shared" si="37"/>
        <v>0</v>
      </c>
      <c r="R314" s="21">
        <f t="shared" si="38"/>
        <v>0</v>
      </c>
      <c r="S314" s="7">
        <f>IF(ROW()-5&lt;=Kontroll!$B$8,1,"")</f>
        <v>1</v>
      </c>
    </row>
    <row r="315" spans="1:19" x14ac:dyDescent="0.2">
      <c r="A315" s="7">
        <f t="shared" si="32"/>
        <v>310</v>
      </c>
      <c r="B315" s="7">
        <f>IF($S315="","",INT(($A315-1)/Kontroll!$B$6)+1)</f>
        <v>62</v>
      </c>
      <c r="C315" s="7">
        <f>IF($S315="","",MOD($A315-1,Kontroll!$B$6)+1)</f>
        <v>5</v>
      </c>
      <c r="D315" s="15" t="str">
        <f>IF($S315="","",INDEX(Transjer!$A$6:$A$125,$B315))</f>
        <v/>
      </c>
      <c r="E315" s="15">
        <f>IF($S315="","",INDEX(Transjer!$B$6:$B$125,$B315))</f>
        <v>0</v>
      </c>
      <c r="F315" s="16">
        <f>IF($S315="","",INDEX(Transjer!$C$6:$C$125,$B315))</f>
        <v>0</v>
      </c>
      <c r="G315" s="17">
        <f>IF($S315="","",INDEX(Skjermingsrenter!$A$6:$A$35,$C315))</f>
        <v>2025</v>
      </c>
      <c r="H315" s="18">
        <f>IF($S315="","",INDEX(Transjer!$D$6:$D$125,$B315))</f>
        <v>0</v>
      </c>
      <c r="I315" s="18">
        <f>IF($S315="","",INDEX(Transjer!$E$6:$E$125,$B315))</f>
        <v>0</v>
      </c>
      <c r="J315" s="19">
        <f>IF($S315="","",INDEX(Skjermingsrenter!$B$6:$B$35,$C315))</f>
        <v>3.5999999999999997E-2</v>
      </c>
      <c r="K315" s="20">
        <f t="shared" si="33"/>
        <v>45658</v>
      </c>
      <c r="L315" s="21">
        <f>IF($S315="","",IF($G315&lt;YEAR($F315),0,$H315*SUMIFS(Utbytter!$D$6:$D$1005,Utbytter!$A$6:$A$1005,$E315,Utbytter!$B$6:$B$1005,"&gt;="&amp;$K315,Utbytter!$B$6:$B$1005,"&lt;="&amp;DATE($G315,12,31))))</f>
        <v>0</v>
      </c>
      <c r="M315" s="21">
        <f t="shared" si="39"/>
        <v>0</v>
      </c>
      <c r="N315" s="21">
        <f t="shared" si="34"/>
        <v>0</v>
      </c>
      <c r="O315" s="21">
        <f t="shared" si="35"/>
        <v>0</v>
      </c>
      <c r="P315" s="21">
        <f t="shared" si="36"/>
        <v>0</v>
      </c>
      <c r="Q315" s="21">
        <f t="shared" si="37"/>
        <v>0</v>
      </c>
      <c r="R315" s="21">
        <f t="shared" si="38"/>
        <v>0</v>
      </c>
      <c r="S315" s="7">
        <f>IF(ROW()-5&lt;=Kontroll!$B$8,1,"")</f>
        <v>1</v>
      </c>
    </row>
    <row r="316" spans="1:19" x14ac:dyDescent="0.2">
      <c r="A316" s="7">
        <f t="shared" si="32"/>
        <v>311</v>
      </c>
      <c r="B316" s="7">
        <f>IF($S316="","",INT(($A316-1)/Kontroll!$B$6)+1)</f>
        <v>63</v>
      </c>
      <c r="C316" s="7">
        <f>IF($S316="","",MOD($A316-1,Kontroll!$B$6)+1)</f>
        <v>1</v>
      </c>
      <c r="D316" s="15" t="str">
        <f>IF($S316="","",INDEX(Transjer!$A$6:$A$125,$B316))</f>
        <v/>
      </c>
      <c r="E316" s="15">
        <f>IF($S316="","",INDEX(Transjer!$B$6:$B$125,$B316))</f>
        <v>0</v>
      </c>
      <c r="F316" s="16">
        <f>IF($S316="","",INDEX(Transjer!$C$6:$C$125,$B316))</f>
        <v>0</v>
      </c>
      <c r="G316" s="17">
        <f>IF($S316="","",INDEX(Skjermingsrenter!$A$6:$A$35,$C316))</f>
        <v>2021</v>
      </c>
      <c r="H316" s="18">
        <f>IF($S316="","",INDEX(Transjer!$D$6:$D$125,$B316))</f>
        <v>0</v>
      </c>
      <c r="I316" s="18">
        <f>IF($S316="","",INDEX(Transjer!$E$6:$E$125,$B316))</f>
        <v>0</v>
      </c>
      <c r="J316" s="19">
        <f>IF($S316="","",INDEX(Skjermingsrenter!$B$6:$B$35,$C316))</f>
        <v>5.0000000000000001E-3</v>
      </c>
      <c r="K316" s="20">
        <f t="shared" si="33"/>
        <v>44197</v>
      </c>
      <c r="L316" s="21">
        <f>IF($S316="","",IF($G316&lt;YEAR($F316),0,$H316*SUMIFS(Utbytter!$D$6:$D$1005,Utbytter!$A$6:$A$1005,$E316,Utbytter!$B$6:$B$1005,"&gt;="&amp;$K316,Utbytter!$B$6:$B$1005,"&lt;="&amp;DATE($G316,12,31))))</f>
        <v>0</v>
      </c>
      <c r="M316" s="21">
        <f t="shared" si="39"/>
        <v>0</v>
      </c>
      <c r="N316" s="21">
        <f t="shared" si="34"/>
        <v>0</v>
      </c>
      <c r="O316" s="21">
        <f t="shared" si="35"/>
        <v>0</v>
      </c>
      <c r="P316" s="21">
        <f t="shared" si="36"/>
        <v>0</v>
      </c>
      <c r="Q316" s="21">
        <f t="shared" si="37"/>
        <v>0</v>
      </c>
      <c r="R316" s="21">
        <f t="shared" si="38"/>
        <v>0</v>
      </c>
      <c r="S316" s="7">
        <f>IF(ROW()-5&lt;=Kontroll!$B$8,1,"")</f>
        <v>1</v>
      </c>
    </row>
    <row r="317" spans="1:19" x14ac:dyDescent="0.2">
      <c r="A317" s="7">
        <f t="shared" si="32"/>
        <v>312</v>
      </c>
      <c r="B317" s="7">
        <f>IF($S317="","",INT(($A317-1)/Kontroll!$B$6)+1)</f>
        <v>63</v>
      </c>
      <c r="C317" s="7">
        <f>IF($S317="","",MOD($A317-1,Kontroll!$B$6)+1)</f>
        <v>2</v>
      </c>
      <c r="D317" s="15" t="str">
        <f>IF($S317="","",INDEX(Transjer!$A$6:$A$125,$B317))</f>
        <v/>
      </c>
      <c r="E317" s="15">
        <f>IF($S317="","",INDEX(Transjer!$B$6:$B$125,$B317))</f>
        <v>0</v>
      </c>
      <c r="F317" s="16">
        <f>IF($S317="","",INDEX(Transjer!$C$6:$C$125,$B317))</f>
        <v>0</v>
      </c>
      <c r="G317" s="17">
        <f>IF($S317="","",INDEX(Skjermingsrenter!$A$6:$A$35,$C317))</f>
        <v>2022</v>
      </c>
      <c r="H317" s="18">
        <f>IF($S317="","",INDEX(Transjer!$D$6:$D$125,$B317))</f>
        <v>0</v>
      </c>
      <c r="I317" s="18">
        <f>IF($S317="","",INDEX(Transjer!$E$6:$E$125,$B317))</f>
        <v>0</v>
      </c>
      <c r="J317" s="19">
        <f>IF($S317="","",INDEX(Skjermingsrenter!$B$6:$B$35,$C317))</f>
        <v>1.7000000000000001E-2</v>
      </c>
      <c r="K317" s="20">
        <f t="shared" si="33"/>
        <v>44562</v>
      </c>
      <c r="L317" s="21">
        <f>IF($S317="","",IF($G317&lt;YEAR($F317),0,$H317*SUMIFS(Utbytter!$D$6:$D$1005,Utbytter!$A$6:$A$1005,$E317,Utbytter!$B$6:$B$1005,"&gt;="&amp;$K317,Utbytter!$B$6:$B$1005,"&lt;="&amp;DATE($G317,12,31))))</f>
        <v>0</v>
      </c>
      <c r="M317" s="21">
        <f t="shared" si="39"/>
        <v>0</v>
      </c>
      <c r="N317" s="21">
        <f t="shared" si="34"/>
        <v>0</v>
      </c>
      <c r="O317" s="21">
        <f t="shared" si="35"/>
        <v>0</v>
      </c>
      <c r="P317" s="21">
        <f t="shared" si="36"/>
        <v>0</v>
      </c>
      <c r="Q317" s="21">
        <f t="shared" si="37"/>
        <v>0</v>
      </c>
      <c r="R317" s="21">
        <f t="shared" si="38"/>
        <v>0</v>
      </c>
      <c r="S317" s="7">
        <f>IF(ROW()-5&lt;=Kontroll!$B$8,1,"")</f>
        <v>1</v>
      </c>
    </row>
    <row r="318" spans="1:19" x14ac:dyDescent="0.2">
      <c r="A318" s="7">
        <f t="shared" si="32"/>
        <v>313</v>
      </c>
      <c r="B318" s="7">
        <f>IF($S318="","",INT(($A318-1)/Kontroll!$B$6)+1)</f>
        <v>63</v>
      </c>
      <c r="C318" s="7">
        <f>IF($S318="","",MOD($A318-1,Kontroll!$B$6)+1)</f>
        <v>3</v>
      </c>
      <c r="D318" s="15" t="str">
        <f>IF($S318="","",INDEX(Transjer!$A$6:$A$125,$B318))</f>
        <v/>
      </c>
      <c r="E318" s="15">
        <f>IF($S318="","",INDEX(Transjer!$B$6:$B$125,$B318))</f>
        <v>0</v>
      </c>
      <c r="F318" s="16">
        <f>IF($S318="","",INDEX(Transjer!$C$6:$C$125,$B318))</f>
        <v>0</v>
      </c>
      <c r="G318" s="17">
        <f>IF($S318="","",INDEX(Skjermingsrenter!$A$6:$A$35,$C318))</f>
        <v>2023</v>
      </c>
      <c r="H318" s="18">
        <f>IF($S318="","",INDEX(Transjer!$D$6:$D$125,$B318))</f>
        <v>0</v>
      </c>
      <c r="I318" s="18">
        <f>IF($S318="","",INDEX(Transjer!$E$6:$E$125,$B318))</f>
        <v>0</v>
      </c>
      <c r="J318" s="19">
        <f>IF($S318="","",INDEX(Skjermingsrenter!$B$6:$B$35,$C318))</f>
        <v>3.2000000000000001E-2</v>
      </c>
      <c r="K318" s="20">
        <f t="shared" si="33"/>
        <v>44927</v>
      </c>
      <c r="L318" s="21">
        <f>IF($S318="","",IF($G318&lt;YEAR($F318),0,$H318*SUMIFS(Utbytter!$D$6:$D$1005,Utbytter!$A$6:$A$1005,$E318,Utbytter!$B$6:$B$1005,"&gt;="&amp;$K318,Utbytter!$B$6:$B$1005,"&lt;="&amp;DATE($G318,12,31))))</f>
        <v>0</v>
      </c>
      <c r="M318" s="21">
        <f t="shared" si="39"/>
        <v>0</v>
      </c>
      <c r="N318" s="21">
        <f t="shared" si="34"/>
        <v>0</v>
      </c>
      <c r="O318" s="21">
        <f t="shared" si="35"/>
        <v>0</v>
      </c>
      <c r="P318" s="21">
        <f t="shared" si="36"/>
        <v>0</v>
      </c>
      <c r="Q318" s="21">
        <f t="shared" si="37"/>
        <v>0</v>
      </c>
      <c r="R318" s="21">
        <f t="shared" si="38"/>
        <v>0</v>
      </c>
      <c r="S318" s="7">
        <f>IF(ROW()-5&lt;=Kontroll!$B$8,1,"")</f>
        <v>1</v>
      </c>
    </row>
    <row r="319" spans="1:19" x14ac:dyDescent="0.2">
      <c r="A319" s="7">
        <f t="shared" si="32"/>
        <v>314</v>
      </c>
      <c r="B319" s="7">
        <f>IF($S319="","",INT(($A319-1)/Kontroll!$B$6)+1)</f>
        <v>63</v>
      </c>
      <c r="C319" s="7">
        <f>IF($S319="","",MOD($A319-1,Kontroll!$B$6)+1)</f>
        <v>4</v>
      </c>
      <c r="D319" s="15" t="str">
        <f>IF($S319="","",INDEX(Transjer!$A$6:$A$125,$B319))</f>
        <v/>
      </c>
      <c r="E319" s="15">
        <f>IF($S319="","",INDEX(Transjer!$B$6:$B$125,$B319))</f>
        <v>0</v>
      </c>
      <c r="F319" s="16">
        <f>IF($S319="","",INDEX(Transjer!$C$6:$C$125,$B319))</f>
        <v>0</v>
      </c>
      <c r="G319" s="17">
        <f>IF($S319="","",INDEX(Skjermingsrenter!$A$6:$A$35,$C319))</f>
        <v>2024</v>
      </c>
      <c r="H319" s="18">
        <f>IF($S319="","",INDEX(Transjer!$D$6:$D$125,$B319))</f>
        <v>0</v>
      </c>
      <c r="I319" s="18">
        <f>IF($S319="","",INDEX(Transjer!$E$6:$E$125,$B319))</f>
        <v>0</v>
      </c>
      <c r="J319" s="19">
        <f>IF($S319="","",INDEX(Skjermingsrenter!$B$6:$B$35,$C319))</f>
        <v>3.9E-2</v>
      </c>
      <c r="K319" s="20">
        <f t="shared" si="33"/>
        <v>45292</v>
      </c>
      <c r="L319" s="21">
        <f>IF($S319="","",IF($G319&lt;YEAR($F319),0,$H319*SUMIFS(Utbytter!$D$6:$D$1005,Utbytter!$A$6:$A$1005,$E319,Utbytter!$B$6:$B$1005,"&gt;="&amp;$K319,Utbytter!$B$6:$B$1005,"&lt;="&amp;DATE($G319,12,31))))</f>
        <v>0</v>
      </c>
      <c r="M319" s="21">
        <f t="shared" si="39"/>
        <v>0</v>
      </c>
      <c r="N319" s="21">
        <f t="shared" si="34"/>
        <v>0</v>
      </c>
      <c r="O319" s="21">
        <f t="shared" si="35"/>
        <v>0</v>
      </c>
      <c r="P319" s="21">
        <f t="shared" si="36"/>
        <v>0</v>
      </c>
      <c r="Q319" s="21">
        <f t="shared" si="37"/>
        <v>0</v>
      </c>
      <c r="R319" s="21">
        <f t="shared" si="38"/>
        <v>0</v>
      </c>
      <c r="S319" s="7">
        <f>IF(ROW()-5&lt;=Kontroll!$B$8,1,"")</f>
        <v>1</v>
      </c>
    </row>
    <row r="320" spans="1:19" x14ac:dyDescent="0.2">
      <c r="A320" s="7">
        <f t="shared" si="32"/>
        <v>315</v>
      </c>
      <c r="B320" s="7">
        <f>IF($S320="","",INT(($A320-1)/Kontroll!$B$6)+1)</f>
        <v>63</v>
      </c>
      <c r="C320" s="7">
        <f>IF($S320="","",MOD($A320-1,Kontroll!$B$6)+1)</f>
        <v>5</v>
      </c>
      <c r="D320" s="15" t="str">
        <f>IF($S320="","",INDEX(Transjer!$A$6:$A$125,$B320))</f>
        <v/>
      </c>
      <c r="E320" s="15">
        <f>IF($S320="","",INDEX(Transjer!$B$6:$B$125,$B320))</f>
        <v>0</v>
      </c>
      <c r="F320" s="16">
        <f>IF($S320="","",INDEX(Transjer!$C$6:$C$125,$B320))</f>
        <v>0</v>
      </c>
      <c r="G320" s="17">
        <f>IF($S320="","",INDEX(Skjermingsrenter!$A$6:$A$35,$C320))</f>
        <v>2025</v>
      </c>
      <c r="H320" s="18">
        <f>IF($S320="","",INDEX(Transjer!$D$6:$D$125,$B320))</f>
        <v>0</v>
      </c>
      <c r="I320" s="18">
        <f>IF($S320="","",INDEX(Transjer!$E$6:$E$125,$B320))</f>
        <v>0</v>
      </c>
      <c r="J320" s="19">
        <f>IF($S320="","",INDEX(Skjermingsrenter!$B$6:$B$35,$C320))</f>
        <v>3.5999999999999997E-2</v>
      </c>
      <c r="K320" s="20">
        <f t="shared" si="33"/>
        <v>45658</v>
      </c>
      <c r="L320" s="21">
        <f>IF($S320="","",IF($G320&lt;YEAR($F320),0,$H320*SUMIFS(Utbytter!$D$6:$D$1005,Utbytter!$A$6:$A$1005,$E320,Utbytter!$B$6:$B$1005,"&gt;="&amp;$K320,Utbytter!$B$6:$B$1005,"&lt;="&amp;DATE($G320,12,31))))</f>
        <v>0</v>
      </c>
      <c r="M320" s="21">
        <f t="shared" si="39"/>
        <v>0</v>
      </c>
      <c r="N320" s="21">
        <f t="shared" si="34"/>
        <v>0</v>
      </c>
      <c r="O320" s="21">
        <f t="shared" si="35"/>
        <v>0</v>
      </c>
      <c r="P320" s="21">
        <f t="shared" si="36"/>
        <v>0</v>
      </c>
      <c r="Q320" s="21">
        <f t="shared" si="37"/>
        <v>0</v>
      </c>
      <c r="R320" s="21">
        <f t="shared" si="38"/>
        <v>0</v>
      </c>
      <c r="S320" s="7">
        <f>IF(ROW()-5&lt;=Kontroll!$B$8,1,"")</f>
        <v>1</v>
      </c>
    </row>
    <row r="321" spans="1:19" x14ac:dyDescent="0.2">
      <c r="A321" s="7">
        <f t="shared" si="32"/>
        <v>316</v>
      </c>
      <c r="B321" s="7">
        <f>IF($S321="","",INT(($A321-1)/Kontroll!$B$6)+1)</f>
        <v>64</v>
      </c>
      <c r="C321" s="7">
        <f>IF($S321="","",MOD($A321-1,Kontroll!$B$6)+1)</f>
        <v>1</v>
      </c>
      <c r="D321" s="15" t="str">
        <f>IF($S321="","",INDEX(Transjer!$A$6:$A$125,$B321))</f>
        <v/>
      </c>
      <c r="E321" s="15">
        <f>IF($S321="","",INDEX(Transjer!$B$6:$B$125,$B321))</f>
        <v>0</v>
      </c>
      <c r="F321" s="16">
        <f>IF($S321="","",INDEX(Transjer!$C$6:$C$125,$B321))</f>
        <v>0</v>
      </c>
      <c r="G321" s="17">
        <f>IF($S321="","",INDEX(Skjermingsrenter!$A$6:$A$35,$C321))</f>
        <v>2021</v>
      </c>
      <c r="H321" s="18">
        <f>IF($S321="","",INDEX(Transjer!$D$6:$D$125,$B321))</f>
        <v>0</v>
      </c>
      <c r="I321" s="18">
        <f>IF($S321="","",INDEX(Transjer!$E$6:$E$125,$B321))</f>
        <v>0</v>
      </c>
      <c r="J321" s="19">
        <f>IF($S321="","",INDEX(Skjermingsrenter!$B$6:$B$35,$C321))</f>
        <v>5.0000000000000001E-3</v>
      </c>
      <c r="K321" s="20">
        <f t="shared" si="33"/>
        <v>44197</v>
      </c>
      <c r="L321" s="21">
        <f>IF($S321="","",IF($G321&lt;YEAR($F321),0,$H321*SUMIFS(Utbytter!$D$6:$D$1005,Utbytter!$A$6:$A$1005,$E321,Utbytter!$B$6:$B$1005,"&gt;="&amp;$K321,Utbytter!$B$6:$B$1005,"&lt;="&amp;DATE($G321,12,31))))</f>
        <v>0</v>
      </c>
      <c r="M321" s="21">
        <f t="shared" si="39"/>
        <v>0</v>
      </c>
      <c r="N321" s="21">
        <f t="shared" si="34"/>
        <v>0</v>
      </c>
      <c r="O321" s="21">
        <f t="shared" si="35"/>
        <v>0</v>
      </c>
      <c r="P321" s="21">
        <f t="shared" si="36"/>
        <v>0</v>
      </c>
      <c r="Q321" s="21">
        <f t="shared" si="37"/>
        <v>0</v>
      </c>
      <c r="R321" s="21">
        <f t="shared" si="38"/>
        <v>0</v>
      </c>
      <c r="S321" s="7">
        <f>IF(ROW()-5&lt;=Kontroll!$B$8,1,"")</f>
        <v>1</v>
      </c>
    </row>
    <row r="322" spans="1:19" x14ac:dyDescent="0.2">
      <c r="A322" s="7">
        <f t="shared" si="32"/>
        <v>317</v>
      </c>
      <c r="B322" s="7">
        <f>IF($S322="","",INT(($A322-1)/Kontroll!$B$6)+1)</f>
        <v>64</v>
      </c>
      <c r="C322" s="7">
        <f>IF($S322="","",MOD($A322-1,Kontroll!$B$6)+1)</f>
        <v>2</v>
      </c>
      <c r="D322" s="15" t="str">
        <f>IF($S322="","",INDEX(Transjer!$A$6:$A$125,$B322))</f>
        <v/>
      </c>
      <c r="E322" s="15">
        <f>IF($S322="","",INDEX(Transjer!$B$6:$B$125,$B322))</f>
        <v>0</v>
      </c>
      <c r="F322" s="16">
        <f>IF($S322="","",INDEX(Transjer!$C$6:$C$125,$B322))</f>
        <v>0</v>
      </c>
      <c r="G322" s="17">
        <f>IF($S322="","",INDEX(Skjermingsrenter!$A$6:$A$35,$C322))</f>
        <v>2022</v>
      </c>
      <c r="H322" s="18">
        <f>IF($S322="","",INDEX(Transjer!$D$6:$D$125,$B322))</f>
        <v>0</v>
      </c>
      <c r="I322" s="18">
        <f>IF($S322="","",INDEX(Transjer!$E$6:$E$125,$B322))</f>
        <v>0</v>
      </c>
      <c r="J322" s="19">
        <f>IF($S322="","",INDEX(Skjermingsrenter!$B$6:$B$35,$C322))</f>
        <v>1.7000000000000001E-2</v>
      </c>
      <c r="K322" s="20">
        <f t="shared" si="33"/>
        <v>44562</v>
      </c>
      <c r="L322" s="21">
        <f>IF($S322="","",IF($G322&lt;YEAR($F322),0,$H322*SUMIFS(Utbytter!$D$6:$D$1005,Utbytter!$A$6:$A$1005,$E322,Utbytter!$B$6:$B$1005,"&gt;="&amp;$K322,Utbytter!$B$6:$B$1005,"&lt;="&amp;DATE($G322,12,31))))</f>
        <v>0</v>
      </c>
      <c r="M322" s="21">
        <f t="shared" si="39"/>
        <v>0</v>
      </c>
      <c r="N322" s="21">
        <f t="shared" si="34"/>
        <v>0</v>
      </c>
      <c r="O322" s="21">
        <f t="shared" si="35"/>
        <v>0</v>
      </c>
      <c r="P322" s="21">
        <f t="shared" si="36"/>
        <v>0</v>
      </c>
      <c r="Q322" s="21">
        <f t="shared" si="37"/>
        <v>0</v>
      </c>
      <c r="R322" s="21">
        <f t="shared" si="38"/>
        <v>0</v>
      </c>
      <c r="S322" s="7">
        <f>IF(ROW()-5&lt;=Kontroll!$B$8,1,"")</f>
        <v>1</v>
      </c>
    </row>
    <row r="323" spans="1:19" x14ac:dyDescent="0.2">
      <c r="A323" s="7">
        <f t="shared" si="32"/>
        <v>318</v>
      </c>
      <c r="B323" s="7">
        <f>IF($S323="","",INT(($A323-1)/Kontroll!$B$6)+1)</f>
        <v>64</v>
      </c>
      <c r="C323" s="7">
        <f>IF($S323="","",MOD($A323-1,Kontroll!$B$6)+1)</f>
        <v>3</v>
      </c>
      <c r="D323" s="15" t="str">
        <f>IF($S323="","",INDEX(Transjer!$A$6:$A$125,$B323))</f>
        <v/>
      </c>
      <c r="E323" s="15">
        <f>IF($S323="","",INDEX(Transjer!$B$6:$B$125,$B323))</f>
        <v>0</v>
      </c>
      <c r="F323" s="16">
        <f>IF($S323="","",INDEX(Transjer!$C$6:$C$125,$B323))</f>
        <v>0</v>
      </c>
      <c r="G323" s="17">
        <f>IF($S323="","",INDEX(Skjermingsrenter!$A$6:$A$35,$C323))</f>
        <v>2023</v>
      </c>
      <c r="H323" s="18">
        <f>IF($S323="","",INDEX(Transjer!$D$6:$D$125,$B323))</f>
        <v>0</v>
      </c>
      <c r="I323" s="18">
        <f>IF($S323="","",INDEX(Transjer!$E$6:$E$125,$B323))</f>
        <v>0</v>
      </c>
      <c r="J323" s="19">
        <f>IF($S323="","",INDEX(Skjermingsrenter!$B$6:$B$35,$C323))</f>
        <v>3.2000000000000001E-2</v>
      </c>
      <c r="K323" s="20">
        <f t="shared" si="33"/>
        <v>44927</v>
      </c>
      <c r="L323" s="21">
        <f>IF($S323="","",IF($G323&lt;YEAR($F323),0,$H323*SUMIFS(Utbytter!$D$6:$D$1005,Utbytter!$A$6:$A$1005,$E323,Utbytter!$B$6:$B$1005,"&gt;="&amp;$K323,Utbytter!$B$6:$B$1005,"&lt;="&amp;DATE($G323,12,31))))</f>
        <v>0</v>
      </c>
      <c r="M323" s="21">
        <f t="shared" si="39"/>
        <v>0</v>
      </c>
      <c r="N323" s="21">
        <f t="shared" si="34"/>
        <v>0</v>
      </c>
      <c r="O323" s="21">
        <f t="shared" si="35"/>
        <v>0</v>
      </c>
      <c r="P323" s="21">
        <f t="shared" si="36"/>
        <v>0</v>
      </c>
      <c r="Q323" s="21">
        <f t="shared" si="37"/>
        <v>0</v>
      </c>
      <c r="R323" s="21">
        <f t="shared" si="38"/>
        <v>0</v>
      </c>
      <c r="S323" s="7">
        <f>IF(ROW()-5&lt;=Kontroll!$B$8,1,"")</f>
        <v>1</v>
      </c>
    </row>
    <row r="324" spans="1:19" x14ac:dyDescent="0.2">
      <c r="A324" s="7">
        <f t="shared" si="32"/>
        <v>319</v>
      </c>
      <c r="B324" s="7">
        <f>IF($S324="","",INT(($A324-1)/Kontroll!$B$6)+1)</f>
        <v>64</v>
      </c>
      <c r="C324" s="7">
        <f>IF($S324="","",MOD($A324-1,Kontroll!$B$6)+1)</f>
        <v>4</v>
      </c>
      <c r="D324" s="15" t="str">
        <f>IF($S324="","",INDEX(Transjer!$A$6:$A$125,$B324))</f>
        <v/>
      </c>
      <c r="E324" s="15">
        <f>IF($S324="","",INDEX(Transjer!$B$6:$B$125,$B324))</f>
        <v>0</v>
      </c>
      <c r="F324" s="16">
        <f>IF($S324="","",INDEX(Transjer!$C$6:$C$125,$B324))</f>
        <v>0</v>
      </c>
      <c r="G324" s="17">
        <f>IF($S324="","",INDEX(Skjermingsrenter!$A$6:$A$35,$C324))</f>
        <v>2024</v>
      </c>
      <c r="H324" s="18">
        <f>IF($S324="","",INDEX(Transjer!$D$6:$D$125,$B324))</f>
        <v>0</v>
      </c>
      <c r="I324" s="18">
        <f>IF($S324="","",INDEX(Transjer!$E$6:$E$125,$B324))</f>
        <v>0</v>
      </c>
      <c r="J324" s="19">
        <f>IF($S324="","",INDEX(Skjermingsrenter!$B$6:$B$35,$C324))</f>
        <v>3.9E-2</v>
      </c>
      <c r="K324" s="20">
        <f t="shared" si="33"/>
        <v>45292</v>
      </c>
      <c r="L324" s="21">
        <f>IF($S324="","",IF($G324&lt;YEAR($F324),0,$H324*SUMIFS(Utbytter!$D$6:$D$1005,Utbytter!$A$6:$A$1005,$E324,Utbytter!$B$6:$B$1005,"&gt;="&amp;$K324,Utbytter!$B$6:$B$1005,"&lt;="&amp;DATE($G324,12,31))))</f>
        <v>0</v>
      </c>
      <c r="M324" s="21">
        <f t="shared" si="39"/>
        <v>0</v>
      </c>
      <c r="N324" s="21">
        <f t="shared" si="34"/>
        <v>0</v>
      </c>
      <c r="O324" s="21">
        <f t="shared" si="35"/>
        <v>0</v>
      </c>
      <c r="P324" s="21">
        <f t="shared" si="36"/>
        <v>0</v>
      </c>
      <c r="Q324" s="21">
        <f t="shared" si="37"/>
        <v>0</v>
      </c>
      <c r="R324" s="21">
        <f t="shared" si="38"/>
        <v>0</v>
      </c>
      <c r="S324" s="7">
        <f>IF(ROW()-5&lt;=Kontroll!$B$8,1,"")</f>
        <v>1</v>
      </c>
    </row>
    <row r="325" spans="1:19" x14ac:dyDescent="0.2">
      <c r="A325" s="7">
        <f t="shared" si="32"/>
        <v>320</v>
      </c>
      <c r="B325" s="7">
        <f>IF($S325="","",INT(($A325-1)/Kontroll!$B$6)+1)</f>
        <v>64</v>
      </c>
      <c r="C325" s="7">
        <f>IF($S325="","",MOD($A325-1,Kontroll!$B$6)+1)</f>
        <v>5</v>
      </c>
      <c r="D325" s="15" t="str">
        <f>IF($S325="","",INDEX(Transjer!$A$6:$A$125,$B325))</f>
        <v/>
      </c>
      <c r="E325" s="15">
        <f>IF($S325="","",INDEX(Transjer!$B$6:$B$125,$B325))</f>
        <v>0</v>
      </c>
      <c r="F325" s="16">
        <f>IF($S325="","",INDEX(Transjer!$C$6:$C$125,$B325))</f>
        <v>0</v>
      </c>
      <c r="G325" s="17">
        <f>IF($S325="","",INDEX(Skjermingsrenter!$A$6:$A$35,$C325))</f>
        <v>2025</v>
      </c>
      <c r="H325" s="18">
        <f>IF($S325="","",INDEX(Transjer!$D$6:$D$125,$B325))</f>
        <v>0</v>
      </c>
      <c r="I325" s="18">
        <f>IF($S325="","",INDEX(Transjer!$E$6:$E$125,$B325))</f>
        <v>0</v>
      </c>
      <c r="J325" s="19">
        <f>IF($S325="","",INDEX(Skjermingsrenter!$B$6:$B$35,$C325))</f>
        <v>3.5999999999999997E-2</v>
      </c>
      <c r="K325" s="20">
        <f t="shared" si="33"/>
        <v>45658</v>
      </c>
      <c r="L325" s="21">
        <f>IF($S325="","",IF($G325&lt;YEAR($F325),0,$H325*SUMIFS(Utbytter!$D$6:$D$1005,Utbytter!$A$6:$A$1005,$E325,Utbytter!$B$6:$B$1005,"&gt;="&amp;$K325,Utbytter!$B$6:$B$1005,"&lt;="&amp;DATE($G325,12,31))))</f>
        <v>0</v>
      </c>
      <c r="M325" s="21">
        <f t="shared" si="39"/>
        <v>0</v>
      </c>
      <c r="N325" s="21">
        <f t="shared" si="34"/>
        <v>0</v>
      </c>
      <c r="O325" s="21">
        <f t="shared" si="35"/>
        <v>0</v>
      </c>
      <c r="P325" s="21">
        <f t="shared" si="36"/>
        <v>0</v>
      </c>
      <c r="Q325" s="21">
        <f t="shared" si="37"/>
        <v>0</v>
      </c>
      <c r="R325" s="21">
        <f t="shared" si="38"/>
        <v>0</v>
      </c>
      <c r="S325" s="7">
        <f>IF(ROW()-5&lt;=Kontroll!$B$8,1,"")</f>
        <v>1</v>
      </c>
    </row>
    <row r="326" spans="1:19" x14ac:dyDescent="0.2">
      <c r="A326" s="7">
        <f t="shared" ref="A326:A389" si="40">IF($S326="","",ROW()-5)</f>
        <v>321</v>
      </c>
      <c r="B326" s="7">
        <f>IF($S326="","",INT(($A326-1)/Kontroll!$B$6)+1)</f>
        <v>65</v>
      </c>
      <c r="C326" s="7">
        <f>IF($S326="","",MOD($A326-1,Kontroll!$B$6)+1)</f>
        <v>1</v>
      </c>
      <c r="D326" s="15" t="str">
        <f>IF($S326="","",INDEX(Transjer!$A$6:$A$125,$B326))</f>
        <v/>
      </c>
      <c r="E326" s="15">
        <f>IF($S326="","",INDEX(Transjer!$B$6:$B$125,$B326))</f>
        <v>0</v>
      </c>
      <c r="F326" s="16">
        <f>IF($S326="","",INDEX(Transjer!$C$6:$C$125,$B326))</f>
        <v>0</v>
      </c>
      <c r="G326" s="17">
        <f>IF($S326="","",INDEX(Skjermingsrenter!$A$6:$A$35,$C326))</f>
        <v>2021</v>
      </c>
      <c r="H326" s="18">
        <f>IF($S326="","",INDEX(Transjer!$D$6:$D$125,$B326))</f>
        <v>0</v>
      </c>
      <c r="I326" s="18">
        <f>IF($S326="","",INDEX(Transjer!$E$6:$E$125,$B326))</f>
        <v>0</v>
      </c>
      <c r="J326" s="19">
        <f>IF($S326="","",INDEX(Skjermingsrenter!$B$6:$B$35,$C326))</f>
        <v>5.0000000000000001E-3</v>
      </c>
      <c r="K326" s="20">
        <f t="shared" ref="K326:K389" si="41">IF($S326="","",MAX(DATE($G326,1,1),$F326))</f>
        <v>44197</v>
      </c>
      <c r="L326" s="21">
        <f>IF($S326="","",IF($G326&lt;YEAR($F326),0,$H326*SUMIFS(Utbytter!$D$6:$D$1005,Utbytter!$A$6:$A$1005,$E326,Utbytter!$B$6:$B$1005,"&gt;="&amp;$K326,Utbytter!$B$6:$B$1005,"&lt;="&amp;DATE($G326,12,31))))</f>
        <v>0</v>
      </c>
      <c r="M326" s="21">
        <f t="shared" si="39"/>
        <v>0</v>
      </c>
      <c r="N326" s="21">
        <f t="shared" ref="N326:N389" si="42">IF($S326="","",IF($F326&lt;=DATE($G326,12,31),($I326+$M326)*$J326,0))</f>
        <v>0</v>
      </c>
      <c r="O326" s="21">
        <f t="shared" ref="O326:O389" si="43">IF($S326="","",$M326+$N326)</f>
        <v>0</v>
      </c>
      <c r="P326" s="21">
        <f t="shared" ref="P326:P389" si="44">IF($S326="","",MIN($L326,$O326))</f>
        <v>0</v>
      </c>
      <c r="Q326" s="21">
        <f t="shared" ref="Q326:Q389" si="45">IF($S326="","",$O326-$P326)</f>
        <v>0</v>
      </c>
      <c r="R326" s="21">
        <f t="shared" ref="R326:R389" si="46">IF($S326="","",$L326-$P326)</f>
        <v>0</v>
      </c>
      <c r="S326" s="7">
        <f>IF(ROW()-5&lt;=Kontroll!$B$8,1,"")</f>
        <v>1</v>
      </c>
    </row>
    <row r="327" spans="1:19" x14ac:dyDescent="0.2">
      <c r="A327" s="7">
        <f t="shared" si="40"/>
        <v>322</v>
      </c>
      <c r="B327" s="7">
        <f>IF($S327="","",INT(($A327-1)/Kontroll!$B$6)+1)</f>
        <v>65</v>
      </c>
      <c r="C327" s="7">
        <f>IF($S327="","",MOD($A327-1,Kontroll!$B$6)+1)</f>
        <v>2</v>
      </c>
      <c r="D327" s="15" t="str">
        <f>IF($S327="","",INDEX(Transjer!$A$6:$A$125,$B327))</f>
        <v/>
      </c>
      <c r="E327" s="15">
        <f>IF($S327="","",INDEX(Transjer!$B$6:$B$125,$B327))</f>
        <v>0</v>
      </c>
      <c r="F327" s="16">
        <f>IF($S327="","",INDEX(Transjer!$C$6:$C$125,$B327))</f>
        <v>0</v>
      </c>
      <c r="G327" s="17">
        <f>IF($S327="","",INDEX(Skjermingsrenter!$A$6:$A$35,$C327))</f>
        <v>2022</v>
      </c>
      <c r="H327" s="18">
        <f>IF($S327="","",INDEX(Transjer!$D$6:$D$125,$B327))</f>
        <v>0</v>
      </c>
      <c r="I327" s="18">
        <f>IF($S327="","",INDEX(Transjer!$E$6:$E$125,$B327))</f>
        <v>0</v>
      </c>
      <c r="J327" s="19">
        <f>IF($S327="","",INDEX(Skjermingsrenter!$B$6:$B$35,$C327))</f>
        <v>1.7000000000000001E-2</v>
      </c>
      <c r="K327" s="20">
        <f t="shared" si="41"/>
        <v>44562</v>
      </c>
      <c r="L327" s="21">
        <f>IF($S327="","",IF($G327&lt;YEAR($F327),0,$H327*SUMIFS(Utbytter!$D$6:$D$1005,Utbytter!$A$6:$A$1005,$E327,Utbytter!$B$6:$B$1005,"&gt;="&amp;$K327,Utbytter!$B$6:$B$1005,"&lt;="&amp;DATE($G327,12,31))))</f>
        <v>0</v>
      </c>
      <c r="M327" s="21">
        <f t="shared" ref="M327:M390" si="47">IF($S327="","",IF($C327=1,0,IF($D327=$D326,$Q326,0)))</f>
        <v>0</v>
      </c>
      <c r="N327" s="21">
        <f t="shared" si="42"/>
        <v>0</v>
      </c>
      <c r="O327" s="21">
        <f t="shared" si="43"/>
        <v>0</v>
      </c>
      <c r="P327" s="21">
        <f t="shared" si="44"/>
        <v>0</v>
      </c>
      <c r="Q327" s="21">
        <f t="shared" si="45"/>
        <v>0</v>
      </c>
      <c r="R327" s="21">
        <f t="shared" si="46"/>
        <v>0</v>
      </c>
      <c r="S327" s="7">
        <f>IF(ROW()-5&lt;=Kontroll!$B$8,1,"")</f>
        <v>1</v>
      </c>
    </row>
    <row r="328" spans="1:19" x14ac:dyDescent="0.2">
      <c r="A328" s="7">
        <f t="shared" si="40"/>
        <v>323</v>
      </c>
      <c r="B328" s="7">
        <f>IF($S328="","",INT(($A328-1)/Kontroll!$B$6)+1)</f>
        <v>65</v>
      </c>
      <c r="C328" s="7">
        <f>IF($S328="","",MOD($A328-1,Kontroll!$B$6)+1)</f>
        <v>3</v>
      </c>
      <c r="D328" s="15" t="str">
        <f>IF($S328="","",INDEX(Transjer!$A$6:$A$125,$B328))</f>
        <v/>
      </c>
      <c r="E328" s="15">
        <f>IF($S328="","",INDEX(Transjer!$B$6:$B$125,$B328))</f>
        <v>0</v>
      </c>
      <c r="F328" s="16">
        <f>IF($S328="","",INDEX(Transjer!$C$6:$C$125,$B328))</f>
        <v>0</v>
      </c>
      <c r="G328" s="17">
        <f>IF($S328="","",INDEX(Skjermingsrenter!$A$6:$A$35,$C328))</f>
        <v>2023</v>
      </c>
      <c r="H328" s="18">
        <f>IF($S328="","",INDEX(Transjer!$D$6:$D$125,$B328))</f>
        <v>0</v>
      </c>
      <c r="I328" s="18">
        <f>IF($S328="","",INDEX(Transjer!$E$6:$E$125,$B328))</f>
        <v>0</v>
      </c>
      <c r="J328" s="19">
        <f>IF($S328="","",INDEX(Skjermingsrenter!$B$6:$B$35,$C328))</f>
        <v>3.2000000000000001E-2</v>
      </c>
      <c r="K328" s="20">
        <f t="shared" si="41"/>
        <v>44927</v>
      </c>
      <c r="L328" s="21">
        <f>IF($S328="","",IF($G328&lt;YEAR($F328),0,$H328*SUMIFS(Utbytter!$D$6:$D$1005,Utbytter!$A$6:$A$1005,$E328,Utbytter!$B$6:$B$1005,"&gt;="&amp;$K328,Utbytter!$B$6:$B$1005,"&lt;="&amp;DATE($G328,12,31))))</f>
        <v>0</v>
      </c>
      <c r="M328" s="21">
        <f t="shared" si="47"/>
        <v>0</v>
      </c>
      <c r="N328" s="21">
        <f t="shared" si="42"/>
        <v>0</v>
      </c>
      <c r="O328" s="21">
        <f t="shared" si="43"/>
        <v>0</v>
      </c>
      <c r="P328" s="21">
        <f t="shared" si="44"/>
        <v>0</v>
      </c>
      <c r="Q328" s="21">
        <f t="shared" si="45"/>
        <v>0</v>
      </c>
      <c r="R328" s="21">
        <f t="shared" si="46"/>
        <v>0</v>
      </c>
      <c r="S328" s="7">
        <f>IF(ROW()-5&lt;=Kontroll!$B$8,1,"")</f>
        <v>1</v>
      </c>
    </row>
    <row r="329" spans="1:19" x14ac:dyDescent="0.2">
      <c r="A329" s="7">
        <f t="shared" si="40"/>
        <v>324</v>
      </c>
      <c r="B329" s="7">
        <f>IF($S329="","",INT(($A329-1)/Kontroll!$B$6)+1)</f>
        <v>65</v>
      </c>
      <c r="C329" s="7">
        <f>IF($S329="","",MOD($A329-1,Kontroll!$B$6)+1)</f>
        <v>4</v>
      </c>
      <c r="D329" s="15" t="str">
        <f>IF($S329="","",INDEX(Transjer!$A$6:$A$125,$B329))</f>
        <v/>
      </c>
      <c r="E329" s="15">
        <f>IF($S329="","",INDEX(Transjer!$B$6:$B$125,$B329))</f>
        <v>0</v>
      </c>
      <c r="F329" s="16">
        <f>IF($S329="","",INDEX(Transjer!$C$6:$C$125,$B329))</f>
        <v>0</v>
      </c>
      <c r="G329" s="17">
        <f>IF($S329="","",INDEX(Skjermingsrenter!$A$6:$A$35,$C329))</f>
        <v>2024</v>
      </c>
      <c r="H329" s="18">
        <f>IF($S329="","",INDEX(Transjer!$D$6:$D$125,$B329))</f>
        <v>0</v>
      </c>
      <c r="I329" s="18">
        <f>IF($S329="","",INDEX(Transjer!$E$6:$E$125,$B329))</f>
        <v>0</v>
      </c>
      <c r="J329" s="19">
        <f>IF($S329="","",INDEX(Skjermingsrenter!$B$6:$B$35,$C329))</f>
        <v>3.9E-2</v>
      </c>
      <c r="K329" s="20">
        <f t="shared" si="41"/>
        <v>45292</v>
      </c>
      <c r="L329" s="21">
        <f>IF($S329="","",IF($G329&lt;YEAR($F329),0,$H329*SUMIFS(Utbytter!$D$6:$D$1005,Utbytter!$A$6:$A$1005,$E329,Utbytter!$B$6:$B$1005,"&gt;="&amp;$K329,Utbytter!$B$6:$B$1005,"&lt;="&amp;DATE($G329,12,31))))</f>
        <v>0</v>
      </c>
      <c r="M329" s="21">
        <f t="shared" si="47"/>
        <v>0</v>
      </c>
      <c r="N329" s="21">
        <f t="shared" si="42"/>
        <v>0</v>
      </c>
      <c r="O329" s="21">
        <f t="shared" si="43"/>
        <v>0</v>
      </c>
      <c r="P329" s="21">
        <f t="shared" si="44"/>
        <v>0</v>
      </c>
      <c r="Q329" s="21">
        <f t="shared" si="45"/>
        <v>0</v>
      </c>
      <c r="R329" s="21">
        <f t="shared" si="46"/>
        <v>0</v>
      </c>
      <c r="S329" s="7">
        <f>IF(ROW()-5&lt;=Kontroll!$B$8,1,"")</f>
        <v>1</v>
      </c>
    </row>
    <row r="330" spans="1:19" x14ac:dyDescent="0.2">
      <c r="A330" s="7">
        <f t="shared" si="40"/>
        <v>325</v>
      </c>
      <c r="B330" s="7">
        <f>IF($S330="","",INT(($A330-1)/Kontroll!$B$6)+1)</f>
        <v>65</v>
      </c>
      <c r="C330" s="7">
        <f>IF($S330="","",MOD($A330-1,Kontroll!$B$6)+1)</f>
        <v>5</v>
      </c>
      <c r="D330" s="15" t="str">
        <f>IF($S330="","",INDEX(Transjer!$A$6:$A$125,$B330))</f>
        <v/>
      </c>
      <c r="E330" s="15">
        <f>IF($S330="","",INDEX(Transjer!$B$6:$B$125,$B330))</f>
        <v>0</v>
      </c>
      <c r="F330" s="16">
        <f>IF($S330="","",INDEX(Transjer!$C$6:$C$125,$B330))</f>
        <v>0</v>
      </c>
      <c r="G330" s="17">
        <f>IF($S330="","",INDEX(Skjermingsrenter!$A$6:$A$35,$C330))</f>
        <v>2025</v>
      </c>
      <c r="H330" s="18">
        <f>IF($S330="","",INDEX(Transjer!$D$6:$D$125,$B330))</f>
        <v>0</v>
      </c>
      <c r="I330" s="18">
        <f>IF($S330="","",INDEX(Transjer!$E$6:$E$125,$B330))</f>
        <v>0</v>
      </c>
      <c r="J330" s="19">
        <f>IF($S330="","",INDEX(Skjermingsrenter!$B$6:$B$35,$C330))</f>
        <v>3.5999999999999997E-2</v>
      </c>
      <c r="K330" s="20">
        <f t="shared" si="41"/>
        <v>45658</v>
      </c>
      <c r="L330" s="21">
        <f>IF($S330="","",IF($G330&lt;YEAR($F330),0,$H330*SUMIFS(Utbytter!$D$6:$D$1005,Utbytter!$A$6:$A$1005,$E330,Utbytter!$B$6:$B$1005,"&gt;="&amp;$K330,Utbytter!$B$6:$B$1005,"&lt;="&amp;DATE($G330,12,31))))</f>
        <v>0</v>
      </c>
      <c r="M330" s="21">
        <f t="shared" si="47"/>
        <v>0</v>
      </c>
      <c r="N330" s="21">
        <f t="shared" si="42"/>
        <v>0</v>
      </c>
      <c r="O330" s="21">
        <f t="shared" si="43"/>
        <v>0</v>
      </c>
      <c r="P330" s="21">
        <f t="shared" si="44"/>
        <v>0</v>
      </c>
      <c r="Q330" s="21">
        <f t="shared" si="45"/>
        <v>0</v>
      </c>
      <c r="R330" s="21">
        <f t="shared" si="46"/>
        <v>0</v>
      </c>
      <c r="S330" s="7">
        <f>IF(ROW()-5&lt;=Kontroll!$B$8,1,"")</f>
        <v>1</v>
      </c>
    </row>
    <row r="331" spans="1:19" x14ac:dyDescent="0.2">
      <c r="A331" s="7">
        <f t="shared" si="40"/>
        <v>326</v>
      </c>
      <c r="B331" s="7">
        <f>IF($S331="","",INT(($A331-1)/Kontroll!$B$6)+1)</f>
        <v>66</v>
      </c>
      <c r="C331" s="7">
        <f>IF($S331="","",MOD($A331-1,Kontroll!$B$6)+1)</f>
        <v>1</v>
      </c>
      <c r="D331" s="15" t="str">
        <f>IF($S331="","",INDEX(Transjer!$A$6:$A$125,$B331))</f>
        <v/>
      </c>
      <c r="E331" s="15">
        <f>IF($S331="","",INDEX(Transjer!$B$6:$B$125,$B331))</f>
        <v>0</v>
      </c>
      <c r="F331" s="16">
        <f>IF($S331="","",INDEX(Transjer!$C$6:$C$125,$B331))</f>
        <v>0</v>
      </c>
      <c r="G331" s="17">
        <f>IF($S331="","",INDEX(Skjermingsrenter!$A$6:$A$35,$C331))</f>
        <v>2021</v>
      </c>
      <c r="H331" s="18">
        <f>IF($S331="","",INDEX(Transjer!$D$6:$D$125,$B331))</f>
        <v>0</v>
      </c>
      <c r="I331" s="18">
        <f>IF($S331="","",INDEX(Transjer!$E$6:$E$125,$B331))</f>
        <v>0</v>
      </c>
      <c r="J331" s="19">
        <f>IF($S331="","",INDEX(Skjermingsrenter!$B$6:$B$35,$C331))</f>
        <v>5.0000000000000001E-3</v>
      </c>
      <c r="K331" s="20">
        <f t="shared" si="41"/>
        <v>44197</v>
      </c>
      <c r="L331" s="21">
        <f>IF($S331="","",IF($G331&lt;YEAR($F331),0,$H331*SUMIFS(Utbytter!$D$6:$D$1005,Utbytter!$A$6:$A$1005,$E331,Utbytter!$B$6:$B$1005,"&gt;="&amp;$K331,Utbytter!$B$6:$B$1005,"&lt;="&amp;DATE($G331,12,31))))</f>
        <v>0</v>
      </c>
      <c r="M331" s="21">
        <f t="shared" si="47"/>
        <v>0</v>
      </c>
      <c r="N331" s="21">
        <f t="shared" si="42"/>
        <v>0</v>
      </c>
      <c r="O331" s="21">
        <f t="shared" si="43"/>
        <v>0</v>
      </c>
      <c r="P331" s="21">
        <f t="shared" si="44"/>
        <v>0</v>
      </c>
      <c r="Q331" s="21">
        <f t="shared" si="45"/>
        <v>0</v>
      </c>
      <c r="R331" s="21">
        <f t="shared" si="46"/>
        <v>0</v>
      </c>
      <c r="S331" s="7">
        <f>IF(ROW()-5&lt;=Kontroll!$B$8,1,"")</f>
        <v>1</v>
      </c>
    </row>
    <row r="332" spans="1:19" x14ac:dyDescent="0.2">
      <c r="A332" s="7">
        <f t="shared" si="40"/>
        <v>327</v>
      </c>
      <c r="B332" s="7">
        <f>IF($S332="","",INT(($A332-1)/Kontroll!$B$6)+1)</f>
        <v>66</v>
      </c>
      <c r="C332" s="7">
        <f>IF($S332="","",MOD($A332-1,Kontroll!$B$6)+1)</f>
        <v>2</v>
      </c>
      <c r="D332" s="15" t="str">
        <f>IF($S332="","",INDEX(Transjer!$A$6:$A$125,$B332))</f>
        <v/>
      </c>
      <c r="E332" s="15">
        <f>IF($S332="","",INDEX(Transjer!$B$6:$B$125,$B332))</f>
        <v>0</v>
      </c>
      <c r="F332" s="16">
        <f>IF($S332="","",INDEX(Transjer!$C$6:$C$125,$B332))</f>
        <v>0</v>
      </c>
      <c r="G332" s="17">
        <f>IF($S332="","",INDEX(Skjermingsrenter!$A$6:$A$35,$C332))</f>
        <v>2022</v>
      </c>
      <c r="H332" s="18">
        <f>IF($S332="","",INDEX(Transjer!$D$6:$D$125,$B332))</f>
        <v>0</v>
      </c>
      <c r="I332" s="18">
        <f>IF($S332="","",INDEX(Transjer!$E$6:$E$125,$B332))</f>
        <v>0</v>
      </c>
      <c r="J332" s="19">
        <f>IF($S332="","",INDEX(Skjermingsrenter!$B$6:$B$35,$C332))</f>
        <v>1.7000000000000001E-2</v>
      </c>
      <c r="K332" s="20">
        <f t="shared" si="41"/>
        <v>44562</v>
      </c>
      <c r="L332" s="21">
        <f>IF($S332="","",IF($G332&lt;YEAR($F332),0,$H332*SUMIFS(Utbytter!$D$6:$D$1005,Utbytter!$A$6:$A$1005,$E332,Utbytter!$B$6:$B$1005,"&gt;="&amp;$K332,Utbytter!$B$6:$B$1005,"&lt;="&amp;DATE($G332,12,31))))</f>
        <v>0</v>
      </c>
      <c r="M332" s="21">
        <f t="shared" si="47"/>
        <v>0</v>
      </c>
      <c r="N332" s="21">
        <f t="shared" si="42"/>
        <v>0</v>
      </c>
      <c r="O332" s="21">
        <f t="shared" si="43"/>
        <v>0</v>
      </c>
      <c r="P332" s="21">
        <f t="shared" si="44"/>
        <v>0</v>
      </c>
      <c r="Q332" s="21">
        <f t="shared" si="45"/>
        <v>0</v>
      </c>
      <c r="R332" s="21">
        <f t="shared" si="46"/>
        <v>0</v>
      </c>
      <c r="S332" s="7">
        <f>IF(ROW()-5&lt;=Kontroll!$B$8,1,"")</f>
        <v>1</v>
      </c>
    </row>
    <row r="333" spans="1:19" x14ac:dyDescent="0.2">
      <c r="A333" s="7">
        <f t="shared" si="40"/>
        <v>328</v>
      </c>
      <c r="B333" s="7">
        <f>IF($S333="","",INT(($A333-1)/Kontroll!$B$6)+1)</f>
        <v>66</v>
      </c>
      <c r="C333" s="7">
        <f>IF($S333="","",MOD($A333-1,Kontroll!$B$6)+1)</f>
        <v>3</v>
      </c>
      <c r="D333" s="15" t="str">
        <f>IF($S333="","",INDEX(Transjer!$A$6:$A$125,$B333))</f>
        <v/>
      </c>
      <c r="E333" s="15">
        <f>IF($S333="","",INDEX(Transjer!$B$6:$B$125,$B333))</f>
        <v>0</v>
      </c>
      <c r="F333" s="16">
        <f>IF($S333="","",INDEX(Transjer!$C$6:$C$125,$B333))</f>
        <v>0</v>
      </c>
      <c r="G333" s="17">
        <f>IF($S333="","",INDEX(Skjermingsrenter!$A$6:$A$35,$C333))</f>
        <v>2023</v>
      </c>
      <c r="H333" s="18">
        <f>IF($S333="","",INDEX(Transjer!$D$6:$D$125,$B333))</f>
        <v>0</v>
      </c>
      <c r="I333" s="18">
        <f>IF($S333="","",INDEX(Transjer!$E$6:$E$125,$B333))</f>
        <v>0</v>
      </c>
      <c r="J333" s="19">
        <f>IF($S333="","",INDEX(Skjermingsrenter!$B$6:$B$35,$C333))</f>
        <v>3.2000000000000001E-2</v>
      </c>
      <c r="K333" s="20">
        <f t="shared" si="41"/>
        <v>44927</v>
      </c>
      <c r="L333" s="21">
        <f>IF($S333="","",IF($G333&lt;YEAR($F333),0,$H333*SUMIFS(Utbytter!$D$6:$D$1005,Utbytter!$A$6:$A$1005,$E333,Utbytter!$B$6:$B$1005,"&gt;="&amp;$K333,Utbytter!$B$6:$B$1005,"&lt;="&amp;DATE($G333,12,31))))</f>
        <v>0</v>
      </c>
      <c r="M333" s="21">
        <f t="shared" si="47"/>
        <v>0</v>
      </c>
      <c r="N333" s="21">
        <f t="shared" si="42"/>
        <v>0</v>
      </c>
      <c r="O333" s="21">
        <f t="shared" si="43"/>
        <v>0</v>
      </c>
      <c r="P333" s="21">
        <f t="shared" si="44"/>
        <v>0</v>
      </c>
      <c r="Q333" s="21">
        <f t="shared" si="45"/>
        <v>0</v>
      </c>
      <c r="R333" s="21">
        <f t="shared" si="46"/>
        <v>0</v>
      </c>
      <c r="S333" s="7">
        <f>IF(ROW()-5&lt;=Kontroll!$B$8,1,"")</f>
        <v>1</v>
      </c>
    </row>
    <row r="334" spans="1:19" x14ac:dyDescent="0.2">
      <c r="A334" s="7">
        <f t="shared" si="40"/>
        <v>329</v>
      </c>
      <c r="B334" s="7">
        <f>IF($S334="","",INT(($A334-1)/Kontroll!$B$6)+1)</f>
        <v>66</v>
      </c>
      <c r="C334" s="7">
        <f>IF($S334="","",MOD($A334-1,Kontroll!$B$6)+1)</f>
        <v>4</v>
      </c>
      <c r="D334" s="15" t="str">
        <f>IF($S334="","",INDEX(Transjer!$A$6:$A$125,$B334))</f>
        <v/>
      </c>
      <c r="E334" s="15">
        <f>IF($S334="","",INDEX(Transjer!$B$6:$B$125,$B334))</f>
        <v>0</v>
      </c>
      <c r="F334" s="16">
        <f>IF($S334="","",INDEX(Transjer!$C$6:$C$125,$B334))</f>
        <v>0</v>
      </c>
      <c r="G334" s="17">
        <f>IF($S334="","",INDEX(Skjermingsrenter!$A$6:$A$35,$C334))</f>
        <v>2024</v>
      </c>
      <c r="H334" s="18">
        <f>IF($S334="","",INDEX(Transjer!$D$6:$D$125,$B334))</f>
        <v>0</v>
      </c>
      <c r="I334" s="18">
        <f>IF($S334="","",INDEX(Transjer!$E$6:$E$125,$B334))</f>
        <v>0</v>
      </c>
      <c r="J334" s="19">
        <f>IF($S334="","",INDEX(Skjermingsrenter!$B$6:$B$35,$C334))</f>
        <v>3.9E-2</v>
      </c>
      <c r="K334" s="20">
        <f t="shared" si="41"/>
        <v>45292</v>
      </c>
      <c r="L334" s="21">
        <f>IF($S334="","",IF($G334&lt;YEAR($F334),0,$H334*SUMIFS(Utbytter!$D$6:$D$1005,Utbytter!$A$6:$A$1005,$E334,Utbytter!$B$6:$B$1005,"&gt;="&amp;$K334,Utbytter!$B$6:$B$1005,"&lt;="&amp;DATE($G334,12,31))))</f>
        <v>0</v>
      </c>
      <c r="M334" s="21">
        <f t="shared" si="47"/>
        <v>0</v>
      </c>
      <c r="N334" s="21">
        <f t="shared" si="42"/>
        <v>0</v>
      </c>
      <c r="O334" s="21">
        <f t="shared" si="43"/>
        <v>0</v>
      </c>
      <c r="P334" s="21">
        <f t="shared" si="44"/>
        <v>0</v>
      </c>
      <c r="Q334" s="21">
        <f t="shared" si="45"/>
        <v>0</v>
      </c>
      <c r="R334" s="21">
        <f t="shared" si="46"/>
        <v>0</v>
      </c>
      <c r="S334" s="7">
        <f>IF(ROW()-5&lt;=Kontroll!$B$8,1,"")</f>
        <v>1</v>
      </c>
    </row>
    <row r="335" spans="1:19" x14ac:dyDescent="0.2">
      <c r="A335" s="7">
        <f t="shared" si="40"/>
        <v>330</v>
      </c>
      <c r="B335" s="7">
        <f>IF($S335="","",INT(($A335-1)/Kontroll!$B$6)+1)</f>
        <v>66</v>
      </c>
      <c r="C335" s="7">
        <f>IF($S335="","",MOD($A335-1,Kontroll!$B$6)+1)</f>
        <v>5</v>
      </c>
      <c r="D335" s="15" t="str">
        <f>IF($S335="","",INDEX(Transjer!$A$6:$A$125,$B335))</f>
        <v/>
      </c>
      <c r="E335" s="15">
        <f>IF($S335="","",INDEX(Transjer!$B$6:$B$125,$B335))</f>
        <v>0</v>
      </c>
      <c r="F335" s="16">
        <f>IF($S335="","",INDEX(Transjer!$C$6:$C$125,$B335))</f>
        <v>0</v>
      </c>
      <c r="G335" s="17">
        <f>IF($S335="","",INDEX(Skjermingsrenter!$A$6:$A$35,$C335))</f>
        <v>2025</v>
      </c>
      <c r="H335" s="18">
        <f>IF($S335="","",INDEX(Transjer!$D$6:$D$125,$B335))</f>
        <v>0</v>
      </c>
      <c r="I335" s="18">
        <f>IF($S335="","",INDEX(Transjer!$E$6:$E$125,$B335))</f>
        <v>0</v>
      </c>
      <c r="J335" s="19">
        <f>IF($S335="","",INDEX(Skjermingsrenter!$B$6:$B$35,$C335))</f>
        <v>3.5999999999999997E-2</v>
      </c>
      <c r="K335" s="20">
        <f t="shared" si="41"/>
        <v>45658</v>
      </c>
      <c r="L335" s="21">
        <f>IF($S335="","",IF($G335&lt;YEAR($F335),0,$H335*SUMIFS(Utbytter!$D$6:$D$1005,Utbytter!$A$6:$A$1005,$E335,Utbytter!$B$6:$B$1005,"&gt;="&amp;$K335,Utbytter!$B$6:$B$1005,"&lt;="&amp;DATE($G335,12,31))))</f>
        <v>0</v>
      </c>
      <c r="M335" s="21">
        <f t="shared" si="47"/>
        <v>0</v>
      </c>
      <c r="N335" s="21">
        <f t="shared" si="42"/>
        <v>0</v>
      </c>
      <c r="O335" s="21">
        <f t="shared" si="43"/>
        <v>0</v>
      </c>
      <c r="P335" s="21">
        <f t="shared" si="44"/>
        <v>0</v>
      </c>
      <c r="Q335" s="21">
        <f t="shared" si="45"/>
        <v>0</v>
      </c>
      <c r="R335" s="21">
        <f t="shared" si="46"/>
        <v>0</v>
      </c>
      <c r="S335" s="7">
        <f>IF(ROW()-5&lt;=Kontroll!$B$8,1,"")</f>
        <v>1</v>
      </c>
    </row>
    <row r="336" spans="1:19" x14ac:dyDescent="0.2">
      <c r="A336" s="7">
        <f t="shared" si="40"/>
        <v>331</v>
      </c>
      <c r="B336" s="7">
        <f>IF($S336="","",INT(($A336-1)/Kontroll!$B$6)+1)</f>
        <v>67</v>
      </c>
      <c r="C336" s="7">
        <f>IF($S336="","",MOD($A336-1,Kontroll!$B$6)+1)</f>
        <v>1</v>
      </c>
      <c r="D336" s="15" t="str">
        <f>IF($S336="","",INDEX(Transjer!$A$6:$A$125,$B336))</f>
        <v/>
      </c>
      <c r="E336" s="15">
        <f>IF($S336="","",INDEX(Transjer!$B$6:$B$125,$B336))</f>
        <v>0</v>
      </c>
      <c r="F336" s="16">
        <f>IF($S336="","",INDEX(Transjer!$C$6:$C$125,$B336))</f>
        <v>0</v>
      </c>
      <c r="G336" s="17">
        <f>IF($S336="","",INDEX(Skjermingsrenter!$A$6:$A$35,$C336))</f>
        <v>2021</v>
      </c>
      <c r="H336" s="18">
        <f>IF($S336="","",INDEX(Transjer!$D$6:$D$125,$B336))</f>
        <v>0</v>
      </c>
      <c r="I336" s="18">
        <f>IF($S336="","",INDEX(Transjer!$E$6:$E$125,$B336))</f>
        <v>0</v>
      </c>
      <c r="J336" s="19">
        <f>IF($S336="","",INDEX(Skjermingsrenter!$B$6:$B$35,$C336))</f>
        <v>5.0000000000000001E-3</v>
      </c>
      <c r="K336" s="20">
        <f t="shared" si="41"/>
        <v>44197</v>
      </c>
      <c r="L336" s="21">
        <f>IF($S336="","",IF($G336&lt;YEAR($F336),0,$H336*SUMIFS(Utbytter!$D$6:$D$1005,Utbytter!$A$6:$A$1005,$E336,Utbytter!$B$6:$B$1005,"&gt;="&amp;$K336,Utbytter!$B$6:$B$1005,"&lt;="&amp;DATE($G336,12,31))))</f>
        <v>0</v>
      </c>
      <c r="M336" s="21">
        <f t="shared" si="47"/>
        <v>0</v>
      </c>
      <c r="N336" s="21">
        <f t="shared" si="42"/>
        <v>0</v>
      </c>
      <c r="O336" s="21">
        <f t="shared" si="43"/>
        <v>0</v>
      </c>
      <c r="P336" s="21">
        <f t="shared" si="44"/>
        <v>0</v>
      </c>
      <c r="Q336" s="21">
        <f t="shared" si="45"/>
        <v>0</v>
      </c>
      <c r="R336" s="21">
        <f t="shared" si="46"/>
        <v>0</v>
      </c>
      <c r="S336" s="7">
        <f>IF(ROW()-5&lt;=Kontroll!$B$8,1,"")</f>
        <v>1</v>
      </c>
    </row>
    <row r="337" spans="1:19" x14ac:dyDescent="0.2">
      <c r="A337" s="7">
        <f t="shared" si="40"/>
        <v>332</v>
      </c>
      <c r="B337" s="7">
        <f>IF($S337="","",INT(($A337-1)/Kontroll!$B$6)+1)</f>
        <v>67</v>
      </c>
      <c r="C337" s="7">
        <f>IF($S337="","",MOD($A337-1,Kontroll!$B$6)+1)</f>
        <v>2</v>
      </c>
      <c r="D337" s="15" t="str">
        <f>IF($S337="","",INDEX(Transjer!$A$6:$A$125,$B337))</f>
        <v/>
      </c>
      <c r="E337" s="15">
        <f>IF($S337="","",INDEX(Transjer!$B$6:$B$125,$B337))</f>
        <v>0</v>
      </c>
      <c r="F337" s="16">
        <f>IF($S337="","",INDEX(Transjer!$C$6:$C$125,$B337))</f>
        <v>0</v>
      </c>
      <c r="G337" s="17">
        <f>IF($S337="","",INDEX(Skjermingsrenter!$A$6:$A$35,$C337))</f>
        <v>2022</v>
      </c>
      <c r="H337" s="18">
        <f>IF($S337="","",INDEX(Transjer!$D$6:$D$125,$B337))</f>
        <v>0</v>
      </c>
      <c r="I337" s="18">
        <f>IF($S337="","",INDEX(Transjer!$E$6:$E$125,$B337))</f>
        <v>0</v>
      </c>
      <c r="J337" s="19">
        <f>IF($S337="","",INDEX(Skjermingsrenter!$B$6:$B$35,$C337))</f>
        <v>1.7000000000000001E-2</v>
      </c>
      <c r="K337" s="20">
        <f t="shared" si="41"/>
        <v>44562</v>
      </c>
      <c r="L337" s="21">
        <f>IF($S337="","",IF($G337&lt;YEAR($F337),0,$H337*SUMIFS(Utbytter!$D$6:$D$1005,Utbytter!$A$6:$A$1005,$E337,Utbytter!$B$6:$B$1005,"&gt;="&amp;$K337,Utbytter!$B$6:$B$1005,"&lt;="&amp;DATE($G337,12,31))))</f>
        <v>0</v>
      </c>
      <c r="M337" s="21">
        <f t="shared" si="47"/>
        <v>0</v>
      </c>
      <c r="N337" s="21">
        <f t="shared" si="42"/>
        <v>0</v>
      </c>
      <c r="O337" s="21">
        <f t="shared" si="43"/>
        <v>0</v>
      </c>
      <c r="P337" s="21">
        <f t="shared" si="44"/>
        <v>0</v>
      </c>
      <c r="Q337" s="21">
        <f t="shared" si="45"/>
        <v>0</v>
      </c>
      <c r="R337" s="21">
        <f t="shared" si="46"/>
        <v>0</v>
      </c>
      <c r="S337" s="7">
        <f>IF(ROW()-5&lt;=Kontroll!$B$8,1,"")</f>
        <v>1</v>
      </c>
    </row>
    <row r="338" spans="1:19" x14ac:dyDescent="0.2">
      <c r="A338" s="7">
        <f t="shared" si="40"/>
        <v>333</v>
      </c>
      <c r="B338" s="7">
        <f>IF($S338="","",INT(($A338-1)/Kontroll!$B$6)+1)</f>
        <v>67</v>
      </c>
      <c r="C338" s="7">
        <f>IF($S338="","",MOD($A338-1,Kontroll!$B$6)+1)</f>
        <v>3</v>
      </c>
      <c r="D338" s="15" t="str">
        <f>IF($S338="","",INDEX(Transjer!$A$6:$A$125,$B338))</f>
        <v/>
      </c>
      <c r="E338" s="15">
        <f>IF($S338="","",INDEX(Transjer!$B$6:$B$125,$B338))</f>
        <v>0</v>
      </c>
      <c r="F338" s="16">
        <f>IF($S338="","",INDEX(Transjer!$C$6:$C$125,$B338))</f>
        <v>0</v>
      </c>
      <c r="G338" s="17">
        <f>IF($S338="","",INDEX(Skjermingsrenter!$A$6:$A$35,$C338))</f>
        <v>2023</v>
      </c>
      <c r="H338" s="18">
        <f>IF($S338="","",INDEX(Transjer!$D$6:$D$125,$B338))</f>
        <v>0</v>
      </c>
      <c r="I338" s="18">
        <f>IF($S338="","",INDEX(Transjer!$E$6:$E$125,$B338))</f>
        <v>0</v>
      </c>
      <c r="J338" s="19">
        <f>IF($S338="","",INDEX(Skjermingsrenter!$B$6:$B$35,$C338))</f>
        <v>3.2000000000000001E-2</v>
      </c>
      <c r="K338" s="20">
        <f t="shared" si="41"/>
        <v>44927</v>
      </c>
      <c r="L338" s="21">
        <f>IF($S338="","",IF($G338&lt;YEAR($F338),0,$H338*SUMIFS(Utbytter!$D$6:$D$1005,Utbytter!$A$6:$A$1005,$E338,Utbytter!$B$6:$B$1005,"&gt;="&amp;$K338,Utbytter!$B$6:$B$1005,"&lt;="&amp;DATE($G338,12,31))))</f>
        <v>0</v>
      </c>
      <c r="M338" s="21">
        <f t="shared" si="47"/>
        <v>0</v>
      </c>
      <c r="N338" s="21">
        <f t="shared" si="42"/>
        <v>0</v>
      </c>
      <c r="O338" s="21">
        <f t="shared" si="43"/>
        <v>0</v>
      </c>
      <c r="P338" s="21">
        <f t="shared" si="44"/>
        <v>0</v>
      </c>
      <c r="Q338" s="21">
        <f t="shared" si="45"/>
        <v>0</v>
      </c>
      <c r="R338" s="21">
        <f t="shared" si="46"/>
        <v>0</v>
      </c>
      <c r="S338" s="7">
        <f>IF(ROW()-5&lt;=Kontroll!$B$8,1,"")</f>
        <v>1</v>
      </c>
    </row>
    <row r="339" spans="1:19" x14ac:dyDescent="0.2">
      <c r="A339" s="7">
        <f t="shared" si="40"/>
        <v>334</v>
      </c>
      <c r="B339" s="7">
        <f>IF($S339="","",INT(($A339-1)/Kontroll!$B$6)+1)</f>
        <v>67</v>
      </c>
      <c r="C339" s="7">
        <f>IF($S339="","",MOD($A339-1,Kontroll!$B$6)+1)</f>
        <v>4</v>
      </c>
      <c r="D339" s="15" t="str">
        <f>IF($S339="","",INDEX(Transjer!$A$6:$A$125,$B339))</f>
        <v/>
      </c>
      <c r="E339" s="15">
        <f>IF($S339="","",INDEX(Transjer!$B$6:$B$125,$B339))</f>
        <v>0</v>
      </c>
      <c r="F339" s="16">
        <f>IF($S339="","",INDEX(Transjer!$C$6:$C$125,$B339))</f>
        <v>0</v>
      </c>
      <c r="G339" s="17">
        <f>IF($S339="","",INDEX(Skjermingsrenter!$A$6:$A$35,$C339))</f>
        <v>2024</v>
      </c>
      <c r="H339" s="18">
        <f>IF($S339="","",INDEX(Transjer!$D$6:$D$125,$B339))</f>
        <v>0</v>
      </c>
      <c r="I339" s="18">
        <f>IF($S339="","",INDEX(Transjer!$E$6:$E$125,$B339))</f>
        <v>0</v>
      </c>
      <c r="J339" s="19">
        <f>IF($S339="","",INDEX(Skjermingsrenter!$B$6:$B$35,$C339))</f>
        <v>3.9E-2</v>
      </c>
      <c r="K339" s="20">
        <f t="shared" si="41"/>
        <v>45292</v>
      </c>
      <c r="L339" s="21">
        <f>IF($S339="","",IF($G339&lt;YEAR($F339),0,$H339*SUMIFS(Utbytter!$D$6:$D$1005,Utbytter!$A$6:$A$1005,$E339,Utbytter!$B$6:$B$1005,"&gt;="&amp;$K339,Utbytter!$B$6:$B$1005,"&lt;="&amp;DATE($G339,12,31))))</f>
        <v>0</v>
      </c>
      <c r="M339" s="21">
        <f t="shared" si="47"/>
        <v>0</v>
      </c>
      <c r="N339" s="21">
        <f t="shared" si="42"/>
        <v>0</v>
      </c>
      <c r="O339" s="21">
        <f t="shared" si="43"/>
        <v>0</v>
      </c>
      <c r="P339" s="21">
        <f t="shared" si="44"/>
        <v>0</v>
      </c>
      <c r="Q339" s="21">
        <f t="shared" si="45"/>
        <v>0</v>
      </c>
      <c r="R339" s="21">
        <f t="shared" si="46"/>
        <v>0</v>
      </c>
      <c r="S339" s="7">
        <f>IF(ROW()-5&lt;=Kontroll!$B$8,1,"")</f>
        <v>1</v>
      </c>
    </row>
    <row r="340" spans="1:19" x14ac:dyDescent="0.2">
      <c r="A340" s="7">
        <f t="shared" si="40"/>
        <v>335</v>
      </c>
      <c r="B340" s="7">
        <f>IF($S340="","",INT(($A340-1)/Kontroll!$B$6)+1)</f>
        <v>67</v>
      </c>
      <c r="C340" s="7">
        <f>IF($S340="","",MOD($A340-1,Kontroll!$B$6)+1)</f>
        <v>5</v>
      </c>
      <c r="D340" s="15" t="str">
        <f>IF($S340="","",INDEX(Transjer!$A$6:$A$125,$B340))</f>
        <v/>
      </c>
      <c r="E340" s="15">
        <f>IF($S340="","",INDEX(Transjer!$B$6:$B$125,$B340))</f>
        <v>0</v>
      </c>
      <c r="F340" s="16">
        <f>IF($S340="","",INDEX(Transjer!$C$6:$C$125,$B340))</f>
        <v>0</v>
      </c>
      <c r="G340" s="17">
        <f>IF($S340="","",INDEX(Skjermingsrenter!$A$6:$A$35,$C340))</f>
        <v>2025</v>
      </c>
      <c r="H340" s="18">
        <f>IF($S340="","",INDEX(Transjer!$D$6:$D$125,$B340))</f>
        <v>0</v>
      </c>
      <c r="I340" s="18">
        <f>IF($S340="","",INDEX(Transjer!$E$6:$E$125,$B340))</f>
        <v>0</v>
      </c>
      <c r="J340" s="19">
        <f>IF($S340="","",INDEX(Skjermingsrenter!$B$6:$B$35,$C340))</f>
        <v>3.5999999999999997E-2</v>
      </c>
      <c r="K340" s="20">
        <f t="shared" si="41"/>
        <v>45658</v>
      </c>
      <c r="L340" s="21">
        <f>IF($S340="","",IF($G340&lt;YEAR($F340),0,$H340*SUMIFS(Utbytter!$D$6:$D$1005,Utbytter!$A$6:$A$1005,$E340,Utbytter!$B$6:$B$1005,"&gt;="&amp;$K340,Utbytter!$B$6:$B$1005,"&lt;="&amp;DATE($G340,12,31))))</f>
        <v>0</v>
      </c>
      <c r="M340" s="21">
        <f t="shared" si="47"/>
        <v>0</v>
      </c>
      <c r="N340" s="21">
        <f t="shared" si="42"/>
        <v>0</v>
      </c>
      <c r="O340" s="21">
        <f t="shared" si="43"/>
        <v>0</v>
      </c>
      <c r="P340" s="21">
        <f t="shared" si="44"/>
        <v>0</v>
      </c>
      <c r="Q340" s="21">
        <f t="shared" si="45"/>
        <v>0</v>
      </c>
      <c r="R340" s="21">
        <f t="shared" si="46"/>
        <v>0</v>
      </c>
      <c r="S340" s="7">
        <f>IF(ROW()-5&lt;=Kontroll!$B$8,1,"")</f>
        <v>1</v>
      </c>
    </row>
    <row r="341" spans="1:19" x14ac:dyDescent="0.2">
      <c r="A341" s="7">
        <f t="shared" si="40"/>
        <v>336</v>
      </c>
      <c r="B341" s="7">
        <f>IF($S341="","",INT(($A341-1)/Kontroll!$B$6)+1)</f>
        <v>68</v>
      </c>
      <c r="C341" s="7">
        <f>IF($S341="","",MOD($A341-1,Kontroll!$B$6)+1)</f>
        <v>1</v>
      </c>
      <c r="D341" s="15" t="str">
        <f>IF($S341="","",INDEX(Transjer!$A$6:$A$125,$B341))</f>
        <v/>
      </c>
      <c r="E341" s="15">
        <f>IF($S341="","",INDEX(Transjer!$B$6:$B$125,$B341))</f>
        <v>0</v>
      </c>
      <c r="F341" s="16">
        <f>IF($S341="","",INDEX(Transjer!$C$6:$C$125,$B341))</f>
        <v>0</v>
      </c>
      <c r="G341" s="17">
        <f>IF($S341="","",INDEX(Skjermingsrenter!$A$6:$A$35,$C341))</f>
        <v>2021</v>
      </c>
      <c r="H341" s="18">
        <f>IF($S341="","",INDEX(Transjer!$D$6:$D$125,$B341))</f>
        <v>0</v>
      </c>
      <c r="I341" s="18">
        <f>IF($S341="","",INDEX(Transjer!$E$6:$E$125,$B341))</f>
        <v>0</v>
      </c>
      <c r="J341" s="19">
        <f>IF($S341="","",INDEX(Skjermingsrenter!$B$6:$B$35,$C341))</f>
        <v>5.0000000000000001E-3</v>
      </c>
      <c r="K341" s="20">
        <f t="shared" si="41"/>
        <v>44197</v>
      </c>
      <c r="L341" s="21">
        <f>IF($S341="","",IF($G341&lt;YEAR($F341),0,$H341*SUMIFS(Utbytter!$D$6:$D$1005,Utbytter!$A$6:$A$1005,$E341,Utbytter!$B$6:$B$1005,"&gt;="&amp;$K341,Utbytter!$B$6:$B$1005,"&lt;="&amp;DATE($G341,12,31))))</f>
        <v>0</v>
      </c>
      <c r="M341" s="21">
        <f t="shared" si="47"/>
        <v>0</v>
      </c>
      <c r="N341" s="21">
        <f t="shared" si="42"/>
        <v>0</v>
      </c>
      <c r="O341" s="21">
        <f t="shared" si="43"/>
        <v>0</v>
      </c>
      <c r="P341" s="21">
        <f t="shared" si="44"/>
        <v>0</v>
      </c>
      <c r="Q341" s="21">
        <f t="shared" si="45"/>
        <v>0</v>
      </c>
      <c r="R341" s="21">
        <f t="shared" si="46"/>
        <v>0</v>
      </c>
      <c r="S341" s="7">
        <f>IF(ROW()-5&lt;=Kontroll!$B$8,1,"")</f>
        <v>1</v>
      </c>
    </row>
    <row r="342" spans="1:19" x14ac:dyDescent="0.2">
      <c r="A342" s="7">
        <f t="shared" si="40"/>
        <v>337</v>
      </c>
      <c r="B342" s="7">
        <f>IF($S342="","",INT(($A342-1)/Kontroll!$B$6)+1)</f>
        <v>68</v>
      </c>
      <c r="C342" s="7">
        <f>IF($S342="","",MOD($A342-1,Kontroll!$B$6)+1)</f>
        <v>2</v>
      </c>
      <c r="D342" s="15" t="str">
        <f>IF($S342="","",INDEX(Transjer!$A$6:$A$125,$B342))</f>
        <v/>
      </c>
      <c r="E342" s="15">
        <f>IF($S342="","",INDEX(Transjer!$B$6:$B$125,$B342))</f>
        <v>0</v>
      </c>
      <c r="F342" s="16">
        <f>IF($S342="","",INDEX(Transjer!$C$6:$C$125,$B342))</f>
        <v>0</v>
      </c>
      <c r="G342" s="17">
        <f>IF($S342="","",INDEX(Skjermingsrenter!$A$6:$A$35,$C342))</f>
        <v>2022</v>
      </c>
      <c r="H342" s="18">
        <f>IF($S342="","",INDEX(Transjer!$D$6:$D$125,$B342))</f>
        <v>0</v>
      </c>
      <c r="I342" s="18">
        <f>IF($S342="","",INDEX(Transjer!$E$6:$E$125,$B342))</f>
        <v>0</v>
      </c>
      <c r="J342" s="19">
        <f>IF($S342="","",INDEX(Skjermingsrenter!$B$6:$B$35,$C342))</f>
        <v>1.7000000000000001E-2</v>
      </c>
      <c r="K342" s="20">
        <f t="shared" si="41"/>
        <v>44562</v>
      </c>
      <c r="L342" s="21">
        <f>IF($S342="","",IF($G342&lt;YEAR($F342),0,$H342*SUMIFS(Utbytter!$D$6:$D$1005,Utbytter!$A$6:$A$1005,$E342,Utbytter!$B$6:$B$1005,"&gt;="&amp;$K342,Utbytter!$B$6:$B$1005,"&lt;="&amp;DATE($G342,12,31))))</f>
        <v>0</v>
      </c>
      <c r="M342" s="21">
        <f t="shared" si="47"/>
        <v>0</v>
      </c>
      <c r="N342" s="21">
        <f t="shared" si="42"/>
        <v>0</v>
      </c>
      <c r="O342" s="21">
        <f t="shared" si="43"/>
        <v>0</v>
      </c>
      <c r="P342" s="21">
        <f t="shared" si="44"/>
        <v>0</v>
      </c>
      <c r="Q342" s="21">
        <f t="shared" si="45"/>
        <v>0</v>
      </c>
      <c r="R342" s="21">
        <f t="shared" si="46"/>
        <v>0</v>
      </c>
      <c r="S342" s="7">
        <f>IF(ROW()-5&lt;=Kontroll!$B$8,1,"")</f>
        <v>1</v>
      </c>
    </row>
    <row r="343" spans="1:19" x14ac:dyDescent="0.2">
      <c r="A343" s="7">
        <f t="shared" si="40"/>
        <v>338</v>
      </c>
      <c r="B343" s="7">
        <f>IF($S343="","",INT(($A343-1)/Kontroll!$B$6)+1)</f>
        <v>68</v>
      </c>
      <c r="C343" s="7">
        <f>IF($S343="","",MOD($A343-1,Kontroll!$B$6)+1)</f>
        <v>3</v>
      </c>
      <c r="D343" s="15" t="str">
        <f>IF($S343="","",INDEX(Transjer!$A$6:$A$125,$B343))</f>
        <v/>
      </c>
      <c r="E343" s="15">
        <f>IF($S343="","",INDEX(Transjer!$B$6:$B$125,$B343))</f>
        <v>0</v>
      </c>
      <c r="F343" s="16">
        <f>IF($S343="","",INDEX(Transjer!$C$6:$C$125,$B343))</f>
        <v>0</v>
      </c>
      <c r="G343" s="17">
        <f>IF($S343="","",INDEX(Skjermingsrenter!$A$6:$A$35,$C343))</f>
        <v>2023</v>
      </c>
      <c r="H343" s="18">
        <f>IF($S343="","",INDEX(Transjer!$D$6:$D$125,$B343))</f>
        <v>0</v>
      </c>
      <c r="I343" s="18">
        <f>IF($S343="","",INDEX(Transjer!$E$6:$E$125,$B343))</f>
        <v>0</v>
      </c>
      <c r="J343" s="19">
        <f>IF($S343="","",INDEX(Skjermingsrenter!$B$6:$B$35,$C343))</f>
        <v>3.2000000000000001E-2</v>
      </c>
      <c r="K343" s="20">
        <f t="shared" si="41"/>
        <v>44927</v>
      </c>
      <c r="L343" s="21">
        <f>IF($S343="","",IF($G343&lt;YEAR($F343),0,$H343*SUMIFS(Utbytter!$D$6:$D$1005,Utbytter!$A$6:$A$1005,$E343,Utbytter!$B$6:$B$1005,"&gt;="&amp;$K343,Utbytter!$B$6:$B$1005,"&lt;="&amp;DATE($G343,12,31))))</f>
        <v>0</v>
      </c>
      <c r="M343" s="21">
        <f t="shared" si="47"/>
        <v>0</v>
      </c>
      <c r="N343" s="21">
        <f t="shared" si="42"/>
        <v>0</v>
      </c>
      <c r="O343" s="21">
        <f t="shared" si="43"/>
        <v>0</v>
      </c>
      <c r="P343" s="21">
        <f t="shared" si="44"/>
        <v>0</v>
      </c>
      <c r="Q343" s="21">
        <f t="shared" si="45"/>
        <v>0</v>
      </c>
      <c r="R343" s="21">
        <f t="shared" si="46"/>
        <v>0</v>
      </c>
      <c r="S343" s="7">
        <f>IF(ROW()-5&lt;=Kontroll!$B$8,1,"")</f>
        <v>1</v>
      </c>
    </row>
    <row r="344" spans="1:19" x14ac:dyDescent="0.2">
      <c r="A344" s="7">
        <f t="shared" si="40"/>
        <v>339</v>
      </c>
      <c r="B344" s="7">
        <f>IF($S344="","",INT(($A344-1)/Kontroll!$B$6)+1)</f>
        <v>68</v>
      </c>
      <c r="C344" s="7">
        <f>IF($S344="","",MOD($A344-1,Kontroll!$B$6)+1)</f>
        <v>4</v>
      </c>
      <c r="D344" s="15" t="str">
        <f>IF($S344="","",INDEX(Transjer!$A$6:$A$125,$B344))</f>
        <v/>
      </c>
      <c r="E344" s="15">
        <f>IF($S344="","",INDEX(Transjer!$B$6:$B$125,$B344))</f>
        <v>0</v>
      </c>
      <c r="F344" s="16">
        <f>IF($S344="","",INDEX(Transjer!$C$6:$C$125,$B344))</f>
        <v>0</v>
      </c>
      <c r="G344" s="17">
        <f>IF($S344="","",INDEX(Skjermingsrenter!$A$6:$A$35,$C344))</f>
        <v>2024</v>
      </c>
      <c r="H344" s="18">
        <f>IF($S344="","",INDEX(Transjer!$D$6:$D$125,$B344))</f>
        <v>0</v>
      </c>
      <c r="I344" s="18">
        <f>IF($S344="","",INDEX(Transjer!$E$6:$E$125,$B344))</f>
        <v>0</v>
      </c>
      <c r="J344" s="19">
        <f>IF($S344="","",INDEX(Skjermingsrenter!$B$6:$B$35,$C344))</f>
        <v>3.9E-2</v>
      </c>
      <c r="K344" s="20">
        <f t="shared" si="41"/>
        <v>45292</v>
      </c>
      <c r="L344" s="21">
        <f>IF($S344="","",IF($G344&lt;YEAR($F344),0,$H344*SUMIFS(Utbytter!$D$6:$D$1005,Utbytter!$A$6:$A$1005,$E344,Utbytter!$B$6:$B$1005,"&gt;="&amp;$K344,Utbytter!$B$6:$B$1005,"&lt;="&amp;DATE($G344,12,31))))</f>
        <v>0</v>
      </c>
      <c r="M344" s="21">
        <f t="shared" si="47"/>
        <v>0</v>
      </c>
      <c r="N344" s="21">
        <f t="shared" si="42"/>
        <v>0</v>
      </c>
      <c r="O344" s="21">
        <f t="shared" si="43"/>
        <v>0</v>
      </c>
      <c r="P344" s="21">
        <f t="shared" si="44"/>
        <v>0</v>
      </c>
      <c r="Q344" s="21">
        <f t="shared" si="45"/>
        <v>0</v>
      </c>
      <c r="R344" s="21">
        <f t="shared" si="46"/>
        <v>0</v>
      </c>
      <c r="S344" s="7">
        <f>IF(ROW()-5&lt;=Kontroll!$B$8,1,"")</f>
        <v>1</v>
      </c>
    </row>
    <row r="345" spans="1:19" x14ac:dyDescent="0.2">
      <c r="A345" s="7">
        <f t="shared" si="40"/>
        <v>340</v>
      </c>
      <c r="B345" s="7">
        <f>IF($S345="","",INT(($A345-1)/Kontroll!$B$6)+1)</f>
        <v>68</v>
      </c>
      <c r="C345" s="7">
        <f>IF($S345="","",MOD($A345-1,Kontroll!$B$6)+1)</f>
        <v>5</v>
      </c>
      <c r="D345" s="15" t="str">
        <f>IF($S345="","",INDEX(Transjer!$A$6:$A$125,$B345))</f>
        <v/>
      </c>
      <c r="E345" s="15">
        <f>IF($S345="","",INDEX(Transjer!$B$6:$B$125,$B345))</f>
        <v>0</v>
      </c>
      <c r="F345" s="16">
        <f>IF($S345="","",INDEX(Transjer!$C$6:$C$125,$B345))</f>
        <v>0</v>
      </c>
      <c r="G345" s="17">
        <f>IF($S345="","",INDEX(Skjermingsrenter!$A$6:$A$35,$C345))</f>
        <v>2025</v>
      </c>
      <c r="H345" s="18">
        <f>IF($S345="","",INDEX(Transjer!$D$6:$D$125,$B345))</f>
        <v>0</v>
      </c>
      <c r="I345" s="18">
        <f>IF($S345="","",INDEX(Transjer!$E$6:$E$125,$B345))</f>
        <v>0</v>
      </c>
      <c r="J345" s="19">
        <f>IF($S345="","",INDEX(Skjermingsrenter!$B$6:$B$35,$C345))</f>
        <v>3.5999999999999997E-2</v>
      </c>
      <c r="K345" s="20">
        <f t="shared" si="41"/>
        <v>45658</v>
      </c>
      <c r="L345" s="21">
        <f>IF($S345="","",IF($G345&lt;YEAR($F345),0,$H345*SUMIFS(Utbytter!$D$6:$D$1005,Utbytter!$A$6:$A$1005,$E345,Utbytter!$B$6:$B$1005,"&gt;="&amp;$K345,Utbytter!$B$6:$B$1005,"&lt;="&amp;DATE($G345,12,31))))</f>
        <v>0</v>
      </c>
      <c r="M345" s="21">
        <f t="shared" si="47"/>
        <v>0</v>
      </c>
      <c r="N345" s="21">
        <f t="shared" si="42"/>
        <v>0</v>
      </c>
      <c r="O345" s="21">
        <f t="shared" si="43"/>
        <v>0</v>
      </c>
      <c r="P345" s="21">
        <f t="shared" si="44"/>
        <v>0</v>
      </c>
      <c r="Q345" s="21">
        <f t="shared" si="45"/>
        <v>0</v>
      </c>
      <c r="R345" s="21">
        <f t="shared" si="46"/>
        <v>0</v>
      </c>
      <c r="S345" s="7">
        <f>IF(ROW()-5&lt;=Kontroll!$B$8,1,"")</f>
        <v>1</v>
      </c>
    </row>
    <row r="346" spans="1:19" x14ac:dyDescent="0.2">
      <c r="A346" s="7">
        <f t="shared" si="40"/>
        <v>341</v>
      </c>
      <c r="B346" s="7">
        <f>IF($S346="","",INT(($A346-1)/Kontroll!$B$6)+1)</f>
        <v>69</v>
      </c>
      <c r="C346" s="7">
        <f>IF($S346="","",MOD($A346-1,Kontroll!$B$6)+1)</f>
        <v>1</v>
      </c>
      <c r="D346" s="15" t="str">
        <f>IF($S346="","",INDEX(Transjer!$A$6:$A$125,$B346))</f>
        <v/>
      </c>
      <c r="E346" s="15">
        <f>IF($S346="","",INDEX(Transjer!$B$6:$B$125,$B346))</f>
        <v>0</v>
      </c>
      <c r="F346" s="16">
        <f>IF($S346="","",INDEX(Transjer!$C$6:$C$125,$B346))</f>
        <v>0</v>
      </c>
      <c r="G346" s="17">
        <f>IF($S346="","",INDEX(Skjermingsrenter!$A$6:$A$35,$C346))</f>
        <v>2021</v>
      </c>
      <c r="H346" s="18">
        <f>IF($S346="","",INDEX(Transjer!$D$6:$D$125,$B346))</f>
        <v>0</v>
      </c>
      <c r="I346" s="18">
        <f>IF($S346="","",INDEX(Transjer!$E$6:$E$125,$B346))</f>
        <v>0</v>
      </c>
      <c r="J346" s="19">
        <f>IF($S346="","",INDEX(Skjermingsrenter!$B$6:$B$35,$C346))</f>
        <v>5.0000000000000001E-3</v>
      </c>
      <c r="K346" s="20">
        <f t="shared" si="41"/>
        <v>44197</v>
      </c>
      <c r="L346" s="21">
        <f>IF($S346="","",IF($G346&lt;YEAR($F346),0,$H346*SUMIFS(Utbytter!$D$6:$D$1005,Utbytter!$A$6:$A$1005,$E346,Utbytter!$B$6:$B$1005,"&gt;="&amp;$K346,Utbytter!$B$6:$B$1005,"&lt;="&amp;DATE($G346,12,31))))</f>
        <v>0</v>
      </c>
      <c r="M346" s="21">
        <f t="shared" si="47"/>
        <v>0</v>
      </c>
      <c r="N346" s="21">
        <f t="shared" si="42"/>
        <v>0</v>
      </c>
      <c r="O346" s="21">
        <f t="shared" si="43"/>
        <v>0</v>
      </c>
      <c r="P346" s="21">
        <f t="shared" si="44"/>
        <v>0</v>
      </c>
      <c r="Q346" s="21">
        <f t="shared" si="45"/>
        <v>0</v>
      </c>
      <c r="R346" s="21">
        <f t="shared" si="46"/>
        <v>0</v>
      </c>
      <c r="S346" s="7">
        <f>IF(ROW()-5&lt;=Kontroll!$B$8,1,"")</f>
        <v>1</v>
      </c>
    </row>
    <row r="347" spans="1:19" x14ac:dyDescent="0.2">
      <c r="A347" s="7">
        <f t="shared" si="40"/>
        <v>342</v>
      </c>
      <c r="B347" s="7">
        <f>IF($S347="","",INT(($A347-1)/Kontroll!$B$6)+1)</f>
        <v>69</v>
      </c>
      <c r="C347" s="7">
        <f>IF($S347="","",MOD($A347-1,Kontroll!$B$6)+1)</f>
        <v>2</v>
      </c>
      <c r="D347" s="15" t="str">
        <f>IF($S347="","",INDEX(Transjer!$A$6:$A$125,$B347))</f>
        <v/>
      </c>
      <c r="E347" s="15">
        <f>IF($S347="","",INDEX(Transjer!$B$6:$B$125,$B347))</f>
        <v>0</v>
      </c>
      <c r="F347" s="16">
        <f>IF($S347="","",INDEX(Transjer!$C$6:$C$125,$B347))</f>
        <v>0</v>
      </c>
      <c r="G347" s="17">
        <f>IF($S347="","",INDEX(Skjermingsrenter!$A$6:$A$35,$C347))</f>
        <v>2022</v>
      </c>
      <c r="H347" s="18">
        <f>IF($S347="","",INDEX(Transjer!$D$6:$D$125,$B347))</f>
        <v>0</v>
      </c>
      <c r="I347" s="18">
        <f>IF($S347="","",INDEX(Transjer!$E$6:$E$125,$B347))</f>
        <v>0</v>
      </c>
      <c r="J347" s="19">
        <f>IF($S347="","",INDEX(Skjermingsrenter!$B$6:$B$35,$C347))</f>
        <v>1.7000000000000001E-2</v>
      </c>
      <c r="K347" s="20">
        <f t="shared" si="41"/>
        <v>44562</v>
      </c>
      <c r="L347" s="21">
        <f>IF($S347="","",IF($G347&lt;YEAR($F347),0,$H347*SUMIFS(Utbytter!$D$6:$D$1005,Utbytter!$A$6:$A$1005,$E347,Utbytter!$B$6:$B$1005,"&gt;="&amp;$K347,Utbytter!$B$6:$B$1005,"&lt;="&amp;DATE($G347,12,31))))</f>
        <v>0</v>
      </c>
      <c r="M347" s="21">
        <f t="shared" si="47"/>
        <v>0</v>
      </c>
      <c r="N347" s="21">
        <f t="shared" si="42"/>
        <v>0</v>
      </c>
      <c r="O347" s="21">
        <f t="shared" si="43"/>
        <v>0</v>
      </c>
      <c r="P347" s="21">
        <f t="shared" si="44"/>
        <v>0</v>
      </c>
      <c r="Q347" s="21">
        <f t="shared" si="45"/>
        <v>0</v>
      </c>
      <c r="R347" s="21">
        <f t="shared" si="46"/>
        <v>0</v>
      </c>
      <c r="S347" s="7">
        <f>IF(ROW()-5&lt;=Kontroll!$B$8,1,"")</f>
        <v>1</v>
      </c>
    </row>
    <row r="348" spans="1:19" x14ac:dyDescent="0.2">
      <c r="A348" s="7">
        <f t="shared" si="40"/>
        <v>343</v>
      </c>
      <c r="B348" s="7">
        <f>IF($S348="","",INT(($A348-1)/Kontroll!$B$6)+1)</f>
        <v>69</v>
      </c>
      <c r="C348" s="7">
        <f>IF($S348="","",MOD($A348-1,Kontroll!$B$6)+1)</f>
        <v>3</v>
      </c>
      <c r="D348" s="15" t="str">
        <f>IF($S348="","",INDEX(Transjer!$A$6:$A$125,$B348))</f>
        <v/>
      </c>
      <c r="E348" s="15">
        <f>IF($S348="","",INDEX(Transjer!$B$6:$B$125,$B348))</f>
        <v>0</v>
      </c>
      <c r="F348" s="16">
        <f>IF($S348="","",INDEX(Transjer!$C$6:$C$125,$B348))</f>
        <v>0</v>
      </c>
      <c r="G348" s="17">
        <f>IF($S348="","",INDEX(Skjermingsrenter!$A$6:$A$35,$C348))</f>
        <v>2023</v>
      </c>
      <c r="H348" s="18">
        <f>IF($S348="","",INDEX(Transjer!$D$6:$D$125,$B348))</f>
        <v>0</v>
      </c>
      <c r="I348" s="18">
        <f>IF($S348="","",INDEX(Transjer!$E$6:$E$125,$B348))</f>
        <v>0</v>
      </c>
      <c r="J348" s="19">
        <f>IF($S348="","",INDEX(Skjermingsrenter!$B$6:$B$35,$C348))</f>
        <v>3.2000000000000001E-2</v>
      </c>
      <c r="K348" s="20">
        <f t="shared" si="41"/>
        <v>44927</v>
      </c>
      <c r="L348" s="21">
        <f>IF($S348="","",IF($G348&lt;YEAR($F348),0,$H348*SUMIFS(Utbytter!$D$6:$D$1005,Utbytter!$A$6:$A$1005,$E348,Utbytter!$B$6:$B$1005,"&gt;="&amp;$K348,Utbytter!$B$6:$B$1005,"&lt;="&amp;DATE($G348,12,31))))</f>
        <v>0</v>
      </c>
      <c r="M348" s="21">
        <f t="shared" si="47"/>
        <v>0</v>
      </c>
      <c r="N348" s="21">
        <f t="shared" si="42"/>
        <v>0</v>
      </c>
      <c r="O348" s="21">
        <f t="shared" si="43"/>
        <v>0</v>
      </c>
      <c r="P348" s="21">
        <f t="shared" si="44"/>
        <v>0</v>
      </c>
      <c r="Q348" s="21">
        <f t="shared" si="45"/>
        <v>0</v>
      </c>
      <c r="R348" s="21">
        <f t="shared" si="46"/>
        <v>0</v>
      </c>
      <c r="S348" s="7">
        <f>IF(ROW()-5&lt;=Kontroll!$B$8,1,"")</f>
        <v>1</v>
      </c>
    </row>
    <row r="349" spans="1:19" x14ac:dyDescent="0.2">
      <c r="A349" s="7">
        <f t="shared" si="40"/>
        <v>344</v>
      </c>
      <c r="B349" s="7">
        <f>IF($S349="","",INT(($A349-1)/Kontroll!$B$6)+1)</f>
        <v>69</v>
      </c>
      <c r="C349" s="7">
        <f>IF($S349="","",MOD($A349-1,Kontroll!$B$6)+1)</f>
        <v>4</v>
      </c>
      <c r="D349" s="15" t="str">
        <f>IF($S349="","",INDEX(Transjer!$A$6:$A$125,$B349))</f>
        <v/>
      </c>
      <c r="E349" s="15">
        <f>IF($S349="","",INDEX(Transjer!$B$6:$B$125,$B349))</f>
        <v>0</v>
      </c>
      <c r="F349" s="16">
        <f>IF($S349="","",INDEX(Transjer!$C$6:$C$125,$B349))</f>
        <v>0</v>
      </c>
      <c r="G349" s="17">
        <f>IF($S349="","",INDEX(Skjermingsrenter!$A$6:$A$35,$C349))</f>
        <v>2024</v>
      </c>
      <c r="H349" s="18">
        <f>IF($S349="","",INDEX(Transjer!$D$6:$D$125,$B349))</f>
        <v>0</v>
      </c>
      <c r="I349" s="18">
        <f>IF($S349="","",INDEX(Transjer!$E$6:$E$125,$B349))</f>
        <v>0</v>
      </c>
      <c r="J349" s="19">
        <f>IF($S349="","",INDEX(Skjermingsrenter!$B$6:$B$35,$C349))</f>
        <v>3.9E-2</v>
      </c>
      <c r="K349" s="20">
        <f t="shared" si="41"/>
        <v>45292</v>
      </c>
      <c r="L349" s="21">
        <f>IF($S349="","",IF($G349&lt;YEAR($F349),0,$H349*SUMIFS(Utbytter!$D$6:$D$1005,Utbytter!$A$6:$A$1005,$E349,Utbytter!$B$6:$B$1005,"&gt;="&amp;$K349,Utbytter!$B$6:$B$1005,"&lt;="&amp;DATE($G349,12,31))))</f>
        <v>0</v>
      </c>
      <c r="M349" s="21">
        <f t="shared" si="47"/>
        <v>0</v>
      </c>
      <c r="N349" s="21">
        <f t="shared" si="42"/>
        <v>0</v>
      </c>
      <c r="O349" s="21">
        <f t="shared" si="43"/>
        <v>0</v>
      </c>
      <c r="P349" s="21">
        <f t="shared" si="44"/>
        <v>0</v>
      </c>
      <c r="Q349" s="21">
        <f t="shared" si="45"/>
        <v>0</v>
      </c>
      <c r="R349" s="21">
        <f t="shared" si="46"/>
        <v>0</v>
      </c>
      <c r="S349" s="7">
        <f>IF(ROW()-5&lt;=Kontroll!$B$8,1,"")</f>
        <v>1</v>
      </c>
    </row>
    <row r="350" spans="1:19" x14ac:dyDescent="0.2">
      <c r="A350" s="7">
        <f t="shared" si="40"/>
        <v>345</v>
      </c>
      <c r="B350" s="7">
        <f>IF($S350="","",INT(($A350-1)/Kontroll!$B$6)+1)</f>
        <v>69</v>
      </c>
      <c r="C350" s="7">
        <f>IF($S350="","",MOD($A350-1,Kontroll!$B$6)+1)</f>
        <v>5</v>
      </c>
      <c r="D350" s="15" t="str">
        <f>IF($S350="","",INDEX(Transjer!$A$6:$A$125,$B350))</f>
        <v/>
      </c>
      <c r="E350" s="15">
        <f>IF($S350="","",INDEX(Transjer!$B$6:$B$125,$B350))</f>
        <v>0</v>
      </c>
      <c r="F350" s="16">
        <f>IF($S350="","",INDEX(Transjer!$C$6:$C$125,$B350))</f>
        <v>0</v>
      </c>
      <c r="G350" s="17">
        <f>IF($S350="","",INDEX(Skjermingsrenter!$A$6:$A$35,$C350))</f>
        <v>2025</v>
      </c>
      <c r="H350" s="18">
        <f>IF($S350="","",INDEX(Transjer!$D$6:$D$125,$B350))</f>
        <v>0</v>
      </c>
      <c r="I350" s="18">
        <f>IF($S350="","",INDEX(Transjer!$E$6:$E$125,$B350))</f>
        <v>0</v>
      </c>
      <c r="J350" s="19">
        <f>IF($S350="","",INDEX(Skjermingsrenter!$B$6:$B$35,$C350))</f>
        <v>3.5999999999999997E-2</v>
      </c>
      <c r="K350" s="20">
        <f t="shared" si="41"/>
        <v>45658</v>
      </c>
      <c r="L350" s="21">
        <f>IF($S350="","",IF($G350&lt;YEAR($F350),0,$H350*SUMIFS(Utbytter!$D$6:$D$1005,Utbytter!$A$6:$A$1005,$E350,Utbytter!$B$6:$B$1005,"&gt;="&amp;$K350,Utbytter!$B$6:$B$1005,"&lt;="&amp;DATE($G350,12,31))))</f>
        <v>0</v>
      </c>
      <c r="M350" s="21">
        <f t="shared" si="47"/>
        <v>0</v>
      </c>
      <c r="N350" s="21">
        <f t="shared" si="42"/>
        <v>0</v>
      </c>
      <c r="O350" s="21">
        <f t="shared" si="43"/>
        <v>0</v>
      </c>
      <c r="P350" s="21">
        <f t="shared" si="44"/>
        <v>0</v>
      </c>
      <c r="Q350" s="21">
        <f t="shared" si="45"/>
        <v>0</v>
      </c>
      <c r="R350" s="21">
        <f t="shared" si="46"/>
        <v>0</v>
      </c>
      <c r="S350" s="7">
        <f>IF(ROW()-5&lt;=Kontroll!$B$8,1,"")</f>
        <v>1</v>
      </c>
    </row>
    <row r="351" spans="1:19" x14ac:dyDescent="0.2">
      <c r="A351" s="7">
        <f t="shared" si="40"/>
        <v>346</v>
      </c>
      <c r="B351" s="7">
        <f>IF($S351="","",INT(($A351-1)/Kontroll!$B$6)+1)</f>
        <v>70</v>
      </c>
      <c r="C351" s="7">
        <f>IF($S351="","",MOD($A351-1,Kontroll!$B$6)+1)</f>
        <v>1</v>
      </c>
      <c r="D351" s="15" t="str">
        <f>IF($S351="","",INDEX(Transjer!$A$6:$A$125,$B351))</f>
        <v/>
      </c>
      <c r="E351" s="15">
        <f>IF($S351="","",INDEX(Transjer!$B$6:$B$125,$B351))</f>
        <v>0</v>
      </c>
      <c r="F351" s="16">
        <f>IF($S351="","",INDEX(Transjer!$C$6:$C$125,$B351))</f>
        <v>0</v>
      </c>
      <c r="G351" s="17">
        <f>IF($S351="","",INDEX(Skjermingsrenter!$A$6:$A$35,$C351))</f>
        <v>2021</v>
      </c>
      <c r="H351" s="18">
        <f>IF($S351="","",INDEX(Transjer!$D$6:$D$125,$B351))</f>
        <v>0</v>
      </c>
      <c r="I351" s="18">
        <f>IF($S351="","",INDEX(Transjer!$E$6:$E$125,$B351))</f>
        <v>0</v>
      </c>
      <c r="J351" s="19">
        <f>IF($S351="","",INDEX(Skjermingsrenter!$B$6:$B$35,$C351))</f>
        <v>5.0000000000000001E-3</v>
      </c>
      <c r="K351" s="20">
        <f t="shared" si="41"/>
        <v>44197</v>
      </c>
      <c r="L351" s="21">
        <f>IF($S351="","",IF($G351&lt;YEAR($F351),0,$H351*SUMIFS(Utbytter!$D$6:$D$1005,Utbytter!$A$6:$A$1005,$E351,Utbytter!$B$6:$B$1005,"&gt;="&amp;$K351,Utbytter!$B$6:$B$1005,"&lt;="&amp;DATE($G351,12,31))))</f>
        <v>0</v>
      </c>
      <c r="M351" s="21">
        <f t="shared" si="47"/>
        <v>0</v>
      </c>
      <c r="N351" s="21">
        <f t="shared" si="42"/>
        <v>0</v>
      </c>
      <c r="O351" s="21">
        <f t="shared" si="43"/>
        <v>0</v>
      </c>
      <c r="P351" s="21">
        <f t="shared" si="44"/>
        <v>0</v>
      </c>
      <c r="Q351" s="21">
        <f t="shared" si="45"/>
        <v>0</v>
      </c>
      <c r="R351" s="21">
        <f t="shared" si="46"/>
        <v>0</v>
      </c>
      <c r="S351" s="7">
        <f>IF(ROW()-5&lt;=Kontroll!$B$8,1,"")</f>
        <v>1</v>
      </c>
    </row>
    <row r="352" spans="1:19" x14ac:dyDescent="0.2">
      <c r="A352" s="7">
        <f t="shared" si="40"/>
        <v>347</v>
      </c>
      <c r="B352" s="7">
        <f>IF($S352="","",INT(($A352-1)/Kontroll!$B$6)+1)</f>
        <v>70</v>
      </c>
      <c r="C352" s="7">
        <f>IF($S352="","",MOD($A352-1,Kontroll!$B$6)+1)</f>
        <v>2</v>
      </c>
      <c r="D352" s="15" t="str">
        <f>IF($S352="","",INDEX(Transjer!$A$6:$A$125,$B352))</f>
        <v/>
      </c>
      <c r="E352" s="15">
        <f>IF($S352="","",INDEX(Transjer!$B$6:$B$125,$B352))</f>
        <v>0</v>
      </c>
      <c r="F352" s="16">
        <f>IF($S352="","",INDEX(Transjer!$C$6:$C$125,$B352))</f>
        <v>0</v>
      </c>
      <c r="G352" s="17">
        <f>IF($S352="","",INDEX(Skjermingsrenter!$A$6:$A$35,$C352))</f>
        <v>2022</v>
      </c>
      <c r="H352" s="18">
        <f>IF($S352="","",INDEX(Transjer!$D$6:$D$125,$B352))</f>
        <v>0</v>
      </c>
      <c r="I352" s="18">
        <f>IF($S352="","",INDEX(Transjer!$E$6:$E$125,$B352))</f>
        <v>0</v>
      </c>
      <c r="J352" s="19">
        <f>IF($S352="","",INDEX(Skjermingsrenter!$B$6:$B$35,$C352))</f>
        <v>1.7000000000000001E-2</v>
      </c>
      <c r="K352" s="20">
        <f t="shared" si="41"/>
        <v>44562</v>
      </c>
      <c r="L352" s="21">
        <f>IF($S352="","",IF($G352&lt;YEAR($F352),0,$H352*SUMIFS(Utbytter!$D$6:$D$1005,Utbytter!$A$6:$A$1005,$E352,Utbytter!$B$6:$B$1005,"&gt;="&amp;$K352,Utbytter!$B$6:$B$1005,"&lt;="&amp;DATE($G352,12,31))))</f>
        <v>0</v>
      </c>
      <c r="M352" s="21">
        <f t="shared" si="47"/>
        <v>0</v>
      </c>
      <c r="N352" s="21">
        <f t="shared" si="42"/>
        <v>0</v>
      </c>
      <c r="O352" s="21">
        <f t="shared" si="43"/>
        <v>0</v>
      </c>
      <c r="P352" s="21">
        <f t="shared" si="44"/>
        <v>0</v>
      </c>
      <c r="Q352" s="21">
        <f t="shared" si="45"/>
        <v>0</v>
      </c>
      <c r="R352" s="21">
        <f t="shared" si="46"/>
        <v>0</v>
      </c>
      <c r="S352" s="7">
        <f>IF(ROW()-5&lt;=Kontroll!$B$8,1,"")</f>
        <v>1</v>
      </c>
    </row>
    <row r="353" spans="1:19" x14ac:dyDescent="0.2">
      <c r="A353" s="7">
        <f t="shared" si="40"/>
        <v>348</v>
      </c>
      <c r="B353" s="7">
        <f>IF($S353="","",INT(($A353-1)/Kontroll!$B$6)+1)</f>
        <v>70</v>
      </c>
      <c r="C353" s="7">
        <f>IF($S353="","",MOD($A353-1,Kontroll!$B$6)+1)</f>
        <v>3</v>
      </c>
      <c r="D353" s="15" t="str">
        <f>IF($S353="","",INDEX(Transjer!$A$6:$A$125,$B353))</f>
        <v/>
      </c>
      <c r="E353" s="15">
        <f>IF($S353="","",INDEX(Transjer!$B$6:$B$125,$B353))</f>
        <v>0</v>
      </c>
      <c r="F353" s="16">
        <f>IF($S353="","",INDEX(Transjer!$C$6:$C$125,$B353))</f>
        <v>0</v>
      </c>
      <c r="G353" s="17">
        <f>IF($S353="","",INDEX(Skjermingsrenter!$A$6:$A$35,$C353))</f>
        <v>2023</v>
      </c>
      <c r="H353" s="18">
        <f>IF($S353="","",INDEX(Transjer!$D$6:$D$125,$B353))</f>
        <v>0</v>
      </c>
      <c r="I353" s="18">
        <f>IF($S353="","",INDEX(Transjer!$E$6:$E$125,$B353))</f>
        <v>0</v>
      </c>
      <c r="J353" s="19">
        <f>IF($S353="","",INDEX(Skjermingsrenter!$B$6:$B$35,$C353))</f>
        <v>3.2000000000000001E-2</v>
      </c>
      <c r="K353" s="20">
        <f t="shared" si="41"/>
        <v>44927</v>
      </c>
      <c r="L353" s="21">
        <f>IF($S353="","",IF($G353&lt;YEAR($F353),0,$H353*SUMIFS(Utbytter!$D$6:$D$1005,Utbytter!$A$6:$A$1005,$E353,Utbytter!$B$6:$B$1005,"&gt;="&amp;$K353,Utbytter!$B$6:$B$1005,"&lt;="&amp;DATE($G353,12,31))))</f>
        <v>0</v>
      </c>
      <c r="M353" s="21">
        <f t="shared" si="47"/>
        <v>0</v>
      </c>
      <c r="N353" s="21">
        <f t="shared" si="42"/>
        <v>0</v>
      </c>
      <c r="O353" s="21">
        <f t="shared" si="43"/>
        <v>0</v>
      </c>
      <c r="P353" s="21">
        <f t="shared" si="44"/>
        <v>0</v>
      </c>
      <c r="Q353" s="21">
        <f t="shared" si="45"/>
        <v>0</v>
      </c>
      <c r="R353" s="21">
        <f t="shared" si="46"/>
        <v>0</v>
      </c>
      <c r="S353" s="7">
        <f>IF(ROW()-5&lt;=Kontroll!$B$8,1,"")</f>
        <v>1</v>
      </c>
    </row>
    <row r="354" spans="1:19" x14ac:dyDescent="0.2">
      <c r="A354" s="7">
        <f t="shared" si="40"/>
        <v>349</v>
      </c>
      <c r="B354" s="7">
        <f>IF($S354="","",INT(($A354-1)/Kontroll!$B$6)+1)</f>
        <v>70</v>
      </c>
      <c r="C354" s="7">
        <f>IF($S354="","",MOD($A354-1,Kontroll!$B$6)+1)</f>
        <v>4</v>
      </c>
      <c r="D354" s="15" t="str">
        <f>IF($S354="","",INDEX(Transjer!$A$6:$A$125,$B354))</f>
        <v/>
      </c>
      <c r="E354" s="15">
        <f>IF($S354="","",INDEX(Transjer!$B$6:$B$125,$B354))</f>
        <v>0</v>
      </c>
      <c r="F354" s="16">
        <f>IF($S354="","",INDEX(Transjer!$C$6:$C$125,$B354))</f>
        <v>0</v>
      </c>
      <c r="G354" s="17">
        <f>IF($S354="","",INDEX(Skjermingsrenter!$A$6:$A$35,$C354))</f>
        <v>2024</v>
      </c>
      <c r="H354" s="18">
        <f>IF($S354="","",INDEX(Transjer!$D$6:$D$125,$B354))</f>
        <v>0</v>
      </c>
      <c r="I354" s="18">
        <f>IF($S354="","",INDEX(Transjer!$E$6:$E$125,$B354))</f>
        <v>0</v>
      </c>
      <c r="J354" s="19">
        <f>IF($S354="","",INDEX(Skjermingsrenter!$B$6:$B$35,$C354))</f>
        <v>3.9E-2</v>
      </c>
      <c r="K354" s="20">
        <f t="shared" si="41"/>
        <v>45292</v>
      </c>
      <c r="L354" s="21">
        <f>IF($S354="","",IF($G354&lt;YEAR($F354),0,$H354*SUMIFS(Utbytter!$D$6:$D$1005,Utbytter!$A$6:$A$1005,$E354,Utbytter!$B$6:$B$1005,"&gt;="&amp;$K354,Utbytter!$B$6:$B$1005,"&lt;="&amp;DATE($G354,12,31))))</f>
        <v>0</v>
      </c>
      <c r="M354" s="21">
        <f t="shared" si="47"/>
        <v>0</v>
      </c>
      <c r="N354" s="21">
        <f t="shared" si="42"/>
        <v>0</v>
      </c>
      <c r="O354" s="21">
        <f t="shared" si="43"/>
        <v>0</v>
      </c>
      <c r="P354" s="21">
        <f t="shared" si="44"/>
        <v>0</v>
      </c>
      <c r="Q354" s="21">
        <f t="shared" si="45"/>
        <v>0</v>
      </c>
      <c r="R354" s="21">
        <f t="shared" si="46"/>
        <v>0</v>
      </c>
      <c r="S354" s="7">
        <f>IF(ROW()-5&lt;=Kontroll!$B$8,1,"")</f>
        <v>1</v>
      </c>
    </row>
    <row r="355" spans="1:19" x14ac:dyDescent="0.2">
      <c r="A355" s="7">
        <f t="shared" si="40"/>
        <v>350</v>
      </c>
      <c r="B355" s="7">
        <f>IF($S355="","",INT(($A355-1)/Kontroll!$B$6)+1)</f>
        <v>70</v>
      </c>
      <c r="C355" s="7">
        <f>IF($S355="","",MOD($A355-1,Kontroll!$B$6)+1)</f>
        <v>5</v>
      </c>
      <c r="D355" s="15" t="str">
        <f>IF($S355="","",INDEX(Transjer!$A$6:$A$125,$B355))</f>
        <v/>
      </c>
      <c r="E355" s="15">
        <f>IF($S355="","",INDEX(Transjer!$B$6:$B$125,$B355))</f>
        <v>0</v>
      </c>
      <c r="F355" s="16">
        <f>IF($S355="","",INDEX(Transjer!$C$6:$C$125,$B355))</f>
        <v>0</v>
      </c>
      <c r="G355" s="17">
        <f>IF($S355="","",INDEX(Skjermingsrenter!$A$6:$A$35,$C355))</f>
        <v>2025</v>
      </c>
      <c r="H355" s="18">
        <f>IF($S355="","",INDEX(Transjer!$D$6:$D$125,$B355))</f>
        <v>0</v>
      </c>
      <c r="I355" s="18">
        <f>IF($S355="","",INDEX(Transjer!$E$6:$E$125,$B355))</f>
        <v>0</v>
      </c>
      <c r="J355" s="19">
        <f>IF($S355="","",INDEX(Skjermingsrenter!$B$6:$B$35,$C355))</f>
        <v>3.5999999999999997E-2</v>
      </c>
      <c r="K355" s="20">
        <f t="shared" si="41"/>
        <v>45658</v>
      </c>
      <c r="L355" s="21">
        <f>IF($S355="","",IF($G355&lt;YEAR($F355),0,$H355*SUMIFS(Utbytter!$D$6:$D$1005,Utbytter!$A$6:$A$1005,$E355,Utbytter!$B$6:$B$1005,"&gt;="&amp;$K355,Utbytter!$B$6:$B$1005,"&lt;="&amp;DATE($G355,12,31))))</f>
        <v>0</v>
      </c>
      <c r="M355" s="21">
        <f t="shared" si="47"/>
        <v>0</v>
      </c>
      <c r="N355" s="21">
        <f t="shared" si="42"/>
        <v>0</v>
      </c>
      <c r="O355" s="21">
        <f t="shared" si="43"/>
        <v>0</v>
      </c>
      <c r="P355" s="21">
        <f t="shared" si="44"/>
        <v>0</v>
      </c>
      <c r="Q355" s="21">
        <f t="shared" si="45"/>
        <v>0</v>
      </c>
      <c r="R355" s="21">
        <f t="shared" si="46"/>
        <v>0</v>
      </c>
      <c r="S355" s="7">
        <f>IF(ROW()-5&lt;=Kontroll!$B$8,1,"")</f>
        <v>1</v>
      </c>
    </row>
    <row r="356" spans="1:19" x14ac:dyDescent="0.2">
      <c r="A356" s="7">
        <f t="shared" si="40"/>
        <v>351</v>
      </c>
      <c r="B356" s="7">
        <f>IF($S356="","",INT(($A356-1)/Kontroll!$B$6)+1)</f>
        <v>71</v>
      </c>
      <c r="C356" s="7">
        <f>IF($S356="","",MOD($A356-1,Kontroll!$B$6)+1)</f>
        <v>1</v>
      </c>
      <c r="D356" s="15" t="str">
        <f>IF($S356="","",INDEX(Transjer!$A$6:$A$125,$B356))</f>
        <v/>
      </c>
      <c r="E356" s="15">
        <f>IF($S356="","",INDEX(Transjer!$B$6:$B$125,$B356))</f>
        <v>0</v>
      </c>
      <c r="F356" s="16">
        <f>IF($S356="","",INDEX(Transjer!$C$6:$C$125,$B356))</f>
        <v>0</v>
      </c>
      <c r="G356" s="17">
        <f>IF($S356="","",INDEX(Skjermingsrenter!$A$6:$A$35,$C356))</f>
        <v>2021</v>
      </c>
      <c r="H356" s="18">
        <f>IF($S356="","",INDEX(Transjer!$D$6:$D$125,$B356))</f>
        <v>0</v>
      </c>
      <c r="I356" s="18">
        <f>IF($S356="","",INDEX(Transjer!$E$6:$E$125,$B356))</f>
        <v>0</v>
      </c>
      <c r="J356" s="19">
        <f>IF($S356="","",INDEX(Skjermingsrenter!$B$6:$B$35,$C356))</f>
        <v>5.0000000000000001E-3</v>
      </c>
      <c r="K356" s="20">
        <f t="shared" si="41"/>
        <v>44197</v>
      </c>
      <c r="L356" s="21">
        <f>IF($S356="","",IF($G356&lt;YEAR($F356),0,$H356*SUMIFS(Utbytter!$D$6:$D$1005,Utbytter!$A$6:$A$1005,$E356,Utbytter!$B$6:$B$1005,"&gt;="&amp;$K356,Utbytter!$B$6:$B$1005,"&lt;="&amp;DATE($G356,12,31))))</f>
        <v>0</v>
      </c>
      <c r="M356" s="21">
        <f t="shared" si="47"/>
        <v>0</v>
      </c>
      <c r="N356" s="21">
        <f t="shared" si="42"/>
        <v>0</v>
      </c>
      <c r="O356" s="21">
        <f t="shared" si="43"/>
        <v>0</v>
      </c>
      <c r="P356" s="21">
        <f t="shared" si="44"/>
        <v>0</v>
      </c>
      <c r="Q356" s="21">
        <f t="shared" si="45"/>
        <v>0</v>
      </c>
      <c r="R356" s="21">
        <f t="shared" si="46"/>
        <v>0</v>
      </c>
      <c r="S356" s="7">
        <f>IF(ROW()-5&lt;=Kontroll!$B$8,1,"")</f>
        <v>1</v>
      </c>
    </row>
    <row r="357" spans="1:19" x14ac:dyDescent="0.2">
      <c r="A357" s="7">
        <f t="shared" si="40"/>
        <v>352</v>
      </c>
      <c r="B357" s="7">
        <f>IF($S357="","",INT(($A357-1)/Kontroll!$B$6)+1)</f>
        <v>71</v>
      </c>
      <c r="C357" s="7">
        <f>IF($S357="","",MOD($A357-1,Kontroll!$B$6)+1)</f>
        <v>2</v>
      </c>
      <c r="D357" s="15" t="str">
        <f>IF($S357="","",INDEX(Transjer!$A$6:$A$125,$B357))</f>
        <v/>
      </c>
      <c r="E357" s="15">
        <f>IF($S357="","",INDEX(Transjer!$B$6:$B$125,$B357))</f>
        <v>0</v>
      </c>
      <c r="F357" s="16">
        <f>IF($S357="","",INDEX(Transjer!$C$6:$C$125,$B357))</f>
        <v>0</v>
      </c>
      <c r="G357" s="17">
        <f>IF($S357="","",INDEX(Skjermingsrenter!$A$6:$A$35,$C357))</f>
        <v>2022</v>
      </c>
      <c r="H357" s="18">
        <f>IF($S357="","",INDEX(Transjer!$D$6:$D$125,$B357))</f>
        <v>0</v>
      </c>
      <c r="I357" s="18">
        <f>IF($S357="","",INDEX(Transjer!$E$6:$E$125,$B357))</f>
        <v>0</v>
      </c>
      <c r="J357" s="19">
        <f>IF($S357="","",INDEX(Skjermingsrenter!$B$6:$B$35,$C357))</f>
        <v>1.7000000000000001E-2</v>
      </c>
      <c r="K357" s="20">
        <f t="shared" si="41"/>
        <v>44562</v>
      </c>
      <c r="L357" s="21">
        <f>IF($S357="","",IF($G357&lt;YEAR($F357),0,$H357*SUMIFS(Utbytter!$D$6:$D$1005,Utbytter!$A$6:$A$1005,$E357,Utbytter!$B$6:$B$1005,"&gt;="&amp;$K357,Utbytter!$B$6:$B$1005,"&lt;="&amp;DATE($G357,12,31))))</f>
        <v>0</v>
      </c>
      <c r="M357" s="21">
        <f t="shared" si="47"/>
        <v>0</v>
      </c>
      <c r="N357" s="21">
        <f t="shared" si="42"/>
        <v>0</v>
      </c>
      <c r="O357" s="21">
        <f t="shared" si="43"/>
        <v>0</v>
      </c>
      <c r="P357" s="21">
        <f t="shared" si="44"/>
        <v>0</v>
      </c>
      <c r="Q357" s="21">
        <f t="shared" si="45"/>
        <v>0</v>
      </c>
      <c r="R357" s="21">
        <f t="shared" si="46"/>
        <v>0</v>
      </c>
      <c r="S357" s="7">
        <f>IF(ROW()-5&lt;=Kontroll!$B$8,1,"")</f>
        <v>1</v>
      </c>
    </row>
    <row r="358" spans="1:19" x14ac:dyDescent="0.2">
      <c r="A358" s="7">
        <f t="shared" si="40"/>
        <v>353</v>
      </c>
      <c r="B358" s="7">
        <f>IF($S358="","",INT(($A358-1)/Kontroll!$B$6)+1)</f>
        <v>71</v>
      </c>
      <c r="C358" s="7">
        <f>IF($S358="","",MOD($A358-1,Kontroll!$B$6)+1)</f>
        <v>3</v>
      </c>
      <c r="D358" s="15" t="str">
        <f>IF($S358="","",INDEX(Transjer!$A$6:$A$125,$B358))</f>
        <v/>
      </c>
      <c r="E358" s="15">
        <f>IF($S358="","",INDEX(Transjer!$B$6:$B$125,$B358))</f>
        <v>0</v>
      </c>
      <c r="F358" s="16">
        <f>IF($S358="","",INDEX(Transjer!$C$6:$C$125,$B358))</f>
        <v>0</v>
      </c>
      <c r="G358" s="17">
        <f>IF($S358="","",INDEX(Skjermingsrenter!$A$6:$A$35,$C358))</f>
        <v>2023</v>
      </c>
      <c r="H358" s="18">
        <f>IF($S358="","",INDEX(Transjer!$D$6:$D$125,$B358))</f>
        <v>0</v>
      </c>
      <c r="I358" s="18">
        <f>IF($S358="","",INDEX(Transjer!$E$6:$E$125,$B358))</f>
        <v>0</v>
      </c>
      <c r="J358" s="19">
        <f>IF($S358="","",INDEX(Skjermingsrenter!$B$6:$B$35,$C358))</f>
        <v>3.2000000000000001E-2</v>
      </c>
      <c r="K358" s="20">
        <f t="shared" si="41"/>
        <v>44927</v>
      </c>
      <c r="L358" s="21">
        <f>IF($S358="","",IF($G358&lt;YEAR($F358),0,$H358*SUMIFS(Utbytter!$D$6:$D$1005,Utbytter!$A$6:$A$1005,$E358,Utbytter!$B$6:$B$1005,"&gt;="&amp;$K358,Utbytter!$B$6:$B$1005,"&lt;="&amp;DATE($G358,12,31))))</f>
        <v>0</v>
      </c>
      <c r="M358" s="21">
        <f t="shared" si="47"/>
        <v>0</v>
      </c>
      <c r="N358" s="21">
        <f t="shared" si="42"/>
        <v>0</v>
      </c>
      <c r="O358" s="21">
        <f t="shared" si="43"/>
        <v>0</v>
      </c>
      <c r="P358" s="21">
        <f t="shared" si="44"/>
        <v>0</v>
      </c>
      <c r="Q358" s="21">
        <f t="shared" si="45"/>
        <v>0</v>
      </c>
      <c r="R358" s="21">
        <f t="shared" si="46"/>
        <v>0</v>
      </c>
      <c r="S358" s="7">
        <f>IF(ROW()-5&lt;=Kontroll!$B$8,1,"")</f>
        <v>1</v>
      </c>
    </row>
    <row r="359" spans="1:19" x14ac:dyDescent="0.2">
      <c r="A359" s="7">
        <f t="shared" si="40"/>
        <v>354</v>
      </c>
      <c r="B359" s="7">
        <f>IF($S359="","",INT(($A359-1)/Kontroll!$B$6)+1)</f>
        <v>71</v>
      </c>
      <c r="C359" s="7">
        <f>IF($S359="","",MOD($A359-1,Kontroll!$B$6)+1)</f>
        <v>4</v>
      </c>
      <c r="D359" s="15" t="str">
        <f>IF($S359="","",INDEX(Transjer!$A$6:$A$125,$B359))</f>
        <v/>
      </c>
      <c r="E359" s="15">
        <f>IF($S359="","",INDEX(Transjer!$B$6:$B$125,$B359))</f>
        <v>0</v>
      </c>
      <c r="F359" s="16">
        <f>IF($S359="","",INDEX(Transjer!$C$6:$C$125,$B359))</f>
        <v>0</v>
      </c>
      <c r="G359" s="17">
        <f>IF($S359="","",INDEX(Skjermingsrenter!$A$6:$A$35,$C359))</f>
        <v>2024</v>
      </c>
      <c r="H359" s="18">
        <f>IF($S359="","",INDEX(Transjer!$D$6:$D$125,$B359))</f>
        <v>0</v>
      </c>
      <c r="I359" s="18">
        <f>IF($S359="","",INDEX(Transjer!$E$6:$E$125,$B359))</f>
        <v>0</v>
      </c>
      <c r="J359" s="19">
        <f>IF($S359="","",INDEX(Skjermingsrenter!$B$6:$B$35,$C359))</f>
        <v>3.9E-2</v>
      </c>
      <c r="K359" s="20">
        <f t="shared" si="41"/>
        <v>45292</v>
      </c>
      <c r="L359" s="21">
        <f>IF($S359="","",IF($G359&lt;YEAR($F359),0,$H359*SUMIFS(Utbytter!$D$6:$D$1005,Utbytter!$A$6:$A$1005,$E359,Utbytter!$B$6:$B$1005,"&gt;="&amp;$K359,Utbytter!$B$6:$B$1005,"&lt;="&amp;DATE($G359,12,31))))</f>
        <v>0</v>
      </c>
      <c r="M359" s="21">
        <f t="shared" si="47"/>
        <v>0</v>
      </c>
      <c r="N359" s="21">
        <f t="shared" si="42"/>
        <v>0</v>
      </c>
      <c r="O359" s="21">
        <f t="shared" si="43"/>
        <v>0</v>
      </c>
      <c r="P359" s="21">
        <f t="shared" si="44"/>
        <v>0</v>
      </c>
      <c r="Q359" s="21">
        <f t="shared" si="45"/>
        <v>0</v>
      </c>
      <c r="R359" s="21">
        <f t="shared" si="46"/>
        <v>0</v>
      </c>
      <c r="S359" s="7">
        <f>IF(ROW()-5&lt;=Kontroll!$B$8,1,"")</f>
        <v>1</v>
      </c>
    </row>
    <row r="360" spans="1:19" x14ac:dyDescent="0.2">
      <c r="A360" s="7">
        <f t="shared" si="40"/>
        <v>355</v>
      </c>
      <c r="B360" s="7">
        <f>IF($S360="","",INT(($A360-1)/Kontroll!$B$6)+1)</f>
        <v>71</v>
      </c>
      <c r="C360" s="7">
        <f>IF($S360="","",MOD($A360-1,Kontroll!$B$6)+1)</f>
        <v>5</v>
      </c>
      <c r="D360" s="15" t="str">
        <f>IF($S360="","",INDEX(Transjer!$A$6:$A$125,$B360))</f>
        <v/>
      </c>
      <c r="E360" s="15">
        <f>IF($S360="","",INDEX(Transjer!$B$6:$B$125,$B360))</f>
        <v>0</v>
      </c>
      <c r="F360" s="16">
        <f>IF($S360="","",INDEX(Transjer!$C$6:$C$125,$B360))</f>
        <v>0</v>
      </c>
      <c r="G360" s="17">
        <f>IF($S360="","",INDEX(Skjermingsrenter!$A$6:$A$35,$C360))</f>
        <v>2025</v>
      </c>
      <c r="H360" s="18">
        <f>IF($S360="","",INDEX(Transjer!$D$6:$D$125,$B360))</f>
        <v>0</v>
      </c>
      <c r="I360" s="18">
        <f>IF($S360="","",INDEX(Transjer!$E$6:$E$125,$B360))</f>
        <v>0</v>
      </c>
      <c r="J360" s="19">
        <f>IF($S360="","",INDEX(Skjermingsrenter!$B$6:$B$35,$C360))</f>
        <v>3.5999999999999997E-2</v>
      </c>
      <c r="K360" s="20">
        <f t="shared" si="41"/>
        <v>45658</v>
      </c>
      <c r="L360" s="21">
        <f>IF($S360="","",IF($G360&lt;YEAR($F360),0,$H360*SUMIFS(Utbytter!$D$6:$D$1005,Utbytter!$A$6:$A$1005,$E360,Utbytter!$B$6:$B$1005,"&gt;="&amp;$K360,Utbytter!$B$6:$B$1005,"&lt;="&amp;DATE($G360,12,31))))</f>
        <v>0</v>
      </c>
      <c r="M360" s="21">
        <f t="shared" si="47"/>
        <v>0</v>
      </c>
      <c r="N360" s="21">
        <f t="shared" si="42"/>
        <v>0</v>
      </c>
      <c r="O360" s="21">
        <f t="shared" si="43"/>
        <v>0</v>
      </c>
      <c r="P360" s="21">
        <f t="shared" si="44"/>
        <v>0</v>
      </c>
      <c r="Q360" s="21">
        <f t="shared" si="45"/>
        <v>0</v>
      </c>
      <c r="R360" s="21">
        <f t="shared" si="46"/>
        <v>0</v>
      </c>
      <c r="S360" s="7">
        <f>IF(ROW()-5&lt;=Kontroll!$B$8,1,"")</f>
        <v>1</v>
      </c>
    </row>
    <row r="361" spans="1:19" x14ac:dyDescent="0.2">
      <c r="A361" s="7">
        <f t="shared" si="40"/>
        <v>356</v>
      </c>
      <c r="B361" s="7">
        <f>IF($S361="","",INT(($A361-1)/Kontroll!$B$6)+1)</f>
        <v>72</v>
      </c>
      <c r="C361" s="7">
        <f>IF($S361="","",MOD($A361-1,Kontroll!$B$6)+1)</f>
        <v>1</v>
      </c>
      <c r="D361" s="15" t="str">
        <f>IF($S361="","",INDEX(Transjer!$A$6:$A$125,$B361))</f>
        <v/>
      </c>
      <c r="E361" s="15">
        <f>IF($S361="","",INDEX(Transjer!$B$6:$B$125,$B361))</f>
        <v>0</v>
      </c>
      <c r="F361" s="16">
        <f>IF($S361="","",INDEX(Transjer!$C$6:$C$125,$B361))</f>
        <v>0</v>
      </c>
      <c r="G361" s="17">
        <f>IF($S361="","",INDEX(Skjermingsrenter!$A$6:$A$35,$C361))</f>
        <v>2021</v>
      </c>
      <c r="H361" s="18">
        <f>IF($S361="","",INDEX(Transjer!$D$6:$D$125,$B361))</f>
        <v>0</v>
      </c>
      <c r="I361" s="18">
        <f>IF($S361="","",INDEX(Transjer!$E$6:$E$125,$B361))</f>
        <v>0</v>
      </c>
      <c r="J361" s="19">
        <f>IF($S361="","",INDEX(Skjermingsrenter!$B$6:$B$35,$C361))</f>
        <v>5.0000000000000001E-3</v>
      </c>
      <c r="K361" s="20">
        <f t="shared" si="41"/>
        <v>44197</v>
      </c>
      <c r="L361" s="21">
        <f>IF($S361="","",IF($G361&lt;YEAR($F361),0,$H361*SUMIFS(Utbytter!$D$6:$D$1005,Utbytter!$A$6:$A$1005,$E361,Utbytter!$B$6:$B$1005,"&gt;="&amp;$K361,Utbytter!$B$6:$B$1005,"&lt;="&amp;DATE($G361,12,31))))</f>
        <v>0</v>
      </c>
      <c r="M361" s="21">
        <f t="shared" si="47"/>
        <v>0</v>
      </c>
      <c r="N361" s="21">
        <f t="shared" si="42"/>
        <v>0</v>
      </c>
      <c r="O361" s="21">
        <f t="shared" si="43"/>
        <v>0</v>
      </c>
      <c r="P361" s="21">
        <f t="shared" si="44"/>
        <v>0</v>
      </c>
      <c r="Q361" s="21">
        <f t="shared" si="45"/>
        <v>0</v>
      </c>
      <c r="R361" s="21">
        <f t="shared" si="46"/>
        <v>0</v>
      </c>
      <c r="S361" s="7">
        <f>IF(ROW()-5&lt;=Kontroll!$B$8,1,"")</f>
        <v>1</v>
      </c>
    </row>
    <row r="362" spans="1:19" x14ac:dyDescent="0.2">
      <c r="A362" s="7">
        <f t="shared" si="40"/>
        <v>357</v>
      </c>
      <c r="B362" s="7">
        <f>IF($S362="","",INT(($A362-1)/Kontroll!$B$6)+1)</f>
        <v>72</v>
      </c>
      <c r="C362" s="7">
        <f>IF($S362="","",MOD($A362-1,Kontroll!$B$6)+1)</f>
        <v>2</v>
      </c>
      <c r="D362" s="15" t="str">
        <f>IF($S362="","",INDEX(Transjer!$A$6:$A$125,$B362))</f>
        <v/>
      </c>
      <c r="E362" s="15">
        <f>IF($S362="","",INDEX(Transjer!$B$6:$B$125,$B362))</f>
        <v>0</v>
      </c>
      <c r="F362" s="16">
        <f>IF($S362="","",INDEX(Transjer!$C$6:$C$125,$B362))</f>
        <v>0</v>
      </c>
      <c r="G362" s="17">
        <f>IF($S362="","",INDEX(Skjermingsrenter!$A$6:$A$35,$C362))</f>
        <v>2022</v>
      </c>
      <c r="H362" s="18">
        <f>IF($S362="","",INDEX(Transjer!$D$6:$D$125,$B362))</f>
        <v>0</v>
      </c>
      <c r="I362" s="18">
        <f>IF($S362="","",INDEX(Transjer!$E$6:$E$125,$B362))</f>
        <v>0</v>
      </c>
      <c r="J362" s="19">
        <f>IF($S362="","",INDEX(Skjermingsrenter!$B$6:$B$35,$C362))</f>
        <v>1.7000000000000001E-2</v>
      </c>
      <c r="K362" s="20">
        <f t="shared" si="41"/>
        <v>44562</v>
      </c>
      <c r="L362" s="21">
        <f>IF($S362="","",IF($G362&lt;YEAR($F362),0,$H362*SUMIFS(Utbytter!$D$6:$D$1005,Utbytter!$A$6:$A$1005,$E362,Utbytter!$B$6:$B$1005,"&gt;="&amp;$K362,Utbytter!$B$6:$B$1005,"&lt;="&amp;DATE($G362,12,31))))</f>
        <v>0</v>
      </c>
      <c r="M362" s="21">
        <f t="shared" si="47"/>
        <v>0</v>
      </c>
      <c r="N362" s="21">
        <f t="shared" si="42"/>
        <v>0</v>
      </c>
      <c r="O362" s="21">
        <f t="shared" si="43"/>
        <v>0</v>
      </c>
      <c r="P362" s="21">
        <f t="shared" si="44"/>
        <v>0</v>
      </c>
      <c r="Q362" s="21">
        <f t="shared" si="45"/>
        <v>0</v>
      </c>
      <c r="R362" s="21">
        <f t="shared" si="46"/>
        <v>0</v>
      </c>
      <c r="S362" s="7">
        <f>IF(ROW()-5&lt;=Kontroll!$B$8,1,"")</f>
        <v>1</v>
      </c>
    </row>
    <row r="363" spans="1:19" x14ac:dyDescent="0.2">
      <c r="A363" s="7">
        <f t="shared" si="40"/>
        <v>358</v>
      </c>
      <c r="B363" s="7">
        <f>IF($S363="","",INT(($A363-1)/Kontroll!$B$6)+1)</f>
        <v>72</v>
      </c>
      <c r="C363" s="7">
        <f>IF($S363="","",MOD($A363-1,Kontroll!$B$6)+1)</f>
        <v>3</v>
      </c>
      <c r="D363" s="15" t="str">
        <f>IF($S363="","",INDEX(Transjer!$A$6:$A$125,$B363))</f>
        <v/>
      </c>
      <c r="E363" s="15">
        <f>IF($S363="","",INDEX(Transjer!$B$6:$B$125,$B363))</f>
        <v>0</v>
      </c>
      <c r="F363" s="16">
        <f>IF($S363="","",INDEX(Transjer!$C$6:$C$125,$B363))</f>
        <v>0</v>
      </c>
      <c r="G363" s="17">
        <f>IF($S363="","",INDEX(Skjermingsrenter!$A$6:$A$35,$C363))</f>
        <v>2023</v>
      </c>
      <c r="H363" s="18">
        <f>IF($S363="","",INDEX(Transjer!$D$6:$D$125,$B363))</f>
        <v>0</v>
      </c>
      <c r="I363" s="18">
        <f>IF($S363="","",INDEX(Transjer!$E$6:$E$125,$B363))</f>
        <v>0</v>
      </c>
      <c r="J363" s="19">
        <f>IF($S363="","",INDEX(Skjermingsrenter!$B$6:$B$35,$C363))</f>
        <v>3.2000000000000001E-2</v>
      </c>
      <c r="K363" s="20">
        <f t="shared" si="41"/>
        <v>44927</v>
      </c>
      <c r="L363" s="21">
        <f>IF($S363="","",IF($G363&lt;YEAR($F363),0,$H363*SUMIFS(Utbytter!$D$6:$D$1005,Utbytter!$A$6:$A$1005,$E363,Utbytter!$B$6:$B$1005,"&gt;="&amp;$K363,Utbytter!$B$6:$B$1005,"&lt;="&amp;DATE($G363,12,31))))</f>
        <v>0</v>
      </c>
      <c r="M363" s="21">
        <f t="shared" si="47"/>
        <v>0</v>
      </c>
      <c r="N363" s="21">
        <f t="shared" si="42"/>
        <v>0</v>
      </c>
      <c r="O363" s="21">
        <f t="shared" si="43"/>
        <v>0</v>
      </c>
      <c r="P363" s="21">
        <f t="shared" si="44"/>
        <v>0</v>
      </c>
      <c r="Q363" s="21">
        <f t="shared" si="45"/>
        <v>0</v>
      </c>
      <c r="R363" s="21">
        <f t="shared" si="46"/>
        <v>0</v>
      </c>
      <c r="S363" s="7">
        <f>IF(ROW()-5&lt;=Kontroll!$B$8,1,"")</f>
        <v>1</v>
      </c>
    </row>
    <row r="364" spans="1:19" x14ac:dyDescent="0.2">
      <c r="A364" s="7">
        <f t="shared" si="40"/>
        <v>359</v>
      </c>
      <c r="B364" s="7">
        <f>IF($S364="","",INT(($A364-1)/Kontroll!$B$6)+1)</f>
        <v>72</v>
      </c>
      <c r="C364" s="7">
        <f>IF($S364="","",MOD($A364-1,Kontroll!$B$6)+1)</f>
        <v>4</v>
      </c>
      <c r="D364" s="15" t="str">
        <f>IF($S364="","",INDEX(Transjer!$A$6:$A$125,$B364))</f>
        <v/>
      </c>
      <c r="E364" s="15">
        <f>IF($S364="","",INDEX(Transjer!$B$6:$B$125,$B364))</f>
        <v>0</v>
      </c>
      <c r="F364" s="16">
        <f>IF($S364="","",INDEX(Transjer!$C$6:$C$125,$B364))</f>
        <v>0</v>
      </c>
      <c r="G364" s="17">
        <f>IF($S364="","",INDEX(Skjermingsrenter!$A$6:$A$35,$C364))</f>
        <v>2024</v>
      </c>
      <c r="H364" s="18">
        <f>IF($S364="","",INDEX(Transjer!$D$6:$D$125,$B364))</f>
        <v>0</v>
      </c>
      <c r="I364" s="18">
        <f>IF($S364="","",INDEX(Transjer!$E$6:$E$125,$B364))</f>
        <v>0</v>
      </c>
      <c r="J364" s="19">
        <f>IF($S364="","",INDEX(Skjermingsrenter!$B$6:$B$35,$C364))</f>
        <v>3.9E-2</v>
      </c>
      <c r="K364" s="20">
        <f t="shared" si="41"/>
        <v>45292</v>
      </c>
      <c r="L364" s="21">
        <f>IF($S364="","",IF($G364&lt;YEAR($F364),0,$H364*SUMIFS(Utbytter!$D$6:$D$1005,Utbytter!$A$6:$A$1005,$E364,Utbytter!$B$6:$B$1005,"&gt;="&amp;$K364,Utbytter!$B$6:$B$1005,"&lt;="&amp;DATE($G364,12,31))))</f>
        <v>0</v>
      </c>
      <c r="M364" s="21">
        <f t="shared" si="47"/>
        <v>0</v>
      </c>
      <c r="N364" s="21">
        <f t="shared" si="42"/>
        <v>0</v>
      </c>
      <c r="O364" s="21">
        <f t="shared" si="43"/>
        <v>0</v>
      </c>
      <c r="P364" s="21">
        <f t="shared" si="44"/>
        <v>0</v>
      </c>
      <c r="Q364" s="21">
        <f t="shared" si="45"/>
        <v>0</v>
      </c>
      <c r="R364" s="21">
        <f t="shared" si="46"/>
        <v>0</v>
      </c>
      <c r="S364" s="7">
        <f>IF(ROW()-5&lt;=Kontroll!$B$8,1,"")</f>
        <v>1</v>
      </c>
    </row>
    <row r="365" spans="1:19" x14ac:dyDescent="0.2">
      <c r="A365" s="7">
        <f t="shared" si="40"/>
        <v>360</v>
      </c>
      <c r="B365" s="7">
        <f>IF($S365="","",INT(($A365-1)/Kontroll!$B$6)+1)</f>
        <v>72</v>
      </c>
      <c r="C365" s="7">
        <f>IF($S365="","",MOD($A365-1,Kontroll!$B$6)+1)</f>
        <v>5</v>
      </c>
      <c r="D365" s="15" t="str">
        <f>IF($S365="","",INDEX(Transjer!$A$6:$A$125,$B365))</f>
        <v/>
      </c>
      <c r="E365" s="15">
        <f>IF($S365="","",INDEX(Transjer!$B$6:$B$125,$B365))</f>
        <v>0</v>
      </c>
      <c r="F365" s="16">
        <f>IF($S365="","",INDEX(Transjer!$C$6:$C$125,$B365))</f>
        <v>0</v>
      </c>
      <c r="G365" s="17">
        <f>IF($S365="","",INDEX(Skjermingsrenter!$A$6:$A$35,$C365))</f>
        <v>2025</v>
      </c>
      <c r="H365" s="18">
        <f>IF($S365="","",INDEX(Transjer!$D$6:$D$125,$B365))</f>
        <v>0</v>
      </c>
      <c r="I365" s="18">
        <f>IF($S365="","",INDEX(Transjer!$E$6:$E$125,$B365))</f>
        <v>0</v>
      </c>
      <c r="J365" s="19">
        <f>IF($S365="","",INDEX(Skjermingsrenter!$B$6:$B$35,$C365))</f>
        <v>3.5999999999999997E-2</v>
      </c>
      <c r="K365" s="20">
        <f t="shared" si="41"/>
        <v>45658</v>
      </c>
      <c r="L365" s="21">
        <f>IF($S365="","",IF($G365&lt;YEAR($F365),0,$H365*SUMIFS(Utbytter!$D$6:$D$1005,Utbytter!$A$6:$A$1005,$E365,Utbytter!$B$6:$B$1005,"&gt;="&amp;$K365,Utbytter!$B$6:$B$1005,"&lt;="&amp;DATE($G365,12,31))))</f>
        <v>0</v>
      </c>
      <c r="M365" s="21">
        <f t="shared" si="47"/>
        <v>0</v>
      </c>
      <c r="N365" s="21">
        <f t="shared" si="42"/>
        <v>0</v>
      </c>
      <c r="O365" s="21">
        <f t="shared" si="43"/>
        <v>0</v>
      </c>
      <c r="P365" s="21">
        <f t="shared" si="44"/>
        <v>0</v>
      </c>
      <c r="Q365" s="21">
        <f t="shared" si="45"/>
        <v>0</v>
      </c>
      <c r="R365" s="21">
        <f t="shared" si="46"/>
        <v>0</v>
      </c>
      <c r="S365" s="7">
        <f>IF(ROW()-5&lt;=Kontroll!$B$8,1,"")</f>
        <v>1</v>
      </c>
    </row>
    <row r="366" spans="1:19" x14ac:dyDescent="0.2">
      <c r="A366" s="7">
        <f t="shared" si="40"/>
        <v>361</v>
      </c>
      <c r="B366" s="7">
        <f>IF($S366="","",INT(($A366-1)/Kontroll!$B$6)+1)</f>
        <v>73</v>
      </c>
      <c r="C366" s="7">
        <f>IF($S366="","",MOD($A366-1,Kontroll!$B$6)+1)</f>
        <v>1</v>
      </c>
      <c r="D366" s="15" t="str">
        <f>IF($S366="","",INDEX(Transjer!$A$6:$A$125,$B366))</f>
        <v/>
      </c>
      <c r="E366" s="15">
        <f>IF($S366="","",INDEX(Transjer!$B$6:$B$125,$B366))</f>
        <v>0</v>
      </c>
      <c r="F366" s="16">
        <f>IF($S366="","",INDEX(Transjer!$C$6:$C$125,$B366))</f>
        <v>0</v>
      </c>
      <c r="G366" s="17">
        <f>IF($S366="","",INDEX(Skjermingsrenter!$A$6:$A$35,$C366))</f>
        <v>2021</v>
      </c>
      <c r="H366" s="18">
        <f>IF($S366="","",INDEX(Transjer!$D$6:$D$125,$B366))</f>
        <v>0</v>
      </c>
      <c r="I366" s="18">
        <f>IF($S366="","",INDEX(Transjer!$E$6:$E$125,$B366))</f>
        <v>0</v>
      </c>
      <c r="J366" s="19">
        <f>IF($S366="","",INDEX(Skjermingsrenter!$B$6:$B$35,$C366))</f>
        <v>5.0000000000000001E-3</v>
      </c>
      <c r="K366" s="20">
        <f t="shared" si="41"/>
        <v>44197</v>
      </c>
      <c r="L366" s="21">
        <f>IF($S366="","",IF($G366&lt;YEAR($F366),0,$H366*SUMIFS(Utbytter!$D$6:$D$1005,Utbytter!$A$6:$A$1005,$E366,Utbytter!$B$6:$B$1005,"&gt;="&amp;$K366,Utbytter!$B$6:$B$1005,"&lt;="&amp;DATE($G366,12,31))))</f>
        <v>0</v>
      </c>
      <c r="M366" s="21">
        <f t="shared" si="47"/>
        <v>0</v>
      </c>
      <c r="N366" s="21">
        <f t="shared" si="42"/>
        <v>0</v>
      </c>
      <c r="O366" s="21">
        <f t="shared" si="43"/>
        <v>0</v>
      </c>
      <c r="P366" s="21">
        <f t="shared" si="44"/>
        <v>0</v>
      </c>
      <c r="Q366" s="21">
        <f t="shared" si="45"/>
        <v>0</v>
      </c>
      <c r="R366" s="21">
        <f t="shared" si="46"/>
        <v>0</v>
      </c>
      <c r="S366" s="7">
        <f>IF(ROW()-5&lt;=Kontroll!$B$8,1,"")</f>
        <v>1</v>
      </c>
    </row>
    <row r="367" spans="1:19" x14ac:dyDescent="0.2">
      <c r="A367" s="7">
        <f t="shared" si="40"/>
        <v>362</v>
      </c>
      <c r="B367" s="7">
        <f>IF($S367="","",INT(($A367-1)/Kontroll!$B$6)+1)</f>
        <v>73</v>
      </c>
      <c r="C367" s="7">
        <f>IF($S367="","",MOD($A367-1,Kontroll!$B$6)+1)</f>
        <v>2</v>
      </c>
      <c r="D367" s="15" t="str">
        <f>IF($S367="","",INDEX(Transjer!$A$6:$A$125,$B367))</f>
        <v/>
      </c>
      <c r="E367" s="15">
        <f>IF($S367="","",INDEX(Transjer!$B$6:$B$125,$B367))</f>
        <v>0</v>
      </c>
      <c r="F367" s="16">
        <f>IF($S367="","",INDEX(Transjer!$C$6:$C$125,$B367))</f>
        <v>0</v>
      </c>
      <c r="G367" s="17">
        <f>IF($S367="","",INDEX(Skjermingsrenter!$A$6:$A$35,$C367))</f>
        <v>2022</v>
      </c>
      <c r="H367" s="18">
        <f>IF($S367="","",INDEX(Transjer!$D$6:$D$125,$B367))</f>
        <v>0</v>
      </c>
      <c r="I367" s="18">
        <f>IF($S367="","",INDEX(Transjer!$E$6:$E$125,$B367))</f>
        <v>0</v>
      </c>
      <c r="J367" s="19">
        <f>IF($S367="","",INDEX(Skjermingsrenter!$B$6:$B$35,$C367))</f>
        <v>1.7000000000000001E-2</v>
      </c>
      <c r="K367" s="20">
        <f t="shared" si="41"/>
        <v>44562</v>
      </c>
      <c r="L367" s="21">
        <f>IF($S367="","",IF($G367&lt;YEAR($F367),0,$H367*SUMIFS(Utbytter!$D$6:$D$1005,Utbytter!$A$6:$A$1005,$E367,Utbytter!$B$6:$B$1005,"&gt;="&amp;$K367,Utbytter!$B$6:$B$1005,"&lt;="&amp;DATE($G367,12,31))))</f>
        <v>0</v>
      </c>
      <c r="M367" s="21">
        <f t="shared" si="47"/>
        <v>0</v>
      </c>
      <c r="N367" s="21">
        <f t="shared" si="42"/>
        <v>0</v>
      </c>
      <c r="O367" s="21">
        <f t="shared" si="43"/>
        <v>0</v>
      </c>
      <c r="P367" s="21">
        <f t="shared" si="44"/>
        <v>0</v>
      </c>
      <c r="Q367" s="21">
        <f t="shared" si="45"/>
        <v>0</v>
      </c>
      <c r="R367" s="21">
        <f t="shared" si="46"/>
        <v>0</v>
      </c>
      <c r="S367" s="7">
        <f>IF(ROW()-5&lt;=Kontroll!$B$8,1,"")</f>
        <v>1</v>
      </c>
    </row>
    <row r="368" spans="1:19" x14ac:dyDescent="0.2">
      <c r="A368" s="7">
        <f t="shared" si="40"/>
        <v>363</v>
      </c>
      <c r="B368" s="7">
        <f>IF($S368="","",INT(($A368-1)/Kontroll!$B$6)+1)</f>
        <v>73</v>
      </c>
      <c r="C368" s="7">
        <f>IF($S368="","",MOD($A368-1,Kontroll!$B$6)+1)</f>
        <v>3</v>
      </c>
      <c r="D368" s="15" t="str">
        <f>IF($S368="","",INDEX(Transjer!$A$6:$A$125,$B368))</f>
        <v/>
      </c>
      <c r="E368" s="15">
        <f>IF($S368="","",INDEX(Transjer!$B$6:$B$125,$B368))</f>
        <v>0</v>
      </c>
      <c r="F368" s="16">
        <f>IF($S368="","",INDEX(Transjer!$C$6:$C$125,$B368))</f>
        <v>0</v>
      </c>
      <c r="G368" s="17">
        <f>IF($S368="","",INDEX(Skjermingsrenter!$A$6:$A$35,$C368))</f>
        <v>2023</v>
      </c>
      <c r="H368" s="18">
        <f>IF($S368="","",INDEX(Transjer!$D$6:$D$125,$B368))</f>
        <v>0</v>
      </c>
      <c r="I368" s="18">
        <f>IF($S368="","",INDEX(Transjer!$E$6:$E$125,$B368))</f>
        <v>0</v>
      </c>
      <c r="J368" s="19">
        <f>IF($S368="","",INDEX(Skjermingsrenter!$B$6:$B$35,$C368))</f>
        <v>3.2000000000000001E-2</v>
      </c>
      <c r="K368" s="20">
        <f t="shared" si="41"/>
        <v>44927</v>
      </c>
      <c r="L368" s="21">
        <f>IF($S368="","",IF($G368&lt;YEAR($F368),0,$H368*SUMIFS(Utbytter!$D$6:$D$1005,Utbytter!$A$6:$A$1005,$E368,Utbytter!$B$6:$B$1005,"&gt;="&amp;$K368,Utbytter!$B$6:$B$1005,"&lt;="&amp;DATE($G368,12,31))))</f>
        <v>0</v>
      </c>
      <c r="M368" s="21">
        <f t="shared" si="47"/>
        <v>0</v>
      </c>
      <c r="N368" s="21">
        <f t="shared" si="42"/>
        <v>0</v>
      </c>
      <c r="O368" s="21">
        <f t="shared" si="43"/>
        <v>0</v>
      </c>
      <c r="P368" s="21">
        <f t="shared" si="44"/>
        <v>0</v>
      </c>
      <c r="Q368" s="21">
        <f t="shared" si="45"/>
        <v>0</v>
      </c>
      <c r="R368" s="21">
        <f t="shared" si="46"/>
        <v>0</v>
      </c>
      <c r="S368" s="7">
        <f>IF(ROW()-5&lt;=Kontroll!$B$8,1,"")</f>
        <v>1</v>
      </c>
    </row>
    <row r="369" spans="1:19" x14ac:dyDescent="0.2">
      <c r="A369" s="7">
        <f t="shared" si="40"/>
        <v>364</v>
      </c>
      <c r="B369" s="7">
        <f>IF($S369="","",INT(($A369-1)/Kontroll!$B$6)+1)</f>
        <v>73</v>
      </c>
      <c r="C369" s="7">
        <f>IF($S369="","",MOD($A369-1,Kontroll!$B$6)+1)</f>
        <v>4</v>
      </c>
      <c r="D369" s="15" t="str">
        <f>IF($S369="","",INDEX(Transjer!$A$6:$A$125,$B369))</f>
        <v/>
      </c>
      <c r="E369" s="15">
        <f>IF($S369="","",INDEX(Transjer!$B$6:$B$125,$B369))</f>
        <v>0</v>
      </c>
      <c r="F369" s="16">
        <f>IF($S369="","",INDEX(Transjer!$C$6:$C$125,$B369))</f>
        <v>0</v>
      </c>
      <c r="G369" s="17">
        <f>IF($S369="","",INDEX(Skjermingsrenter!$A$6:$A$35,$C369))</f>
        <v>2024</v>
      </c>
      <c r="H369" s="18">
        <f>IF($S369="","",INDEX(Transjer!$D$6:$D$125,$B369))</f>
        <v>0</v>
      </c>
      <c r="I369" s="18">
        <f>IF($S369="","",INDEX(Transjer!$E$6:$E$125,$B369))</f>
        <v>0</v>
      </c>
      <c r="J369" s="19">
        <f>IF($S369="","",INDEX(Skjermingsrenter!$B$6:$B$35,$C369))</f>
        <v>3.9E-2</v>
      </c>
      <c r="K369" s="20">
        <f t="shared" si="41"/>
        <v>45292</v>
      </c>
      <c r="L369" s="21">
        <f>IF($S369="","",IF($G369&lt;YEAR($F369),0,$H369*SUMIFS(Utbytter!$D$6:$D$1005,Utbytter!$A$6:$A$1005,$E369,Utbytter!$B$6:$B$1005,"&gt;="&amp;$K369,Utbytter!$B$6:$B$1005,"&lt;="&amp;DATE($G369,12,31))))</f>
        <v>0</v>
      </c>
      <c r="M369" s="21">
        <f t="shared" si="47"/>
        <v>0</v>
      </c>
      <c r="N369" s="21">
        <f t="shared" si="42"/>
        <v>0</v>
      </c>
      <c r="O369" s="21">
        <f t="shared" si="43"/>
        <v>0</v>
      </c>
      <c r="P369" s="21">
        <f t="shared" si="44"/>
        <v>0</v>
      </c>
      <c r="Q369" s="21">
        <f t="shared" si="45"/>
        <v>0</v>
      </c>
      <c r="R369" s="21">
        <f t="shared" si="46"/>
        <v>0</v>
      </c>
      <c r="S369" s="7">
        <f>IF(ROW()-5&lt;=Kontroll!$B$8,1,"")</f>
        <v>1</v>
      </c>
    </row>
    <row r="370" spans="1:19" x14ac:dyDescent="0.2">
      <c r="A370" s="7">
        <f t="shared" si="40"/>
        <v>365</v>
      </c>
      <c r="B370" s="7">
        <f>IF($S370="","",INT(($A370-1)/Kontroll!$B$6)+1)</f>
        <v>73</v>
      </c>
      <c r="C370" s="7">
        <f>IF($S370="","",MOD($A370-1,Kontroll!$B$6)+1)</f>
        <v>5</v>
      </c>
      <c r="D370" s="15" t="str">
        <f>IF($S370="","",INDEX(Transjer!$A$6:$A$125,$B370))</f>
        <v/>
      </c>
      <c r="E370" s="15">
        <f>IF($S370="","",INDEX(Transjer!$B$6:$B$125,$B370))</f>
        <v>0</v>
      </c>
      <c r="F370" s="16">
        <f>IF($S370="","",INDEX(Transjer!$C$6:$C$125,$B370))</f>
        <v>0</v>
      </c>
      <c r="G370" s="17">
        <f>IF($S370="","",INDEX(Skjermingsrenter!$A$6:$A$35,$C370))</f>
        <v>2025</v>
      </c>
      <c r="H370" s="18">
        <f>IF($S370="","",INDEX(Transjer!$D$6:$D$125,$B370))</f>
        <v>0</v>
      </c>
      <c r="I370" s="18">
        <f>IF($S370="","",INDEX(Transjer!$E$6:$E$125,$B370))</f>
        <v>0</v>
      </c>
      <c r="J370" s="19">
        <f>IF($S370="","",INDEX(Skjermingsrenter!$B$6:$B$35,$C370))</f>
        <v>3.5999999999999997E-2</v>
      </c>
      <c r="K370" s="20">
        <f t="shared" si="41"/>
        <v>45658</v>
      </c>
      <c r="L370" s="21">
        <f>IF($S370="","",IF($G370&lt;YEAR($F370),0,$H370*SUMIFS(Utbytter!$D$6:$D$1005,Utbytter!$A$6:$A$1005,$E370,Utbytter!$B$6:$B$1005,"&gt;="&amp;$K370,Utbytter!$B$6:$B$1005,"&lt;="&amp;DATE($G370,12,31))))</f>
        <v>0</v>
      </c>
      <c r="M370" s="21">
        <f t="shared" si="47"/>
        <v>0</v>
      </c>
      <c r="N370" s="21">
        <f t="shared" si="42"/>
        <v>0</v>
      </c>
      <c r="O370" s="21">
        <f t="shared" si="43"/>
        <v>0</v>
      </c>
      <c r="P370" s="21">
        <f t="shared" si="44"/>
        <v>0</v>
      </c>
      <c r="Q370" s="21">
        <f t="shared" si="45"/>
        <v>0</v>
      </c>
      <c r="R370" s="21">
        <f t="shared" si="46"/>
        <v>0</v>
      </c>
      <c r="S370" s="7">
        <f>IF(ROW()-5&lt;=Kontroll!$B$8,1,"")</f>
        <v>1</v>
      </c>
    </row>
    <row r="371" spans="1:19" x14ac:dyDescent="0.2">
      <c r="A371" s="7">
        <f t="shared" si="40"/>
        <v>366</v>
      </c>
      <c r="B371" s="7">
        <f>IF($S371="","",INT(($A371-1)/Kontroll!$B$6)+1)</f>
        <v>74</v>
      </c>
      <c r="C371" s="7">
        <f>IF($S371="","",MOD($A371-1,Kontroll!$B$6)+1)</f>
        <v>1</v>
      </c>
      <c r="D371" s="15" t="str">
        <f>IF($S371="","",INDEX(Transjer!$A$6:$A$125,$B371))</f>
        <v/>
      </c>
      <c r="E371" s="15">
        <f>IF($S371="","",INDEX(Transjer!$B$6:$B$125,$B371))</f>
        <v>0</v>
      </c>
      <c r="F371" s="16">
        <f>IF($S371="","",INDEX(Transjer!$C$6:$C$125,$B371))</f>
        <v>0</v>
      </c>
      <c r="G371" s="17">
        <f>IF($S371="","",INDEX(Skjermingsrenter!$A$6:$A$35,$C371))</f>
        <v>2021</v>
      </c>
      <c r="H371" s="18">
        <f>IF($S371="","",INDEX(Transjer!$D$6:$D$125,$B371))</f>
        <v>0</v>
      </c>
      <c r="I371" s="18">
        <f>IF($S371="","",INDEX(Transjer!$E$6:$E$125,$B371))</f>
        <v>0</v>
      </c>
      <c r="J371" s="19">
        <f>IF($S371="","",INDEX(Skjermingsrenter!$B$6:$B$35,$C371))</f>
        <v>5.0000000000000001E-3</v>
      </c>
      <c r="K371" s="20">
        <f t="shared" si="41"/>
        <v>44197</v>
      </c>
      <c r="L371" s="21">
        <f>IF($S371="","",IF($G371&lt;YEAR($F371),0,$H371*SUMIFS(Utbytter!$D$6:$D$1005,Utbytter!$A$6:$A$1005,$E371,Utbytter!$B$6:$B$1005,"&gt;="&amp;$K371,Utbytter!$B$6:$B$1005,"&lt;="&amp;DATE($G371,12,31))))</f>
        <v>0</v>
      </c>
      <c r="M371" s="21">
        <f t="shared" si="47"/>
        <v>0</v>
      </c>
      <c r="N371" s="21">
        <f t="shared" si="42"/>
        <v>0</v>
      </c>
      <c r="O371" s="21">
        <f t="shared" si="43"/>
        <v>0</v>
      </c>
      <c r="P371" s="21">
        <f t="shared" si="44"/>
        <v>0</v>
      </c>
      <c r="Q371" s="21">
        <f t="shared" si="45"/>
        <v>0</v>
      </c>
      <c r="R371" s="21">
        <f t="shared" si="46"/>
        <v>0</v>
      </c>
      <c r="S371" s="7">
        <f>IF(ROW()-5&lt;=Kontroll!$B$8,1,"")</f>
        <v>1</v>
      </c>
    </row>
    <row r="372" spans="1:19" x14ac:dyDescent="0.2">
      <c r="A372" s="7">
        <f t="shared" si="40"/>
        <v>367</v>
      </c>
      <c r="B372" s="7">
        <f>IF($S372="","",INT(($A372-1)/Kontroll!$B$6)+1)</f>
        <v>74</v>
      </c>
      <c r="C372" s="7">
        <f>IF($S372="","",MOD($A372-1,Kontroll!$B$6)+1)</f>
        <v>2</v>
      </c>
      <c r="D372" s="15" t="str">
        <f>IF($S372="","",INDEX(Transjer!$A$6:$A$125,$B372))</f>
        <v/>
      </c>
      <c r="E372" s="15">
        <f>IF($S372="","",INDEX(Transjer!$B$6:$B$125,$B372))</f>
        <v>0</v>
      </c>
      <c r="F372" s="16">
        <f>IF($S372="","",INDEX(Transjer!$C$6:$C$125,$B372))</f>
        <v>0</v>
      </c>
      <c r="G372" s="17">
        <f>IF($S372="","",INDEX(Skjermingsrenter!$A$6:$A$35,$C372))</f>
        <v>2022</v>
      </c>
      <c r="H372" s="18">
        <f>IF($S372="","",INDEX(Transjer!$D$6:$D$125,$B372))</f>
        <v>0</v>
      </c>
      <c r="I372" s="18">
        <f>IF($S372="","",INDEX(Transjer!$E$6:$E$125,$B372))</f>
        <v>0</v>
      </c>
      <c r="J372" s="19">
        <f>IF($S372="","",INDEX(Skjermingsrenter!$B$6:$B$35,$C372))</f>
        <v>1.7000000000000001E-2</v>
      </c>
      <c r="K372" s="20">
        <f t="shared" si="41"/>
        <v>44562</v>
      </c>
      <c r="L372" s="21">
        <f>IF($S372="","",IF($G372&lt;YEAR($F372),0,$H372*SUMIFS(Utbytter!$D$6:$D$1005,Utbytter!$A$6:$A$1005,$E372,Utbytter!$B$6:$B$1005,"&gt;="&amp;$K372,Utbytter!$B$6:$B$1005,"&lt;="&amp;DATE($G372,12,31))))</f>
        <v>0</v>
      </c>
      <c r="M372" s="21">
        <f t="shared" si="47"/>
        <v>0</v>
      </c>
      <c r="N372" s="21">
        <f t="shared" si="42"/>
        <v>0</v>
      </c>
      <c r="O372" s="21">
        <f t="shared" si="43"/>
        <v>0</v>
      </c>
      <c r="P372" s="21">
        <f t="shared" si="44"/>
        <v>0</v>
      </c>
      <c r="Q372" s="21">
        <f t="shared" si="45"/>
        <v>0</v>
      </c>
      <c r="R372" s="21">
        <f t="shared" si="46"/>
        <v>0</v>
      </c>
      <c r="S372" s="7">
        <f>IF(ROW()-5&lt;=Kontroll!$B$8,1,"")</f>
        <v>1</v>
      </c>
    </row>
    <row r="373" spans="1:19" x14ac:dyDescent="0.2">
      <c r="A373" s="7">
        <f t="shared" si="40"/>
        <v>368</v>
      </c>
      <c r="B373" s="7">
        <f>IF($S373="","",INT(($A373-1)/Kontroll!$B$6)+1)</f>
        <v>74</v>
      </c>
      <c r="C373" s="7">
        <f>IF($S373="","",MOD($A373-1,Kontroll!$B$6)+1)</f>
        <v>3</v>
      </c>
      <c r="D373" s="15" t="str">
        <f>IF($S373="","",INDEX(Transjer!$A$6:$A$125,$B373))</f>
        <v/>
      </c>
      <c r="E373" s="15">
        <f>IF($S373="","",INDEX(Transjer!$B$6:$B$125,$B373))</f>
        <v>0</v>
      </c>
      <c r="F373" s="16">
        <f>IF($S373="","",INDEX(Transjer!$C$6:$C$125,$B373))</f>
        <v>0</v>
      </c>
      <c r="G373" s="17">
        <f>IF($S373="","",INDEX(Skjermingsrenter!$A$6:$A$35,$C373))</f>
        <v>2023</v>
      </c>
      <c r="H373" s="18">
        <f>IF($S373="","",INDEX(Transjer!$D$6:$D$125,$B373))</f>
        <v>0</v>
      </c>
      <c r="I373" s="18">
        <f>IF($S373="","",INDEX(Transjer!$E$6:$E$125,$B373))</f>
        <v>0</v>
      </c>
      <c r="J373" s="19">
        <f>IF($S373="","",INDEX(Skjermingsrenter!$B$6:$B$35,$C373))</f>
        <v>3.2000000000000001E-2</v>
      </c>
      <c r="K373" s="20">
        <f t="shared" si="41"/>
        <v>44927</v>
      </c>
      <c r="L373" s="21">
        <f>IF($S373="","",IF($G373&lt;YEAR($F373),0,$H373*SUMIFS(Utbytter!$D$6:$D$1005,Utbytter!$A$6:$A$1005,$E373,Utbytter!$B$6:$B$1005,"&gt;="&amp;$K373,Utbytter!$B$6:$B$1005,"&lt;="&amp;DATE($G373,12,31))))</f>
        <v>0</v>
      </c>
      <c r="M373" s="21">
        <f t="shared" si="47"/>
        <v>0</v>
      </c>
      <c r="N373" s="21">
        <f t="shared" si="42"/>
        <v>0</v>
      </c>
      <c r="O373" s="21">
        <f t="shared" si="43"/>
        <v>0</v>
      </c>
      <c r="P373" s="21">
        <f t="shared" si="44"/>
        <v>0</v>
      </c>
      <c r="Q373" s="21">
        <f t="shared" si="45"/>
        <v>0</v>
      </c>
      <c r="R373" s="21">
        <f t="shared" si="46"/>
        <v>0</v>
      </c>
      <c r="S373" s="7">
        <f>IF(ROW()-5&lt;=Kontroll!$B$8,1,"")</f>
        <v>1</v>
      </c>
    </row>
    <row r="374" spans="1:19" x14ac:dyDescent="0.2">
      <c r="A374" s="7">
        <f t="shared" si="40"/>
        <v>369</v>
      </c>
      <c r="B374" s="7">
        <f>IF($S374="","",INT(($A374-1)/Kontroll!$B$6)+1)</f>
        <v>74</v>
      </c>
      <c r="C374" s="7">
        <f>IF($S374="","",MOD($A374-1,Kontroll!$B$6)+1)</f>
        <v>4</v>
      </c>
      <c r="D374" s="15" t="str">
        <f>IF($S374="","",INDEX(Transjer!$A$6:$A$125,$B374))</f>
        <v/>
      </c>
      <c r="E374" s="15">
        <f>IF($S374="","",INDEX(Transjer!$B$6:$B$125,$B374))</f>
        <v>0</v>
      </c>
      <c r="F374" s="16">
        <f>IF($S374="","",INDEX(Transjer!$C$6:$C$125,$B374))</f>
        <v>0</v>
      </c>
      <c r="G374" s="17">
        <f>IF($S374="","",INDEX(Skjermingsrenter!$A$6:$A$35,$C374))</f>
        <v>2024</v>
      </c>
      <c r="H374" s="18">
        <f>IF($S374="","",INDEX(Transjer!$D$6:$D$125,$B374))</f>
        <v>0</v>
      </c>
      <c r="I374" s="18">
        <f>IF($S374="","",INDEX(Transjer!$E$6:$E$125,$B374))</f>
        <v>0</v>
      </c>
      <c r="J374" s="19">
        <f>IF($S374="","",INDEX(Skjermingsrenter!$B$6:$B$35,$C374))</f>
        <v>3.9E-2</v>
      </c>
      <c r="K374" s="20">
        <f t="shared" si="41"/>
        <v>45292</v>
      </c>
      <c r="L374" s="21">
        <f>IF($S374="","",IF($G374&lt;YEAR($F374),0,$H374*SUMIFS(Utbytter!$D$6:$D$1005,Utbytter!$A$6:$A$1005,$E374,Utbytter!$B$6:$B$1005,"&gt;="&amp;$K374,Utbytter!$B$6:$B$1005,"&lt;="&amp;DATE($G374,12,31))))</f>
        <v>0</v>
      </c>
      <c r="M374" s="21">
        <f t="shared" si="47"/>
        <v>0</v>
      </c>
      <c r="N374" s="21">
        <f t="shared" si="42"/>
        <v>0</v>
      </c>
      <c r="O374" s="21">
        <f t="shared" si="43"/>
        <v>0</v>
      </c>
      <c r="P374" s="21">
        <f t="shared" si="44"/>
        <v>0</v>
      </c>
      <c r="Q374" s="21">
        <f t="shared" si="45"/>
        <v>0</v>
      </c>
      <c r="R374" s="21">
        <f t="shared" si="46"/>
        <v>0</v>
      </c>
      <c r="S374" s="7">
        <f>IF(ROW()-5&lt;=Kontroll!$B$8,1,"")</f>
        <v>1</v>
      </c>
    </row>
    <row r="375" spans="1:19" x14ac:dyDescent="0.2">
      <c r="A375" s="7">
        <f t="shared" si="40"/>
        <v>370</v>
      </c>
      <c r="B375" s="7">
        <f>IF($S375="","",INT(($A375-1)/Kontroll!$B$6)+1)</f>
        <v>74</v>
      </c>
      <c r="C375" s="7">
        <f>IF($S375="","",MOD($A375-1,Kontroll!$B$6)+1)</f>
        <v>5</v>
      </c>
      <c r="D375" s="15" t="str">
        <f>IF($S375="","",INDEX(Transjer!$A$6:$A$125,$B375))</f>
        <v/>
      </c>
      <c r="E375" s="15">
        <f>IF($S375="","",INDEX(Transjer!$B$6:$B$125,$B375))</f>
        <v>0</v>
      </c>
      <c r="F375" s="16">
        <f>IF($S375="","",INDEX(Transjer!$C$6:$C$125,$B375))</f>
        <v>0</v>
      </c>
      <c r="G375" s="17">
        <f>IF($S375="","",INDEX(Skjermingsrenter!$A$6:$A$35,$C375))</f>
        <v>2025</v>
      </c>
      <c r="H375" s="18">
        <f>IF($S375="","",INDEX(Transjer!$D$6:$D$125,$B375))</f>
        <v>0</v>
      </c>
      <c r="I375" s="18">
        <f>IF($S375="","",INDEX(Transjer!$E$6:$E$125,$B375))</f>
        <v>0</v>
      </c>
      <c r="J375" s="19">
        <f>IF($S375="","",INDEX(Skjermingsrenter!$B$6:$B$35,$C375))</f>
        <v>3.5999999999999997E-2</v>
      </c>
      <c r="K375" s="20">
        <f t="shared" si="41"/>
        <v>45658</v>
      </c>
      <c r="L375" s="21">
        <f>IF($S375="","",IF($G375&lt;YEAR($F375),0,$H375*SUMIFS(Utbytter!$D$6:$D$1005,Utbytter!$A$6:$A$1005,$E375,Utbytter!$B$6:$B$1005,"&gt;="&amp;$K375,Utbytter!$B$6:$B$1005,"&lt;="&amp;DATE($G375,12,31))))</f>
        <v>0</v>
      </c>
      <c r="M375" s="21">
        <f t="shared" si="47"/>
        <v>0</v>
      </c>
      <c r="N375" s="21">
        <f t="shared" si="42"/>
        <v>0</v>
      </c>
      <c r="O375" s="21">
        <f t="shared" si="43"/>
        <v>0</v>
      </c>
      <c r="P375" s="21">
        <f t="shared" si="44"/>
        <v>0</v>
      </c>
      <c r="Q375" s="21">
        <f t="shared" si="45"/>
        <v>0</v>
      </c>
      <c r="R375" s="21">
        <f t="shared" si="46"/>
        <v>0</v>
      </c>
      <c r="S375" s="7">
        <f>IF(ROW()-5&lt;=Kontroll!$B$8,1,"")</f>
        <v>1</v>
      </c>
    </row>
    <row r="376" spans="1:19" x14ac:dyDescent="0.2">
      <c r="A376" s="7">
        <f t="shared" si="40"/>
        <v>371</v>
      </c>
      <c r="B376" s="7">
        <f>IF($S376="","",INT(($A376-1)/Kontroll!$B$6)+1)</f>
        <v>75</v>
      </c>
      <c r="C376" s="7">
        <f>IF($S376="","",MOD($A376-1,Kontroll!$B$6)+1)</f>
        <v>1</v>
      </c>
      <c r="D376" s="15" t="str">
        <f>IF($S376="","",INDEX(Transjer!$A$6:$A$125,$B376))</f>
        <v/>
      </c>
      <c r="E376" s="15">
        <f>IF($S376="","",INDEX(Transjer!$B$6:$B$125,$B376))</f>
        <v>0</v>
      </c>
      <c r="F376" s="16">
        <f>IF($S376="","",INDEX(Transjer!$C$6:$C$125,$B376))</f>
        <v>0</v>
      </c>
      <c r="G376" s="17">
        <f>IF($S376="","",INDEX(Skjermingsrenter!$A$6:$A$35,$C376))</f>
        <v>2021</v>
      </c>
      <c r="H376" s="18">
        <f>IF($S376="","",INDEX(Transjer!$D$6:$D$125,$B376))</f>
        <v>0</v>
      </c>
      <c r="I376" s="18">
        <f>IF($S376="","",INDEX(Transjer!$E$6:$E$125,$B376))</f>
        <v>0</v>
      </c>
      <c r="J376" s="19">
        <f>IF($S376="","",INDEX(Skjermingsrenter!$B$6:$B$35,$C376))</f>
        <v>5.0000000000000001E-3</v>
      </c>
      <c r="K376" s="20">
        <f t="shared" si="41"/>
        <v>44197</v>
      </c>
      <c r="L376" s="21">
        <f>IF($S376="","",IF($G376&lt;YEAR($F376),0,$H376*SUMIFS(Utbytter!$D$6:$D$1005,Utbytter!$A$6:$A$1005,$E376,Utbytter!$B$6:$B$1005,"&gt;="&amp;$K376,Utbytter!$B$6:$B$1005,"&lt;="&amp;DATE($G376,12,31))))</f>
        <v>0</v>
      </c>
      <c r="M376" s="21">
        <f t="shared" si="47"/>
        <v>0</v>
      </c>
      <c r="N376" s="21">
        <f t="shared" si="42"/>
        <v>0</v>
      </c>
      <c r="O376" s="21">
        <f t="shared" si="43"/>
        <v>0</v>
      </c>
      <c r="P376" s="21">
        <f t="shared" si="44"/>
        <v>0</v>
      </c>
      <c r="Q376" s="21">
        <f t="shared" si="45"/>
        <v>0</v>
      </c>
      <c r="R376" s="21">
        <f t="shared" si="46"/>
        <v>0</v>
      </c>
      <c r="S376" s="7">
        <f>IF(ROW()-5&lt;=Kontroll!$B$8,1,"")</f>
        <v>1</v>
      </c>
    </row>
    <row r="377" spans="1:19" x14ac:dyDescent="0.2">
      <c r="A377" s="7">
        <f t="shared" si="40"/>
        <v>372</v>
      </c>
      <c r="B377" s="7">
        <f>IF($S377="","",INT(($A377-1)/Kontroll!$B$6)+1)</f>
        <v>75</v>
      </c>
      <c r="C377" s="7">
        <f>IF($S377="","",MOD($A377-1,Kontroll!$B$6)+1)</f>
        <v>2</v>
      </c>
      <c r="D377" s="15" t="str">
        <f>IF($S377="","",INDEX(Transjer!$A$6:$A$125,$B377))</f>
        <v/>
      </c>
      <c r="E377" s="15">
        <f>IF($S377="","",INDEX(Transjer!$B$6:$B$125,$B377))</f>
        <v>0</v>
      </c>
      <c r="F377" s="16">
        <f>IF($S377="","",INDEX(Transjer!$C$6:$C$125,$B377))</f>
        <v>0</v>
      </c>
      <c r="G377" s="17">
        <f>IF($S377="","",INDEX(Skjermingsrenter!$A$6:$A$35,$C377))</f>
        <v>2022</v>
      </c>
      <c r="H377" s="18">
        <f>IF($S377="","",INDEX(Transjer!$D$6:$D$125,$B377))</f>
        <v>0</v>
      </c>
      <c r="I377" s="18">
        <f>IF($S377="","",INDEX(Transjer!$E$6:$E$125,$B377))</f>
        <v>0</v>
      </c>
      <c r="J377" s="19">
        <f>IF($S377="","",INDEX(Skjermingsrenter!$B$6:$B$35,$C377))</f>
        <v>1.7000000000000001E-2</v>
      </c>
      <c r="K377" s="20">
        <f t="shared" si="41"/>
        <v>44562</v>
      </c>
      <c r="L377" s="21">
        <f>IF($S377="","",IF($G377&lt;YEAR($F377),0,$H377*SUMIFS(Utbytter!$D$6:$D$1005,Utbytter!$A$6:$A$1005,$E377,Utbytter!$B$6:$B$1005,"&gt;="&amp;$K377,Utbytter!$B$6:$B$1005,"&lt;="&amp;DATE($G377,12,31))))</f>
        <v>0</v>
      </c>
      <c r="M377" s="21">
        <f t="shared" si="47"/>
        <v>0</v>
      </c>
      <c r="N377" s="21">
        <f t="shared" si="42"/>
        <v>0</v>
      </c>
      <c r="O377" s="21">
        <f t="shared" si="43"/>
        <v>0</v>
      </c>
      <c r="P377" s="21">
        <f t="shared" si="44"/>
        <v>0</v>
      </c>
      <c r="Q377" s="21">
        <f t="shared" si="45"/>
        <v>0</v>
      </c>
      <c r="R377" s="21">
        <f t="shared" si="46"/>
        <v>0</v>
      </c>
      <c r="S377" s="7">
        <f>IF(ROW()-5&lt;=Kontroll!$B$8,1,"")</f>
        <v>1</v>
      </c>
    </row>
    <row r="378" spans="1:19" x14ac:dyDescent="0.2">
      <c r="A378" s="7">
        <f t="shared" si="40"/>
        <v>373</v>
      </c>
      <c r="B378" s="7">
        <f>IF($S378="","",INT(($A378-1)/Kontroll!$B$6)+1)</f>
        <v>75</v>
      </c>
      <c r="C378" s="7">
        <f>IF($S378="","",MOD($A378-1,Kontroll!$B$6)+1)</f>
        <v>3</v>
      </c>
      <c r="D378" s="15" t="str">
        <f>IF($S378="","",INDEX(Transjer!$A$6:$A$125,$B378))</f>
        <v/>
      </c>
      <c r="E378" s="15">
        <f>IF($S378="","",INDEX(Transjer!$B$6:$B$125,$B378))</f>
        <v>0</v>
      </c>
      <c r="F378" s="16">
        <f>IF($S378="","",INDEX(Transjer!$C$6:$C$125,$B378))</f>
        <v>0</v>
      </c>
      <c r="G378" s="17">
        <f>IF($S378="","",INDEX(Skjermingsrenter!$A$6:$A$35,$C378))</f>
        <v>2023</v>
      </c>
      <c r="H378" s="18">
        <f>IF($S378="","",INDEX(Transjer!$D$6:$D$125,$B378))</f>
        <v>0</v>
      </c>
      <c r="I378" s="18">
        <f>IF($S378="","",INDEX(Transjer!$E$6:$E$125,$B378))</f>
        <v>0</v>
      </c>
      <c r="J378" s="19">
        <f>IF($S378="","",INDEX(Skjermingsrenter!$B$6:$B$35,$C378))</f>
        <v>3.2000000000000001E-2</v>
      </c>
      <c r="K378" s="20">
        <f t="shared" si="41"/>
        <v>44927</v>
      </c>
      <c r="L378" s="21">
        <f>IF($S378="","",IF($G378&lt;YEAR($F378),0,$H378*SUMIFS(Utbytter!$D$6:$D$1005,Utbytter!$A$6:$A$1005,$E378,Utbytter!$B$6:$B$1005,"&gt;="&amp;$K378,Utbytter!$B$6:$B$1005,"&lt;="&amp;DATE($G378,12,31))))</f>
        <v>0</v>
      </c>
      <c r="M378" s="21">
        <f t="shared" si="47"/>
        <v>0</v>
      </c>
      <c r="N378" s="21">
        <f t="shared" si="42"/>
        <v>0</v>
      </c>
      <c r="O378" s="21">
        <f t="shared" si="43"/>
        <v>0</v>
      </c>
      <c r="P378" s="21">
        <f t="shared" si="44"/>
        <v>0</v>
      </c>
      <c r="Q378" s="21">
        <f t="shared" si="45"/>
        <v>0</v>
      </c>
      <c r="R378" s="21">
        <f t="shared" si="46"/>
        <v>0</v>
      </c>
      <c r="S378" s="7">
        <f>IF(ROW()-5&lt;=Kontroll!$B$8,1,"")</f>
        <v>1</v>
      </c>
    </row>
    <row r="379" spans="1:19" x14ac:dyDescent="0.2">
      <c r="A379" s="7">
        <f t="shared" si="40"/>
        <v>374</v>
      </c>
      <c r="B379" s="7">
        <f>IF($S379="","",INT(($A379-1)/Kontroll!$B$6)+1)</f>
        <v>75</v>
      </c>
      <c r="C379" s="7">
        <f>IF($S379="","",MOD($A379-1,Kontroll!$B$6)+1)</f>
        <v>4</v>
      </c>
      <c r="D379" s="15" t="str">
        <f>IF($S379="","",INDEX(Transjer!$A$6:$A$125,$B379))</f>
        <v/>
      </c>
      <c r="E379" s="15">
        <f>IF($S379="","",INDEX(Transjer!$B$6:$B$125,$B379))</f>
        <v>0</v>
      </c>
      <c r="F379" s="16">
        <f>IF($S379="","",INDEX(Transjer!$C$6:$C$125,$B379))</f>
        <v>0</v>
      </c>
      <c r="G379" s="17">
        <f>IF($S379="","",INDEX(Skjermingsrenter!$A$6:$A$35,$C379))</f>
        <v>2024</v>
      </c>
      <c r="H379" s="18">
        <f>IF($S379="","",INDEX(Transjer!$D$6:$D$125,$B379))</f>
        <v>0</v>
      </c>
      <c r="I379" s="18">
        <f>IF($S379="","",INDEX(Transjer!$E$6:$E$125,$B379))</f>
        <v>0</v>
      </c>
      <c r="J379" s="19">
        <f>IF($S379="","",INDEX(Skjermingsrenter!$B$6:$B$35,$C379))</f>
        <v>3.9E-2</v>
      </c>
      <c r="K379" s="20">
        <f t="shared" si="41"/>
        <v>45292</v>
      </c>
      <c r="L379" s="21">
        <f>IF($S379="","",IF($G379&lt;YEAR($F379),0,$H379*SUMIFS(Utbytter!$D$6:$D$1005,Utbytter!$A$6:$A$1005,$E379,Utbytter!$B$6:$B$1005,"&gt;="&amp;$K379,Utbytter!$B$6:$B$1005,"&lt;="&amp;DATE($G379,12,31))))</f>
        <v>0</v>
      </c>
      <c r="M379" s="21">
        <f t="shared" si="47"/>
        <v>0</v>
      </c>
      <c r="N379" s="21">
        <f t="shared" si="42"/>
        <v>0</v>
      </c>
      <c r="O379" s="21">
        <f t="shared" si="43"/>
        <v>0</v>
      </c>
      <c r="P379" s="21">
        <f t="shared" si="44"/>
        <v>0</v>
      </c>
      <c r="Q379" s="21">
        <f t="shared" si="45"/>
        <v>0</v>
      </c>
      <c r="R379" s="21">
        <f t="shared" si="46"/>
        <v>0</v>
      </c>
      <c r="S379" s="7">
        <f>IF(ROW()-5&lt;=Kontroll!$B$8,1,"")</f>
        <v>1</v>
      </c>
    </row>
    <row r="380" spans="1:19" x14ac:dyDescent="0.2">
      <c r="A380" s="7">
        <f t="shared" si="40"/>
        <v>375</v>
      </c>
      <c r="B380" s="7">
        <f>IF($S380="","",INT(($A380-1)/Kontroll!$B$6)+1)</f>
        <v>75</v>
      </c>
      <c r="C380" s="7">
        <f>IF($S380="","",MOD($A380-1,Kontroll!$B$6)+1)</f>
        <v>5</v>
      </c>
      <c r="D380" s="15" t="str">
        <f>IF($S380="","",INDEX(Transjer!$A$6:$A$125,$B380))</f>
        <v/>
      </c>
      <c r="E380" s="15">
        <f>IF($S380="","",INDEX(Transjer!$B$6:$B$125,$B380))</f>
        <v>0</v>
      </c>
      <c r="F380" s="16">
        <f>IF($S380="","",INDEX(Transjer!$C$6:$C$125,$B380))</f>
        <v>0</v>
      </c>
      <c r="G380" s="17">
        <f>IF($S380="","",INDEX(Skjermingsrenter!$A$6:$A$35,$C380))</f>
        <v>2025</v>
      </c>
      <c r="H380" s="18">
        <f>IF($S380="","",INDEX(Transjer!$D$6:$D$125,$B380))</f>
        <v>0</v>
      </c>
      <c r="I380" s="18">
        <f>IF($S380="","",INDEX(Transjer!$E$6:$E$125,$B380))</f>
        <v>0</v>
      </c>
      <c r="J380" s="19">
        <f>IF($S380="","",INDEX(Skjermingsrenter!$B$6:$B$35,$C380))</f>
        <v>3.5999999999999997E-2</v>
      </c>
      <c r="K380" s="20">
        <f t="shared" si="41"/>
        <v>45658</v>
      </c>
      <c r="L380" s="21">
        <f>IF($S380="","",IF($G380&lt;YEAR($F380),0,$H380*SUMIFS(Utbytter!$D$6:$D$1005,Utbytter!$A$6:$A$1005,$E380,Utbytter!$B$6:$B$1005,"&gt;="&amp;$K380,Utbytter!$B$6:$B$1005,"&lt;="&amp;DATE($G380,12,31))))</f>
        <v>0</v>
      </c>
      <c r="M380" s="21">
        <f t="shared" si="47"/>
        <v>0</v>
      </c>
      <c r="N380" s="21">
        <f t="shared" si="42"/>
        <v>0</v>
      </c>
      <c r="O380" s="21">
        <f t="shared" si="43"/>
        <v>0</v>
      </c>
      <c r="P380" s="21">
        <f t="shared" si="44"/>
        <v>0</v>
      </c>
      <c r="Q380" s="21">
        <f t="shared" si="45"/>
        <v>0</v>
      </c>
      <c r="R380" s="21">
        <f t="shared" si="46"/>
        <v>0</v>
      </c>
      <c r="S380" s="7">
        <f>IF(ROW()-5&lt;=Kontroll!$B$8,1,"")</f>
        <v>1</v>
      </c>
    </row>
    <row r="381" spans="1:19" x14ac:dyDescent="0.2">
      <c r="A381" s="7">
        <f t="shared" si="40"/>
        <v>376</v>
      </c>
      <c r="B381" s="7">
        <f>IF($S381="","",INT(($A381-1)/Kontroll!$B$6)+1)</f>
        <v>76</v>
      </c>
      <c r="C381" s="7">
        <f>IF($S381="","",MOD($A381-1,Kontroll!$B$6)+1)</f>
        <v>1</v>
      </c>
      <c r="D381" s="15" t="str">
        <f>IF($S381="","",INDEX(Transjer!$A$6:$A$125,$B381))</f>
        <v/>
      </c>
      <c r="E381" s="15">
        <f>IF($S381="","",INDEX(Transjer!$B$6:$B$125,$B381))</f>
        <v>0</v>
      </c>
      <c r="F381" s="16">
        <f>IF($S381="","",INDEX(Transjer!$C$6:$C$125,$B381))</f>
        <v>0</v>
      </c>
      <c r="G381" s="17">
        <f>IF($S381="","",INDEX(Skjermingsrenter!$A$6:$A$35,$C381))</f>
        <v>2021</v>
      </c>
      <c r="H381" s="18">
        <f>IF($S381="","",INDEX(Transjer!$D$6:$D$125,$B381))</f>
        <v>0</v>
      </c>
      <c r="I381" s="18">
        <f>IF($S381="","",INDEX(Transjer!$E$6:$E$125,$B381))</f>
        <v>0</v>
      </c>
      <c r="J381" s="19">
        <f>IF($S381="","",INDEX(Skjermingsrenter!$B$6:$B$35,$C381))</f>
        <v>5.0000000000000001E-3</v>
      </c>
      <c r="K381" s="20">
        <f t="shared" si="41"/>
        <v>44197</v>
      </c>
      <c r="L381" s="21">
        <f>IF($S381="","",IF($G381&lt;YEAR($F381),0,$H381*SUMIFS(Utbytter!$D$6:$D$1005,Utbytter!$A$6:$A$1005,$E381,Utbytter!$B$6:$B$1005,"&gt;="&amp;$K381,Utbytter!$B$6:$B$1005,"&lt;="&amp;DATE($G381,12,31))))</f>
        <v>0</v>
      </c>
      <c r="M381" s="21">
        <f t="shared" si="47"/>
        <v>0</v>
      </c>
      <c r="N381" s="21">
        <f t="shared" si="42"/>
        <v>0</v>
      </c>
      <c r="O381" s="21">
        <f t="shared" si="43"/>
        <v>0</v>
      </c>
      <c r="P381" s="21">
        <f t="shared" si="44"/>
        <v>0</v>
      </c>
      <c r="Q381" s="21">
        <f t="shared" si="45"/>
        <v>0</v>
      </c>
      <c r="R381" s="21">
        <f t="shared" si="46"/>
        <v>0</v>
      </c>
      <c r="S381" s="7">
        <f>IF(ROW()-5&lt;=Kontroll!$B$8,1,"")</f>
        <v>1</v>
      </c>
    </row>
    <row r="382" spans="1:19" x14ac:dyDescent="0.2">
      <c r="A382" s="7">
        <f t="shared" si="40"/>
        <v>377</v>
      </c>
      <c r="B382" s="7">
        <f>IF($S382="","",INT(($A382-1)/Kontroll!$B$6)+1)</f>
        <v>76</v>
      </c>
      <c r="C382" s="7">
        <f>IF($S382="","",MOD($A382-1,Kontroll!$B$6)+1)</f>
        <v>2</v>
      </c>
      <c r="D382" s="15" t="str">
        <f>IF($S382="","",INDEX(Transjer!$A$6:$A$125,$B382))</f>
        <v/>
      </c>
      <c r="E382" s="15">
        <f>IF($S382="","",INDEX(Transjer!$B$6:$B$125,$B382))</f>
        <v>0</v>
      </c>
      <c r="F382" s="16">
        <f>IF($S382="","",INDEX(Transjer!$C$6:$C$125,$B382))</f>
        <v>0</v>
      </c>
      <c r="G382" s="17">
        <f>IF($S382="","",INDEX(Skjermingsrenter!$A$6:$A$35,$C382))</f>
        <v>2022</v>
      </c>
      <c r="H382" s="18">
        <f>IF($S382="","",INDEX(Transjer!$D$6:$D$125,$B382))</f>
        <v>0</v>
      </c>
      <c r="I382" s="18">
        <f>IF($S382="","",INDEX(Transjer!$E$6:$E$125,$B382))</f>
        <v>0</v>
      </c>
      <c r="J382" s="19">
        <f>IF($S382="","",INDEX(Skjermingsrenter!$B$6:$B$35,$C382))</f>
        <v>1.7000000000000001E-2</v>
      </c>
      <c r="K382" s="20">
        <f t="shared" si="41"/>
        <v>44562</v>
      </c>
      <c r="L382" s="21">
        <f>IF($S382="","",IF($G382&lt;YEAR($F382),0,$H382*SUMIFS(Utbytter!$D$6:$D$1005,Utbytter!$A$6:$A$1005,$E382,Utbytter!$B$6:$B$1005,"&gt;="&amp;$K382,Utbytter!$B$6:$B$1005,"&lt;="&amp;DATE($G382,12,31))))</f>
        <v>0</v>
      </c>
      <c r="M382" s="21">
        <f t="shared" si="47"/>
        <v>0</v>
      </c>
      <c r="N382" s="21">
        <f t="shared" si="42"/>
        <v>0</v>
      </c>
      <c r="O382" s="21">
        <f t="shared" si="43"/>
        <v>0</v>
      </c>
      <c r="P382" s="21">
        <f t="shared" si="44"/>
        <v>0</v>
      </c>
      <c r="Q382" s="21">
        <f t="shared" si="45"/>
        <v>0</v>
      </c>
      <c r="R382" s="21">
        <f t="shared" si="46"/>
        <v>0</v>
      </c>
      <c r="S382" s="7">
        <f>IF(ROW()-5&lt;=Kontroll!$B$8,1,"")</f>
        <v>1</v>
      </c>
    </row>
    <row r="383" spans="1:19" x14ac:dyDescent="0.2">
      <c r="A383" s="7">
        <f t="shared" si="40"/>
        <v>378</v>
      </c>
      <c r="B383" s="7">
        <f>IF($S383="","",INT(($A383-1)/Kontroll!$B$6)+1)</f>
        <v>76</v>
      </c>
      <c r="C383" s="7">
        <f>IF($S383="","",MOD($A383-1,Kontroll!$B$6)+1)</f>
        <v>3</v>
      </c>
      <c r="D383" s="15" t="str">
        <f>IF($S383="","",INDEX(Transjer!$A$6:$A$125,$B383))</f>
        <v/>
      </c>
      <c r="E383" s="15">
        <f>IF($S383="","",INDEX(Transjer!$B$6:$B$125,$B383))</f>
        <v>0</v>
      </c>
      <c r="F383" s="16">
        <f>IF($S383="","",INDEX(Transjer!$C$6:$C$125,$B383))</f>
        <v>0</v>
      </c>
      <c r="G383" s="17">
        <f>IF($S383="","",INDEX(Skjermingsrenter!$A$6:$A$35,$C383))</f>
        <v>2023</v>
      </c>
      <c r="H383" s="18">
        <f>IF($S383="","",INDEX(Transjer!$D$6:$D$125,$B383))</f>
        <v>0</v>
      </c>
      <c r="I383" s="18">
        <f>IF($S383="","",INDEX(Transjer!$E$6:$E$125,$B383))</f>
        <v>0</v>
      </c>
      <c r="J383" s="19">
        <f>IF($S383="","",INDEX(Skjermingsrenter!$B$6:$B$35,$C383))</f>
        <v>3.2000000000000001E-2</v>
      </c>
      <c r="K383" s="20">
        <f t="shared" si="41"/>
        <v>44927</v>
      </c>
      <c r="L383" s="21">
        <f>IF($S383="","",IF($G383&lt;YEAR($F383),0,$H383*SUMIFS(Utbytter!$D$6:$D$1005,Utbytter!$A$6:$A$1005,$E383,Utbytter!$B$6:$B$1005,"&gt;="&amp;$K383,Utbytter!$B$6:$B$1005,"&lt;="&amp;DATE($G383,12,31))))</f>
        <v>0</v>
      </c>
      <c r="M383" s="21">
        <f t="shared" si="47"/>
        <v>0</v>
      </c>
      <c r="N383" s="21">
        <f t="shared" si="42"/>
        <v>0</v>
      </c>
      <c r="O383" s="21">
        <f t="shared" si="43"/>
        <v>0</v>
      </c>
      <c r="P383" s="21">
        <f t="shared" si="44"/>
        <v>0</v>
      </c>
      <c r="Q383" s="21">
        <f t="shared" si="45"/>
        <v>0</v>
      </c>
      <c r="R383" s="21">
        <f t="shared" si="46"/>
        <v>0</v>
      </c>
      <c r="S383" s="7">
        <f>IF(ROW()-5&lt;=Kontroll!$B$8,1,"")</f>
        <v>1</v>
      </c>
    </row>
    <row r="384" spans="1:19" x14ac:dyDescent="0.2">
      <c r="A384" s="7">
        <f t="shared" si="40"/>
        <v>379</v>
      </c>
      <c r="B384" s="7">
        <f>IF($S384="","",INT(($A384-1)/Kontroll!$B$6)+1)</f>
        <v>76</v>
      </c>
      <c r="C384" s="7">
        <f>IF($S384="","",MOD($A384-1,Kontroll!$B$6)+1)</f>
        <v>4</v>
      </c>
      <c r="D384" s="15" t="str">
        <f>IF($S384="","",INDEX(Transjer!$A$6:$A$125,$B384))</f>
        <v/>
      </c>
      <c r="E384" s="15">
        <f>IF($S384="","",INDEX(Transjer!$B$6:$B$125,$B384))</f>
        <v>0</v>
      </c>
      <c r="F384" s="16">
        <f>IF($S384="","",INDEX(Transjer!$C$6:$C$125,$B384))</f>
        <v>0</v>
      </c>
      <c r="G384" s="17">
        <f>IF($S384="","",INDEX(Skjermingsrenter!$A$6:$A$35,$C384))</f>
        <v>2024</v>
      </c>
      <c r="H384" s="18">
        <f>IF($S384="","",INDEX(Transjer!$D$6:$D$125,$B384))</f>
        <v>0</v>
      </c>
      <c r="I384" s="18">
        <f>IF($S384="","",INDEX(Transjer!$E$6:$E$125,$B384))</f>
        <v>0</v>
      </c>
      <c r="J384" s="19">
        <f>IF($S384="","",INDEX(Skjermingsrenter!$B$6:$B$35,$C384))</f>
        <v>3.9E-2</v>
      </c>
      <c r="K384" s="20">
        <f t="shared" si="41"/>
        <v>45292</v>
      </c>
      <c r="L384" s="21">
        <f>IF($S384="","",IF($G384&lt;YEAR($F384),0,$H384*SUMIFS(Utbytter!$D$6:$D$1005,Utbytter!$A$6:$A$1005,$E384,Utbytter!$B$6:$B$1005,"&gt;="&amp;$K384,Utbytter!$B$6:$B$1005,"&lt;="&amp;DATE($G384,12,31))))</f>
        <v>0</v>
      </c>
      <c r="M384" s="21">
        <f t="shared" si="47"/>
        <v>0</v>
      </c>
      <c r="N384" s="21">
        <f t="shared" si="42"/>
        <v>0</v>
      </c>
      <c r="O384" s="21">
        <f t="shared" si="43"/>
        <v>0</v>
      </c>
      <c r="P384" s="21">
        <f t="shared" si="44"/>
        <v>0</v>
      </c>
      <c r="Q384" s="21">
        <f t="shared" si="45"/>
        <v>0</v>
      </c>
      <c r="R384" s="21">
        <f t="shared" si="46"/>
        <v>0</v>
      </c>
      <c r="S384" s="7">
        <f>IF(ROW()-5&lt;=Kontroll!$B$8,1,"")</f>
        <v>1</v>
      </c>
    </row>
    <row r="385" spans="1:19" x14ac:dyDescent="0.2">
      <c r="A385" s="7">
        <f t="shared" si="40"/>
        <v>380</v>
      </c>
      <c r="B385" s="7">
        <f>IF($S385="","",INT(($A385-1)/Kontroll!$B$6)+1)</f>
        <v>76</v>
      </c>
      <c r="C385" s="7">
        <f>IF($S385="","",MOD($A385-1,Kontroll!$B$6)+1)</f>
        <v>5</v>
      </c>
      <c r="D385" s="15" t="str">
        <f>IF($S385="","",INDEX(Transjer!$A$6:$A$125,$B385))</f>
        <v/>
      </c>
      <c r="E385" s="15">
        <f>IF($S385="","",INDEX(Transjer!$B$6:$B$125,$B385))</f>
        <v>0</v>
      </c>
      <c r="F385" s="16">
        <f>IF($S385="","",INDEX(Transjer!$C$6:$C$125,$B385))</f>
        <v>0</v>
      </c>
      <c r="G385" s="17">
        <f>IF($S385="","",INDEX(Skjermingsrenter!$A$6:$A$35,$C385))</f>
        <v>2025</v>
      </c>
      <c r="H385" s="18">
        <f>IF($S385="","",INDEX(Transjer!$D$6:$D$125,$B385))</f>
        <v>0</v>
      </c>
      <c r="I385" s="18">
        <f>IF($S385="","",INDEX(Transjer!$E$6:$E$125,$B385))</f>
        <v>0</v>
      </c>
      <c r="J385" s="19">
        <f>IF($S385="","",INDEX(Skjermingsrenter!$B$6:$B$35,$C385))</f>
        <v>3.5999999999999997E-2</v>
      </c>
      <c r="K385" s="20">
        <f t="shared" si="41"/>
        <v>45658</v>
      </c>
      <c r="L385" s="21">
        <f>IF($S385="","",IF($G385&lt;YEAR($F385),0,$H385*SUMIFS(Utbytter!$D$6:$D$1005,Utbytter!$A$6:$A$1005,$E385,Utbytter!$B$6:$B$1005,"&gt;="&amp;$K385,Utbytter!$B$6:$B$1005,"&lt;="&amp;DATE($G385,12,31))))</f>
        <v>0</v>
      </c>
      <c r="M385" s="21">
        <f t="shared" si="47"/>
        <v>0</v>
      </c>
      <c r="N385" s="21">
        <f t="shared" si="42"/>
        <v>0</v>
      </c>
      <c r="O385" s="21">
        <f t="shared" si="43"/>
        <v>0</v>
      </c>
      <c r="P385" s="21">
        <f t="shared" si="44"/>
        <v>0</v>
      </c>
      <c r="Q385" s="21">
        <f t="shared" si="45"/>
        <v>0</v>
      </c>
      <c r="R385" s="21">
        <f t="shared" si="46"/>
        <v>0</v>
      </c>
      <c r="S385" s="7">
        <f>IF(ROW()-5&lt;=Kontroll!$B$8,1,"")</f>
        <v>1</v>
      </c>
    </row>
    <row r="386" spans="1:19" x14ac:dyDescent="0.2">
      <c r="A386" s="7">
        <f t="shared" si="40"/>
        <v>381</v>
      </c>
      <c r="B386" s="7">
        <f>IF($S386="","",INT(($A386-1)/Kontroll!$B$6)+1)</f>
        <v>77</v>
      </c>
      <c r="C386" s="7">
        <f>IF($S386="","",MOD($A386-1,Kontroll!$B$6)+1)</f>
        <v>1</v>
      </c>
      <c r="D386" s="15" t="str">
        <f>IF($S386="","",INDEX(Transjer!$A$6:$A$125,$B386))</f>
        <v/>
      </c>
      <c r="E386" s="15">
        <f>IF($S386="","",INDEX(Transjer!$B$6:$B$125,$B386))</f>
        <v>0</v>
      </c>
      <c r="F386" s="16">
        <f>IF($S386="","",INDEX(Transjer!$C$6:$C$125,$B386))</f>
        <v>0</v>
      </c>
      <c r="G386" s="17">
        <f>IF($S386="","",INDEX(Skjermingsrenter!$A$6:$A$35,$C386))</f>
        <v>2021</v>
      </c>
      <c r="H386" s="18">
        <f>IF($S386="","",INDEX(Transjer!$D$6:$D$125,$B386))</f>
        <v>0</v>
      </c>
      <c r="I386" s="18">
        <f>IF($S386="","",INDEX(Transjer!$E$6:$E$125,$B386))</f>
        <v>0</v>
      </c>
      <c r="J386" s="19">
        <f>IF($S386="","",INDEX(Skjermingsrenter!$B$6:$B$35,$C386))</f>
        <v>5.0000000000000001E-3</v>
      </c>
      <c r="K386" s="20">
        <f t="shared" si="41"/>
        <v>44197</v>
      </c>
      <c r="L386" s="21">
        <f>IF($S386="","",IF($G386&lt;YEAR($F386),0,$H386*SUMIFS(Utbytter!$D$6:$D$1005,Utbytter!$A$6:$A$1005,$E386,Utbytter!$B$6:$B$1005,"&gt;="&amp;$K386,Utbytter!$B$6:$B$1005,"&lt;="&amp;DATE($G386,12,31))))</f>
        <v>0</v>
      </c>
      <c r="M386" s="21">
        <f t="shared" si="47"/>
        <v>0</v>
      </c>
      <c r="N386" s="21">
        <f t="shared" si="42"/>
        <v>0</v>
      </c>
      <c r="O386" s="21">
        <f t="shared" si="43"/>
        <v>0</v>
      </c>
      <c r="P386" s="21">
        <f t="shared" si="44"/>
        <v>0</v>
      </c>
      <c r="Q386" s="21">
        <f t="shared" si="45"/>
        <v>0</v>
      </c>
      <c r="R386" s="21">
        <f t="shared" si="46"/>
        <v>0</v>
      </c>
      <c r="S386" s="7">
        <f>IF(ROW()-5&lt;=Kontroll!$B$8,1,"")</f>
        <v>1</v>
      </c>
    </row>
    <row r="387" spans="1:19" x14ac:dyDescent="0.2">
      <c r="A387" s="7">
        <f t="shared" si="40"/>
        <v>382</v>
      </c>
      <c r="B387" s="7">
        <f>IF($S387="","",INT(($A387-1)/Kontroll!$B$6)+1)</f>
        <v>77</v>
      </c>
      <c r="C387" s="7">
        <f>IF($S387="","",MOD($A387-1,Kontroll!$B$6)+1)</f>
        <v>2</v>
      </c>
      <c r="D387" s="15" t="str">
        <f>IF($S387="","",INDEX(Transjer!$A$6:$A$125,$B387))</f>
        <v/>
      </c>
      <c r="E387" s="15">
        <f>IF($S387="","",INDEX(Transjer!$B$6:$B$125,$B387))</f>
        <v>0</v>
      </c>
      <c r="F387" s="16">
        <f>IF($S387="","",INDEX(Transjer!$C$6:$C$125,$B387))</f>
        <v>0</v>
      </c>
      <c r="G387" s="17">
        <f>IF($S387="","",INDEX(Skjermingsrenter!$A$6:$A$35,$C387))</f>
        <v>2022</v>
      </c>
      <c r="H387" s="18">
        <f>IF($S387="","",INDEX(Transjer!$D$6:$D$125,$B387))</f>
        <v>0</v>
      </c>
      <c r="I387" s="18">
        <f>IF($S387="","",INDEX(Transjer!$E$6:$E$125,$B387))</f>
        <v>0</v>
      </c>
      <c r="J387" s="19">
        <f>IF($S387="","",INDEX(Skjermingsrenter!$B$6:$B$35,$C387))</f>
        <v>1.7000000000000001E-2</v>
      </c>
      <c r="K387" s="20">
        <f t="shared" si="41"/>
        <v>44562</v>
      </c>
      <c r="L387" s="21">
        <f>IF($S387="","",IF($G387&lt;YEAR($F387),0,$H387*SUMIFS(Utbytter!$D$6:$D$1005,Utbytter!$A$6:$A$1005,$E387,Utbytter!$B$6:$B$1005,"&gt;="&amp;$K387,Utbytter!$B$6:$B$1005,"&lt;="&amp;DATE($G387,12,31))))</f>
        <v>0</v>
      </c>
      <c r="M387" s="21">
        <f t="shared" si="47"/>
        <v>0</v>
      </c>
      <c r="N387" s="21">
        <f t="shared" si="42"/>
        <v>0</v>
      </c>
      <c r="O387" s="21">
        <f t="shared" si="43"/>
        <v>0</v>
      </c>
      <c r="P387" s="21">
        <f t="shared" si="44"/>
        <v>0</v>
      </c>
      <c r="Q387" s="21">
        <f t="shared" si="45"/>
        <v>0</v>
      </c>
      <c r="R387" s="21">
        <f t="shared" si="46"/>
        <v>0</v>
      </c>
      <c r="S387" s="7">
        <f>IF(ROW()-5&lt;=Kontroll!$B$8,1,"")</f>
        <v>1</v>
      </c>
    </row>
    <row r="388" spans="1:19" x14ac:dyDescent="0.2">
      <c r="A388" s="7">
        <f t="shared" si="40"/>
        <v>383</v>
      </c>
      <c r="B388" s="7">
        <f>IF($S388="","",INT(($A388-1)/Kontroll!$B$6)+1)</f>
        <v>77</v>
      </c>
      <c r="C388" s="7">
        <f>IF($S388="","",MOD($A388-1,Kontroll!$B$6)+1)</f>
        <v>3</v>
      </c>
      <c r="D388" s="15" t="str">
        <f>IF($S388="","",INDEX(Transjer!$A$6:$A$125,$B388))</f>
        <v/>
      </c>
      <c r="E388" s="15">
        <f>IF($S388="","",INDEX(Transjer!$B$6:$B$125,$B388))</f>
        <v>0</v>
      </c>
      <c r="F388" s="16">
        <f>IF($S388="","",INDEX(Transjer!$C$6:$C$125,$B388))</f>
        <v>0</v>
      </c>
      <c r="G388" s="17">
        <f>IF($S388="","",INDEX(Skjermingsrenter!$A$6:$A$35,$C388))</f>
        <v>2023</v>
      </c>
      <c r="H388" s="18">
        <f>IF($S388="","",INDEX(Transjer!$D$6:$D$125,$B388))</f>
        <v>0</v>
      </c>
      <c r="I388" s="18">
        <f>IF($S388="","",INDEX(Transjer!$E$6:$E$125,$B388))</f>
        <v>0</v>
      </c>
      <c r="J388" s="19">
        <f>IF($S388="","",INDEX(Skjermingsrenter!$B$6:$B$35,$C388))</f>
        <v>3.2000000000000001E-2</v>
      </c>
      <c r="K388" s="20">
        <f t="shared" si="41"/>
        <v>44927</v>
      </c>
      <c r="L388" s="21">
        <f>IF($S388="","",IF($G388&lt;YEAR($F388),0,$H388*SUMIFS(Utbytter!$D$6:$D$1005,Utbytter!$A$6:$A$1005,$E388,Utbytter!$B$6:$B$1005,"&gt;="&amp;$K388,Utbytter!$B$6:$B$1005,"&lt;="&amp;DATE($G388,12,31))))</f>
        <v>0</v>
      </c>
      <c r="M388" s="21">
        <f t="shared" si="47"/>
        <v>0</v>
      </c>
      <c r="N388" s="21">
        <f t="shared" si="42"/>
        <v>0</v>
      </c>
      <c r="O388" s="21">
        <f t="shared" si="43"/>
        <v>0</v>
      </c>
      <c r="P388" s="21">
        <f t="shared" si="44"/>
        <v>0</v>
      </c>
      <c r="Q388" s="21">
        <f t="shared" si="45"/>
        <v>0</v>
      </c>
      <c r="R388" s="21">
        <f t="shared" si="46"/>
        <v>0</v>
      </c>
      <c r="S388" s="7">
        <f>IF(ROW()-5&lt;=Kontroll!$B$8,1,"")</f>
        <v>1</v>
      </c>
    </row>
    <row r="389" spans="1:19" x14ac:dyDescent="0.2">
      <c r="A389" s="7">
        <f t="shared" si="40"/>
        <v>384</v>
      </c>
      <c r="B389" s="7">
        <f>IF($S389="","",INT(($A389-1)/Kontroll!$B$6)+1)</f>
        <v>77</v>
      </c>
      <c r="C389" s="7">
        <f>IF($S389="","",MOD($A389-1,Kontroll!$B$6)+1)</f>
        <v>4</v>
      </c>
      <c r="D389" s="15" t="str">
        <f>IF($S389="","",INDEX(Transjer!$A$6:$A$125,$B389))</f>
        <v/>
      </c>
      <c r="E389" s="15">
        <f>IF($S389="","",INDEX(Transjer!$B$6:$B$125,$B389))</f>
        <v>0</v>
      </c>
      <c r="F389" s="16">
        <f>IF($S389="","",INDEX(Transjer!$C$6:$C$125,$B389))</f>
        <v>0</v>
      </c>
      <c r="G389" s="17">
        <f>IF($S389="","",INDEX(Skjermingsrenter!$A$6:$A$35,$C389))</f>
        <v>2024</v>
      </c>
      <c r="H389" s="18">
        <f>IF($S389="","",INDEX(Transjer!$D$6:$D$125,$B389))</f>
        <v>0</v>
      </c>
      <c r="I389" s="18">
        <f>IF($S389="","",INDEX(Transjer!$E$6:$E$125,$B389))</f>
        <v>0</v>
      </c>
      <c r="J389" s="19">
        <f>IF($S389="","",INDEX(Skjermingsrenter!$B$6:$B$35,$C389))</f>
        <v>3.9E-2</v>
      </c>
      <c r="K389" s="20">
        <f t="shared" si="41"/>
        <v>45292</v>
      </c>
      <c r="L389" s="21">
        <f>IF($S389="","",IF($G389&lt;YEAR($F389),0,$H389*SUMIFS(Utbytter!$D$6:$D$1005,Utbytter!$A$6:$A$1005,$E389,Utbytter!$B$6:$B$1005,"&gt;="&amp;$K389,Utbytter!$B$6:$B$1005,"&lt;="&amp;DATE($G389,12,31))))</f>
        <v>0</v>
      </c>
      <c r="M389" s="21">
        <f t="shared" si="47"/>
        <v>0</v>
      </c>
      <c r="N389" s="21">
        <f t="shared" si="42"/>
        <v>0</v>
      </c>
      <c r="O389" s="21">
        <f t="shared" si="43"/>
        <v>0</v>
      </c>
      <c r="P389" s="21">
        <f t="shared" si="44"/>
        <v>0</v>
      </c>
      <c r="Q389" s="21">
        <f t="shared" si="45"/>
        <v>0</v>
      </c>
      <c r="R389" s="21">
        <f t="shared" si="46"/>
        <v>0</v>
      </c>
      <c r="S389" s="7">
        <f>IF(ROW()-5&lt;=Kontroll!$B$8,1,"")</f>
        <v>1</v>
      </c>
    </row>
    <row r="390" spans="1:19" x14ac:dyDescent="0.2">
      <c r="A390" s="7">
        <f t="shared" ref="A390:A453" si="48">IF($S390="","",ROW()-5)</f>
        <v>385</v>
      </c>
      <c r="B390" s="7">
        <f>IF($S390="","",INT(($A390-1)/Kontroll!$B$6)+1)</f>
        <v>77</v>
      </c>
      <c r="C390" s="7">
        <f>IF($S390="","",MOD($A390-1,Kontroll!$B$6)+1)</f>
        <v>5</v>
      </c>
      <c r="D390" s="15" t="str">
        <f>IF($S390="","",INDEX(Transjer!$A$6:$A$125,$B390))</f>
        <v/>
      </c>
      <c r="E390" s="15">
        <f>IF($S390="","",INDEX(Transjer!$B$6:$B$125,$B390))</f>
        <v>0</v>
      </c>
      <c r="F390" s="16">
        <f>IF($S390="","",INDEX(Transjer!$C$6:$C$125,$B390))</f>
        <v>0</v>
      </c>
      <c r="G390" s="17">
        <f>IF($S390="","",INDEX(Skjermingsrenter!$A$6:$A$35,$C390))</f>
        <v>2025</v>
      </c>
      <c r="H390" s="18">
        <f>IF($S390="","",INDEX(Transjer!$D$6:$D$125,$B390))</f>
        <v>0</v>
      </c>
      <c r="I390" s="18">
        <f>IF($S390="","",INDEX(Transjer!$E$6:$E$125,$B390))</f>
        <v>0</v>
      </c>
      <c r="J390" s="19">
        <f>IF($S390="","",INDEX(Skjermingsrenter!$B$6:$B$35,$C390))</f>
        <v>3.5999999999999997E-2</v>
      </c>
      <c r="K390" s="20">
        <f t="shared" ref="K390:K453" si="49">IF($S390="","",MAX(DATE($G390,1,1),$F390))</f>
        <v>45658</v>
      </c>
      <c r="L390" s="21">
        <f>IF($S390="","",IF($G390&lt;YEAR($F390),0,$H390*SUMIFS(Utbytter!$D$6:$D$1005,Utbytter!$A$6:$A$1005,$E390,Utbytter!$B$6:$B$1005,"&gt;="&amp;$K390,Utbytter!$B$6:$B$1005,"&lt;="&amp;DATE($G390,12,31))))</f>
        <v>0</v>
      </c>
      <c r="M390" s="21">
        <f t="shared" si="47"/>
        <v>0</v>
      </c>
      <c r="N390" s="21">
        <f t="shared" ref="N390:N453" si="50">IF($S390="","",IF($F390&lt;=DATE($G390,12,31),($I390+$M390)*$J390,0))</f>
        <v>0</v>
      </c>
      <c r="O390" s="21">
        <f t="shared" ref="O390:O453" si="51">IF($S390="","",$M390+$N390)</f>
        <v>0</v>
      </c>
      <c r="P390" s="21">
        <f t="shared" ref="P390:P453" si="52">IF($S390="","",MIN($L390,$O390))</f>
        <v>0</v>
      </c>
      <c r="Q390" s="21">
        <f t="shared" ref="Q390:Q453" si="53">IF($S390="","",$O390-$P390)</f>
        <v>0</v>
      </c>
      <c r="R390" s="21">
        <f t="shared" ref="R390:R453" si="54">IF($S390="","",$L390-$P390)</f>
        <v>0</v>
      </c>
      <c r="S390" s="7">
        <f>IF(ROW()-5&lt;=Kontroll!$B$8,1,"")</f>
        <v>1</v>
      </c>
    </row>
    <row r="391" spans="1:19" x14ac:dyDescent="0.2">
      <c r="A391" s="7">
        <f t="shared" si="48"/>
        <v>386</v>
      </c>
      <c r="B391" s="7">
        <f>IF($S391="","",INT(($A391-1)/Kontroll!$B$6)+1)</f>
        <v>78</v>
      </c>
      <c r="C391" s="7">
        <f>IF($S391="","",MOD($A391-1,Kontroll!$B$6)+1)</f>
        <v>1</v>
      </c>
      <c r="D391" s="15" t="str">
        <f>IF($S391="","",INDEX(Transjer!$A$6:$A$125,$B391))</f>
        <v/>
      </c>
      <c r="E391" s="15">
        <f>IF($S391="","",INDEX(Transjer!$B$6:$B$125,$B391))</f>
        <v>0</v>
      </c>
      <c r="F391" s="16">
        <f>IF($S391="","",INDEX(Transjer!$C$6:$C$125,$B391))</f>
        <v>0</v>
      </c>
      <c r="G391" s="17">
        <f>IF($S391="","",INDEX(Skjermingsrenter!$A$6:$A$35,$C391))</f>
        <v>2021</v>
      </c>
      <c r="H391" s="18">
        <f>IF($S391="","",INDEX(Transjer!$D$6:$D$125,$B391))</f>
        <v>0</v>
      </c>
      <c r="I391" s="18">
        <f>IF($S391="","",INDEX(Transjer!$E$6:$E$125,$B391))</f>
        <v>0</v>
      </c>
      <c r="J391" s="19">
        <f>IF($S391="","",INDEX(Skjermingsrenter!$B$6:$B$35,$C391))</f>
        <v>5.0000000000000001E-3</v>
      </c>
      <c r="K391" s="20">
        <f t="shared" si="49"/>
        <v>44197</v>
      </c>
      <c r="L391" s="21">
        <f>IF($S391="","",IF($G391&lt;YEAR($F391),0,$H391*SUMIFS(Utbytter!$D$6:$D$1005,Utbytter!$A$6:$A$1005,$E391,Utbytter!$B$6:$B$1005,"&gt;="&amp;$K391,Utbytter!$B$6:$B$1005,"&lt;="&amp;DATE($G391,12,31))))</f>
        <v>0</v>
      </c>
      <c r="M391" s="21">
        <f t="shared" ref="M391:M454" si="55">IF($S391="","",IF($C391=1,0,IF($D391=$D390,$Q390,0)))</f>
        <v>0</v>
      </c>
      <c r="N391" s="21">
        <f t="shared" si="50"/>
        <v>0</v>
      </c>
      <c r="O391" s="21">
        <f t="shared" si="51"/>
        <v>0</v>
      </c>
      <c r="P391" s="21">
        <f t="shared" si="52"/>
        <v>0</v>
      </c>
      <c r="Q391" s="21">
        <f t="shared" si="53"/>
        <v>0</v>
      </c>
      <c r="R391" s="21">
        <f t="shared" si="54"/>
        <v>0</v>
      </c>
      <c r="S391" s="7">
        <f>IF(ROW()-5&lt;=Kontroll!$B$8,1,"")</f>
        <v>1</v>
      </c>
    </row>
    <row r="392" spans="1:19" x14ac:dyDescent="0.2">
      <c r="A392" s="7">
        <f t="shared" si="48"/>
        <v>387</v>
      </c>
      <c r="B392" s="7">
        <f>IF($S392="","",INT(($A392-1)/Kontroll!$B$6)+1)</f>
        <v>78</v>
      </c>
      <c r="C392" s="7">
        <f>IF($S392="","",MOD($A392-1,Kontroll!$B$6)+1)</f>
        <v>2</v>
      </c>
      <c r="D392" s="15" t="str">
        <f>IF($S392="","",INDEX(Transjer!$A$6:$A$125,$B392))</f>
        <v/>
      </c>
      <c r="E392" s="15">
        <f>IF($S392="","",INDEX(Transjer!$B$6:$B$125,$B392))</f>
        <v>0</v>
      </c>
      <c r="F392" s="16">
        <f>IF($S392="","",INDEX(Transjer!$C$6:$C$125,$B392))</f>
        <v>0</v>
      </c>
      <c r="G392" s="17">
        <f>IF($S392="","",INDEX(Skjermingsrenter!$A$6:$A$35,$C392))</f>
        <v>2022</v>
      </c>
      <c r="H392" s="18">
        <f>IF($S392="","",INDEX(Transjer!$D$6:$D$125,$B392))</f>
        <v>0</v>
      </c>
      <c r="I392" s="18">
        <f>IF($S392="","",INDEX(Transjer!$E$6:$E$125,$B392))</f>
        <v>0</v>
      </c>
      <c r="J392" s="19">
        <f>IF($S392="","",INDEX(Skjermingsrenter!$B$6:$B$35,$C392))</f>
        <v>1.7000000000000001E-2</v>
      </c>
      <c r="K392" s="20">
        <f t="shared" si="49"/>
        <v>44562</v>
      </c>
      <c r="L392" s="21">
        <f>IF($S392="","",IF($G392&lt;YEAR($F392),0,$H392*SUMIFS(Utbytter!$D$6:$D$1005,Utbytter!$A$6:$A$1005,$E392,Utbytter!$B$6:$B$1005,"&gt;="&amp;$K392,Utbytter!$B$6:$B$1005,"&lt;="&amp;DATE($G392,12,31))))</f>
        <v>0</v>
      </c>
      <c r="M392" s="21">
        <f t="shared" si="55"/>
        <v>0</v>
      </c>
      <c r="N392" s="21">
        <f t="shared" si="50"/>
        <v>0</v>
      </c>
      <c r="O392" s="21">
        <f t="shared" si="51"/>
        <v>0</v>
      </c>
      <c r="P392" s="21">
        <f t="shared" si="52"/>
        <v>0</v>
      </c>
      <c r="Q392" s="21">
        <f t="shared" si="53"/>
        <v>0</v>
      </c>
      <c r="R392" s="21">
        <f t="shared" si="54"/>
        <v>0</v>
      </c>
      <c r="S392" s="7">
        <f>IF(ROW()-5&lt;=Kontroll!$B$8,1,"")</f>
        <v>1</v>
      </c>
    </row>
    <row r="393" spans="1:19" x14ac:dyDescent="0.2">
      <c r="A393" s="7">
        <f t="shared" si="48"/>
        <v>388</v>
      </c>
      <c r="B393" s="7">
        <f>IF($S393="","",INT(($A393-1)/Kontroll!$B$6)+1)</f>
        <v>78</v>
      </c>
      <c r="C393" s="7">
        <f>IF($S393="","",MOD($A393-1,Kontroll!$B$6)+1)</f>
        <v>3</v>
      </c>
      <c r="D393" s="15" t="str">
        <f>IF($S393="","",INDEX(Transjer!$A$6:$A$125,$B393))</f>
        <v/>
      </c>
      <c r="E393" s="15">
        <f>IF($S393="","",INDEX(Transjer!$B$6:$B$125,$B393))</f>
        <v>0</v>
      </c>
      <c r="F393" s="16">
        <f>IF($S393="","",INDEX(Transjer!$C$6:$C$125,$B393))</f>
        <v>0</v>
      </c>
      <c r="G393" s="17">
        <f>IF($S393="","",INDEX(Skjermingsrenter!$A$6:$A$35,$C393))</f>
        <v>2023</v>
      </c>
      <c r="H393" s="18">
        <f>IF($S393="","",INDEX(Transjer!$D$6:$D$125,$B393))</f>
        <v>0</v>
      </c>
      <c r="I393" s="18">
        <f>IF($S393="","",INDEX(Transjer!$E$6:$E$125,$B393))</f>
        <v>0</v>
      </c>
      <c r="J393" s="19">
        <f>IF($S393="","",INDEX(Skjermingsrenter!$B$6:$B$35,$C393))</f>
        <v>3.2000000000000001E-2</v>
      </c>
      <c r="K393" s="20">
        <f t="shared" si="49"/>
        <v>44927</v>
      </c>
      <c r="L393" s="21">
        <f>IF($S393="","",IF($G393&lt;YEAR($F393),0,$H393*SUMIFS(Utbytter!$D$6:$D$1005,Utbytter!$A$6:$A$1005,$E393,Utbytter!$B$6:$B$1005,"&gt;="&amp;$K393,Utbytter!$B$6:$B$1005,"&lt;="&amp;DATE($G393,12,31))))</f>
        <v>0</v>
      </c>
      <c r="M393" s="21">
        <f t="shared" si="55"/>
        <v>0</v>
      </c>
      <c r="N393" s="21">
        <f t="shared" si="50"/>
        <v>0</v>
      </c>
      <c r="O393" s="21">
        <f t="shared" si="51"/>
        <v>0</v>
      </c>
      <c r="P393" s="21">
        <f t="shared" si="52"/>
        <v>0</v>
      </c>
      <c r="Q393" s="21">
        <f t="shared" si="53"/>
        <v>0</v>
      </c>
      <c r="R393" s="21">
        <f t="shared" si="54"/>
        <v>0</v>
      </c>
      <c r="S393" s="7">
        <f>IF(ROW()-5&lt;=Kontroll!$B$8,1,"")</f>
        <v>1</v>
      </c>
    </row>
    <row r="394" spans="1:19" x14ac:dyDescent="0.2">
      <c r="A394" s="7">
        <f t="shared" si="48"/>
        <v>389</v>
      </c>
      <c r="B394" s="7">
        <f>IF($S394="","",INT(($A394-1)/Kontroll!$B$6)+1)</f>
        <v>78</v>
      </c>
      <c r="C394" s="7">
        <f>IF($S394="","",MOD($A394-1,Kontroll!$B$6)+1)</f>
        <v>4</v>
      </c>
      <c r="D394" s="15" t="str">
        <f>IF($S394="","",INDEX(Transjer!$A$6:$A$125,$B394))</f>
        <v/>
      </c>
      <c r="E394" s="15">
        <f>IF($S394="","",INDEX(Transjer!$B$6:$B$125,$B394))</f>
        <v>0</v>
      </c>
      <c r="F394" s="16">
        <f>IF($S394="","",INDEX(Transjer!$C$6:$C$125,$B394))</f>
        <v>0</v>
      </c>
      <c r="G394" s="17">
        <f>IF($S394="","",INDEX(Skjermingsrenter!$A$6:$A$35,$C394))</f>
        <v>2024</v>
      </c>
      <c r="H394" s="18">
        <f>IF($S394="","",INDEX(Transjer!$D$6:$D$125,$B394))</f>
        <v>0</v>
      </c>
      <c r="I394" s="18">
        <f>IF($S394="","",INDEX(Transjer!$E$6:$E$125,$B394))</f>
        <v>0</v>
      </c>
      <c r="J394" s="19">
        <f>IF($S394="","",INDEX(Skjermingsrenter!$B$6:$B$35,$C394))</f>
        <v>3.9E-2</v>
      </c>
      <c r="K394" s="20">
        <f t="shared" si="49"/>
        <v>45292</v>
      </c>
      <c r="L394" s="21">
        <f>IF($S394="","",IF($G394&lt;YEAR($F394),0,$H394*SUMIFS(Utbytter!$D$6:$D$1005,Utbytter!$A$6:$A$1005,$E394,Utbytter!$B$6:$B$1005,"&gt;="&amp;$K394,Utbytter!$B$6:$B$1005,"&lt;="&amp;DATE($G394,12,31))))</f>
        <v>0</v>
      </c>
      <c r="M394" s="21">
        <f t="shared" si="55"/>
        <v>0</v>
      </c>
      <c r="N394" s="21">
        <f t="shared" si="50"/>
        <v>0</v>
      </c>
      <c r="O394" s="21">
        <f t="shared" si="51"/>
        <v>0</v>
      </c>
      <c r="P394" s="21">
        <f t="shared" si="52"/>
        <v>0</v>
      </c>
      <c r="Q394" s="21">
        <f t="shared" si="53"/>
        <v>0</v>
      </c>
      <c r="R394" s="21">
        <f t="shared" si="54"/>
        <v>0</v>
      </c>
      <c r="S394" s="7">
        <f>IF(ROW()-5&lt;=Kontroll!$B$8,1,"")</f>
        <v>1</v>
      </c>
    </row>
    <row r="395" spans="1:19" x14ac:dyDescent="0.2">
      <c r="A395" s="7">
        <f t="shared" si="48"/>
        <v>390</v>
      </c>
      <c r="B395" s="7">
        <f>IF($S395="","",INT(($A395-1)/Kontroll!$B$6)+1)</f>
        <v>78</v>
      </c>
      <c r="C395" s="7">
        <f>IF($S395="","",MOD($A395-1,Kontroll!$B$6)+1)</f>
        <v>5</v>
      </c>
      <c r="D395" s="15" t="str">
        <f>IF($S395="","",INDEX(Transjer!$A$6:$A$125,$B395))</f>
        <v/>
      </c>
      <c r="E395" s="15">
        <f>IF($S395="","",INDEX(Transjer!$B$6:$B$125,$B395))</f>
        <v>0</v>
      </c>
      <c r="F395" s="16">
        <f>IF($S395="","",INDEX(Transjer!$C$6:$C$125,$B395))</f>
        <v>0</v>
      </c>
      <c r="G395" s="17">
        <f>IF($S395="","",INDEX(Skjermingsrenter!$A$6:$A$35,$C395))</f>
        <v>2025</v>
      </c>
      <c r="H395" s="18">
        <f>IF($S395="","",INDEX(Transjer!$D$6:$D$125,$B395))</f>
        <v>0</v>
      </c>
      <c r="I395" s="18">
        <f>IF($S395="","",INDEX(Transjer!$E$6:$E$125,$B395))</f>
        <v>0</v>
      </c>
      <c r="J395" s="19">
        <f>IF($S395="","",INDEX(Skjermingsrenter!$B$6:$B$35,$C395))</f>
        <v>3.5999999999999997E-2</v>
      </c>
      <c r="K395" s="20">
        <f t="shared" si="49"/>
        <v>45658</v>
      </c>
      <c r="L395" s="21">
        <f>IF($S395="","",IF($G395&lt;YEAR($F395),0,$H395*SUMIFS(Utbytter!$D$6:$D$1005,Utbytter!$A$6:$A$1005,$E395,Utbytter!$B$6:$B$1005,"&gt;="&amp;$K395,Utbytter!$B$6:$B$1005,"&lt;="&amp;DATE($G395,12,31))))</f>
        <v>0</v>
      </c>
      <c r="M395" s="21">
        <f t="shared" si="55"/>
        <v>0</v>
      </c>
      <c r="N395" s="21">
        <f t="shared" si="50"/>
        <v>0</v>
      </c>
      <c r="O395" s="21">
        <f t="shared" si="51"/>
        <v>0</v>
      </c>
      <c r="P395" s="21">
        <f t="shared" si="52"/>
        <v>0</v>
      </c>
      <c r="Q395" s="21">
        <f t="shared" si="53"/>
        <v>0</v>
      </c>
      <c r="R395" s="21">
        <f t="shared" si="54"/>
        <v>0</v>
      </c>
      <c r="S395" s="7">
        <f>IF(ROW()-5&lt;=Kontroll!$B$8,1,"")</f>
        <v>1</v>
      </c>
    </row>
    <row r="396" spans="1:19" x14ac:dyDescent="0.2">
      <c r="A396" s="7">
        <f t="shared" si="48"/>
        <v>391</v>
      </c>
      <c r="B396" s="7">
        <f>IF($S396="","",INT(($A396-1)/Kontroll!$B$6)+1)</f>
        <v>79</v>
      </c>
      <c r="C396" s="7">
        <f>IF($S396="","",MOD($A396-1,Kontroll!$B$6)+1)</f>
        <v>1</v>
      </c>
      <c r="D396" s="15" t="str">
        <f>IF($S396="","",INDEX(Transjer!$A$6:$A$125,$B396))</f>
        <v/>
      </c>
      <c r="E396" s="15">
        <f>IF($S396="","",INDEX(Transjer!$B$6:$B$125,$B396))</f>
        <v>0</v>
      </c>
      <c r="F396" s="16">
        <f>IF($S396="","",INDEX(Transjer!$C$6:$C$125,$B396))</f>
        <v>0</v>
      </c>
      <c r="G396" s="17">
        <f>IF($S396="","",INDEX(Skjermingsrenter!$A$6:$A$35,$C396))</f>
        <v>2021</v>
      </c>
      <c r="H396" s="18">
        <f>IF($S396="","",INDEX(Transjer!$D$6:$D$125,$B396))</f>
        <v>0</v>
      </c>
      <c r="I396" s="18">
        <f>IF($S396="","",INDEX(Transjer!$E$6:$E$125,$B396))</f>
        <v>0</v>
      </c>
      <c r="J396" s="19">
        <f>IF($S396="","",INDEX(Skjermingsrenter!$B$6:$B$35,$C396))</f>
        <v>5.0000000000000001E-3</v>
      </c>
      <c r="K396" s="20">
        <f t="shared" si="49"/>
        <v>44197</v>
      </c>
      <c r="L396" s="21">
        <f>IF($S396="","",IF($G396&lt;YEAR($F396),0,$H396*SUMIFS(Utbytter!$D$6:$D$1005,Utbytter!$A$6:$A$1005,$E396,Utbytter!$B$6:$B$1005,"&gt;="&amp;$K396,Utbytter!$B$6:$B$1005,"&lt;="&amp;DATE($G396,12,31))))</f>
        <v>0</v>
      </c>
      <c r="M396" s="21">
        <f t="shared" si="55"/>
        <v>0</v>
      </c>
      <c r="N396" s="21">
        <f t="shared" si="50"/>
        <v>0</v>
      </c>
      <c r="O396" s="21">
        <f t="shared" si="51"/>
        <v>0</v>
      </c>
      <c r="P396" s="21">
        <f t="shared" si="52"/>
        <v>0</v>
      </c>
      <c r="Q396" s="21">
        <f t="shared" si="53"/>
        <v>0</v>
      </c>
      <c r="R396" s="21">
        <f t="shared" si="54"/>
        <v>0</v>
      </c>
      <c r="S396" s="7">
        <f>IF(ROW()-5&lt;=Kontroll!$B$8,1,"")</f>
        <v>1</v>
      </c>
    </row>
    <row r="397" spans="1:19" x14ac:dyDescent="0.2">
      <c r="A397" s="7">
        <f t="shared" si="48"/>
        <v>392</v>
      </c>
      <c r="B397" s="7">
        <f>IF($S397="","",INT(($A397-1)/Kontroll!$B$6)+1)</f>
        <v>79</v>
      </c>
      <c r="C397" s="7">
        <f>IF($S397="","",MOD($A397-1,Kontroll!$B$6)+1)</f>
        <v>2</v>
      </c>
      <c r="D397" s="15" t="str">
        <f>IF($S397="","",INDEX(Transjer!$A$6:$A$125,$B397))</f>
        <v/>
      </c>
      <c r="E397" s="15">
        <f>IF($S397="","",INDEX(Transjer!$B$6:$B$125,$B397))</f>
        <v>0</v>
      </c>
      <c r="F397" s="16">
        <f>IF($S397="","",INDEX(Transjer!$C$6:$C$125,$B397))</f>
        <v>0</v>
      </c>
      <c r="G397" s="17">
        <f>IF($S397="","",INDEX(Skjermingsrenter!$A$6:$A$35,$C397))</f>
        <v>2022</v>
      </c>
      <c r="H397" s="18">
        <f>IF($S397="","",INDEX(Transjer!$D$6:$D$125,$B397))</f>
        <v>0</v>
      </c>
      <c r="I397" s="18">
        <f>IF($S397="","",INDEX(Transjer!$E$6:$E$125,$B397))</f>
        <v>0</v>
      </c>
      <c r="J397" s="19">
        <f>IF($S397="","",INDEX(Skjermingsrenter!$B$6:$B$35,$C397))</f>
        <v>1.7000000000000001E-2</v>
      </c>
      <c r="K397" s="20">
        <f t="shared" si="49"/>
        <v>44562</v>
      </c>
      <c r="L397" s="21">
        <f>IF($S397="","",IF($G397&lt;YEAR($F397),0,$H397*SUMIFS(Utbytter!$D$6:$D$1005,Utbytter!$A$6:$A$1005,$E397,Utbytter!$B$6:$B$1005,"&gt;="&amp;$K397,Utbytter!$B$6:$B$1005,"&lt;="&amp;DATE($G397,12,31))))</f>
        <v>0</v>
      </c>
      <c r="M397" s="21">
        <f t="shared" si="55"/>
        <v>0</v>
      </c>
      <c r="N397" s="21">
        <f t="shared" si="50"/>
        <v>0</v>
      </c>
      <c r="O397" s="21">
        <f t="shared" si="51"/>
        <v>0</v>
      </c>
      <c r="P397" s="21">
        <f t="shared" si="52"/>
        <v>0</v>
      </c>
      <c r="Q397" s="21">
        <f t="shared" si="53"/>
        <v>0</v>
      </c>
      <c r="R397" s="21">
        <f t="shared" si="54"/>
        <v>0</v>
      </c>
      <c r="S397" s="7">
        <f>IF(ROW()-5&lt;=Kontroll!$B$8,1,"")</f>
        <v>1</v>
      </c>
    </row>
    <row r="398" spans="1:19" x14ac:dyDescent="0.2">
      <c r="A398" s="7">
        <f t="shared" si="48"/>
        <v>393</v>
      </c>
      <c r="B398" s="7">
        <f>IF($S398="","",INT(($A398-1)/Kontroll!$B$6)+1)</f>
        <v>79</v>
      </c>
      <c r="C398" s="7">
        <f>IF($S398="","",MOD($A398-1,Kontroll!$B$6)+1)</f>
        <v>3</v>
      </c>
      <c r="D398" s="15" t="str">
        <f>IF($S398="","",INDEX(Transjer!$A$6:$A$125,$B398))</f>
        <v/>
      </c>
      <c r="E398" s="15">
        <f>IF($S398="","",INDEX(Transjer!$B$6:$B$125,$B398))</f>
        <v>0</v>
      </c>
      <c r="F398" s="16">
        <f>IF($S398="","",INDEX(Transjer!$C$6:$C$125,$B398))</f>
        <v>0</v>
      </c>
      <c r="G398" s="17">
        <f>IF($S398="","",INDEX(Skjermingsrenter!$A$6:$A$35,$C398))</f>
        <v>2023</v>
      </c>
      <c r="H398" s="18">
        <f>IF($S398="","",INDEX(Transjer!$D$6:$D$125,$B398))</f>
        <v>0</v>
      </c>
      <c r="I398" s="18">
        <f>IF($S398="","",INDEX(Transjer!$E$6:$E$125,$B398))</f>
        <v>0</v>
      </c>
      <c r="J398" s="19">
        <f>IF($S398="","",INDEX(Skjermingsrenter!$B$6:$B$35,$C398))</f>
        <v>3.2000000000000001E-2</v>
      </c>
      <c r="K398" s="20">
        <f t="shared" si="49"/>
        <v>44927</v>
      </c>
      <c r="L398" s="21">
        <f>IF($S398="","",IF($G398&lt;YEAR($F398),0,$H398*SUMIFS(Utbytter!$D$6:$D$1005,Utbytter!$A$6:$A$1005,$E398,Utbytter!$B$6:$B$1005,"&gt;="&amp;$K398,Utbytter!$B$6:$B$1005,"&lt;="&amp;DATE($G398,12,31))))</f>
        <v>0</v>
      </c>
      <c r="M398" s="21">
        <f t="shared" si="55"/>
        <v>0</v>
      </c>
      <c r="N398" s="21">
        <f t="shared" si="50"/>
        <v>0</v>
      </c>
      <c r="O398" s="21">
        <f t="shared" si="51"/>
        <v>0</v>
      </c>
      <c r="P398" s="21">
        <f t="shared" si="52"/>
        <v>0</v>
      </c>
      <c r="Q398" s="21">
        <f t="shared" si="53"/>
        <v>0</v>
      </c>
      <c r="R398" s="21">
        <f t="shared" si="54"/>
        <v>0</v>
      </c>
      <c r="S398" s="7">
        <f>IF(ROW()-5&lt;=Kontroll!$B$8,1,"")</f>
        <v>1</v>
      </c>
    </row>
    <row r="399" spans="1:19" x14ac:dyDescent="0.2">
      <c r="A399" s="7">
        <f t="shared" si="48"/>
        <v>394</v>
      </c>
      <c r="B399" s="7">
        <f>IF($S399="","",INT(($A399-1)/Kontroll!$B$6)+1)</f>
        <v>79</v>
      </c>
      <c r="C399" s="7">
        <f>IF($S399="","",MOD($A399-1,Kontroll!$B$6)+1)</f>
        <v>4</v>
      </c>
      <c r="D399" s="15" t="str">
        <f>IF($S399="","",INDEX(Transjer!$A$6:$A$125,$B399))</f>
        <v/>
      </c>
      <c r="E399" s="15">
        <f>IF($S399="","",INDEX(Transjer!$B$6:$B$125,$B399))</f>
        <v>0</v>
      </c>
      <c r="F399" s="16">
        <f>IF($S399="","",INDEX(Transjer!$C$6:$C$125,$B399))</f>
        <v>0</v>
      </c>
      <c r="G399" s="17">
        <f>IF($S399="","",INDEX(Skjermingsrenter!$A$6:$A$35,$C399))</f>
        <v>2024</v>
      </c>
      <c r="H399" s="18">
        <f>IF($S399="","",INDEX(Transjer!$D$6:$D$125,$B399))</f>
        <v>0</v>
      </c>
      <c r="I399" s="18">
        <f>IF($S399="","",INDEX(Transjer!$E$6:$E$125,$B399))</f>
        <v>0</v>
      </c>
      <c r="J399" s="19">
        <f>IF($S399="","",INDEX(Skjermingsrenter!$B$6:$B$35,$C399))</f>
        <v>3.9E-2</v>
      </c>
      <c r="K399" s="20">
        <f t="shared" si="49"/>
        <v>45292</v>
      </c>
      <c r="L399" s="21">
        <f>IF($S399="","",IF($G399&lt;YEAR($F399),0,$H399*SUMIFS(Utbytter!$D$6:$D$1005,Utbytter!$A$6:$A$1005,$E399,Utbytter!$B$6:$B$1005,"&gt;="&amp;$K399,Utbytter!$B$6:$B$1005,"&lt;="&amp;DATE($G399,12,31))))</f>
        <v>0</v>
      </c>
      <c r="M399" s="21">
        <f t="shared" si="55"/>
        <v>0</v>
      </c>
      <c r="N399" s="21">
        <f t="shared" si="50"/>
        <v>0</v>
      </c>
      <c r="O399" s="21">
        <f t="shared" si="51"/>
        <v>0</v>
      </c>
      <c r="P399" s="21">
        <f t="shared" si="52"/>
        <v>0</v>
      </c>
      <c r="Q399" s="21">
        <f t="shared" si="53"/>
        <v>0</v>
      </c>
      <c r="R399" s="21">
        <f t="shared" si="54"/>
        <v>0</v>
      </c>
      <c r="S399" s="7">
        <f>IF(ROW()-5&lt;=Kontroll!$B$8,1,"")</f>
        <v>1</v>
      </c>
    </row>
    <row r="400" spans="1:19" x14ac:dyDescent="0.2">
      <c r="A400" s="7">
        <f t="shared" si="48"/>
        <v>395</v>
      </c>
      <c r="B400" s="7">
        <f>IF($S400="","",INT(($A400-1)/Kontroll!$B$6)+1)</f>
        <v>79</v>
      </c>
      <c r="C400" s="7">
        <f>IF($S400="","",MOD($A400-1,Kontroll!$B$6)+1)</f>
        <v>5</v>
      </c>
      <c r="D400" s="15" t="str">
        <f>IF($S400="","",INDEX(Transjer!$A$6:$A$125,$B400))</f>
        <v/>
      </c>
      <c r="E400" s="15">
        <f>IF($S400="","",INDEX(Transjer!$B$6:$B$125,$B400))</f>
        <v>0</v>
      </c>
      <c r="F400" s="16">
        <f>IF($S400="","",INDEX(Transjer!$C$6:$C$125,$B400))</f>
        <v>0</v>
      </c>
      <c r="G400" s="17">
        <f>IF($S400="","",INDEX(Skjermingsrenter!$A$6:$A$35,$C400))</f>
        <v>2025</v>
      </c>
      <c r="H400" s="18">
        <f>IF($S400="","",INDEX(Transjer!$D$6:$D$125,$B400))</f>
        <v>0</v>
      </c>
      <c r="I400" s="18">
        <f>IF($S400="","",INDEX(Transjer!$E$6:$E$125,$B400))</f>
        <v>0</v>
      </c>
      <c r="J400" s="19">
        <f>IF($S400="","",INDEX(Skjermingsrenter!$B$6:$B$35,$C400))</f>
        <v>3.5999999999999997E-2</v>
      </c>
      <c r="K400" s="20">
        <f t="shared" si="49"/>
        <v>45658</v>
      </c>
      <c r="L400" s="21">
        <f>IF($S400="","",IF($G400&lt;YEAR($F400),0,$H400*SUMIFS(Utbytter!$D$6:$D$1005,Utbytter!$A$6:$A$1005,$E400,Utbytter!$B$6:$B$1005,"&gt;="&amp;$K400,Utbytter!$B$6:$B$1005,"&lt;="&amp;DATE($G400,12,31))))</f>
        <v>0</v>
      </c>
      <c r="M400" s="21">
        <f t="shared" si="55"/>
        <v>0</v>
      </c>
      <c r="N400" s="21">
        <f t="shared" si="50"/>
        <v>0</v>
      </c>
      <c r="O400" s="21">
        <f t="shared" si="51"/>
        <v>0</v>
      </c>
      <c r="P400" s="21">
        <f t="shared" si="52"/>
        <v>0</v>
      </c>
      <c r="Q400" s="21">
        <f t="shared" si="53"/>
        <v>0</v>
      </c>
      <c r="R400" s="21">
        <f t="shared" si="54"/>
        <v>0</v>
      </c>
      <c r="S400" s="7">
        <f>IF(ROW()-5&lt;=Kontroll!$B$8,1,"")</f>
        <v>1</v>
      </c>
    </row>
    <row r="401" spans="1:19" x14ac:dyDescent="0.2">
      <c r="A401" s="7">
        <f t="shared" si="48"/>
        <v>396</v>
      </c>
      <c r="B401" s="7">
        <f>IF($S401="","",INT(($A401-1)/Kontroll!$B$6)+1)</f>
        <v>80</v>
      </c>
      <c r="C401" s="7">
        <f>IF($S401="","",MOD($A401-1,Kontroll!$B$6)+1)</f>
        <v>1</v>
      </c>
      <c r="D401" s="15" t="str">
        <f>IF($S401="","",INDEX(Transjer!$A$6:$A$125,$B401))</f>
        <v/>
      </c>
      <c r="E401" s="15">
        <f>IF($S401="","",INDEX(Transjer!$B$6:$B$125,$B401))</f>
        <v>0</v>
      </c>
      <c r="F401" s="16">
        <f>IF($S401="","",INDEX(Transjer!$C$6:$C$125,$B401))</f>
        <v>0</v>
      </c>
      <c r="G401" s="17">
        <f>IF($S401="","",INDEX(Skjermingsrenter!$A$6:$A$35,$C401))</f>
        <v>2021</v>
      </c>
      <c r="H401" s="18">
        <f>IF($S401="","",INDEX(Transjer!$D$6:$D$125,$B401))</f>
        <v>0</v>
      </c>
      <c r="I401" s="18">
        <f>IF($S401="","",INDEX(Transjer!$E$6:$E$125,$B401))</f>
        <v>0</v>
      </c>
      <c r="J401" s="19">
        <f>IF($S401="","",INDEX(Skjermingsrenter!$B$6:$B$35,$C401))</f>
        <v>5.0000000000000001E-3</v>
      </c>
      <c r="K401" s="20">
        <f t="shared" si="49"/>
        <v>44197</v>
      </c>
      <c r="L401" s="21">
        <f>IF($S401="","",IF($G401&lt;YEAR($F401),0,$H401*SUMIFS(Utbytter!$D$6:$D$1005,Utbytter!$A$6:$A$1005,$E401,Utbytter!$B$6:$B$1005,"&gt;="&amp;$K401,Utbytter!$B$6:$B$1005,"&lt;="&amp;DATE($G401,12,31))))</f>
        <v>0</v>
      </c>
      <c r="M401" s="21">
        <f t="shared" si="55"/>
        <v>0</v>
      </c>
      <c r="N401" s="21">
        <f t="shared" si="50"/>
        <v>0</v>
      </c>
      <c r="O401" s="21">
        <f t="shared" si="51"/>
        <v>0</v>
      </c>
      <c r="P401" s="21">
        <f t="shared" si="52"/>
        <v>0</v>
      </c>
      <c r="Q401" s="21">
        <f t="shared" si="53"/>
        <v>0</v>
      </c>
      <c r="R401" s="21">
        <f t="shared" si="54"/>
        <v>0</v>
      </c>
      <c r="S401" s="7">
        <f>IF(ROW()-5&lt;=Kontroll!$B$8,1,"")</f>
        <v>1</v>
      </c>
    </row>
    <row r="402" spans="1:19" x14ac:dyDescent="0.2">
      <c r="A402" s="7">
        <f t="shared" si="48"/>
        <v>397</v>
      </c>
      <c r="B402" s="7">
        <f>IF($S402="","",INT(($A402-1)/Kontroll!$B$6)+1)</f>
        <v>80</v>
      </c>
      <c r="C402" s="7">
        <f>IF($S402="","",MOD($A402-1,Kontroll!$B$6)+1)</f>
        <v>2</v>
      </c>
      <c r="D402" s="15" t="str">
        <f>IF($S402="","",INDEX(Transjer!$A$6:$A$125,$B402))</f>
        <v/>
      </c>
      <c r="E402" s="15">
        <f>IF($S402="","",INDEX(Transjer!$B$6:$B$125,$B402))</f>
        <v>0</v>
      </c>
      <c r="F402" s="16">
        <f>IF($S402="","",INDEX(Transjer!$C$6:$C$125,$B402))</f>
        <v>0</v>
      </c>
      <c r="G402" s="17">
        <f>IF($S402="","",INDEX(Skjermingsrenter!$A$6:$A$35,$C402))</f>
        <v>2022</v>
      </c>
      <c r="H402" s="18">
        <f>IF($S402="","",INDEX(Transjer!$D$6:$D$125,$B402))</f>
        <v>0</v>
      </c>
      <c r="I402" s="18">
        <f>IF($S402="","",INDEX(Transjer!$E$6:$E$125,$B402))</f>
        <v>0</v>
      </c>
      <c r="J402" s="19">
        <f>IF($S402="","",INDEX(Skjermingsrenter!$B$6:$B$35,$C402))</f>
        <v>1.7000000000000001E-2</v>
      </c>
      <c r="K402" s="20">
        <f t="shared" si="49"/>
        <v>44562</v>
      </c>
      <c r="L402" s="21">
        <f>IF($S402="","",IF($G402&lt;YEAR($F402),0,$H402*SUMIFS(Utbytter!$D$6:$D$1005,Utbytter!$A$6:$A$1005,$E402,Utbytter!$B$6:$B$1005,"&gt;="&amp;$K402,Utbytter!$B$6:$B$1005,"&lt;="&amp;DATE($G402,12,31))))</f>
        <v>0</v>
      </c>
      <c r="M402" s="21">
        <f t="shared" si="55"/>
        <v>0</v>
      </c>
      <c r="N402" s="21">
        <f t="shared" si="50"/>
        <v>0</v>
      </c>
      <c r="O402" s="21">
        <f t="shared" si="51"/>
        <v>0</v>
      </c>
      <c r="P402" s="21">
        <f t="shared" si="52"/>
        <v>0</v>
      </c>
      <c r="Q402" s="21">
        <f t="shared" si="53"/>
        <v>0</v>
      </c>
      <c r="R402" s="21">
        <f t="shared" si="54"/>
        <v>0</v>
      </c>
      <c r="S402" s="7">
        <f>IF(ROW()-5&lt;=Kontroll!$B$8,1,"")</f>
        <v>1</v>
      </c>
    </row>
    <row r="403" spans="1:19" x14ac:dyDescent="0.2">
      <c r="A403" s="7">
        <f t="shared" si="48"/>
        <v>398</v>
      </c>
      <c r="B403" s="7">
        <f>IF($S403="","",INT(($A403-1)/Kontroll!$B$6)+1)</f>
        <v>80</v>
      </c>
      <c r="C403" s="7">
        <f>IF($S403="","",MOD($A403-1,Kontroll!$B$6)+1)</f>
        <v>3</v>
      </c>
      <c r="D403" s="15" t="str">
        <f>IF($S403="","",INDEX(Transjer!$A$6:$A$125,$B403))</f>
        <v/>
      </c>
      <c r="E403" s="15">
        <f>IF($S403="","",INDEX(Transjer!$B$6:$B$125,$B403))</f>
        <v>0</v>
      </c>
      <c r="F403" s="16">
        <f>IF($S403="","",INDEX(Transjer!$C$6:$C$125,$B403))</f>
        <v>0</v>
      </c>
      <c r="G403" s="17">
        <f>IF($S403="","",INDEX(Skjermingsrenter!$A$6:$A$35,$C403))</f>
        <v>2023</v>
      </c>
      <c r="H403" s="18">
        <f>IF($S403="","",INDEX(Transjer!$D$6:$D$125,$B403))</f>
        <v>0</v>
      </c>
      <c r="I403" s="18">
        <f>IF($S403="","",INDEX(Transjer!$E$6:$E$125,$B403))</f>
        <v>0</v>
      </c>
      <c r="J403" s="19">
        <f>IF($S403="","",INDEX(Skjermingsrenter!$B$6:$B$35,$C403))</f>
        <v>3.2000000000000001E-2</v>
      </c>
      <c r="K403" s="20">
        <f t="shared" si="49"/>
        <v>44927</v>
      </c>
      <c r="L403" s="21">
        <f>IF($S403="","",IF($G403&lt;YEAR($F403),0,$H403*SUMIFS(Utbytter!$D$6:$D$1005,Utbytter!$A$6:$A$1005,$E403,Utbytter!$B$6:$B$1005,"&gt;="&amp;$K403,Utbytter!$B$6:$B$1005,"&lt;="&amp;DATE($G403,12,31))))</f>
        <v>0</v>
      </c>
      <c r="M403" s="21">
        <f t="shared" si="55"/>
        <v>0</v>
      </c>
      <c r="N403" s="21">
        <f t="shared" si="50"/>
        <v>0</v>
      </c>
      <c r="O403" s="21">
        <f t="shared" si="51"/>
        <v>0</v>
      </c>
      <c r="P403" s="21">
        <f t="shared" si="52"/>
        <v>0</v>
      </c>
      <c r="Q403" s="21">
        <f t="shared" si="53"/>
        <v>0</v>
      </c>
      <c r="R403" s="21">
        <f t="shared" si="54"/>
        <v>0</v>
      </c>
      <c r="S403" s="7">
        <f>IF(ROW()-5&lt;=Kontroll!$B$8,1,"")</f>
        <v>1</v>
      </c>
    </row>
    <row r="404" spans="1:19" x14ac:dyDescent="0.2">
      <c r="A404" s="7">
        <f t="shared" si="48"/>
        <v>399</v>
      </c>
      <c r="B404" s="7">
        <f>IF($S404="","",INT(($A404-1)/Kontroll!$B$6)+1)</f>
        <v>80</v>
      </c>
      <c r="C404" s="7">
        <f>IF($S404="","",MOD($A404-1,Kontroll!$B$6)+1)</f>
        <v>4</v>
      </c>
      <c r="D404" s="15" t="str">
        <f>IF($S404="","",INDEX(Transjer!$A$6:$A$125,$B404))</f>
        <v/>
      </c>
      <c r="E404" s="15">
        <f>IF($S404="","",INDEX(Transjer!$B$6:$B$125,$B404))</f>
        <v>0</v>
      </c>
      <c r="F404" s="16">
        <f>IF($S404="","",INDEX(Transjer!$C$6:$C$125,$B404))</f>
        <v>0</v>
      </c>
      <c r="G404" s="17">
        <f>IF($S404="","",INDEX(Skjermingsrenter!$A$6:$A$35,$C404))</f>
        <v>2024</v>
      </c>
      <c r="H404" s="18">
        <f>IF($S404="","",INDEX(Transjer!$D$6:$D$125,$B404))</f>
        <v>0</v>
      </c>
      <c r="I404" s="18">
        <f>IF($S404="","",INDEX(Transjer!$E$6:$E$125,$B404))</f>
        <v>0</v>
      </c>
      <c r="J404" s="19">
        <f>IF($S404="","",INDEX(Skjermingsrenter!$B$6:$B$35,$C404))</f>
        <v>3.9E-2</v>
      </c>
      <c r="K404" s="20">
        <f t="shared" si="49"/>
        <v>45292</v>
      </c>
      <c r="L404" s="21">
        <f>IF($S404="","",IF($G404&lt;YEAR($F404),0,$H404*SUMIFS(Utbytter!$D$6:$D$1005,Utbytter!$A$6:$A$1005,$E404,Utbytter!$B$6:$B$1005,"&gt;="&amp;$K404,Utbytter!$B$6:$B$1005,"&lt;="&amp;DATE($G404,12,31))))</f>
        <v>0</v>
      </c>
      <c r="M404" s="21">
        <f t="shared" si="55"/>
        <v>0</v>
      </c>
      <c r="N404" s="21">
        <f t="shared" si="50"/>
        <v>0</v>
      </c>
      <c r="O404" s="21">
        <f t="shared" si="51"/>
        <v>0</v>
      </c>
      <c r="P404" s="21">
        <f t="shared" si="52"/>
        <v>0</v>
      </c>
      <c r="Q404" s="21">
        <f t="shared" si="53"/>
        <v>0</v>
      </c>
      <c r="R404" s="21">
        <f t="shared" si="54"/>
        <v>0</v>
      </c>
      <c r="S404" s="7">
        <f>IF(ROW()-5&lt;=Kontroll!$B$8,1,"")</f>
        <v>1</v>
      </c>
    </row>
    <row r="405" spans="1:19" x14ac:dyDescent="0.2">
      <c r="A405" s="7">
        <f t="shared" si="48"/>
        <v>400</v>
      </c>
      <c r="B405" s="7">
        <f>IF($S405="","",INT(($A405-1)/Kontroll!$B$6)+1)</f>
        <v>80</v>
      </c>
      <c r="C405" s="7">
        <f>IF($S405="","",MOD($A405-1,Kontroll!$B$6)+1)</f>
        <v>5</v>
      </c>
      <c r="D405" s="15" t="str">
        <f>IF($S405="","",INDEX(Transjer!$A$6:$A$125,$B405))</f>
        <v/>
      </c>
      <c r="E405" s="15">
        <f>IF($S405="","",INDEX(Transjer!$B$6:$B$125,$B405))</f>
        <v>0</v>
      </c>
      <c r="F405" s="16">
        <f>IF($S405="","",INDEX(Transjer!$C$6:$C$125,$B405))</f>
        <v>0</v>
      </c>
      <c r="G405" s="17">
        <f>IF($S405="","",INDEX(Skjermingsrenter!$A$6:$A$35,$C405))</f>
        <v>2025</v>
      </c>
      <c r="H405" s="18">
        <f>IF($S405="","",INDEX(Transjer!$D$6:$D$125,$B405))</f>
        <v>0</v>
      </c>
      <c r="I405" s="18">
        <f>IF($S405="","",INDEX(Transjer!$E$6:$E$125,$B405))</f>
        <v>0</v>
      </c>
      <c r="J405" s="19">
        <f>IF($S405="","",INDEX(Skjermingsrenter!$B$6:$B$35,$C405))</f>
        <v>3.5999999999999997E-2</v>
      </c>
      <c r="K405" s="20">
        <f t="shared" si="49"/>
        <v>45658</v>
      </c>
      <c r="L405" s="21">
        <f>IF($S405="","",IF($G405&lt;YEAR($F405),0,$H405*SUMIFS(Utbytter!$D$6:$D$1005,Utbytter!$A$6:$A$1005,$E405,Utbytter!$B$6:$B$1005,"&gt;="&amp;$K405,Utbytter!$B$6:$B$1005,"&lt;="&amp;DATE($G405,12,31))))</f>
        <v>0</v>
      </c>
      <c r="M405" s="21">
        <f t="shared" si="55"/>
        <v>0</v>
      </c>
      <c r="N405" s="21">
        <f t="shared" si="50"/>
        <v>0</v>
      </c>
      <c r="O405" s="21">
        <f t="shared" si="51"/>
        <v>0</v>
      </c>
      <c r="P405" s="21">
        <f t="shared" si="52"/>
        <v>0</v>
      </c>
      <c r="Q405" s="21">
        <f t="shared" si="53"/>
        <v>0</v>
      </c>
      <c r="R405" s="21">
        <f t="shared" si="54"/>
        <v>0</v>
      </c>
      <c r="S405" s="7">
        <f>IF(ROW()-5&lt;=Kontroll!$B$8,1,"")</f>
        <v>1</v>
      </c>
    </row>
    <row r="406" spans="1:19" x14ac:dyDescent="0.2">
      <c r="A406" s="7">
        <f t="shared" si="48"/>
        <v>401</v>
      </c>
      <c r="B406" s="7">
        <f>IF($S406="","",INT(($A406-1)/Kontroll!$B$6)+1)</f>
        <v>81</v>
      </c>
      <c r="C406" s="7">
        <f>IF($S406="","",MOD($A406-1,Kontroll!$B$6)+1)</f>
        <v>1</v>
      </c>
      <c r="D406" s="15" t="str">
        <f>IF($S406="","",INDEX(Transjer!$A$6:$A$125,$B406))</f>
        <v/>
      </c>
      <c r="E406" s="15">
        <f>IF($S406="","",INDEX(Transjer!$B$6:$B$125,$B406))</f>
        <v>0</v>
      </c>
      <c r="F406" s="16">
        <f>IF($S406="","",INDEX(Transjer!$C$6:$C$125,$B406))</f>
        <v>0</v>
      </c>
      <c r="G406" s="17">
        <f>IF($S406="","",INDEX(Skjermingsrenter!$A$6:$A$35,$C406))</f>
        <v>2021</v>
      </c>
      <c r="H406" s="18">
        <f>IF($S406="","",INDEX(Transjer!$D$6:$D$125,$B406))</f>
        <v>0</v>
      </c>
      <c r="I406" s="18">
        <f>IF($S406="","",INDEX(Transjer!$E$6:$E$125,$B406))</f>
        <v>0</v>
      </c>
      <c r="J406" s="19">
        <f>IF($S406="","",INDEX(Skjermingsrenter!$B$6:$B$35,$C406))</f>
        <v>5.0000000000000001E-3</v>
      </c>
      <c r="K406" s="20">
        <f t="shared" si="49"/>
        <v>44197</v>
      </c>
      <c r="L406" s="21">
        <f>IF($S406="","",IF($G406&lt;YEAR($F406),0,$H406*SUMIFS(Utbytter!$D$6:$D$1005,Utbytter!$A$6:$A$1005,$E406,Utbytter!$B$6:$B$1005,"&gt;="&amp;$K406,Utbytter!$B$6:$B$1005,"&lt;="&amp;DATE($G406,12,31))))</f>
        <v>0</v>
      </c>
      <c r="M406" s="21">
        <f t="shared" si="55"/>
        <v>0</v>
      </c>
      <c r="N406" s="21">
        <f t="shared" si="50"/>
        <v>0</v>
      </c>
      <c r="O406" s="21">
        <f t="shared" si="51"/>
        <v>0</v>
      </c>
      <c r="P406" s="21">
        <f t="shared" si="52"/>
        <v>0</v>
      </c>
      <c r="Q406" s="21">
        <f t="shared" si="53"/>
        <v>0</v>
      </c>
      <c r="R406" s="21">
        <f t="shared" si="54"/>
        <v>0</v>
      </c>
      <c r="S406" s="7">
        <f>IF(ROW()-5&lt;=Kontroll!$B$8,1,"")</f>
        <v>1</v>
      </c>
    </row>
    <row r="407" spans="1:19" x14ac:dyDescent="0.2">
      <c r="A407" s="7">
        <f t="shared" si="48"/>
        <v>402</v>
      </c>
      <c r="B407" s="7">
        <f>IF($S407="","",INT(($A407-1)/Kontroll!$B$6)+1)</f>
        <v>81</v>
      </c>
      <c r="C407" s="7">
        <f>IF($S407="","",MOD($A407-1,Kontroll!$B$6)+1)</f>
        <v>2</v>
      </c>
      <c r="D407" s="15" t="str">
        <f>IF($S407="","",INDEX(Transjer!$A$6:$A$125,$B407))</f>
        <v/>
      </c>
      <c r="E407" s="15">
        <f>IF($S407="","",INDEX(Transjer!$B$6:$B$125,$B407))</f>
        <v>0</v>
      </c>
      <c r="F407" s="16">
        <f>IF($S407="","",INDEX(Transjer!$C$6:$C$125,$B407))</f>
        <v>0</v>
      </c>
      <c r="G407" s="17">
        <f>IF($S407="","",INDEX(Skjermingsrenter!$A$6:$A$35,$C407))</f>
        <v>2022</v>
      </c>
      <c r="H407" s="18">
        <f>IF($S407="","",INDEX(Transjer!$D$6:$D$125,$B407))</f>
        <v>0</v>
      </c>
      <c r="I407" s="18">
        <f>IF($S407="","",INDEX(Transjer!$E$6:$E$125,$B407))</f>
        <v>0</v>
      </c>
      <c r="J407" s="19">
        <f>IF($S407="","",INDEX(Skjermingsrenter!$B$6:$B$35,$C407))</f>
        <v>1.7000000000000001E-2</v>
      </c>
      <c r="K407" s="20">
        <f t="shared" si="49"/>
        <v>44562</v>
      </c>
      <c r="L407" s="21">
        <f>IF($S407="","",IF($G407&lt;YEAR($F407),0,$H407*SUMIFS(Utbytter!$D$6:$D$1005,Utbytter!$A$6:$A$1005,$E407,Utbytter!$B$6:$B$1005,"&gt;="&amp;$K407,Utbytter!$B$6:$B$1005,"&lt;="&amp;DATE($G407,12,31))))</f>
        <v>0</v>
      </c>
      <c r="M407" s="21">
        <f t="shared" si="55"/>
        <v>0</v>
      </c>
      <c r="N407" s="21">
        <f t="shared" si="50"/>
        <v>0</v>
      </c>
      <c r="O407" s="21">
        <f t="shared" si="51"/>
        <v>0</v>
      </c>
      <c r="P407" s="21">
        <f t="shared" si="52"/>
        <v>0</v>
      </c>
      <c r="Q407" s="21">
        <f t="shared" si="53"/>
        <v>0</v>
      </c>
      <c r="R407" s="21">
        <f t="shared" si="54"/>
        <v>0</v>
      </c>
      <c r="S407" s="7">
        <f>IF(ROW()-5&lt;=Kontroll!$B$8,1,"")</f>
        <v>1</v>
      </c>
    </row>
    <row r="408" spans="1:19" x14ac:dyDescent="0.2">
      <c r="A408" s="7">
        <f t="shared" si="48"/>
        <v>403</v>
      </c>
      <c r="B408" s="7">
        <f>IF($S408="","",INT(($A408-1)/Kontroll!$B$6)+1)</f>
        <v>81</v>
      </c>
      <c r="C408" s="7">
        <f>IF($S408="","",MOD($A408-1,Kontroll!$B$6)+1)</f>
        <v>3</v>
      </c>
      <c r="D408" s="15" t="str">
        <f>IF($S408="","",INDEX(Transjer!$A$6:$A$125,$B408))</f>
        <v/>
      </c>
      <c r="E408" s="15">
        <f>IF($S408="","",INDEX(Transjer!$B$6:$B$125,$B408))</f>
        <v>0</v>
      </c>
      <c r="F408" s="16">
        <f>IF($S408="","",INDEX(Transjer!$C$6:$C$125,$B408))</f>
        <v>0</v>
      </c>
      <c r="G408" s="17">
        <f>IF($S408="","",INDEX(Skjermingsrenter!$A$6:$A$35,$C408))</f>
        <v>2023</v>
      </c>
      <c r="H408" s="18">
        <f>IF($S408="","",INDEX(Transjer!$D$6:$D$125,$B408))</f>
        <v>0</v>
      </c>
      <c r="I408" s="18">
        <f>IF($S408="","",INDEX(Transjer!$E$6:$E$125,$B408))</f>
        <v>0</v>
      </c>
      <c r="J408" s="19">
        <f>IF($S408="","",INDEX(Skjermingsrenter!$B$6:$B$35,$C408))</f>
        <v>3.2000000000000001E-2</v>
      </c>
      <c r="K408" s="20">
        <f t="shared" si="49"/>
        <v>44927</v>
      </c>
      <c r="L408" s="21">
        <f>IF($S408="","",IF($G408&lt;YEAR($F408),0,$H408*SUMIFS(Utbytter!$D$6:$D$1005,Utbytter!$A$6:$A$1005,$E408,Utbytter!$B$6:$B$1005,"&gt;="&amp;$K408,Utbytter!$B$6:$B$1005,"&lt;="&amp;DATE($G408,12,31))))</f>
        <v>0</v>
      </c>
      <c r="M408" s="21">
        <f t="shared" si="55"/>
        <v>0</v>
      </c>
      <c r="N408" s="21">
        <f t="shared" si="50"/>
        <v>0</v>
      </c>
      <c r="O408" s="21">
        <f t="shared" si="51"/>
        <v>0</v>
      </c>
      <c r="P408" s="21">
        <f t="shared" si="52"/>
        <v>0</v>
      </c>
      <c r="Q408" s="21">
        <f t="shared" si="53"/>
        <v>0</v>
      </c>
      <c r="R408" s="21">
        <f t="shared" si="54"/>
        <v>0</v>
      </c>
      <c r="S408" s="7">
        <f>IF(ROW()-5&lt;=Kontroll!$B$8,1,"")</f>
        <v>1</v>
      </c>
    </row>
    <row r="409" spans="1:19" x14ac:dyDescent="0.2">
      <c r="A409" s="7">
        <f t="shared" si="48"/>
        <v>404</v>
      </c>
      <c r="B409" s="7">
        <f>IF($S409="","",INT(($A409-1)/Kontroll!$B$6)+1)</f>
        <v>81</v>
      </c>
      <c r="C409" s="7">
        <f>IF($S409="","",MOD($A409-1,Kontroll!$B$6)+1)</f>
        <v>4</v>
      </c>
      <c r="D409" s="15" t="str">
        <f>IF($S409="","",INDEX(Transjer!$A$6:$A$125,$B409))</f>
        <v/>
      </c>
      <c r="E409" s="15">
        <f>IF($S409="","",INDEX(Transjer!$B$6:$B$125,$B409))</f>
        <v>0</v>
      </c>
      <c r="F409" s="16">
        <f>IF($S409="","",INDEX(Transjer!$C$6:$C$125,$B409))</f>
        <v>0</v>
      </c>
      <c r="G409" s="17">
        <f>IF($S409="","",INDEX(Skjermingsrenter!$A$6:$A$35,$C409))</f>
        <v>2024</v>
      </c>
      <c r="H409" s="18">
        <f>IF($S409="","",INDEX(Transjer!$D$6:$D$125,$B409))</f>
        <v>0</v>
      </c>
      <c r="I409" s="18">
        <f>IF($S409="","",INDEX(Transjer!$E$6:$E$125,$B409))</f>
        <v>0</v>
      </c>
      <c r="J409" s="19">
        <f>IF($S409="","",INDEX(Skjermingsrenter!$B$6:$B$35,$C409))</f>
        <v>3.9E-2</v>
      </c>
      <c r="K409" s="20">
        <f t="shared" si="49"/>
        <v>45292</v>
      </c>
      <c r="L409" s="21">
        <f>IF($S409="","",IF($G409&lt;YEAR($F409),0,$H409*SUMIFS(Utbytter!$D$6:$D$1005,Utbytter!$A$6:$A$1005,$E409,Utbytter!$B$6:$B$1005,"&gt;="&amp;$K409,Utbytter!$B$6:$B$1005,"&lt;="&amp;DATE($G409,12,31))))</f>
        <v>0</v>
      </c>
      <c r="M409" s="21">
        <f t="shared" si="55"/>
        <v>0</v>
      </c>
      <c r="N409" s="21">
        <f t="shared" si="50"/>
        <v>0</v>
      </c>
      <c r="O409" s="21">
        <f t="shared" si="51"/>
        <v>0</v>
      </c>
      <c r="P409" s="21">
        <f t="shared" si="52"/>
        <v>0</v>
      </c>
      <c r="Q409" s="21">
        <f t="shared" si="53"/>
        <v>0</v>
      </c>
      <c r="R409" s="21">
        <f t="shared" si="54"/>
        <v>0</v>
      </c>
      <c r="S409" s="7">
        <f>IF(ROW()-5&lt;=Kontroll!$B$8,1,"")</f>
        <v>1</v>
      </c>
    </row>
    <row r="410" spans="1:19" x14ac:dyDescent="0.2">
      <c r="A410" s="7">
        <f t="shared" si="48"/>
        <v>405</v>
      </c>
      <c r="B410" s="7">
        <f>IF($S410="","",INT(($A410-1)/Kontroll!$B$6)+1)</f>
        <v>81</v>
      </c>
      <c r="C410" s="7">
        <f>IF($S410="","",MOD($A410-1,Kontroll!$B$6)+1)</f>
        <v>5</v>
      </c>
      <c r="D410" s="15" t="str">
        <f>IF($S410="","",INDEX(Transjer!$A$6:$A$125,$B410))</f>
        <v/>
      </c>
      <c r="E410" s="15">
        <f>IF($S410="","",INDEX(Transjer!$B$6:$B$125,$B410))</f>
        <v>0</v>
      </c>
      <c r="F410" s="16">
        <f>IF($S410="","",INDEX(Transjer!$C$6:$C$125,$B410))</f>
        <v>0</v>
      </c>
      <c r="G410" s="17">
        <f>IF($S410="","",INDEX(Skjermingsrenter!$A$6:$A$35,$C410))</f>
        <v>2025</v>
      </c>
      <c r="H410" s="18">
        <f>IF($S410="","",INDEX(Transjer!$D$6:$D$125,$B410))</f>
        <v>0</v>
      </c>
      <c r="I410" s="18">
        <f>IF($S410="","",INDEX(Transjer!$E$6:$E$125,$B410))</f>
        <v>0</v>
      </c>
      <c r="J410" s="19">
        <f>IF($S410="","",INDEX(Skjermingsrenter!$B$6:$B$35,$C410))</f>
        <v>3.5999999999999997E-2</v>
      </c>
      <c r="K410" s="20">
        <f t="shared" si="49"/>
        <v>45658</v>
      </c>
      <c r="L410" s="21">
        <f>IF($S410="","",IF($G410&lt;YEAR($F410),0,$H410*SUMIFS(Utbytter!$D$6:$D$1005,Utbytter!$A$6:$A$1005,$E410,Utbytter!$B$6:$B$1005,"&gt;="&amp;$K410,Utbytter!$B$6:$B$1005,"&lt;="&amp;DATE($G410,12,31))))</f>
        <v>0</v>
      </c>
      <c r="M410" s="21">
        <f t="shared" si="55"/>
        <v>0</v>
      </c>
      <c r="N410" s="21">
        <f t="shared" si="50"/>
        <v>0</v>
      </c>
      <c r="O410" s="21">
        <f t="shared" si="51"/>
        <v>0</v>
      </c>
      <c r="P410" s="21">
        <f t="shared" si="52"/>
        <v>0</v>
      </c>
      <c r="Q410" s="21">
        <f t="shared" si="53"/>
        <v>0</v>
      </c>
      <c r="R410" s="21">
        <f t="shared" si="54"/>
        <v>0</v>
      </c>
      <c r="S410" s="7">
        <f>IF(ROW()-5&lt;=Kontroll!$B$8,1,"")</f>
        <v>1</v>
      </c>
    </row>
    <row r="411" spans="1:19" x14ac:dyDescent="0.2">
      <c r="A411" s="7">
        <f t="shared" si="48"/>
        <v>406</v>
      </c>
      <c r="B411" s="7">
        <f>IF($S411="","",INT(($A411-1)/Kontroll!$B$6)+1)</f>
        <v>82</v>
      </c>
      <c r="C411" s="7">
        <f>IF($S411="","",MOD($A411-1,Kontroll!$B$6)+1)</f>
        <v>1</v>
      </c>
      <c r="D411" s="15" t="str">
        <f>IF($S411="","",INDEX(Transjer!$A$6:$A$125,$B411))</f>
        <v/>
      </c>
      <c r="E411" s="15">
        <f>IF($S411="","",INDEX(Transjer!$B$6:$B$125,$B411))</f>
        <v>0</v>
      </c>
      <c r="F411" s="16">
        <f>IF($S411="","",INDEX(Transjer!$C$6:$C$125,$B411))</f>
        <v>0</v>
      </c>
      <c r="G411" s="17">
        <f>IF($S411="","",INDEX(Skjermingsrenter!$A$6:$A$35,$C411))</f>
        <v>2021</v>
      </c>
      <c r="H411" s="18">
        <f>IF($S411="","",INDEX(Transjer!$D$6:$D$125,$B411))</f>
        <v>0</v>
      </c>
      <c r="I411" s="18">
        <f>IF($S411="","",INDEX(Transjer!$E$6:$E$125,$B411))</f>
        <v>0</v>
      </c>
      <c r="J411" s="19">
        <f>IF($S411="","",INDEX(Skjermingsrenter!$B$6:$B$35,$C411))</f>
        <v>5.0000000000000001E-3</v>
      </c>
      <c r="K411" s="20">
        <f t="shared" si="49"/>
        <v>44197</v>
      </c>
      <c r="L411" s="21">
        <f>IF($S411="","",IF($G411&lt;YEAR($F411),0,$H411*SUMIFS(Utbytter!$D$6:$D$1005,Utbytter!$A$6:$A$1005,$E411,Utbytter!$B$6:$B$1005,"&gt;="&amp;$K411,Utbytter!$B$6:$B$1005,"&lt;="&amp;DATE($G411,12,31))))</f>
        <v>0</v>
      </c>
      <c r="M411" s="21">
        <f t="shared" si="55"/>
        <v>0</v>
      </c>
      <c r="N411" s="21">
        <f t="shared" si="50"/>
        <v>0</v>
      </c>
      <c r="O411" s="21">
        <f t="shared" si="51"/>
        <v>0</v>
      </c>
      <c r="P411" s="21">
        <f t="shared" si="52"/>
        <v>0</v>
      </c>
      <c r="Q411" s="21">
        <f t="shared" si="53"/>
        <v>0</v>
      </c>
      <c r="R411" s="21">
        <f t="shared" si="54"/>
        <v>0</v>
      </c>
      <c r="S411" s="7">
        <f>IF(ROW()-5&lt;=Kontroll!$B$8,1,"")</f>
        <v>1</v>
      </c>
    </row>
    <row r="412" spans="1:19" x14ac:dyDescent="0.2">
      <c r="A412" s="7">
        <f t="shared" si="48"/>
        <v>407</v>
      </c>
      <c r="B412" s="7">
        <f>IF($S412="","",INT(($A412-1)/Kontroll!$B$6)+1)</f>
        <v>82</v>
      </c>
      <c r="C412" s="7">
        <f>IF($S412="","",MOD($A412-1,Kontroll!$B$6)+1)</f>
        <v>2</v>
      </c>
      <c r="D412" s="15" t="str">
        <f>IF($S412="","",INDEX(Transjer!$A$6:$A$125,$B412))</f>
        <v/>
      </c>
      <c r="E412" s="15">
        <f>IF($S412="","",INDEX(Transjer!$B$6:$B$125,$B412))</f>
        <v>0</v>
      </c>
      <c r="F412" s="16">
        <f>IF($S412="","",INDEX(Transjer!$C$6:$C$125,$B412))</f>
        <v>0</v>
      </c>
      <c r="G412" s="17">
        <f>IF($S412="","",INDEX(Skjermingsrenter!$A$6:$A$35,$C412))</f>
        <v>2022</v>
      </c>
      <c r="H412" s="18">
        <f>IF($S412="","",INDEX(Transjer!$D$6:$D$125,$B412))</f>
        <v>0</v>
      </c>
      <c r="I412" s="18">
        <f>IF($S412="","",INDEX(Transjer!$E$6:$E$125,$B412))</f>
        <v>0</v>
      </c>
      <c r="J412" s="19">
        <f>IF($S412="","",INDEX(Skjermingsrenter!$B$6:$B$35,$C412))</f>
        <v>1.7000000000000001E-2</v>
      </c>
      <c r="K412" s="20">
        <f t="shared" si="49"/>
        <v>44562</v>
      </c>
      <c r="L412" s="21">
        <f>IF($S412="","",IF($G412&lt;YEAR($F412),0,$H412*SUMIFS(Utbytter!$D$6:$D$1005,Utbytter!$A$6:$A$1005,$E412,Utbytter!$B$6:$B$1005,"&gt;="&amp;$K412,Utbytter!$B$6:$B$1005,"&lt;="&amp;DATE($G412,12,31))))</f>
        <v>0</v>
      </c>
      <c r="M412" s="21">
        <f t="shared" si="55"/>
        <v>0</v>
      </c>
      <c r="N412" s="21">
        <f t="shared" si="50"/>
        <v>0</v>
      </c>
      <c r="O412" s="21">
        <f t="shared" si="51"/>
        <v>0</v>
      </c>
      <c r="P412" s="21">
        <f t="shared" si="52"/>
        <v>0</v>
      </c>
      <c r="Q412" s="21">
        <f t="shared" si="53"/>
        <v>0</v>
      </c>
      <c r="R412" s="21">
        <f t="shared" si="54"/>
        <v>0</v>
      </c>
      <c r="S412" s="7">
        <f>IF(ROW()-5&lt;=Kontroll!$B$8,1,"")</f>
        <v>1</v>
      </c>
    </row>
    <row r="413" spans="1:19" x14ac:dyDescent="0.2">
      <c r="A413" s="7">
        <f t="shared" si="48"/>
        <v>408</v>
      </c>
      <c r="B413" s="7">
        <f>IF($S413="","",INT(($A413-1)/Kontroll!$B$6)+1)</f>
        <v>82</v>
      </c>
      <c r="C413" s="7">
        <f>IF($S413="","",MOD($A413-1,Kontroll!$B$6)+1)</f>
        <v>3</v>
      </c>
      <c r="D413" s="15" t="str">
        <f>IF($S413="","",INDEX(Transjer!$A$6:$A$125,$B413))</f>
        <v/>
      </c>
      <c r="E413" s="15">
        <f>IF($S413="","",INDEX(Transjer!$B$6:$B$125,$B413))</f>
        <v>0</v>
      </c>
      <c r="F413" s="16">
        <f>IF($S413="","",INDEX(Transjer!$C$6:$C$125,$B413))</f>
        <v>0</v>
      </c>
      <c r="G413" s="17">
        <f>IF($S413="","",INDEX(Skjermingsrenter!$A$6:$A$35,$C413))</f>
        <v>2023</v>
      </c>
      <c r="H413" s="18">
        <f>IF($S413="","",INDEX(Transjer!$D$6:$D$125,$B413))</f>
        <v>0</v>
      </c>
      <c r="I413" s="18">
        <f>IF($S413="","",INDEX(Transjer!$E$6:$E$125,$B413))</f>
        <v>0</v>
      </c>
      <c r="J413" s="19">
        <f>IF($S413="","",INDEX(Skjermingsrenter!$B$6:$B$35,$C413))</f>
        <v>3.2000000000000001E-2</v>
      </c>
      <c r="K413" s="20">
        <f t="shared" si="49"/>
        <v>44927</v>
      </c>
      <c r="L413" s="21">
        <f>IF($S413="","",IF($G413&lt;YEAR($F413),0,$H413*SUMIFS(Utbytter!$D$6:$D$1005,Utbytter!$A$6:$A$1005,$E413,Utbytter!$B$6:$B$1005,"&gt;="&amp;$K413,Utbytter!$B$6:$B$1005,"&lt;="&amp;DATE($G413,12,31))))</f>
        <v>0</v>
      </c>
      <c r="M413" s="21">
        <f t="shared" si="55"/>
        <v>0</v>
      </c>
      <c r="N413" s="21">
        <f t="shared" si="50"/>
        <v>0</v>
      </c>
      <c r="O413" s="21">
        <f t="shared" si="51"/>
        <v>0</v>
      </c>
      <c r="P413" s="21">
        <f t="shared" si="52"/>
        <v>0</v>
      </c>
      <c r="Q413" s="21">
        <f t="shared" si="53"/>
        <v>0</v>
      </c>
      <c r="R413" s="21">
        <f t="shared" si="54"/>
        <v>0</v>
      </c>
      <c r="S413" s="7">
        <f>IF(ROW()-5&lt;=Kontroll!$B$8,1,"")</f>
        <v>1</v>
      </c>
    </row>
    <row r="414" spans="1:19" x14ac:dyDescent="0.2">
      <c r="A414" s="7">
        <f t="shared" si="48"/>
        <v>409</v>
      </c>
      <c r="B414" s="7">
        <f>IF($S414="","",INT(($A414-1)/Kontroll!$B$6)+1)</f>
        <v>82</v>
      </c>
      <c r="C414" s="7">
        <f>IF($S414="","",MOD($A414-1,Kontroll!$B$6)+1)</f>
        <v>4</v>
      </c>
      <c r="D414" s="15" t="str">
        <f>IF($S414="","",INDEX(Transjer!$A$6:$A$125,$B414))</f>
        <v/>
      </c>
      <c r="E414" s="15">
        <f>IF($S414="","",INDEX(Transjer!$B$6:$B$125,$B414))</f>
        <v>0</v>
      </c>
      <c r="F414" s="16">
        <f>IF($S414="","",INDEX(Transjer!$C$6:$C$125,$B414))</f>
        <v>0</v>
      </c>
      <c r="G414" s="17">
        <f>IF($S414="","",INDEX(Skjermingsrenter!$A$6:$A$35,$C414))</f>
        <v>2024</v>
      </c>
      <c r="H414" s="18">
        <f>IF($S414="","",INDEX(Transjer!$D$6:$D$125,$B414))</f>
        <v>0</v>
      </c>
      <c r="I414" s="18">
        <f>IF($S414="","",INDEX(Transjer!$E$6:$E$125,$B414))</f>
        <v>0</v>
      </c>
      <c r="J414" s="19">
        <f>IF($S414="","",INDEX(Skjermingsrenter!$B$6:$B$35,$C414))</f>
        <v>3.9E-2</v>
      </c>
      <c r="K414" s="20">
        <f t="shared" si="49"/>
        <v>45292</v>
      </c>
      <c r="L414" s="21">
        <f>IF($S414="","",IF($G414&lt;YEAR($F414),0,$H414*SUMIFS(Utbytter!$D$6:$D$1005,Utbytter!$A$6:$A$1005,$E414,Utbytter!$B$6:$B$1005,"&gt;="&amp;$K414,Utbytter!$B$6:$B$1005,"&lt;="&amp;DATE($G414,12,31))))</f>
        <v>0</v>
      </c>
      <c r="M414" s="21">
        <f t="shared" si="55"/>
        <v>0</v>
      </c>
      <c r="N414" s="21">
        <f t="shared" si="50"/>
        <v>0</v>
      </c>
      <c r="O414" s="21">
        <f t="shared" si="51"/>
        <v>0</v>
      </c>
      <c r="P414" s="21">
        <f t="shared" si="52"/>
        <v>0</v>
      </c>
      <c r="Q414" s="21">
        <f t="shared" si="53"/>
        <v>0</v>
      </c>
      <c r="R414" s="21">
        <f t="shared" si="54"/>
        <v>0</v>
      </c>
      <c r="S414" s="7">
        <f>IF(ROW()-5&lt;=Kontroll!$B$8,1,"")</f>
        <v>1</v>
      </c>
    </row>
    <row r="415" spans="1:19" x14ac:dyDescent="0.2">
      <c r="A415" s="7">
        <f t="shared" si="48"/>
        <v>410</v>
      </c>
      <c r="B415" s="7">
        <f>IF($S415="","",INT(($A415-1)/Kontroll!$B$6)+1)</f>
        <v>82</v>
      </c>
      <c r="C415" s="7">
        <f>IF($S415="","",MOD($A415-1,Kontroll!$B$6)+1)</f>
        <v>5</v>
      </c>
      <c r="D415" s="15" t="str">
        <f>IF($S415="","",INDEX(Transjer!$A$6:$A$125,$B415))</f>
        <v/>
      </c>
      <c r="E415" s="15">
        <f>IF($S415="","",INDEX(Transjer!$B$6:$B$125,$B415))</f>
        <v>0</v>
      </c>
      <c r="F415" s="16">
        <f>IF($S415="","",INDEX(Transjer!$C$6:$C$125,$B415))</f>
        <v>0</v>
      </c>
      <c r="G415" s="17">
        <f>IF($S415="","",INDEX(Skjermingsrenter!$A$6:$A$35,$C415))</f>
        <v>2025</v>
      </c>
      <c r="H415" s="18">
        <f>IF($S415="","",INDEX(Transjer!$D$6:$D$125,$B415))</f>
        <v>0</v>
      </c>
      <c r="I415" s="18">
        <f>IF($S415="","",INDEX(Transjer!$E$6:$E$125,$B415))</f>
        <v>0</v>
      </c>
      <c r="J415" s="19">
        <f>IF($S415="","",INDEX(Skjermingsrenter!$B$6:$B$35,$C415))</f>
        <v>3.5999999999999997E-2</v>
      </c>
      <c r="K415" s="20">
        <f t="shared" si="49"/>
        <v>45658</v>
      </c>
      <c r="L415" s="21">
        <f>IF($S415="","",IF($G415&lt;YEAR($F415),0,$H415*SUMIFS(Utbytter!$D$6:$D$1005,Utbytter!$A$6:$A$1005,$E415,Utbytter!$B$6:$B$1005,"&gt;="&amp;$K415,Utbytter!$B$6:$B$1005,"&lt;="&amp;DATE($G415,12,31))))</f>
        <v>0</v>
      </c>
      <c r="M415" s="21">
        <f t="shared" si="55"/>
        <v>0</v>
      </c>
      <c r="N415" s="21">
        <f t="shared" si="50"/>
        <v>0</v>
      </c>
      <c r="O415" s="21">
        <f t="shared" si="51"/>
        <v>0</v>
      </c>
      <c r="P415" s="21">
        <f t="shared" si="52"/>
        <v>0</v>
      </c>
      <c r="Q415" s="21">
        <f t="shared" si="53"/>
        <v>0</v>
      </c>
      <c r="R415" s="21">
        <f t="shared" si="54"/>
        <v>0</v>
      </c>
      <c r="S415" s="7">
        <f>IF(ROW()-5&lt;=Kontroll!$B$8,1,"")</f>
        <v>1</v>
      </c>
    </row>
    <row r="416" spans="1:19" x14ac:dyDescent="0.2">
      <c r="A416" s="7">
        <f t="shared" si="48"/>
        <v>411</v>
      </c>
      <c r="B416" s="7">
        <f>IF($S416="","",INT(($A416-1)/Kontroll!$B$6)+1)</f>
        <v>83</v>
      </c>
      <c r="C416" s="7">
        <f>IF($S416="","",MOD($A416-1,Kontroll!$B$6)+1)</f>
        <v>1</v>
      </c>
      <c r="D416" s="15" t="str">
        <f>IF($S416="","",INDEX(Transjer!$A$6:$A$125,$B416))</f>
        <v/>
      </c>
      <c r="E416" s="15">
        <f>IF($S416="","",INDEX(Transjer!$B$6:$B$125,$B416))</f>
        <v>0</v>
      </c>
      <c r="F416" s="16">
        <f>IF($S416="","",INDEX(Transjer!$C$6:$C$125,$B416))</f>
        <v>0</v>
      </c>
      <c r="G416" s="17">
        <f>IF($S416="","",INDEX(Skjermingsrenter!$A$6:$A$35,$C416))</f>
        <v>2021</v>
      </c>
      <c r="H416" s="18">
        <f>IF($S416="","",INDEX(Transjer!$D$6:$D$125,$B416))</f>
        <v>0</v>
      </c>
      <c r="I416" s="18">
        <f>IF($S416="","",INDEX(Transjer!$E$6:$E$125,$B416))</f>
        <v>0</v>
      </c>
      <c r="J416" s="19">
        <f>IF($S416="","",INDEX(Skjermingsrenter!$B$6:$B$35,$C416))</f>
        <v>5.0000000000000001E-3</v>
      </c>
      <c r="K416" s="20">
        <f t="shared" si="49"/>
        <v>44197</v>
      </c>
      <c r="L416" s="21">
        <f>IF($S416="","",IF($G416&lt;YEAR($F416),0,$H416*SUMIFS(Utbytter!$D$6:$D$1005,Utbytter!$A$6:$A$1005,$E416,Utbytter!$B$6:$B$1005,"&gt;="&amp;$K416,Utbytter!$B$6:$B$1005,"&lt;="&amp;DATE($G416,12,31))))</f>
        <v>0</v>
      </c>
      <c r="M416" s="21">
        <f t="shared" si="55"/>
        <v>0</v>
      </c>
      <c r="N416" s="21">
        <f t="shared" si="50"/>
        <v>0</v>
      </c>
      <c r="O416" s="21">
        <f t="shared" si="51"/>
        <v>0</v>
      </c>
      <c r="P416" s="21">
        <f t="shared" si="52"/>
        <v>0</v>
      </c>
      <c r="Q416" s="21">
        <f t="shared" si="53"/>
        <v>0</v>
      </c>
      <c r="R416" s="21">
        <f t="shared" si="54"/>
        <v>0</v>
      </c>
      <c r="S416" s="7">
        <f>IF(ROW()-5&lt;=Kontroll!$B$8,1,"")</f>
        <v>1</v>
      </c>
    </row>
    <row r="417" spans="1:19" x14ac:dyDescent="0.2">
      <c r="A417" s="7">
        <f t="shared" si="48"/>
        <v>412</v>
      </c>
      <c r="B417" s="7">
        <f>IF($S417="","",INT(($A417-1)/Kontroll!$B$6)+1)</f>
        <v>83</v>
      </c>
      <c r="C417" s="7">
        <f>IF($S417="","",MOD($A417-1,Kontroll!$B$6)+1)</f>
        <v>2</v>
      </c>
      <c r="D417" s="15" t="str">
        <f>IF($S417="","",INDEX(Transjer!$A$6:$A$125,$B417))</f>
        <v/>
      </c>
      <c r="E417" s="15">
        <f>IF($S417="","",INDEX(Transjer!$B$6:$B$125,$B417))</f>
        <v>0</v>
      </c>
      <c r="F417" s="16">
        <f>IF($S417="","",INDEX(Transjer!$C$6:$C$125,$B417))</f>
        <v>0</v>
      </c>
      <c r="G417" s="17">
        <f>IF($S417="","",INDEX(Skjermingsrenter!$A$6:$A$35,$C417))</f>
        <v>2022</v>
      </c>
      <c r="H417" s="18">
        <f>IF($S417="","",INDEX(Transjer!$D$6:$D$125,$B417))</f>
        <v>0</v>
      </c>
      <c r="I417" s="18">
        <f>IF($S417="","",INDEX(Transjer!$E$6:$E$125,$B417))</f>
        <v>0</v>
      </c>
      <c r="J417" s="19">
        <f>IF($S417="","",INDEX(Skjermingsrenter!$B$6:$B$35,$C417))</f>
        <v>1.7000000000000001E-2</v>
      </c>
      <c r="K417" s="20">
        <f t="shared" si="49"/>
        <v>44562</v>
      </c>
      <c r="L417" s="21">
        <f>IF($S417="","",IF($G417&lt;YEAR($F417),0,$H417*SUMIFS(Utbytter!$D$6:$D$1005,Utbytter!$A$6:$A$1005,$E417,Utbytter!$B$6:$B$1005,"&gt;="&amp;$K417,Utbytter!$B$6:$B$1005,"&lt;="&amp;DATE($G417,12,31))))</f>
        <v>0</v>
      </c>
      <c r="M417" s="21">
        <f t="shared" si="55"/>
        <v>0</v>
      </c>
      <c r="N417" s="21">
        <f t="shared" si="50"/>
        <v>0</v>
      </c>
      <c r="O417" s="21">
        <f t="shared" si="51"/>
        <v>0</v>
      </c>
      <c r="P417" s="21">
        <f t="shared" si="52"/>
        <v>0</v>
      </c>
      <c r="Q417" s="21">
        <f t="shared" si="53"/>
        <v>0</v>
      </c>
      <c r="R417" s="21">
        <f t="shared" si="54"/>
        <v>0</v>
      </c>
      <c r="S417" s="7">
        <f>IF(ROW()-5&lt;=Kontroll!$B$8,1,"")</f>
        <v>1</v>
      </c>
    </row>
    <row r="418" spans="1:19" x14ac:dyDescent="0.2">
      <c r="A418" s="7">
        <f t="shared" si="48"/>
        <v>413</v>
      </c>
      <c r="B418" s="7">
        <f>IF($S418="","",INT(($A418-1)/Kontroll!$B$6)+1)</f>
        <v>83</v>
      </c>
      <c r="C418" s="7">
        <f>IF($S418="","",MOD($A418-1,Kontroll!$B$6)+1)</f>
        <v>3</v>
      </c>
      <c r="D418" s="15" t="str">
        <f>IF($S418="","",INDEX(Transjer!$A$6:$A$125,$B418))</f>
        <v/>
      </c>
      <c r="E418" s="15">
        <f>IF($S418="","",INDEX(Transjer!$B$6:$B$125,$B418))</f>
        <v>0</v>
      </c>
      <c r="F418" s="16">
        <f>IF($S418="","",INDEX(Transjer!$C$6:$C$125,$B418))</f>
        <v>0</v>
      </c>
      <c r="G418" s="17">
        <f>IF($S418="","",INDEX(Skjermingsrenter!$A$6:$A$35,$C418))</f>
        <v>2023</v>
      </c>
      <c r="H418" s="18">
        <f>IF($S418="","",INDEX(Transjer!$D$6:$D$125,$B418))</f>
        <v>0</v>
      </c>
      <c r="I418" s="18">
        <f>IF($S418="","",INDEX(Transjer!$E$6:$E$125,$B418))</f>
        <v>0</v>
      </c>
      <c r="J418" s="19">
        <f>IF($S418="","",INDEX(Skjermingsrenter!$B$6:$B$35,$C418))</f>
        <v>3.2000000000000001E-2</v>
      </c>
      <c r="K418" s="20">
        <f t="shared" si="49"/>
        <v>44927</v>
      </c>
      <c r="L418" s="21">
        <f>IF($S418="","",IF($G418&lt;YEAR($F418),0,$H418*SUMIFS(Utbytter!$D$6:$D$1005,Utbytter!$A$6:$A$1005,$E418,Utbytter!$B$6:$B$1005,"&gt;="&amp;$K418,Utbytter!$B$6:$B$1005,"&lt;="&amp;DATE($G418,12,31))))</f>
        <v>0</v>
      </c>
      <c r="M418" s="21">
        <f t="shared" si="55"/>
        <v>0</v>
      </c>
      <c r="N418" s="21">
        <f t="shared" si="50"/>
        <v>0</v>
      </c>
      <c r="O418" s="21">
        <f t="shared" si="51"/>
        <v>0</v>
      </c>
      <c r="P418" s="21">
        <f t="shared" si="52"/>
        <v>0</v>
      </c>
      <c r="Q418" s="21">
        <f t="shared" si="53"/>
        <v>0</v>
      </c>
      <c r="R418" s="21">
        <f t="shared" si="54"/>
        <v>0</v>
      </c>
      <c r="S418" s="7">
        <f>IF(ROW()-5&lt;=Kontroll!$B$8,1,"")</f>
        <v>1</v>
      </c>
    </row>
    <row r="419" spans="1:19" x14ac:dyDescent="0.2">
      <c r="A419" s="7">
        <f t="shared" si="48"/>
        <v>414</v>
      </c>
      <c r="B419" s="7">
        <f>IF($S419="","",INT(($A419-1)/Kontroll!$B$6)+1)</f>
        <v>83</v>
      </c>
      <c r="C419" s="7">
        <f>IF($S419="","",MOD($A419-1,Kontroll!$B$6)+1)</f>
        <v>4</v>
      </c>
      <c r="D419" s="15" t="str">
        <f>IF($S419="","",INDEX(Transjer!$A$6:$A$125,$B419))</f>
        <v/>
      </c>
      <c r="E419" s="15">
        <f>IF($S419="","",INDEX(Transjer!$B$6:$B$125,$B419))</f>
        <v>0</v>
      </c>
      <c r="F419" s="16">
        <f>IF($S419="","",INDEX(Transjer!$C$6:$C$125,$B419))</f>
        <v>0</v>
      </c>
      <c r="G419" s="17">
        <f>IF($S419="","",INDEX(Skjermingsrenter!$A$6:$A$35,$C419))</f>
        <v>2024</v>
      </c>
      <c r="H419" s="18">
        <f>IF($S419="","",INDEX(Transjer!$D$6:$D$125,$B419))</f>
        <v>0</v>
      </c>
      <c r="I419" s="18">
        <f>IF($S419="","",INDEX(Transjer!$E$6:$E$125,$B419))</f>
        <v>0</v>
      </c>
      <c r="J419" s="19">
        <f>IF($S419="","",INDEX(Skjermingsrenter!$B$6:$B$35,$C419))</f>
        <v>3.9E-2</v>
      </c>
      <c r="K419" s="20">
        <f t="shared" si="49"/>
        <v>45292</v>
      </c>
      <c r="L419" s="21">
        <f>IF($S419="","",IF($G419&lt;YEAR($F419),0,$H419*SUMIFS(Utbytter!$D$6:$D$1005,Utbytter!$A$6:$A$1005,$E419,Utbytter!$B$6:$B$1005,"&gt;="&amp;$K419,Utbytter!$B$6:$B$1005,"&lt;="&amp;DATE($G419,12,31))))</f>
        <v>0</v>
      </c>
      <c r="M419" s="21">
        <f t="shared" si="55"/>
        <v>0</v>
      </c>
      <c r="N419" s="21">
        <f t="shared" si="50"/>
        <v>0</v>
      </c>
      <c r="O419" s="21">
        <f t="shared" si="51"/>
        <v>0</v>
      </c>
      <c r="P419" s="21">
        <f t="shared" si="52"/>
        <v>0</v>
      </c>
      <c r="Q419" s="21">
        <f t="shared" si="53"/>
        <v>0</v>
      </c>
      <c r="R419" s="21">
        <f t="shared" si="54"/>
        <v>0</v>
      </c>
      <c r="S419" s="7">
        <f>IF(ROW()-5&lt;=Kontroll!$B$8,1,"")</f>
        <v>1</v>
      </c>
    </row>
    <row r="420" spans="1:19" x14ac:dyDescent="0.2">
      <c r="A420" s="7">
        <f t="shared" si="48"/>
        <v>415</v>
      </c>
      <c r="B420" s="7">
        <f>IF($S420="","",INT(($A420-1)/Kontroll!$B$6)+1)</f>
        <v>83</v>
      </c>
      <c r="C420" s="7">
        <f>IF($S420="","",MOD($A420-1,Kontroll!$B$6)+1)</f>
        <v>5</v>
      </c>
      <c r="D420" s="15" t="str">
        <f>IF($S420="","",INDEX(Transjer!$A$6:$A$125,$B420))</f>
        <v/>
      </c>
      <c r="E420" s="15">
        <f>IF($S420="","",INDEX(Transjer!$B$6:$B$125,$B420))</f>
        <v>0</v>
      </c>
      <c r="F420" s="16">
        <f>IF($S420="","",INDEX(Transjer!$C$6:$C$125,$B420))</f>
        <v>0</v>
      </c>
      <c r="G420" s="17">
        <f>IF($S420="","",INDEX(Skjermingsrenter!$A$6:$A$35,$C420))</f>
        <v>2025</v>
      </c>
      <c r="H420" s="18">
        <f>IF($S420="","",INDEX(Transjer!$D$6:$D$125,$B420))</f>
        <v>0</v>
      </c>
      <c r="I420" s="18">
        <f>IF($S420="","",INDEX(Transjer!$E$6:$E$125,$B420))</f>
        <v>0</v>
      </c>
      <c r="J420" s="19">
        <f>IF($S420="","",INDEX(Skjermingsrenter!$B$6:$B$35,$C420))</f>
        <v>3.5999999999999997E-2</v>
      </c>
      <c r="K420" s="20">
        <f t="shared" si="49"/>
        <v>45658</v>
      </c>
      <c r="L420" s="21">
        <f>IF($S420="","",IF($G420&lt;YEAR($F420),0,$H420*SUMIFS(Utbytter!$D$6:$D$1005,Utbytter!$A$6:$A$1005,$E420,Utbytter!$B$6:$B$1005,"&gt;="&amp;$K420,Utbytter!$B$6:$B$1005,"&lt;="&amp;DATE($G420,12,31))))</f>
        <v>0</v>
      </c>
      <c r="M420" s="21">
        <f t="shared" si="55"/>
        <v>0</v>
      </c>
      <c r="N420" s="21">
        <f t="shared" si="50"/>
        <v>0</v>
      </c>
      <c r="O420" s="21">
        <f t="shared" si="51"/>
        <v>0</v>
      </c>
      <c r="P420" s="21">
        <f t="shared" si="52"/>
        <v>0</v>
      </c>
      <c r="Q420" s="21">
        <f t="shared" si="53"/>
        <v>0</v>
      </c>
      <c r="R420" s="21">
        <f t="shared" si="54"/>
        <v>0</v>
      </c>
      <c r="S420" s="7">
        <f>IF(ROW()-5&lt;=Kontroll!$B$8,1,"")</f>
        <v>1</v>
      </c>
    </row>
    <row r="421" spans="1:19" x14ac:dyDescent="0.2">
      <c r="A421" s="7">
        <f t="shared" si="48"/>
        <v>416</v>
      </c>
      <c r="B421" s="7">
        <f>IF($S421="","",INT(($A421-1)/Kontroll!$B$6)+1)</f>
        <v>84</v>
      </c>
      <c r="C421" s="7">
        <f>IF($S421="","",MOD($A421-1,Kontroll!$B$6)+1)</f>
        <v>1</v>
      </c>
      <c r="D421" s="15" t="str">
        <f>IF($S421="","",INDEX(Transjer!$A$6:$A$125,$B421))</f>
        <v/>
      </c>
      <c r="E421" s="15">
        <f>IF($S421="","",INDEX(Transjer!$B$6:$B$125,$B421))</f>
        <v>0</v>
      </c>
      <c r="F421" s="16">
        <f>IF($S421="","",INDEX(Transjer!$C$6:$C$125,$B421))</f>
        <v>0</v>
      </c>
      <c r="G421" s="17">
        <f>IF($S421="","",INDEX(Skjermingsrenter!$A$6:$A$35,$C421))</f>
        <v>2021</v>
      </c>
      <c r="H421" s="18">
        <f>IF($S421="","",INDEX(Transjer!$D$6:$D$125,$B421))</f>
        <v>0</v>
      </c>
      <c r="I421" s="18">
        <f>IF($S421="","",INDEX(Transjer!$E$6:$E$125,$B421))</f>
        <v>0</v>
      </c>
      <c r="J421" s="19">
        <f>IF($S421="","",INDEX(Skjermingsrenter!$B$6:$B$35,$C421))</f>
        <v>5.0000000000000001E-3</v>
      </c>
      <c r="K421" s="20">
        <f t="shared" si="49"/>
        <v>44197</v>
      </c>
      <c r="L421" s="21">
        <f>IF($S421="","",IF($G421&lt;YEAR($F421),0,$H421*SUMIFS(Utbytter!$D$6:$D$1005,Utbytter!$A$6:$A$1005,$E421,Utbytter!$B$6:$B$1005,"&gt;="&amp;$K421,Utbytter!$B$6:$B$1005,"&lt;="&amp;DATE($G421,12,31))))</f>
        <v>0</v>
      </c>
      <c r="M421" s="21">
        <f t="shared" si="55"/>
        <v>0</v>
      </c>
      <c r="N421" s="21">
        <f t="shared" si="50"/>
        <v>0</v>
      </c>
      <c r="O421" s="21">
        <f t="shared" si="51"/>
        <v>0</v>
      </c>
      <c r="P421" s="21">
        <f t="shared" si="52"/>
        <v>0</v>
      </c>
      <c r="Q421" s="21">
        <f t="shared" si="53"/>
        <v>0</v>
      </c>
      <c r="R421" s="21">
        <f t="shared" si="54"/>
        <v>0</v>
      </c>
      <c r="S421" s="7">
        <f>IF(ROW()-5&lt;=Kontroll!$B$8,1,"")</f>
        <v>1</v>
      </c>
    </row>
    <row r="422" spans="1:19" x14ac:dyDescent="0.2">
      <c r="A422" s="7">
        <f t="shared" si="48"/>
        <v>417</v>
      </c>
      <c r="B422" s="7">
        <f>IF($S422="","",INT(($A422-1)/Kontroll!$B$6)+1)</f>
        <v>84</v>
      </c>
      <c r="C422" s="7">
        <f>IF($S422="","",MOD($A422-1,Kontroll!$B$6)+1)</f>
        <v>2</v>
      </c>
      <c r="D422" s="15" t="str">
        <f>IF($S422="","",INDEX(Transjer!$A$6:$A$125,$B422))</f>
        <v/>
      </c>
      <c r="E422" s="15">
        <f>IF($S422="","",INDEX(Transjer!$B$6:$B$125,$B422))</f>
        <v>0</v>
      </c>
      <c r="F422" s="16">
        <f>IF($S422="","",INDEX(Transjer!$C$6:$C$125,$B422))</f>
        <v>0</v>
      </c>
      <c r="G422" s="17">
        <f>IF($S422="","",INDEX(Skjermingsrenter!$A$6:$A$35,$C422))</f>
        <v>2022</v>
      </c>
      <c r="H422" s="18">
        <f>IF($S422="","",INDEX(Transjer!$D$6:$D$125,$B422))</f>
        <v>0</v>
      </c>
      <c r="I422" s="18">
        <f>IF($S422="","",INDEX(Transjer!$E$6:$E$125,$B422))</f>
        <v>0</v>
      </c>
      <c r="J422" s="19">
        <f>IF($S422="","",INDEX(Skjermingsrenter!$B$6:$B$35,$C422))</f>
        <v>1.7000000000000001E-2</v>
      </c>
      <c r="K422" s="20">
        <f t="shared" si="49"/>
        <v>44562</v>
      </c>
      <c r="L422" s="21">
        <f>IF($S422="","",IF($G422&lt;YEAR($F422),0,$H422*SUMIFS(Utbytter!$D$6:$D$1005,Utbytter!$A$6:$A$1005,$E422,Utbytter!$B$6:$B$1005,"&gt;="&amp;$K422,Utbytter!$B$6:$B$1005,"&lt;="&amp;DATE($G422,12,31))))</f>
        <v>0</v>
      </c>
      <c r="M422" s="21">
        <f t="shared" si="55"/>
        <v>0</v>
      </c>
      <c r="N422" s="21">
        <f t="shared" si="50"/>
        <v>0</v>
      </c>
      <c r="O422" s="21">
        <f t="shared" si="51"/>
        <v>0</v>
      </c>
      <c r="P422" s="21">
        <f t="shared" si="52"/>
        <v>0</v>
      </c>
      <c r="Q422" s="21">
        <f t="shared" si="53"/>
        <v>0</v>
      </c>
      <c r="R422" s="21">
        <f t="shared" si="54"/>
        <v>0</v>
      </c>
      <c r="S422" s="7">
        <f>IF(ROW()-5&lt;=Kontroll!$B$8,1,"")</f>
        <v>1</v>
      </c>
    </row>
    <row r="423" spans="1:19" x14ac:dyDescent="0.2">
      <c r="A423" s="7">
        <f t="shared" si="48"/>
        <v>418</v>
      </c>
      <c r="B423" s="7">
        <f>IF($S423="","",INT(($A423-1)/Kontroll!$B$6)+1)</f>
        <v>84</v>
      </c>
      <c r="C423" s="7">
        <f>IF($S423="","",MOD($A423-1,Kontroll!$B$6)+1)</f>
        <v>3</v>
      </c>
      <c r="D423" s="15" t="str">
        <f>IF($S423="","",INDEX(Transjer!$A$6:$A$125,$B423))</f>
        <v/>
      </c>
      <c r="E423" s="15">
        <f>IF($S423="","",INDEX(Transjer!$B$6:$B$125,$B423))</f>
        <v>0</v>
      </c>
      <c r="F423" s="16">
        <f>IF($S423="","",INDEX(Transjer!$C$6:$C$125,$B423))</f>
        <v>0</v>
      </c>
      <c r="G423" s="17">
        <f>IF($S423="","",INDEX(Skjermingsrenter!$A$6:$A$35,$C423))</f>
        <v>2023</v>
      </c>
      <c r="H423" s="18">
        <f>IF($S423="","",INDEX(Transjer!$D$6:$D$125,$B423))</f>
        <v>0</v>
      </c>
      <c r="I423" s="18">
        <f>IF($S423="","",INDEX(Transjer!$E$6:$E$125,$B423))</f>
        <v>0</v>
      </c>
      <c r="J423" s="19">
        <f>IF($S423="","",INDEX(Skjermingsrenter!$B$6:$B$35,$C423))</f>
        <v>3.2000000000000001E-2</v>
      </c>
      <c r="K423" s="20">
        <f t="shared" si="49"/>
        <v>44927</v>
      </c>
      <c r="L423" s="21">
        <f>IF($S423="","",IF($G423&lt;YEAR($F423),0,$H423*SUMIFS(Utbytter!$D$6:$D$1005,Utbytter!$A$6:$A$1005,$E423,Utbytter!$B$6:$B$1005,"&gt;="&amp;$K423,Utbytter!$B$6:$B$1005,"&lt;="&amp;DATE($G423,12,31))))</f>
        <v>0</v>
      </c>
      <c r="M423" s="21">
        <f t="shared" si="55"/>
        <v>0</v>
      </c>
      <c r="N423" s="21">
        <f t="shared" si="50"/>
        <v>0</v>
      </c>
      <c r="O423" s="21">
        <f t="shared" si="51"/>
        <v>0</v>
      </c>
      <c r="P423" s="21">
        <f t="shared" si="52"/>
        <v>0</v>
      </c>
      <c r="Q423" s="21">
        <f t="shared" si="53"/>
        <v>0</v>
      </c>
      <c r="R423" s="21">
        <f t="shared" si="54"/>
        <v>0</v>
      </c>
      <c r="S423" s="7">
        <f>IF(ROW()-5&lt;=Kontroll!$B$8,1,"")</f>
        <v>1</v>
      </c>
    </row>
    <row r="424" spans="1:19" x14ac:dyDescent="0.2">
      <c r="A424" s="7">
        <f t="shared" si="48"/>
        <v>419</v>
      </c>
      <c r="B424" s="7">
        <f>IF($S424="","",INT(($A424-1)/Kontroll!$B$6)+1)</f>
        <v>84</v>
      </c>
      <c r="C424" s="7">
        <f>IF($S424="","",MOD($A424-1,Kontroll!$B$6)+1)</f>
        <v>4</v>
      </c>
      <c r="D424" s="15" t="str">
        <f>IF($S424="","",INDEX(Transjer!$A$6:$A$125,$B424))</f>
        <v/>
      </c>
      <c r="E424" s="15">
        <f>IF($S424="","",INDEX(Transjer!$B$6:$B$125,$B424))</f>
        <v>0</v>
      </c>
      <c r="F424" s="16">
        <f>IF($S424="","",INDEX(Transjer!$C$6:$C$125,$B424))</f>
        <v>0</v>
      </c>
      <c r="G424" s="17">
        <f>IF($S424="","",INDEX(Skjermingsrenter!$A$6:$A$35,$C424))</f>
        <v>2024</v>
      </c>
      <c r="H424" s="18">
        <f>IF($S424="","",INDEX(Transjer!$D$6:$D$125,$B424))</f>
        <v>0</v>
      </c>
      <c r="I424" s="18">
        <f>IF($S424="","",INDEX(Transjer!$E$6:$E$125,$B424))</f>
        <v>0</v>
      </c>
      <c r="J424" s="19">
        <f>IF($S424="","",INDEX(Skjermingsrenter!$B$6:$B$35,$C424))</f>
        <v>3.9E-2</v>
      </c>
      <c r="K424" s="20">
        <f t="shared" si="49"/>
        <v>45292</v>
      </c>
      <c r="L424" s="21">
        <f>IF($S424="","",IF($G424&lt;YEAR($F424),0,$H424*SUMIFS(Utbytter!$D$6:$D$1005,Utbytter!$A$6:$A$1005,$E424,Utbytter!$B$6:$B$1005,"&gt;="&amp;$K424,Utbytter!$B$6:$B$1005,"&lt;="&amp;DATE($G424,12,31))))</f>
        <v>0</v>
      </c>
      <c r="M424" s="21">
        <f t="shared" si="55"/>
        <v>0</v>
      </c>
      <c r="N424" s="21">
        <f t="shared" si="50"/>
        <v>0</v>
      </c>
      <c r="O424" s="21">
        <f t="shared" si="51"/>
        <v>0</v>
      </c>
      <c r="P424" s="21">
        <f t="shared" si="52"/>
        <v>0</v>
      </c>
      <c r="Q424" s="21">
        <f t="shared" si="53"/>
        <v>0</v>
      </c>
      <c r="R424" s="21">
        <f t="shared" si="54"/>
        <v>0</v>
      </c>
      <c r="S424" s="7">
        <f>IF(ROW()-5&lt;=Kontroll!$B$8,1,"")</f>
        <v>1</v>
      </c>
    </row>
    <row r="425" spans="1:19" x14ac:dyDescent="0.2">
      <c r="A425" s="7">
        <f t="shared" si="48"/>
        <v>420</v>
      </c>
      <c r="B425" s="7">
        <f>IF($S425="","",INT(($A425-1)/Kontroll!$B$6)+1)</f>
        <v>84</v>
      </c>
      <c r="C425" s="7">
        <f>IF($S425="","",MOD($A425-1,Kontroll!$B$6)+1)</f>
        <v>5</v>
      </c>
      <c r="D425" s="15" t="str">
        <f>IF($S425="","",INDEX(Transjer!$A$6:$A$125,$B425))</f>
        <v/>
      </c>
      <c r="E425" s="15">
        <f>IF($S425="","",INDEX(Transjer!$B$6:$B$125,$B425))</f>
        <v>0</v>
      </c>
      <c r="F425" s="16">
        <f>IF($S425="","",INDEX(Transjer!$C$6:$C$125,$B425))</f>
        <v>0</v>
      </c>
      <c r="G425" s="17">
        <f>IF($S425="","",INDEX(Skjermingsrenter!$A$6:$A$35,$C425))</f>
        <v>2025</v>
      </c>
      <c r="H425" s="18">
        <f>IF($S425="","",INDEX(Transjer!$D$6:$D$125,$B425))</f>
        <v>0</v>
      </c>
      <c r="I425" s="18">
        <f>IF($S425="","",INDEX(Transjer!$E$6:$E$125,$B425))</f>
        <v>0</v>
      </c>
      <c r="J425" s="19">
        <f>IF($S425="","",INDEX(Skjermingsrenter!$B$6:$B$35,$C425))</f>
        <v>3.5999999999999997E-2</v>
      </c>
      <c r="K425" s="20">
        <f t="shared" si="49"/>
        <v>45658</v>
      </c>
      <c r="L425" s="21">
        <f>IF($S425="","",IF($G425&lt;YEAR($F425),0,$H425*SUMIFS(Utbytter!$D$6:$D$1005,Utbytter!$A$6:$A$1005,$E425,Utbytter!$B$6:$B$1005,"&gt;="&amp;$K425,Utbytter!$B$6:$B$1005,"&lt;="&amp;DATE($G425,12,31))))</f>
        <v>0</v>
      </c>
      <c r="M425" s="21">
        <f t="shared" si="55"/>
        <v>0</v>
      </c>
      <c r="N425" s="21">
        <f t="shared" si="50"/>
        <v>0</v>
      </c>
      <c r="O425" s="21">
        <f t="shared" si="51"/>
        <v>0</v>
      </c>
      <c r="P425" s="21">
        <f t="shared" si="52"/>
        <v>0</v>
      </c>
      <c r="Q425" s="21">
        <f t="shared" si="53"/>
        <v>0</v>
      </c>
      <c r="R425" s="21">
        <f t="shared" si="54"/>
        <v>0</v>
      </c>
      <c r="S425" s="7">
        <f>IF(ROW()-5&lt;=Kontroll!$B$8,1,"")</f>
        <v>1</v>
      </c>
    </row>
    <row r="426" spans="1:19" x14ac:dyDescent="0.2">
      <c r="A426" s="7">
        <f t="shared" si="48"/>
        <v>421</v>
      </c>
      <c r="B426" s="7">
        <f>IF($S426="","",INT(($A426-1)/Kontroll!$B$6)+1)</f>
        <v>85</v>
      </c>
      <c r="C426" s="7">
        <f>IF($S426="","",MOD($A426-1,Kontroll!$B$6)+1)</f>
        <v>1</v>
      </c>
      <c r="D426" s="15" t="str">
        <f>IF($S426="","",INDEX(Transjer!$A$6:$A$125,$B426))</f>
        <v/>
      </c>
      <c r="E426" s="15">
        <f>IF($S426="","",INDEX(Transjer!$B$6:$B$125,$B426))</f>
        <v>0</v>
      </c>
      <c r="F426" s="16">
        <f>IF($S426="","",INDEX(Transjer!$C$6:$C$125,$B426))</f>
        <v>0</v>
      </c>
      <c r="G426" s="17">
        <f>IF($S426="","",INDEX(Skjermingsrenter!$A$6:$A$35,$C426))</f>
        <v>2021</v>
      </c>
      <c r="H426" s="18">
        <f>IF($S426="","",INDEX(Transjer!$D$6:$D$125,$B426))</f>
        <v>0</v>
      </c>
      <c r="I426" s="18">
        <f>IF($S426="","",INDEX(Transjer!$E$6:$E$125,$B426))</f>
        <v>0</v>
      </c>
      <c r="J426" s="19">
        <f>IF($S426="","",INDEX(Skjermingsrenter!$B$6:$B$35,$C426))</f>
        <v>5.0000000000000001E-3</v>
      </c>
      <c r="K426" s="20">
        <f t="shared" si="49"/>
        <v>44197</v>
      </c>
      <c r="L426" s="21">
        <f>IF($S426="","",IF($G426&lt;YEAR($F426),0,$H426*SUMIFS(Utbytter!$D$6:$D$1005,Utbytter!$A$6:$A$1005,$E426,Utbytter!$B$6:$B$1005,"&gt;="&amp;$K426,Utbytter!$B$6:$B$1005,"&lt;="&amp;DATE($G426,12,31))))</f>
        <v>0</v>
      </c>
      <c r="M426" s="21">
        <f t="shared" si="55"/>
        <v>0</v>
      </c>
      <c r="N426" s="21">
        <f t="shared" si="50"/>
        <v>0</v>
      </c>
      <c r="O426" s="21">
        <f t="shared" si="51"/>
        <v>0</v>
      </c>
      <c r="P426" s="21">
        <f t="shared" si="52"/>
        <v>0</v>
      </c>
      <c r="Q426" s="21">
        <f t="shared" si="53"/>
        <v>0</v>
      </c>
      <c r="R426" s="21">
        <f t="shared" si="54"/>
        <v>0</v>
      </c>
      <c r="S426" s="7">
        <f>IF(ROW()-5&lt;=Kontroll!$B$8,1,"")</f>
        <v>1</v>
      </c>
    </row>
    <row r="427" spans="1:19" x14ac:dyDescent="0.2">
      <c r="A427" s="7">
        <f t="shared" si="48"/>
        <v>422</v>
      </c>
      <c r="B427" s="7">
        <f>IF($S427="","",INT(($A427-1)/Kontroll!$B$6)+1)</f>
        <v>85</v>
      </c>
      <c r="C427" s="7">
        <f>IF($S427="","",MOD($A427-1,Kontroll!$B$6)+1)</f>
        <v>2</v>
      </c>
      <c r="D427" s="15" t="str">
        <f>IF($S427="","",INDEX(Transjer!$A$6:$A$125,$B427))</f>
        <v/>
      </c>
      <c r="E427" s="15">
        <f>IF($S427="","",INDEX(Transjer!$B$6:$B$125,$B427))</f>
        <v>0</v>
      </c>
      <c r="F427" s="16">
        <f>IF($S427="","",INDEX(Transjer!$C$6:$C$125,$B427))</f>
        <v>0</v>
      </c>
      <c r="G427" s="17">
        <f>IF($S427="","",INDEX(Skjermingsrenter!$A$6:$A$35,$C427))</f>
        <v>2022</v>
      </c>
      <c r="H427" s="18">
        <f>IF($S427="","",INDEX(Transjer!$D$6:$D$125,$B427))</f>
        <v>0</v>
      </c>
      <c r="I427" s="18">
        <f>IF($S427="","",INDEX(Transjer!$E$6:$E$125,$B427))</f>
        <v>0</v>
      </c>
      <c r="J427" s="19">
        <f>IF($S427="","",INDEX(Skjermingsrenter!$B$6:$B$35,$C427))</f>
        <v>1.7000000000000001E-2</v>
      </c>
      <c r="K427" s="20">
        <f t="shared" si="49"/>
        <v>44562</v>
      </c>
      <c r="L427" s="21">
        <f>IF($S427="","",IF($G427&lt;YEAR($F427),0,$H427*SUMIFS(Utbytter!$D$6:$D$1005,Utbytter!$A$6:$A$1005,$E427,Utbytter!$B$6:$B$1005,"&gt;="&amp;$K427,Utbytter!$B$6:$B$1005,"&lt;="&amp;DATE($G427,12,31))))</f>
        <v>0</v>
      </c>
      <c r="M427" s="21">
        <f t="shared" si="55"/>
        <v>0</v>
      </c>
      <c r="N427" s="21">
        <f t="shared" si="50"/>
        <v>0</v>
      </c>
      <c r="O427" s="21">
        <f t="shared" si="51"/>
        <v>0</v>
      </c>
      <c r="P427" s="21">
        <f t="shared" si="52"/>
        <v>0</v>
      </c>
      <c r="Q427" s="21">
        <f t="shared" si="53"/>
        <v>0</v>
      </c>
      <c r="R427" s="21">
        <f t="shared" si="54"/>
        <v>0</v>
      </c>
      <c r="S427" s="7">
        <f>IF(ROW()-5&lt;=Kontroll!$B$8,1,"")</f>
        <v>1</v>
      </c>
    </row>
    <row r="428" spans="1:19" x14ac:dyDescent="0.2">
      <c r="A428" s="7">
        <f t="shared" si="48"/>
        <v>423</v>
      </c>
      <c r="B428" s="7">
        <f>IF($S428="","",INT(($A428-1)/Kontroll!$B$6)+1)</f>
        <v>85</v>
      </c>
      <c r="C428" s="7">
        <f>IF($S428="","",MOD($A428-1,Kontroll!$B$6)+1)</f>
        <v>3</v>
      </c>
      <c r="D428" s="15" t="str">
        <f>IF($S428="","",INDEX(Transjer!$A$6:$A$125,$B428))</f>
        <v/>
      </c>
      <c r="E428" s="15">
        <f>IF($S428="","",INDEX(Transjer!$B$6:$B$125,$B428))</f>
        <v>0</v>
      </c>
      <c r="F428" s="16">
        <f>IF($S428="","",INDEX(Transjer!$C$6:$C$125,$B428))</f>
        <v>0</v>
      </c>
      <c r="G428" s="17">
        <f>IF($S428="","",INDEX(Skjermingsrenter!$A$6:$A$35,$C428))</f>
        <v>2023</v>
      </c>
      <c r="H428" s="18">
        <f>IF($S428="","",INDEX(Transjer!$D$6:$D$125,$B428))</f>
        <v>0</v>
      </c>
      <c r="I428" s="18">
        <f>IF($S428="","",INDEX(Transjer!$E$6:$E$125,$B428))</f>
        <v>0</v>
      </c>
      <c r="J428" s="19">
        <f>IF($S428="","",INDEX(Skjermingsrenter!$B$6:$B$35,$C428))</f>
        <v>3.2000000000000001E-2</v>
      </c>
      <c r="K428" s="20">
        <f t="shared" si="49"/>
        <v>44927</v>
      </c>
      <c r="L428" s="21">
        <f>IF($S428="","",IF($G428&lt;YEAR($F428),0,$H428*SUMIFS(Utbytter!$D$6:$D$1005,Utbytter!$A$6:$A$1005,$E428,Utbytter!$B$6:$B$1005,"&gt;="&amp;$K428,Utbytter!$B$6:$B$1005,"&lt;="&amp;DATE($G428,12,31))))</f>
        <v>0</v>
      </c>
      <c r="M428" s="21">
        <f t="shared" si="55"/>
        <v>0</v>
      </c>
      <c r="N428" s="21">
        <f t="shared" si="50"/>
        <v>0</v>
      </c>
      <c r="O428" s="21">
        <f t="shared" si="51"/>
        <v>0</v>
      </c>
      <c r="P428" s="21">
        <f t="shared" si="52"/>
        <v>0</v>
      </c>
      <c r="Q428" s="21">
        <f t="shared" si="53"/>
        <v>0</v>
      </c>
      <c r="R428" s="21">
        <f t="shared" si="54"/>
        <v>0</v>
      </c>
      <c r="S428" s="7">
        <f>IF(ROW()-5&lt;=Kontroll!$B$8,1,"")</f>
        <v>1</v>
      </c>
    </row>
    <row r="429" spans="1:19" x14ac:dyDescent="0.2">
      <c r="A429" s="7">
        <f t="shared" si="48"/>
        <v>424</v>
      </c>
      <c r="B429" s="7">
        <f>IF($S429="","",INT(($A429-1)/Kontroll!$B$6)+1)</f>
        <v>85</v>
      </c>
      <c r="C429" s="7">
        <f>IF($S429="","",MOD($A429-1,Kontroll!$B$6)+1)</f>
        <v>4</v>
      </c>
      <c r="D429" s="15" t="str">
        <f>IF($S429="","",INDEX(Transjer!$A$6:$A$125,$B429))</f>
        <v/>
      </c>
      <c r="E429" s="15">
        <f>IF($S429="","",INDEX(Transjer!$B$6:$B$125,$B429))</f>
        <v>0</v>
      </c>
      <c r="F429" s="16">
        <f>IF($S429="","",INDEX(Transjer!$C$6:$C$125,$B429))</f>
        <v>0</v>
      </c>
      <c r="G429" s="17">
        <f>IF($S429="","",INDEX(Skjermingsrenter!$A$6:$A$35,$C429))</f>
        <v>2024</v>
      </c>
      <c r="H429" s="18">
        <f>IF($S429="","",INDEX(Transjer!$D$6:$D$125,$B429))</f>
        <v>0</v>
      </c>
      <c r="I429" s="18">
        <f>IF($S429="","",INDEX(Transjer!$E$6:$E$125,$B429))</f>
        <v>0</v>
      </c>
      <c r="J429" s="19">
        <f>IF($S429="","",INDEX(Skjermingsrenter!$B$6:$B$35,$C429))</f>
        <v>3.9E-2</v>
      </c>
      <c r="K429" s="20">
        <f t="shared" si="49"/>
        <v>45292</v>
      </c>
      <c r="L429" s="21">
        <f>IF($S429="","",IF($G429&lt;YEAR($F429),0,$H429*SUMIFS(Utbytter!$D$6:$D$1005,Utbytter!$A$6:$A$1005,$E429,Utbytter!$B$6:$B$1005,"&gt;="&amp;$K429,Utbytter!$B$6:$B$1005,"&lt;="&amp;DATE($G429,12,31))))</f>
        <v>0</v>
      </c>
      <c r="M429" s="21">
        <f t="shared" si="55"/>
        <v>0</v>
      </c>
      <c r="N429" s="21">
        <f t="shared" si="50"/>
        <v>0</v>
      </c>
      <c r="O429" s="21">
        <f t="shared" si="51"/>
        <v>0</v>
      </c>
      <c r="P429" s="21">
        <f t="shared" si="52"/>
        <v>0</v>
      </c>
      <c r="Q429" s="21">
        <f t="shared" si="53"/>
        <v>0</v>
      </c>
      <c r="R429" s="21">
        <f t="shared" si="54"/>
        <v>0</v>
      </c>
      <c r="S429" s="7">
        <f>IF(ROW()-5&lt;=Kontroll!$B$8,1,"")</f>
        <v>1</v>
      </c>
    </row>
    <row r="430" spans="1:19" x14ac:dyDescent="0.2">
      <c r="A430" s="7">
        <f t="shared" si="48"/>
        <v>425</v>
      </c>
      <c r="B430" s="7">
        <f>IF($S430="","",INT(($A430-1)/Kontroll!$B$6)+1)</f>
        <v>85</v>
      </c>
      <c r="C430" s="7">
        <f>IF($S430="","",MOD($A430-1,Kontroll!$B$6)+1)</f>
        <v>5</v>
      </c>
      <c r="D430" s="15" t="str">
        <f>IF($S430="","",INDEX(Transjer!$A$6:$A$125,$B430))</f>
        <v/>
      </c>
      <c r="E430" s="15">
        <f>IF($S430="","",INDEX(Transjer!$B$6:$B$125,$B430))</f>
        <v>0</v>
      </c>
      <c r="F430" s="16">
        <f>IF($S430="","",INDEX(Transjer!$C$6:$C$125,$B430))</f>
        <v>0</v>
      </c>
      <c r="G430" s="17">
        <f>IF($S430="","",INDEX(Skjermingsrenter!$A$6:$A$35,$C430))</f>
        <v>2025</v>
      </c>
      <c r="H430" s="18">
        <f>IF($S430="","",INDEX(Transjer!$D$6:$D$125,$B430))</f>
        <v>0</v>
      </c>
      <c r="I430" s="18">
        <f>IF($S430="","",INDEX(Transjer!$E$6:$E$125,$B430))</f>
        <v>0</v>
      </c>
      <c r="J430" s="19">
        <f>IF($S430="","",INDEX(Skjermingsrenter!$B$6:$B$35,$C430))</f>
        <v>3.5999999999999997E-2</v>
      </c>
      <c r="K430" s="20">
        <f t="shared" si="49"/>
        <v>45658</v>
      </c>
      <c r="L430" s="21">
        <f>IF($S430="","",IF($G430&lt;YEAR($F430),0,$H430*SUMIFS(Utbytter!$D$6:$D$1005,Utbytter!$A$6:$A$1005,$E430,Utbytter!$B$6:$B$1005,"&gt;="&amp;$K430,Utbytter!$B$6:$B$1005,"&lt;="&amp;DATE($G430,12,31))))</f>
        <v>0</v>
      </c>
      <c r="M430" s="21">
        <f t="shared" si="55"/>
        <v>0</v>
      </c>
      <c r="N430" s="21">
        <f t="shared" si="50"/>
        <v>0</v>
      </c>
      <c r="O430" s="21">
        <f t="shared" si="51"/>
        <v>0</v>
      </c>
      <c r="P430" s="21">
        <f t="shared" si="52"/>
        <v>0</v>
      </c>
      <c r="Q430" s="21">
        <f t="shared" si="53"/>
        <v>0</v>
      </c>
      <c r="R430" s="21">
        <f t="shared" si="54"/>
        <v>0</v>
      </c>
      <c r="S430" s="7">
        <f>IF(ROW()-5&lt;=Kontroll!$B$8,1,"")</f>
        <v>1</v>
      </c>
    </row>
    <row r="431" spans="1:19" x14ac:dyDescent="0.2">
      <c r="A431" s="7">
        <f t="shared" si="48"/>
        <v>426</v>
      </c>
      <c r="B431" s="7">
        <f>IF($S431="","",INT(($A431-1)/Kontroll!$B$6)+1)</f>
        <v>86</v>
      </c>
      <c r="C431" s="7">
        <f>IF($S431="","",MOD($A431-1,Kontroll!$B$6)+1)</f>
        <v>1</v>
      </c>
      <c r="D431" s="15" t="str">
        <f>IF($S431="","",INDEX(Transjer!$A$6:$A$125,$B431))</f>
        <v/>
      </c>
      <c r="E431" s="15">
        <f>IF($S431="","",INDEX(Transjer!$B$6:$B$125,$B431))</f>
        <v>0</v>
      </c>
      <c r="F431" s="16">
        <f>IF($S431="","",INDEX(Transjer!$C$6:$C$125,$B431))</f>
        <v>0</v>
      </c>
      <c r="G431" s="17">
        <f>IF($S431="","",INDEX(Skjermingsrenter!$A$6:$A$35,$C431))</f>
        <v>2021</v>
      </c>
      <c r="H431" s="18">
        <f>IF($S431="","",INDEX(Transjer!$D$6:$D$125,$B431))</f>
        <v>0</v>
      </c>
      <c r="I431" s="18">
        <f>IF($S431="","",INDEX(Transjer!$E$6:$E$125,$B431))</f>
        <v>0</v>
      </c>
      <c r="J431" s="19">
        <f>IF($S431="","",INDEX(Skjermingsrenter!$B$6:$B$35,$C431))</f>
        <v>5.0000000000000001E-3</v>
      </c>
      <c r="K431" s="20">
        <f t="shared" si="49"/>
        <v>44197</v>
      </c>
      <c r="L431" s="21">
        <f>IF($S431="","",IF($G431&lt;YEAR($F431),0,$H431*SUMIFS(Utbytter!$D$6:$D$1005,Utbytter!$A$6:$A$1005,$E431,Utbytter!$B$6:$B$1005,"&gt;="&amp;$K431,Utbytter!$B$6:$B$1005,"&lt;="&amp;DATE($G431,12,31))))</f>
        <v>0</v>
      </c>
      <c r="M431" s="21">
        <f t="shared" si="55"/>
        <v>0</v>
      </c>
      <c r="N431" s="21">
        <f t="shared" si="50"/>
        <v>0</v>
      </c>
      <c r="O431" s="21">
        <f t="shared" si="51"/>
        <v>0</v>
      </c>
      <c r="P431" s="21">
        <f t="shared" si="52"/>
        <v>0</v>
      </c>
      <c r="Q431" s="21">
        <f t="shared" si="53"/>
        <v>0</v>
      </c>
      <c r="R431" s="21">
        <f t="shared" si="54"/>
        <v>0</v>
      </c>
      <c r="S431" s="7">
        <f>IF(ROW()-5&lt;=Kontroll!$B$8,1,"")</f>
        <v>1</v>
      </c>
    </row>
    <row r="432" spans="1:19" x14ac:dyDescent="0.2">
      <c r="A432" s="7">
        <f t="shared" si="48"/>
        <v>427</v>
      </c>
      <c r="B432" s="7">
        <f>IF($S432="","",INT(($A432-1)/Kontroll!$B$6)+1)</f>
        <v>86</v>
      </c>
      <c r="C432" s="7">
        <f>IF($S432="","",MOD($A432-1,Kontroll!$B$6)+1)</f>
        <v>2</v>
      </c>
      <c r="D432" s="15" t="str">
        <f>IF($S432="","",INDEX(Transjer!$A$6:$A$125,$B432))</f>
        <v/>
      </c>
      <c r="E432" s="15">
        <f>IF($S432="","",INDEX(Transjer!$B$6:$B$125,$B432))</f>
        <v>0</v>
      </c>
      <c r="F432" s="16">
        <f>IF($S432="","",INDEX(Transjer!$C$6:$C$125,$B432))</f>
        <v>0</v>
      </c>
      <c r="G432" s="17">
        <f>IF($S432="","",INDEX(Skjermingsrenter!$A$6:$A$35,$C432))</f>
        <v>2022</v>
      </c>
      <c r="H432" s="18">
        <f>IF($S432="","",INDEX(Transjer!$D$6:$D$125,$B432))</f>
        <v>0</v>
      </c>
      <c r="I432" s="18">
        <f>IF($S432="","",INDEX(Transjer!$E$6:$E$125,$B432))</f>
        <v>0</v>
      </c>
      <c r="J432" s="19">
        <f>IF($S432="","",INDEX(Skjermingsrenter!$B$6:$B$35,$C432))</f>
        <v>1.7000000000000001E-2</v>
      </c>
      <c r="K432" s="20">
        <f t="shared" si="49"/>
        <v>44562</v>
      </c>
      <c r="L432" s="21">
        <f>IF($S432="","",IF($G432&lt;YEAR($F432),0,$H432*SUMIFS(Utbytter!$D$6:$D$1005,Utbytter!$A$6:$A$1005,$E432,Utbytter!$B$6:$B$1005,"&gt;="&amp;$K432,Utbytter!$B$6:$B$1005,"&lt;="&amp;DATE($G432,12,31))))</f>
        <v>0</v>
      </c>
      <c r="M432" s="21">
        <f t="shared" si="55"/>
        <v>0</v>
      </c>
      <c r="N432" s="21">
        <f t="shared" si="50"/>
        <v>0</v>
      </c>
      <c r="O432" s="21">
        <f t="shared" si="51"/>
        <v>0</v>
      </c>
      <c r="P432" s="21">
        <f t="shared" si="52"/>
        <v>0</v>
      </c>
      <c r="Q432" s="21">
        <f t="shared" si="53"/>
        <v>0</v>
      </c>
      <c r="R432" s="21">
        <f t="shared" si="54"/>
        <v>0</v>
      </c>
      <c r="S432" s="7">
        <f>IF(ROW()-5&lt;=Kontroll!$B$8,1,"")</f>
        <v>1</v>
      </c>
    </row>
    <row r="433" spans="1:19" x14ac:dyDescent="0.2">
      <c r="A433" s="7">
        <f t="shared" si="48"/>
        <v>428</v>
      </c>
      <c r="B433" s="7">
        <f>IF($S433="","",INT(($A433-1)/Kontroll!$B$6)+1)</f>
        <v>86</v>
      </c>
      <c r="C433" s="7">
        <f>IF($S433="","",MOD($A433-1,Kontroll!$B$6)+1)</f>
        <v>3</v>
      </c>
      <c r="D433" s="15" t="str">
        <f>IF($S433="","",INDEX(Transjer!$A$6:$A$125,$B433))</f>
        <v/>
      </c>
      <c r="E433" s="15">
        <f>IF($S433="","",INDEX(Transjer!$B$6:$B$125,$B433))</f>
        <v>0</v>
      </c>
      <c r="F433" s="16">
        <f>IF($S433="","",INDEX(Transjer!$C$6:$C$125,$B433))</f>
        <v>0</v>
      </c>
      <c r="G433" s="17">
        <f>IF($S433="","",INDEX(Skjermingsrenter!$A$6:$A$35,$C433))</f>
        <v>2023</v>
      </c>
      <c r="H433" s="18">
        <f>IF($S433="","",INDEX(Transjer!$D$6:$D$125,$B433))</f>
        <v>0</v>
      </c>
      <c r="I433" s="18">
        <f>IF($S433="","",INDEX(Transjer!$E$6:$E$125,$B433))</f>
        <v>0</v>
      </c>
      <c r="J433" s="19">
        <f>IF($S433="","",INDEX(Skjermingsrenter!$B$6:$B$35,$C433))</f>
        <v>3.2000000000000001E-2</v>
      </c>
      <c r="K433" s="20">
        <f t="shared" si="49"/>
        <v>44927</v>
      </c>
      <c r="L433" s="21">
        <f>IF($S433="","",IF($G433&lt;YEAR($F433),0,$H433*SUMIFS(Utbytter!$D$6:$D$1005,Utbytter!$A$6:$A$1005,$E433,Utbytter!$B$6:$B$1005,"&gt;="&amp;$K433,Utbytter!$B$6:$B$1005,"&lt;="&amp;DATE($G433,12,31))))</f>
        <v>0</v>
      </c>
      <c r="M433" s="21">
        <f t="shared" si="55"/>
        <v>0</v>
      </c>
      <c r="N433" s="21">
        <f t="shared" si="50"/>
        <v>0</v>
      </c>
      <c r="O433" s="21">
        <f t="shared" si="51"/>
        <v>0</v>
      </c>
      <c r="P433" s="21">
        <f t="shared" si="52"/>
        <v>0</v>
      </c>
      <c r="Q433" s="21">
        <f t="shared" si="53"/>
        <v>0</v>
      </c>
      <c r="R433" s="21">
        <f t="shared" si="54"/>
        <v>0</v>
      </c>
      <c r="S433" s="7">
        <f>IF(ROW()-5&lt;=Kontroll!$B$8,1,"")</f>
        <v>1</v>
      </c>
    </row>
    <row r="434" spans="1:19" x14ac:dyDescent="0.2">
      <c r="A434" s="7">
        <f t="shared" si="48"/>
        <v>429</v>
      </c>
      <c r="B434" s="7">
        <f>IF($S434="","",INT(($A434-1)/Kontroll!$B$6)+1)</f>
        <v>86</v>
      </c>
      <c r="C434" s="7">
        <f>IF($S434="","",MOD($A434-1,Kontroll!$B$6)+1)</f>
        <v>4</v>
      </c>
      <c r="D434" s="15" t="str">
        <f>IF($S434="","",INDEX(Transjer!$A$6:$A$125,$B434))</f>
        <v/>
      </c>
      <c r="E434" s="15">
        <f>IF($S434="","",INDEX(Transjer!$B$6:$B$125,$B434))</f>
        <v>0</v>
      </c>
      <c r="F434" s="16">
        <f>IF($S434="","",INDEX(Transjer!$C$6:$C$125,$B434))</f>
        <v>0</v>
      </c>
      <c r="G434" s="17">
        <f>IF($S434="","",INDEX(Skjermingsrenter!$A$6:$A$35,$C434))</f>
        <v>2024</v>
      </c>
      <c r="H434" s="18">
        <f>IF($S434="","",INDEX(Transjer!$D$6:$D$125,$B434))</f>
        <v>0</v>
      </c>
      <c r="I434" s="18">
        <f>IF($S434="","",INDEX(Transjer!$E$6:$E$125,$B434))</f>
        <v>0</v>
      </c>
      <c r="J434" s="19">
        <f>IF($S434="","",INDEX(Skjermingsrenter!$B$6:$B$35,$C434))</f>
        <v>3.9E-2</v>
      </c>
      <c r="K434" s="20">
        <f t="shared" si="49"/>
        <v>45292</v>
      </c>
      <c r="L434" s="21">
        <f>IF($S434="","",IF($G434&lt;YEAR($F434),0,$H434*SUMIFS(Utbytter!$D$6:$D$1005,Utbytter!$A$6:$A$1005,$E434,Utbytter!$B$6:$B$1005,"&gt;="&amp;$K434,Utbytter!$B$6:$B$1005,"&lt;="&amp;DATE($G434,12,31))))</f>
        <v>0</v>
      </c>
      <c r="M434" s="21">
        <f t="shared" si="55"/>
        <v>0</v>
      </c>
      <c r="N434" s="21">
        <f t="shared" si="50"/>
        <v>0</v>
      </c>
      <c r="O434" s="21">
        <f t="shared" si="51"/>
        <v>0</v>
      </c>
      <c r="P434" s="21">
        <f t="shared" si="52"/>
        <v>0</v>
      </c>
      <c r="Q434" s="21">
        <f t="shared" si="53"/>
        <v>0</v>
      </c>
      <c r="R434" s="21">
        <f t="shared" si="54"/>
        <v>0</v>
      </c>
      <c r="S434" s="7">
        <f>IF(ROW()-5&lt;=Kontroll!$B$8,1,"")</f>
        <v>1</v>
      </c>
    </row>
    <row r="435" spans="1:19" x14ac:dyDescent="0.2">
      <c r="A435" s="7">
        <f t="shared" si="48"/>
        <v>430</v>
      </c>
      <c r="B435" s="7">
        <f>IF($S435="","",INT(($A435-1)/Kontroll!$B$6)+1)</f>
        <v>86</v>
      </c>
      <c r="C435" s="7">
        <f>IF($S435="","",MOD($A435-1,Kontroll!$B$6)+1)</f>
        <v>5</v>
      </c>
      <c r="D435" s="15" t="str">
        <f>IF($S435="","",INDEX(Transjer!$A$6:$A$125,$B435))</f>
        <v/>
      </c>
      <c r="E435" s="15">
        <f>IF($S435="","",INDEX(Transjer!$B$6:$B$125,$B435))</f>
        <v>0</v>
      </c>
      <c r="F435" s="16">
        <f>IF($S435="","",INDEX(Transjer!$C$6:$C$125,$B435))</f>
        <v>0</v>
      </c>
      <c r="G435" s="17">
        <f>IF($S435="","",INDEX(Skjermingsrenter!$A$6:$A$35,$C435))</f>
        <v>2025</v>
      </c>
      <c r="H435" s="18">
        <f>IF($S435="","",INDEX(Transjer!$D$6:$D$125,$B435))</f>
        <v>0</v>
      </c>
      <c r="I435" s="18">
        <f>IF($S435="","",INDEX(Transjer!$E$6:$E$125,$B435))</f>
        <v>0</v>
      </c>
      <c r="J435" s="19">
        <f>IF($S435="","",INDEX(Skjermingsrenter!$B$6:$B$35,$C435))</f>
        <v>3.5999999999999997E-2</v>
      </c>
      <c r="K435" s="20">
        <f t="shared" si="49"/>
        <v>45658</v>
      </c>
      <c r="L435" s="21">
        <f>IF($S435="","",IF($G435&lt;YEAR($F435),0,$H435*SUMIFS(Utbytter!$D$6:$D$1005,Utbytter!$A$6:$A$1005,$E435,Utbytter!$B$6:$B$1005,"&gt;="&amp;$K435,Utbytter!$B$6:$B$1005,"&lt;="&amp;DATE($G435,12,31))))</f>
        <v>0</v>
      </c>
      <c r="M435" s="21">
        <f t="shared" si="55"/>
        <v>0</v>
      </c>
      <c r="N435" s="21">
        <f t="shared" si="50"/>
        <v>0</v>
      </c>
      <c r="O435" s="21">
        <f t="shared" si="51"/>
        <v>0</v>
      </c>
      <c r="P435" s="21">
        <f t="shared" si="52"/>
        <v>0</v>
      </c>
      <c r="Q435" s="21">
        <f t="shared" si="53"/>
        <v>0</v>
      </c>
      <c r="R435" s="21">
        <f t="shared" si="54"/>
        <v>0</v>
      </c>
      <c r="S435" s="7">
        <f>IF(ROW()-5&lt;=Kontroll!$B$8,1,"")</f>
        <v>1</v>
      </c>
    </row>
    <row r="436" spans="1:19" x14ac:dyDescent="0.2">
      <c r="A436" s="7">
        <f t="shared" si="48"/>
        <v>431</v>
      </c>
      <c r="B436" s="7">
        <f>IF($S436="","",INT(($A436-1)/Kontroll!$B$6)+1)</f>
        <v>87</v>
      </c>
      <c r="C436" s="7">
        <f>IF($S436="","",MOD($A436-1,Kontroll!$B$6)+1)</f>
        <v>1</v>
      </c>
      <c r="D436" s="15" t="str">
        <f>IF($S436="","",INDEX(Transjer!$A$6:$A$125,$B436))</f>
        <v/>
      </c>
      <c r="E436" s="15">
        <f>IF($S436="","",INDEX(Transjer!$B$6:$B$125,$B436))</f>
        <v>0</v>
      </c>
      <c r="F436" s="16">
        <f>IF($S436="","",INDEX(Transjer!$C$6:$C$125,$B436))</f>
        <v>0</v>
      </c>
      <c r="G436" s="17">
        <f>IF($S436="","",INDEX(Skjermingsrenter!$A$6:$A$35,$C436))</f>
        <v>2021</v>
      </c>
      <c r="H436" s="18">
        <f>IF($S436="","",INDEX(Transjer!$D$6:$D$125,$B436))</f>
        <v>0</v>
      </c>
      <c r="I436" s="18">
        <f>IF($S436="","",INDEX(Transjer!$E$6:$E$125,$B436))</f>
        <v>0</v>
      </c>
      <c r="J436" s="19">
        <f>IF($S436="","",INDEX(Skjermingsrenter!$B$6:$B$35,$C436))</f>
        <v>5.0000000000000001E-3</v>
      </c>
      <c r="K436" s="20">
        <f t="shared" si="49"/>
        <v>44197</v>
      </c>
      <c r="L436" s="21">
        <f>IF($S436="","",IF($G436&lt;YEAR($F436),0,$H436*SUMIFS(Utbytter!$D$6:$D$1005,Utbytter!$A$6:$A$1005,$E436,Utbytter!$B$6:$B$1005,"&gt;="&amp;$K436,Utbytter!$B$6:$B$1005,"&lt;="&amp;DATE($G436,12,31))))</f>
        <v>0</v>
      </c>
      <c r="M436" s="21">
        <f t="shared" si="55"/>
        <v>0</v>
      </c>
      <c r="N436" s="21">
        <f t="shared" si="50"/>
        <v>0</v>
      </c>
      <c r="O436" s="21">
        <f t="shared" si="51"/>
        <v>0</v>
      </c>
      <c r="P436" s="21">
        <f t="shared" si="52"/>
        <v>0</v>
      </c>
      <c r="Q436" s="21">
        <f t="shared" si="53"/>
        <v>0</v>
      </c>
      <c r="R436" s="21">
        <f t="shared" si="54"/>
        <v>0</v>
      </c>
      <c r="S436" s="7">
        <f>IF(ROW()-5&lt;=Kontroll!$B$8,1,"")</f>
        <v>1</v>
      </c>
    </row>
    <row r="437" spans="1:19" x14ac:dyDescent="0.2">
      <c r="A437" s="7">
        <f t="shared" si="48"/>
        <v>432</v>
      </c>
      <c r="B437" s="7">
        <f>IF($S437="","",INT(($A437-1)/Kontroll!$B$6)+1)</f>
        <v>87</v>
      </c>
      <c r="C437" s="7">
        <f>IF($S437="","",MOD($A437-1,Kontroll!$B$6)+1)</f>
        <v>2</v>
      </c>
      <c r="D437" s="15" t="str">
        <f>IF($S437="","",INDEX(Transjer!$A$6:$A$125,$B437))</f>
        <v/>
      </c>
      <c r="E437" s="15">
        <f>IF($S437="","",INDEX(Transjer!$B$6:$B$125,$B437))</f>
        <v>0</v>
      </c>
      <c r="F437" s="16">
        <f>IF($S437="","",INDEX(Transjer!$C$6:$C$125,$B437))</f>
        <v>0</v>
      </c>
      <c r="G437" s="17">
        <f>IF($S437="","",INDEX(Skjermingsrenter!$A$6:$A$35,$C437))</f>
        <v>2022</v>
      </c>
      <c r="H437" s="18">
        <f>IF($S437="","",INDEX(Transjer!$D$6:$D$125,$B437))</f>
        <v>0</v>
      </c>
      <c r="I437" s="18">
        <f>IF($S437="","",INDEX(Transjer!$E$6:$E$125,$B437))</f>
        <v>0</v>
      </c>
      <c r="J437" s="19">
        <f>IF($S437="","",INDEX(Skjermingsrenter!$B$6:$B$35,$C437))</f>
        <v>1.7000000000000001E-2</v>
      </c>
      <c r="K437" s="20">
        <f t="shared" si="49"/>
        <v>44562</v>
      </c>
      <c r="L437" s="21">
        <f>IF($S437="","",IF($G437&lt;YEAR($F437),0,$H437*SUMIFS(Utbytter!$D$6:$D$1005,Utbytter!$A$6:$A$1005,$E437,Utbytter!$B$6:$B$1005,"&gt;="&amp;$K437,Utbytter!$B$6:$B$1005,"&lt;="&amp;DATE($G437,12,31))))</f>
        <v>0</v>
      </c>
      <c r="M437" s="21">
        <f t="shared" si="55"/>
        <v>0</v>
      </c>
      <c r="N437" s="21">
        <f t="shared" si="50"/>
        <v>0</v>
      </c>
      <c r="O437" s="21">
        <f t="shared" si="51"/>
        <v>0</v>
      </c>
      <c r="P437" s="21">
        <f t="shared" si="52"/>
        <v>0</v>
      </c>
      <c r="Q437" s="21">
        <f t="shared" si="53"/>
        <v>0</v>
      </c>
      <c r="R437" s="21">
        <f t="shared" si="54"/>
        <v>0</v>
      </c>
      <c r="S437" s="7">
        <f>IF(ROW()-5&lt;=Kontroll!$B$8,1,"")</f>
        <v>1</v>
      </c>
    </row>
    <row r="438" spans="1:19" x14ac:dyDescent="0.2">
      <c r="A438" s="7">
        <f t="shared" si="48"/>
        <v>433</v>
      </c>
      <c r="B438" s="7">
        <f>IF($S438="","",INT(($A438-1)/Kontroll!$B$6)+1)</f>
        <v>87</v>
      </c>
      <c r="C438" s="7">
        <f>IF($S438="","",MOD($A438-1,Kontroll!$B$6)+1)</f>
        <v>3</v>
      </c>
      <c r="D438" s="15" t="str">
        <f>IF($S438="","",INDEX(Transjer!$A$6:$A$125,$B438))</f>
        <v/>
      </c>
      <c r="E438" s="15">
        <f>IF($S438="","",INDEX(Transjer!$B$6:$B$125,$B438))</f>
        <v>0</v>
      </c>
      <c r="F438" s="16">
        <f>IF($S438="","",INDEX(Transjer!$C$6:$C$125,$B438))</f>
        <v>0</v>
      </c>
      <c r="G438" s="17">
        <f>IF($S438="","",INDEX(Skjermingsrenter!$A$6:$A$35,$C438))</f>
        <v>2023</v>
      </c>
      <c r="H438" s="18">
        <f>IF($S438="","",INDEX(Transjer!$D$6:$D$125,$B438))</f>
        <v>0</v>
      </c>
      <c r="I438" s="18">
        <f>IF($S438="","",INDEX(Transjer!$E$6:$E$125,$B438))</f>
        <v>0</v>
      </c>
      <c r="J438" s="19">
        <f>IF($S438="","",INDEX(Skjermingsrenter!$B$6:$B$35,$C438))</f>
        <v>3.2000000000000001E-2</v>
      </c>
      <c r="K438" s="20">
        <f t="shared" si="49"/>
        <v>44927</v>
      </c>
      <c r="L438" s="21">
        <f>IF($S438="","",IF($G438&lt;YEAR($F438),0,$H438*SUMIFS(Utbytter!$D$6:$D$1005,Utbytter!$A$6:$A$1005,$E438,Utbytter!$B$6:$B$1005,"&gt;="&amp;$K438,Utbytter!$B$6:$B$1005,"&lt;="&amp;DATE($G438,12,31))))</f>
        <v>0</v>
      </c>
      <c r="M438" s="21">
        <f t="shared" si="55"/>
        <v>0</v>
      </c>
      <c r="N438" s="21">
        <f t="shared" si="50"/>
        <v>0</v>
      </c>
      <c r="O438" s="21">
        <f t="shared" si="51"/>
        <v>0</v>
      </c>
      <c r="P438" s="21">
        <f t="shared" si="52"/>
        <v>0</v>
      </c>
      <c r="Q438" s="21">
        <f t="shared" si="53"/>
        <v>0</v>
      </c>
      <c r="R438" s="21">
        <f t="shared" si="54"/>
        <v>0</v>
      </c>
      <c r="S438" s="7">
        <f>IF(ROW()-5&lt;=Kontroll!$B$8,1,"")</f>
        <v>1</v>
      </c>
    </row>
    <row r="439" spans="1:19" x14ac:dyDescent="0.2">
      <c r="A439" s="7">
        <f t="shared" si="48"/>
        <v>434</v>
      </c>
      <c r="B439" s="7">
        <f>IF($S439="","",INT(($A439-1)/Kontroll!$B$6)+1)</f>
        <v>87</v>
      </c>
      <c r="C439" s="7">
        <f>IF($S439="","",MOD($A439-1,Kontroll!$B$6)+1)</f>
        <v>4</v>
      </c>
      <c r="D439" s="15" t="str">
        <f>IF($S439="","",INDEX(Transjer!$A$6:$A$125,$B439))</f>
        <v/>
      </c>
      <c r="E439" s="15">
        <f>IF($S439="","",INDEX(Transjer!$B$6:$B$125,$B439))</f>
        <v>0</v>
      </c>
      <c r="F439" s="16">
        <f>IF($S439="","",INDEX(Transjer!$C$6:$C$125,$B439))</f>
        <v>0</v>
      </c>
      <c r="G439" s="17">
        <f>IF($S439="","",INDEX(Skjermingsrenter!$A$6:$A$35,$C439))</f>
        <v>2024</v>
      </c>
      <c r="H439" s="18">
        <f>IF($S439="","",INDEX(Transjer!$D$6:$D$125,$B439))</f>
        <v>0</v>
      </c>
      <c r="I439" s="18">
        <f>IF($S439="","",INDEX(Transjer!$E$6:$E$125,$B439))</f>
        <v>0</v>
      </c>
      <c r="J439" s="19">
        <f>IF($S439="","",INDEX(Skjermingsrenter!$B$6:$B$35,$C439))</f>
        <v>3.9E-2</v>
      </c>
      <c r="K439" s="20">
        <f t="shared" si="49"/>
        <v>45292</v>
      </c>
      <c r="L439" s="21">
        <f>IF($S439="","",IF($G439&lt;YEAR($F439),0,$H439*SUMIFS(Utbytter!$D$6:$D$1005,Utbytter!$A$6:$A$1005,$E439,Utbytter!$B$6:$B$1005,"&gt;="&amp;$K439,Utbytter!$B$6:$B$1005,"&lt;="&amp;DATE($G439,12,31))))</f>
        <v>0</v>
      </c>
      <c r="M439" s="21">
        <f t="shared" si="55"/>
        <v>0</v>
      </c>
      <c r="N439" s="21">
        <f t="shared" si="50"/>
        <v>0</v>
      </c>
      <c r="O439" s="21">
        <f t="shared" si="51"/>
        <v>0</v>
      </c>
      <c r="P439" s="21">
        <f t="shared" si="52"/>
        <v>0</v>
      </c>
      <c r="Q439" s="21">
        <f t="shared" si="53"/>
        <v>0</v>
      </c>
      <c r="R439" s="21">
        <f t="shared" si="54"/>
        <v>0</v>
      </c>
      <c r="S439" s="7">
        <f>IF(ROW()-5&lt;=Kontroll!$B$8,1,"")</f>
        <v>1</v>
      </c>
    </row>
    <row r="440" spans="1:19" x14ac:dyDescent="0.2">
      <c r="A440" s="7">
        <f t="shared" si="48"/>
        <v>435</v>
      </c>
      <c r="B440" s="7">
        <f>IF($S440="","",INT(($A440-1)/Kontroll!$B$6)+1)</f>
        <v>87</v>
      </c>
      <c r="C440" s="7">
        <f>IF($S440="","",MOD($A440-1,Kontroll!$B$6)+1)</f>
        <v>5</v>
      </c>
      <c r="D440" s="15" t="str">
        <f>IF($S440="","",INDEX(Transjer!$A$6:$A$125,$B440))</f>
        <v/>
      </c>
      <c r="E440" s="15">
        <f>IF($S440="","",INDEX(Transjer!$B$6:$B$125,$B440))</f>
        <v>0</v>
      </c>
      <c r="F440" s="16">
        <f>IF($S440="","",INDEX(Transjer!$C$6:$C$125,$B440))</f>
        <v>0</v>
      </c>
      <c r="G440" s="17">
        <f>IF($S440="","",INDEX(Skjermingsrenter!$A$6:$A$35,$C440))</f>
        <v>2025</v>
      </c>
      <c r="H440" s="18">
        <f>IF($S440="","",INDEX(Transjer!$D$6:$D$125,$B440))</f>
        <v>0</v>
      </c>
      <c r="I440" s="18">
        <f>IF($S440="","",INDEX(Transjer!$E$6:$E$125,$B440))</f>
        <v>0</v>
      </c>
      <c r="J440" s="19">
        <f>IF($S440="","",INDEX(Skjermingsrenter!$B$6:$B$35,$C440))</f>
        <v>3.5999999999999997E-2</v>
      </c>
      <c r="K440" s="20">
        <f t="shared" si="49"/>
        <v>45658</v>
      </c>
      <c r="L440" s="21">
        <f>IF($S440="","",IF($G440&lt;YEAR($F440),0,$H440*SUMIFS(Utbytter!$D$6:$D$1005,Utbytter!$A$6:$A$1005,$E440,Utbytter!$B$6:$B$1005,"&gt;="&amp;$K440,Utbytter!$B$6:$B$1005,"&lt;="&amp;DATE($G440,12,31))))</f>
        <v>0</v>
      </c>
      <c r="M440" s="21">
        <f t="shared" si="55"/>
        <v>0</v>
      </c>
      <c r="N440" s="21">
        <f t="shared" si="50"/>
        <v>0</v>
      </c>
      <c r="O440" s="21">
        <f t="shared" si="51"/>
        <v>0</v>
      </c>
      <c r="P440" s="21">
        <f t="shared" si="52"/>
        <v>0</v>
      </c>
      <c r="Q440" s="21">
        <f t="shared" si="53"/>
        <v>0</v>
      </c>
      <c r="R440" s="21">
        <f t="shared" si="54"/>
        <v>0</v>
      </c>
      <c r="S440" s="7">
        <f>IF(ROW()-5&lt;=Kontroll!$B$8,1,"")</f>
        <v>1</v>
      </c>
    </row>
    <row r="441" spans="1:19" x14ac:dyDescent="0.2">
      <c r="A441" s="7">
        <f t="shared" si="48"/>
        <v>436</v>
      </c>
      <c r="B441" s="7">
        <f>IF($S441="","",INT(($A441-1)/Kontroll!$B$6)+1)</f>
        <v>88</v>
      </c>
      <c r="C441" s="7">
        <f>IF($S441="","",MOD($A441-1,Kontroll!$B$6)+1)</f>
        <v>1</v>
      </c>
      <c r="D441" s="15" t="str">
        <f>IF($S441="","",INDEX(Transjer!$A$6:$A$125,$B441))</f>
        <v/>
      </c>
      <c r="E441" s="15">
        <f>IF($S441="","",INDEX(Transjer!$B$6:$B$125,$B441))</f>
        <v>0</v>
      </c>
      <c r="F441" s="16">
        <f>IF($S441="","",INDEX(Transjer!$C$6:$C$125,$B441))</f>
        <v>0</v>
      </c>
      <c r="G441" s="17">
        <f>IF($S441="","",INDEX(Skjermingsrenter!$A$6:$A$35,$C441))</f>
        <v>2021</v>
      </c>
      <c r="H441" s="18">
        <f>IF($S441="","",INDEX(Transjer!$D$6:$D$125,$B441))</f>
        <v>0</v>
      </c>
      <c r="I441" s="18">
        <f>IF($S441="","",INDEX(Transjer!$E$6:$E$125,$B441))</f>
        <v>0</v>
      </c>
      <c r="J441" s="19">
        <f>IF($S441="","",INDEX(Skjermingsrenter!$B$6:$B$35,$C441))</f>
        <v>5.0000000000000001E-3</v>
      </c>
      <c r="K441" s="20">
        <f t="shared" si="49"/>
        <v>44197</v>
      </c>
      <c r="L441" s="21">
        <f>IF($S441="","",IF($G441&lt;YEAR($F441),0,$H441*SUMIFS(Utbytter!$D$6:$D$1005,Utbytter!$A$6:$A$1005,$E441,Utbytter!$B$6:$B$1005,"&gt;="&amp;$K441,Utbytter!$B$6:$B$1005,"&lt;="&amp;DATE($G441,12,31))))</f>
        <v>0</v>
      </c>
      <c r="M441" s="21">
        <f t="shared" si="55"/>
        <v>0</v>
      </c>
      <c r="N441" s="21">
        <f t="shared" si="50"/>
        <v>0</v>
      </c>
      <c r="O441" s="21">
        <f t="shared" si="51"/>
        <v>0</v>
      </c>
      <c r="P441" s="21">
        <f t="shared" si="52"/>
        <v>0</v>
      </c>
      <c r="Q441" s="21">
        <f t="shared" si="53"/>
        <v>0</v>
      </c>
      <c r="R441" s="21">
        <f t="shared" si="54"/>
        <v>0</v>
      </c>
      <c r="S441" s="7">
        <f>IF(ROW()-5&lt;=Kontroll!$B$8,1,"")</f>
        <v>1</v>
      </c>
    </row>
    <row r="442" spans="1:19" x14ac:dyDescent="0.2">
      <c r="A442" s="7">
        <f t="shared" si="48"/>
        <v>437</v>
      </c>
      <c r="B442" s="7">
        <f>IF($S442="","",INT(($A442-1)/Kontroll!$B$6)+1)</f>
        <v>88</v>
      </c>
      <c r="C442" s="7">
        <f>IF($S442="","",MOD($A442-1,Kontroll!$B$6)+1)</f>
        <v>2</v>
      </c>
      <c r="D442" s="15" t="str">
        <f>IF($S442="","",INDEX(Transjer!$A$6:$A$125,$B442))</f>
        <v/>
      </c>
      <c r="E442" s="15">
        <f>IF($S442="","",INDEX(Transjer!$B$6:$B$125,$B442))</f>
        <v>0</v>
      </c>
      <c r="F442" s="16">
        <f>IF($S442="","",INDEX(Transjer!$C$6:$C$125,$B442))</f>
        <v>0</v>
      </c>
      <c r="G442" s="17">
        <f>IF($S442="","",INDEX(Skjermingsrenter!$A$6:$A$35,$C442))</f>
        <v>2022</v>
      </c>
      <c r="H442" s="18">
        <f>IF($S442="","",INDEX(Transjer!$D$6:$D$125,$B442))</f>
        <v>0</v>
      </c>
      <c r="I442" s="18">
        <f>IF($S442="","",INDEX(Transjer!$E$6:$E$125,$B442))</f>
        <v>0</v>
      </c>
      <c r="J442" s="19">
        <f>IF($S442="","",INDEX(Skjermingsrenter!$B$6:$B$35,$C442))</f>
        <v>1.7000000000000001E-2</v>
      </c>
      <c r="K442" s="20">
        <f t="shared" si="49"/>
        <v>44562</v>
      </c>
      <c r="L442" s="21">
        <f>IF($S442="","",IF($G442&lt;YEAR($F442),0,$H442*SUMIFS(Utbytter!$D$6:$D$1005,Utbytter!$A$6:$A$1005,$E442,Utbytter!$B$6:$B$1005,"&gt;="&amp;$K442,Utbytter!$B$6:$B$1005,"&lt;="&amp;DATE($G442,12,31))))</f>
        <v>0</v>
      </c>
      <c r="M442" s="21">
        <f t="shared" si="55"/>
        <v>0</v>
      </c>
      <c r="N442" s="21">
        <f t="shared" si="50"/>
        <v>0</v>
      </c>
      <c r="O442" s="21">
        <f t="shared" si="51"/>
        <v>0</v>
      </c>
      <c r="P442" s="21">
        <f t="shared" si="52"/>
        <v>0</v>
      </c>
      <c r="Q442" s="21">
        <f t="shared" si="53"/>
        <v>0</v>
      </c>
      <c r="R442" s="21">
        <f t="shared" si="54"/>
        <v>0</v>
      </c>
      <c r="S442" s="7">
        <f>IF(ROW()-5&lt;=Kontroll!$B$8,1,"")</f>
        <v>1</v>
      </c>
    </row>
    <row r="443" spans="1:19" x14ac:dyDescent="0.2">
      <c r="A443" s="7">
        <f t="shared" si="48"/>
        <v>438</v>
      </c>
      <c r="B443" s="7">
        <f>IF($S443="","",INT(($A443-1)/Kontroll!$B$6)+1)</f>
        <v>88</v>
      </c>
      <c r="C443" s="7">
        <f>IF($S443="","",MOD($A443-1,Kontroll!$B$6)+1)</f>
        <v>3</v>
      </c>
      <c r="D443" s="15" t="str">
        <f>IF($S443="","",INDEX(Transjer!$A$6:$A$125,$B443))</f>
        <v/>
      </c>
      <c r="E443" s="15">
        <f>IF($S443="","",INDEX(Transjer!$B$6:$B$125,$B443))</f>
        <v>0</v>
      </c>
      <c r="F443" s="16">
        <f>IF($S443="","",INDEX(Transjer!$C$6:$C$125,$B443))</f>
        <v>0</v>
      </c>
      <c r="G443" s="17">
        <f>IF($S443="","",INDEX(Skjermingsrenter!$A$6:$A$35,$C443))</f>
        <v>2023</v>
      </c>
      <c r="H443" s="18">
        <f>IF($S443="","",INDEX(Transjer!$D$6:$D$125,$B443))</f>
        <v>0</v>
      </c>
      <c r="I443" s="18">
        <f>IF($S443="","",INDEX(Transjer!$E$6:$E$125,$B443))</f>
        <v>0</v>
      </c>
      <c r="J443" s="19">
        <f>IF($S443="","",INDEX(Skjermingsrenter!$B$6:$B$35,$C443))</f>
        <v>3.2000000000000001E-2</v>
      </c>
      <c r="K443" s="20">
        <f t="shared" si="49"/>
        <v>44927</v>
      </c>
      <c r="L443" s="21">
        <f>IF($S443="","",IF($G443&lt;YEAR($F443),0,$H443*SUMIFS(Utbytter!$D$6:$D$1005,Utbytter!$A$6:$A$1005,$E443,Utbytter!$B$6:$B$1005,"&gt;="&amp;$K443,Utbytter!$B$6:$B$1005,"&lt;="&amp;DATE($G443,12,31))))</f>
        <v>0</v>
      </c>
      <c r="M443" s="21">
        <f t="shared" si="55"/>
        <v>0</v>
      </c>
      <c r="N443" s="21">
        <f t="shared" si="50"/>
        <v>0</v>
      </c>
      <c r="O443" s="21">
        <f t="shared" si="51"/>
        <v>0</v>
      </c>
      <c r="P443" s="21">
        <f t="shared" si="52"/>
        <v>0</v>
      </c>
      <c r="Q443" s="21">
        <f t="shared" si="53"/>
        <v>0</v>
      </c>
      <c r="R443" s="21">
        <f t="shared" si="54"/>
        <v>0</v>
      </c>
      <c r="S443" s="7">
        <f>IF(ROW()-5&lt;=Kontroll!$B$8,1,"")</f>
        <v>1</v>
      </c>
    </row>
    <row r="444" spans="1:19" x14ac:dyDescent="0.2">
      <c r="A444" s="7">
        <f t="shared" si="48"/>
        <v>439</v>
      </c>
      <c r="B444" s="7">
        <f>IF($S444="","",INT(($A444-1)/Kontroll!$B$6)+1)</f>
        <v>88</v>
      </c>
      <c r="C444" s="7">
        <f>IF($S444="","",MOD($A444-1,Kontroll!$B$6)+1)</f>
        <v>4</v>
      </c>
      <c r="D444" s="15" t="str">
        <f>IF($S444="","",INDEX(Transjer!$A$6:$A$125,$B444))</f>
        <v/>
      </c>
      <c r="E444" s="15">
        <f>IF($S444="","",INDEX(Transjer!$B$6:$B$125,$B444))</f>
        <v>0</v>
      </c>
      <c r="F444" s="16">
        <f>IF($S444="","",INDEX(Transjer!$C$6:$C$125,$B444))</f>
        <v>0</v>
      </c>
      <c r="G444" s="17">
        <f>IF($S444="","",INDEX(Skjermingsrenter!$A$6:$A$35,$C444))</f>
        <v>2024</v>
      </c>
      <c r="H444" s="18">
        <f>IF($S444="","",INDEX(Transjer!$D$6:$D$125,$B444))</f>
        <v>0</v>
      </c>
      <c r="I444" s="18">
        <f>IF($S444="","",INDEX(Transjer!$E$6:$E$125,$B444))</f>
        <v>0</v>
      </c>
      <c r="J444" s="19">
        <f>IF($S444="","",INDEX(Skjermingsrenter!$B$6:$B$35,$C444))</f>
        <v>3.9E-2</v>
      </c>
      <c r="K444" s="20">
        <f t="shared" si="49"/>
        <v>45292</v>
      </c>
      <c r="L444" s="21">
        <f>IF($S444="","",IF($G444&lt;YEAR($F444),0,$H444*SUMIFS(Utbytter!$D$6:$D$1005,Utbytter!$A$6:$A$1005,$E444,Utbytter!$B$6:$B$1005,"&gt;="&amp;$K444,Utbytter!$B$6:$B$1005,"&lt;="&amp;DATE($G444,12,31))))</f>
        <v>0</v>
      </c>
      <c r="M444" s="21">
        <f t="shared" si="55"/>
        <v>0</v>
      </c>
      <c r="N444" s="21">
        <f t="shared" si="50"/>
        <v>0</v>
      </c>
      <c r="O444" s="21">
        <f t="shared" si="51"/>
        <v>0</v>
      </c>
      <c r="P444" s="21">
        <f t="shared" si="52"/>
        <v>0</v>
      </c>
      <c r="Q444" s="21">
        <f t="shared" si="53"/>
        <v>0</v>
      </c>
      <c r="R444" s="21">
        <f t="shared" si="54"/>
        <v>0</v>
      </c>
      <c r="S444" s="7">
        <f>IF(ROW()-5&lt;=Kontroll!$B$8,1,"")</f>
        <v>1</v>
      </c>
    </row>
    <row r="445" spans="1:19" x14ac:dyDescent="0.2">
      <c r="A445" s="7">
        <f t="shared" si="48"/>
        <v>440</v>
      </c>
      <c r="B445" s="7">
        <f>IF($S445="","",INT(($A445-1)/Kontroll!$B$6)+1)</f>
        <v>88</v>
      </c>
      <c r="C445" s="7">
        <f>IF($S445="","",MOD($A445-1,Kontroll!$B$6)+1)</f>
        <v>5</v>
      </c>
      <c r="D445" s="15" t="str">
        <f>IF($S445="","",INDEX(Transjer!$A$6:$A$125,$B445))</f>
        <v/>
      </c>
      <c r="E445" s="15">
        <f>IF($S445="","",INDEX(Transjer!$B$6:$B$125,$B445))</f>
        <v>0</v>
      </c>
      <c r="F445" s="16">
        <f>IF($S445="","",INDEX(Transjer!$C$6:$C$125,$B445))</f>
        <v>0</v>
      </c>
      <c r="G445" s="17">
        <f>IF($S445="","",INDEX(Skjermingsrenter!$A$6:$A$35,$C445))</f>
        <v>2025</v>
      </c>
      <c r="H445" s="18">
        <f>IF($S445="","",INDEX(Transjer!$D$6:$D$125,$B445))</f>
        <v>0</v>
      </c>
      <c r="I445" s="18">
        <f>IF($S445="","",INDEX(Transjer!$E$6:$E$125,$B445))</f>
        <v>0</v>
      </c>
      <c r="J445" s="19">
        <f>IF($S445="","",INDEX(Skjermingsrenter!$B$6:$B$35,$C445))</f>
        <v>3.5999999999999997E-2</v>
      </c>
      <c r="K445" s="20">
        <f t="shared" si="49"/>
        <v>45658</v>
      </c>
      <c r="L445" s="21">
        <f>IF($S445="","",IF($G445&lt;YEAR($F445),0,$H445*SUMIFS(Utbytter!$D$6:$D$1005,Utbytter!$A$6:$A$1005,$E445,Utbytter!$B$6:$B$1005,"&gt;="&amp;$K445,Utbytter!$B$6:$B$1005,"&lt;="&amp;DATE($G445,12,31))))</f>
        <v>0</v>
      </c>
      <c r="M445" s="21">
        <f t="shared" si="55"/>
        <v>0</v>
      </c>
      <c r="N445" s="21">
        <f t="shared" si="50"/>
        <v>0</v>
      </c>
      <c r="O445" s="21">
        <f t="shared" si="51"/>
        <v>0</v>
      </c>
      <c r="P445" s="21">
        <f t="shared" si="52"/>
        <v>0</v>
      </c>
      <c r="Q445" s="21">
        <f t="shared" si="53"/>
        <v>0</v>
      </c>
      <c r="R445" s="21">
        <f t="shared" si="54"/>
        <v>0</v>
      </c>
      <c r="S445" s="7">
        <f>IF(ROW()-5&lt;=Kontroll!$B$8,1,"")</f>
        <v>1</v>
      </c>
    </row>
    <row r="446" spans="1:19" x14ac:dyDescent="0.2">
      <c r="A446" s="7">
        <f t="shared" si="48"/>
        <v>441</v>
      </c>
      <c r="B446" s="7">
        <f>IF($S446="","",INT(($A446-1)/Kontroll!$B$6)+1)</f>
        <v>89</v>
      </c>
      <c r="C446" s="7">
        <f>IF($S446="","",MOD($A446-1,Kontroll!$B$6)+1)</f>
        <v>1</v>
      </c>
      <c r="D446" s="15" t="str">
        <f>IF($S446="","",INDEX(Transjer!$A$6:$A$125,$B446))</f>
        <v/>
      </c>
      <c r="E446" s="15">
        <f>IF($S446="","",INDEX(Transjer!$B$6:$B$125,$B446))</f>
        <v>0</v>
      </c>
      <c r="F446" s="16">
        <f>IF($S446="","",INDEX(Transjer!$C$6:$C$125,$B446))</f>
        <v>0</v>
      </c>
      <c r="G446" s="17">
        <f>IF($S446="","",INDEX(Skjermingsrenter!$A$6:$A$35,$C446))</f>
        <v>2021</v>
      </c>
      <c r="H446" s="18">
        <f>IF($S446="","",INDEX(Transjer!$D$6:$D$125,$B446))</f>
        <v>0</v>
      </c>
      <c r="I446" s="18">
        <f>IF($S446="","",INDEX(Transjer!$E$6:$E$125,$B446))</f>
        <v>0</v>
      </c>
      <c r="J446" s="19">
        <f>IF($S446="","",INDEX(Skjermingsrenter!$B$6:$B$35,$C446))</f>
        <v>5.0000000000000001E-3</v>
      </c>
      <c r="K446" s="20">
        <f t="shared" si="49"/>
        <v>44197</v>
      </c>
      <c r="L446" s="21">
        <f>IF($S446="","",IF($G446&lt;YEAR($F446),0,$H446*SUMIFS(Utbytter!$D$6:$D$1005,Utbytter!$A$6:$A$1005,$E446,Utbytter!$B$6:$B$1005,"&gt;="&amp;$K446,Utbytter!$B$6:$B$1005,"&lt;="&amp;DATE($G446,12,31))))</f>
        <v>0</v>
      </c>
      <c r="M446" s="21">
        <f t="shared" si="55"/>
        <v>0</v>
      </c>
      <c r="N446" s="21">
        <f t="shared" si="50"/>
        <v>0</v>
      </c>
      <c r="O446" s="21">
        <f t="shared" si="51"/>
        <v>0</v>
      </c>
      <c r="P446" s="21">
        <f t="shared" si="52"/>
        <v>0</v>
      </c>
      <c r="Q446" s="21">
        <f t="shared" si="53"/>
        <v>0</v>
      </c>
      <c r="R446" s="21">
        <f t="shared" si="54"/>
        <v>0</v>
      </c>
      <c r="S446" s="7">
        <f>IF(ROW()-5&lt;=Kontroll!$B$8,1,"")</f>
        <v>1</v>
      </c>
    </row>
    <row r="447" spans="1:19" x14ac:dyDescent="0.2">
      <c r="A447" s="7">
        <f t="shared" si="48"/>
        <v>442</v>
      </c>
      <c r="B447" s="7">
        <f>IF($S447="","",INT(($A447-1)/Kontroll!$B$6)+1)</f>
        <v>89</v>
      </c>
      <c r="C447" s="7">
        <f>IF($S447="","",MOD($A447-1,Kontroll!$B$6)+1)</f>
        <v>2</v>
      </c>
      <c r="D447" s="15" t="str">
        <f>IF($S447="","",INDEX(Transjer!$A$6:$A$125,$B447))</f>
        <v/>
      </c>
      <c r="E447" s="15">
        <f>IF($S447="","",INDEX(Transjer!$B$6:$B$125,$B447))</f>
        <v>0</v>
      </c>
      <c r="F447" s="16">
        <f>IF($S447="","",INDEX(Transjer!$C$6:$C$125,$B447))</f>
        <v>0</v>
      </c>
      <c r="G447" s="17">
        <f>IF($S447="","",INDEX(Skjermingsrenter!$A$6:$A$35,$C447))</f>
        <v>2022</v>
      </c>
      <c r="H447" s="18">
        <f>IF($S447="","",INDEX(Transjer!$D$6:$D$125,$B447))</f>
        <v>0</v>
      </c>
      <c r="I447" s="18">
        <f>IF($S447="","",INDEX(Transjer!$E$6:$E$125,$B447))</f>
        <v>0</v>
      </c>
      <c r="J447" s="19">
        <f>IF($S447="","",INDEX(Skjermingsrenter!$B$6:$B$35,$C447))</f>
        <v>1.7000000000000001E-2</v>
      </c>
      <c r="K447" s="20">
        <f t="shared" si="49"/>
        <v>44562</v>
      </c>
      <c r="L447" s="21">
        <f>IF($S447="","",IF($G447&lt;YEAR($F447),0,$H447*SUMIFS(Utbytter!$D$6:$D$1005,Utbytter!$A$6:$A$1005,$E447,Utbytter!$B$6:$B$1005,"&gt;="&amp;$K447,Utbytter!$B$6:$B$1005,"&lt;="&amp;DATE($G447,12,31))))</f>
        <v>0</v>
      </c>
      <c r="M447" s="21">
        <f t="shared" si="55"/>
        <v>0</v>
      </c>
      <c r="N447" s="21">
        <f t="shared" si="50"/>
        <v>0</v>
      </c>
      <c r="O447" s="21">
        <f t="shared" si="51"/>
        <v>0</v>
      </c>
      <c r="P447" s="21">
        <f t="shared" si="52"/>
        <v>0</v>
      </c>
      <c r="Q447" s="21">
        <f t="shared" si="53"/>
        <v>0</v>
      </c>
      <c r="R447" s="21">
        <f t="shared" si="54"/>
        <v>0</v>
      </c>
      <c r="S447" s="7">
        <f>IF(ROW()-5&lt;=Kontroll!$B$8,1,"")</f>
        <v>1</v>
      </c>
    </row>
    <row r="448" spans="1:19" x14ac:dyDescent="0.2">
      <c r="A448" s="7">
        <f t="shared" si="48"/>
        <v>443</v>
      </c>
      <c r="B448" s="7">
        <f>IF($S448="","",INT(($A448-1)/Kontroll!$B$6)+1)</f>
        <v>89</v>
      </c>
      <c r="C448" s="7">
        <f>IF($S448="","",MOD($A448-1,Kontroll!$B$6)+1)</f>
        <v>3</v>
      </c>
      <c r="D448" s="15" t="str">
        <f>IF($S448="","",INDEX(Transjer!$A$6:$A$125,$B448))</f>
        <v/>
      </c>
      <c r="E448" s="15">
        <f>IF($S448="","",INDEX(Transjer!$B$6:$B$125,$B448))</f>
        <v>0</v>
      </c>
      <c r="F448" s="16">
        <f>IF($S448="","",INDEX(Transjer!$C$6:$C$125,$B448))</f>
        <v>0</v>
      </c>
      <c r="G448" s="17">
        <f>IF($S448="","",INDEX(Skjermingsrenter!$A$6:$A$35,$C448))</f>
        <v>2023</v>
      </c>
      <c r="H448" s="18">
        <f>IF($S448="","",INDEX(Transjer!$D$6:$D$125,$B448))</f>
        <v>0</v>
      </c>
      <c r="I448" s="18">
        <f>IF($S448="","",INDEX(Transjer!$E$6:$E$125,$B448))</f>
        <v>0</v>
      </c>
      <c r="J448" s="19">
        <f>IF($S448="","",INDEX(Skjermingsrenter!$B$6:$B$35,$C448))</f>
        <v>3.2000000000000001E-2</v>
      </c>
      <c r="K448" s="20">
        <f t="shared" si="49"/>
        <v>44927</v>
      </c>
      <c r="L448" s="21">
        <f>IF($S448="","",IF($G448&lt;YEAR($F448),0,$H448*SUMIFS(Utbytter!$D$6:$D$1005,Utbytter!$A$6:$A$1005,$E448,Utbytter!$B$6:$B$1005,"&gt;="&amp;$K448,Utbytter!$B$6:$B$1005,"&lt;="&amp;DATE($G448,12,31))))</f>
        <v>0</v>
      </c>
      <c r="M448" s="21">
        <f t="shared" si="55"/>
        <v>0</v>
      </c>
      <c r="N448" s="21">
        <f t="shared" si="50"/>
        <v>0</v>
      </c>
      <c r="O448" s="21">
        <f t="shared" si="51"/>
        <v>0</v>
      </c>
      <c r="P448" s="21">
        <f t="shared" si="52"/>
        <v>0</v>
      </c>
      <c r="Q448" s="21">
        <f t="shared" si="53"/>
        <v>0</v>
      </c>
      <c r="R448" s="21">
        <f t="shared" si="54"/>
        <v>0</v>
      </c>
      <c r="S448" s="7">
        <f>IF(ROW()-5&lt;=Kontroll!$B$8,1,"")</f>
        <v>1</v>
      </c>
    </row>
    <row r="449" spans="1:19" x14ac:dyDescent="0.2">
      <c r="A449" s="7">
        <f t="shared" si="48"/>
        <v>444</v>
      </c>
      <c r="B449" s="7">
        <f>IF($S449="","",INT(($A449-1)/Kontroll!$B$6)+1)</f>
        <v>89</v>
      </c>
      <c r="C449" s="7">
        <f>IF($S449="","",MOD($A449-1,Kontroll!$B$6)+1)</f>
        <v>4</v>
      </c>
      <c r="D449" s="15" t="str">
        <f>IF($S449="","",INDEX(Transjer!$A$6:$A$125,$B449))</f>
        <v/>
      </c>
      <c r="E449" s="15">
        <f>IF($S449="","",INDEX(Transjer!$B$6:$B$125,$B449))</f>
        <v>0</v>
      </c>
      <c r="F449" s="16">
        <f>IF($S449="","",INDEX(Transjer!$C$6:$C$125,$B449))</f>
        <v>0</v>
      </c>
      <c r="G449" s="17">
        <f>IF($S449="","",INDEX(Skjermingsrenter!$A$6:$A$35,$C449))</f>
        <v>2024</v>
      </c>
      <c r="H449" s="18">
        <f>IF($S449="","",INDEX(Transjer!$D$6:$D$125,$B449))</f>
        <v>0</v>
      </c>
      <c r="I449" s="18">
        <f>IF($S449="","",INDEX(Transjer!$E$6:$E$125,$B449))</f>
        <v>0</v>
      </c>
      <c r="J449" s="19">
        <f>IF($S449="","",INDEX(Skjermingsrenter!$B$6:$B$35,$C449))</f>
        <v>3.9E-2</v>
      </c>
      <c r="K449" s="20">
        <f t="shared" si="49"/>
        <v>45292</v>
      </c>
      <c r="L449" s="21">
        <f>IF($S449="","",IF($G449&lt;YEAR($F449),0,$H449*SUMIFS(Utbytter!$D$6:$D$1005,Utbytter!$A$6:$A$1005,$E449,Utbytter!$B$6:$B$1005,"&gt;="&amp;$K449,Utbytter!$B$6:$B$1005,"&lt;="&amp;DATE($G449,12,31))))</f>
        <v>0</v>
      </c>
      <c r="M449" s="21">
        <f t="shared" si="55"/>
        <v>0</v>
      </c>
      <c r="N449" s="21">
        <f t="shared" si="50"/>
        <v>0</v>
      </c>
      <c r="O449" s="21">
        <f t="shared" si="51"/>
        <v>0</v>
      </c>
      <c r="P449" s="21">
        <f t="shared" si="52"/>
        <v>0</v>
      </c>
      <c r="Q449" s="21">
        <f t="shared" si="53"/>
        <v>0</v>
      </c>
      <c r="R449" s="21">
        <f t="shared" si="54"/>
        <v>0</v>
      </c>
      <c r="S449" s="7">
        <f>IF(ROW()-5&lt;=Kontroll!$B$8,1,"")</f>
        <v>1</v>
      </c>
    </row>
    <row r="450" spans="1:19" x14ac:dyDescent="0.2">
      <c r="A450" s="7">
        <f t="shared" si="48"/>
        <v>445</v>
      </c>
      <c r="B450" s="7">
        <f>IF($S450="","",INT(($A450-1)/Kontroll!$B$6)+1)</f>
        <v>89</v>
      </c>
      <c r="C450" s="7">
        <f>IF($S450="","",MOD($A450-1,Kontroll!$B$6)+1)</f>
        <v>5</v>
      </c>
      <c r="D450" s="15" t="str">
        <f>IF($S450="","",INDEX(Transjer!$A$6:$A$125,$B450))</f>
        <v/>
      </c>
      <c r="E450" s="15">
        <f>IF($S450="","",INDEX(Transjer!$B$6:$B$125,$B450))</f>
        <v>0</v>
      </c>
      <c r="F450" s="16">
        <f>IF($S450="","",INDEX(Transjer!$C$6:$C$125,$B450))</f>
        <v>0</v>
      </c>
      <c r="G450" s="17">
        <f>IF($S450="","",INDEX(Skjermingsrenter!$A$6:$A$35,$C450))</f>
        <v>2025</v>
      </c>
      <c r="H450" s="18">
        <f>IF($S450="","",INDEX(Transjer!$D$6:$D$125,$B450))</f>
        <v>0</v>
      </c>
      <c r="I450" s="18">
        <f>IF($S450="","",INDEX(Transjer!$E$6:$E$125,$B450))</f>
        <v>0</v>
      </c>
      <c r="J450" s="19">
        <f>IF($S450="","",INDEX(Skjermingsrenter!$B$6:$B$35,$C450))</f>
        <v>3.5999999999999997E-2</v>
      </c>
      <c r="K450" s="20">
        <f t="shared" si="49"/>
        <v>45658</v>
      </c>
      <c r="L450" s="21">
        <f>IF($S450="","",IF($G450&lt;YEAR($F450),0,$H450*SUMIFS(Utbytter!$D$6:$D$1005,Utbytter!$A$6:$A$1005,$E450,Utbytter!$B$6:$B$1005,"&gt;="&amp;$K450,Utbytter!$B$6:$B$1005,"&lt;="&amp;DATE($G450,12,31))))</f>
        <v>0</v>
      </c>
      <c r="M450" s="21">
        <f t="shared" si="55"/>
        <v>0</v>
      </c>
      <c r="N450" s="21">
        <f t="shared" si="50"/>
        <v>0</v>
      </c>
      <c r="O450" s="21">
        <f t="shared" si="51"/>
        <v>0</v>
      </c>
      <c r="P450" s="21">
        <f t="shared" si="52"/>
        <v>0</v>
      </c>
      <c r="Q450" s="21">
        <f t="shared" si="53"/>
        <v>0</v>
      </c>
      <c r="R450" s="21">
        <f t="shared" si="54"/>
        <v>0</v>
      </c>
      <c r="S450" s="7">
        <f>IF(ROW()-5&lt;=Kontroll!$B$8,1,"")</f>
        <v>1</v>
      </c>
    </row>
    <row r="451" spans="1:19" x14ac:dyDescent="0.2">
      <c r="A451" s="7">
        <f t="shared" si="48"/>
        <v>446</v>
      </c>
      <c r="B451" s="7">
        <f>IF($S451="","",INT(($A451-1)/Kontroll!$B$6)+1)</f>
        <v>90</v>
      </c>
      <c r="C451" s="7">
        <f>IF($S451="","",MOD($A451-1,Kontroll!$B$6)+1)</f>
        <v>1</v>
      </c>
      <c r="D451" s="15" t="str">
        <f>IF($S451="","",INDEX(Transjer!$A$6:$A$125,$B451))</f>
        <v/>
      </c>
      <c r="E451" s="15">
        <f>IF($S451="","",INDEX(Transjer!$B$6:$B$125,$B451))</f>
        <v>0</v>
      </c>
      <c r="F451" s="16">
        <f>IF($S451="","",INDEX(Transjer!$C$6:$C$125,$B451))</f>
        <v>0</v>
      </c>
      <c r="G451" s="17">
        <f>IF($S451="","",INDEX(Skjermingsrenter!$A$6:$A$35,$C451))</f>
        <v>2021</v>
      </c>
      <c r="H451" s="18">
        <f>IF($S451="","",INDEX(Transjer!$D$6:$D$125,$B451))</f>
        <v>0</v>
      </c>
      <c r="I451" s="18">
        <f>IF($S451="","",INDEX(Transjer!$E$6:$E$125,$B451))</f>
        <v>0</v>
      </c>
      <c r="J451" s="19">
        <f>IF($S451="","",INDEX(Skjermingsrenter!$B$6:$B$35,$C451))</f>
        <v>5.0000000000000001E-3</v>
      </c>
      <c r="K451" s="20">
        <f t="shared" si="49"/>
        <v>44197</v>
      </c>
      <c r="L451" s="21">
        <f>IF($S451="","",IF($G451&lt;YEAR($F451),0,$H451*SUMIFS(Utbytter!$D$6:$D$1005,Utbytter!$A$6:$A$1005,$E451,Utbytter!$B$6:$B$1005,"&gt;="&amp;$K451,Utbytter!$B$6:$B$1005,"&lt;="&amp;DATE($G451,12,31))))</f>
        <v>0</v>
      </c>
      <c r="M451" s="21">
        <f t="shared" si="55"/>
        <v>0</v>
      </c>
      <c r="N451" s="21">
        <f t="shared" si="50"/>
        <v>0</v>
      </c>
      <c r="O451" s="21">
        <f t="shared" si="51"/>
        <v>0</v>
      </c>
      <c r="P451" s="21">
        <f t="shared" si="52"/>
        <v>0</v>
      </c>
      <c r="Q451" s="21">
        <f t="shared" si="53"/>
        <v>0</v>
      </c>
      <c r="R451" s="21">
        <f t="shared" si="54"/>
        <v>0</v>
      </c>
      <c r="S451" s="7">
        <f>IF(ROW()-5&lt;=Kontroll!$B$8,1,"")</f>
        <v>1</v>
      </c>
    </row>
    <row r="452" spans="1:19" x14ac:dyDescent="0.2">
      <c r="A452" s="7">
        <f t="shared" si="48"/>
        <v>447</v>
      </c>
      <c r="B452" s="7">
        <f>IF($S452="","",INT(($A452-1)/Kontroll!$B$6)+1)</f>
        <v>90</v>
      </c>
      <c r="C452" s="7">
        <f>IF($S452="","",MOD($A452-1,Kontroll!$B$6)+1)</f>
        <v>2</v>
      </c>
      <c r="D452" s="15" t="str">
        <f>IF($S452="","",INDEX(Transjer!$A$6:$A$125,$B452))</f>
        <v/>
      </c>
      <c r="E452" s="15">
        <f>IF($S452="","",INDEX(Transjer!$B$6:$B$125,$B452))</f>
        <v>0</v>
      </c>
      <c r="F452" s="16">
        <f>IF($S452="","",INDEX(Transjer!$C$6:$C$125,$B452))</f>
        <v>0</v>
      </c>
      <c r="G452" s="17">
        <f>IF($S452="","",INDEX(Skjermingsrenter!$A$6:$A$35,$C452))</f>
        <v>2022</v>
      </c>
      <c r="H452" s="18">
        <f>IF($S452="","",INDEX(Transjer!$D$6:$D$125,$B452))</f>
        <v>0</v>
      </c>
      <c r="I452" s="18">
        <f>IF($S452="","",INDEX(Transjer!$E$6:$E$125,$B452))</f>
        <v>0</v>
      </c>
      <c r="J452" s="19">
        <f>IF($S452="","",INDEX(Skjermingsrenter!$B$6:$B$35,$C452))</f>
        <v>1.7000000000000001E-2</v>
      </c>
      <c r="K452" s="20">
        <f t="shared" si="49"/>
        <v>44562</v>
      </c>
      <c r="L452" s="21">
        <f>IF($S452="","",IF($G452&lt;YEAR($F452),0,$H452*SUMIFS(Utbytter!$D$6:$D$1005,Utbytter!$A$6:$A$1005,$E452,Utbytter!$B$6:$B$1005,"&gt;="&amp;$K452,Utbytter!$B$6:$B$1005,"&lt;="&amp;DATE($G452,12,31))))</f>
        <v>0</v>
      </c>
      <c r="M452" s="21">
        <f t="shared" si="55"/>
        <v>0</v>
      </c>
      <c r="N452" s="21">
        <f t="shared" si="50"/>
        <v>0</v>
      </c>
      <c r="O452" s="21">
        <f t="shared" si="51"/>
        <v>0</v>
      </c>
      <c r="P452" s="21">
        <f t="shared" si="52"/>
        <v>0</v>
      </c>
      <c r="Q452" s="21">
        <f t="shared" si="53"/>
        <v>0</v>
      </c>
      <c r="R452" s="21">
        <f t="shared" si="54"/>
        <v>0</v>
      </c>
      <c r="S452" s="7">
        <f>IF(ROW()-5&lt;=Kontroll!$B$8,1,"")</f>
        <v>1</v>
      </c>
    </row>
    <row r="453" spans="1:19" x14ac:dyDescent="0.2">
      <c r="A453" s="7">
        <f t="shared" si="48"/>
        <v>448</v>
      </c>
      <c r="B453" s="7">
        <f>IF($S453="","",INT(($A453-1)/Kontroll!$B$6)+1)</f>
        <v>90</v>
      </c>
      <c r="C453" s="7">
        <f>IF($S453="","",MOD($A453-1,Kontroll!$B$6)+1)</f>
        <v>3</v>
      </c>
      <c r="D453" s="15" t="str">
        <f>IF($S453="","",INDEX(Transjer!$A$6:$A$125,$B453))</f>
        <v/>
      </c>
      <c r="E453" s="15">
        <f>IF($S453="","",INDEX(Transjer!$B$6:$B$125,$B453))</f>
        <v>0</v>
      </c>
      <c r="F453" s="16">
        <f>IF($S453="","",INDEX(Transjer!$C$6:$C$125,$B453))</f>
        <v>0</v>
      </c>
      <c r="G453" s="17">
        <f>IF($S453="","",INDEX(Skjermingsrenter!$A$6:$A$35,$C453))</f>
        <v>2023</v>
      </c>
      <c r="H453" s="18">
        <f>IF($S453="","",INDEX(Transjer!$D$6:$D$125,$B453))</f>
        <v>0</v>
      </c>
      <c r="I453" s="18">
        <f>IF($S453="","",INDEX(Transjer!$E$6:$E$125,$B453))</f>
        <v>0</v>
      </c>
      <c r="J453" s="19">
        <f>IF($S453="","",INDEX(Skjermingsrenter!$B$6:$B$35,$C453))</f>
        <v>3.2000000000000001E-2</v>
      </c>
      <c r="K453" s="20">
        <f t="shared" si="49"/>
        <v>44927</v>
      </c>
      <c r="L453" s="21">
        <f>IF($S453="","",IF($G453&lt;YEAR($F453),0,$H453*SUMIFS(Utbytter!$D$6:$D$1005,Utbytter!$A$6:$A$1005,$E453,Utbytter!$B$6:$B$1005,"&gt;="&amp;$K453,Utbytter!$B$6:$B$1005,"&lt;="&amp;DATE($G453,12,31))))</f>
        <v>0</v>
      </c>
      <c r="M453" s="21">
        <f t="shared" si="55"/>
        <v>0</v>
      </c>
      <c r="N453" s="21">
        <f t="shared" si="50"/>
        <v>0</v>
      </c>
      <c r="O453" s="21">
        <f t="shared" si="51"/>
        <v>0</v>
      </c>
      <c r="P453" s="21">
        <f t="shared" si="52"/>
        <v>0</v>
      </c>
      <c r="Q453" s="21">
        <f t="shared" si="53"/>
        <v>0</v>
      </c>
      <c r="R453" s="21">
        <f t="shared" si="54"/>
        <v>0</v>
      </c>
      <c r="S453" s="7">
        <f>IF(ROW()-5&lt;=Kontroll!$B$8,1,"")</f>
        <v>1</v>
      </c>
    </row>
    <row r="454" spans="1:19" x14ac:dyDescent="0.2">
      <c r="A454" s="7">
        <f t="shared" ref="A454:A517" si="56">IF($S454="","",ROW()-5)</f>
        <v>449</v>
      </c>
      <c r="B454" s="7">
        <f>IF($S454="","",INT(($A454-1)/Kontroll!$B$6)+1)</f>
        <v>90</v>
      </c>
      <c r="C454" s="7">
        <f>IF($S454="","",MOD($A454-1,Kontroll!$B$6)+1)</f>
        <v>4</v>
      </c>
      <c r="D454" s="15" t="str">
        <f>IF($S454="","",INDEX(Transjer!$A$6:$A$125,$B454))</f>
        <v/>
      </c>
      <c r="E454" s="15">
        <f>IF($S454="","",INDEX(Transjer!$B$6:$B$125,$B454))</f>
        <v>0</v>
      </c>
      <c r="F454" s="16">
        <f>IF($S454="","",INDEX(Transjer!$C$6:$C$125,$B454))</f>
        <v>0</v>
      </c>
      <c r="G454" s="17">
        <f>IF($S454="","",INDEX(Skjermingsrenter!$A$6:$A$35,$C454))</f>
        <v>2024</v>
      </c>
      <c r="H454" s="18">
        <f>IF($S454="","",INDEX(Transjer!$D$6:$D$125,$B454))</f>
        <v>0</v>
      </c>
      <c r="I454" s="18">
        <f>IF($S454="","",INDEX(Transjer!$E$6:$E$125,$B454))</f>
        <v>0</v>
      </c>
      <c r="J454" s="19">
        <f>IF($S454="","",INDEX(Skjermingsrenter!$B$6:$B$35,$C454))</f>
        <v>3.9E-2</v>
      </c>
      <c r="K454" s="20">
        <f t="shared" ref="K454:K517" si="57">IF($S454="","",MAX(DATE($G454,1,1),$F454))</f>
        <v>45292</v>
      </c>
      <c r="L454" s="21">
        <f>IF($S454="","",IF($G454&lt;YEAR($F454),0,$H454*SUMIFS(Utbytter!$D$6:$D$1005,Utbytter!$A$6:$A$1005,$E454,Utbytter!$B$6:$B$1005,"&gt;="&amp;$K454,Utbytter!$B$6:$B$1005,"&lt;="&amp;DATE($G454,12,31))))</f>
        <v>0</v>
      </c>
      <c r="M454" s="21">
        <f t="shared" si="55"/>
        <v>0</v>
      </c>
      <c r="N454" s="21">
        <f t="shared" ref="N454:N517" si="58">IF($S454="","",IF($F454&lt;=DATE($G454,12,31),($I454+$M454)*$J454,0))</f>
        <v>0</v>
      </c>
      <c r="O454" s="21">
        <f t="shared" ref="O454:O517" si="59">IF($S454="","",$M454+$N454)</f>
        <v>0</v>
      </c>
      <c r="P454" s="21">
        <f t="shared" ref="P454:P517" si="60">IF($S454="","",MIN($L454,$O454))</f>
        <v>0</v>
      </c>
      <c r="Q454" s="21">
        <f t="shared" ref="Q454:Q517" si="61">IF($S454="","",$O454-$P454)</f>
        <v>0</v>
      </c>
      <c r="R454" s="21">
        <f t="shared" ref="R454:R517" si="62">IF($S454="","",$L454-$P454)</f>
        <v>0</v>
      </c>
      <c r="S454" s="7">
        <f>IF(ROW()-5&lt;=Kontroll!$B$8,1,"")</f>
        <v>1</v>
      </c>
    </row>
    <row r="455" spans="1:19" x14ac:dyDescent="0.2">
      <c r="A455" s="7">
        <f t="shared" si="56"/>
        <v>450</v>
      </c>
      <c r="B455" s="7">
        <f>IF($S455="","",INT(($A455-1)/Kontroll!$B$6)+1)</f>
        <v>90</v>
      </c>
      <c r="C455" s="7">
        <f>IF($S455="","",MOD($A455-1,Kontroll!$B$6)+1)</f>
        <v>5</v>
      </c>
      <c r="D455" s="15" t="str">
        <f>IF($S455="","",INDEX(Transjer!$A$6:$A$125,$B455))</f>
        <v/>
      </c>
      <c r="E455" s="15">
        <f>IF($S455="","",INDEX(Transjer!$B$6:$B$125,$B455))</f>
        <v>0</v>
      </c>
      <c r="F455" s="16">
        <f>IF($S455="","",INDEX(Transjer!$C$6:$C$125,$B455))</f>
        <v>0</v>
      </c>
      <c r="G455" s="17">
        <f>IF($S455="","",INDEX(Skjermingsrenter!$A$6:$A$35,$C455))</f>
        <v>2025</v>
      </c>
      <c r="H455" s="18">
        <f>IF($S455="","",INDEX(Transjer!$D$6:$D$125,$B455))</f>
        <v>0</v>
      </c>
      <c r="I455" s="18">
        <f>IF($S455="","",INDEX(Transjer!$E$6:$E$125,$B455))</f>
        <v>0</v>
      </c>
      <c r="J455" s="19">
        <f>IF($S455="","",INDEX(Skjermingsrenter!$B$6:$B$35,$C455))</f>
        <v>3.5999999999999997E-2</v>
      </c>
      <c r="K455" s="20">
        <f t="shared" si="57"/>
        <v>45658</v>
      </c>
      <c r="L455" s="21">
        <f>IF($S455="","",IF($G455&lt;YEAR($F455),0,$H455*SUMIFS(Utbytter!$D$6:$D$1005,Utbytter!$A$6:$A$1005,$E455,Utbytter!$B$6:$B$1005,"&gt;="&amp;$K455,Utbytter!$B$6:$B$1005,"&lt;="&amp;DATE($G455,12,31))))</f>
        <v>0</v>
      </c>
      <c r="M455" s="21">
        <f t="shared" ref="M455:M518" si="63">IF($S455="","",IF($C455=1,0,IF($D455=$D454,$Q454,0)))</f>
        <v>0</v>
      </c>
      <c r="N455" s="21">
        <f t="shared" si="58"/>
        <v>0</v>
      </c>
      <c r="O455" s="21">
        <f t="shared" si="59"/>
        <v>0</v>
      </c>
      <c r="P455" s="21">
        <f t="shared" si="60"/>
        <v>0</v>
      </c>
      <c r="Q455" s="21">
        <f t="shared" si="61"/>
        <v>0</v>
      </c>
      <c r="R455" s="21">
        <f t="shared" si="62"/>
        <v>0</v>
      </c>
      <c r="S455" s="7">
        <f>IF(ROW()-5&lt;=Kontroll!$B$8,1,"")</f>
        <v>1</v>
      </c>
    </row>
    <row r="456" spans="1:19" x14ac:dyDescent="0.2">
      <c r="A456" s="7">
        <f t="shared" si="56"/>
        <v>451</v>
      </c>
      <c r="B456" s="7">
        <f>IF($S456="","",INT(($A456-1)/Kontroll!$B$6)+1)</f>
        <v>91</v>
      </c>
      <c r="C456" s="7">
        <f>IF($S456="","",MOD($A456-1,Kontroll!$B$6)+1)</f>
        <v>1</v>
      </c>
      <c r="D456" s="15" t="str">
        <f>IF($S456="","",INDEX(Transjer!$A$6:$A$125,$B456))</f>
        <v/>
      </c>
      <c r="E456" s="15">
        <f>IF($S456="","",INDEX(Transjer!$B$6:$B$125,$B456))</f>
        <v>0</v>
      </c>
      <c r="F456" s="16">
        <f>IF($S456="","",INDEX(Transjer!$C$6:$C$125,$B456))</f>
        <v>0</v>
      </c>
      <c r="G456" s="17">
        <f>IF($S456="","",INDEX(Skjermingsrenter!$A$6:$A$35,$C456))</f>
        <v>2021</v>
      </c>
      <c r="H456" s="18">
        <f>IF($S456="","",INDEX(Transjer!$D$6:$D$125,$B456))</f>
        <v>0</v>
      </c>
      <c r="I456" s="18">
        <f>IF($S456="","",INDEX(Transjer!$E$6:$E$125,$B456))</f>
        <v>0</v>
      </c>
      <c r="J456" s="19">
        <f>IF($S456="","",INDEX(Skjermingsrenter!$B$6:$B$35,$C456))</f>
        <v>5.0000000000000001E-3</v>
      </c>
      <c r="K456" s="20">
        <f t="shared" si="57"/>
        <v>44197</v>
      </c>
      <c r="L456" s="21">
        <f>IF($S456="","",IF($G456&lt;YEAR($F456),0,$H456*SUMIFS(Utbytter!$D$6:$D$1005,Utbytter!$A$6:$A$1005,$E456,Utbytter!$B$6:$B$1005,"&gt;="&amp;$K456,Utbytter!$B$6:$B$1005,"&lt;="&amp;DATE($G456,12,31))))</f>
        <v>0</v>
      </c>
      <c r="M456" s="21">
        <f t="shared" si="63"/>
        <v>0</v>
      </c>
      <c r="N456" s="21">
        <f t="shared" si="58"/>
        <v>0</v>
      </c>
      <c r="O456" s="21">
        <f t="shared" si="59"/>
        <v>0</v>
      </c>
      <c r="P456" s="21">
        <f t="shared" si="60"/>
        <v>0</v>
      </c>
      <c r="Q456" s="21">
        <f t="shared" si="61"/>
        <v>0</v>
      </c>
      <c r="R456" s="21">
        <f t="shared" si="62"/>
        <v>0</v>
      </c>
      <c r="S456" s="7">
        <f>IF(ROW()-5&lt;=Kontroll!$B$8,1,"")</f>
        <v>1</v>
      </c>
    </row>
    <row r="457" spans="1:19" x14ac:dyDescent="0.2">
      <c r="A457" s="7">
        <f t="shared" si="56"/>
        <v>452</v>
      </c>
      <c r="B457" s="7">
        <f>IF($S457="","",INT(($A457-1)/Kontroll!$B$6)+1)</f>
        <v>91</v>
      </c>
      <c r="C457" s="7">
        <f>IF($S457="","",MOD($A457-1,Kontroll!$B$6)+1)</f>
        <v>2</v>
      </c>
      <c r="D457" s="15" t="str">
        <f>IF($S457="","",INDEX(Transjer!$A$6:$A$125,$B457))</f>
        <v/>
      </c>
      <c r="E457" s="15">
        <f>IF($S457="","",INDEX(Transjer!$B$6:$B$125,$B457))</f>
        <v>0</v>
      </c>
      <c r="F457" s="16">
        <f>IF($S457="","",INDEX(Transjer!$C$6:$C$125,$B457))</f>
        <v>0</v>
      </c>
      <c r="G457" s="17">
        <f>IF($S457="","",INDEX(Skjermingsrenter!$A$6:$A$35,$C457))</f>
        <v>2022</v>
      </c>
      <c r="H457" s="18">
        <f>IF($S457="","",INDEX(Transjer!$D$6:$D$125,$B457))</f>
        <v>0</v>
      </c>
      <c r="I457" s="18">
        <f>IF($S457="","",INDEX(Transjer!$E$6:$E$125,$B457))</f>
        <v>0</v>
      </c>
      <c r="J457" s="19">
        <f>IF($S457="","",INDEX(Skjermingsrenter!$B$6:$B$35,$C457))</f>
        <v>1.7000000000000001E-2</v>
      </c>
      <c r="K457" s="20">
        <f t="shared" si="57"/>
        <v>44562</v>
      </c>
      <c r="L457" s="21">
        <f>IF($S457="","",IF($G457&lt;YEAR($F457),0,$H457*SUMIFS(Utbytter!$D$6:$D$1005,Utbytter!$A$6:$A$1005,$E457,Utbytter!$B$6:$B$1005,"&gt;="&amp;$K457,Utbytter!$B$6:$B$1005,"&lt;="&amp;DATE($G457,12,31))))</f>
        <v>0</v>
      </c>
      <c r="M457" s="21">
        <f t="shared" si="63"/>
        <v>0</v>
      </c>
      <c r="N457" s="21">
        <f t="shared" si="58"/>
        <v>0</v>
      </c>
      <c r="O457" s="21">
        <f t="shared" si="59"/>
        <v>0</v>
      </c>
      <c r="P457" s="21">
        <f t="shared" si="60"/>
        <v>0</v>
      </c>
      <c r="Q457" s="21">
        <f t="shared" si="61"/>
        <v>0</v>
      </c>
      <c r="R457" s="21">
        <f t="shared" si="62"/>
        <v>0</v>
      </c>
      <c r="S457" s="7">
        <f>IF(ROW()-5&lt;=Kontroll!$B$8,1,"")</f>
        <v>1</v>
      </c>
    </row>
    <row r="458" spans="1:19" x14ac:dyDescent="0.2">
      <c r="A458" s="7">
        <f t="shared" si="56"/>
        <v>453</v>
      </c>
      <c r="B458" s="7">
        <f>IF($S458="","",INT(($A458-1)/Kontroll!$B$6)+1)</f>
        <v>91</v>
      </c>
      <c r="C458" s="7">
        <f>IF($S458="","",MOD($A458-1,Kontroll!$B$6)+1)</f>
        <v>3</v>
      </c>
      <c r="D458" s="15" t="str">
        <f>IF($S458="","",INDEX(Transjer!$A$6:$A$125,$B458))</f>
        <v/>
      </c>
      <c r="E458" s="15">
        <f>IF($S458="","",INDEX(Transjer!$B$6:$B$125,$B458))</f>
        <v>0</v>
      </c>
      <c r="F458" s="16">
        <f>IF($S458="","",INDEX(Transjer!$C$6:$C$125,$B458))</f>
        <v>0</v>
      </c>
      <c r="G458" s="17">
        <f>IF($S458="","",INDEX(Skjermingsrenter!$A$6:$A$35,$C458))</f>
        <v>2023</v>
      </c>
      <c r="H458" s="18">
        <f>IF($S458="","",INDEX(Transjer!$D$6:$D$125,$B458))</f>
        <v>0</v>
      </c>
      <c r="I458" s="18">
        <f>IF($S458="","",INDEX(Transjer!$E$6:$E$125,$B458))</f>
        <v>0</v>
      </c>
      <c r="J458" s="19">
        <f>IF($S458="","",INDEX(Skjermingsrenter!$B$6:$B$35,$C458))</f>
        <v>3.2000000000000001E-2</v>
      </c>
      <c r="K458" s="20">
        <f t="shared" si="57"/>
        <v>44927</v>
      </c>
      <c r="L458" s="21">
        <f>IF($S458="","",IF($G458&lt;YEAR($F458),0,$H458*SUMIFS(Utbytter!$D$6:$D$1005,Utbytter!$A$6:$A$1005,$E458,Utbytter!$B$6:$B$1005,"&gt;="&amp;$K458,Utbytter!$B$6:$B$1005,"&lt;="&amp;DATE($G458,12,31))))</f>
        <v>0</v>
      </c>
      <c r="M458" s="21">
        <f t="shared" si="63"/>
        <v>0</v>
      </c>
      <c r="N458" s="21">
        <f t="shared" si="58"/>
        <v>0</v>
      </c>
      <c r="O458" s="21">
        <f t="shared" si="59"/>
        <v>0</v>
      </c>
      <c r="P458" s="21">
        <f t="shared" si="60"/>
        <v>0</v>
      </c>
      <c r="Q458" s="21">
        <f t="shared" si="61"/>
        <v>0</v>
      </c>
      <c r="R458" s="21">
        <f t="shared" si="62"/>
        <v>0</v>
      </c>
      <c r="S458" s="7">
        <f>IF(ROW()-5&lt;=Kontroll!$B$8,1,"")</f>
        <v>1</v>
      </c>
    </row>
    <row r="459" spans="1:19" x14ac:dyDescent="0.2">
      <c r="A459" s="7">
        <f t="shared" si="56"/>
        <v>454</v>
      </c>
      <c r="B459" s="7">
        <f>IF($S459="","",INT(($A459-1)/Kontroll!$B$6)+1)</f>
        <v>91</v>
      </c>
      <c r="C459" s="7">
        <f>IF($S459="","",MOD($A459-1,Kontroll!$B$6)+1)</f>
        <v>4</v>
      </c>
      <c r="D459" s="15" t="str">
        <f>IF($S459="","",INDEX(Transjer!$A$6:$A$125,$B459))</f>
        <v/>
      </c>
      <c r="E459" s="15">
        <f>IF($S459="","",INDEX(Transjer!$B$6:$B$125,$B459))</f>
        <v>0</v>
      </c>
      <c r="F459" s="16">
        <f>IF($S459="","",INDEX(Transjer!$C$6:$C$125,$B459))</f>
        <v>0</v>
      </c>
      <c r="G459" s="17">
        <f>IF($S459="","",INDEX(Skjermingsrenter!$A$6:$A$35,$C459))</f>
        <v>2024</v>
      </c>
      <c r="H459" s="18">
        <f>IF($S459="","",INDEX(Transjer!$D$6:$D$125,$B459))</f>
        <v>0</v>
      </c>
      <c r="I459" s="18">
        <f>IF($S459="","",INDEX(Transjer!$E$6:$E$125,$B459))</f>
        <v>0</v>
      </c>
      <c r="J459" s="19">
        <f>IF($S459="","",INDEX(Skjermingsrenter!$B$6:$B$35,$C459))</f>
        <v>3.9E-2</v>
      </c>
      <c r="K459" s="20">
        <f t="shared" si="57"/>
        <v>45292</v>
      </c>
      <c r="L459" s="21">
        <f>IF($S459="","",IF($G459&lt;YEAR($F459),0,$H459*SUMIFS(Utbytter!$D$6:$D$1005,Utbytter!$A$6:$A$1005,$E459,Utbytter!$B$6:$B$1005,"&gt;="&amp;$K459,Utbytter!$B$6:$B$1005,"&lt;="&amp;DATE($G459,12,31))))</f>
        <v>0</v>
      </c>
      <c r="M459" s="21">
        <f t="shared" si="63"/>
        <v>0</v>
      </c>
      <c r="N459" s="21">
        <f t="shared" si="58"/>
        <v>0</v>
      </c>
      <c r="O459" s="21">
        <f t="shared" si="59"/>
        <v>0</v>
      </c>
      <c r="P459" s="21">
        <f t="shared" si="60"/>
        <v>0</v>
      </c>
      <c r="Q459" s="21">
        <f t="shared" si="61"/>
        <v>0</v>
      </c>
      <c r="R459" s="21">
        <f t="shared" si="62"/>
        <v>0</v>
      </c>
      <c r="S459" s="7">
        <f>IF(ROW()-5&lt;=Kontroll!$B$8,1,"")</f>
        <v>1</v>
      </c>
    </row>
    <row r="460" spans="1:19" x14ac:dyDescent="0.2">
      <c r="A460" s="7">
        <f t="shared" si="56"/>
        <v>455</v>
      </c>
      <c r="B460" s="7">
        <f>IF($S460="","",INT(($A460-1)/Kontroll!$B$6)+1)</f>
        <v>91</v>
      </c>
      <c r="C460" s="7">
        <f>IF($S460="","",MOD($A460-1,Kontroll!$B$6)+1)</f>
        <v>5</v>
      </c>
      <c r="D460" s="15" t="str">
        <f>IF($S460="","",INDEX(Transjer!$A$6:$A$125,$B460))</f>
        <v/>
      </c>
      <c r="E460" s="15">
        <f>IF($S460="","",INDEX(Transjer!$B$6:$B$125,$B460))</f>
        <v>0</v>
      </c>
      <c r="F460" s="16">
        <f>IF($S460="","",INDEX(Transjer!$C$6:$C$125,$B460))</f>
        <v>0</v>
      </c>
      <c r="G460" s="17">
        <f>IF($S460="","",INDEX(Skjermingsrenter!$A$6:$A$35,$C460))</f>
        <v>2025</v>
      </c>
      <c r="H460" s="18">
        <f>IF($S460="","",INDEX(Transjer!$D$6:$D$125,$B460))</f>
        <v>0</v>
      </c>
      <c r="I460" s="18">
        <f>IF($S460="","",INDEX(Transjer!$E$6:$E$125,$B460))</f>
        <v>0</v>
      </c>
      <c r="J460" s="19">
        <f>IF($S460="","",INDEX(Skjermingsrenter!$B$6:$B$35,$C460))</f>
        <v>3.5999999999999997E-2</v>
      </c>
      <c r="K460" s="20">
        <f t="shared" si="57"/>
        <v>45658</v>
      </c>
      <c r="L460" s="21">
        <f>IF($S460="","",IF($G460&lt;YEAR($F460),0,$H460*SUMIFS(Utbytter!$D$6:$D$1005,Utbytter!$A$6:$A$1005,$E460,Utbytter!$B$6:$B$1005,"&gt;="&amp;$K460,Utbytter!$B$6:$B$1005,"&lt;="&amp;DATE($G460,12,31))))</f>
        <v>0</v>
      </c>
      <c r="M460" s="21">
        <f t="shared" si="63"/>
        <v>0</v>
      </c>
      <c r="N460" s="21">
        <f t="shared" si="58"/>
        <v>0</v>
      </c>
      <c r="O460" s="21">
        <f t="shared" si="59"/>
        <v>0</v>
      </c>
      <c r="P460" s="21">
        <f t="shared" si="60"/>
        <v>0</v>
      </c>
      <c r="Q460" s="21">
        <f t="shared" si="61"/>
        <v>0</v>
      </c>
      <c r="R460" s="21">
        <f t="shared" si="62"/>
        <v>0</v>
      </c>
      <c r="S460" s="7">
        <f>IF(ROW()-5&lt;=Kontroll!$B$8,1,"")</f>
        <v>1</v>
      </c>
    </row>
    <row r="461" spans="1:19" x14ac:dyDescent="0.2">
      <c r="A461" s="7">
        <f t="shared" si="56"/>
        <v>456</v>
      </c>
      <c r="B461" s="7">
        <f>IF($S461="","",INT(($A461-1)/Kontroll!$B$6)+1)</f>
        <v>92</v>
      </c>
      <c r="C461" s="7">
        <f>IF($S461="","",MOD($A461-1,Kontroll!$B$6)+1)</f>
        <v>1</v>
      </c>
      <c r="D461" s="15" t="str">
        <f>IF($S461="","",INDEX(Transjer!$A$6:$A$125,$B461))</f>
        <v/>
      </c>
      <c r="E461" s="15">
        <f>IF($S461="","",INDEX(Transjer!$B$6:$B$125,$B461))</f>
        <v>0</v>
      </c>
      <c r="F461" s="16">
        <f>IF($S461="","",INDEX(Transjer!$C$6:$C$125,$B461))</f>
        <v>0</v>
      </c>
      <c r="G461" s="17">
        <f>IF($S461="","",INDEX(Skjermingsrenter!$A$6:$A$35,$C461))</f>
        <v>2021</v>
      </c>
      <c r="H461" s="18">
        <f>IF($S461="","",INDEX(Transjer!$D$6:$D$125,$B461))</f>
        <v>0</v>
      </c>
      <c r="I461" s="18">
        <f>IF($S461="","",INDEX(Transjer!$E$6:$E$125,$B461))</f>
        <v>0</v>
      </c>
      <c r="J461" s="19">
        <f>IF($S461="","",INDEX(Skjermingsrenter!$B$6:$B$35,$C461))</f>
        <v>5.0000000000000001E-3</v>
      </c>
      <c r="K461" s="20">
        <f t="shared" si="57"/>
        <v>44197</v>
      </c>
      <c r="L461" s="21">
        <f>IF($S461="","",IF($G461&lt;YEAR($F461),0,$H461*SUMIFS(Utbytter!$D$6:$D$1005,Utbytter!$A$6:$A$1005,$E461,Utbytter!$B$6:$B$1005,"&gt;="&amp;$K461,Utbytter!$B$6:$B$1005,"&lt;="&amp;DATE($G461,12,31))))</f>
        <v>0</v>
      </c>
      <c r="M461" s="21">
        <f t="shared" si="63"/>
        <v>0</v>
      </c>
      <c r="N461" s="21">
        <f t="shared" si="58"/>
        <v>0</v>
      </c>
      <c r="O461" s="21">
        <f t="shared" si="59"/>
        <v>0</v>
      </c>
      <c r="P461" s="21">
        <f t="shared" si="60"/>
        <v>0</v>
      </c>
      <c r="Q461" s="21">
        <f t="shared" si="61"/>
        <v>0</v>
      </c>
      <c r="R461" s="21">
        <f t="shared" si="62"/>
        <v>0</v>
      </c>
      <c r="S461" s="7">
        <f>IF(ROW()-5&lt;=Kontroll!$B$8,1,"")</f>
        <v>1</v>
      </c>
    </row>
    <row r="462" spans="1:19" x14ac:dyDescent="0.2">
      <c r="A462" s="7">
        <f t="shared" si="56"/>
        <v>457</v>
      </c>
      <c r="B462" s="7">
        <f>IF($S462="","",INT(($A462-1)/Kontroll!$B$6)+1)</f>
        <v>92</v>
      </c>
      <c r="C462" s="7">
        <f>IF($S462="","",MOD($A462-1,Kontroll!$B$6)+1)</f>
        <v>2</v>
      </c>
      <c r="D462" s="15" t="str">
        <f>IF($S462="","",INDEX(Transjer!$A$6:$A$125,$B462))</f>
        <v/>
      </c>
      <c r="E462" s="15">
        <f>IF($S462="","",INDEX(Transjer!$B$6:$B$125,$B462))</f>
        <v>0</v>
      </c>
      <c r="F462" s="16">
        <f>IF($S462="","",INDEX(Transjer!$C$6:$C$125,$B462))</f>
        <v>0</v>
      </c>
      <c r="G462" s="17">
        <f>IF($S462="","",INDEX(Skjermingsrenter!$A$6:$A$35,$C462))</f>
        <v>2022</v>
      </c>
      <c r="H462" s="18">
        <f>IF($S462="","",INDEX(Transjer!$D$6:$D$125,$B462))</f>
        <v>0</v>
      </c>
      <c r="I462" s="18">
        <f>IF($S462="","",INDEX(Transjer!$E$6:$E$125,$B462))</f>
        <v>0</v>
      </c>
      <c r="J462" s="19">
        <f>IF($S462="","",INDEX(Skjermingsrenter!$B$6:$B$35,$C462))</f>
        <v>1.7000000000000001E-2</v>
      </c>
      <c r="K462" s="20">
        <f t="shared" si="57"/>
        <v>44562</v>
      </c>
      <c r="L462" s="21">
        <f>IF($S462="","",IF($G462&lt;YEAR($F462),0,$H462*SUMIFS(Utbytter!$D$6:$D$1005,Utbytter!$A$6:$A$1005,$E462,Utbytter!$B$6:$B$1005,"&gt;="&amp;$K462,Utbytter!$B$6:$B$1005,"&lt;="&amp;DATE($G462,12,31))))</f>
        <v>0</v>
      </c>
      <c r="M462" s="21">
        <f t="shared" si="63"/>
        <v>0</v>
      </c>
      <c r="N462" s="21">
        <f t="shared" si="58"/>
        <v>0</v>
      </c>
      <c r="O462" s="21">
        <f t="shared" si="59"/>
        <v>0</v>
      </c>
      <c r="P462" s="21">
        <f t="shared" si="60"/>
        <v>0</v>
      </c>
      <c r="Q462" s="21">
        <f t="shared" si="61"/>
        <v>0</v>
      </c>
      <c r="R462" s="21">
        <f t="shared" si="62"/>
        <v>0</v>
      </c>
      <c r="S462" s="7">
        <f>IF(ROW()-5&lt;=Kontroll!$B$8,1,"")</f>
        <v>1</v>
      </c>
    </row>
    <row r="463" spans="1:19" x14ac:dyDescent="0.2">
      <c r="A463" s="7">
        <f t="shared" si="56"/>
        <v>458</v>
      </c>
      <c r="B463" s="7">
        <f>IF($S463="","",INT(($A463-1)/Kontroll!$B$6)+1)</f>
        <v>92</v>
      </c>
      <c r="C463" s="7">
        <f>IF($S463="","",MOD($A463-1,Kontroll!$B$6)+1)</f>
        <v>3</v>
      </c>
      <c r="D463" s="15" t="str">
        <f>IF($S463="","",INDEX(Transjer!$A$6:$A$125,$B463))</f>
        <v/>
      </c>
      <c r="E463" s="15">
        <f>IF($S463="","",INDEX(Transjer!$B$6:$B$125,$B463))</f>
        <v>0</v>
      </c>
      <c r="F463" s="16">
        <f>IF($S463="","",INDEX(Transjer!$C$6:$C$125,$B463))</f>
        <v>0</v>
      </c>
      <c r="G463" s="17">
        <f>IF($S463="","",INDEX(Skjermingsrenter!$A$6:$A$35,$C463))</f>
        <v>2023</v>
      </c>
      <c r="H463" s="18">
        <f>IF($S463="","",INDEX(Transjer!$D$6:$D$125,$B463))</f>
        <v>0</v>
      </c>
      <c r="I463" s="18">
        <f>IF($S463="","",INDEX(Transjer!$E$6:$E$125,$B463))</f>
        <v>0</v>
      </c>
      <c r="J463" s="19">
        <f>IF($S463="","",INDEX(Skjermingsrenter!$B$6:$B$35,$C463))</f>
        <v>3.2000000000000001E-2</v>
      </c>
      <c r="K463" s="20">
        <f t="shared" si="57"/>
        <v>44927</v>
      </c>
      <c r="L463" s="21">
        <f>IF($S463="","",IF($G463&lt;YEAR($F463),0,$H463*SUMIFS(Utbytter!$D$6:$D$1005,Utbytter!$A$6:$A$1005,$E463,Utbytter!$B$6:$B$1005,"&gt;="&amp;$K463,Utbytter!$B$6:$B$1005,"&lt;="&amp;DATE($G463,12,31))))</f>
        <v>0</v>
      </c>
      <c r="M463" s="21">
        <f t="shared" si="63"/>
        <v>0</v>
      </c>
      <c r="N463" s="21">
        <f t="shared" si="58"/>
        <v>0</v>
      </c>
      <c r="O463" s="21">
        <f t="shared" si="59"/>
        <v>0</v>
      </c>
      <c r="P463" s="21">
        <f t="shared" si="60"/>
        <v>0</v>
      </c>
      <c r="Q463" s="21">
        <f t="shared" si="61"/>
        <v>0</v>
      </c>
      <c r="R463" s="21">
        <f t="shared" si="62"/>
        <v>0</v>
      </c>
      <c r="S463" s="7">
        <f>IF(ROW()-5&lt;=Kontroll!$B$8,1,"")</f>
        <v>1</v>
      </c>
    </row>
    <row r="464" spans="1:19" x14ac:dyDescent="0.2">
      <c r="A464" s="7">
        <f t="shared" si="56"/>
        <v>459</v>
      </c>
      <c r="B464" s="7">
        <f>IF($S464="","",INT(($A464-1)/Kontroll!$B$6)+1)</f>
        <v>92</v>
      </c>
      <c r="C464" s="7">
        <f>IF($S464="","",MOD($A464-1,Kontroll!$B$6)+1)</f>
        <v>4</v>
      </c>
      <c r="D464" s="15" t="str">
        <f>IF($S464="","",INDEX(Transjer!$A$6:$A$125,$B464))</f>
        <v/>
      </c>
      <c r="E464" s="15">
        <f>IF($S464="","",INDEX(Transjer!$B$6:$B$125,$B464))</f>
        <v>0</v>
      </c>
      <c r="F464" s="16">
        <f>IF($S464="","",INDEX(Transjer!$C$6:$C$125,$B464))</f>
        <v>0</v>
      </c>
      <c r="G464" s="17">
        <f>IF($S464="","",INDEX(Skjermingsrenter!$A$6:$A$35,$C464))</f>
        <v>2024</v>
      </c>
      <c r="H464" s="18">
        <f>IF($S464="","",INDEX(Transjer!$D$6:$D$125,$B464))</f>
        <v>0</v>
      </c>
      <c r="I464" s="18">
        <f>IF($S464="","",INDEX(Transjer!$E$6:$E$125,$B464))</f>
        <v>0</v>
      </c>
      <c r="J464" s="19">
        <f>IF($S464="","",INDEX(Skjermingsrenter!$B$6:$B$35,$C464))</f>
        <v>3.9E-2</v>
      </c>
      <c r="K464" s="20">
        <f t="shared" si="57"/>
        <v>45292</v>
      </c>
      <c r="L464" s="21">
        <f>IF($S464="","",IF($G464&lt;YEAR($F464),0,$H464*SUMIFS(Utbytter!$D$6:$D$1005,Utbytter!$A$6:$A$1005,$E464,Utbytter!$B$6:$B$1005,"&gt;="&amp;$K464,Utbytter!$B$6:$B$1005,"&lt;="&amp;DATE($G464,12,31))))</f>
        <v>0</v>
      </c>
      <c r="M464" s="21">
        <f t="shared" si="63"/>
        <v>0</v>
      </c>
      <c r="N464" s="21">
        <f t="shared" si="58"/>
        <v>0</v>
      </c>
      <c r="O464" s="21">
        <f t="shared" si="59"/>
        <v>0</v>
      </c>
      <c r="P464" s="21">
        <f t="shared" si="60"/>
        <v>0</v>
      </c>
      <c r="Q464" s="21">
        <f t="shared" si="61"/>
        <v>0</v>
      </c>
      <c r="R464" s="21">
        <f t="shared" si="62"/>
        <v>0</v>
      </c>
      <c r="S464" s="7">
        <f>IF(ROW()-5&lt;=Kontroll!$B$8,1,"")</f>
        <v>1</v>
      </c>
    </row>
    <row r="465" spans="1:19" x14ac:dyDescent="0.2">
      <c r="A465" s="7">
        <f t="shared" si="56"/>
        <v>460</v>
      </c>
      <c r="B465" s="7">
        <f>IF($S465="","",INT(($A465-1)/Kontroll!$B$6)+1)</f>
        <v>92</v>
      </c>
      <c r="C465" s="7">
        <f>IF($S465="","",MOD($A465-1,Kontroll!$B$6)+1)</f>
        <v>5</v>
      </c>
      <c r="D465" s="15" t="str">
        <f>IF($S465="","",INDEX(Transjer!$A$6:$A$125,$B465))</f>
        <v/>
      </c>
      <c r="E465" s="15">
        <f>IF($S465="","",INDEX(Transjer!$B$6:$B$125,$B465))</f>
        <v>0</v>
      </c>
      <c r="F465" s="16">
        <f>IF($S465="","",INDEX(Transjer!$C$6:$C$125,$B465))</f>
        <v>0</v>
      </c>
      <c r="G465" s="17">
        <f>IF($S465="","",INDEX(Skjermingsrenter!$A$6:$A$35,$C465))</f>
        <v>2025</v>
      </c>
      <c r="H465" s="18">
        <f>IF($S465="","",INDEX(Transjer!$D$6:$D$125,$B465))</f>
        <v>0</v>
      </c>
      <c r="I465" s="18">
        <f>IF($S465="","",INDEX(Transjer!$E$6:$E$125,$B465))</f>
        <v>0</v>
      </c>
      <c r="J465" s="19">
        <f>IF($S465="","",INDEX(Skjermingsrenter!$B$6:$B$35,$C465))</f>
        <v>3.5999999999999997E-2</v>
      </c>
      <c r="K465" s="20">
        <f t="shared" si="57"/>
        <v>45658</v>
      </c>
      <c r="L465" s="21">
        <f>IF($S465="","",IF($G465&lt;YEAR($F465),0,$H465*SUMIFS(Utbytter!$D$6:$D$1005,Utbytter!$A$6:$A$1005,$E465,Utbytter!$B$6:$B$1005,"&gt;="&amp;$K465,Utbytter!$B$6:$B$1005,"&lt;="&amp;DATE($G465,12,31))))</f>
        <v>0</v>
      </c>
      <c r="M465" s="21">
        <f t="shared" si="63"/>
        <v>0</v>
      </c>
      <c r="N465" s="21">
        <f t="shared" si="58"/>
        <v>0</v>
      </c>
      <c r="O465" s="21">
        <f t="shared" si="59"/>
        <v>0</v>
      </c>
      <c r="P465" s="21">
        <f t="shared" si="60"/>
        <v>0</v>
      </c>
      <c r="Q465" s="21">
        <f t="shared" si="61"/>
        <v>0</v>
      </c>
      <c r="R465" s="21">
        <f t="shared" si="62"/>
        <v>0</v>
      </c>
      <c r="S465" s="7">
        <f>IF(ROW()-5&lt;=Kontroll!$B$8,1,"")</f>
        <v>1</v>
      </c>
    </row>
    <row r="466" spans="1:19" x14ac:dyDescent="0.2">
      <c r="A466" s="7">
        <f t="shared" si="56"/>
        <v>461</v>
      </c>
      <c r="B466" s="7">
        <f>IF($S466="","",INT(($A466-1)/Kontroll!$B$6)+1)</f>
        <v>93</v>
      </c>
      <c r="C466" s="7">
        <f>IF($S466="","",MOD($A466-1,Kontroll!$B$6)+1)</f>
        <v>1</v>
      </c>
      <c r="D466" s="15" t="str">
        <f>IF($S466="","",INDEX(Transjer!$A$6:$A$125,$B466))</f>
        <v/>
      </c>
      <c r="E466" s="15">
        <f>IF($S466="","",INDEX(Transjer!$B$6:$B$125,$B466))</f>
        <v>0</v>
      </c>
      <c r="F466" s="16">
        <f>IF($S466="","",INDEX(Transjer!$C$6:$C$125,$B466))</f>
        <v>0</v>
      </c>
      <c r="G466" s="17">
        <f>IF($S466="","",INDEX(Skjermingsrenter!$A$6:$A$35,$C466))</f>
        <v>2021</v>
      </c>
      <c r="H466" s="18">
        <f>IF($S466="","",INDEX(Transjer!$D$6:$D$125,$B466))</f>
        <v>0</v>
      </c>
      <c r="I466" s="18">
        <f>IF($S466="","",INDEX(Transjer!$E$6:$E$125,$B466))</f>
        <v>0</v>
      </c>
      <c r="J466" s="19">
        <f>IF($S466="","",INDEX(Skjermingsrenter!$B$6:$B$35,$C466))</f>
        <v>5.0000000000000001E-3</v>
      </c>
      <c r="K466" s="20">
        <f t="shared" si="57"/>
        <v>44197</v>
      </c>
      <c r="L466" s="21">
        <f>IF($S466="","",IF($G466&lt;YEAR($F466),0,$H466*SUMIFS(Utbytter!$D$6:$D$1005,Utbytter!$A$6:$A$1005,$E466,Utbytter!$B$6:$B$1005,"&gt;="&amp;$K466,Utbytter!$B$6:$B$1005,"&lt;="&amp;DATE($G466,12,31))))</f>
        <v>0</v>
      </c>
      <c r="M466" s="21">
        <f t="shared" si="63"/>
        <v>0</v>
      </c>
      <c r="N466" s="21">
        <f t="shared" si="58"/>
        <v>0</v>
      </c>
      <c r="O466" s="21">
        <f t="shared" si="59"/>
        <v>0</v>
      </c>
      <c r="P466" s="21">
        <f t="shared" si="60"/>
        <v>0</v>
      </c>
      <c r="Q466" s="21">
        <f t="shared" si="61"/>
        <v>0</v>
      </c>
      <c r="R466" s="21">
        <f t="shared" si="62"/>
        <v>0</v>
      </c>
      <c r="S466" s="7">
        <f>IF(ROW()-5&lt;=Kontroll!$B$8,1,"")</f>
        <v>1</v>
      </c>
    </row>
    <row r="467" spans="1:19" x14ac:dyDescent="0.2">
      <c r="A467" s="7">
        <f t="shared" si="56"/>
        <v>462</v>
      </c>
      <c r="B467" s="7">
        <f>IF($S467="","",INT(($A467-1)/Kontroll!$B$6)+1)</f>
        <v>93</v>
      </c>
      <c r="C467" s="7">
        <f>IF($S467="","",MOD($A467-1,Kontroll!$B$6)+1)</f>
        <v>2</v>
      </c>
      <c r="D467" s="15" t="str">
        <f>IF($S467="","",INDEX(Transjer!$A$6:$A$125,$B467))</f>
        <v/>
      </c>
      <c r="E467" s="15">
        <f>IF($S467="","",INDEX(Transjer!$B$6:$B$125,$B467))</f>
        <v>0</v>
      </c>
      <c r="F467" s="16">
        <f>IF($S467="","",INDEX(Transjer!$C$6:$C$125,$B467))</f>
        <v>0</v>
      </c>
      <c r="G467" s="17">
        <f>IF($S467="","",INDEX(Skjermingsrenter!$A$6:$A$35,$C467))</f>
        <v>2022</v>
      </c>
      <c r="H467" s="18">
        <f>IF($S467="","",INDEX(Transjer!$D$6:$D$125,$B467))</f>
        <v>0</v>
      </c>
      <c r="I467" s="18">
        <f>IF($S467="","",INDEX(Transjer!$E$6:$E$125,$B467))</f>
        <v>0</v>
      </c>
      <c r="J467" s="19">
        <f>IF($S467="","",INDEX(Skjermingsrenter!$B$6:$B$35,$C467))</f>
        <v>1.7000000000000001E-2</v>
      </c>
      <c r="K467" s="20">
        <f t="shared" si="57"/>
        <v>44562</v>
      </c>
      <c r="L467" s="21">
        <f>IF($S467="","",IF($G467&lt;YEAR($F467),0,$H467*SUMIFS(Utbytter!$D$6:$D$1005,Utbytter!$A$6:$A$1005,$E467,Utbytter!$B$6:$B$1005,"&gt;="&amp;$K467,Utbytter!$B$6:$B$1005,"&lt;="&amp;DATE($G467,12,31))))</f>
        <v>0</v>
      </c>
      <c r="M467" s="21">
        <f t="shared" si="63"/>
        <v>0</v>
      </c>
      <c r="N467" s="21">
        <f t="shared" si="58"/>
        <v>0</v>
      </c>
      <c r="O467" s="21">
        <f t="shared" si="59"/>
        <v>0</v>
      </c>
      <c r="P467" s="21">
        <f t="shared" si="60"/>
        <v>0</v>
      </c>
      <c r="Q467" s="21">
        <f t="shared" si="61"/>
        <v>0</v>
      </c>
      <c r="R467" s="21">
        <f t="shared" si="62"/>
        <v>0</v>
      </c>
      <c r="S467" s="7">
        <f>IF(ROW()-5&lt;=Kontroll!$B$8,1,"")</f>
        <v>1</v>
      </c>
    </row>
    <row r="468" spans="1:19" x14ac:dyDescent="0.2">
      <c r="A468" s="7">
        <f t="shared" si="56"/>
        <v>463</v>
      </c>
      <c r="B468" s="7">
        <f>IF($S468="","",INT(($A468-1)/Kontroll!$B$6)+1)</f>
        <v>93</v>
      </c>
      <c r="C468" s="7">
        <f>IF($S468="","",MOD($A468-1,Kontroll!$B$6)+1)</f>
        <v>3</v>
      </c>
      <c r="D468" s="15" t="str">
        <f>IF($S468="","",INDEX(Transjer!$A$6:$A$125,$B468))</f>
        <v/>
      </c>
      <c r="E468" s="15">
        <f>IF($S468="","",INDEX(Transjer!$B$6:$B$125,$B468))</f>
        <v>0</v>
      </c>
      <c r="F468" s="16">
        <f>IF($S468="","",INDEX(Transjer!$C$6:$C$125,$B468))</f>
        <v>0</v>
      </c>
      <c r="G468" s="17">
        <f>IF($S468="","",INDEX(Skjermingsrenter!$A$6:$A$35,$C468))</f>
        <v>2023</v>
      </c>
      <c r="H468" s="18">
        <f>IF($S468="","",INDEX(Transjer!$D$6:$D$125,$B468))</f>
        <v>0</v>
      </c>
      <c r="I468" s="18">
        <f>IF($S468="","",INDEX(Transjer!$E$6:$E$125,$B468))</f>
        <v>0</v>
      </c>
      <c r="J468" s="19">
        <f>IF($S468="","",INDEX(Skjermingsrenter!$B$6:$B$35,$C468))</f>
        <v>3.2000000000000001E-2</v>
      </c>
      <c r="K468" s="20">
        <f t="shared" si="57"/>
        <v>44927</v>
      </c>
      <c r="L468" s="21">
        <f>IF($S468="","",IF($G468&lt;YEAR($F468),0,$H468*SUMIFS(Utbytter!$D$6:$D$1005,Utbytter!$A$6:$A$1005,$E468,Utbytter!$B$6:$B$1005,"&gt;="&amp;$K468,Utbytter!$B$6:$B$1005,"&lt;="&amp;DATE($G468,12,31))))</f>
        <v>0</v>
      </c>
      <c r="M468" s="21">
        <f t="shared" si="63"/>
        <v>0</v>
      </c>
      <c r="N468" s="21">
        <f t="shared" si="58"/>
        <v>0</v>
      </c>
      <c r="O468" s="21">
        <f t="shared" si="59"/>
        <v>0</v>
      </c>
      <c r="P468" s="21">
        <f t="shared" si="60"/>
        <v>0</v>
      </c>
      <c r="Q468" s="21">
        <f t="shared" si="61"/>
        <v>0</v>
      </c>
      <c r="R468" s="21">
        <f t="shared" si="62"/>
        <v>0</v>
      </c>
      <c r="S468" s="7">
        <f>IF(ROW()-5&lt;=Kontroll!$B$8,1,"")</f>
        <v>1</v>
      </c>
    </row>
    <row r="469" spans="1:19" x14ac:dyDescent="0.2">
      <c r="A469" s="7">
        <f t="shared" si="56"/>
        <v>464</v>
      </c>
      <c r="B469" s="7">
        <f>IF($S469="","",INT(($A469-1)/Kontroll!$B$6)+1)</f>
        <v>93</v>
      </c>
      <c r="C469" s="7">
        <f>IF($S469="","",MOD($A469-1,Kontroll!$B$6)+1)</f>
        <v>4</v>
      </c>
      <c r="D469" s="15" t="str">
        <f>IF($S469="","",INDEX(Transjer!$A$6:$A$125,$B469))</f>
        <v/>
      </c>
      <c r="E469" s="15">
        <f>IF($S469="","",INDEX(Transjer!$B$6:$B$125,$B469))</f>
        <v>0</v>
      </c>
      <c r="F469" s="16">
        <f>IF($S469="","",INDEX(Transjer!$C$6:$C$125,$B469))</f>
        <v>0</v>
      </c>
      <c r="G469" s="17">
        <f>IF($S469="","",INDEX(Skjermingsrenter!$A$6:$A$35,$C469))</f>
        <v>2024</v>
      </c>
      <c r="H469" s="18">
        <f>IF($S469="","",INDEX(Transjer!$D$6:$D$125,$B469))</f>
        <v>0</v>
      </c>
      <c r="I469" s="18">
        <f>IF($S469="","",INDEX(Transjer!$E$6:$E$125,$B469))</f>
        <v>0</v>
      </c>
      <c r="J469" s="19">
        <f>IF($S469="","",INDEX(Skjermingsrenter!$B$6:$B$35,$C469))</f>
        <v>3.9E-2</v>
      </c>
      <c r="K469" s="20">
        <f t="shared" si="57"/>
        <v>45292</v>
      </c>
      <c r="L469" s="21">
        <f>IF($S469="","",IF($G469&lt;YEAR($F469),0,$H469*SUMIFS(Utbytter!$D$6:$D$1005,Utbytter!$A$6:$A$1005,$E469,Utbytter!$B$6:$B$1005,"&gt;="&amp;$K469,Utbytter!$B$6:$B$1005,"&lt;="&amp;DATE($G469,12,31))))</f>
        <v>0</v>
      </c>
      <c r="M469" s="21">
        <f t="shared" si="63"/>
        <v>0</v>
      </c>
      <c r="N469" s="21">
        <f t="shared" si="58"/>
        <v>0</v>
      </c>
      <c r="O469" s="21">
        <f t="shared" si="59"/>
        <v>0</v>
      </c>
      <c r="P469" s="21">
        <f t="shared" si="60"/>
        <v>0</v>
      </c>
      <c r="Q469" s="21">
        <f t="shared" si="61"/>
        <v>0</v>
      </c>
      <c r="R469" s="21">
        <f t="shared" si="62"/>
        <v>0</v>
      </c>
      <c r="S469" s="7">
        <f>IF(ROW()-5&lt;=Kontroll!$B$8,1,"")</f>
        <v>1</v>
      </c>
    </row>
    <row r="470" spans="1:19" x14ac:dyDescent="0.2">
      <c r="A470" s="7">
        <f t="shared" si="56"/>
        <v>465</v>
      </c>
      <c r="B470" s="7">
        <f>IF($S470="","",INT(($A470-1)/Kontroll!$B$6)+1)</f>
        <v>93</v>
      </c>
      <c r="C470" s="7">
        <f>IF($S470="","",MOD($A470-1,Kontroll!$B$6)+1)</f>
        <v>5</v>
      </c>
      <c r="D470" s="15" t="str">
        <f>IF($S470="","",INDEX(Transjer!$A$6:$A$125,$B470))</f>
        <v/>
      </c>
      <c r="E470" s="15">
        <f>IF($S470="","",INDEX(Transjer!$B$6:$B$125,$B470))</f>
        <v>0</v>
      </c>
      <c r="F470" s="16">
        <f>IF($S470="","",INDEX(Transjer!$C$6:$C$125,$B470))</f>
        <v>0</v>
      </c>
      <c r="G470" s="17">
        <f>IF($S470="","",INDEX(Skjermingsrenter!$A$6:$A$35,$C470))</f>
        <v>2025</v>
      </c>
      <c r="H470" s="18">
        <f>IF($S470="","",INDEX(Transjer!$D$6:$D$125,$B470))</f>
        <v>0</v>
      </c>
      <c r="I470" s="18">
        <f>IF($S470="","",INDEX(Transjer!$E$6:$E$125,$B470))</f>
        <v>0</v>
      </c>
      <c r="J470" s="19">
        <f>IF($S470="","",INDEX(Skjermingsrenter!$B$6:$B$35,$C470))</f>
        <v>3.5999999999999997E-2</v>
      </c>
      <c r="K470" s="20">
        <f t="shared" si="57"/>
        <v>45658</v>
      </c>
      <c r="L470" s="21">
        <f>IF($S470="","",IF($G470&lt;YEAR($F470),0,$H470*SUMIFS(Utbytter!$D$6:$D$1005,Utbytter!$A$6:$A$1005,$E470,Utbytter!$B$6:$B$1005,"&gt;="&amp;$K470,Utbytter!$B$6:$B$1005,"&lt;="&amp;DATE($G470,12,31))))</f>
        <v>0</v>
      </c>
      <c r="M470" s="21">
        <f t="shared" si="63"/>
        <v>0</v>
      </c>
      <c r="N470" s="21">
        <f t="shared" si="58"/>
        <v>0</v>
      </c>
      <c r="O470" s="21">
        <f t="shared" si="59"/>
        <v>0</v>
      </c>
      <c r="P470" s="21">
        <f t="shared" si="60"/>
        <v>0</v>
      </c>
      <c r="Q470" s="21">
        <f t="shared" si="61"/>
        <v>0</v>
      </c>
      <c r="R470" s="21">
        <f t="shared" si="62"/>
        <v>0</v>
      </c>
      <c r="S470" s="7">
        <f>IF(ROW()-5&lt;=Kontroll!$B$8,1,"")</f>
        <v>1</v>
      </c>
    </row>
    <row r="471" spans="1:19" x14ac:dyDescent="0.2">
      <c r="A471" s="7">
        <f t="shared" si="56"/>
        <v>466</v>
      </c>
      <c r="B471" s="7">
        <f>IF($S471="","",INT(($A471-1)/Kontroll!$B$6)+1)</f>
        <v>94</v>
      </c>
      <c r="C471" s="7">
        <f>IF($S471="","",MOD($A471-1,Kontroll!$B$6)+1)</f>
        <v>1</v>
      </c>
      <c r="D471" s="15" t="str">
        <f>IF($S471="","",INDEX(Transjer!$A$6:$A$125,$B471))</f>
        <v/>
      </c>
      <c r="E471" s="15">
        <f>IF($S471="","",INDEX(Transjer!$B$6:$B$125,$B471))</f>
        <v>0</v>
      </c>
      <c r="F471" s="16">
        <f>IF($S471="","",INDEX(Transjer!$C$6:$C$125,$B471))</f>
        <v>0</v>
      </c>
      <c r="G471" s="17">
        <f>IF($S471="","",INDEX(Skjermingsrenter!$A$6:$A$35,$C471))</f>
        <v>2021</v>
      </c>
      <c r="H471" s="18">
        <f>IF($S471="","",INDEX(Transjer!$D$6:$D$125,$B471))</f>
        <v>0</v>
      </c>
      <c r="I471" s="18">
        <f>IF($S471="","",INDEX(Transjer!$E$6:$E$125,$B471))</f>
        <v>0</v>
      </c>
      <c r="J471" s="19">
        <f>IF($S471="","",INDEX(Skjermingsrenter!$B$6:$B$35,$C471))</f>
        <v>5.0000000000000001E-3</v>
      </c>
      <c r="K471" s="20">
        <f t="shared" si="57"/>
        <v>44197</v>
      </c>
      <c r="L471" s="21">
        <f>IF($S471="","",IF($G471&lt;YEAR($F471),0,$H471*SUMIFS(Utbytter!$D$6:$D$1005,Utbytter!$A$6:$A$1005,$E471,Utbytter!$B$6:$B$1005,"&gt;="&amp;$K471,Utbytter!$B$6:$B$1005,"&lt;="&amp;DATE($G471,12,31))))</f>
        <v>0</v>
      </c>
      <c r="M471" s="21">
        <f t="shared" si="63"/>
        <v>0</v>
      </c>
      <c r="N471" s="21">
        <f t="shared" si="58"/>
        <v>0</v>
      </c>
      <c r="O471" s="21">
        <f t="shared" si="59"/>
        <v>0</v>
      </c>
      <c r="P471" s="21">
        <f t="shared" si="60"/>
        <v>0</v>
      </c>
      <c r="Q471" s="21">
        <f t="shared" si="61"/>
        <v>0</v>
      </c>
      <c r="R471" s="21">
        <f t="shared" si="62"/>
        <v>0</v>
      </c>
      <c r="S471" s="7">
        <f>IF(ROW()-5&lt;=Kontroll!$B$8,1,"")</f>
        <v>1</v>
      </c>
    </row>
    <row r="472" spans="1:19" x14ac:dyDescent="0.2">
      <c r="A472" s="7">
        <f t="shared" si="56"/>
        <v>467</v>
      </c>
      <c r="B472" s="7">
        <f>IF($S472="","",INT(($A472-1)/Kontroll!$B$6)+1)</f>
        <v>94</v>
      </c>
      <c r="C472" s="7">
        <f>IF($S472="","",MOD($A472-1,Kontroll!$B$6)+1)</f>
        <v>2</v>
      </c>
      <c r="D472" s="15" t="str">
        <f>IF($S472="","",INDEX(Transjer!$A$6:$A$125,$B472))</f>
        <v/>
      </c>
      <c r="E472" s="15">
        <f>IF($S472="","",INDEX(Transjer!$B$6:$B$125,$B472))</f>
        <v>0</v>
      </c>
      <c r="F472" s="16">
        <f>IF($S472="","",INDEX(Transjer!$C$6:$C$125,$B472))</f>
        <v>0</v>
      </c>
      <c r="G472" s="17">
        <f>IF($S472="","",INDEX(Skjermingsrenter!$A$6:$A$35,$C472))</f>
        <v>2022</v>
      </c>
      <c r="H472" s="18">
        <f>IF($S472="","",INDEX(Transjer!$D$6:$D$125,$B472))</f>
        <v>0</v>
      </c>
      <c r="I472" s="18">
        <f>IF($S472="","",INDEX(Transjer!$E$6:$E$125,$B472))</f>
        <v>0</v>
      </c>
      <c r="J472" s="19">
        <f>IF($S472="","",INDEX(Skjermingsrenter!$B$6:$B$35,$C472))</f>
        <v>1.7000000000000001E-2</v>
      </c>
      <c r="K472" s="20">
        <f t="shared" si="57"/>
        <v>44562</v>
      </c>
      <c r="L472" s="21">
        <f>IF($S472="","",IF($G472&lt;YEAR($F472),0,$H472*SUMIFS(Utbytter!$D$6:$D$1005,Utbytter!$A$6:$A$1005,$E472,Utbytter!$B$6:$B$1005,"&gt;="&amp;$K472,Utbytter!$B$6:$B$1005,"&lt;="&amp;DATE($G472,12,31))))</f>
        <v>0</v>
      </c>
      <c r="M472" s="21">
        <f t="shared" si="63"/>
        <v>0</v>
      </c>
      <c r="N472" s="21">
        <f t="shared" si="58"/>
        <v>0</v>
      </c>
      <c r="O472" s="21">
        <f t="shared" si="59"/>
        <v>0</v>
      </c>
      <c r="P472" s="21">
        <f t="shared" si="60"/>
        <v>0</v>
      </c>
      <c r="Q472" s="21">
        <f t="shared" si="61"/>
        <v>0</v>
      </c>
      <c r="R472" s="21">
        <f t="shared" si="62"/>
        <v>0</v>
      </c>
      <c r="S472" s="7">
        <f>IF(ROW()-5&lt;=Kontroll!$B$8,1,"")</f>
        <v>1</v>
      </c>
    </row>
    <row r="473" spans="1:19" x14ac:dyDescent="0.2">
      <c r="A473" s="7">
        <f t="shared" si="56"/>
        <v>468</v>
      </c>
      <c r="B473" s="7">
        <f>IF($S473="","",INT(($A473-1)/Kontroll!$B$6)+1)</f>
        <v>94</v>
      </c>
      <c r="C473" s="7">
        <f>IF($S473="","",MOD($A473-1,Kontroll!$B$6)+1)</f>
        <v>3</v>
      </c>
      <c r="D473" s="15" t="str">
        <f>IF($S473="","",INDEX(Transjer!$A$6:$A$125,$B473))</f>
        <v/>
      </c>
      <c r="E473" s="15">
        <f>IF($S473="","",INDEX(Transjer!$B$6:$B$125,$B473))</f>
        <v>0</v>
      </c>
      <c r="F473" s="16">
        <f>IF($S473="","",INDEX(Transjer!$C$6:$C$125,$B473))</f>
        <v>0</v>
      </c>
      <c r="G473" s="17">
        <f>IF($S473="","",INDEX(Skjermingsrenter!$A$6:$A$35,$C473))</f>
        <v>2023</v>
      </c>
      <c r="H473" s="18">
        <f>IF($S473="","",INDEX(Transjer!$D$6:$D$125,$B473))</f>
        <v>0</v>
      </c>
      <c r="I473" s="18">
        <f>IF($S473="","",INDEX(Transjer!$E$6:$E$125,$B473))</f>
        <v>0</v>
      </c>
      <c r="J473" s="19">
        <f>IF($S473="","",INDEX(Skjermingsrenter!$B$6:$B$35,$C473))</f>
        <v>3.2000000000000001E-2</v>
      </c>
      <c r="K473" s="20">
        <f t="shared" si="57"/>
        <v>44927</v>
      </c>
      <c r="L473" s="21">
        <f>IF($S473="","",IF($G473&lt;YEAR($F473),0,$H473*SUMIFS(Utbytter!$D$6:$D$1005,Utbytter!$A$6:$A$1005,$E473,Utbytter!$B$6:$B$1005,"&gt;="&amp;$K473,Utbytter!$B$6:$B$1005,"&lt;="&amp;DATE($G473,12,31))))</f>
        <v>0</v>
      </c>
      <c r="M473" s="21">
        <f t="shared" si="63"/>
        <v>0</v>
      </c>
      <c r="N473" s="21">
        <f t="shared" si="58"/>
        <v>0</v>
      </c>
      <c r="O473" s="21">
        <f t="shared" si="59"/>
        <v>0</v>
      </c>
      <c r="P473" s="21">
        <f t="shared" si="60"/>
        <v>0</v>
      </c>
      <c r="Q473" s="21">
        <f t="shared" si="61"/>
        <v>0</v>
      </c>
      <c r="R473" s="21">
        <f t="shared" si="62"/>
        <v>0</v>
      </c>
      <c r="S473" s="7">
        <f>IF(ROW()-5&lt;=Kontroll!$B$8,1,"")</f>
        <v>1</v>
      </c>
    </row>
    <row r="474" spans="1:19" x14ac:dyDescent="0.2">
      <c r="A474" s="7">
        <f t="shared" si="56"/>
        <v>469</v>
      </c>
      <c r="B474" s="7">
        <f>IF($S474="","",INT(($A474-1)/Kontroll!$B$6)+1)</f>
        <v>94</v>
      </c>
      <c r="C474" s="7">
        <f>IF($S474="","",MOD($A474-1,Kontroll!$B$6)+1)</f>
        <v>4</v>
      </c>
      <c r="D474" s="15" t="str">
        <f>IF($S474="","",INDEX(Transjer!$A$6:$A$125,$B474))</f>
        <v/>
      </c>
      <c r="E474" s="15">
        <f>IF($S474="","",INDEX(Transjer!$B$6:$B$125,$B474))</f>
        <v>0</v>
      </c>
      <c r="F474" s="16">
        <f>IF($S474="","",INDEX(Transjer!$C$6:$C$125,$B474))</f>
        <v>0</v>
      </c>
      <c r="G474" s="17">
        <f>IF($S474="","",INDEX(Skjermingsrenter!$A$6:$A$35,$C474))</f>
        <v>2024</v>
      </c>
      <c r="H474" s="18">
        <f>IF($S474="","",INDEX(Transjer!$D$6:$D$125,$B474))</f>
        <v>0</v>
      </c>
      <c r="I474" s="18">
        <f>IF($S474="","",INDEX(Transjer!$E$6:$E$125,$B474))</f>
        <v>0</v>
      </c>
      <c r="J474" s="19">
        <f>IF($S474="","",INDEX(Skjermingsrenter!$B$6:$B$35,$C474))</f>
        <v>3.9E-2</v>
      </c>
      <c r="K474" s="20">
        <f t="shared" si="57"/>
        <v>45292</v>
      </c>
      <c r="L474" s="21">
        <f>IF($S474="","",IF($G474&lt;YEAR($F474),0,$H474*SUMIFS(Utbytter!$D$6:$D$1005,Utbytter!$A$6:$A$1005,$E474,Utbytter!$B$6:$B$1005,"&gt;="&amp;$K474,Utbytter!$B$6:$B$1005,"&lt;="&amp;DATE($G474,12,31))))</f>
        <v>0</v>
      </c>
      <c r="M474" s="21">
        <f t="shared" si="63"/>
        <v>0</v>
      </c>
      <c r="N474" s="21">
        <f t="shared" si="58"/>
        <v>0</v>
      </c>
      <c r="O474" s="21">
        <f t="shared" si="59"/>
        <v>0</v>
      </c>
      <c r="P474" s="21">
        <f t="shared" si="60"/>
        <v>0</v>
      </c>
      <c r="Q474" s="21">
        <f t="shared" si="61"/>
        <v>0</v>
      </c>
      <c r="R474" s="21">
        <f t="shared" si="62"/>
        <v>0</v>
      </c>
      <c r="S474" s="7">
        <f>IF(ROW()-5&lt;=Kontroll!$B$8,1,"")</f>
        <v>1</v>
      </c>
    </row>
    <row r="475" spans="1:19" x14ac:dyDescent="0.2">
      <c r="A475" s="7">
        <f t="shared" si="56"/>
        <v>470</v>
      </c>
      <c r="B475" s="7">
        <f>IF($S475="","",INT(($A475-1)/Kontroll!$B$6)+1)</f>
        <v>94</v>
      </c>
      <c r="C475" s="7">
        <f>IF($S475="","",MOD($A475-1,Kontroll!$B$6)+1)</f>
        <v>5</v>
      </c>
      <c r="D475" s="15" t="str">
        <f>IF($S475="","",INDEX(Transjer!$A$6:$A$125,$B475))</f>
        <v/>
      </c>
      <c r="E475" s="15">
        <f>IF($S475="","",INDEX(Transjer!$B$6:$B$125,$B475))</f>
        <v>0</v>
      </c>
      <c r="F475" s="16">
        <f>IF($S475="","",INDEX(Transjer!$C$6:$C$125,$B475))</f>
        <v>0</v>
      </c>
      <c r="G475" s="17">
        <f>IF($S475="","",INDEX(Skjermingsrenter!$A$6:$A$35,$C475))</f>
        <v>2025</v>
      </c>
      <c r="H475" s="18">
        <f>IF($S475="","",INDEX(Transjer!$D$6:$D$125,$B475))</f>
        <v>0</v>
      </c>
      <c r="I475" s="18">
        <f>IF($S475="","",INDEX(Transjer!$E$6:$E$125,$B475))</f>
        <v>0</v>
      </c>
      <c r="J475" s="19">
        <f>IF($S475="","",INDEX(Skjermingsrenter!$B$6:$B$35,$C475))</f>
        <v>3.5999999999999997E-2</v>
      </c>
      <c r="K475" s="20">
        <f t="shared" si="57"/>
        <v>45658</v>
      </c>
      <c r="L475" s="21">
        <f>IF($S475="","",IF($G475&lt;YEAR($F475),0,$H475*SUMIFS(Utbytter!$D$6:$D$1005,Utbytter!$A$6:$A$1005,$E475,Utbytter!$B$6:$B$1005,"&gt;="&amp;$K475,Utbytter!$B$6:$B$1005,"&lt;="&amp;DATE($G475,12,31))))</f>
        <v>0</v>
      </c>
      <c r="M475" s="21">
        <f t="shared" si="63"/>
        <v>0</v>
      </c>
      <c r="N475" s="21">
        <f t="shared" si="58"/>
        <v>0</v>
      </c>
      <c r="O475" s="21">
        <f t="shared" si="59"/>
        <v>0</v>
      </c>
      <c r="P475" s="21">
        <f t="shared" si="60"/>
        <v>0</v>
      </c>
      <c r="Q475" s="21">
        <f t="shared" si="61"/>
        <v>0</v>
      </c>
      <c r="R475" s="21">
        <f t="shared" si="62"/>
        <v>0</v>
      </c>
      <c r="S475" s="7">
        <f>IF(ROW()-5&lt;=Kontroll!$B$8,1,"")</f>
        <v>1</v>
      </c>
    </row>
    <row r="476" spans="1:19" x14ac:dyDescent="0.2">
      <c r="A476" s="7">
        <f t="shared" si="56"/>
        <v>471</v>
      </c>
      <c r="B476" s="7">
        <f>IF($S476="","",INT(($A476-1)/Kontroll!$B$6)+1)</f>
        <v>95</v>
      </c>
      <c r="C476" s="7">
        <f>IF($S476="","",MOD($A476-1,Kontroll!$B$6)+1)</f>
        <v>1</v>
      </c>
      <c r="D476" s="15" t="str">
        <f>IF($S476="","",INDEX(Transjer!$A$6:$A$125,$B476))</f>
        <v/>
      </c>
      <c r="E476" s="15">
        <f>IF($S476="","",INDEX(Transjer!$B$6:$B$125,$B476))</f>
        <v>0</v>
      </c>
      <c r="F476" s="16">
        <f>IF($S476="","",INDEX(Transjer!$C$6:$C$125,$B476))</f>
        <v>0</v>
      </c>
      <c r="G476" s="17">
        <f>IF($S476="","",INDEX(Skjermingsrenter!$A$6:$A$35,$C476))</f>
        <v>2021</v>
      </c>
      <c r="H476" s="18">
        <f>IF($S476="","",INDEX(Transjer!$D$6:$D$125,$B476))</f>
        <v>0</v>
      </c>
      <c r="I476" s="18">
        <f>IF($S476="","",INDEX(Transjer!$E$6:$E$125,$B476))</f>
        <v>0</v>
      </c>
      <c r="J476" s="19">
        <f>IF($S476="","",INDEX(Skjermingsrenter!$B$6:$B$35,$C476))</f>
        <v>5.0000000000000001E-3</v>
      </c>
      <c r="K476" s="20">
        <f t="shared" si="57"/>
        <v>44197</v>
      </c>
      <c r="L476" s="21">
        <f>IF($S476="","",IF($G476&lt;YEAR($F476),0,$H476*SUMIFS(Utbytter!$D$6:$D$1005,Utbytter!$A$6:$A$1005,$E476,Utbytter!$B$6:$B$1005,"&gt;="&amp;$K476,Utbytter!$B$6:$B$1005,"&lt;="&amp;DATE($G476,12,31))))</f>
        <v>0</v>
      </c>
      <c r="M476" s="21">
        <f t="shared" si="63"/>
        <v>0</v>
      </c>
      <c r="N476" s="21">
        <f t="shared" si="58"/>
        <v>0</v>
      </c>
      <c r="O476" s="21">
        <f t="shared" si="59"/>
        <v>0</v>
      </c>
      <c r="P476" s="21">
        <f t="shared" si="60"/>
        <v>0</v>
      </c>
      <c r="Q476" s="21">
        <f t="shared" si="61"/>
        <v>0</v>
      </c>
      <c r="R476" s="21">
        <f t="shared" si="62"/>
        <v>0</v>
      </c>
      <c r="S476" s="7">
        <f>IF(ROW()-5&lt;=Kontroll!$B$8,1,"")</f>
        <v>1</v>
      </c>
    </row>
    <row r="477" spans="1:19" x14ac:dyDescent="0.2">
      <c r="A477" s="7">
        <f t="shared" si="56"/>
        <v>472</v>
      </c>
      <c r="B477" s="7">
        <f>IF($S477="","",INT(($A477-1)/Kontroll!$B$6)+1)</f>
        <v>95</v>
      </c>
      <c r="C477" s="7">
        <f>IF($S477="","",MOD($A477-1,Kontroll!$B$6)+1)</f>
        <v>2</v>
      </c>
      <c r="D477" s="15" t="str">
        <f>IF($S477="","",INDEX(Transjer!$A$6:$A$125,$B477))</f>
        <v/>
      </c>
      <c r="E477" s="15">
        <f>IF($S477="","",INDEX(Transjer!$B$6:$B$125,$B477))</f>
        <v>0</v>
      </c>
      <c r="F477" s="16">
        <f>IF($S477="","",INDEX(Transjer!$C$6:$C$125,$B477))</f>
        <v>0</v>
      </c>
      <c r="G477" s="17">
        <f>IF($S477="","",INDEX(Skjermingsrenter!$A$6:$A$35,$C477))</f>
        <v>2022</v>
      </c>
      <c r="H477" s="18">
        <f>IF($S477="","",INDEX(Transjer!$D$6:$D$125,$B477))</f>
        <v>0</v>
      </c>
      <c r="I477" s="18">
        <f>IF($S477="","",INDEX(Transjer!$E$6:$E$125,$B477))</f>
        <v>0</v>
      </c>
      <c r="J477" s="19">
        <f>IF($S477="","",INDEX(Skjermingsrenter!$B$6:$B$35,$C477))</f>
        <v>1.7000000000000001E-2</v>
      </c>
      <c r="K477" s="20">
        <f t="shared" si="57"/>
        <v>44562</v>
      </c>
      <c r="L477" s="21">
        <f>IF($S477="","",IF($G477&lt;YEAR($F477),0,$H477*SUMIFS(Utbytter!$D$6:$D$1005,Utbytter!$A$6:$A$1005,$E477,Utbytter!$B$6:$B$1005,"&gt;="&amp;$K477,Utbytter!$B$6:$B$1005,"&lt;="&amp;DATE($G477,12,31))))</f>
        <v>0</v>
      </c>
      <c r="M477" s="21">
        <f t="shared" si="63"/>
        <v>0</v>
      </c>
      <c r="N477" s="21">
        <f t="shared" si="58"/>
        <v>0</v>
      </c>
      <c r="O477" s="21">
        <f t="shared" si="59"/>
        <v>0</v>
      </c>
      <c r="P477" s="21">
        <f t="shared" si="60"/>
        <v>0</v>
      </c>
      <c r="Q477" s="21">
        <f t="shared" si="61"/>
        <v>0</v>
      </c>
      <c r="R477" s="21">
        <f t="shared" si="62"/>
        <v>0</v>
      </c>
      <c r="S477" s="7">
        <f>IF(ROW()-5&lt;=Kontroll!$B$8,1,"")</f>
        <v>1</v>
      </c>
    </row>
    <row r="478" spans="1:19" x14ac:dyDescent="0.2">
      <c r="A478" s="7">
        <f t="shared" si="56"/>
        <v>473</v>
      </c>
      <c r="B478" s="7">
        <f>IF($S478="","",INT(($A478-1)/Kontroll!$B$6)+1)</f>
        <v>95</v>
      </c>
      <c r="C478" s="7">
        <f>IF($S478="","",MOD($A478-1,Kontroll!$B$6)+1)</f>
        <v>3</v>
      </c>
      <c r="D478" s="15" t="str">
        <f>IF($S478="","",INDEX(Transjer!$A$6:$A$125,$B478))</f>
        <v/>
      </c>
      <c r="E478" s="15">
        <f>IF($S478="","",INDEX(Transjer!$B$6:$B$125,$B478))</f>
        <v>0</v>
      </c>
      <c r="F478" s="16">
        <f>IF($S478="","",INDEX(Transjer!$C$6:$C$125,$B478))</f>
        <v>0</v>
      </c>
      <c r="G478" s="17">
        <f>IF($S478="","",INDEX(Skjermingsrenter!$A$6:$A$35,$C478))</f>
        <v>2023</v>
      </c>
      <c r="H478" s="18">
        <f>IF($S478="","",INDEX(Transjer!$D$6:$D$125,$B478))</f>
        <v>0</v>
      </c>
      <c r="I478" s="18">
        <f>IF($S478="","",INDEX(Transjer!$E$6:$E$125,$B478))</f>
        <v>0</v>
      </c>
      <c r="J478" s="19">
        <f>IF($S478="","",INDEX(Skjermingsrenter!$B$6:$B$35,$C478))</f>
        <v>3.2000000000000001E-2</v>
      </c>
      <c r="K478" s="20">
        <f t="shared" si="57"/>
        <v>44927</v>
      </c>
      <c r="L478" s="21">
        <f>IF($S478="","",IF($G478&lt;YEAR($F478),0,$H478*SUMIFS(Utbytter!$D$6:$D$1005,Utbytter!$A$6:$A$1005,$E478,Utbytter!$B$6:$B$1005,"&gt;="&amp;$K478,Utbytter!$B$6:$B$1005,"&lt;="&amp;DATE($G478,12,31))))</f>
        <v>0</v>
      </c>
      <c r="M478" s="21">
        <f t="shared" si="63"/>
        <v>0</v>
      </c>
      <c r="N478" s="21">
        <f t="shared" si="58"/>
        <v>0</v>
      </c>
      <c r="O478" s="21">
        <f t="shared" si="59"/>
        <v>0</v>
      </c>
      <c r="P478" s="21">
        <f t="shared" si="60"/>
        <v>0</v>
      </c>
      <c r="Q478" s="21">
        <f t="shared" si="61"/>
        <v>0</v>
      </c>
      <c r="R478" s="21">
        <f t="shared" si="62"/>
        <v>0</v>
      </c>
      <c r="S478" s="7">
        <f>IF(ROW()-5&lt;=Kontroll!$B$8,1,"")</f>
        <v>1</v>
      </c>
    </row>
    <row r="479" spans="1:19" x14ac:dyDescent="0.2">
      <c r="A479" s="7">
        <f t="shared" si="56"/>
        <v>474</v>
      </c>
      <c r="B479" s="7">
        <f>IF($S479="","",INT(($A479-1)/Kontroll!$B$6)+1)</f>
        <v>95</v>
      </c>
      <c r="C479" s="7">
        <f>IF($S479="","",MOD($A479-1,Kontroll!$B$6)+1)</f>
        <v>4</v>
      </c>
      <c r="D479" s="15" t="str">
        <f>IF($S479="","",INDEX(Transjer!$A$6:$A$125,$B479))</f>
        <v/>
      </c>
      <c r="E479" s="15">
        <f>IF($S479="","",INDEX(Transjer!$B$6:$B$125,$B479))</f>
        <v>0</v>
      </c>
      <c r="F479" s="16">
        <f>IF($S479="","",INDEX(Transjer!$C$6:$C$125,$B479))</f>
        <v>0</v>
      </c>
      <c r="G479" s="17">
        <f>IF($S479="","",INDEX(Skjermingsrenter!$A$6:$A$35,$C479))</f>
        <v>2024</v>
      </c>
      <c r="H479" s="18">
        <f>IF($S479="","",INDEX(Transjer!$D$6:$D$125,$B479))</f>
        <v>0</v>
      </c>
      <c r="I479" s="18">
        <f>IF($S479="","",INDEX(Transjer!$E$6:$E$125,$B479))</f>
        <v>0</v>
      </c>
      <c r="J479" s="19">
        <f>IF($S479="","",INDEX(Skjermingsrenter!$B$6:$B$35,$C479))</f>
        <v>3.9E-2</v>
      </c>
      <c r="K479" s="20">
        <f t="shared" si="57"/>
        <v>45292</v>
      </c>
      <c r="L479" s="21">
        <f>IF($S479="","",IF($G479&lt;YEAR($F479),0,$H479*SUMIFS(Utbytter!$D$6:$D$1005,Utbytter!$A$6:$A$1005,$E479,Utbytter!$B$6:$B$1005,"&gt;="&amp;$K479,Utbytter!$B$6:$B$1005,"&lt;="&amp;DATE($G479,12,31))))</f>
        <v>0</v>
      </c>
      <c r="M479" s="21">
        <f t="shared" si="63"/>
        <v>0</v>
      </c>
      <c r="N479" s="21">
        <f t="shared" si="58"/>
        <v>0</v>
      </c>
      <c r="O479" s="21">
        <f t="shared" si="59"/>
        <v>0</v>
      </c>
      <c r="P479" s="21">
        <f t="shared" si="60"/>
        <v>0</v>
      </c>
      <c r="Q479" s="21">
        <f t="shared" si="61"/>
        <v>0</v>
      </c>
      <c r="R479" s="21">
        <f t="shared" si="62"/>
        <v>0</v>
      </c>
      <c r="S479" s="7">
        <f>IF(ROW()-5&lt;=Kontroll!$B$8,1,"")</f>
        <v>1</v>
      </c>
    </row>
    <row r="480" spans="1:19" x14ac:dyDescent="0.2">
      <c r="A480" s="7">
        <f t="shared" si="56"/>
        <v>475</v>
      </c>
      <c r="B480" s="7">
        <f>IF($S480="","",INT(($A480-1)/Kontroll!$B$6)+1)</f>
        <v>95</v>
      </c>
      <c r="C480" s="7">
        <f>IF($S480="","",MOD($A480-1,Kontroll!$B$6)+1)</f>
        <v>5</v>
      </c>
      <c r="D480" s="15" t="str">
        <f>IF($S480="","",INDEX(Transjer!$A$6:$A$125,$B480))</f>
        <v/>
      </c>
      <c r="E480" s="15">
        <f>IF($S480="","",INDEX(Transjer!$B$6:$B$125,$B480))</f>
        <v>0</v>
      </c>
      <c r="F480" s="16">
        <f>IF($S480="","",INDEX(Transjer!$C$6:$C$125,$B480))</f>
        <v>0</v>
      </c>
      <c r="G480" s="17">
        <f>IF($S480="","",INDEX(Skjermingsrenter!$A$6:$A$35,$C480))</f>
        <v>2025</v>
      </c>
      <c r="H480" s="18">
        <f>IF($S480="","",INDEX(Transjer!$D$6:$D$125,$B480))</f>
        <v>0</v>
      </c>
      <c r="I480" s="18">
        <f>IF($S480="","",INDEX(Transjer!$E$6:$E$125,$B480))</f>
        <v>0</v>
      </c>
      <c r="J480" s="19">
        <f>IF($S480="","",INDEX(Skjermingsrenter!$B$6:$B$35,$C480))</f>
        <v>3.5999999999999997E-2</v>
      </c>
      <c r="K480" s="20">
        <f t="shared" si="57"/>
        <v>45658</v>
      </c>
      <c r="L480" s="21">
        <f>IF($S480="","",IF($G480&lt;YEAR($F480),0,$H480*SUMIFS(Utbytter!$D$6:$D$1005,Utbytter!$A$6:$A$1005,$E480,Utbytter!$B$6:$B$1005,"&gt;="&amp;$K480,Utbytter!$B$6:$B$1005,"&lt;="&amp;DATE($G480,12,31))))</f>
        <v>0</v>
      </c>
      <c r="M480" s="21">
        <f t="shared" si="63"/>
        <v>0</v>
      </c>
      <c r="N480" s="21">
        <f t="shared" si="58"/>
        <v>0</v>
      </c>
      <c r="O480" s="21">
        <f t="shared" si="59"/>
        <v>0</v>
      </c>
      <c r="P480" s="21">
        <f t="shared" si="60"/>
        <v>0</v>
      </c>
      <c r="Q480" s="21">
        <f t="shared" si="61"/>
        <v>0</v>
      </c>
      <c r="R480" s="21">
        <f t="shared" si="62"/>
        <v>0</v>
      </c>
      <c r="S480" s="7">
        <f>IF(ROW()-5&lt;=Kontroll!$B$8,1,"")</f>
        <v>1</v>
      </c>
    </row>
    <row r="481" spans="1:19" x14ac:dyDescent="0.2">
      <c r="A481" s="7">
        <f t="shared" si="56"/>
        <v>476</v>
      </c>
      <c r="B481" s="7">
        <f>IF($S481="","",INT(($A481-1)/Kontroll!$B$6)+1)</f>
        <v>96</v>
      </c>
      <c r="C481" s="7">
        <f>IF($S481="","",MOD($A481-1,Kontroll!$B$6)+1)</f>
        <v>1</v>
      </c>
      <c r="D481" s="15" t="str">
        <f>IF($S481="","",INDEX(Transjer!$A$6:$A$125,$B481))</f>
        <v/>
      </c>
      <c r="E481" s="15">
        <f>IF($S481="","",INDEX(Transjer!$B$6:$B$125,$B481))</f>
        <v>0</v>
      </c>
      <c r="F481" s="16">
        <f>IF($S481="","",INDEX(Transjer!$C$6:$C$125,$B481))</f>
        <v>0</v>
      </c>
      <c r="G481" s="17">
        <f>IF($S481="","",INDEX(Skjermingsrenter!$A$6:$A$35,$C481))</f>
        <v>2021</v>
      </c>
      <c r="H481" s="18">
        <f>IF($S481="","",INDEX(Transjer!$D$6:$D$125,$B481))</f>
        <v>0</v>
      </c>
      <c r="I481" s="18">
        <f>IF($S481="","",INDEX(Transjer!$E$6:$E$125,$B481))</f>
        <v>0</v>
      </c>
      <c r="J481" s="19">
        <f>IF($S481="","",INDEX(Skjermingsrenter!$B$6:$B$35,$C481))</f>
        <v>5.0000000000000001E-3</v>
      </c>
      <c r="K481" s="20">
        <f t="shared" si="57"/>
        <v>44197</v>
      </c>
      <c r="L481" s="21">
        <f>IF($S481="","",IF($G481&lt;YEAR($F481),0,$H481*SUMIFS(Utbytter!$D$6:$D$1005,Utbytter!$A$6:$A$1005,$E481,Utbytter!$B$6:$B$1005,"&gt;="&amp;$K481,Utbytter!$B$6:$B$1005,"&lt;="&amp;DATE($G481,12,31))))</f>
        <v>0</v>
      </c>
      <c r="M481" s="21">
        <f t="shared" si="63"/>
        <v>0</v>
      </c>
      <c r="N481" s="21">
        <f t="shared" si="58"/>
        <v>0</v>
      </c>
      <c r="O481" s="21">
        <f t="shared" si="59"/>
        <v>0</v>
      </c>
      <c r="P481" s="21">
        <f t="shared" si="60"/>
        <v>0</v>
      </c>
      <c r="Q481" s="21">
        <f t="shared" si="61"/>
        <v>0</v>
      </c>
      <c r="R481" s="21">
        <f t="shared" si="62"/>
        <v>0</v>
      </c>
      <c r="S481" s="7">
        <f>IF(ROW()-5&lt;=Kontroll!$B$8,1,"")</f>
        <v>1</v>
      </c>
    </row>
    <row r="482" spans="1:19" x14ac:dyDescent="0.2">
      <c r="A482" s="7">
        <f t="shared" si="56"/>
        <v>477</v>
      </c>
      <c r="B482" s="7">
        <f>IF($S482="","",INT(($A482-1)/Kontroll!$B$6)+1)</f>
        <v>96</v>
      </c>
      <c r="C482" s="7">
        <f>IF($S482="","",MOD($A482-1,Kontroll!$B$6)+1)</f>
        <v>2</v>
      </c>
      <c r="D482" s="15" t="str">
        <f>IF($S482="","",INDEX(Transjer!$A$6:$A$125,$B482))</f>
        <v/>
      </c>
      <c r="E482" s="15">
        <f>IF($S482="","",INDEX(Transjer!$B$6:$B$125,$B482))</f>
        <v>0</v>
      </c>
      <c r="F482" s="16">
        <f>IF($S482="","",INDEX(Transjer!$C$6:$C$125,$B482))</f>
        <v>0</v>
      </c>
      <c r="G482" s="17">
        <f>IF($S482="","",INDEX(Skjermingsrenter!$A$6:$A$35,$C482))</f>
        <v>2022</v>
      </c>
      <c r="H482" s="18">
        <f>IF($S482="","",INDEX(Transjer!$D$6:$D$125,$B482))</f>
        <v>0</v>
      </c>
      <c r="I482" s="18">
        <f>IF($S482="","",INDEX(Transjer!$E$6:$E$125,$B482))</f>
        <v>0</v>
      </c>
      <c r="J482" s="19">
        <f>IF($S482="","",INDEX(Skjermingsrenter!$B$6:$B$35,$C482))</f>
        <v>1.7000000000000001E-2</v>
      </c>
      <c r="K482" s="20">
        <f t="shared" si="57"/>
        <v>44562</v>
      </c>
      <c r="L482" s="21">
        <f>IF($S482="","",IF($G482&lt;YEAR($F482),0,$H482*SUMIFS(Utbytter!$D$6:$D$1005,Utbytter!$A$6:$A$1005,$E482,Utbytter!$B$6:$B$1005,"&gt;="&amp;$K482,Utbytter!$B$6:$B$1005,"&lt;="&amp;DATE($G482,12,31))))</f>
        <v>0</v>
      </c>
      <c r="M482" s="21">
        <f t="shared" si="63"/>
        <v>0</v>
      </c>
      <c r="N482" s="21">
        <f t="shared" si="58"/>
        <v>0</v>
      </c>
      <c r="O482" s="21">
        <f t="shared" si="59"/>
        <v>0</v>
      </c>
      <c r="P482" s="21">
        <f t="shared" si="60"/>
        <v>0</v>
      </c>
      <c r="Q482" s="21">
        <f t="shared" si="61"/>
        <v>0</v>
      </c>
      <c r="R482" s="21">
        <f t="shared" si="62"/>
        <v>0</v>
      </c>
      <c r="S482" s="7">
        <f>IF(ROW()-5&lt;=Kontroll!$B$8,1,"")</f>
        <v>1</v>
      </c>
    </row>
    <row r="483" spans="1:19" x14ac:dyDescent="0.2">
      <c r="A483" s="7">
        <f t="shared" si="56"/>
        <v>478</v>
      </c>
      <c r="B483" s="7">
        <f>IF($S483="","",INT(($A483-1)/Kontroll!$B$6)+1)</f>
        <v>96</v>
      </c>
      <c r="C483" s="7">
        <f>IF($S483="","",MOD($A483-1,Kontroll!$B$6)+1)</f>
        <v>3</v>
      </c>
      <c r="D483" s="15" t="str">
        <f>IF($S483="","",INDEX(Transjer!$A$6:$A$125,$B483))</f>
        <v/>
      </c>
      <c r="E483" s="15">
        <f>IF($S483="","",INDEX(Transjer!$B$6:$B$125,$B483))</f>
        <v>0</v>
      </c>
      <c r="F483" s="16">
        <f>IF($S483="","",INDEX(Transjer!$C$6:$C$125,$B483))</f>
        <v>0</v>
      </c>
      <c r="G483" s="17">
        <f>IF($S483="","",INDEX(Skjermingsrenter!$A$6:$A$35,$C483))</f>
        <v>2023</v>
      </c>
      <c r="H483" s="18">
        <f>IF($S483="","",INDEX(Transjer!$D$6:$D$125,$B483))</f>
        <v>0</v>
      </c>
      <c r="I483" s="18">
        <f>IF($S483="","",INDEX(Transjer!$E$6:$E$125,$B483))</f>
        <v>0</v>
      </c>
      <c r="J483" s="19">
        <f>IF($S483="","",INDEX(Skjermingsrenter!$B$6:$B$35,$C483))</f>
        <v>3.2000000000000001E-2</v>
      </c>
      <c r="K483" s="20">
        <f t="shared" si="57"/>
        <v>44927</v>
      </c>
      <c r="L483" s="21">
        <f>IF($S483="","",IF($G483&lt;YEAR($F483),0,$H483*SUMIFS(Utbytter!$D$6:$D$1005,Utbytter!$A$6:$A$1005,$E483,Utbytter!$B$6:$B$1005,"&gt;="&amp;$K483,Utbytter!$B$6:$B$1005,"&lt;="&amp;DATE($G483,12,31))))</f>
        <v>0</v>
      </c>
      <c r="M483" s="21">
        <f t="shared" si="63"/>
        <v>0</v>
      </c>
      <c r="N483" s="21">
        <f t="shared" si="58"/>
        <v>0</v>
      </c>
      <c r="O483" s="21">
        <f t="shared" si="59"/>
        <v>0</v>
      </c>
      <c r="P483" s="21">
        <f t="shared" si="60"/>
        <v>0</v>
      </c>
      <c r="Q483" s="21">
        <f t="shared" si="61"/>
        <v>0</v>
      </c>
      <c r="R483" s="21">
        <f t="shared" si="62"/>
        <v>0</v>
      </c>
      <c r="S483" s="7">
        <f>IF(ROW()-5&lt;=Kontroll!$B$8,1,"")</f>
        <v>1</v>
      </c>
    </row>
    <row r="484" spans="1:19" x14ac:dyDescent="0.2">
      <c r="A484" s="7">
        <f t="shared" si="56"/>
        <v>479</v>
      </c>
      <c r="B484" s="7">
        <f>IF($S484="","",INT(($A484-1)/Kontroll!$B$6)+1)</f>
        <v>96</v>
      </c>
      <c r="C484" s="7">
        <f>IF($S484="","",MOD($A484-1,Kontroll!$B$6)+1)</f>
        <v>4</v>
      </c>
      <c r="D484" s="15" t="str">
        <f>IF($S484="","",INDEX(Transjer!$A$6:$A$125,$B484))</f>
        <v/>
      </c>
      <c r="E484" s="15">
        <f>IF($S484="","",INDEX(Transjer!$B$6:$B$125,$B484))</f>
        <v>0</v>
      </c>
      <c r="F484" s="16">
        <f>IF($S484="","",INDEX(Transjer!$C$6:$C$125,$B484))</f>
        <v>0</v>
      </c>
      <c r="G484" s="17">
        <f>IF($S484="","",INDEX(Skjermingsrenter!$A$6:$A$35,$C484))</f>
        <v>2024</v>
      </c>
      <c r="H484" s="18">
        <f>IF($S484="","",INDEX(Transjer!$D$6:$D$125,$B484))</f>
        <v>0</v>
      </c>
      <c r="I484" s="18">
        <f>IF($S484="","",INDEX(Transjer!$E$6:$E$125,$B484))</f>
        <v>0</v>
      </c>
      <c r="J484" s="19">
        <f>IF($S484="","",INDEX(Skjermingsrenter!$B$6:$B$35,$C484))</f>
        <v>3.9E-2</v>
      </c>
      <c r="K484" s="20">
        <f t="shared" si="57"/>
        <v>45292</v>
      </c>
      <c r="L484" s="21">
        <f>IF($S484="","",IF($G484&lt;YEAR($F484),0,$H484*SUMIFS(Utbytter!$D$6:$D$1005,Utbytter!$A$6:$A$1005,$E484,Utbytter!$B$6:$B$1005,"&gt;="&amp;$K484,Utbytter!$B$6:$B$1005,"&lt;="&amp;DATE($G484,12,31))))</f>
        <v>0</v>
      </c>
      <c r="M484" s="21">
        <f t="shared" si="63"/>
        <v>0</v>
      </c>
      <c r="N484" s="21">
        <f t="shared" si="58"/>
        <v>0</v>
      </c>
      <c r="O484" s="21">
        <f t="shared" si="59"/>
        <v>0</v>
      </c>
      <c r="P484" s="21">
        <f t="shared" si="60"/>
        <v>0</v>
      </c>
      <c r="Q484" s="21">
        <f t="shared" si="61"/>
        <v>0</v>
      </c>
      <c r="R484" s="21">
        <f t="shared" si="62"/>
        <v>0</v>
      </c>
      <c r="S484" s="7">
        <f>IF(ROW()-5&lt;=Kontroll!$B$8,1,"")</f>
        <v>1</v>
      </c>
    </row>
    <row r="485" spans="1:19" x14ac:dyDescent="0.2">
      <c r="A485" s="7">
        <f t="shared" si="56"/>
        <v>480</v>
      </c>
      <c r="B485" s="7">
        <f>IF($S485="","",INT(($A485-1)/Kontroll!$B$6)+1)</f>
        <v>96</v>
      </c>
      <c r="C485" s="7">
        <f>IF($S485="","",MOD($A485-1,Kontroll!$B$6)+1)</f>
        <v>5</v>
      </c>
      <c r="D485" s="15" t="str">
        <f>IF($S485="","",INDEX(Transjer!$A$6:$A$125,$B485))</f>
        <v/>
      </c>
      <c r="E485" s="15">
        <f>IF($S485="","",INDEX(Transjer!$B$6:$B$125,$B485))</f>
        <v>0</v>
      </c>
      <c r="F485" s="16">
        <f>IF($S485="","",INDEX(Transjer!$C$6:$C$125,$B485))</f>
        <v>0</v>
      </c>
      <c r="G485" s="17">
        <f>IF($S485="","",INDEX(Skjermingsrenter!$A$6:$A$35,$C485))</f>
        <v>2025</v>
      </c>
      <c r="H485" s="18">
        <f>IF($S485="","",INDEX(Transjer!$D$6:$D$125,$B485))</f>
        <v>0</v>
      </c>
      <c r="I485" s="18">
        <f>IF($S485="","",INDEX(Transjer!$E$6:$E$125,$B485))</f>
        <v>0</v>
      </c>
      <c r="J485" s="19">
        <f>IF($S485="","",INDEX(Skjermingsrenter!$B$6:$B$35,$C485))</f>
        <v>3.5999999999999997E-2</v>
      </c>
      <c r="K485" s="20">
        <f t="shared" si="57"/>
        <v>45658</v>
      </c>
      <c r="L485" s="21">
        <f>IF($S485="","",IF($G485&lt;YEAR($F485),0,$H485*SUMIFS(Utbytter!$D$6:$D$1005,Utbytter!$A$6:$A$1005,$E485,Utbytter!$B$6:$B$1005,"&gt;="&amp;$K485,Utbytter!$B$6:$B$1005,"&lt;="&amp;DATE($G485,12,31))))</f>
        <v>0</v>
      </c>
      <c r="M485" s="21">
        <f t="shared" si="63"/>
        <v>0</v>
      </c>
      <c r="N485" s="21">
        <f t="shared" si="58"/>
        <v>0</v>
      </c>
      <c r="O485" s="21">
        <f t="shared" si="59"/>
        <v>0</v>
      </c>
      <c r="P485" s="21">
        <f t="shared" si="60"/>
        <v>0</v>
      </c>
      <c r="Q485" s="21">
        <f t="shared" si="61"/>
        <v>0</v>
      </c>
      <c r="R485" s="21">
        <f t="shared" si="62"/>
        <v>0</v>
      </c>
      <c r="S485" s="7">
        <f>IF(ROW()-5&lt;=Kontroll!$B$8,1,"")</f>
        <v>1</v>
      </c>
    </row>
    <row r="486" spans="1:19" x14ac:dyDescent="0.2">
      <c r="A486" s="7">
        <f t="shared" si="56"/>
        <v>481</v>
      </c>
      <c r="B486" s="7">
        <f>IF($S486="","",INT(($A486-1)/Kontroll!$B$6)+1)</f>
        <v>97</v>
      </c>
      <c r="C486" s="7">
        <f>IF($S486="","",MOD($A486-1,Kontroll!$B$6)+1)</f>
        <v>1</v>
      </c>
      <c r="D486" s="15" t="str">
        <f>IF($S486="","",INDEX(Transjer!$A$6:$A$125,$B486))</f>
        <v/>
      </c>
      <c r="E486" s="15">
        <f>IF($S486="","",INDEX(Transjer!$B$6:$B$125,$B486))</f>
        <v>0</v>
      </c>
      <c r="F486" s="16">
        <f>IF($S486="","",INDEX(Transjer!$C$6:$C$125,$B486))</f>
        <v>0</v>
      </c>
      <c r="G486" s="17">
        <f>IF($S486="","",INDEX(Skjermingsrenter!$A$6:$A$35,$C486))</f>
        <v>2021</v>
      </c>
      <c r="H486" s="18">
        <f>IF($S486="","",INDEX(Transjer!$D$6:$D$125,$B486))</f>
        <v>0</v>
      </c>
      <c r="I486" s="18">
        <f>IF($S486="","",INDEX(Transjer!$E$6:$E$125,$B486))</f>
        <v>0</v>
      </c>
      <c r="J486" s="19">
        <f>IF($S486="","",INDEX(Skjermingsrenter!$B$6:$B$35,$C486))</f>
        <v>5.0000000000000001E-3</v>
      </c>
      <c r="K486" s="20">
        <f t="shared" si="57"/>
        <v>44197</v>
      </c>
      <c r="L486" s="21">
        <f>IF($S486="","",IF($G486&lt;YEAR($F486),0,$H486*SUMIFS(Utbytter!$D$6:$D$1005,Utbytter!$A$6:$A$1005,$E486,Utbytter!$B$6:$B$1005,"&gt;="&amp;$K486,Utbytter!$B$6:$B$1005,"&lt;="&amp;DATE($G486,12,31))))</f>
        <v>0</v>
      </c>
      <c r="M486" s="21">
        <f t="shared" si="63"/>
        <v>0</v>
      </c>
      <c r="N486" s="21">
        <f t="shared" si="58"/>
        <v>0</v>
      </c>
      <c r="O486" s="21">
        <f t="shared" si="59"/>
        <v>0</v>
      </c>
      <c r="P486" s="21">
        <f t="shared" si="60"/>
        <v>0</v>
      </c>
      <c r="Q486" s="21">
        <f t="shared" si="61"/>
        <v>0</v>
      </c>
      <c r="R486" s="21">
        <f t="shared" si="62"/>
        <v>0</v>
      </c>
      <c r="S486" s="7">
        <f>IF(ROW()-5&lt;=Kontroll!$B$8,1,"")</f>
        <v>1</v>
      </c>
    </row>
    <row r="487" spans="1:19" x14ac:dyDescent="0.2">
      <c r="A487" s="7">
        <f t="shared" si="56"/>
        <v>482</v>
      </c>
      <c r="B487" s="7">
        <f>IF($S487="","",INT(($A487-1)/Kontroll!$B$6)+1)</f>
        <v>97</v>
      </c>
      <c r="C487" s="7">
        <f>IF($S487="","",MOD($A487-1,Kontroll!$B$6)+1)</f>
        <v>2</v>
      </c>
      <c r="D487" s="15" t="str">
        <f>IF($S487="","",INDEX(Transjer!$A$6:$A$125,$B487))</f>
        <v/>
      </c>
      <c r="E487" s="15">
        <f>IF($S487="","",INDEX(Transjer!$B$6:$B$125,$B487))</f>
        <v>0</v>
      </c>
      <c r="F487" s="16">
        <f>IF($S487="","",INDEX(Transjer!$C$6:$C$125,$B487))</f>
        <v>0</v>
      </c>
      <c r="G487" s="17">
        <f>IF($S487="","",INDEX(Skjermingsrenter!$A$6:$A$35,$C487))</f>
        <v>2022</v>
      </c>
      <c r="H487" s="18">
        <f>IF($S487="","",INDEX(Transjer!$D$6:$D$125,$B487))</f>
        <v>0</v>
      </c>
      <c r="I487" s="18">
        <f>IF($S487="","",INDEX(Transjer!$E$6:$E$125,$B487))</f>
        <v>0</v>
      </c>
      <c r="J487" s="19">
        <f>IF($S487="","",INDEX(Skjermingsrenter!$B$6:$B$35,$C487))</f>
        <v>1.7000000000000001E-2</v>
      </c>
      <c r="K487" s="20">
        <f t="shared" si="57"/>
        <v>44562</v>
      </c>
      <c r="L487" s="21">
        <f>IF($S487="","",IF($G487&lt;YEAR($F487),0,$H487*SUMIFS(Utbytter!$D$6:$D$1005,Utbytter!$A$6:$A$1005,$E487,Utbytter!$B$6:$B$1005,"&gt;="&amp;$K487,Utbytter!$B$6:$B$1005,"&lt;="&amp;DATE($G487,12,31))))</f>
        <v>0</v>
      </c>
      <c r="M487" s="21">
        <f t="shared" si="63"/>
        <v>0</v>
      </c>
      <c r="N487" s="21">
        <f t="shared" si="58"/>
        <v>0</v>
      </c>
      <c r="O487" s="21">
        <f t="shared" si="59"/>
        <v>0</v>
      </c>
      <c r="P487" s="21">
        <f t="shared" si="60"/>
        <v>0</v>
      </c>
      <c r="Q487" s="21">
        <f t="shared" si="61"/>
        <v>0</v>
      </c>
      <c r="R487" s="21">
        <f t="shared" si="62"/>
        <v>0</v>
      </c>
      <c r="S487" s="7">
        <f>IF(ROW()-5&lt;=Kontroll!$B$8,1,"")</f>
        <v>1</v>
      </c>
    </row>
    <row r="488" spans="1:19" x14ac:dyDescent="0.2">
      <c r="A488" s="7">
        <f t="shared" si="56"/>
        <v>483</v>
      </c>
      <c r="B488" s="7">
        <f>IF($S488="","",INT(($A488-1)/Kontroll!$B$6)+1)</f>
        <v>97</v>
      </c>
      <c r="C488" s="7">
        <f>IF($S488="","",MOD($A488-1,Kontroll!$B$6)+1)</f>
        <v>3</v>
      </c>
      <c r="D488" s="15" t="str">
        <f>IF($S488="","",INDEX(Transjer!$A$6:$A$125,$B488))</f>
        <v/>
      </c>
      <c r="E488" s="15">
        <f>IF($S488="","",INDEX(Transjer!$B$6:$B$125,$B488))</f>
        <v>0</v>
      </c>
      <c r="F488" s="16">
        <f>IF($S488="","",INDEX(Transjer!$C$6:$C$125,$B488))</f>
        <v>0</v>
      </c>
      <c r="G488" s="17">
        <f>IF($S488="","",INDEX(Skjermingsrenter!$A$6:$A$35,$C488))</f>
        <v>2023</v>
      </c>
      <c r="H488" s="18">
        <f>IF($S488="","",INDEX(Transjer!$D$6:$D$125,$B488))</f>
        <v>0</v>
      </c>
      <c r="I488" s="18">
        <f>IF($S488="","",INDEX(Transjer!$E$6:$E$125,$B488))</f>
        <v>0</v>
      </c>
      <c r="J488" s="19">
        <f>IF($S488="","",INDEX(Skjermingsrenter!$B$6:$B$35,$C488))</f>
        <v>3.2000000000000001E-2</v>
      </c>
      <c r="K488" s="20">
        <f t="shared" si="57"/>
        <v>44927</v>
      </c>
      <c r="L488" s="21">
        <f>IF($S488="","",IF($G488&lt;YEAR($F488),0,$H488*SUMIFS(Utbytter!$D$6:$D$1005,Utbytter!$A$6:$A$1005,$E488,Utbytter!$B$6:$B$1005,"&gt;="&amp;$K488,Utbytter!$B$6:$B$1005,"&lt;="&amp;DATE($G488,12,31))))</f>
        <v>0</v>
      </c>
      <c r="M488" s="21">
        <f t="shared" si="63"/>
        <v>0</v>
      </c>
      <c r="N488" s="21">
        <f t="shared" si="58"/>
        <v>0</v>
      </c>
      <c r="O488" s="21">
        <f t="shared" si="59"/>
        <v>0</v>
      </c>
      <c r="P488" s="21">
        <f t="shared" si="60"/>
        <v>0</v>
      </c>
      <c r="Q488" s="21">
        <f t="shared" si="61"/>
        <v>0</v>
      </c>
      <c r="R488" s="21">
        <f t="shared" si="62"/>
        <v>0</v>
      </c>
      <c r="S488" s="7">
        <f>IF(ROW()-5&lt;=Kontroll!$B$8,1,"")</f>
        <v>1</v>
      </c>
    </row>
    <row r="489" spans="1:19" x14ac:dyDescent="0.2">
      <c r="A489" s="7">
        <f t="shared" si="56"/>
        <v>484</v>
      </c>
      <c r="B489" s="7">
        <f>IF($S489="","",INT(($A489-1)/Kontroll!$B$6)+1)</f>
        <v>97</v>
      </c>
      <c r="C489" s="7">
        <f>IF($S489="","",MOD($A489-1,Kontroll!$B$6)+1)</f>
        <v>4</v>
      </c>
      <c r="D489" s="15" t="str">
        <f>IF($S489="","",INDEX(Transjer!$A$6:$A$125,$B489))</f>
        <v/>
      </c>
      <c r="E489" s="15">
        <f>IF($S489="","",INDEX(Transjer!$B$6:$B$125,$B489))</f>
        <v>0</v>
      </c>
      <c r="F489" s="16">
        <f>IF($S489="","",INDEX(Transjer!$C$6:$C$125,$B489))</f>
        <v>0</v>
      </c>
      <c r="G489" s="17">
        <f>IF($S489="","",INDEX(Skjermingsrenter!$A$6:$A$35,$C489))</f>
        <v>2024</v>
      </c>
      <c r="H489" s="18">
        <f>IF($S489="","",INDEX(Transjer!$D$6:$D$125,$B489))</f>
        <v>0</v>
      </c>
      <c r="I489" s="18">
        <f>IF($S489="","",INDEX(Transjer!$E$6:$E$125,$B489))</f>
        <v>0</v>
      </c>
      <c r="J489" s="19">
        <f>IF($S489="","",INDEX(Skjermingsrenter!$B$6:$B$35,$C489))</f>
        <v>3.9E-2</v>
      </c>
      <c r="K489" s="20">
        <f t="shared" si="57"/>
        <v>45292</v>
      </c>
      <c r="L489" s="21">
        <f>IF($S489="","",IF($G489&lt;YEAR($F489),0,$H489*SUMIFS(Utbytter!$D$6:$D$1005,Utbytter!$A$6:$A$1005,$E489,Utbytter!$B$6:$B$1005,"&gt;="&amp;$K489,Utbytter!$B$6:$B$1005,"&lt;="&amp;DATE($G489,12,31))))</f>
        <v>0</v>
      </c>
      <c r="M489" s="21">
        <f t="shared" si="63"/>
        <v>0</v>
      </c>
      <c r="N489" s="21">
        <f t="shared" si="58"/>
        <v>0</v>
      </c>
      <c r="O489" s="21">
        <f t="shared" si="59"/>
        <v>0</v>
      </c>
      <c r="P489" s="21">
        <f t="shared" si="60"/>
        <v>0</v>
      </c>
      <c r="Q489" s="21">
        <f t="shared" si="61"/>
        <v>0</v>
      </c>
      <c r="R489" s="21">
        <f t="shared" si="62"/>
        <v>0</v>
      </c>
      <c r="S489" s="7">
        <f>IF(ROW()-5&lt;=Kontroll!$B$8,1,"")</f>
        <v>1</v>
      </c>
    </row>
    <row r="490" spans="1:19" x14ac:dyDescent="0.2">
      <c r="A490" s="7">
        <f t="shared" si="56"/>
        <v>485</v>
      </c>
      <c r="B490" s="7">
        <f>IF($S490="","",INT(($A490-1)/Kontroll!$B$6)+1)</f>
        <v>97</v>
      </c>
      <c r="C490" s="7">
        <f>IF($S490="","",MOD($A490-1,Kontroll!$B$6)+1)</f>
        <v>5</v>
      </c>
      <c r="D490" s="15" t="str">
        <f>IF($S490="","",INDEX(Transjer!$A$6:$A$125,$B490))</f>
        <v/>
      </c>
      <c r="E490" s="15">
        <f>IF($S490="","",INDEX(Transjer!$B$6:$B$125,$B490))</f>
        <v>0</v>
      </c>
      <c r="F490" s="16">
        <f>IF($S490="","",INDEX(Transjer!$C$6:$C$125,$B490))</f>
        <v>0</v>
      </c>
      <c r="G490" s="17">
        <f>IF($S490="","",INDEX(Skjermingsrenter!$A$6:$A$35,$C490))</f>
        <v>2025</v>
      </c>
      <c r="H490" s="18">
        <f>IF($S490="","",INDEX(Transjer!$D$6:$D$125,$B490))</f>
        <v>0</v>
      </c>
      <c r="I490" s="18">
        <f>IF($S490="","",INDEX(Transjer!$E$6:$E$125,$B490))</f>
        <v>0</v>
      </c>
      <c r="J490" s="19">
        <f>IF($S490="","",INDEX(Skjermingsrenter!$B$6:$B$35,$C490))</f>
        <v>3.5999999999999997E-2</v>
      </c>
      <c r="K490" s="20">
        <f t="shared" si="57"/>
        <v>45658</v>
      </c>
      <c r="L490" s="21">
        <f>IF($S490="","",IF($G490&lt;YEAR($F490),0,$H490*SUMIFS(Utbytter!$D$6:$D$1005,Utbytter!$A$6:$A$1005,$E490,Utbytter!$B$6:$B$1005,"&gt;="&amp;$K490,Utbytter!$B$6:$B$1005,"&lt;="&amp;DATE($G490,12,31))))</f>
        <v>0</v>
      </c>
      <c r="M490" s="21">
        <f t="shared" si="63"/>
        <v>0</v>
      </c>
      <c r="N490" s="21">
        <f t="shared" si="58"/>
        <v>0</v>
      </c>
      <c r="O490" s="21">
        <f t="shared" si="59"/>
        <v>0</v>
      </c>
      <c r="P490" s="21">
        <f t="shared" si="60"/>
        <v>0</v>
      </c>
      <c r="Q490" s="21">
        <f t="shared" si="61"/>
        <v>0</v>
      </c>
      <c r="R490" s="21">
        <f t="shared" si="62"/>
        <v>0</v>
      </c>
      <c r="S490" s="7">
        <f>IF(ROW()-5&lt;=Kontroll!$B$8,1,"")</f>
        <v>1</v>
      </c>
    </row>
    <row r="491" spans="1:19" x14ac:dyDescent="0.2">
      <c r="A491" s="7">
        <f t="shared" si="56"/>
        <v>486</v>
      </c>
      <c r="B491" s="7">
        <f>IF($S491="","",INT(($A491-1)/Kontroll!$B$6)+1)</f>
        <v>98</v>
      </c>
      <c r="C491" s="7">
        <f>IF($S491="","",MOD($A491-1,Kontroll!$B$6)+1)</f>
        <v>1</v>
      </c>
      <c r="D491" s="15" t="str">
        <f>IF($S491="","",INDEX(Transjer!$A$6:$A$125,$B491))</f>
        <v/>
      </c>
      <c r="E491" s="15">
        <f>IF($S491="","",INDEX(Transjer!$B$6:$B$125,$B491))</f>
        <v>0</v>
      </c>
      <c r="F491" s="16">
        <f>IF($S491="","",INDEX(Transjer!$C$6:$C$125,$B491))</f>
        <v>0</v>
      </c>
      <c r="G491" s="17">
        <f>IF($S491="","",INDEX(Skjermingsrenter!$A$6:$A$35,$C491))</f>
        <v>2021</v>
      </c>
      <c r="H491" s="18">
        <f>IF($S491="","",INDEX(Transjer!$D$6:$D$125,$B491))</f>
        <v>0</v>
      </c>
      <c r="I491" s="18">
        <f>IF($S491="","",INDEX(Transjer!$E$6:$E$125,$B491))</f>
        <v>0</v>
      </c>
      <c r="J491" s="19">
        <f>IF($S491="","",INDEX(Skjermingsrenter!$B$6:$B$35,$C491))</f>
        <v>5.0000000000000001E-3</v>
      </c>
      <c r="K491" s="20">
        <f t="shared" si="57"/>
        <v>44197</v>
      </c>
      <c r="L491" s="21">
        <f>IF($S491="","",IF($G491&lt;YEAR($F491),0,$H491*SUMIFS(Utbytter!$D$6:$D$1005,Utbytter!$A$6:$A$1005,$E491,Utbytter!$B$6:$B$1005,"&gt;="&amp;$K491,Utbytter!$B$6:$B$1005,"&lt;="&amp;DATE($G491,12,31))))</f>
        <v>0</v>
      </c>
      <c r="M491" s="21">
        <f t="shared" si="63"/>
        <v>0</v>
      </c>
      <c r="N491" s="21">
        <f t="shared" si="58"/>
        <v>0</v>
      </c>
      <c r="O491" s="21">
        <f t="shared" si="59"/>
        <v>0</v>
      </c>
      <c r="P491" s="21">
        <f t="shared" si="60"/>
        <v>0</v>
      </c>
      <c r="Q491" s="21">
        <f t="shared" si="61"/>
        <v>0</v>
      </c>
      <c r="R491" s="21">
        <f t="shared" si="62"/>
        <v>0</v>
      </c>
      <c r="S491" s="7">
        <f>IF(ROW()-5&lt;=Kontroll!$B$8,1,"")</f>
        <v>1</v>
      </c>
    </row>
    <row r="492" spans="1:19" x14ac:dyDescent="0.2">
      <c r="A492" s="7">
        <f t="shared" si="56"/>
        <v>487</v>
      </c>
      <c r="B492" s="7">
        <f>IF($S492="","",INT(($A492-1)/Kontroll!$B$6)+1)</f>
        <v>98</v>
      </c>
      <c r="C492" s="7">
        <f>IF($S492="","",MOD($A492-1,Kontroll!$B$6)+1)</f>
        <v>2</v>
      </c>
      <c r="D492" s="15" t="str">
        <f>IF($S492="","",INDEX(Transjer!$A$6:$A$125,$B492))</f>
        <v/>
      </c>
      <c r="E492" s="15">
        <f>IF($S492="","",INDEX(Transjer!$B$6:$B$125,$B492))</f>
        <v>0</v>
      </c>
      <c r="F492" s="16">
        <f>IF($S492="","",INDEX(Transjer!$C$6:$C$125,$B492))</f>
        <v>0</v>
      </c>
      <c r="G492" s="17">
        <f>IF($S492="","",INDEX(Skjermingsrenter!$A$6:$A$35,$C492))</f>
        <v>2022</v>
      </c>
      <c r="H492" s="18">
        <f>IF($S492="","",INDEX(Transjer!$D$6:$D$125,$B492))</f>
        <v>0</v>
      </c>
      <c r="I492" s="18">
        <f>IF($S492="","",INDEX(Transjer!$E$6:$E$125,$B492))</f>
        <v>0</v>
      </c>
      <c r="J492" s="19">
        <f>IF($S492="","",INDEX(Skjermingsrenter!$B$6:$B$35,$C492))</f>
        <v>1.7000000000000001E-2</v>
      </c>
      <c r="K492" s="20">
        <f t="shared" si="57"/>
        <v>44562</v>
      </c>
      <c r="L492" s="21">
        <f>IF($S492="","",IF($G492&lt;YEAR($F492),0,$H492*SUMIFS(Utbytter!$D$6:$D$1005,Utbytter!$A$6:$A$1005,$E492,Utbytter!$B$6:$B$1005,"&gt;="&amp;$K492,Utbytter!$B$6:$B$1005,"&lt;="&amp;DATE($G492,12,31))))</f>
        <v>0</v>
      </c>
      <c r="M492" s="21">
        <f t="shared" si="63"/>
        <v>0</v>
      </c>
      <c r="N492" s="21">
        <f t="shared" si="58"/>
        <v>0</v>
      </c>
      <c r="O492" s="21">
        <f t="shared" si="59"/>
        <v>0</v>
      </c>
      <c r="P492" s="21">
        <f t="shared" si="60"/>
        <v>0</v>
      </c>
      <c r="Q492" s="21">
        <f t="shared" si="61"/>
        <v>0</v>
      </c>
      <c r="R492" s="21">
        <f t="shared" si="62"/>
        <v>0</v>
      </c>
      <c r="S492" s="7">
        <f>IF(ROW()-5&lt;=Kontroll!$B$8,1,"")</f>
        <v>1</v>
      </c>
    </row>
    <row r="493" spans="1:19" x14ac:dyDescent="0.2">
      <c r="A493" s="7">
        <f t="shared" si="56"/>
        <v>488</v>
      </c>
      <c r="B493" s="7">
        <f>IF($S493="","",INT(($A493-1)/Kontroll!$B$6)+1)</f>
        <v>98</v>
      </c>
      <c r="C493" s="7">
        <f>IF($S493="","",MOD($A493-1,Kontroll!$B$6)+1)</f>
        <v>3</v>
      </c>
      <c r="D493" s="15" t="str">
        <f>IF($S493="","",INDEX(Transjer!$A$6:$A$125,$B493))</f>
        <v/>
      </c>
      <c r="E493" s="15">
        <f>IF($S493="","",INDEX(Transjer!$B$6:$B$125,$B493))</f>
        <v>0</v>
      </c>
      <c r="F493" s="16">
        <f>IF($S493="","",INDEX(Transjer!$C$6:$C$125,$B493))</f>
        <v>0</v>
      </c>
      <c r="G493" s="17">
        <f>IF($S493="","",INDEX(Skjermingsrenter!$A$6:$A$35,$C493))</f>
        <v>2023</v>
      </c>
      <c r="H493" s="18">
        <f>IF($S493="","",INDEX(Transjer!$D$6:$D$125,$B493))</f>
        <v>0</v>
      </c>
      <c r="I493" s="18">
        <f>IF($S493="","",INDEX(Transjer!$E$6:$E$125,$B493))</f>
        <v>0</v>
      </c>
      <c r="J493" s="19">
        <f>IF($S493="","",INDEX(Skjermingsrenter!$B$6:$B$35,$C493))</f>
        <v>3.2000000000000001E-2</v>
      </c>
      <c r="K493" s="20">
        <f t="shared" si="57"/>
        <v>44927</v>
      </c>
      <c r="L493" s="21">
        <f>IF($S493="","",IF($G493&lt;YEAR($F493),0,$H493*SUMIFS(Utbytter!$D$6:$D$1005,Utbytter!$A$6:$A$1005,$E493,Utbytter!$B$6:$B$1005,"&gt;="&amp;$K493,Utbytter!$B$6:$B$1005,"&lt;="&amp;DATE($G493,12,31))))</f>
        <v>0</v>
      </c>
      <c r="M493" s="21">
        <f t="shared" si="63"/>
        <v>0</v>
      </c>
      <c r="N493" s="21">
        <f t="shared" si="58"/>
        <v>0</v>
      </c>
      <c r="O493" s="21">
        <f t="shared" si="59"/>
        <v>0</v>
      </c>
      <c r="P493" s="21">
        <f t="shared" si="60"/>
        <v>0</v>
      </c>
      <c r="Q493" s="21">
        <f t="shared" si="61"/>
        <v>0</v>
      </c>
      <c r="R493" s="21">
        <f t="shared" si="62"/>
        <v>0</v>
      </c>
      <c r="S493" s="7">
        <f>IF(ROW()-5&lt;=Kontroll!$B$8,1,"")</f>
        <v>1</v>
      </c>
    </row>
    <row r="494" spans="1:19" x14ac:dyDescent="0.2">
      <c r="A494" s="7">
        <f t="shared" si="56"/>
        <v>489</v>
      </c>
      <c r="B494" s="7">
        <f>IF($S494="","",INT(($A494-1)/Kontroll!$B$6)+1)</f>
        <v>98</v>
      </c>
      <c r="C494" s="7">
        <f>IF($S494="","",MOD($A494-1,Kontroll!$B$6)+1)</f>
        <v>4</v>
      </c>
      <c r="D494" s="15" t="str">
        <f>IF($S494="","",INDEX(Transjer!$A$6:$A$125,$B494))</f>
        <v/>
      </c>
      <c r="E494" s="15">
        <f>IF($S494="","",INDEX(Transjer!$B$6:$B$125,$B494))</f>
        <v>0</v>
      </c>
      <c r="F494" s="16">
        <f>IF($S494="","",INDEX(Transjer!$C$6:$C$125,$B494))</f>
        <v>0</v>
      </c>
      <c r="G494" s="17">
        <f>IF($S494="","",INDEX(Skjermingsrenter!$A$6:$A$35,$C494))</f>
        <v>2024</v>
      </c>
      <c r="H494" s="18">
        <f>IF($S494="","",INDEX(Transjer!$D$6:$D$125,$B494))</f>
        <v>0</v>
      </c>
      <c r="I494" s="18">
        <f>IF($S494="","",INDEX(Transjer!$E$6:$E$125,$B494))</f>
        <v>0</v>
      </c>
      <c r="J494" s="19">
        <f>IF($S494="","",INDEX(Skjermingsrenter!$B$6:$B$35,$C494))</f>
        <v>3.9E-2</v>
      </c>
      <c r="K494" s="20">
        <f t="shared" si="57"/>
        <v>45292</v>
      </c>
      <c r="L494" s="21">
        <f>IF($S494="","",IF($G494&lt;YEAR($F494),0,$H494*SUMIFS(Utbytter!$D$6:$D$1005,Utbytter!$A$6:$A$1005,$E494,Utbytter!$B$6:$B$1005,"&gt;="&amp;$K494,Utbytter!$B$6:$B$1005,"&lt;="&amp;DATE($G494,12,31))))</f>
        <v>0</v>
      </c>
      <c r="M494" s="21">
        <f t="shared" si="63"/>
        <v>0</v>
      </c>
      <c r="N494" s="21">
        <f t="shared" si="58"/>
        <v>0</v>
      </c>
      <c r="O494" s="21">
        <f t="shared" si="59"/>
        <v>0</v>
      </c>
      <c r="P494" s="21">
        <f t="shared" si="60"/>
        <v>0</v>
      </c>
      <c r="Q494" s="21">
        <f t="shared" si="61"/>
        <v>0</v>
      </c>
      <c r="R494" s="21">
        <f t="shared" si="62"/>
        <v>0</v>
      </c>
      <c r="S494" s="7">
        <f>IF(ROW()-5&lt;=Kontroll!$B$8,1,"")</f>
        <v>1</v>
      </c>
    </row>
    <row r="495" spans="1:19" x14ac:dyDescent="0.2">
      <c r="A495" s="7">
        <f t="shared" si="56"/>
        <v>490</v>
      </c>
      <c r="B495" s="7">
        <f>IF($S495="","",INT(($A495-1)/Kontroll!$B$6)+1)</f>
        <v>98</v>
      </c>
      <c r="C495" s="7">
        <f>IF($S495="","",MOD($A495-1,Kontroll!$B$6)+1)</f>
        <v>5</v>
      </c>
      <c r="D495" s="15" t="str">
        <f>IF($S495="","",INDEX(Transjer!$A$6:$A$125,$B495))</f>
        <v/>
      </c>
      <c r="E495" s="15">
        <f>IF($S495="","",INDEX(Transjer!$B$6:$B$125,$B495))</f>
        <v>0</v>
      </c>
      <c r="F495" s="16">
        <f>IF($S495="","",INDEX(Transjer!$C$6:$C$125,$B495))</f>
        <v>0</v>
      </c>
      <c r="G495" s="17">
        <f>IF($S495="","",INDEX(Skjermingsrenter!$A$6:$A$35,$C495))</f>
        <v>2025</v>
      </c>
      <c r="H495" s="18">
        <f>IF($S495="","",INDEX(Transjer!$D$6:$D$125,$B495))</f>
        <v>0</v>
      </c>
      <c r="I495" s="18">
        <f>IF($S495="","",INDEX(Transjer!$E$6:$E$125,$B495))</f>
        <v>0</v>
      </c>
      <c r="J495" s="19">
        <f>IF($S495="","",INDEX(Skjermingsrenter!$B$6:$B$35,$C495))</f>
        <v>3.5999999999999997E-2</v>
      </c>
      <c r="K495" s="20">
        <f t="shared" si="57"/>
        <v>45658</v>
      </c>
      <c r="L495" s="21">
        <f>IF($S495="","",IF($G495&lt;YEAR($F495),0,$H495*SUMIFS(Utbytter!$D$6:$D$1005,Utbytter!$A$6:$A$1005,$E495,Utbytter!$B$6:$B$1005,"&gt;="&amp;$K495,Utbytter!$B$6:$B$1005,"&lt;="&amp;DATE($G495,12,31))))</f>
        <v>0</v>
      </c>
      <c r="M495" s="21">
        <f t="shared" si="63"/>
        <v>0</v>
      </c>
      <c r="N495" s="21">
        <f t="shared" si="58"/>
        <v>0</v>
      </c>
      <c r="O495" s="21">
        <f t="shared" si="59"/>
        <v>0</v>
      </c>
      <c r="P495" s="21">
        <f t="shared" si="60"/>
        <v>0</v>
      </c>
      <c r="Q495" s="21">
        <f t="shared" si="61"/>
        <v>0</v>
      </c>
      <c r="R495" s="21">
        <f t="shared" si="62"/>
        <v>0</v>
      </c>
      <c r="S495" s="7">
        <f>IF(ROW()-5&lt;=Kontroll!$B$8,1,"")</f>
        <v>1</v>
      </c>
    </row>
    <row r="496" spans="1:19" x14ac:dyDescent="0.2">
      <c r="A496" s="7">
        <f t="shared" si="56"/>
        <v>491</v>
      </c>
      <c r="B496" s="7">
        <f>IF($S496="","",INT(($A496-1)/Kontroll!$B$6)+1)</f>
        <v>99</v>
      </c>
      <c r="C496" s="7">
        <f>IF($S496="","",MOD($A496-1,Kontroll!$B$6)+1)</f>
        <v>1</v>
      </c>
      <c r="D496" s="15" t="str">
        <f>IF($S496="","",INDEX(Transjer!$A$6:$A$125,$B496))</f>
        <v/>
      </c>
      <c r="E496" s="15">
        <f>IF($S496="","",INDEX(Transjer!$B$6:$B$125,$B496))</f>
        <v>0</v>
      </c>
      <c r="F496" s="16">
        <f>IF($S496="","",INDEX(Transjer!$C$6:$C$125,$B496))</f>
        <v>0</v>
      </c>
      <c r="G496" s="17">
        <f>IF($S496="","",INDEX(Skjermingsrenter!$A$6:$A$35,$C496))</f>
        <v>2021</v>
      </c>
      <c r="H496" s="18">
        <f>IF($S496="","",INDEX(Transjer!$D$6:$D$125,$B496))</f>
        <v>0</v>
      </c>
      <c r="I496" s="18">
        <f>IF($S496="","",INDEX(Transjer!$E$6:$E$125,$B496))</f>
        <v>0</v>
      </c>
      <c r="J496" s="19">
        <f>IF($S496="","",INDEX(Skjermingsrenter!$B$6:$B$35,$C496))</f>
        <v>5.0000000000000001E-3</v>
      </c>
      <c r="K496" s="20">
        <f t="shared" si="57"/>
        <v>44197</v>
      </c>
      <c r="L496" s="21">
        <f>IF($S496="","",IF($G496&lt;YEAR($F496),0,$H496*SUMIFS(Utbytter!$D$6:$D$1005,Utbytter!$A$6:$A$1005,$E496,Utbytter!$B$6:$B$1005,"&gt;="&amp;$K496,Utbytter!$B$6:$B$1005,"&lt;="&amp;DATE($G496,12,31))))</f>
        <v>0</v>
      </c>
      <c r="M496" s="21">
        <f t="shared" si="63"/>
        <v>0</v>
      </c>
      <c r="N496" s="21">
        <f t="shared" si="58"/>
        <v>0</v>
      </c>
      <c r="O496" s="21">
        <f t="shared" si="59"/>
        <v>0</v>
      </c>
      <c r="P496" s="21">
        <f t="shared" si="60"/>
        <v>0</v>
      </c>
      <c r="Q496" s="21">
        <f t="shared" si="61"/>
        <v>0</v>
      </c>
      <c r="R496" s="21">
        <f t="shared" si="62"/>
        <v>0</v>
      </c>
      <c r="S496" s="7">
        <f>IF(ROW()-5&lt;=Kontroll!$B$8,1,"")</f>
        <v>1</v>
      </c>
    </row>
    <row r="497" spans="1:19" x14ac:dyDescent="0.2">
      <c r="A497" s="7">
        <f t="shared" si="56"/>
        <v>492</v>
      </c>
      <c r="B497" s="7">
        <f>IF($S497="","",INT(($A497-1)/Kontroll!$B$6)+1)</f>
        <v>99</v>
      </c>
      <c r="C497" s="7">
        <f>IF($S497="","",MOD($A497-1,Kontroll!$B$6)+1)</f>
        <v>2</v>
      </c>
      <c r="D497" s="15" t="str">
        <f>IF($S497="","",INDEX(Transjer!$A$6:$A$125,$B497))</f>
        <v/>
      </c>
      <c r="E497" s="15">
        <f>IF($S497="","",INDEX(Transjer!$B$6:$B$125,$B497))</f>
        <v>0</v>
      </c>
      <c r="F497" s="16">
        <f>IF($S497="","",INDEX(Transjer!$C$6:$C$125,$B497))</f>
        <v>0</v>
      </c>
      <c r="G497" s="17">
        <f>IF($S497="","",INDEX(Skjermingsrenter!$A$6:$A$35,$C497))</f>
        <v>2022</v>
      </c>
      <c r="H497" s="18">
        <f>IF($S497="","",INDEX(Transjer!$D$6:$D$125,$B497))</f>
        <v>0</v>
      </c>
      <c r="I497" s="18">
        <f>IF($S497="","",INDEX(Transjer!$E$6:$E$125,$B497))</f>
        <v>0</v>
      </c>
      <c r="J497" s="19">
        <f>IF($S497="","",INDEX(Skjermingsrenter!$B$6:$B$35,$C497))</f>
        <v>1.7000000000000001E-2</v>
      </c>
      <c r="K497" s="20">
        <f t="shared" si="57"/>
        <v>44562</v>
      </c>
      <c r="L497" s="21">
        <f>IF($S497="","",IF($G497&lt;YEAR($F497),0,$H497*SUMIFS(Utbytter!$D$6:$D$1005,Utbytter!$A$6:$A$1005,$E497,Utbytter!$B$6:$B$1005,"&gt;="&amp;$K497,Utbytter!$B$6:$B$1005,"&lt;="&amp;DATE($G497,12,31))))</f>
        <v>0</v>
      </c>
      <c r="M497" s="21">
        <f t="shared" si="63"/>
        <v>0</v>
      </c>
      <c r="N497" s="21">
        <f t="shared" si="58"/>
        <v>0</v>
      </c>
      <c r="O497" s="21">
        <f t="shared" si="59"/>
        <v>0</v>
      </c>
      <c r="P497" s="21">
        <f t="shared" si="60"/>
        <v>0</v>
      </c>
      <c r="Q497" s="21">
        <f t="shared" si="61"/>
        <v>0</v>
      </c>
      <c r="R497" s="21">
        <f t="shared" si="62"/>
        <v>0</v>
      </c>
      <c r="S497" s="7">
        <f>IF(ROW()-5&lt;=Kontroll!$B$8,1,"")</f>
        <v>1</v>
      </c>
    </row>
    <row r="498" spans="1:19" x14ac:dyDescent="0.2">
      <c r="A498" s="7">
        <f t="shared" si="56"/>
        <v>493</v>
      </c>
      <c r="B498" s="7">
        <f>IF($S498="","",INT(($A498-1)/Kontroll!$B$6)+1)</f>
        <v>99</v>
      </c>
      <c r="C498" s="7">
        <f>IF($S498="","",MOD($A498-1,Kontroll!$B$6)+1)</f>
        <v>3</v>
      </c>
      <c r="D498" s="15" t="str">
        <f>IF($S498="","",INDEX(Transjer!$A$6:$A$125,$B498))</f>
        <v/>
      </c>
      <c r="E498" s="15">
        <f>IF($S498="","",INDEX(Transjer!$B$6:$B$125,$B498))</f>
        <v>0</v>
      </c>
      <c r="F498" s="16">
        <f>IF($S498="","",INDEX(Transjer!$C$6:$C$125,$B498))</f>
        <v>0</v>
      </c>
      <c r="G498" s="17">
        <f>IF($S498="","",INDEX(Skjermingsrenter!$A$6:$A$35,$C498))</f>
        <v>2023</v>
      </c>
      <c r="H498" s="18">
        <f>IF($S498="","",INDEX(Transjer!$D$6:$D$125,$B498))</f>
        <v>0</v>
      </c>
      <c r="I498" s="18">
        <f>IF($S498="","",INDEX(Transjer!$E$6:$E$125,$B498))</f>
        <v>0</v>
      </c>
      <c r="J498" s="19">
        <f>IF($S498="","",INDEX(Skjermingsrenter!$B$6:$B$35,$C498))</f>
        <v>3.2000000000000001E-2</v>
      </c>
      <c r="K498" s="20">
        <f t="shared" si="57"/>
        <v>44927</v>
      </c>
      <c r="L498" s="21">
        <f>IF($S498="","",IF($G498&lt;YEAR($F498),0,$H498*SUMIFS(Utbytter!$D$6:$D$1005,Utbytter!$A$6:$A$1005,$E498,Utbytter!$B$6:$B$1005,"&gt;="&amp;$K498,Utbytter!$B$6:$B$1005,"&lt;="&amp;DATE($G498,12,31))))</f>
        <v>0</v>
      </c>
      <c r="M498" s="21">
        <f t="shared" si="63"/>
        <v>0</v>
      </c>
      <c r="N498" s="21">
        <f t="shared" si="58"/>
        <v>0</v>
      </c>
      <c r="O498" s="21">
        <f t="shared" si="59"/>
        <v>0</v>
      </c>
      <c r="P498" s="21">
        <f t="shared" si="60"/>
        <v>0</v>
      </c>
      <c r="Q498" s="21">
        <f t="shared" si="61"/>
        <v>0</v>
      </c>
      <c r="R498" s="21">
        <f t="shared" si="62"/>
        <v>0</v>
      </c>
      <c r="S498" s="7">
        <f>IF(ROW()-5&lt;=Kontroll!$B$8,1,"")</f>
        <v>1</v>
      </c>
    </row>
    <row r="499" spans="1:19" x14ac:dyDescent="0.2">
      <c r="A499" s="7">
        <f t="shared" si="56"/>
        <v>494</v>
      </c>
      <c r="B499" s="7">
        <f>IF($S499="","",INT(($A499-1)/Kontroll!$B$6)+1)</f>
        <v>99</v>
      </c>
      <c r="C499" s="7">
        <f>IF($S499="","",MOD($A499-1,Kontroll!$B$6)+1)</f>
        <v>4</v>
      </c>
      <c r="D499" s="15" t="str">
        <f>IF($S499="","",INDEX(Transjer!$A$6:$A$125,$B499))</f>
        <v/>
      </c>
      <c r="E499" s="15">
        <f>IF($S499="","",INDEX(Transjer!$B$6:$B$125,$B499))</f>
        <v>0</v>
      </c>
      <c r="F499" s="16">
        <f>IF($S499="","",INDEX(Transjer!$C$6:$C$125,$B499))</f>
        <v>0</v>
      </c>
      <c r="G499" s="17">
        <f>IF($S499="","",INDEX(Skjermingsrenter!$A$6:$A$35,$C499))</f>
        <v>2024</v>
      </c>
      <c r="H499" s="18">
        <f>IF($S499="","",INDEX(Transjer!$D$6:$D$125,$B499))</f>
        <v>0</v>
      </c>
      <c r="I499" s="18">
        <f>IF($S499="","",INDEX(Transjer!$E$6:$E$125,$B499))</f>
        <v>0</v>
      </c>
      <c r="J499" s="19">
        <f>IF($S499="","",INDEX(Skjermingsrenter!$B$6:$B$35,$C499))</f>
        <v>3.9E-2</v>
      </c>
      <c r="K499" s="20">
        <f t="shared" si="57"/>
        <v>45292</v>
      </c>
      <c r="L499" s="21">
        <f>IF($S499="","",IF($G499&lt;YEAR($F499),0,$H499*SUMIFS(Utbytter!$D$6:$D$1005,Utbytter!$A$6:$A$1005,$E499,Utbytter!$B$6:$B$1005,"&gt;="&amp;$K499,Utbytter!$B$6:$B$1005,"&lt;="&amp;DATE($G499,12,31))))</f>
        <v>0</v>
      </c>
      <c r="M499" s="21">
        <f t="shared" si="63"/>
        <v>0</v>
      </c>
      <c r="N499" s="21">
        <f t="shared" si="58"/>
        <v>0</v>
      </c>
      <c r="O499" s="21">
        <f t="shared" si="59"/>
        <v>0</v>
      </c>
      <c r="P499" s="21">
        <f t="shared" si="60"/>
        <v>0</v>
      </c>
      <c r="Q499" s="21">
        <f t="shared" si="61"/>
        <v>0</v>
      </c>
      <c r="R499" s="21">
        <f t="shared" si="62"/>
        <v>0</v>
      </c>
      <c r="S499" s="7">
        <f>IF(ROW()-5&lt;=Kontroll!$B$8,1,"")</f>
        <v>1</v>
      </c>
    </row>
    <row r="500" spans="1:19" x14ac:dyDescent="0.2">
      <c r="A500" s="7">
        <f t="shared" si="56"/>
        <v>495</v>
      </c>
      <c r="B500" s="7">
        <f>IF($S500="","",INT(($A500-1)/Kontroll!$B$6)+1)</f>
        <v>99</v>
      </c>
      <c r="C500" s="7">
        <f>IF($S500="","",MOD($A500-1,Kontroll!$B$6)+1)</f>
        <v>5</v>
      </c>
      <c r="D500" s="15" t="str">
        <f>IF($S500="","",INDEX(Transjer!$A$6:$A$125,$B500))</f>
        <v/>
      </c>
      <c r="E500" s="15">
        <f>IF($S500="","",INDEX(Transjer!$B$6:$B$125,$B500))</f>
        <v>0</v>
      </c>
      <c r="F500" s="16">
        <f>IF($S500="","",INDEX(Transjer!$C$6:$C$125,$B500))</f>
        <v>0</v>
      </c>
      <c r="G500" s="17">
        <f>IF($S500="","",INDEX(Skjermingsrenter!$A$6:$A$35,$C500))</f>
        <v>2025</v>
      </c>
      <c r="H500" s="18">
        <f>IF($S500="","",INDEX(Transjer!$D$6:$D$125,$B500))</f>
        <v>0</v>
      </c>
      <c r="I500" s="18">
        <f>IF($S500="","",INDEX(Transjer!$E$6:$E$125,$B500))</f>
        <v>0</v>
      </c>
      <c r="J500" s="19">
        <f>IF($S500="","",INDEX(Skjermingsrenter!$B$6:$B$35,$C500))</f>
        <v>3.5999999999999997E-2</v>
      </c>
      <c r="K500" s="20">
        <f t="shared" si="57"/>
        <v>45658</v>
      </c>
      <c r="L500" s="21">
        <f>IF($S500="","",IF($G500&lt;YEAR($F500),0,$H500*SUMIFS(Utbytter!$D$6:$D$1005,Utbytter!$A$6:$A$1005,$E500,Utbytter!$B$6:$B$1005,"&gt;="&amp;$K500,Utbytter!$B$6:$B$1005,"&lt;="&amp;DATE($G500,12,31))))</f>
        <v>0</v>
      </c>
      <c r="M500" s="21">
        <f t="shared" si="63"/>
        <v>0</v>
      </c>
      <c r="N500" s="21">
        <f t="shared" si="58"/>
        <v>0</v>
      </c>
      <c r="O500" s="21">
        <f t="shared" si="59"/>
        <v>0</v>
      </c>
      <c r="P500" s="21">
        <f t="shared" si="60"/>
        <v>0</v>
      </c>
      <c r="Q500" s="21">
        <f t="shared" si="61"/>
        <v>0</v>
      </c>
      <c r="R500" s="21">
        <f t="shared" si="62"/>
        <v>0</v>
      </c>
      <c r="S500" s="7">
        <f>IF(ROW()-5&lt;=Kontroll!$B$8,1,"")</f>
        <v>1</v>
      </c>
    </row>
    <row r="501" spans="1:19" x14ac:dyDescent="0.2">
      <c r="A501" s="7">
        <f t="shared" si="56"/>
        <v>496</v>
      </c>
      <c r="B501" s="7">
        <f>IF($S501="","",INT(($A501-1)/Kontroll!$B$6)+1)</f>
        <v>100</v>
      </c>
      <c r="C501" s="7">
        <f>IF($S501="","",MOD($A501-1,Kontroll!$B$6)+1)</f>
        <v>1</v>
      </c>
      <c r="D501" s="15" t="str">
        <f>IF($S501="","",INDEX(Transjer!$A$6:$A$125,$B501))</f>
        <v/>
      </c>
      <c r="E501" s="15">
        <f>IF($S501="","",INDEX(Transjer!$B$6:$B$125,$B501))</f>
        <v>0</v>
      </c>
      <c r="F501" s="16">
        <f>IF($S501="","",INDEX(Transjer!$C$6:$C$125,$B501))</f>
        <v>0</v>
      </c>
      <c r="G501" s="17">
        <f>IF($S501="","",INDEX(Skjermingsrenter!$A$6:$A$35,$C501))</f>
        <v>2021</v>
      </c>
      <c r="H501" s="18">
        <f>IF($S501="","",INDEX(Transjer!$D$6:$D$125,$B501))</f>
        <v>0</v>
      </c>
      <c r="I501" s="18">
        <f>IF($S501="","",INDEX(Transjer!$E$6:$E$125,$B501))</f>
        <v>0</v>
      </c>
      <c r="J501" s="19">
        <f>IF($S501="","",INDEX(Skjermingsrenter!$B$6:$B$35,$C501))</f>
        <v>5.0000000000000001E-3</v>
      </c>
      <c r="K501" s="20">
        <f t="shared" si="57"/>
        <v>44197</v>
      </c>
      <c r="L501" s="21">
        <f>IF($S501="","",IF($G501&lt;YEAR($F501),0,$H501*SUMIFS(Utbytter!$D$6:$D$1005,Utbytter!$A$6:$A$1005,$E501,Utbytter!$B$6:$B$1005,"&gt;="&amp;$K501,Utbytter!$B$6:$B$1005,"&lt;="&amp;DATE($G501,12,31))))</f>
        <v>0</v>
      </c>
      <c r="M501" s="21">
        <f t="shared" si="63"/>
        <v>0</v>
      </c>
      <c r="N501" s="21">
        <f t="shared" si="58"/>
        <v>0</v>
      </c>
      <c r="O501" s="21">
        <f t="shared" si="59"/>
        <v>0</v>
      </c>
      <c r="P501" s="21">
        <f t="shared" si="60"/>
        <v>0</v>
      </c>
      <c r="Q501" s="21">
        <f t="shared" si="61"/>
        <v>0</v>
      </c>
      <c r="R501" s="21">
        <f t="shared" si="62"/>
        <v>0</v>
      </c>
      <c r="S501" s="7">
        <f>IF(ROW()-5&lt;=Kontroll!$B$8,1,"")</f>
        <v>1</v>
      </c>
    </row>
    <row r="502" spans="1:19" x14ac:dyDescent="0.2">
      <c r="A502" s="7">
        <f t="shared" si="56"/>
        <v>497</v>
      </c>
      <c r="B502" s="7">
        <f>IF($S502="","",INT(($A502-1)/Kontroll!$B$6)+1)</f>
        <v>100</v>
      </c>
      <c r="C502" s="7">
        <f>IF($S502="","",MOD($A502-1,Kontroll!$B$6)+1)</f>
        <v>2</v>
      </c>
      <c r="D502" s="15" t="str">
        <f>IF($S502="","",INDEX(Transjer!$A$6:$A$125,$B502))</f>
        <v/>
      </c>
      <c r="E502" s="15">
        <f>IF($S502="","",INDEX(Transjer!$B$6:$B$125,$B502))</f>
        <v>0</v>
      </c>
      <c r="F502" s="16">
        <f>IF($S502="","",INDEX(Transjer!$C$6:$C$125,$B502))</f>
        <v>0</v>
      </c>
      <c r="G502" s="17">
        <f>IF($S502="","",INDEX(Skjermingsrenter!$A$6:$A$35,$C502))</f>
        <v>2022</v>
      </c>
      <c r="H502" s="18">
        <f>IF($S502="","",INDEX(Transjer!$D$6:$D$125,$B502))</f>
        <v>0</v>
      </c>
      <c r="I502" s="18">
        <f>IF($S502="","",INDEX(Transjer!$E$6:$E$125,$B502))</f>
        <v>0</v>
      </c>
      <c r="J502" s="19">
        <f>IF($S502="","",INDEX(Skjermingsrenter!$B$6:$B$35,$C502))</f>
        <v>1.7000000000000001E-2</v>
      </c>
      <c r="K502" s="20">
        <f t="shared" si="57"/>
        <v>44562</v>
      </c>
      <c r="L502" s="21">
        <f>IF($S502="","",IF($G502&lt;YEAR($F502),0,$H502*SUMIFS(Utbytter!$D$6:$D$1005,Utbytter!$A$6:$A$1005,$E502,Utbytter!$B$6:$B$1005,"&gt;="&amp;$K502,Utbytter!$B$6:$B$1005,"&lt;="&amp;DATE($G502,12,31))))</f>
        <v>0</v>
      </c>
      <c r="M502" s="21">
        <f t="shared" si="63"/>
        <v>0</v>
      </c>
      <c r="N502" s="21">
        <f t="shared" si="58"/>
        <v>0</v>
      </c>
      <c r="O502" s="21">
        <f t="shared" si="59"/>
        <v>0</v>
      </c>
      <c r="P502" s="21">
        <f t="shared" si="60"/>
        <v>0</v>
      </c>
      <c r="Q502" s="21">
        <f t="shared" si="61"/>
        <v>0</v>
      </c>
      <c r="R502" s="21">
        <f t="shared" si="62"/>
        <v>0</v>
      </c>
      <c r="S502" s="7">
        <f>IF(ROW()-5&lt;=Kontroll!$B$8,1,"")</f>
        <v>1</v>
      </c>
    </row>
    <row r="503" spans="1:19" x14ac:dyDescent="0.2">
      <c r="A503" s="7">
        <f t="shared" si="56"/>
        <v>498</v>
      </c>
      <c r="B503" s="7">
        <f>IF($S503="","",INT(($A503-1)/Kontroll!$B$6)+1)</f>
        <v>100</v>
      </c>
      <c r="C503" s="7">
        <f>IF($S503="","",MOD($A503-1,Kontroll!$B$6)+1)</f>
        <v>3</v>
      </c>
      <c r="D503" s="15" t="str">
        <f>IF($S503="","",INDEX(Transjer!$A$6:$A$125,$B503))</f>
        <v/>
      </c>
      <c r="E503" s="15">
        <f>IF($S503="","",INDEX(Transjer!$B$6:$B$125,$B503))</f>
        <v>0</v>
      </c>
      <c r="F503" s="16">
        <f>IF($S503="","",INDEX(Transjer!$C$6:$C$125,$B503))</f>
        <v>0</v>
      </c>
      <c r="G503" s="17">
        <f>IF($S503="","",INDEX(Skjermingsrenter!$A$6:$A$35,$C503))</f>
        <v>2023</v>
      </c>
      <c r="H503" s="18">
        <f>IF($S503="","",INDEX(Transjer!$D$6:$D$125,$B503))</f>
        <v>0</v>
      </c>
      <c r="I503" s="18">
        <f>IF($S503="","",INDEX(Transjer!$E$6:$E$125,$B503))</f>
        <v>0</v>
      </c>
      <c r="J503" s="19">
        <f>IF($S503="","",INDEX(Skjermingsrenter!$B$6:$B$35,$C503))</f>
        <v>3.2000000000000001E-2</v>
      </c>
      <c r="K503" s="20">
        <f t="shared" si="57"/>
        <v>44927</v>
      </c>
      <c r="L503" s="21">
        <f>IF($S503="","",IF($G503&lt;YEAR($F503),0,$H503*SUMIFS(Utbytter!$D$6:$D$1005,Utbytter!$A$6:$A$1005,$E503,Utbytter!$B$6:$B$1005,"&gt;="&amp;$K503,Utbytter!$B$6:$B$1005,"&lt;="&amp;DATE($G503,12,31))))</f>
        <v>0</v>
      </c>
      <c r="M503" s="21">
        <f t="shared" si="63"/>
        <v>0</v>
      </c>
      <c r="N503" s="21">
        <f t="shared" si="58"/>
        <v>0</v>
      </c>
      <c r="O503" s="21">
        <f t="shared" si="59"/>
        <v>0</v>
      </c>
      <c r="P503" s="21">
        <f t="shared" si="60"/>
        <v>0</v>
      </c>
      <c r="Q503" s="21">
        <f t="shared" si="61"/>
        <v>0</v>
      </c>
      <c r="R503" s="21">
        <f t="shared" si="62"/>
        <v>0</v>
      </c>
      <c r="S503" s="7">
        <f>IF(ROW()-5&lt;=Kontroll!$B$8,1,"")</f>
        <v>1</v>
      </c>
    </row>
    <row r="504" spans="1:19" x14ac:dyDescent="0.2">
      <c r="A504" s="7">
        <f t="shared" si="56"/>
        <v>499</v>
      </c>
      <c r="B504" s="7">
        <f>IF($S504="","",INT(($A504-1)/Kontroll!$B$6)+1)</f>
        <v>100</v>
      </c>
      <c r="C504" s="7">
        <f>IF($S504="","",MOD($A504-1,Kontroll!$B$6)+1)</f>
        <v>4</v>
      </c>
      <c r="D504" s="15" t="str">
        <f>IF($S504="","",INDEX(Transjer!$A$6:$A$125,$B504))</f>
        <v/>
      </c>
      <c r="E504" s="15">
        <f>IF($S504="","",INDEX(Transjer!$B$6:$B$125,$B504))</f>
        <v>0</v>
      </c>
      <c r="F504" s="16">
        <f>IF($S504="","",INDEX(Transjer!$C$6:$C$125,$B504))</f>
        <v>0</v>
      </c>
      <c r="G504" s="17">
        <f>IF($S504="","",INDEX(Skjermingsrenter!$A$6:$A$35,$C504))</f>
        <v>2024</v>
      </c>
      <c r="H504" s="18">
        <f>IF($S504="","",INDEX(Transjer!$D$6:$D$125,$B504))</f>
        <v>0</v>
      </c>
      <c r="I504" s="18">
        <f>IF($S504="","",INDEX(Transjer!$E$6:$E$125,$B504))</f>
        <v>0</v>
      </c>
      <c r="J504" s="19">
        <f>IF($S504="","",INDEX(Skjermingsrenter!$B$6:$B$35,$C504))</f>
        <v>3.9E-2</v>
      </c>
      <c r="K504" s="20">
        <f t="shared" si="57"/>
        <v>45292</v>
      </c>
      <c r="L504" s="21">
        <f>IF($S504="","",IF($G504&lt;YEAR($F504),0,$H504*SUMIFS(Utbytter!$D$6:$D$1005,Utbytter!$A$6:$A$1005,$E504,Utbytter!$B$6:$B$1005,"&gt;="&amp;$K504,Utbytter!$B$6:$B$1005,"&lt;="&amp;DATE($G504,12,31))))</f>
        <v>0</v>
      </c>
      <c r="M504" s="21">
        <f t="shared" si="63"/>
        <v>0</v>
      </c>
      <c r="N504" s="21">
        <f t="shared" si="58"/>
        <v>0</v>
      </c>
      <c r="O504" s="21">
        <f t="shared" si="59"/>
        <v>0</v>
      </c>
      <c r="P504" s="21">
        <f t="shared" si="60"/>
        <v>0</v>
      </c>
      <c r="Q504" s="21">
        <f t="shared" si="61"/>
        <v>0</v>
      </c>
      <c r="R504" s="21">
        <f t="shared" si="62"/>
        <v>0</v>
      </c>
      <c r="S504" s="7">
        <f>IF(ROW()-5&lt;=Kontroll!$B$8,1,"")</f>
        <v>1</v>
      </c>
    </row>
    <row r="505" spans="1:19" x14ac:dyDescent="0.2">
      <c r="A505" s="7">
        <f t="shared" si="56"/>
        <v>500</v>
      </c>
      <c r="B505" s="7">
        <f>IF($S505="","",INT(($A505-1)/Kontroll!$B$6)+1)</f>
        <v>100</v>
      </c>
      <c r="C505" s="7">
        <f>IF($S505="","",MOD($A505-1,Kontroll!$B$6)+1)</f>
        <v>5</v>
      </c>
      <c r="D505" s="15" t="str">
        <f>IF($S505="","",INDEX(Transjer!$A$6:$A$125,$B505))</f>
        <v/>
      </c>
      <c r="E505" s="15">
        <f>IF($S505="","",INDEX(Transjer!$B$6:$B$125,$B505))</f>
        <v>0</v>
      </c>
      <c r="F505" s="16">
        <f>IF($S505="","",INDEX(Transjer!$C$6:$C$125,$B505))</f>
        <v>0</v>
      </c>
      <c r="G505" s="17">
        <f>IF($S505="","",INDEX(Skjermingsrenter!$A$6:$A$35,$C505))</f>
        <v>2025</v>
      </c>
      <c r="H505" s="18">
        <f>IF($S505="","",INDEX(Transjer!$D$6:$D$125,$B505))</f>
        <v>0</v>
      </c>
      <c r="I505" s="18">
        <f>IF($S505="","",INDEX(Transjer!$E$6:$E$125,$B505))</f>
        <v>0</v>
      </c>
      <c r="J505" s="19">
        <f>IF($S505="","",INDEX(Skjermingsrenter!$B$6:$B$35,$C505))</f>
        <v>3.5999999999999997E-2</v>
      </c>
      <c r="K505" s="20">
        <f t="shared" si="57"/>
        <v>45658</v>
      </c>
      <c r="L505" s="21">
        <f>IF($S505="","",IF($G505&lt;YEAR($F505),0,$H505*SUMIFS(Utbytter!$D$6:$D$1005,Utbytter!$A$6:$A$1005,$E505,Utbytter!$B$6:$B$1005,"&gt;="&amp;$K505,Utbytter!$B$6:$B$1005,"&lt;="&amp;DATE($G505,12,31))))</f>
        <v>0</v>
      </c>
      <c r="M505" s="21">
        <f t="shared" si="63"/>
        <v>0</v>
      </c>
      <c r="N505" s="21">
        <f t="shared" si="58"/>
        <v>0</v>
      </c>
      <c r="O505" s="21">
        <f t="shared" si="59"/>
        <v>0</v>
      </c>
      <c r="P505" s="21">
        <f t="shared" si="60"/>
        <v>0</v>
      </c>
      <c r="Q505" s="21">
        <f t="shared" si="61"/>
        <v>0</v>
      </c>
      <c r="R505" s="21">
        <f t="shared" si="62"/>
        <v>0</v>
      </c>
      <c r="S505" s="7">
        <f>IF(ROW()-5&lt;=Kontroll!$B$8,1,"")</f>
        <v>1</v>
      </c>
    </row>
    <row r="506" spans="1:19" x14ac:dyDescent="0.2">
      <c r="A506" s="7">
        <f t="shared" si="56"/>
        <v>501</v>
      </c>
      <c r="B506" s="7">
        <f>IF($S506="","",INT(($A506-1)/Kontroll!$B$6)+1)</f>
        <v>101</v>
      </c>
      <c r="C506" s="7">
        <f>IF($S506="","",MOD($A506-1,Kontroll!$B$6)+1)</f>
        <v>1</v>
      </c>
      <c r="D506" s="15" t="str">
        <f>IF($S506="","",INDEX(Transjer!$A$6:$A$125,$B506))</f>
        <v/>
      </c>
      <c r="E506" s="15">
        <f>IF($S506="","",INDEX(Transjer!$B$6:$B$125,$B506))</f>
        <v>0</v>
      </c>
      <c r="F506" s="16">
        <f>IF($S506="","",INDEX(Transjer!$C$6:$C$125,$B506))</f>
        <v>0</v>
      </c>
      <c r="G506" s="17">
        <f>IF($S506="","",INDEX(Skjermingsrenter!$A$6:$A$35,$C506))</f>
        <v>2021</v>
      </c>
      <c r="H506" s="18">
        <f>IF($S506="","",INDEX(Transjer!$D$6:$D$125,$B506))</f>
        <v>0</v>
      </c>
      <c r="I506" s="18">
        <f>IF($S506="","",INDEX(Transjer!$E$6:$E$125,$B506))</f>
        <v>0</v>
      </c>
      <c r="J506" s="19">
        <f>IF($S506="","",INDEX(Skjermingsrenter!$B$6:$B$35,$C506))</f>
        <v>5.0000000000000001E-3</v>
      </c>
      <c r="K506" s="20">
        <f t="shared" si="57"/>
        <v>44197</v>
      </c>
      <c r="L506" s="21">
        <f>IF($S506="","",IF($G506&lt;YEAR($F506),0,$H506*SUMIFS(Utbytter!$D$6:$D$1005,Utbytter!$A$6:$A$1005,$E506,Utbytter!$B$6:$B$1005,"&gt;="&amp;$K506,Utbytter!$B$6:$B$1005,"&lt;="&amp;DATE($G506,12,31))))</f>
        <v>0</v>
      </c>
      <c r="M506" s="21">
        <f t="shared" si="63"/>
        <v>0</v>
      </c>
      <c r="N506" s="21">
        <f t="shared" si="58"/>
        <v>0</v>
      </c>
      <c r="O506" s="21">
        <f t="shared" si="59"/>
        <v>0</v>
      </c>
      <c r="P506" s="21">
        <f t="shared" si="60"/>
        <v>0</v>
      </c>
      <c r="Q506" s="21">
        <f t="shared" si="61"/>
        <v>0</v>
      </c>
      <c r="R506" s="21">
        <f t="shared" si="62"/>
        <v>0</v>
      </c>
      <c r="S506" s="7">
        <f>IF(ROW()-5&lt;=Kontroll!$B$8,1,"")</f>
        <v>1</v>
      </c>
    </row>
    <row r="507" spans="1:19" x14ac:dyDescent="0.2">
      <c r="A507" s="7">
        <f t="shared" si="56"/>
        <v>502</v>
      </c>
      <c r="B507" s="7">
        <f>IF($S507="","",INT(($A507-1)/Kontroll!$B$6)+1)</f>
        <v>101</v>
      </c>
      <c r="C507" s="7">
        <f>IF($S507="","",MOD($A507-1,Kontroll!$B$6)+1)</f>
        <v>2</v>
      </c>
      <c r="D507" s="15" t="str">
        <f>IF($S507="","",INDEX(Transjer!$A$6:$A$125,$B507))</f>
        <v/>
      </c>
      <c r="E507" s="15">
        <f>IF($S507="","",INDEX(Transjer!$B$6:$B$125,$B507))</f>
        <v>0</v>
      </c>
      <c r="F507" s="16">
        <f>IF($S507="","",INDEX(Transjer!$C$6:$C$125,$B507))</f>
        <v>0</v>
      </c>
      <c r="G507" s="17">
        <f>IF($S507="","",INDEX(Skjermingsrenter!$A$6:$A$35,$C507))</f>
        <v>2022</v>
      </c>
      <c r="H507" s="18">
        <f>IF($S507="","",INDEX(Transjer!$D$6:$D$125,$B507))</f>
        <v>0</v>
      </c>
      <c r="I507" s="18">
        <f>IF($S507="","",INDEX(Transjer!$E$6:$E$125,$B507))</f>
        <v>0</v>
      </c>
      <c r="J507" s="19">
        <f>IF($S507="","",INDEX(Skjermingsrenter!$B$6:$B$35,$C507))</f>
        <v>1.7000000000000001E-2</v>
      </c>
      <c r="K507" s="20">
        <f t="shared" si="57"/>
        <v>44562</v>
      </c>
      <c r="L507" s="21">
        <f>IF($S507="","",IF($G507&lt;YEAR($F507),0,$H507*SUMIFS(Utbytter!$D$6:$D$1005,Utbytter!$A$6:$A$1005,$E507,Utbytter!$B$6:$B$1005,"&gt;="&amp;$K507,Utbytter!$B$6:$B$1005,"&lt;="&amp;DATE($G507,12,31))))</f>
        <v>0</v>
      </c>
      <c r="M507" s="21">
        <f t="shared" si="63"/>
        <v>0</v>
      </c>
      <c r="N507" s="21">
        <f t="shared" si="58"/>
        <v>0</v>
      </c>
      <c r="O507" s="21">
        <f t="shared" si="59"/>
        <v>0</v>
      </c>
      <c r="P507" s="21">
        <f t="shared" si="60"/>
        <v>0</v>
      </c>
      <c r="Q507" s="21">
        <f t="shared" si="61"/>
        <v>0</v>
      </c>
      <c r="R507" s="21">
        <f t="shared" si="62"/>
        <v>0</v>
      </c>
      <c r="S507" s="7">
        <f>IF(ROW()-5&lt;=Kontroll!$B$8,1,"")</f>
        <v>1</v>
      </c>
    </row>
    <row r="508" spans="1:19" x14ac:dyDescent="0.2">
      <c r="A508" s="7">
        <f t="shared" si="56"/>
        <v>503</v>
      </c>
      <c r="B508" s="7">
        <f>IF($S508="","",INT(($A508-1)/Kontroll!$B$6)+1)</f>
        <v>101</v>
      </c>
      <c r="C508" s="7">
        <f>IF($S508="","",MOD($A508-1,Kontroll!$B$6)+1)</f>
        <v>3</v>
      </c>
      <c r="D508" s="15" t="str">
        <f>IF($S508="","",INDEX(Transjer!$A$6:$A$125,$B508))</f>
        <v/>
      </c>
      <c r="E508" s="15">
        <f>IF($S508="","",INDEX(Transjer!$B$6:$B$125,$B508))</f>
        <v>0</v>
      </c>
      <c r="F508" s="16">
        <f>IF($S508="","",INDEX(Transjer!$C$6:$C$125,$B508))</f>
        <v>0</v>
      </c>
      <c r="G508" s="17">
        <f>IF($S508="","",INDEX(Skjermingsrenter!$A$6:$A$35,$C508))</f>
        <v>2023</v>
      </c>
      <c r="H508" s="18">
        <f>IF($S508="","",INDEX(Transjer!$D$6:$D$125,$B508))</f>
        <v>0</v>
      </c>
      <c r="I508" s="18">
        <f>IF($S508="","",INDEX(Transjer!$E$6:$E$125,$B508))</f>
        <v>0</v>
      </c>
      <c r="J508" s="19">
        <f>IF($S508="","",INDEX(Skjermingsrenter!$B$6:$B$35,$C508))</f>
        <v>3.2000000000000001E-2</v>
      </c>
      <c r="K508" s="20">
        <f t="shared" si="57"/>
        <v>44927</v>
      </c>
      <c r="L508" s="21">
        <f>IF($S508="","",IF($G508&lt;YEAR($F508),0,$H508*SUMIFS(Utbytter!$D$6:$D$1005,Utbytter!$A$6:$A$1005,$E508,Utbytter!$B$6:$B$1005,"&gt;="&amp;$K508,Utbytter!$B$6:$B$1005,"&lt;="&amp;DATE($G508,12,31))))</f>
        <v>0</v>
      </c>
      <c r="M508" s="21">
        <f t="shared" si="63"/>
        <v>0</v>
      </c>
      <c r="N508" s="21">
        <f t="shared" si="58"/>
        <v>0</v>
      </c>
      <c r="O508" s="21">
        <f t="shared" si="59"/>
        <v>0</v>
      </c>
      <c r="P508" s="21">
        <f t="shared" si="60"/>
        <v>0</v>
      </c>
      <c r="Q508" s="21">
        <f t="shared" si="61"/>
        <v>0</v>
      </c>
      <c r="R508" s="21">
        <f t="shared" si="62"/>
        <v>0</v>
      </c>
      <c r="S508" s="7">
        <f>IF(ROW()-5&lt;=Kontroll!$B$8,1,"")</f>
        <v>1</v>
      </c>
    </row>
    <row r="509" spans="1:19" x14ac:dyDescent="0.2">
      <c r="A509" s="7">
        <f t="shared" si="56"/>
        <v>504</v>
      </c>
      <c r="B509" s="7">
        <f>IF($S509="","",INT(($A509-1)/Kontroll!$B$6)+1)</f>
        <v>101</v>
      </c>
      <c r="C509" s="7">
        <f>IF($S509="","",MOD($A509-1,Kontroll!$B$6)+1)</f>
        <v>4</v>
      </c>
      <c r="D509" s="15" t="str">
        <f>IF($S509="","",INDEX(Transjer!$A$6:$A$125,$B509))</f>
        <v/>
      </c>
      <c r="E509" s="15">
        <f>IF($S509="","",INDEX(Transjer!$B$6:$B$125,$B509))</f>
        <v>0</v>
      </c>
      <c r="F509" s="16">
        <f>IF($S509="","",INDEX(Transjer!$C$6:$C$125,$B509))</f>
        <v>0</v>
      </c>
      <c r="G509" s="17">
        <f>IF($S509="","",INDEX(Skjermingsrenter!$A$6:$A$35,$C509))</f>
        <v>2024</v>
      </c>
      <c r="H509" s="18">
        <f>IF($S509="","",INDEX(Transjer!$D$6:$D$125,$B509))</f>
        <v>0</v>
      </c>
      <c r="I509" s="18">
        <f>IF($S509="","",INDEX(Transjer!$E$6:$E$125,$B509))</f>
        <v>0</v>
      </c>
      <c r="J509" s="19">
        <f>IF($S509="","",INDEX(Skjermingsrenter!$B$6:$B$35,$C509))</f>
        <v>3.9E-2</v>
      </c>
      <c r="K509" s="20">
        <f t="shared" si="57"/>
        <v>45292</v>
      </c>
      <c r="L509" s="21">
        <f>IF($S509="","",IF($G509&lt;YEAR($F509),0,$H509*SUMIFS(Utbytter!$D$6:$D$1005,Utbytter!$A$6:$A$1005,$E509,Utbytter!$B$6:$B$1005,"&gt;="&amp;$K509,Utbytter!$B$6:$B$1005,"&lt;="&amp;DATE($G509,12,31))))</f>
        <v>0</v>
      </c>
      <c r="M509" s="21">
        <f t="shared" si="63"/>
        <v>0</v>
      </c>
      <c r="N509" s="21">
        <f t="shared" si="58"/>
        <v>0</v>
      </c>
      <c r="O509" s="21">
        <f t="shared" si="59"/>
        <v>0</v>
      </c>
      <c r="P509" s="21">
        <f t="shared" si="60"/>
        <v>0</v>
      </c>
      <c r="Q509" s="21">
        <f t="shared" si="61"/>
        <v>0</v>
      </c>
      <c r="R509" s="21">
        <f t="shared" si="62"/>
        <v>0</v>
      </c>
      <c r="S509" s="7">
        <f>IF(ROW()-5&lt;=Kontroll!$B$8,1,"")</f>
        <v>1</v>
      </c>
    </row>
    <row r="510" spans="1:19" x14ac:dyDescent="0.2">
      <c r="A510" s="7">
        <f t="shared" si="56"/>
        <v>505</v>
      </c>
      <c r="B510" s="7">
        <f>IF($S510="","",INT(($A510-1)/Kontroll!$B$6)+1)</f>
        <v>101</v>
      </c>
      <c r="C510" s="7">
        <f>IF($S510="","",MOD($A510-1,Kontroll!$B$6)+1)</f>
        <v>5</v>
      </c>
      <c r="D510" s="15" t="str">
        <f>IF($S510="","",INDEX(Transjer!$A$6:$A$125,$B510))</f>
        <v/>
      </c>
      <c r="E510" s="15">
        <f>IF($S510="","",INDEX(Transjer!$B$6:$B$125,$B510))</f>
        <v>0</v>
      </c>
      <c r="F510" s="16">
        <f>IF($S510="","",INDEX(Transjer!$C$6:$C$125,$B510))</f>
        <v>0</v>
      </c>
      <c r="G510" s="17">
        <f>IF($S510="","",INDEX(Skjermingsrenter!$A$6:$A$35,$C510))</f>
        <v>2025</v>
      </c>
      <c r="H510" s="18">
        <f>IF($S510="","",INDEX(Transjer!$D$6:$D$125,$B510))</f>
        <v>0</v>
      </c>
      <c r="I510" s="18">
        <f>IF($S510="","",INDEX(Transjer!$E$6:$E$125,$B510))</f>
        <v>0</v>
      </c>
      <c r="J510" s="19">
        <f>IF($S510="","",INDEX(Skjermingsrenter!$B$6:$B$35,$C510))</f>
        <v>3.5999999999999997E-2</v>
      </c>
      <c r="K510" s="20">
        <f t="shared" si="57"/>
        <v>45658</v>
      </c>
      <c r="L510" s="21">
        <f>IF($S510="","",IF($G510&lt;YEAR($F510),0,$H510*SUMIFS(Utbytter!$D$6:$D$1005,Utbytter!$A$6:$A$1005,$E510,Utbytter!$B$6:$B$1005,"&gt;="&amp;$K510,Utbytter!$B$6:$B$1005,"&lt;="&amp;DATE($G510,12,31))))</f>
        <v>0</v>
      </c>
      <c r="M510" s="21">
        <f t="shared" si="63"/>
        <v>0</v>
      </c>
      <c r="N510" s="21">
        <f t="shared" si="58"/>
        <v>0</v>
      </c>
      <c r="O510" s="21">
        <f t="shared" si="59"/>
        <v>0</v>
      </c>
      <c r="P510" s="21">
        <f t="shared" si="60"/>
        <v>0</v>
      </c>
      <c r="Q510" s="21">
        <f t="shared" si="61"/>
        <v>0</v>
      </c>
      <c r="R510" s="21">
        <f t="shared" si="62"/>
        <v>0</v>
      </c>
      <c r="S510" s="7">
        <f>IF(ROW()-5&lt;=Kontroll!$B$8,1,"")</f>
        <v>1</v>
      </c>
    </row>
    <row r="511" spans="1:19" x14ac:dyDescent="0.2">
      <c r="A511" s="7">
        <f t="shared" si="56"/>
        <v>506</v>
      </c>
      <c r="B511" s="7">
        <f>IF($S511="","",INT(($A511-1)/Kontroll!$B$6)+1)</f>
        <v>102</v>
      </c>
      <c r="C511" s="7">
        <f>IF($S511="","",MOD($A511-1,Kontroll!$B$6)+1)</f>
        <v>1</v>
      </c>
      <c r="D511" s="15" t="str">
        <f>IF($S511="","",INDEX(Transjer!$A$6:$A$125,$B511))</f>
        <v/>
      </c>
      <c r="E511" s="15">
        <f>IF($S511="","",INDEX(Transjer!$B$6:$B$125,$B511))</f>
        <v>0</v>
      </c>
      <c r="F511" s="16">
        <f>IF($S511="","",INDEX(Transjer!$C$6:$C$125,$B511))</f>
        <v>0</v>
      </c>
      <c r="G511" s="17">
        <f>IF($S511="","",INDEX(Skjermingsrenter!$A$6:$A$35,$C511))</f>
        <v>2021</v>
      </c>
      <c r="H511" s="18">
        <f>IF($S511="","",INDEX(Transjer!$D$6:$D$125,$B511))</f>
        <v>0</v>
      </c>
      <c r="I511" s="18">
        <f>IF($S511="","",INDEX(Transjer!$E$6:$E$125,$B511))</f>
        <v>0</v>
      </c>
      <c r="J511" s="19">
        <f>IF($S511="","",INDEX(Skjermingsrenter!$B$6:$B$35,$C511))</f>
        <v>5.0000000000000001E-3</v>
      </c>
      <c r="K511" s="20">
        <f t="shared" si="57"/>
        <v>44197</v>
      </c>
      <c r="L511" s="21">
        <f>IF($S511="","",IF($G511&lt;YEAR($F511),0,$H511*SUMIFS(Utbytter!$D$6:$D$1005,Utbytter!$A$6:$A$1005,$E511,Utbytter!$B$6:$B$1005,"&gt;="&amp;$K511,Utbytter!$B$6:$B$1005,"&lt;="&amp;DATE($G511,12,31))))</f>
        <v>0</v>
      </c>
      <c r="M511" s="21">
        <f t="shared" si="63"/>
        <v>0</v>
      </c>
      <c r="N511" s="21">
        <f t="shared" si="58"/>
        <v>0</v>
      </c>
      <c r="O511" s="21">
        <f t="shared" si="59"/>
        <v>0</v>
      </c>
      <c r="P511" s="21">
        <f t="shared" si="60"/>
        <v>0</v>
      </c>
      <c r="Q511" s="21">
        <f t="shared" si="61"/>
        <v>0</v>
      </c>
      <c r="R511" s="21">
        <f t="shared" si="62"/>
        <v>0</v>
      </c>
      <c r="S511" s="7">
        <f>IF(ROW()-5&lt;=Kontroll!$B$8,1,"")</f>
        <v>1</v>
      </c>
    </row>
    <row r="512" spans="1:19" x14ac:dyDescent="0.2">
      <c r="A512" s="7">
        <f t="shared" si="56"/>
        <v>507</v>
      </c>
      <c r="B512" s="7">
        <f>IF($S512="","",INT(($A512-1)/Kontroll!$B$6)+1)</f>
        <v>102</v>
      </c>
      <c r="C512" s="7">
        <f>IF($S512="","",MOD($A512-1,Kontroll!$B$6)+1)</f>
        <v>2</v>
      </c>
      <c r="D512" s="15" t="str">
        <f>IF($S512="","",INDEX(Transjer!$A$6:$A$125,$B512))</f>
        <v/>
      </c>
      <c r="E512" s="15">
        <f>IF($S512="","",INDEX(Transjer!$B$6:$B$125,$B512))</f>
        <v>0</v>
      </c>
      <c r="F512" s="16">
        <f>IF($S512="","",INDEX(Transjer!$C$6:$C$125,$B512))</f>
        <v>0</v>
      </c>
      <c r="G512" s="17">
        <f>IF($S512="","",INDEX(Skjermingsrenter!$A$6:$A$35,$C512))</f>
        <v>2022</v>
      </c>
      <c r="H512" s="18">
        <f>IF($S512="","",INDEX(Transjer!$D$6:$D$125,$B512))</f>
        <v>0</v>
      </c>
      <c r="I512" s="18">
        <f>IF($S512="","",INDEX(Transjer!$E$6:$E$125,$B512))</f>
        <v>0</v>
      </c>
      <c r="J512" s="19">
        <f>IF($S512="","",INDEX(Skjermingsrenter!$B$6:$B$35,$C512))</f>
        <v>1.7000000000000001E-2</v>
      </c>
      <c r="K512" s="20">
        <f t="shared" si="57"/>
        <v>44562</v>
      </c>
      <c r="L512" s="21">
        <f>IF($S512="","",IF($G512&lt;YEAR($F512),0,$H512*SUMIFS(Utbytter!$D$6:$D$1005,Utbytter!$A$6:$A$1005,$E512,Utbytter!$B$6:$B$1005,"&gt;="&amp;$K512,Utbytter!$B$6:$B$1005,"&lt;="&amp;DATE($G512,12,31))))</f>
        <v>0</v>
      </c>
      <c r="M512" s="21">
        <f t="shared" si="63"/>
        <v>0</v>
      </c>
      <c r="N512" s="21">
        <f t="shared" si="58"/>
        <v>0</v>
      </c>
      <c r="O512" s="21">
        <f t="shared" si="59"/>
        <v>0</v>
      </c>
      <c r="P512" s="21">
        <f t="shared" si="60"/>
        <v>0</v>
      </c>
      <c r="Q512" s="21">
        <f t="shared" si="61"/>
        <v>0</v>
      </c>
      <c r="R512" s="21">
        <f t="shared" si="62"/>
        <v>0</v>
      </c>
      <c r="S512" s="7">
        <f>IF(ROW()-5&lt;=Kontroll!$B$8,1,"")</f>
        <v>1</v>
      </c>
    </row>
    <row r="513" spans="1:19" x14ac:dyDescent="0.2">
      <c r="A513" s="7">
        <f t="shared" si="56"/>
        <v>508</v>
      </c>
      <c r="B513" s="7">
        <f>IF($S513="","",INT(($A513-1)/Kontroll!$B$6)+1)</f>
        <v>102</v>
      </c>
      <c r="C513" s="7">
        <f>IF($S513="","",MOD($A513-1,Kontroll!$B$6)+1)</f>
        <v>3</v>
      </c>
      <c r="D513" s="15" t="str">
        <f>IF($S513="","",INDEX(Transjer!$A$6:$A$125,$B513))</f>
        <v/>
      </c>
      <c r="E513" s="15">
        <f>IF($S513="","",INDEX(Transjer!$B$6:$B$125,$B513))</f>
        <v>0</v>
      </c>
      <c r="F513" s="16">
        <f>IF($S513="","",INDEX(Transjer!$C$6:$C$125,$B513))</f>
        <v>0</v>
      </c>
      <c r="G513" s="17">
        <f>IF($S513="","",INDEX(Skjermingsrenter!$A$6:$A$35,$C513))</f>
        <v>2023</v>
      </c>
      <c r="H513" s="18">
        <f>IF($S513="","",INDEX(Transjer!$D$6:$D$125,$B513))</f>
        <v>0</v>
      </c>
      <c r="I513" s="18">
        <f>IF($S513="","",INDEX(Transjer!$E$6:$E$125,$B513))</f>
        <v>0</v>
      </c>
      <c r="J513" s="19">
        <f>IF($S513="","",INDEX(Skjermingsrenter!$B$6:$B$35,$C513))</f>
        <v>3.2000000000000001E-2</v>
      </c>
      <c r="K513" s="20">
        <f t="shared" si="57"/>
        <v>44927</v>
      </c>
      <c r="L513" s="21">
        <f>IF($S513="","",IF($G513&lt;YEAR($F513),0,$H513*SUMIFS(Utbytter!$D$6:$D$1005,Utbytter!$A$6:$A$1005,$E513,Utbytter!$B$6:$B$1005,"&gt;="&amp;$K513,Utbytter!$B$6:$B$1005,"&lt;="&amp;DATE($G513,12,31))))</f>
        <v>0</v>
      </c>
      <c r="M513" s="21">
        <f t="shared" si="63"/>
        <v>0</v>
      </c>
      <c r="N513" s="21">
        <f t="shared" si="58"/>
        <v>0</v>
      </c>
      <c r="O513" s="21">
        <f t="shared" si="59"/>
        <v>0</v>
      </c>
      <c r="P513" s="21">
        <f t="shared" si="60"/>
        <v>0</v>
      </c>
      <c r="Q513" s="21">
        <f t="shared" si="61"/>
        <v>0</v>
      </c>
      <c r="R513" s="21">
        <f t="shared" si="62"/>
        <v>0</v>
      </c>
      <c r="S513" s="7">
        <f>IF(ROW()-5&lt;=Kontroll!$B$8,1,"")</f>
        <v>1</v>
      </c>
    </row>
    <row r="514" spans="1:19" x14ac:dyDescent="0.2">
      <c r="A514" s="7">
        <f t="shared" si="56"/>
        <v>509</v>
      </c>
      <c r="B514" s="7">
        <f>IF($S514="","",INT(($A514-1)/Kontroll!$B$6)+1)</f>
        <v>102</v>
      </c>
      <c r="C514" s="7">
        <f>IF($S514="","",MOD($A514-1,Kontroll!$B$6)+1)</f>
        <v>4</v>
      </c>
      <c r="D514" s="15" t="str">
        <f>IF($S514="","",INDEX(Transjer!$A$6:$A$125,$B514))</f>
        <v/>
      </c>
      <c r="E514" s="15">
        <f>IF($S514="","",INDEX(Transjer!$B$6:$B$125,$B514))</f>
        <v>0</v>
      </c>
      <c r="F514" s="16">
        <f>IF($S514="","",INDEX(Transjer!$C$6:$C$125,$B514))</f>
        <v>0</v>
      </c>
      <c r="G514" s="17">
        <f>IF($S514="","",INDEX(Skjermingsrenter!$A$6:$A$35,$C514))</f>
        <v>2024</v>
      </c>
      <c r="H514" s="18">
        <f>IF($S514="","",INDEX(Transjer!$D$6:$D$125,$B514))</f>
        <v>0</v>
      </c>
      <c r="I514" s="18">
        <f>IF($S514="","",INDEX(Transjer!$E$6:$E$125,$B514))</f>
        <v>0</v>
      </c>
      <c r="J514" s="19">
        <f>IF($S514="","",INDEX(Skjermingsrenter!$B$6:$B$35,$C514))</f>
        <v>3.9E-2</v>
      </c>
      <c r="K514" s="20">
        <f t="shared" si="57"/>
        <v>45292</v>
      </c>
      <c r="L514" s="21">
        <f>IF($S514="","",IF($G514&lt;YEAR($F514),0,$H514*SUMIFS(Utbytter!$D$6:$D$1005,Utbytter!$A$6:$A$1005,$E514,Utbytter!$B$6:$B$1005,"&gt;="&amp;$K514,Utbytter!$B$6:$B$1005,"&lt;="&amp;DATE($G514,12,31))))</f>
        <v>0</v>
      </c>
      <c r="M514" s="21">
        <f t="shared" si="63"/>
        <v>0</v>
      </c>
      <c r="N514" s="21">
        <f t="shared" si="58"/>
        <v>0</v>
      </c>
      <c r="O514" s="21">
        <f t="shared" si="59"/>
        <v>0</v>
      </c>
      <c r="P514" s="21">
        <f t="shared" si="60"/>
        <v>0</v>
      </c>
      <c r="Q514" s="21">
        <f t="shared" si="61"/>
        <v>0</v>
      </c>
      <c r="R514" s="21">
        <f t="shared" si="62"/>
        <v>0</v>
      </c>
      <c r="S514" s="7">
        <f>IF(ROW()-5&lt;=Kontroll!$B$8,1,"")</f>
        <v>1</v>
      </c>
    </row>
    <row r="515" spans="1:19" x14ac:dyDescent="0.2">
      <c r="A515" s="7">
        <f t="shared" si="56"/>
        <v>510</v>
      </c>
      <c r="B515" s="7">
        <f>IF($S515="","",INT(($A515-1)/Kontroll!$B$6)+1)</f>
        <v>102</v>
      </c>
      <c r="C515" s="7">
        <f>IF($S515="","",MOD($A515-1,Kontroll!$B$6)+1)</f>
        <v>5</v>
      </c>
      <c r="D515" s="15" t="str">
        <f>IF($S515="","",INDEX(Transjer!$A$6:$A$125,$B515))</f>
        <v/>
      </c>
      <c r="E515" s="15">
        <f>IF($S515="","",INDEX(Transjer!$B$6:$B$125,$B515))</f>
        <v>0</v>
      </c>
      <c r="F515" s="16">
        <f>IF($S515="","",INDEX(Transjer!$C$6:$C$125,$B515))</f>
        <v>0</v>
      </c>
      <c r="G515" s="17">
        <f>IF($S515="","",INDEX(Skjermingsrenter!$A$6:$A$35,$C515))</f>
        <v>2025</v>
      </c>
      <c r="H515" s="18">
        <f>IF($S515="","",INDEX(Transjer!$D$6:$D$125,$B515))</f>
        <v>0</v>
      </c>
      <c r="I515" s="18">
        <f>IF($S515="","",INDEX(Transjer!$E$6:$E$125,$B515))</f>
        <v>0</v>
      </c>
      <c r="J515" s="19">
        <f>IF($S515="","",INDEX(Skjermingsrenter!$B$6:$B$35,$C515))</f>
        <v>3.5999999999999997E-2</v>
      </c>
      <c r="K515" s="20">
        <f t="shared" si="57"/>
        <v>45658</v>
      </c>
      <c r="L515" s="21">
        <f>IF($S515="","",IF($G515&lt;YEAR($F515),0,$H515*SUMIFS(Utbytter!$D$6:$D$1005,Utbytter!$A$6:$A$1005,$E515,Utbytter!$B$6:$B$1005,"&gt;="&amp;$K515,Utbytter!$B$6:$B$1005,"&lt;="&amp;DATE($G515,12,31))))</f>
        <v>0</v>
      </c>
      <c r="M515" s="21">
        <f t="shared" si="63"/>
        <v>0</v>
      </c>
      <c r="N515" s="21">
        <f t="shared" si="58"/>
        <v>0</v>
      </c>
      <c r="O515" s="21">
        <f t="shared" si="59"/>
        <v>0</v>
      </c>
      <c r="P515" s="21">
        <f t="shared" si="60"/>
        <v>0</v>
      </c>
      <c r="Q515" s="21">
        <f t="shared" si="61"/>
        <v>0</v>
      </c>
      <c r="R515" s="21">
        <f t="shared" si="62"/>
        <v>0</v>
      </c>
      <c r="S515" s="7">
        <f>IF(ROW()-5&lt;=Kontroll!$B$8,1,"")</f>
        <v>1</v>
      </c>
    </row>
    <row r="516" spans="1:19" x14ac:dyDescent="0.2">
      <c r="A516" s="7">
        <f t="shared" si="56"/>
        <v>511</v>
      </c>
      <c r="B516" s="7">
        <f>IF($S516="","",INT(($A516-1)/Kontroll!$B$6)+1)</f>
        <v>103</v>
      </c>
      <c r="C516" s="7">
        <f>IF($S516="","",MOD($A516-1,Kontroll!$B$6)+1)</f>
        <v>1</v>
      </c>
      <c r="D516" s="15" t="str">
        <f>IF($S516="","",INDEX(Transjer!$A$6:$A$125,$B516))</f>
        <v/>
      </c>
      <c r="E516" s="15">
        <f>IF($S516="","",INDEX(Transjer!$B$6:$B$125,$B516))</f>
        <v>0</v>
      </c>
      <c r="F516" s="16">
        <f>IF($S516="","",INDEX(Transjer!$C$6:$C$125,$B516))</f>
        <v>0</v>
      </c>
      <c r="G516" s="17">
        <f>IF($S516="","",INDEX(Skjermingsrenter!$A$6:$A$35,$C516))</f>
        <v>2021</v>
      </c>
      <c r="H516" s="18">
        <f>IF($S516="","",INDEX(Transjer!$D$6:$D$125,$B516))</f>
        <v>0</v>
      </c>
      <c r="I516" s="18">
        <f>IF($S516="","",INDEX(Transjer!$E$6:$E$125,$B516))</f>
        <v>0</v>
      </c>
      <c r="J516" s="19">
        <f>IF($S516="","",INDEX(Skjermingsrenter!$B$6:$B$35,$C516))</f>
        <v>5.0000000000000001E-3</v>
      </c>
      <c r="K516" s="20">
        <f t="shared" si="57"/>
        <v>44197</v>
      </c>
      <c r="L516" s="21">
        <f>IF($S516="","",IF($G516&lt;YEAR($F516),0,$H516*SUMIFS(Utbytter!$D$6:$D$1005,Utbytter!$A$6:$A$1005,$E516,Utbytter!$B$6:$B$1005,"&gt;="&amp;$K516,Utbytter!$B$6:$B$1005,"&lt;="&amp;DATE($G516,12,31))))</f>
        <v>0</v>
      </c>
      <c r="M516" s="21">
        <f t="shared" si="63"/>
        <v>0</v>
      </c>
      <c r="N516" s="21">
        <f t="shared" si="58"/>
        <v>0</v>
      </c>
      <c r="O516" s="21">
        <f t="shared" si="59"/>
        <v>0</v>
      </c>
      <c r="P516" s="21">
        <f t="shared" si="60"/>
        <v>0</v>
      </c>
      <c r="Q516" s="21">
        <f t="shared" si="61"/>
        <v>0</v>
      </c>
      <c r="R516" s="21">
        <f t="shared" si="62"/>
        <v>0</v>
      </c>
      <c r="S516" s="7">
        <f>IF(ROW()-5&lt;=Kontroll!$B$8,1,"")</f>
        <v>1</v>
      </c>
    </row>
    <row r="517" spans="1:19" x14ac:dyDescent="0.2">
      <c r="A517" s="7">
        <f t="shared" si="56"/>
        <v>512</v>
      </c>
      <c r="B517" s="7">
        <f>IF($S517="","",INT(($A517-1)/Kontroll!$B$6)+1)</f>
        <v>103</v>
      </c>
      <c r="C517" s="7">
        <f>IF($S517="","",MOD($A517-1,Kontroll!$B$6)+1)</f>
        <v>2</v>
      </c>
      <c r="D517" s="15" t="str">
        <f>IF($S517="","",INDEX(Transjer!$A$6:$A$125,$B517))</f>
        <v/>
      </c>
      <c r="E517" s="15">
        <f>IF($S517="","",INDEX(Transjer!$B$6:$B$125,$B517))</f>
        <v>0</v>
      </c>
      <c r="F517" s="16">
        <f>IF($S517="","",INDEX(Transjer!$C$6:$C$125,$B517))</f>
        <v>0</v>
      </c>
      <c r="G517" s="17">
        <f>IF($S517="","",INDEX(Skjermingsrenter!$A$6:$A$35,$C517))</f>
        <v>2022</v>
      </c>
      <c r="H517" s="18">
        <f>IF($S517="","",INDEX(Transjer!$D$6:$D$125,$B517))</f>
        <v>0</v>
      </c>
      <c r="I517" s="18">
        <f>IF($S517="","",INDEX(Transjer!$E$6:$E$125,$B517))</f>
        <v>0</v>
      </c>
      <c r="J517" s="19">
        <f>IF($S517="","",INDEX(Skjermingsrenter!$B$6:$B$35,$C517))</f>
        <v>1.7000000000000001E-2</v>
      </c>
      <c r="K517" s="20">
        <f t="shared" si="57"/>
        <v>44562</v>
      </c>
      <c r="L517" s="21">
        <f>IF($S517="","",IF($G517&lt;YEAR($F517),0,$H517*SUMIFS(Utbytter!$D$6:$D$1005,Utbytter!$A$6:$A$1005,$E517,Utbytter!$B$6:$B$1005,"&gt;="&amp;$K517,Utbytter!$B$6:$B$1005,"&lt;="&amp;DATE($G517,12,31))))</f>
        <v>0</v>
      </c>
      <c r="M517" s="21">
        <f t="shared" si="63"/>
        <v>0</v>
      </c>
      <c r="N517" s="21">
        <f t="shared" si="58"/>
        <v>0</v>
      </c>
      <c r="O517" s="21">
        <f t="shared" si="59"/>
        <v>0</v>
      </c>
      <c r="P517" s="21">
        <f t="shared" si="60"/>
        <v>0</v>
      </c>
      <c r="Q517" s="21">
        <f t="shared" si="61"/>
        <v>0</v>
      </c>
      <c r="R517" s="21">
        <f t="shared" si="62"/>
        <v>0</v>
      </c>
      <c r="S517" s="7">
        <f>IF(ROW()-5&lt;=Kontroll!$B$8,1,"")</f>
        <v>1</v>
      </c>
    </row>
    <row r="518" spans="1:19" x14ac:dyDescent="0.2">
      <c r="A518" s="7">
        <f t="shared" ref="A518:A581" si="64">IF($S518="","",ROW()-5)</f>
        <v>513</v>
      </c>
      <c r="B518" s="7">
        <f>IF($S518="","",INT(($A518-1)/Kontroll!$B$6)+1)</f>
        <v>103</v>
      </c>
      <c r="C518" s="7">
        <f>IF($S518="","",MOD($A518-1,Kontroll!$B$6)+1)</f>
        <v>3</v>
      </c>
      <c r="D518" s="15" t="str">
        <f>IF($S518="","",INDEX(Transjer!$A$6:$A$125,$B518))</f>
        <v/>
      </c>
      <c r="E518" s="15">
        <f>IF($S518="","",INDEX(Transjer!$B$6:$B$125,$B518))</f>
        <v>0</v>
      </c>
      <c r="F518" s="16">
        <f>IF($S518="","",INDEX(Transjer!$C$6:$C$125,$B518))</f>
        <v>0</v>
      </c>
      <c r="G518" s="17">
        <f>IF($S518="","",INDEX(Skjermingsrenter!$A$6:$A$35,$C518))</f>
        <v>2023</v>
      </c>
      <c r="H518" s="18">
        <f>IF($S518="","",INDEX(Transjer!$D$6:$D$125,$B518))</f>
        <v>0</v>
      </c>
      <c r="I518" s="18">
        <f>IF($S518="","",INDEX(Transjer!$E$6:$E$125,$B518))</f>
        <v>0</v>
      </c>
      <c r="J518" s="19">
        <f>IF($S518="","",INDEX(Skjermingsrenter!$B$6:$B$35,$C518))</f>
        <v>3.2000000000000001E-2</v>
      </c>
      <c r="K518" s="20">
        <f t="shared" ref="K518:K581" si="65">IF($S518="","",MAX(DATE($G518,1,1),$F518))</f>
        <v>44927</v>
      </c>
      <c r="L518" s="21">
        <f>IF($S518="","",IF($G518&lt;YEAR($F518),0,$H518*SUMIFS(Utbytter!$D$6:$D$1005,Utbytter!$A$6:$A$1005,$E518,Utbytter!$B$6:$B$1005,"&gt;="&amp;$K518,Utbytter!$B$6:$B$1005,"&lt;="&amp;DATE($G518,12,31))))</f>
        <v>0</v>
      </c>
      <c r="M518" s="21">
        <f t="shared" si="63"/>
        <v>0</v>
      </c>
      <c r="N518" s="21">
        <f t="shared" ref="N518:N581" si="66">IF($S518="","",IF($F518&lt;=DATE($G518,12,31),($I518+$M518)*$J518,0))</f>
        <v>0</v>
      </c>
      <c r="O518" s="21">
        <f t="shared" ref="O518:O581" si="67">IF($S518="","",$M518+$N518)</f>
        <v>0</v>
      </c>
      <c r="P518" s="21">
        <f t="shared" ref="P518:P581" si="68">IF($S518="","",MIN($L518,$O518))</f>
        <v>0</v>
      </c>
      <c r="Q518" s="21">
        <f t="shared" ref="Q518:Q581" si="69">IF($S518="","",$O518-$P518)</f>
        <v>0</v>
      </c>
      <c r="R518" s="21">
        <f t="shared" ref="R518:R581" si="70">IF($S518="","",$L518-$P518)</f>
        <v>0</v>
      </c>
      <c r="S518" s="7">
        <f>IF(ROW()-5&lt;=Kontroll!$B$8,1,"")</f>
        <v>1</v>
      </c>
    </row>
    <row r="519" spans="1:19" x14ac:dyDescent="0.2">
      <c r="A519" s="7">
        <f t="shared" si="64"/>
        <v>514</v>
      </c>
      <c r="B519" s="7">
        <f>IF($S519="","",INT(($A519-1)/Kontroll!$B$6)+1)</f>
        <v>103</v>
      </c>
      <c r="C519" s="7">
        <f>IF($S519="","",MOD($A519-1,Kontroll!$B$6)+1)</f>
        <v>4</v>
      </c>
      <c r="D519" s="15" t="str">
        <f>IF($S519="","",INDEX(Transjer!$A$6:$A$125,$B519))</f>
        <v/>
      </c>
      <c r="E519" s="15">
        <f>IF($S519="","",INDEX(Transjer!$B$6:$B$125,$B519))</f>
        <v>0</v>
      </c>
      <c r="F519" s="16">
        <f>IF($S519="","",INDEX(Transjer!$C$6:$C$125,$B519))</f>
        <v>0</v>
      </c>
      <c r="G519" s="17">
        <f>IF($S519="","",INDEX(Skjermingsrenter!$A$6:$A$35,$C519))</f>
        <v>2024</v>
      </c>
      <c r="H519" s="18">
        <f>IF($S519="","",INDEX(Transjer!$D$6:$D$125,$B519))</f>
        <v>0</v>
      </c>
      <c r="I519" s="18">
        <f>IF($S519="","",INDEX(Transjer!$E$6:$E$125,$B519))</f>
        <v>0</v>
      </c>
      <c r="J519" s="19">
        <f>IF($S519="","",INDEX(Skjermingsrenter!$B$6:$B$35,$C519))</f>
        <v>3.9E-2</v>
      </c>
      <c r="K519" s="20">
        <f t="shared" si="65"/>
        <v>45292</v>
      </c>
      <c r="L519" s="21">
        <f>IF($S519="","",IF($G519&lt;YEAR($F519),0,$H519*SUMIFS(Utbytter!$D$6:$D$1005,Utbytter!$A$6:$A$1005,$E519,Utbytter!$B$6:$B$1005,"&gt;="&amp;$K519,Utbytter!$B$6:$B$1005,"&lt;="&amp;DATE($G519,12,31))))</f>
        <v>0</v>
      </c>
      <c r="M519" s="21">
        <f t="shared" ref="M519:M582" si="71">IF($S519="","",IF($C519=1,0,IF($D519=$D518,$Q518,0)))</f>
        <v>0</v>
      </c>
      <c r="N519" s="21">
        <f t="shared" si="66"/>
        <v>0</v>
      </c>
      <c r="O519" s="21">
        <f t="shared" si="67"/>
        <v>0</v>
      </c>
      <c r="P519" s="21">
        <f t="shared" si="68"/>
        <v>0</v>
      </c>
      <c r="Q519" s="21">
        <f t="shared" si="69"/>
        <v>0</v>
      </c>
      <c r="R519" s="21">
        <f t="shared" si="70"/>
        <v>0</v>
      </c>
      <c r="S519" s="7">
        <f>IF(ROW()-5&lt;=Kontroll!$B$8,1,"")</f>
        <v>1</v>
      </c>
    </row>
    <row r="520" spans="1:19" x14ac:dyDescent="0.2">
      <c r="A520" s="7">
        <f t="shared" si="64"/>
        <v>515</v>
      </c>
      <c r="B520" s="7">
        <f>IF($S520="","",INT(($A520-1)/Kontroll!$B$6)+1)</f>
        <v>103</v>
      </c>
      <c r="C520" s="7">
        <f>IF($S520="","",MOD($A520-1,Kontroll!$B$6)+1)</f>
        <v>5</v>
      </c>
      <c r="D520" s="15" t="str">
        <f>IF($S520="","",INDEX(Transjer!$A$6:$A$125,$B520))</f>
        <v/>
      </c>
      <c r="E520" s="15">
        <f>IF($S520="","",INDEX(Transjer!$B$6:$B$125,$B520))</f>
        <v>0</v>
      </c>
      <c r="F520" s="16">
        <f>IF($S520="","",INDEX(Transjer!$C$6:$C$125,$B520))</f>
        <v>0</v>
      </c>
      <c r="G520" s="17">
        <f>IF($S520="","",INDEX(Skjermingsrenter!$A$6:$A$35,$C520))</f>
        <v>2025</v>
      </c>
      <c r="H520" s="18">
        <f>IF($S520="","",INDEX(Transjer!$D$6:$D$125,$B520))</f>
        <v>0</v>
      </c>
      <c r="I520" s="18">
        <f>IF($S520="","",INDEX(Transjer!$E$6:$E$125,$B520))</f>
        <v>0</v>
      </c>
      <c r="J520" s="19">
        <f>IF($S520="","",INDEX(Skjermingsrenter!$B$6:$B$35,$C520))</f>
        <v>3.5999999999999997E-2</v>
      </c>
      <c r="K520" s="20">
        <f t="shared" si="65"/>
        <v>45658</v>
      </c>
      <c r="L520" s="21">
        <f>IF($S520="","",IF($G520&lt;YEAR($F520),0,$H520*SUMIFS(Utbytter!$D$6:$D$1005,Utbytter!$A$6:$A$1005,$E520,Utbytter!$B$6:$B$1005,"&gt;="&amp;$K520,Utbytter!$B$6:$B$1005,"&lt;="&amp;DATE($G520,12,31))))</f>
        <v>0</v>
      </c>
      <c r="M520" s="21">
        <f t="shared" si="71"/>
        <v>0</v>
      </c>
      <c r="N520" s="21">
        <f t="shared" si="66"/>
        <v>0</v>
      </c>
      <c r="O520" s="21">
        <f t="shared" si="67"/>
        <v>0</v>
      </c>
      <c r="P520" s="21">
        <f t="shared" si="68"/>
        <v>0</v>
      </c>
      <c r="Q520" s="21">
        <f t="shared" si="69"/>
        <v>0</v>
      </c>
      <c r="R520" s="21">
        <f t="shared" si="70"/>
        <v>0</v>
      </c>
      <c r="S520" s="7">
        <f>IF(ROW()-5&lt;=Kontroll!$B$8,1,"")</f>
        <v>1</v>
      </c>
    </row>
    <row r="521" spans="1:19" x14ac:dyDescent="0.2">
      <c r="A521" s="7">
        <f t="shared" si="64"/>
        <v>516</v>
      </c>
      <c r="B521" s="7">
        <f>IF($S521="","",INT(($A521-1)/Kontroll!$B$6)+1)</f>
        <v>104</v>
      </c>
      <c r="C521" s="7">
        <f>IF($S521="","",MOD($A521-1,Kontroll!$B$6)+1)</f>
        <v>1</v>
      </c>
      <c r="D521" s="15" t="str">
        <f>IF($S521="","",INDEX(Transjer!$A$6:$A$125,$B521))</f>
        <v/>
      </c>
      <c r="E521" s="15">
        <f>IF($S521="","",INDEX(Transjer!$B$6:$B$125,$B521))</f>
        <v>0</v>
      </c>
      <c r="F521" s="16">
        <f>IF($S521="","",INDEX(Transjer!$C$6:$C$125,$B521))</f>
        <v>0</v>
      </c>
      <c r="G521" s="17">
        <f>IF($S521="","",INDEX(Skjermingsrenter!$A$6:$A$35,$C521))</f>
        <v>2021</v>
      </c>
      <c r="H521" s="18">
        <f>IF($S521="","",INDEX(Transjer!$D$6:$D$125,$B521))</f>
        <v>0</v>
      </c>
      <c r="I521" s="18">
        <f>IF($S521="","",INDEX(Transjer!$E$6:$E$125,$B521))</f>
        <v>0</v>
      </c>
      <c r="J521" s="19">
        <f>IF($S521="","",INDEX(Skjermingsrenter!$B$6:$B$35,$C521))</f>
        <v>5.0000000000000001E-3</v>
      </c>
      <c r="K521" s="20">
        <f t="shared" si="65"/>
        <v>44197</v>
      </c>
      <c r="L521" s="21">
        <f>IF($S521="","",IF($G521&lt;YEAR($F521),0,$H521*SUMIFS(Utbytter!$D$6:$D$1005,Utbytter!$A$6:$A$1005,$E521,Utbytter!$B$6:$B$1005,"&gt;="&amp;$K521,Utbytter!$B$6:$B$1005,"&lt;="&amp;DATE($G521,12,31))))</f>
        <v>0</v>
      </c>
      <c r="M521" s="21">
        <f t="shared" si="71"/>
        <v>0</v>
      </c>
      <c r="N521" s="21">
        <f t="shared" si="66"/>
        <v>0</v>
      </c>
      <c r="O521" s="21">
        <f t="shared" si="67"/>
        <v>0</v>
      </c>
      <c r="P521" s="21">
        <f t="shared" si="68"/>
        <v>0</v>
      </c>
      <c r="Q521" s="21">
        <f t="shared" si="69"/>
        <v>0</v>
      </c>
      <c r="R521" s="21">
        <f t="shared" si="70"/>
        <v>0</v>
      </c>
      <c r="S521" s="7">
        <f>IF(ROW()-5&lt;=Kontroll!$B$8,1,"")</f>
        <v>1</v>
      </c>
    </row>
    <row r="522" spans="1:19" x14ac:dyDescent="0.2">
      <c r="A522" s="7">
        <f t="shared" si="64"/>
        <v>517</v>
      </c>
      <c r="B522" s="7">
        <f>IF($S522="","",INT(($A522-1)/Kontroll!$B$6)+1)</f>
        <v>104</v>
      </c>
      <c r="C522" s="7">
        <f>IF($S522="","",MOD($A522-1,Kontroll!$B$6)+1)</f>
        <v>2</v>
      </c>
      <c r="D522" s="15" t="str">
        <f>IF($S522="","",INDEX(Transjer!$A$6:$A$125,$B522))</f>
        <v/>
      </c>
      <c r="E522" s="15">
        <f>IF($S522="","",INDEX(Transjer!$B$6:$B$125,$B522))</f>
        <v>0</v>
      </c>
      <c r="F522" s="16">
        <f>IF($S522="","",INDEX(Transjer!$C$6:$C$125,$B522))</f>
        <v>0</v>
      </c>
      <c r="G522" s="17">
        <f>IF($S522="","",INDEX(Skjermingsrenter!$A$6:$A$35,$C522))</f>
        <v>2022</v>
      </c>
      <c r="H522" s="18">
        <f>IF($S522="","",INDEX(Transjer!$D$6:$D$125,$B522))</f>
        <v>0</v>
      </c>
      <c r="I522" s="18">
        <f>IF($S522="","",INDEX(Transjer!$E$6:$E$125,$B522))</f>
        <v>0</v>
      </c>
      <c r="J522" s="19">
        <f>IF($S522="","",INDEX(Skjermingsrenter!$B$6:$B$35,$C522))</f>
        <v>1.7000000000000001E-2</v>
      </c>
      <c r="K522" s="20">
        <f t="shared" si="65"/>
        <v>44562</v>
      </c>
      <c r="L522" s="21">
        <f>IF($S522="","",IF($G522&lt;YEAR($F522),0,$H522*SUMIFS(Utbytter!$D$6:$D$1005,Utbytter!$A$6:$A$1005,$E522,Utbytter!$B$6:$B$1005,"&gt;="&amp;$K522,Utbytter!$B$6:$B$1005,"&lt;="&amp;DATE($G522,12,31))))</f>
        <v>0</v>
      </c>
      <c r="M522" s="21">
        <f t="shared" si="71"/>
        <v>0</v>
      </c>
      <c r="N522" s="21">
        <f t="shared" si="66"/>
        <v>0</v>
      </c>
      <c r="O522" s="21">
        <f t="shared" si="67"/>
        <v>0</v>
      </c>
      <c r="P522" s="21">
        <f t="shared" si="68"/>
        <v>0</v>
      </c>
      <c r="Q522" s="21">
        <f t="shared" si="69"/>
        <v>0</v>
      </c>
      <c r="R522" s="21">
        <f t="shared" si="70"/>
        <v>0</v>
      </c>
      <c r="S522" s="7">
        <f>IF(ROW()-5&lt;=Kontroll!$B$8,1,"")</f>
        <v>1</v>
      </c>
    </row>
    <row r="523" spans="1:19" x14ac:dyDescent="0.2">
      <c r="A523" s="7">
        <f t="shared" si="64"/>
        <v>518</v>
      </c>
      <c r="B523" s="7">
        <f>IF($S523="","",INT(($A523-1)/Kontroll!$B$6)+1)</f>
        <v>104</v>
      </c>
      <c r="C523" s="7">
        <f>IF($S523="","",MOD($A523-1,Kontroll!$B$6)+1)</f>
        <v>3</v>
      </c>
      <c r="D523" s="15" t="str">
        <f>IF($S523="","",INDEX(Transjer!$A$6:$A$125,$B523))</f>
        <v/>
      </c>
      <c r="E523" s="15">
        <f>IF($S523="","",INDEX(Transjer!$B$6:$B$125,$B523))</f>
        <v>0</v>
      </c>
      <c r="F523" s="16">
        <f>IF($S523="","",INDEX(Transjer!$C$6:$C$125,$B523))</f>
        <v>0</v>
      </c>
      <c r="G523" s="17">
        <f>IF($S523="","",INDEX(Skjermingsrenter!$A$6:$A$35,$C523))</f>
        <v>2023</v>
      </c>
      <c r="H523" s="18">
        <f>IF($S523="","",INDEX(Transjer!$D$6:$D$125,$B523))</f>
        <v>0</v>
      </c>
      <c r="I523" s="18">
        <f>IF($S523="","",INDEX(Transjer!$E$6:$E$125,$B523))</f>
        <v>0</v>
      </c>
      <c r="J523" s="19">
        <f>IF($S523="","",INDEX(Skjermingsrenter!$B$6:$B$35,$C523))</f>
        <v>3.2000000000000001E-2</v>
      </c>
      <c r="K523" s="20">
        <f t="shared" si="65"/>
        <v>44927</v>
      </c>
      <c r="L523" s="21">
        <f>IF($S523="","",IF($G523&lt;YEAR($F523),0,$H523*SUMIFS(Utbytter!$D$6:$D$1005,Utbytter!$A$6:$A$1005,$E523,Utbytter!$B$6:$B$1005,"&gt;="&amp;$K523,Utbytter!$B$6:$B$1005,"&lt;="&amp;DATE($G523,12,31))))</f>
        <v>0</v>
      </c>
      <c r="M523" s="21">
        <f t="shared" si="71"/>
        <v>0</v>
      </c>
      <c r="N523" s="21">
        <f t="shared" si="66"/>
        <v>0</v>
      </c>
      <c r="O523" s="21">
        <f t="shared" si="67"/>
        <v>0</v>
      </c>
      <c r="P523" s="21">
        <f t="shared" si="68"/>
        <v>0</v>
      </c>
      <c r="Q523" s="21">
        <f t="shared" si="69"/>
        <v>0</v>
      </c>
      <c r="R523" s="21">
        <f t="shared" si="70"/>
        <v>0</v>
      </c>
      <c r="S523" s="7">
        <f>IF(ROW()-5&lt;=Kontroll!$B$8,1,"")</f>
        <v>1</v>
      </c>
    </row>
    <row r="524" spans="1:19" x14ac:dyDescent="0.2">
      <c r="A524" s="7">
        <f t="shared" si="64"/>
        <v>519</v>
      </c>
      <c r="B524" s="7">
        <f>IF($S524="","",INT(($A524-1)/Kontroll!$B$6)+1)</f>
        <v>104</v>
      </c>
      <c r="C524" s="7">
        <f>IF($S524="","",MOD($A524-1,Kontroll!$B$6)+1)</f>
        <v>4</v>
      </c>
      <c r="D524" s="15" t="str">
        <f>IF($S524="","",INDEX(Transjer!$A$6:$A$125,$B524))</f>
        <v/>
      </c>
      <c r="E524" s="15">
        <f>IF($S524="","",INDEX(Transjer!$B$6:$B$125,$B524))</f>
        <v>0</v>
      </c>
      <c r="F524" s="16">
        <f>IF($S524="","",INDEX(Transjer!$C$6:$C$125,$B524))</f>
        <v>0</v>
      </c>
      <c r="G524" s="17">
        <f>IF($S524="","",INDEX(Skjermingsrenter!$A$6:$A$35,$C524))</f>
        <v>2024</v>
      </c>
      <c r="H524" s="18">
        <f>IF($S524="","",INDEX(Transjer!$D$6:$D$125,$B524))</f>
        <v>0</v>
      </c>
      <c r="I524" s="18">
        <f>IF($S524="","",INDEX(Transjer!$E$6:$E$125,$B524))</f>
        <v>0</v>
      </c>
      <c r="J524" s="19">
        <f>IF($S524="","",INDEX(Skjermingsrenter!$B$6:$B$35,$C524))</f>
        <v>3.9E-2</v>
      </c>
      <c r="K524" s="20">
        <f t="shared" si="65"/>
        <v>45292</v>
      </c>
      <c r="L524" s="21">
        <f>IF($S524="","",IF($G524&lt;YEAR($F524),0,$H524*SUMIFS(Utbytter!$D$6:$D$1005,Utbytter!$A$6:$A$1005,$E524,Utbytter!$B$6:$B$1005,"&gt;="&amp;$K524,Utbytter!$B$6:$B$1005,"&lt;="&amp;DATE($G524,12,31))))</f>
        <v>0</v>
      </c>
      <c r="M524" s="21">
        <f t="shared" si="71"/>
        <v>0</v>
      </c>
      <c r="N524" s="21">
        <f t="shared" si="66"/>
        <v>0</v>
      </c>
      <c r="O524" s="21">
        <f t="shared" si="67"/>
        <v>0</v>
      </c>
      <c r="P524" s="21">
        <f t="shared" si="68"/>
        <v>0</v>
      </c>
      <c r="Q524" s="21">
        <f t="shared" si="69"/>
        <v>0</v>
      </c>
      <c r="R524" s="21">
        <f t="shared" si="70"/>
        <v>0</v>
      </c>
      <c r="S524" s="7">
        <f>IF(ROW()-5&lt;=Kontroll!$B$8,1,"")</f>
        <v>1</v>
      </c>
    </row>
    <row r="525" spans="1:19" x14ac:dyDescent="0.2">
      <c r="A525" s="7">
        <f t="shared" si="64"/>
        <v>520</v>
      </c>
      <c r="B525" s="7">
        <f>IF($S525="","",INT(($A525-1)/Kontroll!$B$6)+1)</f>
        <v>104</v>
      </c>
      <c r="C525" s="7">
        <f>IF($S525="","",MOD($A525-1,Kontroll!$B$6)+1)</f>
        <v>5</v>
      </c>
      <c r="D525" s="15" t="str">
        <f>IF($S525="","",INDEX(Transjer!$A$6:$A$125,$B525))</f>
        <v/>
      </c>
      <c r="E525" s="15">
        <f>IF($S525="","",INDEX(Transjer!$B$6:$B$125,$B525))</f>
        <v>0</v>
      </c>
      <c r="F525" s="16">
        <f>IF($S525="","",INDEX(Transjer!$C$6:$C$125,$B525))</f>
        <v>0</v>
      </c>
      <c r="G525" s="17">
        <f>IF($S525="","",INDEX(Skjermingsrenter!$A$6:$A$35,$C525))</f>
        <v>2025</v>
      </c>
      <c r="H525" s="18">
        <f>IF($S525="","",INDEX(Transjer!$D$6:$D$125,$B525))</f>
        <v>0</v>
      </c>
      <c r="I525" s="18">
        <f>IF($S525="","",INDEX(Transjer!$E$6:$E$125,$B525))</f>
        <v>0</v>
      </c>
      <c r="J525" s="19">
        <f>IF($S525="","",INDEX(Skjermingsrenter!$B$6:$B$35,$C525))</f>
        <v>3.5999999999999997E-2</v>
      </c>
      <c r="K525" s="20">
        <f t="shared" si="65"/>
        <v>45658</v>
      </c>
      <c r="L525" s="21">
        <f>IF($S525="","",IF($G525&lt;YEAR($F525),0,$H525*SUMIFS(Utbytter!$D$6:$D$1005,Utbytter!$A$6:$A$1005,$E525,Utbytter!$B$6:$B$1005,"&gt;="&amp;$K525,Utbytter!$B$6:$B$1005,"&lt;="&amp;DATE($G525,12,31))))</f>
        <v>0</v>
      </c>
      <c r="M525" s="21">
        <f t="shared" si="71"/>
        <v>0</v>
      </c>
      <c r="N525" s="21">
        <f t="shared" si="66"/>
        <v>0</v>
      </c>
      <c r="O525" s="21">
        <f t="shared" si="67"/>
        <v>0</v>
      </c>
      <c r="P525" s="21">
        <f t="shared" si="68"/>
        <v>0</v>
      </c>
      <c r="Q525" s="21">
        <f t="shared" si="69"/>
        <v>0</v>
      </c>
      <c r="R525" s="21">
        <f t="shared" si="70"/>
        <v>0</v>
      </c>
      <c r="S525" s="7">
        <f>IF(ROW()-5&lt;=Kontroll!$B$8,1,"")</f>
        <v>1</v>
      </c>
    </row>
    <row r="526" spans="1:19" x14ac:dyDescent="0.2">
      <c r="A526" s="7">
        <f t="shared" si="64"/>
        <v>521</v>
      </c>
      <c r="B526" s="7">
        <f>IF($S526="","",INT(($A526-1)/Kontroll!$B$6)+1)</f>
        <v>105</v>
      </c>
      <c r="C526" s="7">
        <f>IF($S526="","",MOD($A526-1,Kontroll!$B$6)+1)</f>
        <v>1</v>
      </c>
      <c r="D526" s="15" t="str">
        <f>IF($S526="","",INDEX(Transjer!$A$6:$A$125,$B526))</f>
        <v/>
      </c>
      <c r="E526" s="15">
        <f>IF($S526="","",INDEX(Transjer!$B$6:$B$125,$B526))</f>
        <v>0</v>
      </c>
      <c r="F526" s="16">
        <f>IF($S526="","",INDEX(Transjer!$C$6:$C$125,$B526))</f>
        <v>0</v>
      </c>
      <c r="G526" s="17">
        <f>IF($S526="","",INDEX(Skjermingsrenter!$A$6:$A$35,$C526))</f>
        <v>2021</v>
      </c>
      <c r="H526" s="18">
        <f>IF($S526="","",INDEX(Transjer!$D$6:$D$125,$B526))</f>
        <v>0</v>
      </c>
      <c r="I526" s="18">
        <f>IF($S526="","",INDEX(Transjer!$E$6:$E$125,$B526))</f>
        <v>0</v>
      </c>
      <c r="J526" s="19">
        <f>IF($S526="","",INDEX(Skjermingsrenter!$B$6:$B$35,$C526))</f>
        <v>5.0000000000000001E-3</v>
      </c>
      <c r="K526" s="20">
        <f t="shared" si="65"/>
        <v>44197</v>
      </c>
      <c r="L526" s="21">
        <f>IF($S526="","",IF($G526&lt;YEAR($F526),0,$H526*SUMIFS(Utbytter!$D$6:$D$1005,Utbytter!$A$6:$A$1005,$E526,Utbytter!$B$6:$B$1005,"&gt;="&amp;$K526,Utbytter!$B$6:$B$1005,"&lt;="&amp;DATE($G526,12,31))))</f>
        <v>0</v>
      </c>
      <c r="M526" s="21">
        <f t="shared" si="71"/>
        <v>0</v>
      </c>
      <c r="N526" s="21">
        <f t="shared" si="66"/>
        <v>0</v>
      </c>
      <c r="O526" s="21">
        <f t="shared" si="67"/>
        <v>0</v>
      </c>
      <c r="P526" s="21">
        <f t="shared" si="68"/>
        <v>0</v>
      </c>
      <c r="Q526" s="21">
        <f t="shared" si="69"/>
        <v>0</v>
      </c>
      <c r="R526" s="21">
        <f t="shared" si="70"/>
        <v>0</v>
      </c>
      <c r="S526" s="7">
        <f>IF(ROW()-5&lt;=Kontroll!$B$8,1,"")</f>
        <v>1</v>
      </c>
    </row>
    <row r="527" spans="1:19" x14ac:dyDescent="0.2">
      <c r="A527" s="7">
        <f t="shared" si="64"/>
        <v>522</v>
      </c>
      <c r="B527" s="7">
        <f>IF($S527="","",INT(($A527-1)/Kontroll!$B$6)+1)</f>
        <v>105</v>
      </c>
      <c r="C527" s="7">
        <f>IF($S527="","",MOD($A527-1,Kontroll!$B$6)+1)</f>
        <v>2</v>
      </c>
      <c r="D527" s="15" t="str">
        <f>IF($S527="","",INDEX(Transjer!$A$6:$A$125,$B527))</f>
        <v/>
      </c>
      <c r="E527" s="15">
        <f>IF($S527="","",INDEX(Transjer!$B$6:$B$125,$B527))</f>
        <v>0</v>
      </c>
      <c r="F527" s="16">
        <f>IF($S527="","",INDEX(Transjer!$C$6:$C$125,$B527))</f>
        <v>0</v>
      </c>
      <c r="G527" s="17">
        <f>IF($S527="","",INDEX(Skjermingsrenter!$A$6:$A$35,$C527))</f>
        <v>2022</v>
      </c>
      <c r="H527" s="18">
        <f>IF($S527="","",INDEX(Transjer!$D$6:$D$125,$B527))</f>
        <v>0</v>
      </c>
      <c r="I527" s="18">
        <f>IF($S527="","",INDEX(Transjer!$E$6:$E$125,$B527))</f>
        <v>0</v>
      </c>
      <c r="J527" s="19">
        <f>IF($S527="","",INDEX(Skjermingsrenter!$B$6:$B$35,$C527))</f>
        <v>1.7000000000000001E-2</v>
      </c>
      <c r="K527" s="20">
        <f t="shared" si="65"/>
        <v>44562</v>
      </c>
      <c r="L527" s="21">
        <f>IF($S527="","",IF($G527&lt;YEAR($F527),0,$H527*SUMIFS(Utbytter!$D$6:$D$1005,Utbytter!$A$6:$A$1005,$E527,Utbytter!$B$6:$B$1005,"&gt;="&amp;$K527,Utbytter!$B$6:$B$1005,"&lt;="&amp;DATE($G527,12,31))))</f>
        <v>0</v>
      </c>
      <c r="M527" s="21">
        <f t="shared" si="71"/>
        <v>0</v>
      </c>
      <c r="N527" s="21">
        <f t="shared" si="66"/>
        <v>0</v>
      </c>
      <c r="O527" s="21">
        <f t="shared" si="67"/>
        <v>0</v>
      </c>
      <c r="P527" s="21">
        <f t="shared" si="68"/>
        <v>0</v>
      </c>
      <c r="Q527" s="21">
        <f t="shared" si="69"/>
        <v>0</v>
      </c>
      <c r="R527" s="21">
        <f t="shared" si="70"/>
        <v>0</v>
      </c>
      <c r="S527" s="7">
        <f>IF(ROW()-5&lt;=Kontroll!$B$8,1,"")</f>
        <v>1</v>
      </c>
    </row>
    <row r="528" spans="1:19" x14ac:dyDescent="0.2">
      <c r="A528" s="7">
        <f t="shared" si="64"/>
        <v>523</v>
      </c>
      <c r="B528" s="7">
        <f>IF($S528="","",INT(($A528-1)/Kontroll!$B$6)+1)</f>
        <v>105</v>
      </c>
      <c r="C528" s="7">
        <f>IF($S528="","",MOD($A528-1,Kontroll!$B$6)+1)</f>
        <v>3</v>
      </c>
      <c r="D528" s="15" t="str">
        <f>IF($S528="","",INDEX(Transjer!$A$6:$A$125,$B528))</f>
        <v/>
      </c>
      <c r="E528" s="15">
        <f>IF($S528="","",INDEX(Transjer!$B$6:$B$125,$B528))</f>
        <v>0</v>
      </c>
      <c r="F528" s="16">
        <f>IF($S528="","",INDEX(Transjer!$C$6:$C$125,$B528))</f>
        <v>0</v>
      </c>
      <c r="G528" s="17">
        <f>IF($S528="","",INDEX(Skjermingsrenter!$A$6:$A$35,$C528))</f>
        <v>2023</v>
      </c>
      <c r="H528" s="18">
        <f>IF($S528="","",INDEX(Transjer!$D$6:$D$125,$B528))</f>
        <v>0</v>
      </c>
      <c r="I528" s="18">
        <f>IF($S528="","",INDEX(Transjer!$E$6:$E$125,$B528))</f>
        <v>0</v>
      </c>
      <c r="J528" s="19">
        <f>IF($S528="","",INDEX(Skjermingsrenter!$B$6:$B$35,$C528))</f>
        <v>3.2000000000000001E-2</v>
      </c>
      <c r="K528" s="20">
        <f t="shared" si="65"/>
        <v>44927</v>
      </c>
      <c r="L528" s="21">
        <f>IF($S528="","",IF($G528&lt;YEAR($F528),0,$H528*SUMIFS(Utbytter!$D$6:$D$1005,Utbytter!$A$6:$A$1005,$E528,Utbytter!$B$6:$B$1005,"&gt;="&amp;$K528,Utbytter!$B$6:$B$1005,"&lt;="&amp;DATE($G528,12,31))))</f>
        <v>0</v>
      </c>
      <c r="M528" s="21">
        <f t="shared" si="71"/>
        <v>0</v>
      </c>
      <c r="N528" s="21">
        <f t="shared" si="66"/>
        <v>0</v>
      </c>
      <c r="O528" s="21">
        <f t="shared" si="67"/>
        <v>0</v>
      </c>
      <c r="P528" s="21">
        <f t="shared" si="68"/>
        <v>0</v>
      </c>
      <c r="Q528" s="21">
        <f t="shared" si="69"/>
        <v>0</v>
      </c>
      <c r="R528" s="21">
        <f t="shared" si="70"/>
        <v>0</v>
      </c>
      <c r="S528" s="7">
        <f>IF(ROW()-5&lt;=Kontroll!$B$8,1,"")</f>
        <v>1</v>
      </c>
    </row>
    <row r="529" spans="1:19" x14ac:dyDescent="0.2">
      <c r="A529" s="7">
        <f t="shared" si="64"/>
        <v>524</v>
      </c>
      <c r="B529" s="7">
        <f>IF($S529="","",INT(($A529-1)/Kontroll!$B$6)+1)</f>
        <v>105</v>
      </c>
      <c r="C529" s="7">
        <f>IF($S529="","",MOD($A529-1,Kontroll!$B$6)+1)</f>
        <v>4</v>
      </c>
      <c r="D529" s="15" t="str">
        <f>IF($S529="","",INDEX(Transjer!$A$6:$A$125,$B529))</f>
        <v/>
      </c>
      <c r="E529" s="15">
        <f>IF($S529="","",INDEX(Transjer!$B$6:$B$125,$B529))</f>
        <v>0</v>
      </c>
      <c r="F529" s="16">
        <f>IF($S529="","",INDEX(Transjer!$C$6:$C$125,$B529))</f>
        <v>0</v>
      </c>
      <c r="G529" s="17">
        <f>IF($S529="","",INDEX(Skjermingsrenter!$A$6:$A$35,$C529))</f>
        <v>2024</v>
      </c>
      <c r="H529" s="18">
        <f>IF($S529="","",INDEX(Transjer!$D$6:$D$125,$B529))</f>
        <v>0</v>
      </c>
      <c r="I529" s="18">
        <f>IF($S529="","",INDEX(Transjer!$E$6:$E$125,$B529))</f>
        <v>0</v>
      </c>
      <c r="J529" s="19">
        <f>IF($S529="","",INDEX(Skjermingsrenter!$B$6:$B$35,$C529))</f>
        <v>3.9E-2</v>
      </c>
      <c r="K529" s="20">
        <f t="shared" si="65"/>
        <v>45292</v>
      </c>
      <c r="L529" s="21">
        <f>IF($S529="","",IF($G529&lt;YEAR($F529),0,$H529*SUMIFS(Utbytter!$D$6:$D$1005,Utbytter!$A$6:$A$1005,$E529,Utbytter!$B$6:$B$1005,"&gt;="&amp;$K529,Utbytter!$B$6:$B$1005,"&lt;="&amp;DATE($G529,12,31))))</f>
        <v>0</v>
      </c>
      <c r="M529" s="21">
        <f t="shared" si="71"/>
        <v>0</v>
      </c>
      <c r="N529" s="21">
        <f t="shared" si="66"/>
        <v>0</v>
      </c>
      <c r="O529" s="21">
        <f t="shared" si="67"/>
        <v>0</v>
      </c>
      <c r="P529" s="21">
        <f t="shared" si="68"/>
        <v>0</v>
      </c>
      <c r="Q529" s="21">
        <f t="shared" si="69"/>
        <v>0</v>
      </c>
      <c r="R529" s="21">
        <f t="shared" si="70"/>
        <v>0</v>
      </c>
      <c r="S529" s="7">
        <f>IF(ROW()-5&lt;=Kontroll!$B$8,1,"")</f>
        <v>1</v>
      </c>
    </row>
    <row r="530" spans="1:19" x14ac:dyDescent="0.2">
      <c r="A530" s="7">
        <f t="shared" si="64"/>
        <v>525</v>
      </c>
      <c r="B530" s="7">
        <f>IF($S530="","",INT(($A530-1)/Kontroll!$B$6)+1)</f>
        <v>105</v>
      </c>
      <c r="C530" s="7">
        <f>IF($S530="","",MOD($A530-1,Kontroll!$B$6)+1)</f>
        <v>5</v>
      </c>
      <c r="D530" s="15" t="str">
        <f>IF($S530="","",INDEX(Transjer!$A$6:$A$125,$B530))</f>
        <v/>
      </c>
      <c r="E530" s="15">
        <f>IF($S530="","",INDEX(Transjer!$B$6:$B$125,$B530))</f>
        <v>0</v>
      </c>
      <c r="F530" s="16">
        <f>IF($S530="","",INDEX(Transjer!$C$6:$C$125,$B530))</f>
        <v>0</v>
      </c>
      <c r="G530" s="17">
        <f>IF($S530="","",INDEX(Skjermingsrenter!$A$6:$A$35,$C530))</f>
        <v>2025</v>
      </c>
      <c r="H530" s="18">
        <f>IF($S530="","",INDEX(Transjer!$D$6:$D$125,$B530))</f>
        <v>0</v>
      </c>
      <c r="I530" s="18">
        <f>IF($S530="","",INDEX(Transjer!$E$6:$E$125,$B530))</f>
        <v>0</v>
      </c>
      <c r="J530" s="19">
        <f>IF($S530="","",INDEX(Skjermingsrenter!$B$6:$B$35,$C530))</f>
        <v>3.5999999999999997E-2</v>
      </c>
      <c r="K530" s="20">
        <f t="shared" si="65"/>
        <v>45658</v>
      </c>
      <c r="L530" s="21">
        <f>IF($S530="","",IF($G530&lt;YEAR($F530),0,$H530*SUMIFS(Utbytter!$D$6:$D$1005,Utbytter!$A$6:$A$1005,$E530,Utbytter!$B$6:$B$1005,"&gt;="&amp;$K530,Utbytter!$B$6:$B$1005,"&lt;="&amp;DATE($G530,12,31))))</f>
        <v>0</v>
      </c>
      <c r="M530" s="21">
        <f t="shared" si="71"/>
        <v>0</v>
      </c>
      <c r="N530" s="21">
        <f t="shared" si="66"/>
        <v>0</v>
      </c>
      <c r="O530" s="21">
        <f t="shared" si="67"/>
        <v>0</v>
      </c>
      <c r="P530" s="21">
        <f t="shared" si="68"/>
        <v>0</v>
      </c>
      <c r="Q530" s="21">
        <f t="shared" si="69"/>
        <v>0</v>
      </c>
      <c r="R530" s="21">
        <f t="shared" si="70"/>
        <v>0</v>
      </c>
      <c r="S530" s="7">
        <f>IF(ROW()-5&lt;=Kontroll!$B$8,1,"")</f>
        <v>1</v>
      </c>
    </row>
    <row r="531" spans="1:19" x14ac:dyDescent="0.2">
      <c r="A531" s="7">
        <f t="shared" si="64"/>
        <v>526</v>
      </c>
      <c r="B531" s="7">
        <f>IF($S531="","",INT(($A531-1)/Kontroll!$B$6)+1)</f>
        <v>106</v>
      </c>
      <c r="C531" s="7">
        <f>IF($S531="","",MOD($A531-1,Kontroll!$B$6)+1)</f>
        <v>1</v>
      </c>
      <c r="D531" s="15" t="str">
        <f>IF($S531="","",INDEX(Transjer!$A$6:$A$125,$B531))</f>
        <v/>
      </c>
      <c r="E531" s="15">
        <f>IF($S531="","",INDEX(Transjer!$B$6:$B$125,$B531))</f>
        <v>0</v>
      </c>
      <c r="F531" s="16">
        <f>IF($S531="","",INDEX(Transjer!$C$6:$C$125,$B531))</f>
        <v>0</v>
      </c>
      <c r="G531" s="17">
        <f>IF($S531="","",INDEX(Skjermingsrenter!$A$6:$A$35,$C531))</f>
        <v>2021</v>
      </c>
      <c r="H531" s="18">
        <f>IF($S531="","",INDEX(Transjer!$D$6:$D$125,$B531))</f>
        <v>0</v>
      </c>
      <c r="I531" s="18">
        <f>IF($S531="","",INDEX(Transjer!$E$6:$E$125,$B531))</f>
        <v>0</v>
      </c>
      <c r="J531" s="19">
        <f>IF($S531="","",INDEX(Skjermingsrenter!$B$6:$B$35,$C531))</f>
        <v>5.0000000000000001E-3</v>
      </c>
      <c r="K531" s="20">
        <f t="shared" si="65"/>
        <v>44197</v>
      </c>
      <c r="L531" s="21">
        <f>IF($S531="","",IF($G531&lt;YEAR($F531),0,$H531*SUMIFS(Utbytter!$D$6:$D$1005,Utbytter!$A$6:$A$1005,$E531,Utbytter!$B$6:$B$1005,"&gt;="&amp;$K531,Utbytter!$B$6:$B$1005,"&lt;="&amp;DATE($G531,12,31))))</f>
        <v>0</v>
      </c>
      <c r="M531" s="21">
        <f t="shared" si="71"/>
        <v>0</v>
      </c>
      <c r="N531" s="21">
        <f t="shared" si="66"/>
        <v>0</v>
      </c>
      <c r="O531" s="21">
        <f t="shared" si="67"/>
        <v>0</v>
      </c>
      <c r="P531" s="21">
        <f t="shared" si="68"/>
        <v>0</v>
      </c>
      <c r="Q531" s="21">
        <f t="shared" si="69"/>
        <v>0</v>
      </c>
      <c r="R531" s="21">
        <f t="shared" si="70"/>
        <v>0</v>
      </c>
      <c r="S531" s="7">
        <f>IF(ROW()-5&lt;=Kontroll!$B$8,1,"")</f>
        <v>1</v>
      </c>
    </row>
    <row r="532" spans="1:19" x14ac:dyDescent="0.2">
      <c r="A532" s="7">
        <f t="shared" si="64"/>
        <v>527</v>
      </c>
      <c r="B532" s="7">
        <f>IF($S532="","",INT(($A532-1)/Kontroll!$B$6)+1)</f>
        <v>106</v>
      </c>
      <c r="C532" s="7">
        <f>IF($S532="","",MOD($A532-1,Kontroll!$B$6)+1)</f>
        <v>2</v>
      </c>
      <c r="D532" s="15" t="str">
        <f>IF($S532="","",INDEX(Transjer!$A$6:$A$125,$B532))</f>
        <v/>
      </c>
      <c r="E532" s="15">
        <f>IF($S532="","",INDEX(Transjer!$B$6:$B$125,$B532))</f>
        <v>0</v>
      </c>
      <c r="F532" s="16">
        <f>IF($S532="","",INDEX(Transjer!$C$6:$C$125,$B532))</f>
        <v>0</v>
      </c>
      <c r="G532" s="17">
        <f>IF($S532="","",INDEX(Skjermingsrenter!$A$6:$A$35,$C532))</f>
        <v>2022</v>
      </c>
      <c r="H532" s="18">
        <f>IF($S532="","",INDEX(Transjer!$D$6:$D$125,$B532))</f>
        <v>0</v>
      </c>
      <c r="I532" s="18">
        <f>IF($S532="","",INDEX(Transjer!$E$6:$E$125,$B532))</f>
        <v>0</v>
      </c>
      <c r="J532" s="19">
        <f>IF($S532="","",INDEX(Skjermingsrenter!$B$6:$B$35,$C532))</f>
        <v>1.7000000000000001E-2</v>
      </c>
      <c r="K532" s="20">
        <f t="shared" si="65"/>
        <v>44562</v>
      </c>
      <c r="L532" s="21">
        <f>IF($S532="","",IF($G532&lt;YEAR($F532),0,$H532*SUMIFS(Utbytter!$D$6:$D$1005,Utbytter!$A$6:$A$1005,$E532,Utbytter!$B$6:$B$1005,"&gt;="&amp;$K532,Utbytter!$B$6:$B$1005,"&lt;="&amp;DATE($G532,12,31))))</f>
        <v>0</v>
      </c>
      <c r="M532" s="21">
        <f t="shared" si="71"/>
        <v>0</v>
      </c>
      <c r="N532" s="21">
        <f t="shared" si="66"/>
        <v>0</v>
      </c>
      <c r="O532" s="21">
        <f t="shared" si="67"/>
        <v>0</v>
      </c>
      <c r="P532" s="21">
        <f t="shared" si="68"/>
        <v>0</v>
      </c>
      <c r="Q532" s="21">
        <f t="shared" si="69"/>
        <v>0</v>
      </c>
      <c r="R532" s="21">
        <f t="shared" si="70"/>
        <v>0</v>
      </c>
      <c r="S532" s="7">
        <f>IF(ROW()-5&lt;=Kontroll!$B$8,1,"")</f>
        <v>1</v>
      </c>
    </row>
    <row r="533" spans="1:19" x14ac:dyDescent="0.2">
      <c r="A533" s="7">
        <f t="shared" si="64"/>
        <v>528</v>
      </c>
      <c r="B533" s="7">
        <f>IF($S533="","",INT(($A533-1)/Kontroll!$B$6)+1)</f>
        <v>106</v>
      </c>
      <c r="C533" s="7">
        <f>IF($S533="","",MOD($A533-1,Kontroll!$B$6)+1)</f>
        <v>3</v>
      </c>
      <c r="D533" s="15" t="str">
        <f>IF($S533="","",INDEX(Transjer!$A$6:$A$125,$B533))</f>
        <v/>
      </c>
      <c r="E533" s="15">
        <f>IF($S533="","",INDEX(Transjer!$B$6:$B$125,$B533))</f>
        <v>0</v>
      </c>
      <c r="F533" s="16">
        <f>IF($S533="","",INDEX(Transjer!$C$6:$C$125,$B533))</f>
        <v>0</v>
      </c>
      <c r="G533" s="17">
        <f>IF($S533="","",INDEX(Skjermingsrenter!$A$6:$A$35,$C533))</f>
        <v>2023</v>
      </c>
      <c r="H533" s="18">
        <f>IF($S533="","",INDEX(Transjer!$D$6:$D$125,$B533))</f>
        <v>0</v>
      </c>
      <c r="I533" s="18">
        <f>IF($S533="","",INDEX(Transjer!$E$6:$E$125,$B533))</f>
        <v>0</v>
      </c>
      <c r="J533" s="19">
        <f>IF($S533="","",INDEX(Skjermingsrenter!$B$6:$B$35,$C533))</f>
        <v>3.2000000000000001E-2</v>
      </c>
      <c r="K533" s="20">
        <f t="shared" si="65"/>
        <v>44927</v>
      </c>
      <c r="L533" s="21">
        <f>IF($S533="","",IF($G533&lt;YEAR($F533),0,$H533*SUMIFS(Utbytter!$D$6:$D$1005,Utbytter!$A$6:$A$1005,$E533,Utbytter!$B$6:$B$1005,"&gt;="&amp;$K533,Utbytter!$B$6:$B$1005,"&lt;="&amp;DATE($G533,12,31))))</f>
        <v>0</v>
      </c>
      <c r="M533" s="21">
        <f t="shared" si="71"/>
        <v>0</v>
      </c>
      <c r="N533" s="21">
        <f t="shared" si="66"/>
        <v>0</v>
      </c>
      <c r="O533" s="21">
        <f t="shared" si="67"/>
        <v>0</v>
      </c>
      <c r="P533" s="21">
        <f t="shared" si="68"/>
        <v>0</v>
      </c>
      <c r="Q533" s="21">
        <f t="shared" si="69"/>
        <v>0</v>
      </c>
      <c r="R533" s="21">
        <f t="shared" si="70"/>
        <v>0</v>
      </c>
      <c r="S533" s="7">
        <f>IF(ROW()-5&lt;=Kontroll!$B$8,1,"")</f>
        <v>1</v>
      </c>
    </row>
    <row r="534" spans="1:19" x14ac:dyDescent="0.2">
      <c r="A534" s="7">
        <f t="shared" si="64"/>
        <v>529</v>
      </c>
      <c r="B534" s="7">
        <f>IF($S534="","",INT(($A534-1)/Kontroll!$B$6)+1)</f>
        <v>106</v>
      </c>
      <c r="C534" s="7">
        <f>IF($S534="","",MOD($A534-1,Kontroll!$B$6)+1)</f>
        <v>4</v>
      </c>
      <c r="D534" s="15" t="str">
        <f>IF($S534="","",INDEX(Transjer!$A$6:$A$125,$B534))</f>
        <v/>
      </c>
      <c r="E534" s="15">
        <f>IF($S534="","",INDEX(Transjer!$B$6:$B$125,$B534))</f>
        <v>0</v>
      </c>
      <c r="F534" s="16">
        <f>IF($S534="","",INDEX(Transjer!$C$6:$C$125,$B534))</f>
        <v>0</v>
      </c>
      <c r="G534" s="17">
        <f>IF($S534="","",INDEX(Skjermingsrenter!$A$6:$A$35,$C534))</f>
        <v>2024</v>
      </c>
      <c r="H534" s="18">
        <f>IF($S534="","",INDEX(Transjer!$D$6:$D$125,$B534))</f>
        <v>0</v>
      </c>
      <c r="I534" s="18">
        <f>IF($S534="","",INDEX(Transjer!$E$6:$E$125,$B534))</f>
        <v>0</v>
      </c>
      <c r="J534" s="19">
        <f>IF($S534="","",INDEX(Skjermingsrenter!$B$6:$B$35,$C534))</f>
        <v>3.9E-2</v>
      </c>
      <c r="K534" s="20">
        <f t="shared" si="65"/>
        <v>45292</v>
      </c>
      <c r="L534" s="21">
        <f>IF($S534="","",IF($G534&lt;YEAR($F534),0,$H534*SUMIFS(Utbytter!$D$6:$D$1005,Utbytter!$A$6:$A$1005,$E534,Utbytter!$B$6:$B$1005,"&gt;="&amp;$K534,Utbytter!$B$6:$B$1005,"&lt;="&amp;DATE($G534,12,31))))</f>
        <v>0</v>
      </c>
      <c r="M534" s="21">
        <f t="shared" si="71"/>
        <v>0</v>
      </c>
      <c r="N534" s="21">
        <f t="shared" si="66"/>
        <v>0</v>
      </c>
      <c r="O534" s="21">
        <f t="shared" si="67"/>
        <v>0</v>
      </c>
      <c r="P534" s="21">
        <f t="shared" si="68"/>
        <v>0</v>
      </c>
      <c r="Q534" s="21">
        <f t="shared" si="69"/>
        <v>0</v>
      </c>
      <c r="R534" s="21">
        <f t="shared" si="70"/>
        <v>0</v>
      </c>
      <c r="S534" s="7">
        <f>IF(ROW()-5&lt;=Kontroll!$B$8,1,"")</f>
        <v>1</v>
      </c>
    </row>
    <row r="535" spans="1:19" x14ac:dyDescent="0.2">
      <c r="A535" s="7">
        <f t="shared" si="64"/>
        <v>530</v>
      </c>
      <c r="B535" s="7">
        <f>IF($S535="","",INT(($A535-1)/Kontroll!$B$6)+1)</f>
        <v>106</v>
      </c>
      <c r="C535" s="7">
        <f>IF($S535="","",MOD($A535-1,Kontroll!$B$6)+1)</f>
        <v>5</v>
      </c>
      <c r="D535" s="15" t="str">
        <f>IF($S535="","",INDEX(Transjer!$A$6:$A$125,$B535))</f>
        <v/>
      </c>
      <c r="E535" s="15">
        <f>IF($S535="","",INDEX(Transjer!$B$6:$B$125,$B535))</f>
        <v>0</v>
      </c>
      <c r="F535" s="16">
        <f>IF($S535="","",INDEX(Transjer!$C$6:$C$125,$B535))</f>
        <v>0</v>
      </c>
      <c r="G535" s="17">
        <f>IF($S535="","",INDEX(Skjermingsrenter!$A$6:$A$35,$C535))</f>
        <v>2025</v>
      </c>
      <c r="H535" s="18">
        <f>IF($S535="","",INDEX(Transjer!$D$6:$D$125,$B535))</f>
        <v>0</v>
      </c>
      <c r="I535" s="18">
        <f>IF($S535="","",INDEX(Transjer!$E$6:$E$125,$B535))</f>
        <v>0</v>
      </c>
      <c r="J535" s="19">
        <f>IF($S535="","",INDEX(Skjermingsrenter!$B$6:$B$35,$C535))</f>
        <v>3.5999999999999997E-2</v>
      </c>
      <c r="K535" s="20">
        <f t="shared" si="65"/>
        <v>45658</v>
      </c>
      <c r="L535" s="21">
        <f>IF($S535="","",IF($G535&lt;YEAR($F535),0,$H535*SUMIFS(Utbytter!$D$6:$D$1005,Utbytter!$A$6:$A$1005,$E535,Utbytter!$B$6:$B$1005,"&gt;="&amp;$K535,Utbytter!$B$6:$B$1005,"&lt;="&amp;DATE($G535,12,31))))</f>
        <v>0</v>
      </c>
      <c r="M535" s="21">
        <f t="shared" si="71"/>
        <v>0</v>
      </c>
      <c r="N535" s="21">
        <f t="shared" si="66"/>
        <v>0</v>
      </c>
      <c r="O535" s="21">
        <f t="shared" si="67"/>
        <v>0</v>
      </c>
      <c r="P535" s="21">
        <f t="shared" si="68"/>
        <v>0</v>
      </c>
      <c r="Q535" s="21">
        <f t="shared" si="69"/>
        <v>0</v>
      </c>
      <c r="R535" s="21">
        <f t="shared" si="70"/>
        <v>0</v>
      </c>
      <c r="S535" s="7">
        <f>IF(ROW()-5&lt;=Kontroll!$B$8,1,"")</f>
        <v>1</v>
      </c>
    </row>
    <row r="536" spans="1:19" x14ac:dyDescent="0.2">
      <c r="A536" s="7">
        <f t="shared" si="64"/>
        <v>531</v>
      </c>
      <c r="B536" s="7">
        <f>IF($S536="","",INT(($A536-1)/Kontroll!$B$6)+1)</f>
        <v>107</v>
      </c>
      <c r="C536" s="7">
        <f>IF($S536="","",MOD($A536-1,Kontroll!$B$6)+1)</f>
        <v>1</v>
      </c>
      <c r="D536" s="15" t="str">
        <f>IF($S536="","",INDEX(Transjer!$A$6:$A$125,$B536))</f>
        <v/>
      </c>
      <c r="E536" s="15">
        <f>IF($S536="","",INDEX(Transjer!$B$6:$B$125,$B536))</f>
        <v>0</v>
      </c>
      <c r="F536" s="16">
        <f>IF($S536="","",INDEX(Transjer!$C$6:$C$125,$B536))</f>
        <v>0</v>
      </c>
      <c r="G536" s="17">
        <f>IF($S536="","",INDEX(Skjermingsrenter!$A$6:$A$35,$C536))</f>
        <v>2021</v>
      </c>
      <c r="H536" s="18">
        <f>IF($S536="","",INDEX(Transjer!$D$6:$D$125,$B536))</f>
        <v>0</v>
      </c>
      <c r="I536" s="18">
        <f>IF($S536="","",INDEX(Transjer!$E$6:$E$125,$B536))</f>
        <v>0</v>
      </c>
      <c r="J536" s="19">
        <f>IF($S536="","",INDEX(Skjermingsrenter!$B$6:$B$35,$C536))</f>
        <v>5.0000000000000001E-3</v>
      </c>
      <c r="K536" s="20">
        <f t="shared" si="65"/>
        <v>44197</v>
      </c>
      <c r="L536" s="21">
        <f>IF($S536="","",IF($G536&lt;YEAR($F536),0,$H536*SUMIFS(Utbytter!$D$6:$D$1005,Utbytter!$A$6:$A$1005,$E536,Utbytter!$B$6:$B$1005,"&gt;="&amp;$K536,Utbytter!$B$6:$B$1005,"&lt;="&amp;DATE($G536,12,31))))</f>
        <v>0</v>
      </c>
      <c r="M536" s="21">
        <f t="shared" si="71"/>
        <v>0</v>
      </c>
      <c r="N536" s="21">
        <f t="shared" si="66"/>
        <v>0</v>
      </c>
      <c r="O536" s="21">
        <f t="shared" si="67"/>
        <v>0</v>
      </c>
      <c r="P536" s="21">
        <f t="shared" si="68"/>
        <v>0</v>
      </c>
      <c r="Q536" s="21">
        <f t="shared" si="69"/>
        <v>0</v>
      </c>
      <c r="R536" s="21">
        <f t="shared" si="70"/>
        <v>0</v>
      </c>
      <c r="S536" s="7">
        <f>IF(ROW()-5&lt;=Kontroll!$B$8,1,"")</f>
        <v>1</v>
      </c>
    </row>
    <row r="537" spans="1:19" x14ac:dyDescent="0.2">
      <c r="A537" s="7">
        <f t="shared" si="64"/>
        <v>532</v>
      </c>
      <c r="B537" s="7">
        <f>IF($S537="","",INT(($A537-1)/Kontroll!$B$6)+1)</f>
        <v>107</v>
      </c>
      <c r="C537" s="7">
        <f>IF($S537="","",MOD($A537-1,Kontroll!$B$6)+1)</f>
        <v>2</v>
      </c>
      <c r="D537" s="15" t="str">
        <f>IF($S537="","",INDEX(Transjer!$A$6:$A$125,$B537))</f>
        <v/>
      </c>
      <c r="E537" s="15">
        <f>IF($S537="","",INDEX(Transjer!$B$6:$B$125,$B537))</f>
        <v>0</v>
      </c>
      <c r="F537" s="16">
        <f>IF($S537="","",INDEX(Transjer!$C$6:$C$125,$B537))</f>
        <v>0</v>
      </c>
      <c r="G537" s="17">
        <f>IF($S537="","",INDEX(Skjermingsrenter!$A$6:$A$35,$C537))</f>
        <v>2022</v>
      </c>
      <c r="H537" s="18">
        <f>IF($S537="","",INDEX(Transjer!$D$6:$D$125,$B537))</f>
        <v>0</v>
      </c>
      <c r="I537" s="18">
        <f>IF($S537="","",INDEX(Transjer!$E$6:$E$125,$B537))</f>
        <v>0</v>
      </c>
      <c r="J537" s="19">
        <f>IF($S537="","",INDEX(Skjermingsrenter!$B$6:$B$35,$C537))</f>
        <v>1.7000000000000001E-2</v>
      </c>
      <c r="K537" s="20">
        <f t="shared" si="65"/>
        <v>44562</v>
      </c>
      <c r="L537" s="21">
        <f>IF($S537="","",IF($G537&lt;YEAR($F537),0,$H537*SUMIFS(Utbytter!$D$6:$D$1005,Utbytter!$A$6:$A$1005,$E537,Utbytter!$B$6:$B$1005,"&gt;="&amp;$K537,Utbytter!$B$6:$B$1005,"&lt;="&amp;DATE($G537,12,31))))</f>
        <v>0</v>
      </c>
      <c r="M537" s="21">
        <f t="shared" si="71"/>
        <v>0</v>
      </c>
      <c r="N537" s="21">
        <f t="shared" si="66"/>
        <v>0</v>
      </c>
      <c r="O537" s="21">
        <f t="shared" si="67"/>
        <v>0</v>
      </c>
      <c r="P537" s="21">
        <f t="shared" si="68"/>
        <v>0</v>
      </c>
      <c r="Q537" s="21">
        <f t="shared" si="69"/>
        <v>0</v>
      </c>
      <c r="R537" s="21">
        <f t="shared" si="70"/>
        <v>0</v>
      </c>
      <c r="S537" s="7">
        <f>IF(ROW()-5&lt;=Kontroll!$B$8,1,"")</f>
        <v>1</v>
      </c>
    </row>
    <row r="538" spans="1:19" x14ac:dyDescent="0.2">
      <c r="A538" s="7">
        <f t="shared" si="64"/>
        <v>533</v>
      </c>
      <c r="B538" s="7">
        <f>IF($S538="","",INT(($A538-1)/Kontroll!$B$6)+1)</f>
        <v>107</v>
      </c>
      <c r="C538" s="7">
        <f>IF($S538="","",MOD($A538-1,Kontroll!$B$6)+1)</f>
        <v>3</v>
      </c>
      <c r="D538" s="15" t="str">
        <f>IF($S538="","",INDEX(Transjer!$A$6:$A$125,$B538))</f>
        <v/>
      </c>
      <c r="E538" s="15">
        <f>IF($S538="","",INDEX(Transjer!$B$6:$B$125,$B538))</f>
        <v>0</v>
      </c>
      <c r="F538" s="16">
        <f>IF($S538="","",INDEX(Transjer!$C$6:$C$125,$B538))</f>
        <v>0</v>
      </c>
      <c r="G538" s="17">
        <f>IF($S538="","",INDEX(Skjermingsrenter!$A$6:$A$35,$C538))</f>
        <v>2023</v>
      </c>
      <c r="H538" s="18">
        <f>IF($S538="","",INDEX(Transjer!$D$6:$D$125,$B538))</f>
        <v>0</v>
      </c>
      <c r="I538" s="18">
        <f>IF($S538="","",INDEX(Transjer!$E$6:$E$125,$B538))</f>
        <v>0</v>
      </c>
      <c r="J538" s="19">
        <f>IF($S538="","",INDEX(Skjermingsrenter!$B$6:$B$35,$C538))</f>
        <v>3.2000000000000001E-2</v>
      </c>
      <c r="K538" s="20">
        <f t="shared" si="65"/>
        <v>44927</v>
      </c>
      <c r="L538" s="21">
        <f>IF($S538="","",IF($G538&lt;YEAR($F538),0,$H538*SUMIFS(Utbytter!$D$6:$D$1005,Utbytter!$A$6:$A$1005,$E538,Utbytter!$B$6:$B$1005,"&gt;="&amp;$K538,Utbytter!$B$6:$B$1005,"&lt;="&amp;DATE($G538,12,31))))</f>
        <v>0</v>
      </c>
      <c r="M538" s="21">
        <f t="shared" si="71"/>
        <v>0</v>
      </c>
      <c r="N538" s="21">
        <f t="shared" si="66"/>
        <v>0</v>
      </c>
      <c r="O538" s="21">
        <f t="shared" si="67"/>
        <v>0</v>
      </c>
      <c r="P538" s="21">
        <f t="shared" si="68"/>
        <v>0</v>
      </c>
      <c r="Q538" s="21">
        <f t="shared" si="69"/>
        <v>0</v>
      </c>
      <c r="R538" s="21">
        <f t="shared" si="70"/>
        <v>0</v>
      </c>
      <c r="S538" s="7">
        <f>IF(ROW()-5&lt;=Kontroll!$B$8,1,"")</f>
        <v>1</v>
      </c>
    </row>
    <row r="539" spans="1:19" x14ac:dyDescent="0.2">
      <c r="A539" s="7">
        <f t="shared" si="64"/>
        <v>534</v>
      </c>
      <c r="B539" s="7">
        <f>IF($S539="","",INT(($A539-1)/Kontroll!$B$6)+1)</f>
        <v>107</v>
      </c>
      <c r="C539" s="7">
        <f>IF($S539="","",MOD($A539-1,Kontroll!$B$6)+1)</f>
        <v>4</v>
      </c>
      <c r="D539" s="15" t="str">
        <f>IF($S539="","",INDEX(Transjer!$A$6:$A$125,$B539))</f>
        <v/>
      </c>
      <c r="E539" s="15">
        <f>IF($S539="","",INDEX(Transjer!$B$6:$B$125,$B539))</f>
        <v>0</v>
      </c>
      <c r="F539" s="16">
        <f>IF($S539="","",INDEX(Transjer!$C$6:$C$125,$B539))</f>
        <v>0</v>
      </c>
      <c r="G539" s="17">
        <f>IF($S539="","",INDEX(Skjermingsrenter!$A$6:$A$35,$C539))</f>
        <v>2024</v>
      </c>
      <c r="H539" s="18">
        <f>IF($S539="","",INDEX(Transjer!$D$6:$D$125,$B539))</f>
        <v>0</v>
      </c>
      <c r="I539" s="18">
        <f>IF($S539="","",INDEX(Transjer!$E$6:$E$125,$B539))</f>
        <v>0</v>
      </c>
      <c r="J539" s="19">
        <f>IF($S539="","",INDEX(Skjermingsrenter!$B$6:$B$35,$C539))</f>
        <v>3.9E-2</v>
      </c>
      <c r="K539" s="20">
        <f t="shared" si="65"/>
        <v>45292</v>
      </c>
      <c r="L539" s="21">
        <f>IF($S539="","",IF($G539&lt;YEAR($F539),0,$H539*SUMIFS(Utbytter!$D$6:$D$1005,Utbytter!$A$6:$A$1005,$E539,Utbytter!$B$6:$B$1005,"&gt;="&amp;$K539,Utbytter!$B$6:$B$1005,"&lt;="&amp;DATE($G539,12,31))))</f>
        <v>0</v>
      </c>
      <c r="M539" s="21">
        <f t="shared" si="71"/>
        <v>0</v>
      </c>
      <c r="N539" s="21">
        <f t="shared" si="66"/>
        <v>0</v>
      </c>
      <c r="O539" s="21">
        <f t="shared" si="67"/>
        <v>0</v>
      </c>
      <c r="P539" s="21">
        <f t="shared" si="68"/>
        <v>0</v>
      </c>
      <c r="Q539" s="21">
        <f t="shared" si="69"/>
        <v>0</v>
      </c>
      <c r="R539" s="21">
        <f t="shared" si="70"/>
        <v>0</v>
      </c>
      <c r="S539" s="7">
        <f>IF(ROW()-5&lt;=Kontroll!$B$8,1,"")</f>
        <v>1</v>
      </c>
    </row>
    <row r="540" spans="1:19" x14ac:dyDescent="0.2">
      <c r="A540" s="7">
        <f t="shared" si="64"/>
        <v>535</v>
      </c>
      <c r="B540" s="7">
        <f>IF($S540="","",INT(($A540-1)/Kontroll!$B$6)+1)</f>
        <v>107</v>
      </c>
      <c r="C540" s="7">
        <f>IF($S540="","",MOD($A540-1,Kontroll!$B$6)+1)</f>
        <v>5</v>
      </c>
      <c r="D540" s="15" t="str">
        <f>IF($S540="","",INDEX(Transjer!$A$6:$A$125,$B540))</f>
        <v/>
      </c>
      <c r="E540" s="15">
        <f>IF($S540="","",INDEX(Transjer!$B$6:$B$125,$B540))</f>
        <v>0</v>
      </c>
      <c r="F540" s="16">
        <f>IF($S540="","",INDEX(Transjer!$C$6:$C$125,$B540))</f>
        <v>0</v>
      </c>
      <c r="G540" s="17">
        <f>IF($S540="","",INDEX(Skjermingsrenter!$A$6:$A$35,$C540))</f>
        <v>2025</v>
      </c>
      <c r="H540" s="18">
        <f>IF($S540="","",INDEX(Transjer!$D$6:$D$125,$B540))</f>
        <v>0</v>
      </c>
      <c r="I540" s="18">
        <f>IF($S540="","",INDEX(Transjer!$E$6:$E$125,$B540))</f>
        <v>0</v>
      </c>
      <c r="J540" s="19">
        <f>IF($S540="","",INDEX(Skjermingsrenter!$B$6:$B$35,$C540))</f>
        <v>3.5999999999999997E-2</v>
      </c>
      <c r="K540" s="20">
        <f t="shared" si="65"/>
        <v>45658</v>
      </c>
      <c r="L540" s="21">
        <f>IF($S540="","",IF($G540&lt;YEAR($F540),0,$H540*SUMIFS(Utbytter!$D$6:$D$1005,Utbytter!$A$6:$A$1005,$E540,Utbytter!$B$6:$B$1005,"&gt;="&amp;$K540,Utbytter!$B$6:$B$1005,"&lt;="&amp;DATE($G540,12,31))))</f>
        <v>0</v>
      </c>
      <c r="M540" s="21">
        <f t="shared" si="71"/>
        <v>0</v>
      </c>
      <c r="N540" s="21">
        <f t="shared" si="66"/>
        <v>0</v>
      </c>
      <c r="O540" s="21">
        <f t="shared" si="67"/>
        <v>0</v>
      </c>
      <c r="P540" s="21">
        <f t="shared" si="68"/>
        <v>0</v>
      </c>
      <c r="Q540" s="21">
        <f t="shared" si="69"/>
        <v>0</v>
      </c>
      <c r="R540" s="21">
        <f t="shared" si="70"/>
        <v>0</v>
      </c>
      <c r="S540" s="7">
        <f>IF(ROW()-5&lt;=Kontroll!$B$8,1,"")</f>
        <v>1</v>
      </c>
    </row>
    <row r="541" spans="1:19" x14ac:dyDescent="0.2">
      <c r="A541" s="7">
        <f t="shared" si="64"/>
        <v>536</v>
      </c>
      <c r="B541" s="7">
        <f>IF($S541="","",INT(($A541-1)/Kontroll!$B$6)+1)</f>
        <v>108</v>
      </c>
      <c r="C541" s="7">
        <f>IF($S541="","",MOD($A541-1,Kontroll!$B$6)+1)</f>
        <v>1</v>
      </c>
      <c r="D541" s="15" t="str">
        <f>IF($S541="","",INDEX(Transjer!$A$6:$A$125,$B541))</f>
        <v/>
      </c>
      <c r="E541" s="15">
        <f>IF($S541="","",INDEX(Transjer!$B$6:$B$125,$B541))</f>
        <v>0</v>
      </c>
      <c r="F541" s="16">
        <f>IF($S541="","",INDEX(Transjer!$C$6:$C$125,$B541))</f>
        <v>0</v>
      </c>
      <c r="G541" s="17">
        <f>IF($S541="","",INDEX(Skjermingsrenter!$A$6:$A$35,$C541))</f>
        <v>2021</v>
      </c>
      <c r="H541" s="18">
        <f>IF($S541="","",INDEX(Transjer!$D$6:$D$125,$B541))</f>
        <v>0</v>
      </c>
      <c r="I541" s="18">
        <f>IF($S541="","",INDEX(Transjer!$E$6:$E$125,$B541))</f>
        <v>0</v>
      </c>
      <c r="J541" s="19">
        <f>IF($S541="","",INDEX(Skjermingsrenter!$B$6:$B$35,$C541))</f>
        <v>5.0000000000000001E-3</v>
      </c>
      <c r="K541" s="20">
        <f t="shared" si="65"/>
        <v>44197</v>
      </c>
      <c r="L541" s="21">
        <f>IF($S541="","",IF($G541&lt;YEAR($F541),0,$H541*SUMIFS(Utbytter!$D$6:$D$1005,Utbytter!$A$6:$A$1005,$E541,Utbytter!$B$6:$B$1005,"&gt;="&amp;$K541,Utbytter!$B$6:$B$1005,"&lt;="&amp;DATE($G541,12,31))))</f>
        <v>0</v>
      </c>
      <c r="M541" s="21">
        <f t="shared" si="71"/>
        <v>0</v>
      </c>
      <c r="N541" s="21">
        <f t="shared" si="66"/>
        <v>0</v>
      </c>
      <c r="O541" s="21">
        <f t="shared" si="67"/>
        <v>0</v>
      </c>
      <c r="P541" s="21">
        <f t="shared" si="68"/>
        <v>0</v>
      </c>
      <c r="Q541" s="21">
        <f t="shared" si="69"/>
        <v>0</v>
      </c>
      <c r="R541" s="21">
        <f t="shared" si="70"/>
        <v>0</v>
      </c>
      <c r="S541" s="7">
        <f>IF(ROW()-5&lt;=Kontroll!$B$8,1,"")</f>
        <v>1</v>
      </c>
    </row>
    <row r="542" spans="1:19" x14ac:dyDescent="0.2">
      <c r="A542" s="7">
        <f t="shared" si="64"/>
        <v>537</v>
      </c>
      <c r="B542" s="7">
        <f>IF($S542="","",INT(($A542-1)/Kontroll!$B$6)+1)</f>
        <v>108</v>
      </c>
      <c r="C542" s="7">
        <f>IF($S542="","",MOD($A542-1,Kontroll!$B$6)+1)</f>
        <v>2</v>
      </c>
      <c r="D542" s="15" t="str">
        <f>IF($S542="","",INDEX(Transjer!$A$6:$A$125,$B542))</f>
        <v/>
      </c>
      <c r="E542" s="15">
        <f>IF($S542="","",INDEX(Transjer!$B$6:$B$125,$B542))</f>
        <v>0</v>
      </c>
      <c r="F542" s="16">
        <f>IF($S542="","",INDEX(Transjer!$C$6:$C$125,$B542))</f>
        <v>0</v>
      </c>
      <c r="G542" s="17">
        <f>IF($S542="","",INDEX(Skjermingsrenter!$A$6:$A$35,$C542))</f>
        <v>2022</v>
      </c>
      <c r="H542" s="18">
        <f>IF($S542="","",INDEX(Transjer!$D$6:$D$125,$B542))</f>
        <v>0</v>
      </c>
      <c r="I542" s="18">
        <f>IF($S542="","",INDEX(Transjer!$E$6:$E$125,$B542))</f>
        <v>0</v>
      </c>
      <c r="J542" s="19">
        <f>IF($S542="","",INDEX(Skjermingsrenter!$B$6:$B$35,$C542))</f>
        <v>1.7000000000000001E-2</v>
      </c>
      <c r="K542" s="20">
        <f t="shared" si="65"/>
        <v>44562</v>
      </c>
      <c r="L542" s="21">
        <f>IF($S542="","",IF($G542&lt;YEAR($F542),0,$H542*SUMIFS(Utbytter!$D$6:$D$1005,Utbytter!$A$6:$A$1005,$E542,Utbytter!$B$6:$B$1005,"&gt;="&amp;$K542,Utbytter!$B$6:$B$1005,"&lt;="&amp;DATE($G542,12,31))))</f>
        <v>0</v>
      </c>
      <c r="M542" s="21">
        <f t="shared" si="71"/>
        <v>0</v>
      </c>
      <c r="N542" s="21">
        <f t="shared" si="66"/>
        <v>0</v>
      </c>
      <c r="O542" s="21">
        <f t="shared" si="67"/>
        <v>0</v>
      </c>
      <c r="P542" s="21">
        <f t="shared" si="68"/>
        <v>0</v>
      </c>
      <c r="Q542" s="21">
        <f t="shared" si="69"/>
        <v>0</v>
      </c>
      <c r="R542" s="21">
        <f t="shared" si="70"/>
        <v>0</v>
      </c>
      <c r="S542" s="7">
        <f>IF(ROW()-5&lt;=Kontroll!$B$8,1,"")</f>
        <v>1</v>
      </c>
    </row>
    <row r="543" spans="1:19" x14ac:dyDescent="0.2">
      <c r="A543" s="7">
        <f t="shared" si="64"/>
        <v>538</v>
      </c>
      <c r="B543" s="7">
        <f>IF($S543="","",INT(($A543-1)/Kontroll!$B$6)+1)</f>
        <v>108</v>
      </c>
      <c r="C543" s="7">
        <f>IF($S543="","",MOD($A543-1,Kontroll!$B$6)+1)</f>
        <v>3</v>
      </c>
      <c r="D543" s="15" t="str">
        <f>IF($S543="","",INDEX(Transjer!$A$6:$A$125,$B543))</f>
        <v/>
      </c>
      <c r="E543" s="15">
        <f>IF($S543="","",INDEX(Transjer!$B$6:$B$125,$B543))</f>
        <v>0</v>
      </c>
      <c r="F543" s="16">
        <f>IF($S543="","",INDEX(Transjer!$C$6:$C$125,$B543))</f>
        <v>0</v>
      </c>
      <c r="G543" s="17">
        <f>IF($S543="","",INDEX(Skjermingsrenter!$A$6:$A$35,$C543))</f>
        <v>2023</v>
      </c>
      <c r="H543" s="18">
        <f>IF($S543="","",INDEX(Transjer!$D$6:$D$125,$B543))</f>
        <v>0</v>
      </c>
      <c r="I543" s="18">
        <f>IF($S543="","",INDEX(Transjer!$E$6:$E$125,$B543))</f>
        <v>0</v>
      </c>
      <c r="J543" s="19">
        <f>IF($S543="","",INDEX(Skjermingsrenter!$B$6:$B$35,$C543))</f>
        <v>3.2000000000000001E-2</v>
      </c>
      <c r="K543" s="20">
        <f t="shared" si="65"/>
        <v>44927</v>
      </c>
      <c r="L543" s="21">
        <f>IF($S543="","",IF($G543&lt;YEAR($F543),0,$H543*SUMIFS(Utbytter!$D$6:$D$1005,Utbytter!$A$6:$A$1005,$E543,Utbytter!$B$6:$B$1005,"&gt;="&amp;$K543,Utbytter!$B$6:$B$1005,"&lt;="&amp;DATE($G543,12,31))))</f>
        <v>0</v>
      </c>
      <c r="M543" s="21">
        <f t="shared" si="71"/>
        <v>0</v>
      </c>
      <c r="N543" s="21">
        <f t="shared" si="66"/>
        <v>0</v>
      </c>
      <c r="O543" s="21">
        <f t="shared" si="67"/>
        <v>0</v>
      </c>
      <c r="P543" s="21">
        <f t="shared" si="68"/>
        <v>0</v>
      </c>
      <c r="Q543" s="21">
        <f t="shared" si="69"/>
        <v>0</v>
      </c>
      <c r="R543" s="21">
        <f t="shared" si="70"/>
        <v>0</v>
      </c>
      <c r="S543" s="7">
        <f>IF(ROW()-5&lt;=Kontroll!$B$8,1,"")</f>
        <v>1</v>
      </c>
    </row>
    <row r="544" spans="1:19" x14ac:dyDescent="0.2">
      <c r="A544" s="7">
        <f t="shared" si="64"/>
        <v>539</v>
      </c>
      <c r="B544" s="7">
        <f>IF($S544="","",INT(($A544-1)/Kontroll!$B$6)+1)</f>
        <v>108</v>
      </c>
      <c r="C544" s="7">
        <f>IF($S544="","",MOD($A544-1,Kontroll!$B$6)+1)</f>
        <v>4</v>
      </c>
      <c r="D544" s="15" t="str">
        <f>IF($S544="","",INDEX(Transjer!$A$6:$A$125,$B544))</f>
        <v/>
      </c>
      <c r="E544" s="15">
        <f>IF($S544="","",INDEX(Transjer!$B$6:$B$125,$B544))</f>
        <v>0</v>
      </c>
      <c r="F544" s="16">
        <f>IF($S544="","",INDEX(Transjer!$C$6:$C$125,$B544))</f>
        <v>0</v>
      </c>
      <c r="G544" s="17">
        <f>IF($S544="","",INDEX(Skjermingsrenter!$A$6:$A$35,$C544))</f>
        <v>2024</v>
      </c>
      <c r="H544" s="18">
        <f>IF($S544="","",INDEX(Transjer!$D$6:$D$125,$B544))</f>
        <v>0</v>
      </c>
      <c r="I544" s="18">
        <f>IF($S544="","",INDEX(Transjer!$E$6:$E$125,$B544))</f>
        <v>0</v>
      </c>
      <c r="J544" s="19">
        <f>IF($S544="","",INDEX(Skjermingsrenter!$B$6:$B$35,$C544))</f>
        <v>3.9E-2</v>
      </c>
      <c r="K544" s="20">
        <f t="shared" si="65"/>
        <v>45292</v>
      </c>
      <c r="L544" s="21">
        <f>IF($S544="","",IF($G544&lt;YEAR($F544),0,$H544*SUMIFS(Utbytter!$D$6:$D$1005,Utbytter!$A$6:$A$1005,$E544,Utbytter!$B$6:$B$1005,"&gt;="&amp;$K544,Utbytter!$B$6:$B$1005,"&lt;="&amp;DATE($G544,12,31))))</f>
        <v>0</v>
      </c>
      <c r="M544" s="21">
        <f t="shared" si="71"/>
        <v>0</v>
      </c>
      <c r="N544" s="21">
        <f t="shared" si="66"/>
        <v>0</v>
      </c>
      <c r="O544" s="21">
        <f t="shared" si="67"/>
        <v>0</v>
      </c>
      <c r="P544" s="21">
        <f t="shared" si="68"/>
        <v>0</v>
      </c>
      <c r="Q544" s="21">
        <f t="shared" si="69"/>
        <v>0</v>
      </c>
      <c r="R544" s="21">
        <f t="shared" si="70"/>
        <v>0</v>
      </c>
      <c r="S544" s="7">
        <f>IF(ROW()-5&lt;=Kontroll!$B$8,1,"")</f>
        <v>1</v>
      </c>
    </row>
    <row r="545" spans="1:19" x14ac:dyDescent="0.2">
      <c r="A545" s="7">
        <f t="shared" si="64"/>
        <v>540</v>
      </c>
      <c r="B545" s="7">
        <f>IF($S545="","",INT(($A545-1)/Kontroll!$B$6)+1)</f>
        <v>108</v>
      </c>
      <c r="C545" s="7">
        <f>IF($S545="","",MOD($A545-1,Kontroll!$B$6)+1)</f>
        <v>5</v>
      </c>
      <c r="D545" s="15" t="str">
        <f>IF($S545="","",INDEX(Transjer!$A$6:$A$125,$B545))</f>
        <v/>
      </c>
      <c r="E545" s="15">
        <f>IF($S545="","",INDEX(Transjer!$B$6:$B$125,$B545))</f>
        <v>0</v>
      </c>
      <c r="F545" s="16">
        <f>IF($S545="","",INDEX(Transjer!$C$6:$C$125,$B545))</f>
        <v>0</v>
      </c>
      <c r="G545" s="17">
        <f>IF($S545="","",INDEX(Skjermingsrenter!$A$6:$A$35,$C545))</f>
        <v>2025</v>
      </c>
      <c r="H545" s="18">
        <f>IF($S545="","",INDEX(Transjer!$D$6:$D$125,$B545))</f>
        <v>0</v>
      </c>
      <c r="I545" s="18">
        <f>IF($S545="","",INDEX(Transjer!$E$6:$E$125,$B545))</f>
        <v>0</v>
      </c>
      <c r="J545" s="19">
        <f>IF($S545="","",INDEX(Skjermingsrenter!$B$6:$B$35,$C545))</f>
        <v>3.5999999999999997E-2</v>
      </c>
      <c r="K545" s="20">
        <f t="shared" si="65"/>
        <v>45658</v>
      </c>
      <c r="L545" s="21">
        <f>IF($S545="","",IF($G545&lt;YEAR($F545),0,$H545*SUMIFS(Utbytter!$D$6:$D$1005,Utbytter!$A$6:$A$1005,$E545,Utbytter!$B$6:$B$1005,"&gt;="&amp;$K545,Utbytter!$B$6:$B$1005,"&lt;="&amp;DATE($G545,12,31))))</f>
        <v>0</v>
      </c>
      <c r="M545" s="21">
        <f t="shared" si="71"/>
        <v>0</v>
      </c>
      <c r="N545" s="21">
        <f t="shared" si="66"/>
        <v>0</v>
      </c>
      <c r="O545" s="21">
        <f t="shared" si="67"/>
        <v>0</v>
      </c>
      <c r="P545" s="21">
        <f t="shared" si="68"/>
        <v>0</v>
      </c>
      <c r="Q545" s="21">
        <f t="shared" si="69"/>
        <v>0</v>
      </c>
      <c r="R545" s="21">
        <f t="shared" si="70"/>
        <v>0</v>
      </c>
      <c r="S545" s="7">
        <f>IF(ROW()-5&lt;=Kontroll!$B$8,1,"")</f>
        <v>1</v>
      </c>
    </row>
    <row r="546" spans="1:19" x14ac:dyDescent="0.2">
      <c r="A546" s="7">
        <f t="shared" si="64"/>
        <v>541</v>
      </c>
      <c r="B546" s="7">
        <f>IF($S546="","",INT(($A546-1)/Kontroll!$B$6)+1)</f>
        <v>109</v>
      </c>
      <c r="C546" s="7">
        <f>IF($S546="","",MOD($A546-1,Kontroll!$B$6)+1)</f>
        <v>1</v>
      </c>
      <c r="D546" s="15" t="str">
        <f>IF($S546="","",INDEX(Transjer!$A$6:$A$125,$B546))</f>
        <v/>
      </c>
      <c r="E546" s="15">
        <f>IF($S546="","",INDEX(Transjer!$B$6:$B$125,$B546))</f>
        <v>0</v>
      </c>
      <c r="F546" s="16">
        <f>IF($S546="","",INDEX(Transjer!$C$6:$C$125,$B546))</f>
        <v>0</v>
      </c>
      <c r="G546" s="17">
        <f>IF($S546="","",INDEX(Skjermingsrenter!$A$6:$A$35,$C546))</f>
        <v>2021</v>
      </c>
      <c r="H546" s="18">
        <f>IF($S546="","",INDEX(Transjer!$D$6:$D$125,$B546))</f>
        <v>0</v>
      </c>
      <c r="I546" s="18">
        <f>IF($S546="","",INDEX(Transjer!$E$6:$E$125,$B546))</f>
        <v>0</v>
      </c>
      <c r="J546" s="19">
        <f>IF($S546="","",INDEX(Skjermingsrenter!$B$6:$B$35,$C546))</f>
        <v>5.0000000000000001E-3</v>
      </c>
      <c r="K546" s="20">
        <f t="shared" si="65"/>
        <v>44197</v>
      </c>
      <c r="L546" s="21">
        <f>IF($S546="","",IF($G546&lt;YEAR($F546),0,$H546*SUMIFS(Utbytter!$D$6:$D$1005,Utbytter!$A$6:$A$1005,$E546,Utbytter!$B$6:$B$1005,"&gt;="&amp;$K546,Utbytter!$B$6:$B$1005,"&lt;="&amp;DATE($G546,12,31))))</f>
        <v>0</v>
      </c>
      <c r="M546" s="21">
        <f t="shared" si="71"/>
        <v>0</v>
      </c>
      <c r="N546" s="21">
        <f t="shared" si="66"/>
        <v>0</v>
      </c>
      <c r="O546" s="21">
        <f t="shared" si="67"/>
        <v>0</v>
      </c>
      <c r="P546" s="21">
        <f t="shared" si="68"/>
        <v>0</v>
      </c>
      <c r="Q546" s="21">
        <f t="shared" si="69"/>
        <v>0</v>
      </c>
      <c r="R546" s="21">
        <f t="shared" si="70"/>
        <v>0</v>
      </c>
      <c r="S546" s="7">
        <f>IF(ROW()-5&lt;=Kontroll!$B$8,1,"")</f>
        <v>1</v>
      </c>
    </row>
    <row r="547" spans="1:19" x14ac:dyDescent="0.2">
      <c r="A547" s="7">
        <f t="shared" si="64"/>
        <v>542</v>
      </c>
      <c r="B547" s="7">
        <f>IF($S547="","",INT(($A547-1)/Kontroll!$B$6)+1)</f>
        <v>109</v>
      </c>
      <c r="C547" s="7">
        <f>IF($S547="","",MOD($A547-1,Kontroll!$B$6)+1)</f>
        <v>2</v>
      </c>
      <c r="D547" s="15" t="str">
        <f>IF($S547="","",INDEX(Transjer!$A$6:$A$125,$B547))</f>
        <v/>
      </c>
      <c r="E547" s="15">
        <f>IF($S547="","",INDEX(Transjer!$B$6:$B$125,$B547))</f>
        <v>0</v>
      </c>
      <c r="F547" s="16">
        <f>IF($S547="","",INDEX(Transjer!$C$6:$C$125,$B547))</f>
        <v>0</v>
      </c>
      <c r="G547" s="17">
        <f>IF($S547="","",INDEX(Skjermingsrenter!$A$6:$A$35,$C547))</f>
        <v>2022</v>
      </c>
      <c r="H547" s="18">
        <f>IF($S547="","",INDEX(Transjer!$D$6:$D$125,$B547))</f>
        <v>0</v>
      </c>
      <c r="I547" s="18">
        <f>IF($S547="","",INDEX(Transjer!$E$6:$E$125,$B547))</f>
        <v>0</v>
      </c>
      <c r="J547" s="19">
        <f>IF($S547="","",INDEX(Skjermingsrenter!$B$6:$B$35,$C547))</f>
        <v>1.7000000000000001E-2</v>
      </c>
      <c r="K547" s="20">
        <f t="shared" si="65"/>
        <v>44562</v>
      </c>
      <c r="L547" s="21">
        <f>IF($S547="","",IF($G547&lt;YEAR($F547),0,$H547*SUMIFS(Utbytter!$D$6:$D$1005,Utbytter!$A$6:$A$1005,$E547,Utbytter!$B$6:$B$1005,"&gt;="&amp;$K547,Utbytter!$B$6:$B$1005,"&lt;="&amp;DATE($G547,12,31))))</f>
        <v>0</v>
      </c>
      <c r="M547" s="21">
        <f t="shared" si="71"/>
        <v>0</v>
      </c>
      <c r="N547" s="21">
        <f t="shared" si="66"/>
        <v>0</v>
      </c>
      <c r="O547" s="21">
        <f t="shared" si="67"/>
        <v>0</v>
      </c>
      <c r="P547" s="21">
        <f t="shared" si="68"/>
        <v>0</v>
      </c>
      <c r="Q547" s="21">
        <f t="shared" si="69"/>
        <v>0</v>
      </c>
      <c r="R547" s="21">
        <f t="shared" si="70"/>
        <v>0</v>
      </c>
      <c r="S547" s="7">
        <f>IF(ROW()-5&lt;=Kontroll!$B$8,1,"")</f>
        <v>1</v>
      </c>
    </row>
    <row r="548" spans="1:19" x14ac:dyDescent="0.2">
      <c r="A548" s="7">
        <f t="shared" si="64"/>
        <v>543</v>
      </c>
      <c r="B548" s="7">
        <f>IF($S548="","",INT(($A548-1)/Kontroll!$B$6)+1)</f>
        <v>109</v>
      </c>
      <c r="C548" s="7">
        <f>IF($S548="","",MOD($A548-1,Kontroll!$B$6)+1)</f>
        <v>3</v>
      </c>
      <c r="D548" s="15" t="str">
        <f>IF($S548="","",INDEX(Transjer!$A$6:$A$125,$B548))</f>
        <v/>
      </c>
      <c r="E548" s="15">
        <f>IF($S548="","",INDEX(Transjer!$B$6:$B$125,$B548))</f>
        <v>0</v>
      </c>
      <c r="F548" s="16">
        <f>IF($S548="","",INDEX(Transjer!$C$6:$C$125,$B548))</f>
        <v>0</v>
      </c>
      <c r="G548" s="17">
        <f>IF($S548="","",INDEX(Skjermingsrenter!$A$6:$A$35,$C548))</f>
        <v>2023</v>
      </c>
      <c r="H548" s="18">
        <f>IF($S548="","",INDEX(Transjer!$D$6:$D$125,$B548))</f>
        <v>0</v>
      </c>
      <c r="I548" s="18">
        <f>IF($S548="","",INDEX(Transjer!$E$6:$E$125,$B548))</f>
        <v>0</v>
      </c>
      <c r="J548" s="19">
        <f>IF($S548="","",INDEX(Skjermingsrenter!$B$6:$B$35,$C548))</f>
        <v>3.2000000000000001E-2</v>
      </c>
      <c r="K548" s="20">
        <f t="shared" si="65"/>
        <v>44927</v>
      </c>
      <c r="L548" s="21">
        <f>IF($S548="","",IF($G548&lt;YEAR($F548),0,$H548*SUMIFS(Utbytter!$D$6:$D$1005,Utbytter!$A$6:$A$1005,$E548,Utbytter!$B$6:$B$1005,"&gt;="&amp;$K548,Utbytter!$B$6:$B$1005,"&lt;="&amp;DATE($G548,12,31))))</f>
        <v>0</v>
      </c>
      <c r="M548" s="21">
        <f t="shared" si="71"/>
        <v>0</v>
      </c>
      <c r="N548" s="21">
        <f t="shared" si="66"/>
        <v>0</v>
      </c>
      <c r="O548" s="21">
        <f t="shared" si="67"/>
        <v>0</v>
      </c>
      <c r="P548" s="21">
        <f t="shared" si="68"/>
        <v>0</v>
      </c>
      <c r="Q548" s="21">
        <f t="shared" si="69"/>
        <v>0</v>
      </c>
      <c r="R548" s="21">
        <f t="shared" si="70"/>
        <v>0</v>
      </c>
      <c r="S548" s="7">
        <f>IF(ROW()-5&lt;=Kontroll!$B$8,1,"")</f>
        <v>1</v>
      </c>
    </row>
    <row r="549" spans="1:19" x14ac:dyDescent="0.2">
      <c r="A549" s="7">
        <f t="shared" si="64"/>
        <v>544</v>
      </c>
      <c r="B549" s="7">
        <f>IF($S549="","",INT(($A549-1)/Kontroll!$B$6)+1)</f>
        <v>109</v>
      </c>
      <c r="C549" s="7">
        <f>IF($S549="","",MOD($A549-1,Kontroll!$B$6)+1)</f>
        <v>4</v>
      </c>
      <c r="D549" s="15" t="str">
        <f>IF($S549="","",INDEX(Transjer!$A$6:$A$125,$B549))</f>
        <v/>
      </c>
      <c r="E549" s="15">
        <f>IF($S549="","",INDEX(Transjer!$B$6:$B$125,$B549))</f>
        <v>0</v>
      </c>
      <c r="F549" s="16">
        <f>IF($S549="","",INDEX(Transjer!$C$6:$C$125,$B549))</f>
        <v>0</v>
      </c>
      <c r="G549" s="17">
        <f>IF($S549="","",INDEX(Skjermingsrenter!$A$6:$A$35,$C549))</f>
        <v>2024</v>
      </c>
      <c r="H549" s="18">
        <f>IF($S549="","",INDEX(Transjer!$D$6:$D$125,$B549))</f>
        <v>0</v>
      </c>
      <c r="I549" s="18">
        <f>IF($S549="","",INDEX(Transjer!$E$6:$E$125,$B549))</f>
        <v>0</v>
      </c>
      <c r="J549" s="19">
        <f>IF($S549="","",INDEX(Skjermingsrenter!$B$6:$B$35,$C549))</f>
        <v>3.9E-2</v>
      </c>
      <c r="K549" s="20">
        <f t="shared" si="65"/>
        <v>45292</v>
      </c>
      <c r="L549" s="21">
        <f>IF($S549="","",IF($G549&lt;YEAR($F549),0,$H549*SUMIFS(Utbytter!$D$6:$D$1005,Utbytter!$A$6:$A$1005,$E549,Utbytter!$B$6:$B$1005,"&gt;="&amp;$K549,Utbytter!$B$6:$B$1005,"&lt;="&amp;DATE($G549,12,31))))</f>
        <v>0</v>
      </c>
      <c r="M549" s="21">
        <f t="shared" si="71"/>
        <v>0</v>
      </c>
      <c r="N549" s="21">
        <f t="shared" si="66"/>
        <v>0</v>
      </c>
      <c r="O549" s="21">
        <f t="shared" si="67"/>
        <v>0</v>
      </c>
      <c r="P549" s="21">
        <f t="shared" si="68"/>
        <v>0</v>
      </c>
      <c r="Q549" s="21">
        <f t="shared" si="69"/>
        <v>0</v>
      </c>
      <c r="R549" s="21">
        <f t="shared" si="70"/>
        <v>0</v>
      </c>
      <c r="S549" s="7">
        <f>IF(ROW()-5&lt;=Kontroll!$B$8,1,"")</f>
        <v>1</v>
      </c>
    </row>
    <row r="550" spans="1:19" x14ac:dyDescent="0.2">
      <c r="A550" s="7">
        <f t="shared" si="64"/>
        <v>545</v>
      </c>
      <c r="B550" s="7">
        <f>IF($S550="","",INT(($A550-1)/Kontroll!$B$6)+1)</f>
        <v>109</v>
      </c>
      <c r="C550" s="7">
        <f>IF($S550="","",MOD($A550-1,Kontroll!$B$6)+1)</f>
        <v>5</v>
      </c>
      <c r="D550" s="15" t="str">
        <f>IF($S550="","",INDEX(Transjer!$A$6:$A$125,$B550))</f>
        <v/>
      </c>
      <c r="E550" s="15">
        <f>IF($S550="","",INDEX(Transjer!$B$6:$B$125,$B550))</f>
        <v>0</v>
      </c>
      <c r="F550" s="16">
        <f>IF($S550="","",INDEX(Transjer!$C$6:$C$125,$B550))</f>
        <v>0</v>
      </c>
      <c r="G550" s="17">
        <f>IF($S550="","",INDEX(Skjermingsrenter!$A$6:$A$35,$C550))</f>
        <v>2025</v>
      </c>
      <c r="H550" s="18">
        <f>IF($S550="","",INDEX(Transjer!$D$6:$D$125,$B550))</f>
        <v>0</v>
      </c>
      <c r="I550" s="18">
        <f>IF($S550="","",INDEX(Transjer!$E$6:$E$125,$B550))</f>
        <v>0</v>
      </c>
      <c r="J550" s="19">
        <f>IF($S550="","",INDEX(Skjermingsrenter!$B$6:$B$35,$C550))</f>
        <v>3.5999999999999997E-2</v>
      </c>
      <c r="K550" s="20">
        <f t="shared" si="65"/>
        <v>45658</v>
      </c>
      <c r="L550" s="21">
        <f>IF($S550="","",IF($G550&lt;YEAR($F550),0,$H550*SUMIFS(Utbytter!$D$6:$D$1005,Utbytter!$A$6:$A$1005,$E550,Utbytter!$B$6:$B$1005,"&gt;="&amp;$K550,Utbytter!$B$6:$B$1005,"&lt;="&amp;DATE($G550,12,31))))</f>
        <v>0</v>
      </c>
      <c r="M550" s="21">
        <f t="shared" si="71"/>
        <v>0</v>
      </c>
      <c r="N550" s="21">
        <f t="shared" si="66"/>
        <v>0</v>
      </c>
      <c r="O550" s="21">
        <f t="shared" si="67"/>
        <v>0</v>
      </c>
      <c r="P550" s="21">
        <f t="shared" si="68"/>
        <v>0</v>
      </c>
      <c r="Q550" s="21">
        <f t="shared" si="69"/>
        <v>0</v>
      </c>
      <c r="R550" s="21">
        <f t="shared" si="70"/>
        <v>0</v>
      </c>
      <c r="S550" s="7">
        <f>IF(ROW()-5&lt;=Kontroll!$B$8,1,"")</f>
        <v>1</v>
      </c>
    </row>
    <row r="551" spans="1:19" x14ac:dyDescent="0.2">
      <c r="A551" s="7">
        <f t="shared" si="64"/>
        <v>546</v>
      </c>
      <c r="B551" s="7">
        <f>IF($S551="","",INT(($A551-1)/Kontroll!$B$6)+1)</f>
        <v>110</v>
      </c>
      <c r="C551" s="7">
        <f>IF($S551="","",MOD($A551-1,Kontroll!$B$6)+1)</f>
        <v>1</v>
      </c>
      <c r="D551" s="15" t="str">
        <f>IF($S551="","",INDEX(Transjer!$A$6:$A$125,$B551))</f>
        <v/>
      </c>
      <c r="E551" s="15">
        <f>IF($S551="","",INDEX(Transjer!$B$6:$B$125,$B551))</f>
        <v>0</v>
      </c>
      <c r="F551" s="16">
        <f>IF($S551="","",INDEX(Transjer!$C$6:$C$125,$B551))</f>
        <v>0</v>
      </c>
      <c r="G551" s="17">
        <f>IF($S551="","",INDEX(Skjermingsrenter!$A$6:$A$35,$C551))</f>
        <v>2021</v>
      </c>
      <c r="H551" s="18">
        <f>IF($S551="","",INDEX(Transjer!$D$6:$D$125,$B551))</f>
        <v>0</v>
      </c>
      <c r="I551" s="18">
        <f>IF($S551="","",INDEX(Transjer!$E$6:$E$125,$B551))</f>
        <v>0</v>
      </c>
      <c r="J551" s="19">
        <f>IF($S551="","",INDEX(Skjermingsrenter!$B$6:$B$35,$C551))</f>
        <v>5.0000000000000001E-3</v>
      </c>
      <c r="K551" s="20">
        <f t="shared" si="65"/>
        <v>44197</v>
      </c>
      <c r="L551" s="21">
        <f>IF($S551="","",IF($G551&lt;YEAR($F551),0,$H551*SUMIFS(Utbytter!$D$6:$D$1005,Utbytter!$A$6:$A$1005,$E551,Utbytter!$B$6:$B$1005,"&gt;="&amp;$K551,Utbytter!$B$6:$B$1005,"&lt;="&amp;DATE($G551,12,31))))</f>
        <v>0</v>
      </c>
      <c r="M551" s="21">
        <f t="shared" si="71"/>
        <v>0</v>
      </c>
      <c r="N551" s="21">
        <f t="shared" si="66"/>
        <v>0</v>
      </c>
      <c r="O551" s="21">
        <f t="shared" si="67"/>
        <v>0</v>
      </c>
      <c r="P551" s="21">
        <f t="shared" si="68"/>
        <v>0</v>
      </c>
      <c r="Q551" s="21">
        <f t="shared" si="69"/>
        <v>0</v>
      </c>
      <c r="R551" s="21">
        <f t="shared" si="70"/>
        <v>0</v>
      </c>
      <c r="S551" s="7">
        <f>IF(ROW()-5&lt;=Kontroll!$B$8,1,"")</f>
        <v>1</v>
      </c>
    </row>
    <row r="552" spans="1:19" x14ac:dyDescent="0.2">
      <c r="A552" s="7">
        <f t="shared" si="64"/>
        <v>547</v>
      </c>
      <c r="B552" s="7">
        <f>IF($S552="","",INT(($A552-1)/Kontroll!$B$6)+1)</f>
        <v>110</v>
      </c>
      <c r="C552" s="7">
        <f>IF($S552="","",MOD($A552-1,Kontroll!$B$6)+1)</f>
        <v>2</v>
      </c>
      <c r="D552" s="15" t="str">
        <f>IF($S552="","",INDEX(Transjer!$A$6:$A$125,$B552))</f>
        <v/>
      </c>
      <c r="E552" s="15">
        <f>IF($S552="","",INDEX(Transjer!$B$6:$B$125,$B552))</f>
        <v>0</v>
      </c>
      <c r="F552" s="16">
        <f>IF($S552="","",INDEX(Transjer!$C$6:$C$125,$B552))</f>
        <v>0</v>
      </c>
      <c r="G552" s="17">
        <f>IF($S552="","",INDEX(Skjermingsrenter!$A$6:$A$35,$C552))</f>
        <v>2022</v>
      </c>
      <c r="H552" s="18">
        <f>IF($S552="","",INDEX(Transjer!$D$6:$D$125,$B552))</f>
        <v>0</v>
      </c>
      <c r="I552" s="18">
        <f>IF($S552="","",INDEX(Transjer!$E$6:$E$125,$B552))</f>
        <v>0</v>
      </c>
      <c r="J552" s="19">
        <f>IF($S552="","",INDEX(Skjermingsrenter!$B$6:$B$35,$C552))</f>
        <v>1.7000000000000001E-2</v>
      </c>
      <c r="K552" s="20">
        <f t="shared" si="65"/>
        <v>44562</v>
      </c>
      <c r="L552" s="21">
        <f>IF($S552="","",IF($G552&lt;YEAR($F552),0,$H552*SUMIFS(Utbytter!$D$6:$D$1005,Utbytter!$A$6:$A$1005,$E552,Utbytter!$B$6:$B$1005,"&gt;="&amp;$K552,Utbytter!$B$6:$B$1005,"&lt;="&amp;DATE($G552,12,31))))</f>
        <v>0</v>
      </c>
      <c r="M552" s="21">
        <f t="shared" si="71"/>
        <v>0</v>
      </c>
      <c r="N552" s="21">
        <f t="shared" si="66"/>
        <v>0</v>
      </c>
      <c r="O552" s="21">
        <f t="shared" si="67"/>
        <v>0</v>
      </c>
      <c r="P552" s="21">
        <f t="shared" si="68"/>
        <v>0</v>
      </c>
      <c r="Q552" s="21">
        <f t="shared" si="69"/>
        <v>0</v>
      </c>
      <c r="R552" s="21">
        <f t="shared" si="70"/>
        <v>0</v>
      </c>
      <c r="S552" s="7">
        <f>IF(ROW()-5&lt;=Kontroll!$B$8,1,"")</f>
        <v>1</v>
      </c>
    </row>
    <row r="553" spans="1:19" x14ac:dyDescent="0.2">
      <c r="A553" s="7">
        <f t="shared" si="64"/>
        <v>548</v>
      </c>
      <c r="B553" s="7">
        <f>IF($S553="","",INT(($A553-1)/Kontroll!$B$6)+1)</f>
        <v>110</v>
      </c>
      <c r="C553" s="7">
        <f>IF($S553="","",MOD($A553-1,Kontroll!$B$6)+1)</f>
        <v>3</v>
      </c>
      <c r="D553" s="15" t="str">
        <f>IF($S553="","",INDEX(Transjer!$A$6:$A$125,$B553))</f>
        <v/>
      </c>
      <c r="E553" s="15">
        <f>IF($S553="","",INDEX(Transjer!$B$6:$B$125,$B553))</f>
        <v>0</v>
      </c>
      <c r="F553" s="16">
        <f>IF($S553="","",INDEX(Transjer!$C$6:$C$125,$B553))</f>
        <v>0</v>
      </c>
      <c r="G553" s="17">
        <f>IF($S553="","",INDEX(Skjermingsrenter!$A$6:$A$35,$C553))</f>
        <v>2023</v>
      </c>
      <c r="H553" s="18">
        <f>IF($S553="","",INDEX(Transjer!$D$6:$D$125,$B553))</f>
        <v>0</v>
      </c>
      <c r="I553" s="18">
        <f>IF($S553="","",INDEX(Transjer!$E$6:$E$125,$B553))</f>
        <v>0</v>
      </c>
      <c r="J553" s="19">
        <f>IF($S553="","",INDEX(Skjermingsrenter!$B$6:$B$35,$C553))</f>
        <v>3.2000000000000001E-2</v>
      </c>
      <c r="K553" s="20">
        <f t="shared" si="65"/>
        <v>44927</v>
      </c>
      <c r="L553" s="21">
        <f>IF($S553="","",IF($G553&lt;YEAR($F553),0,$H553*SUMIFS(Utbytter!$D$6:$D$1005,Utbytter!$A$6:$A$1005,$E553,Utbytter!$B$6:$B$1005,"&gt;="&amp;$K553,Utbytter!$B$6:$B$1005,"&lt;="&amp;DATE($G553,12,31))))</f>
        <v>0</v>
      </c>
      <c r="M553" s="21">
        <f t="shared" si="71"/>
        <v>0</v>
      </c>
      <c r="N553" s="21">
        <f t="shared" si="66"/>
        <v>0</v>
      </c>
      <c r="O553" s="21">
        <f t="shared" si="67"/>
        <v>0</v>
      </c>
      <c r="P553" s="21">
        <f t="shared" si="68"/>
        <v>0</v>
      </c>
      <c r="Q553" s="21">
        <f t="shared" si="69"/>
        <v>0</v>
      </c>
      <c r="R553" s="21">
        <f t="shared" si="70"/>
        <v>0</v>
      </c>
      <c r="S553" s="7">
        <f>IF(ROW()-5&lt;=Kontroll!$B$8,1,"")</f>
        <v>1</v>
      </c>
    </row>
    <row r="554" spans="1:19" x14ac:dyDescent="0.2">
      <c r="A554" s="7">
        <f t="shared" si="64"/>
        <v>549</v>
      </c>
      <c r="B554" s="7">
        <f>IF($S554="","",INT(($A554-1)/Kontroll!$B$6)+1)</f>
        <v>110</v>
      </c>
      <c r="C554" s="7">
        <f>IF($S554="","",MOD($A554-1,Kontroll!$B$6)+1)</f>
        <v>4</v>
      </c>
      <c r="D554" s="15" t="str">
        <f>IF($S554="","",INDEX(Transjer!$A$6:$A$125,$B554))</f>
        <v/>
      </c>
      <c r="E554" s="15">
        <f>IF($S554="","",INDEX(Transjer!$B$6:$B$125,$B554))</f>
        <v>0</v>
      </c>
      <c r="F554" s="16">
        <f>IF($S554="","",INDEX(Transjer!$C$6:$C$125,$B554))</f>
        <v>0</v>
      </c>
      <c r="G554" s="17">
        <f>IF($S554="","",INDEX(Skjermingsrenter!$A$6:$A$35,$C554))</f>
        <v>2024</v>
      </c>
      <c r="H554" s="18">
        <f>IF($S554="","",INDEX(Transjer!$D$6:$D$125,$B554))</f>
        <v>0</v>
      </c>
      <c r="I554" s="18">
        <f>IF($S554="","",INDEX(Transjer!$E$6:$E$125,$B554))</f>
        <v>0</v>
      </c>
      <c r="J554" s="19">
        <f>IF($S554="","",INDEX(Skjermingsrenter!$B$6:$B$35,$C554))</f>
        <v>3.9E-2</v>
      </c>
      <c r="K554" s="20">
        <f t="shared" si="65"/>
        <v>45292</v>
      </c>
      <c r="L554" s="21">
        <f>IF($S554="","",IF($G554&lt;YEAR($F554),0,$H554*SUMIFS(Utbytter!$D$6:$D$1005,Utbytter!$A$6:$A$1005,$E554,Utbytter!$B$6:$B$1005,"&gt;="&amp;$K554,Utbytter!$B$6:$B$1005,"&lt;="&amp;DATE($G554,12,31))))</f>
        <v>0</v>
      </c>
      <c r="M554" s="21">
        <f t="shared" si="71"/>
        <v>0</v>
      </c>
      <c r="N554" s="21">
        <f t="shared" si="66"/>
        <v>0</v>
      </c>
      <c r="O554" s="21">
        <f t="shared" si="67"/>
        <v>0</v>
      </c>
      <c r="P554" s="21">
        <f t="shared" si="68"/>
        <v>0</v>
      </c>
      <c r="Q554" s="21">
        <f t="shared" si="69"/>
        <v>0</v>
      </c>
      <c r="R554" s="21">
        <f t="shared" si="70"/>
        <v>0</v>
      </c>
      <c r="S554" s="7">
        <f>IF(ROW()-5&lt;=Kontroll!$B$8,1,"")</f>
        <v>1</v>
      </c>
    </row>
    <row r="555" spans="1:19" x14ac:dyDescent="0.2">
      <c r="A555" s="7">
        <f t="shared" si="64"/>
        <v>550</v>
      </c>
      <c r="B555" s="7">
        <f>IF($S555="","",INT(($A555-1)/Kontroll!$B$6)+1)</f>
        <v>110</v>
      </c>
      <c r="C555" s="7">
        <f>IF($S555="","",MOD($A555-1,Kontroll!$B$6)+1)</f>
        <v>5</v>
      </c>
      <c r="D555" s="15" t="str">
        <f>IF($S555="","",INDEX(Transjer!$A$6:$A$125,$B555))</f>
        <v/>
      </c>
      <c r="E555" s="15">
        <f>IF($S555="","",INDEX(Transjer!$B$6:$B$125,$B555))</f>
        <v>0</v>
      </c>
      <c r="F555" s="16">
        <f>IF($S555="","",INDEX(Transjer!$C$6:$C$125,$B555))</f>
        <v>0</v>
      </c>
      <c r="G555" s="17">
        <f>IF($S555="","",INDEX(Skjermingsrenter!$A$6:$A$35,$C555))</f>
        <v>2025</v>
      </c>
      <c r="H555" s="18">
        <f>IF($S555="","",INDEX(Transjer!$D$6:$D$125,$B555))</f>
        <v>0</v>
      </c>
      <c r="I555" s="18">
        <f>IF($S555="","",INDEX(Transjer!$E$6:$E$125,$B555))</f>
        <v>0</v>
      </c>
      <c r="J555" s="19">
        <f>IF($S555="","",INDEX(Skjermingsrenter!$B$6:$B$35,$C555))</f>
        <v>3.5999999999999997E-2</v>
      </c>
      <c r="K555" s="20">
        <f t="shared" si="65"/>
        <v>45658</v>
      </c>
      <c r="L555" s="21">
        <f>IF($S555="","",IF($G555&lt;YEAR($F555),0,$H555*SUMIFS(Utbytter!$D$6:$D$1005,Utbytter!$A$6:$A$1005,$E555,Utbytter!$B$6:$B$1005,"&gt;="&amp;$K555,Utbytter!$B$6:$B$1005,"&lt;="&amp;DATE($G555,12,31))))</f>
        <v>0</v>
      </c>
      <c r="M555" s="21">
        <f t="shared" si="71"/>
        <v>0</v>
      </c>
      <c r="N555" s="21">
        <f t="shared" si="66"/>
        <v>0</v>
      </c>
      <c r="O555" s="21">
        <f t="shared" si="67"/>
        <v>0</v>
      </c>
      <c r="P555" s="21">
        <f t="shared" si="68"/>
        <v>0</v>
      </c>
      <c r="Q555" s="21">
        <f t="shared" si="69"/>
        <v>0</v>
      </c>
      <c r="R555" s="21">
        <f t="shared" si="70"/>
        <v>0</v>
      </c>
      <c r="S555" s="7">
        <f>IF(ROW()-5&lt;=Kontroll!$B$8,1,"")</f>
        <v>1</v>
      </c>
    </row>
    <row r="556" spans="1:19" x14ac:dyDescent="0.2">
      <c r="A556" s="7">
        <f t="shared" si="64"/>
        <v>551</v>
      </c>
      <c r="B556" s="7">
        <f>IF($S556="","",INT(($A556-1)/Kontroll!$B$6)+1)</f>
        <v>111</v>
      </c>
      <c r="C556" s="7">
        <f>IF($S556="","",MOD($A556-1,Kontroll!$B$6)+1)</f>
        <v>1</v>
      </c>
      <c r="D556" s="15" t="str">
        <f>IF($S556="","",INDEX(Transjer!$A$6:$A$125,$B556))</f>
        <v/>
      </c>
      <c r="E556" s="15">
        <f>IF($S556="","",INDEX(Transjer!$B$6:$B$125,$B556))</f>
        <v>0</v>
      </c>
      <c r="F556" s="16">
        <f>IF($S556="","",INDEX(Transjer!$C$6:$C$125,$B556))</f>
        <v>0</v>
      </c>
      <c r="G556" s="17">
        <f>IF($S556="","",INDEX(Skjermingsrenter!$A$6:$A$35,$C556))</f>
        <v>2021</v>
      </c>
      <c r="H556" s="18">
        <f>IF($S556="","",INDEX(Transjer!$D$6:$D$125,$B556))</f>
        <v>0</v>
      </c>
      <c r="I556" s="18">
        <f>IF($S556="","",INDEX(Transjer!$E$6:$E$125,$B556))</f>
        <v>0</v>
      </c>
      <c r="J556" s="19">
        <f>IF($S556="","",INDEX(Skjermingsrenter!$B$6:$B$35,$C556))</f>
        <v>5.0000000000000001E-3</v>
      </c>
      <c r="K556" s="20">
        <f t="shared" si="65"/>
        <v>44197</v>
      </c>
      <c r="L556" s="21">
        <f>IF($S556="","",IF($G556&lt;YEAR($F556),0,$H556*SUMIFS(Utbytter!$D$6:$D$1005,Utbytter!$A$6:$A$1005,$E556,Utbytter!$B$6:$B$1005,"&gt;="&amp;$K556,Utbytter!$B$6:$B$1005,"&lt;="&amp;DATE($G556,12,31))))</f>
        <v>0</v>
      </c>
      <c r="M556" s="21">
        <f t="shared" si="71"/>
        <v>0</v>
      </c>
      <c r="N556" s="21">
        <f t="shared" si="66"/>
        <v>0</v>
      </c>
      <c r="O556" s="21">
        <f t="shared" si="67"/>
        <v>0</v>
      </c>
      <c r="P556" s="21">
        <f t="shared" si="68"/>
        <v>0</v>
      </c>
      <c r="Q556" s="21">
        <f t="shared" si="69"/>
        <v>0</v>
      </c>
      <c r="R556" s="21">
        <f t="shared" si="70"/>
        <v>0</v>
      </c>
      <c r="S556" s="7">
        <f>IF(ROW()-5&lt;=Kontroll!$B$8,1,"")</f>
        <v>1</v>
      </c>
    </row>
    <row r="557" spans="1:19" x14ac:dyDescent="0.2">
      <c r="A557" s="7">
        <f t="shared" si="64"/>
        <v>552</v>
      </c>
      <c r="B557" s="7">
        <f>IF($S557="","",INT(($A557-1)/Kontroll!$B$6)+1)</f>
        <v>111</v>
      </c>
      <c r="C557" s="7">
        <f>IF($S557="","",MOD($A557-1,Kontroll!$B$6)+1)</f>
        <v>2</v>
      </c>
      <c r="D557" s="15" t="str">
        <f>IF($S557="","",INDEX(Transjer!$A$6:$A$125,$B557))</f>
        <v/>
      </c>
      <c r="E557" s="15">
        <f>IF($S557="","",INDEX(Transjer!$B$6:$B$125,$B557))</f>
        <v>0</v>
      </c>
      <c r="F557" s="16">
        <f>IF($S557="","",INDEX(Transjer!$C$6:$C$125,$B557))</f>
        <v>0</v>
      </c>
      <c r="G557" s="17">
        <f>IF($S557="","",INDEX(Skjermingsrenter!$A$6:$A$35,$C557))</f>
        <v>2022</v>
      </c>
      <c r="H557" s="18">
        <f>IF($S557="","",INDEX(Transjer!$D$6:$D$125,$B557))</f>
        <v>0</v>
      </c>
      <c r="I557" s="18">
        <f>IF($S557="","",INDEX(Transjer!$E$6:$E$125,$B557))</f>
        <v>0</v>
      </c>
      <c r="J557" s="19">
        <f>IF($S557="","",INDEX(Skjermingsrenter!$B$6:$B$35,$C557))</f>
        <v>1.7000000000000001E-2</v>
      </c>
      <c r="K557" s="20">
        <f t="shared" si="65"/>
        <v>44562</v>
      </c>
      <c r="L557" s="21">
        <f>IF($S557="","",IF($G557&lt;YEAR($F557),0,$H557*SUMIFS(Utbytter!$D$6:$D$1005,Utbytter!$A$6:$A$1005,$E557,Utbytter!$B$6:$B$1005,"&gt;="&amp;$K557,Utbytter!$B$6:$B$1005,"&lt;="&amp;DATE($G557,12,31))))</f>
        <v>0</v>
      </c>
      <c r="M557" s="21">
        <f t="shared" si="71"/>
        <v>0</v>
      </c>
      <c r="N557" s="21">
        <f t="shared" si="66"/>
        <v>0</v>
      </c>
      <c r="O557" s="21">
        <f t="shared" si="67"/>
        <v>0</v>
      </c>
      <c r="P557" s="21">
        <f t="shared" si="68"/>
        <v>0</v>
      </c>
      <c r="Q557" s="21">
        <f t="shared" si="69"/>
        <v>0</v>
      </c>
      <c r="R557" s="21">
        <f t="shared" si="70"/>
        <v>0</v>
      </c>
      <c r="S557" s="7">
        <f>IF(ROW()-5&lt;=Kontroll!$B$8,1,"")</f>
        <v>1</v>
      </c>
    </row>
    <row r="558" spans="1:19" x14ac:dyDescent="0.2">
      <c r="A558" s="7">
        <f t="shared" si="64"/>
        <v>553</v>
      </c>
      <c r="B558" s="7">
        <f>IF($S558="","",INT(($A558-1)/Kontroll!$B$6)+1)</f>
        <v>111</v>
      </c>
      <c r="C558" s="7">
        <f>IF($S558="","",MOD($A558-1,Kontroll!$B$6)+1)</f>
        <v>3</v>
      </c>
      <c r="D558" s="15" t="str">
        <f>IF($S558="","",INDEX(Transjer!$A$6:$A$125,$B558))</f>
        <v/>
      </c>
      <c r="E558" s="15">
        <f>IF($S558="","",INDEX(Transjer!$B$6:$B$125,$B558))</f>
        <v>0</v>
      </c>
      <c r="F558" s="16">
        <f>IF($S558="","",INDEX(Transjer!$C$6:$C$125,$B558))</f>
        <v>0</v>
      </c>
      <c r="G558" s="17">
        <f>IF($S558="","",INDEX(Skjermingsrenter!$A$6:$A$35,$C558))</f>
        <v>2023</v>
      </c>
      <c r="H558" s="18">
        <f>IF($S558="","",INDEX(Transjer!$D$6:$D$125,$B558))</f>
        <v>0</v>
      </c>
      <c r="I558" s="18">
        <f>IF($S558="","",INDEX(Transjer!$E$6:$E$125,$B558))</f>
        <v>0</v>
      </c>
      <c r="J558" s="19">
        <f>IF($S558="","",INDEX(Skjermingsrenter!$B$6:$B$35,$C558))</f>
        <v>3.2000000000000001E-2</v>
      </c>
      <c r="K558" s="20">
        <f t="shared" si="65"/>
        <v>44927</v>
      </c>
      <c r="L558" s="21">
        <f>IF($S558="","",IF($G558&lt;YEAR($F558),0,$H558*SUMIFS(Utbytter!$D$6:$D$1005,Utbytter!$A$6:$A$1005,$E558,Utbytter!$B$6:$B$1005,"&gt;="&amp;$K558,Utbytter!$B$6:$B$1005,"&lt;="&amp;DATE($G558,12,31))))</f>
        <v>0</v>
      </c>
      <c r="M558" s="21">
        <f t="shared" si="71"/>
        <v>0</v>
      </c>
      <c r="N558" s="21">
        <f t="shared" si="66"/>
        <v>0</v>
      </c>
      <c r="O558" s="21">
        <f t="shared" si="67"/>
        <v>0</v>
      </c>
      <c r="P558" s="21">
        <f t="shared" si="68"/>
        <v>0</v>
      </c>
      <c r="Q558" s="21">
        <f t="shared" si="69"/>
        <v>0</v>
      </c>
      <c r="R558" s="21">
        <f t="shared" si="70"/>
        <v>0</v>
      </c>
      <c r="S558" s="7">
        <f>IF(ROW()-5&lt;=Kontroll!$B$8,1,"")</f>
        <v>1</v>
      </c>
    </row>
    <row r="559" spans="1:19" x14ac:dyDescent="0.2">
      <c r="A559" s="7">
        <f t="shared" si="64"/>
        <v>554</v>
      </c>
      <c r="B559" s="7">
        <f>IF($S559="","",INT(($A559-1)/Kontroll!$B$6)+1)</f>
        <v>111</v>
      </c>
      <c r="C559" s="7">
        <f>IF($S559="","",MOD($A559-1,Kontroll!$B$6)+1)</f>
        <v>4</v>
      </c>
      <c r="D559" s="15" t="str">
        <f>IF($S559="","",INDEX(Transjer!$A$6:$A$125,$B559))</f>
        <v/>
      </c>
      <c r="E559" s="15">
        <f>IF($S559="","",INDEX(Transjer!$B$6:$B$125,$B559))</f>
        <v>0</v>
      </c>
      <c r="F559" s="16">
        <f>IF($S559="","",INDEX(Transjer!$C$6:$C$125,$B559))</f>
        <v>0</v>
      </c>
      <c r="G559" s="17">
        <f>IF($S559="","",INDEX(Skjermingsrenter!$A$6:$A$35,$C559))</f>
        <v>2024</v>
      </c>
      <c r="H559" s="18">
        <f>IF($S559="","",INDEX(Transjer!$D$6:$D$125,$B559))</f>
        <v>0</v>
      </c>
      <c r="I559" s="18">
        <f>IF($S559="","",INDEX(Transjer!$E$6:$E$125,$B559))</f>
        <v>0</v>
      </c>
      <c r="J559" s="19">
        <f>IF($S559="","",INDEX(Skjermingsrenter!$B$6:$B$35,$C559))</f>
        <v>3.9E-2</v>
      </c>
      <c r="K559" s="20">
        <f t="shared" si="65"/>
        <v>45292</v>
      </c>
      <c r="L559" s="21">
        <f>IF($S559="","",IF($G559&lt;YEAR($F559),0,$H559*SUMIFS(Utbytter!$D$6:$D$1005,Utbytter!$A$6:$A$1005,$E559,Utbytter!$B$6:$B$1005,"&gt;="&amp;$K559,Utbytter!$B$6:$B$1005,"&lt;="&amp;DATE($G559,12,31))))</f>
        <v>0</v>
      </c>
      <c r="M559" s="21">
        <f t="shared" si="71"/>
        <v>0</v>
      </c>
      <c r="N559" s="21">
        <f t="shared" si="66"/>
        <v>0</v>
      </c>
      <c r="O559" s="21">
        <f t="shared" si="67"/>
        <v>0</v>
      </c>
      <c r="P559" s="21">
        <f t="shared" si="68"/>
        <v>0</v>
      </c>
      <c r="Q559" s="21">
        <f t="shared" si="69"/>
        <v>0</v>
      </c>
      <c r="R559" s="21">
        <f t="shared" si="70"/>
        <v>0</v>
      </c>
      <c r="S559" s="7">
        <f>IF(ROW()-5&lt;=Kontroll!$B$8,1,"")</f>
        <v>1</v>
      </c>
    </row>
    <row r="560" spans="1:19" x14ac:dyDescent="0.2">
      <c r="A560" s="7">
        <f t="shared" si="64"/>
        <v>555</v>
      </c>
      <c r="B560" s="7">
        <f>IF($S560="","",INT(($A560-1)/Kontroll!$B$6)+1)</f>
        <v>111</v>
      </c>
      <c r="C560" s="7">
        <f>IF($S560="","",MOD($A560-1,Kontroll!$B$6)+1)</f>
        <v>5</v>
      </c>
      <c r="D560" s="15" t="str">
        <f>IF($S560="","",INDEX(Transjer!$A$6:$A$125,$B560))</f>
        <v/>
      </c>
      <c r="E560" s="15">
        <f>IF($S560="","",INDEX(Transjer!$B$6:$B$125,$B560))</f>
        <v>0</v>
      </c>
      <c r="F560" s="16">
        <f>IF($S560="","",INDEX(Transjer!$C$6:$C$125,$B560))</f>
        <v>0</v>
      </c>
      <c r="G560" s="17">
        <f>IF($S560="","",INDEX(Skjermingsrenter!$A$6:$A$35,$C560))</f>
        <v>2025</v>
      </c>
      <c r="H560" s="18">
        <f>IF($S560="","",INDEX(Transjer!$D$6:$D$125,$B560))</f>
        <v>0</v>
      </c>
      <c r="I560" s="18">
        <f>IF($S560="","",INDEX(Transjer!$E$6:$E$125,$B560))</f>
        <v>0</v>
      </c>
      <c r="J560" s="19">
        <f>IF($S560="","",INDEX(Skjermingsrenter!$B$6:$B$35,$C560))</f>
        <v>3.5999999999999997E-2</v>
      </c>
      <c r="K560" s="20">
        <f t="shared" si="65"/>
        <v>45658</v>
      </c>
      <c r="L560" s="21">
        <f>IF($S560="","",IF($G560&lt;YEAR($F560),0,$H560*SUMIFS(Utbytter!$D$6:$D$1005,Utbytter!$A$6:$A$1005,$E560,Utbytter!$B$6:$B$1005,"&gt;="&amp;$K560,Utbytter!$B$6:$B$1005,"&lt;="&amp;DATE($G560,12,31))))</f>
        <v>0</v>
      </c>
      <c r="M560" s="21">
        <f t="shared" si="71"/>
        <v>0</v>
      </c>
      <c r="N560" s="21">
        <f t="shared" si="66"/>
        <v>0</v>
      </c>
      <c r="O560" s="21">
        <f t="shared" si="67"/>
        <v>0</v>
      </c>
      <c r="P560" s="21">
        <f t="shared" si="68"/>
        <v>0</v>
      </c>
      <c r="Q560" s="21">
        <f t="shared" si="69"/>
        <v>0</v>
      </c>
      <c r="R560" s="21">
        <f t="shared" si="70"/>
        <v>0</v>
      </c>
      <c r="S560" s="7">
        <f>IF(ROW()-5&lt;=Kontroll!$B$8,1,"")</f>
        <v>1</v>
      </c>
    </row>
    <row r="561" spans="1:19" x14ac:dyDescent="0.2">
      <c r="A561" s="7">
        <f t="shared" si="64"/>
        <v>556</v>
      </c>
      <c r="B561" s="7">
        <f>IF($S561="","",INT(($A561-1)/Kontroll!$B$6)+1)</f>
        <v>112</v>
      </c>
      <c r="C561" s="7">
        <f>IF($S561="","",MOD($A561-1,Kontroll!$B$6)+1)</f>
        <v>1</v>
      </c>
      <c r="D561" s="15" t="str">
        <f>IF($S561="","",INDEX(Transjer!$A$6:$A$125,$B561))</f>
        <v/>
      </c>
      <c r="E561" s="15">
        <f>IF($S561="","",INDEX(Transjer!$B$6:$B$125,$B561))</f>
        <v>0</v>
      </c>
      <c r="F561" s="16">
        <f>IF($S561="","",INDEX(Transjer!$C$6:$C$125,$B561))</f>
        <v>0</v>
      </c>
      <c r="G561" s="17">
        <f>IF($S561="","",INDEX(Skjermingsrenter!$A$6:$A$35,$C561))</f>
        <v>2021</v>
      </c>
      <c r="H561" s="18">
        <f>IF($S561="","",INDEX(Transjer!$D$6:$D$125,$B561))</f>
        <v>0</v>
      </c>
      <c r="I561" s="18">
        <f>IF($S561="","",INDEX(Transjer!$E$6:$E$125,$B561))</f>
        <v>0</v>
      </c>
      <c r="J561" s="19">
        <f>IF($S561="","",INDEX(Skjermingsrenter!$B$6:$B$35,$C561))</f>
        <v>5.0000000000000001E-3</v>
      </c>
      <c r="K561" s="20">
        <f t="shared" si="65"/>
        <v>44197</v>
      </c>
      <c r="L561" s="21">
        <f>IF($S561="","",IF($G561&lt;YEAR($F561),0,$H561*SUMIFS(Utbytter!$D$6:$D$1005,Utbytter!$A$6:$A$1005,$E561,Utbytter!$B$6:$B$1005,"&gt;="&amp;$K561,Utbytter!$B$6:$B$1005,"&lt;="&amp;DATE($G561,12,31))))</f>
        <v>0</v>
      </c>
      <c r="M561" s="21">
        <f t="shared" si="71"/>
        <v>0</v>
      </c>
      <c r="N561" s="21">
        <f t="shared" si="66"/>
        <v>0</v>
      </c>
      <c r="O561" s="21">
        <f t="shared" si="67"/>
        <v>0</v>
      </c>
      <c r="P561" s="21">
        <f t="shared" si="68"/>
        <v>0</v>
      </c>
      <c r="Q561" s="21">
        <f t="shared" si="69"/>
        <v>0</v>
      </c>
      <c r="R561" s="21">
        <f t="shared" si="70"/>
        <v>0</v>
      </c>
      <c r="S561" s="7">
        <f>IF(ROW()-5&lt;=Kontroll!$B$8,1,"")</f>
        <v>1</v>
      </c>
    </row>
    <row r="562" spans="1:19" x14ac:dyDescent="0.2">
      <c r="A562" s="7">
        <f t="shared" si="64"/>
        <v>557</v>
      </c>
      <c r="B562" s="7">
        <f>IF($S562="","",INT(($A562-1)/Kontroll!$B$6)+1)</f>
        <v>112</v>
      </c>
      <c r="C562" s="7">
        <f>IF($S562="","",MOD($A562-1,Kontroll!$B$6)+1)</f>
        <v>2</v>
      </c>
      <c r="D562" s="15" t="str">
        <f>IF($S562="","",INDEX(Transjer!$A$6:$A$125,$B562))</f>
        <v/>
      </c>
      <c r="E562" s="15">
        <f>IF($S562="","",INDEX(Transjer!$B$6:$B$125,$B562))</f>
        <v>0</v>
      </c>
      <c r="F562" s="16">
        <f>IF($S562="","",INDEX(Transjer!$C$6:$C$125,$B562))</f>
        <v>0</v>
      </c>
      <c r="G562" s="17">
        <f>IF($S562="","",INDEX(Skjermingsrenter!$A$6:$A$35,$C562))</f>
        <v>2022</v>
      </c>
      <c r="H562" s="18">
        <f>IF($S562="","",INDEX(Transjer!$D$6:$D$125,$B562))</f>
        <v>0</v>
      </c>
      <c r="I562" s="18">
        <f>IF($S562="","",INDEX(Transjer!$E$6:$E$125,$B562))</f>
        <v>0</v>
      </c>
      <c r="J562" s="19">
        <f>IF($S562="","",INDEX(Skjermingsrenter!$B$6:$B$35,$C562))</f>
        <v>1.7000000000000001E-2</v>
      </c>
      <c r="K562" s="20">
        <f t="shared" si="65"/>
        <v>44562</v>
      </c>
      <c r="L562" s="21">
        <f>IF($S562="","",IF($G562&lt;YEAR($F562),0,$H562*SUMIFS(Utbytter!$D$6:$D$1005,Utbytter!$A$6:$A$1005,$E562,Utbytter!$B$6:$B$1005,"&gt;="&amp;$K562,Utbytter!$B$6:$B$1005,"&lt;="&amp;DATE($G562,12,31))))</f>
        <v>0</v>
      </c>
      <c r="M562" s="21">
        <f t="shared" si="71"/>
        <v>0</v>
      </c>
      <c r="N562" s="21">
        <f t="shared" si="66"/>
        <v>0</v>
      </c>
      <c r="O562" s="21">
        <f t="shared" si="67"/>
        <v>0</v>
      </c>
      <c r="P562" s="21">
        <f t="shared" si="68"/>
        <v>0</v>
      </c>
      <c r="Q562" s="21">
        <f t="shared" si="69"/>
        <v>0</v>
      </c>
      <c r="R562" s="21">
        <f t="shared" si="70"/>
        <v>0</v>
      </c>
      <c r="S562" s="7">
        <f>IF(ROW()-5&lt;=Kontroll!$B$8,1,"")</f>
        <v>1</v>
      </c>
    </row>
    <row r="563" spans="1:19" x14ac:dyDescent="0.2">
      <c r="A563" s="7">
        <f t="shared" si="64"/>
        <v>558</v>
      </c>
      <c r="B563" s="7">
        <f>IF($S563="","",INT(($A563-1)/Kontroll!$B$6)+1)</f>
        <v>112</v>
      </c>
      <c r="C563" s="7">
        <f>IF($S563="","",MOD($A563-1,Kontroll!$B$6)+1)</f>
        <v>3</v>
      </c>
      <c r="D563" s="15" t="str">
        <f>IF($S563="","",INDEX(Transjer!$A$6:$A$125,$B563))</f>
        <v/>
      </c>
      <c r="E563" s="15">
        <f>IF($S563="","",INDEX(Transjer!$B$6:$B$125,$B563))</f>
        <v>0</v>
      </c>
      <c r="F563" s="16">
        <f>IF($S563="","",INDEX(Transjer!$C$6:$C$125,$B563))</f>
        <v>0</v>
      </c>
      <c r="G563" s="17">
        <f>IF($S563="","",INDEX(Skjermingsrenter!$A$6:$A$35,$C563))</f>
        <v>2023</v>
      </c>
      <c r="H563" s="18">
        <f>IF($S563="","",INDEX(Transjer!$D$6:$D$125,$B563))</f>
        <v>0</v>
      </c>
      <c r="I563" s="18">
        <f>IF($S563="","",INDEX(Transjer!$E$6:$E$125,$B563))</f>
        <v>0</v>
      </c>
      <c r="J563" s="19">
        <f>IF($S563="","",INDEX(Skjermingsrenter!$B$6:$B$35,$C563))</f>
        <v>3.2000000000000001E-2</v>
      </c>
      <c r="K563" s="20">
        <f t="shared" si="65"/>
        <v>44927</v>
      </c>
      <c r="L563" s="21">
        <f>IF($S563="","",IF($G563&lt;YEAR($F563),0,$H563*SUMIFS(Utbytter!$D$6:$D$1005,Utbytter!$A$6:$A$1005,$E563,Utbytter!$B$6:$B$1005,"&gt;="&amp;$K563,Utbytter!$B$6:$B$1005,"&lt;="&amp;DATE($G563,12,31))))</f>
        <v>0</v>
      </c>
      <c r="M563" s="21">
        <f t="shared" si="71"/>
        <v>0</v>
      </c>
      <c r="N563" s="21">
        <f t="shared" si="66"/>
        <v>0</v>
      </c>
      <c r="O563" s="21">
        <f t="shared" si="67"/>
        <v>0</v>
      </c>
      <c r="P563" s="21">
        <f t="shared" si="68"/>
        <v>0</v>
      </c>
      <c r="Q563" s="21">
        <f t="shared" si="69"/>
        <v>0</v>
      </c>
      <c r="R563" s="21">
        <f t="shared" si="70"/>
        <v>0</v>
      </c>
      <c r="S563" s="7">
        <f>IF(ROW()-5&lt;=Kontroll!$B$8,1,"")</f>
        <v>1</v>
      </c>
    </row>
    <row r="564" spans="1:19" x14ac:dyDescent="0.2">
      <c r="A564" s="7">
        <f t="shared" si="64"/>
        <v>559</v>
      </c>
      <c r="B564" s="7">
        <f>IF($S564="","",INT(($A564-1)/Kontroll!$B$6)+1)</f>
        <v>112</v>
      </c>
      <c r="C564" s="7">
        <f>IF($S564="","",MOD($A564-1,Kontroll!$B$6)+1)</f>
        <v>4</v>
      </c>
      <c r="D564" s="15" t="str">
        <f>IF($S564="","",INDEX(Transjer!$A$6:$A$125,$B564))</f>
        <v/>
      </c>
      <c r="E564" s="15">
        <f>IF($S564="","",INDEX(Transjer!$B$6:$B$125,$B564))</f>
        <v>0</v>
      </c>
      <c r="F564" s="16">
        <f>IF($S564="","",INDEX(Transjer!$C$6:$C$125,$B564))</f>
        <v>0</v>
      </c>
      <c r="G564" s="17">
        <f>IF($S564="","",INDEX(Skjermingsrenter!$A$6:$A$35,$C564))</f>
        <v>2024</v>
      </c>
      <c r="H564" s="18">
        <f>IF($S564="","",INDEX(Transjer!$D$6:$D$125,$B564))</f>
        <v>0</v>
      </c>
      <c r="I564" s="18">
        <f>IF($S564="","",INDEX(Transjer!$E$6:$E$125,$B564))</f>
        <v>0</v>
      </c>
      <c r="J564" s="19">
        <f>IF($S564="","",INDEX(Skjermingsrenter!$B$6:$B$35,$C564))</f>
        <v>3.9E-2</v>
      </c>
      <c r="K564" s="20">
        <f t="shared" si="65"/>
        <v>45292</v>
      </c>
      <c r="L564" s="21">
        <f>IF($S564="","",IF($G564&lt;YEAR($F564),0,$H564*SUMIFS(Utbytter!$D$6:$D$1005,Utbytter!$A$6:$A$1005,$E564,Utbytter!$B$6:$B$1005,"&gt;="&amp;$K564,Utbytter!$B$6:$B$1005,"&lt;="&amp;DATE($G564,12,31))))</f>
        <v>0</v>
      </c>
      <c r="M564" s="21">
        <f t="shared" si="71"/>
        <v>0</v>
      </c>
      <c r="N564" s="21">
        <f t="shared" si="66"/>
        <v>0</v>
      </c>
      <c r="O564" s="21">
        <f t="shared" si="67"/>
        <v>0</v>
      </c>
      <c r="P564" s="21">
        <f t="shared" si="68"/>
        <v>0</v>
      </c>
      <c r="Q564" s="21">
        <f t="shared" si="69"/>
        <v>0</v>
      </c>
      <c r="R564" s="21">
        <f t="shared" si="70"/>
        <v>0</v>
      </c>
      <c r="S564" s="7">
        <f>IF(ROW()-5&lt;=Kontroll!$B$8,1,"")</f>
        <v>1</v>
      </c>
    </row>
    <row r="565" spans="1:19" x14ac:dyDescent="0.2">
      <c r="A565" s="7">
        <f t="shared" si="64"/>
        <v>560</v>
      </c>
      <c r="B565" s="7">
        <f>IF($S565="","",INT(($A565-1)/Kontroll!$B$6)+1)</f>
        <v>112</v>
      </c>
      <c r="C565" s="7">
        <f>IF($S565="","",MOD($A565-1,Kontroll!$B$6)+1)</f>
        <v>5</v>
      </c>
      <c r="D565" s="15" t="str">
        <f>IF($S565="","",INDEX(Transjer!$A$6:$A$125,$B565))</f>
        <v/>
      </c>
      <c r="E565" s="15">
        <f>IF($S565="","",INDEX(Transjer!$B$6:$B$125,$B565))</f>
        <v>0</v>
      </c>
      <c r="F565" s="16">
        <f>IF($S565="","",INDEX(Transjer!$C$6:$C$125,$B565))</f>
        <v>0</v>
      </c>
      <c r="G565" s="17">
        <f>IF($S565="","",INDEX(Skjermingsrenter!$A$6:$A$35,$C565))</f>
        <v>2025</v>
      </c>
      <c r="H565" s="18">
        <f>IF($S565="","",INDEX(Transjer!$D$6:$D$125,$B565))</f>
        <v>0</v>
      </c>
      <c r="I565" s="18">
        <f>IF($S565="","",INDEX(Transjer!$E$6:$E$125,$B565))</f>
        <v>0</v>
      </c>
      <c r="J565" s="19">
        <f>IF($S565="","",INDEX(Skjermingsrenter!$B$6:$B$35,$C565))</f>
        <v>3.5999999999999997E-2</v>
      </c>
      <c r="K565" s="20">
        <f t="shared" si="65"/>
        <v>45658</v>
      </c>
      <c r="L565" s="21">
        <f>IF($S565="","",IF($G565&lt;YEAR($F565),0,$H565*SUMIFS(Utbytter!$D$6:$D$1005,Utbytter!$A$6:$A$1005,$E565,Utbytter!$B$6:$B$1005,"&gt;="&amp;$K565,Utbytter!$B$6:$B$1005,"&lt;="&amp;DATE($G565,12,31))))</f>
        <v>0</v>
      </c>
      <c r="M565" s="21">
        <f t="shared" si="71"/>
        <v>0</v>
      </c>
      <c r="N565" s="21">
        <f t="shared" si="66"/>
        <v>0</v>
      </c>
      <c r="O565" s="21">
        <f t="shared" si="67"/>
        <v>0</v>
      </c>
      <c r="P565" s="21">
        <f t="shared" si="68"/>
        <v>0</v>
      </c>
      <c r="Q565" s="21">
        <f t="shared" si="69"/>
        <v>0</v>
      </c>
      <c r="R565" s="21">
        <f t="shared" si="70"/>
        <v>0</v>
      </c>
      <c r="S565" s="7">
        <f>IF(ROW()-5&lt;=Kontroll!$B$8,1,"")</f>
        <v>1</v>
      </c>
    </row>
    <row r="566" spans="1:19" x14ac:dyDescent="0.2">
      <c r="A566" s="7">
        <f t="shared" si="64"/>
        <v>561</v>
      </c>
      <c r="B566" s="7">
        <f>IF($S566="","",INT(($A566-1)/Kontroll!$B$6)+1)</f>
        <v>113</v>
      </c>
      <c r="C566" s="7">
        <f>IF($S566="","",MOD($A566-1,Kontroll!$B$6)+1)</f>
        <v>1</v>
      </c>
      <c r="D566" s="15" t="str">
        <f>IF($S566="","",INDEX(Transjer!$A$6:$A$125,$B566))</f>
        <v/>
      </c>
      <c r="E566" s="15">
        <f>IF($S566="","",INDEX(Transjer!$B$6:$B$125,$B566))</f>
        <v>0</v>
      </c>
      <c r="F566" s="16">
        <f>IF($S566="","",INDEX(Transjer!$C$6:$C$125,$B566))</f>
        <v>0</v>
      </c>
      <c r="G566" s="17">
        <f>IF($S566="","",INDEX(Skjermingsrenter!$A$6:$A$35,$C566))</f>
        <v>2021</v>
      </c>
      <c r="H566" s="18">
        <f>IF($S566="","",INDEX(Transjer!$D$6:$D$125,$B566))</f>
        <v>0</v>
      </c>
      <c r="I566" s="18">
        <f>IF($S566="","",INDEX(Transjer!$E$6:$E$125,$B566))</f>
        <v>0</v>
      </c>
      <c r="J566" s="19">
        <f>IF($S566="","",INDEX(Skjermingsrenter!$B$6:$B$35,$C566))</f>
        <v>5.0000000000000001E-3</v>
      </c>
      <c r="K566" s="20">
        <f t="shared" si="65"/>
        <v>44197</v>
      </c>
      <c r="L566" s="21">
        <f>IF($S566="","",IF($G566&lt;YEAR($F566),0,$H566*SUMIFS(Utbytter!$D$6:$D$1005,Utbytter!$A$6:$A$1005,$E566,Utbytter!$B$6:$B$1005,"&gt;="&amp;$K566,Utbytter!$B$6:$B$1005,"&lt;="&amp;DATE($G566,12,31))))</f>
        <v>0</v>
      </c>
      <c r="M566" s="21">
        <f t="shared" si="71"/>
        <v>0</v>
      </c>
      <c r="N566" s="21">
        <f t="shared" si="66"/>
        <v>0</v>
      </c>
      <c r="O566" s="21">
        <f t="shared" si="67"/>
        <v>0</v>
      </c>
      <c r="P566" s="21">
        <f t="shared" si="68"/>
        <v>0</v>
      </c>
      <c r="Q566" s="21">
        <f t="shared" si="69"/>
        <v>0</v>
      </c>
      <c r="R566" s="21">
        <f t="shared" si="70"/>
        <v>0</v>
      </c>
      <c r="S566" s="7">
        <f>IF(ROW()-5&lt;=Kontroll!$B$8,1,"")</f>
        <v>1</v>
      </c>
    </row>
    <row r="567" spans="1:19" x14ac:dyDescent="0.2">
      <c r="A567" s="7">
        <f t="shared" si="64"/>
        <v>562</v>
      </c>
      <c r="B567" s="7">
        <f>IF($S567="","",INT(($A567-1)/Kontroll!$B$6)+1)</f>
        <v>113</v>
      </c>
      <c r="C567" s="7">
        <f>IF($S567="","",MOD($A567-1,Kontroll!$B$6)+1)</f>
        <v>2</v>
      </c>
      <c r="D567" s="15" t="str">
        <f>IF($S567="","",INDEX(Transjer!$A$6:$A$125,$B567))</f>
        <v/>
      </c>
      <c r="E567" s="15">
        <f>IF($S567="","",INDEX(Transjer!$B$6:$B$125,$B567))</f>
        <v>0</v>
      </c>
      <c r="F567" s="16">
        <f>IF($S567="","",INDEX(Transjer!$C$6:$C$125,$B567))</f>
        <v>0</v>
      </c>
      <c r="G567" s="17">
        <f>IF($S567="","",INDEX(Skjermingsrenter!$A$6:$A$35,$C567))</f>
        <v>2022</v>
      </c>
      <c r="H567" s="18">
        <f>IF($S567="","",INDEX(Transjer!$D$6:$D$125,$B567))</f>
        <v>0</v>
      </c>
      <c r="I567" s="18">
        <f>IF($S567="","",INDEX(Transjer!$E$6:$E$125,$B567))</f>
        <v>0</v>
      </c>
      <c r="J567" s="19">
        <f>IF($S567="","",INDEX(Skjermingsrenter!$B$6:$B$35,$C567))</f>
        <v>1.7000000000000001E-2</v>
      </c>
      <c r="K567" s="20">
        <f t="shared" si="65"/>
        <v>44562</v>
      </c>
      <c r="L567" s="21">
        <f>IF($S567="","",IF($G567&lt;YEAR($F567),0,$H567*SUMIFS(Utbytter!$D$6:$D$1005,Utbytter!$A$6:$A$1005,$E567,Utbytter!$B$6:$B$1005,"&gt;="&amp;$K567,Utbytter!$B$6:$B$1005,"&lt;="&amp;DATE($G567,12,31))))</f>
        <v>0</v>
      </c>
      <c r="M567" s="21">
        <f t="shared" si="71"/>
        <v>0</v>
      </c>
      <c r="N567" s="21">
        <f t="shared" si="66"/>
        <v>0</v>
      </c>
      <c r="O567" s="21">
        <f t="shared" si="67"/>
        <v>0</v>
      </c>
      <c r="P567" s="21">
        <f t="shared" si="68"/>
        <v>0</v>
      </c>
      <c r="Q567" s="21">
        <f t="shared" si="69"/>
        <v>0</v>
      </c>
      <c r="R567" s="21">
        <f t="shared" si="70"/>
        <v>0</v>
      </c>
      <c r="S567" s="7">
        <f>IF(ROW()-5&lt;=Kontroll!$B$8,1,"")</f>
        <v>1</v>
      </c>
    </row>
    <row r="568" spans="1:19" x14ac:dyDescent="0.2">
      <c r="A568" s="7">
        <f t="shared" si="64"/>
        <v>563</v>
      </c>
      <c r="B568" s="7">
        <f>IF($S568="","",INT(($A568-1)/Kontroll!$B$6)+1)</f>
        <v>113</v>
      </c>
      <c r="C568" s="7">
        <f>IF($S568="","",MOD($A568-1,Kontroll!$B$6)+1)</f>
        <v>3</v>
      </c>
      <c r="D568" s="15" t="str">
        <f>IF($S568="","",INDEX(Transjer!$A$6:$A$125,$B568))</f>
        <v/>
      </c>
      <c r="E568" s="15">
        <f>IF($S568="","",INDEX(Transjer!$B$6:$B$125,$B568))</f>
        <v>0</v>
      </c>
      <c r="F568" s="16">
        <f>IF($S568="","",INDEX(Transjer!$C$6:$C$125,$B568))</f>
        <v>0</v>
      </c>
      <c r="G568" s="17">
        <f>IF($S568="","",INDEX(Skjermingsrenter!$A$6:$A$35,$C568))</f>
        <v>2023</v>
      </c>
      <c r="H568" s="18">
        <f>IF($S568="","",INDEX(Transjer!$D$6:$D$125,$B568))</f>
        <v>0</v>
      </c>
      <c r="I568" s="18">
        <f>IF($S568="","",INDEX(Transjer!$E$6:$E$125,$B568))</f>
        <v>0</v>
      </c>
      <c r="J568" s="19">
        <f>IF($S568="","",INDEX(Skjermingsrenter!$B$6:$B$35,$C568))</f>
        <v>3.2000000000000001E-2</v>
      </c>
      <c r="K568" s="20">
        <f t="shared" si="65"/>
        <v>44927</v>
      </c>
      <c r="L568" s="21">
        <f>IF($S568="","",IF($G568&lt;YEAR($F568),0,$H568*SUMIFS(Utbytter!$D$6:$D$1005,Utbytter!$A$6:$A$1005,$E568,Utbytter!$B$6:$B$1005,"&gt;="&amp;$K568,Utbytter!$B$6:$B$1005,"&lt;="&amp;DATE($G568,12,31))))</f>
        <v>0</v>
      </c>
      <c r="M568" s="21">
        <f t="shared" si="71"/>
        <v>0</v>
      </c>
      <c r="N568" s="21">
        <f t="shared" si="66"/>
        <v>0</v>
      </c>
      <c r="O568" s="21">
        <f t="shared" si="67"/>
        <v>0</v>
      </c>
      <c r="P568" s="21">
        <f t="shared" si="68"/>
        <v>0</v>
      </c>
      <c r="Q568" s="21">
        <f t="shared" si="69"/>
        <v>0</v>
      </c>
      <c r="R568" s="21">
        <f t="shared" si="70"/>
        <v>0</v>
      </c>
      <c r="S568" s="7">
        <f>IF(ROW()-5&lt;=Kontroll!$B$8,1,"")</f>
        <v>1</v>
      </c>
    </row>
    <row r="569" spans="1:19" x14ac:dyDescent="0.2">
      <c r="A569" s="7">
        <f t="shared" si="64"/>
        <v>564</v>
      </c>
      <c r="B569" s="7">
        <f>IF($S569="","",INT(($A569-1)/Kontroll!$B$6)+1)</f>
        <v>113</v>
      </c>
      <c r="C569" s="7">
        <f>IF($S569="","",MOD($A569-1,Kontroll!$B$6)+1)</f>
        <v>4</v>
      </c>
      <c r="D569" s="15" t="str">
        <f>IF($S569="","",INDEX(Transjer!$A$6:$A$125,$B569))</f>
        <v/>
      </c>
      <c r="E569" s="15">
        <f>IF($S569="","",INDEX(Transjer!$B$6:$B$125,$B569))</f>
        <v>0</v>
      </c>
      <c r="F569" s="16">
        <f>IF($S569="","",INDEX(Transjer!$C$6:$C$125,$B569))</f>
        <v>0</v>
      </c>
      <c r="G569" s="17">
        <f>IF($S569="","",INDEX(Skjermingsrenter!$A$6:$A$35,$C569))</f>
        <v>2024</v>
      </c>
      <c r="H569" s="18">
        <f>IF($S569="","",INDEX(Transjer!$D$6:$D$125,$B569))</f>
        <v>0</v>
      </c>
      <c r="I569" s="18">
        <f>IF($S569="","",INDEX(Transjer!$E$6:$E$125,$B569))</f>
        <v>0</v>
      </c>
      <c r="J569" s="19">
        <f>IF($S569="","",INDEX(Skjermingsrenter!$B$6:$B$35,$C569))</f>
        <v>3.9E-2</v>
      </c>
      <c r="K569" s="20">
        <f t="shared" si="65"/>
        <v>45292</v>
      </c>
      <c r="L569" s="21">
        <f>IF($S569="","",IF($G569&lt;YEAR($F569),0,$H569*SUMIFS(Utbytter!$D$6:$D$1005,Utbytter!$A$6:$A$1005,$E569,Utbytter!$B$6:$B$1005,"&gt;="&amp;$K569,Utbytter!$B$6:$B$1005,"&lt;="&amp;DATE($G569,12,31))))</f>
        <v>0</v>
      </c>
      <c r="M569" s="21">
        <f t="shared" si="71"/>
        <v>0</v>
      </c>
      <c r="N569" s="21">
        <f t="shared" si="66"/>
        <v>0</v>
      </c>
      <c r="O569" s="21">
        <f t="shared" si="67"/>
        <v>0</v>
      </c>
      <c r="P569" s="21">
        <f t="shared" si="68"/>
        <v>0</v>
      </c>
      <c r="Q569" s="21">
        <f t="shared" si="69"/>
        <v>0</v>
      </c>
      <c r="R569" s="21">
        <f t="shared" si="70"/>
        <v>0</v>
      </c>
      <c r="S569" s="7">
        <f>IF(ROW()-5&lt;=Kontroll!$B$8,1,"")</f>
        <v>1</v>
      </c>
    </row>
    <row r="570" spans="1:19" x14ac:dyDescent="0.2">
      <c r="A570" s="7">
        <f t="shared" si="64"/>
        <v>565</v>
      </c>
      <c r="B570" s="7">
        <f>IF($S570="","",INT(($A570-1)/Kontroll!$B$6)+1)</f>
        <v>113</v>
      </c>
      <c r="C570" s="7">
        <f>IF($S570="","",MOD($A570-1,Kontroll!$B$6)+1)</f>
        <v>5</v>
      </c>
      <c r="D570" s="15" t="str">
        <f>IF($S570="","",INDEX(Transjer!$A$6:$A$125,$B570))</f>
        <v/>
      </c>
      <c r="E570" s="15">
        <f>IF($S570="","",INDEX(Transjer!$B$6:$B$125,$B570))</f>
        <v>0</v>
      </c>
      <c r="F570" s="16">
        <f>IF($S570="","",INDEX(Transjer!$C$6:$C$125,$B570))</f>
        <v>0</v>
      </c>
      <c r="G570" s="17">
        <f>IF($S570="","",INDEX(Skjermingsrenter!$A$6:$A$35,$C570))</f>
        <v>2025</v>
      </c>
      <c r="H570" s="18">
        <f>IF($S570="","",INDEX(Transjer!$D$6:$D$125,$B570))</f>
        <v>0</v>
      </c>
      <c r="I570" s="18">
        <f>IF($S570="","",INDEX(Transjer!$E$6:$E$125,$B570))</f>
        <v>0</v>
      </c>
      <c r="J570" s="19">
        <f>IF($S570="","",INDEX(Skjermingsrenter!$B$6:$B$35,$C570))</f>
        <v>3.5999999999999997E-2</v>
      </c>
      <c r="K570" s="20">
        <f t="shared" si="65"/>
        <v>45658</v>
      </c>
      <c r="L570" s="21">
        <f>IF($S570="","",IF($G570&lt;YEAR($F570),0,$H570*SUMIFS(Utbytter!$D$6:$D$1005,Utbytter!$A$6:$A$1005,$E570,Utbytter!$B$6:$B$1005,"&gt;="&amp;$K570,Utbytter!$B$6:$B$1005,"&lt;="&amp;DATE($G570,12,31))))</f>
        <v>0</v>
      </c>
      <c r="M570" s="21">
        <f t="shared" si="71"/>
        <v>0</v>
      </c>
      <c r="N570" s="21">
        <f t="shared" si="66"/>
        <v>0</v>
      </c>
      <c r="O570" s="21">
        <f t="shared" si="67"/>
        <v>0</v>
      </c>
      <c r="P570" s="21">
        <f t="shared" si="68"/>
        <v>0</v>
      </c>
      <c r="Q570" s="21">
        <f t="shared" si="69"/>
        <v>0</v>
      </c>
      <c r="R570" s="21">
        <f t="shared" si="70"/>
        <v>0</v>
      </c>
      <c r="S570" s="7">
        <f>IF(ROW()-5&lt;=Kontroll!$B$8,1,"")</f>
        <v>1</v>
      </c>
    </row>
    <row r="571" spans="1:19" x14ac:dyDescent="0.2">
      <c r="A571" s="7">
        <f t="shared" si="64"/>
        <v>566</v>
      </c>
      <c r="B571" s="7">
        <f>IF($S571="","",INT(($A571-1)/Kontroll!$B$6)+1)</f>
        <v>114</v>
      </c>
      <c r="C571" s="7">
        <f>IF($S571="","",MOD($A571-1,Kontroll!$B$6)+1)</f>
        <v>1</v>
      </c>
      <c r="D571" s="15" t="str">
        <f>IF($S571="","",INDEX(Transjer!$A$6:$A$125,$B571))</f>
        <v/>
      </c>
      <c r="E571" s="15">
        <f>IF($S571="","",INDEX(Transjer!$B$6:$B$125,$B571))</f>
        <v>0</v>
      </c>
      <c r="F571" s="16">
        <f>IF($S571="","",INDEX(Transjer!$C$6:$C$125,$B571))</f>
        <v>0</v>
      </c>
      <c r="G571" s="17">
        <f>IF($S571="","",INDEX(Skjermingsrenter!$A$6:$A$35,$C571))</f>
        <v>2021</v>
      </c>
      <c r="H571" s="18">
        <f>IF($S571="","",INDEX(Transjer!$D$6:$D$125,$B571))</f>
        <v>0</v>
      </c>
      <c r="I571" s="18">
        <f>IF($S571="","",INDEX(Transjer!$E$6:$E$125,$B571))</f>
        <v>0</v>
      </c>
      <c r="J571" s="19">
        <f>IF($S571="","",INDEX(Skjermingsrenter!$B$6:$B$35,$C571))</f>
        <v>5.0000000000000001E-3</v>
      </c>
      <c r="K571" s="20">
        <f t="shared" si="65"/>
        <v>44197</v>
      </c>
      <c r="L571" s="21">
        <f>IF($S571="","",IF($G571&lt;YEAR($F571),0,$H571*SUMIFS(Utbytter!$D$6:$D$1005,Utbytter!$A$6:$A$1005,$E571,Utbytter!$B$6:$B$1005,"&gt;="&amp;$K571,Utbytter!$B$6:$B$1005,"&lt;="&amp;DATE($G571,12,31))))</f>
        <v>0</v>
      </c>
      <c r="M571" s="21">
        <f t="shared" si="71"/>
        <v>0</v>
      </c>
      <c r="N571" s="21">
        <f t="shared" si="66"/>
        <v>0</v>
      </c>
      <c r="O571" s="21">
        <f t="shared" si="67"/>
        <v>0</v>
      </c>
      <c r="P571" s="21">
        <f t="shared" si="68"/>
        <v>0</v>
      </c>
      <c r="Q571" s="21">
        <f t="shared" si="69"/>
        <v>0</v>
      </c>
      <c r="R571" s="21">
        <f t="shared" si="70"/>
        <v>0</v>
      </c>
      <c r="S571" s="7">
        <f>IF(ROW()-5&lt;=Kontroll!$B$8,1,"")</f>
        <v>1</v>
      </c>
    </row>
    <row r="572" spans="1:19" x14ac:dyDescent="0.2">
      <c r="A572" s="7">
        <f t="shared" si="64"/>
        <v>567</v>
      </c>
      <c r="B572" s="7">
        <f>IF($S572="","",INT(($A572-1)/Kontroll!$B$6)+1)</f>
        <v>114</v>
      </c>
      <c r="C572" s="7">
        <f>IF($S572="","",MOD($A572-1,Kontroll!$B$6)+1)</f>
        <v>2</v>
      </c>
      <c r="D572" s="15" t="str">
        <f>IF($S572="","",INDEX(Transjer!$A$6:$A$125,$B572))</f>
        <v/>
      </c>
      <c r="E572" s="15">
        <f>IF($S572="","",INDEX(Transjer!$B$6:$B$125,$B572))</f>
        <v>0</v>
      </c>
      <c r="F572" s="16">
        <f>IF($S572="","",INDEX(Transjer!$C$6:$C$125,$B572))</f>
        <v>0</v>
      </c>
      <c r="G572" s="17">
        <f>IF($S572="","",INDEX(Skjermingsrenter!$A$6:$A$35,$C572))</f>
        <v>2022</v>
      </c>
      <c r="H572" s="18">
        <f>IF($S572="","",INDEX(Transjer!$D$6:$D$125,$B572))</f>
        <v>0</v>
      </c>
      <c r="I572" s="18">
        <f>IF($S572="","",INDEX(Transjer!$E$6:$E$125,$B572))</f>
        <v>0</v>
      </c>
      <c r="J572" s="19">
        <f>IF($S572="","",INDEX(Skjermingsrenter!$B$6:$B$35,$C572))</f>
        <v>1.7000000000000001E-2</v>
      </c>
      <c r="K572" s="20">
        <f t="shared" si="65"/>
        <v>44562</v>
      </c>
      <c r="L572" s="21">
        <f>IF($S572="","",IF($G572&lt;YEAR($F572),0,$H572*SUMIFS(Utbytter!$D$6:$D$1005,Utbytter!$A$6:$A$1005,$E572,Utbytter!$B$6:$B$1005,"&gt;="&amp;$K572,Utbytter!$B$6:$B$1005,"&lt;="&amp;DATE($G572,12,31))))</f>
        <v>0</v>
      </c>
      <c r="M572" s="21">
        <f t="shared" si="71"/>
        <v>0</v>
      </c>
      <c r="N572" s="21">
        <f t="shared" si="66"/>
        <v>0</v>
      </c>
      <c r="O572" s="21">
        <f t="shared" si="67"/>
        <v>0</v>
      </c>
      <c r="P572" s="21">
        <f t="shared" si="68"/>
        <v>0</v>
      </c>
      <c r="Q572" s="21">
        <f t="shared" si="69"/>
        <v>0</v>
      </c>
      <c r="R572" s="21">
        <f t="shared" si="70"/>
        <v>0</v>
      </c>
      <c r="S572" s="7">
        <f>IF(ROW()-5&lt;=Kontroll!$B$8,1,"")</f>
        <v>1</v>
      </c>
    </row>
    <row r="573" spans="1:19" x14ac:dyDescent="0.2">
      <c r="A573" s="7">
        <f t="shared" si="64"/>
        <v>568</v>
      </c>
      <c r="B573" s="7">
        <f>IF($S573="","",INT(($A573-1)/Kontroll!$B$6)+1)</f>
        <v>114</v>
      </c>
      <c r="C573" s="7">
        <f>IF($S573="","",MOD($A573-1,Kontroll!$B$6)+1)</f>
        <v>3</v>
      </c>
      <c r="D573" s="15" t="str">
        <f>IF($S573="","",INDEX(Transjer!$A$6:$A$125,$B573))</f>
        <v/>
      </c>
      <c r="E573" s="15">
        <f>IF($S573="","",INDEX(Transjer!$B$6:$B$125,$B573))</f>
        <v>0</v>
      </c>
      <c r="F573" s="16">
        <f>IF($S573="","",INDEX(Transjer!$C$6:$C$125,$B573))</f>
        <v>0</v>
      </c>
      <c r="G573" s="17">
        <f>IF($S573="","",INDEX(Skjermingsrenter!$A$6:$A$35,$C573))</f>
        <v>2023</v>
      </c>
      <c r="H573" s="18">
        <f>IF($S573="","",INDEX(Transjer!$D$6:$D$125,$B573))</f>
        <v>0</v>
      </c>
      <c r="I573" s="18">
        <f>IF($S573="","",INDEX(Transjer!$E$6:$E$125,$B573))</f>
        <v>0</v>
      </c>
      <c r="J573" s="19">
        <f>IF($S573="","",INDEX(Skjermingsrenter!$B$6:$B$35,$C573))</f>
        <v>3.2000000000000001E-2</v>
      </c>
      <c r="K573" s="20">
        <f t="shared" si="65"/>
        <v>44927</v>
      </c>
      <c r="L573" s="21">
        <f>IF($S573="","",IF($G573&lt;YEAR($F573),0,$H573*SUMIFS(Utbytter!$D$6:$D$1005,Utbytter!$A$6:$A$1005,$E573,Utbytter!$B$6:$B$1005,"&gt;="&amp;$K573,Utbytter!$B$6:$B$1005,"&lt;="&amp;DATE($G573,12,31))))</f>
        <v>0</v>
      </c>
      <c r="M573" s="21">
        <f t="shared" si="71"/>
        <v>0</v>
      </c>
      <c r="N573" s="21">
        <f t="shared" si="66"/>
        <v>0</v>
      </c>
      <c r="O573" s="21">
        <f t="shared" si="67"/>
        <v>0</v>
      </c>
      <c r="P573" s="21">
        <f t="shared" si="68"/>
        <v>0</v>
      </c>
      <c r="Q573" s="21">
        <f t="shared" si="69"/>
        <v>0</v>
      </c>
      <c r="R573" s="21">
        <f t="shared" si="70"/>
        <v>0</v>
      </c>
      <c r="S573" s="7">
        <f>IF(ROW()-5&lt;=Kontroll!$B$8,1,"")</f>
        <v>1</v>
      </c>
    </row>
    <row r="574" spans="1:19" x14ac:dyDescent="0.2">
      <c r="A574" s="7">
        <f t="shared" si="64"/>
        <v>569</v>
      </c>
      <c r="B574" s="7">
        <f>IF($S574="","",INT(($A574-1)/Kontroll!$B$6)+1)</f>
        <v>114</v>
      </c>
      <c r="C574" s="7">
        <f>IF($S574="","",MOD($A574-1,Kontroll!$B$6)+1)</f>
        <v>4</v>
      </c>
      <c r="D574" s="15" t="str">
        <f>IF($S574="","",INDEX(Transjer!$A$6:$A$125,$B574))</f>
        <v/>
      </c>
      <c r="E574" s="15">
        <f>IF($S574="","",INDEX(Transjer!$B$6:$B$125,$B574))</f>
        <v>0</v>
      </c>
      <c r="F574" s="16">
        <f>IF($S574="","",INDEX(Transjer!$C$6:$C$125,$B574))</f>
        <v>0</v>
      </c>
      <c r="G574" s="17">
        <f>IF($S574="","",INDEX(Skjermingsrenter!$A$6:$A$35,$C574))</f>
        <v>2024</v>
      </c>
      <c r="H574" s="18">
        <f>IF($S574="","",INDEX(Transjer!$D$6:$D$125,$B574))</f>
        <v>0</v>
      </c>
      <c r="I574" s="18">
        <f>IF($S574="","",INDEX(Transjer!$E$6:$E$125,$B574))</f>
        <v>0</v>
      </c>
      <c r="J574" s="19">
        <f>IF($S574="","",INDEX(Skjermingsrenter!$B$6:$B$35,$C574))</f>
        <v>3.9E-2</v>
      </c>
      <c r="K574" s="20">
        <f t="shared" si="65"/>
        <v>45292</v>
      </c>
      <c r="L574" s="21">
        <f>IF($S574="","",IF($G574&lt;YEAR($F574),0,$H574*SUMIFS(Utbytter!$D$6:$D$1005,Utbytter!$A$6:$A$1005,$E574,Utbytter!$B$6:$B$1005,"&gt;="&amp;$K574,Utbytter!$B$6:$B$1005,"&lt;="&amp;DATE($G574,12,31))))</f>
        <v>0</v>
      </c>
      <c r="M574" s="21">
        <f t="shared" si="71"/>
        <v>0</v>
      </c>
      <c r="N574" s="21">
        <f t="shared" si="66"/>
        <v>0</v>
      </c>
      <c r="O574" s="21">
        <f t="shared" si="67"/>
        <v>0</v>
      </c>
      <c r="P574" s="21">
        <f t="shared" si="68"/>
        <v>0</v>
      </c>
      <c r="Q574" s="21">
        <f t="shared" si="69"/>
        <v>0</v>
      </c>
      <c r="R574" s="21">
        <f t="shared" si="70"/>
        <v>0</v>
      </c>
      <c r="S574" s="7">
        <f>IF(ROW()-5&lt;=Kontroll!$B$8,1,"")</f>
        <v>1</v>
      </c>
    </row>
    <row r="575" spans="1:19" x14ac:dyDescent="0.2">
      <c r="A575" s="7">
        <f t="shared" si="64"/>
        <v>570</v>
      </c>
      <c r="B575" s="7">
        <f>IF($S575="","",INT(($A575-1)/Kontroll!$B$6)+1)</f>
        <v>114</v>
      </c>
      <c r="C575" s="7">
        <f>IF($S575="","",MOD($A575-1,Kontroll!$B$6)+1)</f>
        <v>5</v>
      </c>
      <c r="D575" s="15" t="str">
        <f>IF($S575="","",INDEX(Transjer!$A$6:$A$125,$B575))</f>
        <v/>
      </c>
      <c r="E575" s="15">
        <f>IF($S575="","",INDEX(Transjer!$B$6:$B$125,$B575))</f>
        <v>0</v>
      </c>
      <c r="F575" s="16">
        <f>IF($S575="","",INDEX(Transjer!$C$6:$C$125,$B575))</f>
        <v>0</v>
      </c>
      <c r="G575" s="17">
        <f>IF($S575="","",INDEX(Skjermingsrenter!$A$6:$A$35,$C575))</f>
        <v>2025</v>
      </c>
      <c r="H575" s="18">
        <f>IF($S575="","",INDEX(Transjer!$D$6:$D$125,$B575))</f>
        <v>0</v>
      </c>
      <c r="I575" s="18">
        <f>IF($S575="","",INDEX(Transjer!$E$6:$E$125,$B575))</f>
        <v>0</v>
      </c>
      <c r="J575" s="19">
        <f>IF($S575="","",INDEX(Skjermingsrenter!$B$6:$B$35,$C575))</f>
        <v>3.5999999999999997E-2</v>
      </c>
      <c r="K575" s="20">
        <f t="shared" si="65"/>
        <v>45658</v>
      </c>
      <c r="L575" s="21">
        <f>IF($S575="","",IF($G575&lt;YEAR($F575),0,$H575*SUMIFS(Utbytter!$D$6:$D$1005,Utbytter!$A$6:$A$1005,$E575,Utbytter!$B$6:$B$1005,"&gt;="&amp;$K575,Utbytter!$B$6:$B$1005,"&lt;="&amp;DATE($G575,12,31))))</f>
        <v>0</v>
      </c>
      <c r="M575" s="21">
        <f t="shared" si="71"/>
        <v>0</v>
      </c>
      <c r="N575" s="21">
        <f t="shared" si="66"/>
        <v>0</v>
      </c>
      <c r="O575" s="21">
        <f t="shared" si="67"/>
        <v>0</v>
      </c>
      <c r="P575" s="21">
        <f t="shared" si="68"/>
        <v>0</v>
      </c>
      <c r="Q575" s="21">
        <f t="shared" si="69"/>
        <v>0</v>
      </c>
      <c r="R575" s="21">
        <f t="shared" si="70"/>
        <v>0</v>
      </c>
      <c r="S575" s="7">
        <f>IF(ROW()-5&lt;=Kontroll!$B$8,1,"")</f>
        <v>1</v>
      </c>
    </row>
    <row r="576" spans="1:19" x14ac:dyDescent="0.2">
      <c r="A576" s="7">
        <f t="shared" si="64"/>
        <v>571</v>
      </c>
      <c r="B576" s="7">
        <f>IF($S576="","",INT(($A576-1)/Kontroll!$B$6)+1)</f>
        <v>115</v>
      </c>
      <c r="C576" s="7">
        <f>IF($S576="","",MOD($A576-1,Kontroll!$B$6)+1)</f>
        <v>1</v>
      </c>
      <c r="D576" s="15" t="str">
        <f>IF($S576="","",INDEX(Transjer!$A$6:$A$125,$B576))</f>
        <v/>
      </c>
      <c r="E576" s="15">
        <f>IF($S576="","",INDEX(Transjer!$B$6:$B$125,$B576))</f>
        <v>0</v>
      </c>
      <c r="F576" s="16">
        <f>IF($S576="","",INDEX(Transjer!$C$6:$C$125,$B576))</f>
        <v>0</v>
      </c>
      <c r="G576" s="17">
        <f>IF($S576="","",INDEX(Skjermingsrenter!$A$6:$A$35,$C576))</f>
        <v>2021</v>
      </c>
      <c r="H576" s="18">
        <f>IF($S576="","",INDEX(Transjer!$D$6:$D$125,$B576))</f>
        <v>0</v>
      </c>
      <c r="I576" s="18">
        <f>IF($S576="","",INDEX(Transjer!$E$6:$E$125,$B576))</f>
        <v>0</v>
      </c>
      <c r="J576" s="19">
        <f>IF($S576="","",INDEX(Skjermingsrenter!$B$6:$B$35,$C576))</f>
        <v>5.0000000000000001E-3</v>
      </c>
      <c r="K576" s="20">
        <f t="shared" si="65"/>
        <v>44197</v>
      </c>
      <c r="L576" s="21">
        <f>IF($S576="","",IF($G576&lt;YEAR($F576),0,$H576*SUMIFS(Utbytter!$D$6:$D$1005,Utbytter!$A$6:$A$1005,$E576,Utbytter!$B$6:$B$1005,"&gt;="&amp;$K576,Utbytter!$B$6:$B$1005,"&lt;="&amp;DATE($G576,12,31))))</f>
        <v>0</v>
      </c>
      <c r="M576" s="21">
        <f t="shared" si="71"/>
        <v>0</v>
      </c>
      <c r="N576" s="21">
        <f t="shared" si="66"/>
        <v>0</v>
      </c>
      <c r="O576" s="21">
        <f t="shared" si="67"/>
        <v>0</v>
      </c>
      <c r="P576" s="21">
        <f t="shared" si="68"/>
        <v>0</v>
      </c>
      <c r="Q576" s="21">
        <f t="shared" si="69"/>
        <v>0</v>
      </c>
      <c r="R576" s="21">
        <f t="shared" si="70"/>
        <v>0</v>
      </c>
      <c r="S576" s="7">
        <f>IF(ROW()-5&lt;=Kontroll!$B$8,1,"")</f>
        <v>1</v>
      </c>
    </row>
    <row r="577" spans="1:19" x14ac:dyDescent="0.2">
      <c r="A577" s="7">
        <f t="shared" si="64"/>
        <v>572</v>
      </c>
      <c r="B577" s="7">
        <f>IF($S577="","",INT(($A577-1)/Kontroll!$B$6)+1)</f>
        <v>115</v>
      </c>
      <c r="C577" s="7">
        <f>IF($S577="","",MOD($A577-1,Kontroll!$B$6)+1)</f>
        <v>2</v>
      </c>
      <c r="D577" s="15" t="str">
        <f>IF($S577="","",INDEX(Transjer!$A$6:$A$125,$B577))</f>
        <v/>
      </c>
      <c r="E577" s="15">
        <f>IF($S577="","",INDEX(Transjer!$B$6:$B$125,$B577))</f>
        <v>0</v>
      </c>
      <c r="F577" s="16">
        <f>IF($S577="","",INDEX(Transjer!$C$6:$C$125,$B577))</f>
        <v>0</v>
      </c>
      <c r="G577" s="17">
        <f>IF($S577="","",INDEX(Skjermingsrenter!$A$6:$A$35,$C577))</f>
        <v>2022</v>
      </c>
      <c r="H577" s="18">
        <f>IF($S577="","",INDEX(Transjer!$D$6:$D$125,$B577))</f>
        <v>0</v>
      </c>
      <c r="I577" s="18">
        <f>IF($S577="","",INDEX(Transjer!$E$6:$E$125,$B577))</f>
        <v>0</v>
      </c>
      <c r="J577" s="19">
        <f>IF($S577="","",INDEX(Skjermingsrenter!$B$6:$B$35,$C577))</f>
        <v>1.7000000000000001E-2</v>
      </c>
      <c r="K577" s="20">
        <f t="shared" si="65"/>
        <v>44562</v>
      </c>
      <c r="L577" s="21">
        <f>IF($S577="","",IF($G577&lt;YEAR($F577),0,$H577*SUMIFS(Utbytter!$D$6:$D$1005,Utbytter!$A$6:$A$1005,$E577,Utbytter!$B$6:$B$1005,"&gt;="&amp;$K577,Utbytter!$B$6:$B$1005,"&lt;="&amp;DATE($G577,12,31))))</f>
        <v>0</v>
      </c>
      <c r="M577" s="21">
        <f t="shared" si="71"/>
        <v>0</v>
      </c>
      <c r="N577" s="21">
        <f t="shared" si="66"/>
        <v>0</v>
      </c>
      <c r="O577" s="21">
        <f t="shared" si="67"/>
        <v>0</v>
      </c>
      <c r="P577" s="21">
        <f t="shared" si="68"/>
        <v>0</v>
      </c>
      <c r="Q577" s="21">
        <f t="shared" si="69"/>
        <v>0</v>
      </c>
      <c r="R577" s="21">
        <f t="shared" si="70"/>
        <v>0</v>
      </c>
      <c r="S577" s="7">
        <f>IF(ROW()-5&lt;=Kontroll!$B$8,1,"")</f>
        <v>1</v>
      </c>
    </row>
    <row r="578" spans="1:19" x14ac:dyDescent="0.2">
      <c r="A578" s="7">
        <f t="shared" si="64"/>
        <v>573</v>
      </c>
      <c r="B578" s="7">
        <f>IF($S578="","",INT(($A578-1)/Kontroll!$B$6)+1)</f>
        <v>115</v>
      </c>
      <c r="C578" s="7">
        <f>IF($S578="","",MOD($A578-1,Kontroll!$B$6)+1)</f>
        <v>3</v>
      </c>
      <c r="D578" s="15" t="str">
        <f>IF($S578="","",INDEX(Transjer!$A$6:$A$125,$B578))</f>
        <v/>
      </c>
      <c r="E578" s="15">
        <f>IF($S578="","",INDEX(Transjer!$B$6:$B$125,$B578))</f>
        <v>0</v>
      </c>
      <c r="F578" s="16">
        <f>IF($S578="","",INDEX(Transjer!$C$6:$C$125,$B578))</f>
        <v>0</v>
      </c>
      <c r="G578" s="17">
        <f>IF($S578="","",INDEX(Skjermingsrenter!$A$6:$A$35,$C578))</f>
        <v>2023</v>
      </c>
      <c r="H578" s="18">
        <f>IF($S578="","",INDEX(Transjer!$D$6:$D$125,$B578))</f>
        <v>0</v>
      </c>
      <c r="I578" s="18">
        <f>IF($S578="","",INDEX(Transjer!$E$6:$E$125,$B578))</f>
        <v>0</v>
      </c>
      <c r="J578" s="19">
        <f>IF($S578="","",INDEX(Skjermingsrenter!$B$6:$B$35,$C578))</f>
        <v>3.2000000000000001E-2</v>
      </c>
      <c r="K578" s="20">
        <f t="shared" si="65"/>
        <v>44927</v>
      </c>
      <c r="L578" s="21">
        <f>IF($S578="","",IF($G578&lt;YEAR($F578),0,$H578*SUMIFS(Utbytter!$D$6:$D$1005,Utbytter!$A$6:$A$1005,$E578,Utbytter!$B$6:$B$1005,"&gt;="&amp;$K578,Utbytter!$B$6:$B$1005,"&lt;="&amp;DATE($G578,12,31))))</f>
        <v>0</v>
      </c>
      <c r="M578" s="21">
        <f t="shared" si="71"/>
        <v>0</v>
      </c>
      <c r="N578" s="21">
        <f t="shared" si="66"/>
        <v>0</v>
      </c>
      <c r="O578" s="21">
        <f t="shared" si="67"/>
        <v>0</v>
      </c>
      <c r="P578" s="21">
        <f t="shared" si="68"/>
        <v>0</v>
      </c>
      <c r="Q578" s="21">
        <f t="shared" si="69"/>
        <v>0</v>
      </c>
      <c r="R578" s="21">
        <f t="shared" si="70"/>
        <v>0</v>
      </c>
      <c r="S578" s="7">
        <f>IF(ROW()-5&lt;=Kontroll!$B$8,1,"")</f>
        <v>1</v>
      </c>
    </row>
    <row r="579" spans="1:19" x14ac:dyDescent="0.2">
      <c r="A579" s="7">
        <f t="shared" si="64"/>
        <v>574</v>
      </c>
      <c r="B579" s="7">
        <f>IF($S579="","",INT(($A579-1)/Kontroll!$B$6)+1)</f>
        <v>115</v>
      </c>
      <c r="C579" s="7">
        <f>IF($S579="","",MOD($A579-1,Kontroll!$B$6)+1)</f>
        <v>4</v>
      </c>
      <c r="D579" s="15" t="str">
        <f>IF($S579="","",INDEX(Transjer!$A$6:$A$125,$B579))</f>
        <v/>
      </c>
      <c r="E579" s="15">
        <f>IF($S579="","",INDEX(Transjer!$B$6:$B$125,$B579))</f>
        <v>0</v>
      </c>
      <c r="F579" s="16">
        <f>IF($S579="","",INDEX(Transjer!$C$6:$C$125,$B579))</f>
        <v>0</v>
      </c>
      <c r="G579" s="17">
        <f>IF($S579="","",INDEX(Skjermingsrenter!$A$6:$A$35,$C579))</f>
        <v>2024</v>
      </c>
      <c r="H579" s="18">
        <f>IF($S579="","",INDEX(Transjer!$D$6:$D$125,$B579))</f>
        <v>0</v>
      </c>
      <c r="I579" s="18">
        <f>IF($S579="","",INDEX(Transjer!$E$6:$E$125,$B579))</f>
        <v>0</v>
      </c>
      <c r="J579" s="19">
        <f>IF($S579="","",INDEX(Skjermingsrenter!$B$6:$B$35,$C579))</f>
        <v>3.9E-2</v>
      </c>
      <c r="K579" s="20">
        <f t="shared" si="65"/>
        <v>45292</v>
      </c>
      <c r="L579" s="21">
        <f>IF($S579="","",IF($G579&lt;YEAR($F579),0,$H579*SUMIFS(Utbytter!$D$6:$D$1005,Utbytter!$A$6:$A$1005,$E579,Utbytter!$B$6:$B$1005,"&gt;="&amp;$K579,Utbytter!$B$6:$B$1005,"&lt;="&amp;DATE($G579,12,31))))</f>
        <v>0</v>
      </c>
      <c r="M579" s="21">
        <f t="shared" si="71"/>
        <v>0</v>
      </c>
      <c r="N579" s="21">
        <f t="shared" si="66"/>
        <v>0</v>
      </c>
      <c r="O579" s="21">
        <f t="shared" si="67"/>
        <v>0</v>
      </c>
      <c r="P579" s="21">
        <f t="shared" si="68"/>
        <v>0</v>
      </c>
      <c r="Q579" s="21">
        <f t="shared" si="69"/>
        <v>0</v>
      </c>
      <c r="R579" s="21">
        <f t="shared" si="70"/>
        <v>0</v>
      </c>
      <c r="S579" s="7">
        <f>IF(ROW()-5&lt;=Kontroll!$B$8,1,"")</f>
        <v>1</v>
      </c>
    </row>
    <row r="580" spans="1:19" x14ac:dyDescent="0.2">
      <c r="A580" s="7">
        <f t="shared" si="64"/>
        <v>575</v>
      </c>
      <c r="B580" s="7">
        <f>IF($S580="","",INT(($A580-1)/Kontroll!$B$6)+1)</f>
        <v>115</v>
      </c>
      <c r="C580" s="7">
        <f>IF($S580="","",MOD($A580-1,Kontroll!$B$6)+1)</f>
        <v>5</v>
      </c>
      <c r="D580" s="15" t="str">
        <f>IF($S580="","",INDEX(Transjer!$A$6:$A$125,$B580))</f>
        <v/>
      </c>
      <c r="E580" s="15">
        <f>IF($S580="","",INDEX(Transjer!$B$6:$B$125,$B580))</f>
        <v>0</v>
      </c>
      <c r="F580" s="16">
        <f>IF($S580="","",INDEX(Transjer!$C$6:$C$125,$B580))</f>
        <v>0</v>
      </c>
      <c r="G580" s="17">
        <f>IF($S580="","",INDEX(Skjermingsrenter!$A$6:$A$35,$C580))</f>
        <v>2025</v>
      </c>
      <c r="H580" s="18">
        <f>IF($S580="","",INDEX(Transjer!$D$6:$D$125,$B580))</f>
        <v>0</v>
      </c>
      <c r="I580" s="18">
        <f>IF($S580="","",INDEX(Transjer!$E$6:$E$125,$B580))</f>
        <v>0</v>
      </c>
      <c r="J580" s="19">
        <f>IF($S580="","",INDEX(Skjermingsrenter!$B$6:$B$35,$C580))</f>
        <v>3.5999999999999997E-2</v>
      </c>
      <c r="K580" s="20">
        <f t="shared" si="65"/>
        <v>45658</v>
      </c>
      <c r="L580" s="21">
        <f>IF($S580="","",IF($G580&lt;YEAR($F580),0,$H580*SUMIFS(Utbytter!$D$6:$D$1005,Utbytter!$A$6:$A$1005,$E580,Utbytter!$B$6:$B$1005,"&gt;="&amp;$K580,Utbytter!$B$6:$B$1005,"&lt;="&amp;DATE($G580,12,31))))</f>
        <v>0</v>
      </c>
      <c r="M580" s="21">
        <f t="shared" si="71"/>
        <v>0</v>
      </c>
      <c r="N580" s="21">
        <f t="shared" si="66"/>
        <v>0</v>
      </c>
      <c r="O580" s="21">
        <f t="shared" si="67"/>
        <v>0</v>
      </c>
      <c r="P580" s="21">
        <f t="shared" si="68"/>
        <v>0</v>
      </c>
      <c r="Q580" s="21">
        <f t="shared" si="69"/>
        <v>0</v>
      </c>
      <c r="R580" s="21">
        <f t="shared" si="70"/>
        <v>0</v>
      </c>
      <c r="S580" s="7">
        <f>IF(ROW()-5&lt;=Kontroll!$B$8,1,"")</f>
        <v>1</v>
      </c>
    </row>
    <row r="581" spans="1:19" x14ac:dyDescent="0.2">
      <c r="A581" s="7">
        <f t="shared" si="64"/>
        <v>576</v>
      </c>
      <c r="B581" s="7">
        <f>IF($S581="","",INT(($A581-1)/Kontroll!$B$6)+1)</f>
        <v>116</v>
      </c>
      <c r="C581" s="7">
        <f>IF($S581="","",MOD($A581-1,Kontroll!$B$6)+1)</f>
        <v>1</v>
      </c>
      <c r="D581" s="15" t="str">
        <f>IF($S581="","",INDEX(Transjer!$A$6:$A$125,$B581))</f>
        <v/>
      </c>
      <c r="E581" s="15">
        <f>IF($S581="","",INDEX(Transjer!$B$6:$B$125,$B581))</f>
        <v>0</v>
      </c>
      <c r="F581" s="16">
        <f>IF($S581="","",INDEX(Transjer!$C$6:$C$125,$B581))</f>
        <v>0</v>
      </c>
      <c r="G581" s="17">
        <f>IF($S581="","",INDEX(Skjermingsrenter!$A$6:$A$35,$C581))</f>
        <v>2021</v>
      </c>
      <c r="H581" s="18">
        <f>IF($S581="","",INDEX(Transjer!$D$6:$D$125,$B581))</f>
        <v>0</v>
      </c>
      <c r="I581" s="18">
        <f>IF($S581="","",INDEX(Transjer!$E$6:$E$125,$B581))</f>
        <v>0</v>
      </c>
      <c r="J581" s="19">
        <f>IF($S581="","",INDEX(Skjermingsrenter!$B$6:$B$35,$C581))</f>
        <v>5.0000000000000001E-3</v>
      </c>
      <c r="K581" s="20">
        <f t="shared" si="65"/>
        <v>44197</v>
      </c>
      <c r="L581" s="21">
        <f>IF($S581="","",IF($G581&lt;YEAR($F581),0,$H581*SUMIFS(Utbytter!$D$6:$D$1005,Utbytter!$A$6:$A$1005,$E581,Utbytter!$B$6:$B$1005,"&gt;="&amp;$K581,Utbytter!$B$6:$B$1005,"&lt;="&amp;DATE($G581,12,31))))</f>
        <v>0</v>
      </c>
      <c r="M581" s="21">
        <f t="shared" si="71"/>
        <v>0</v>
      </c>
      <c r="N581" s="21">
        <f t="shared" si="66"/>
        <v>0</v>
      </c>
      <c r="O581" s="21">
        <f t="shared" si="67"/>
        <v>0</v>
      </c>
      <c r="P581" s="21">
        <f t="shared" si="68"/>
        <v>0</v>
      </c>
      <c r="Q581" s="21">
        <f t="shared" si="69"/>
        <v>0</v>
      </c>
      <c r="R581" s="21">
        <f t="shared" si="70"/>
        <v>0</v>
      </c>
      <c r="S581" s="7">
        <f>IF(ROW()-5&lt;=Kontroll!$B$8,1,"")</f>
        <v>1</v>
      </c>
    </row>
    <row r="582" spans="1:19" x14ac:dyDescent="0.2">
      <c r="A582" s="7">
        <f t="shared" ref="A582:A645" si="72">IF($S582="","",ROW()-5)</f>
        <v>577</v>
      </c>
      <c r="B582" s="7">
        <f>IF($S582="","",INT(($A582-1)/Kontroll!$B$6)+1)</f>
        <v>116</v>
      </c>
      <c r="C582" s="7">
        <f>IF($S582="","",MOD($A582-1,Kontroll!$B$6)+1)</f>
        <v>2</v>
      </c>
      <c r="D582" s="15" t="str">
        <f>IF($S582="","",INDEX(Transjer!$A$6:$A$125,$B582))</f>
        <v/>
      </c>
      <c r="E582" s="15">
        <f>IF($S582="","",INDEX(Transjer!$B$6:$B$125,$B582))</f>
        <v>0</v>
      </c>
      <c r="F582" s="16">
        <f>IF($S582="","",INDEX(Transjer!$C$6:$C$125,$B582))</f>
        <v>0</v>
      </c>
      <c r="G582" s="17">
        <f>IF($S582="","",INDEX(Skjermingsrenter!$A$6:$A$35,$C582))</f>
        <v>2022</v>
      </c>
      <c r="H582" s="18">
        <f>IF($S582="","",INDEX(Transjer!$D$6:$D$125,$B582))</f>
        <v>0</v>
      </c>
      <c r="I582" s="18">
        <f>IF($S582="","",INDEX(Transjer!$E$6:$E$125,$B582))</f>
        <v>0</v>
      </c>
      <c r="J582" s="19">
        <f>IF($S582="","",INDEX(Skjermingsrenter!$B$6:$B$35,$C582))</f>
        <v>1.7000000000000001E-2</v>
      </c>
      <c r="K582" s="20">
        <f t="shared" ref="K582:K645" si="73">IF($S582="","",MAX(DATE($G582,1,1),$F582))</f>
        <v>44562</v>
      </c>
      <c r="L582" s="21">
        <f>IF($S582="","",IF($G582&lt;YEAR($F582),0,$H582*SUMIFS(Utbytter!$D$6:$D$1005,Utbytter!$A$6:$A$1005,$E582,Utbytter!$B$6:$B$1005,"&gt;="&amp;$K582,Utbytter!$B$6:$B$1005,"&lt;="&amp;DATE($G582,12,31))))</f>
        <v>0</v>
      </c>
      <c r="M582" s="21">
        <f t="shared" si="71"/>
        <v>0</v>
      </c>
      <c r="N582" s="21">
        <f t="shared" ref="N582:N645" si="74">IF($S582="","",IF($F582&lt;=DATE($G582,12,31),($I582+$M582)*$J582,0))</f>
        <v>0</v>
      </c>
      <c r="O582" s="21">
        <f t="shared" ref="O582:O645" si="75">IF($S582="","",$M582+$N582)</f>
        <v>0</v>
      </c>
      <c r="P582" s="21">
        <f t="shared" ref="P582:P645" si="76">IF($S582="","",MIN($L582,$O582))</f>
        <v>0</v>
      </c>
      <c r="Q582" s="21">
        <f t="shared" ref="Q582:Q645" si="77">IF($S582="","",$O582-$P582)</f>
        <v>0</v>
      </c>
      <c r="R582" s="21">
        <f t="shared" ref="R582:R645" si="78">IF($S582="","",$L582-$P582)</f>
        <v>0</v>
      </c>
      <c r="S582" s="7">
        <f>IF(ROW()-5&lt;=Kontroll!$B$8,1,"")</f>
        <v>1</v>
      </c>
    </row>
    <row r="583" spans="1:19" x14ac:dyDescent="0.2">
      <c r="A583" s="7">
        <f t="shared" si="72"/>
        <v>578</v>
      </c>
      <c r="B583" s="7">
        <f>IF($S583="","",INT(($A583-1)/Kontroll!$B$6)+1)</f>
        <v>116</v>
      </c>
      <c r="C583" s="7">
        <f>IF($S583="","",MOD($A583-1,Kontroll!$B$6)+1)</f>
        <v>3</v>
      </c>
      <c r="D583" s="15" t="str">
        <f>IF($S583="","",INDEX(Transjer!$A$6:$A$125,$B583))</f>
        <v/>
      </c>
      <c r="E583" s="15">
        <f>IF($S583="","",INDEX(Transjer!$B$6:$B$125,$B583))</f>
        <v>0</v>
      </c>
      <c r="F583" s="16">
        <f>IF($S583="","",INDEX(Transjer!$C$6:$C$125,$B583))</f>
        <v>0</v>
      </c>
      <c r="G583" s="17">
        <f>IF($S583="","",INDEX(Skjermingsrenter!$A$6:$A$35,$C583))</f>
        <v>2023</v>
      </c>
      <c r="H583" s="18">
        <f>IF($S583="","",INDEX(Transjer!$D$6:$D$125,$B583))</f>
        <v>0</v>
      </c>
      <c r="I583" s="18">
        <f>IF($S583="","",INDEX(Transjer!$E$6:$E$125,$B583))</f>
        <v>0</v>
      </c>
      <c r="J583" s="19">
        <f>IF($S583="","",INDEX(Skjermingsrenter!$B$6:$B$35,$C583))</f>
        <v>3.2000000000000001E-2</v>
      </c>
      <c r="K583" s="20">
        <f t="shared" si="73"/>
        <v>44927</v>
      </c>
      <c r="L583" s="21">
        <f>IF($S583="","",IF($G583&lt;YEAR($F583),0,$H583*SUMIFS(Utbytter!$D$6:$D$1005,Utbytter!$A$6:$A$1005,$E583,Utbytter!$B$6:$B$1005,"&gt;="&amp;$K583,Utbytter!$B$6:$B$1005,"&lt;="&amp;DATE($G583,12,31))))</f>
        <v>0</v>
      </c>
      <c r="M583" s="21">
        <f t="shared" ref="M583:M646" si="79">IF($S583="","",IF($C583=1,0,IF($D583=$D582,$Q582,0)))</f>
        <v>0</v>
      </c>
      <c r="N583" s="21">
        <f t="shared" si="74"/>
        <v>0</v>
      </c>
      <c r="O583" s="21">
        <f t="shared" si="75"/>
        <v>0</v>
      </c>
      <c r="P583" s="21">
        <f t="shared" si="76"/>
        <v>0</v>
      </c>
      <c r="Q583" s="21">
        <f t="shared" si="77"/>
        <v>0</v>
      </c>
      <c r="R583" s="21">
        <f t="shared" si="78"/>
        <v>0</v>
      </c>
      <c r="S583" s="7">
        <f>IF(ROW()-5&lt;=Kontroll!$B$8,1,"")</f>
        <v>1</v>
      </c>
    </row>
    <row r="584" spans="1:19" x14ac:dyDescent="0.2">
      <c r="A584" s="7">
        <f t="shared" si="72"/>
        <v>579</v>
      </c>
      <c r="B584" s="7">
        <f>IF($S584="","",INT(($A584-1)/Kontroll!$B$6)+1)</f>
        <v>116</v>
      </c>
      <c r="C584" s="7">
        <f>IF($S584="","",MOD($A584-1,Kontroll!$B$6)+1)</f>
        <v>4</v>
      </c>
      <c r="D584" s="15" t="str">
        <f>IF($S584="","",INDEX(Transjer!$A$6:$A$125,$B584))</f>
        <v/>
      </c>
      <c r="E584" s="15">
        <f>IF($S584="","",INDEX(Transjer!$B$6:$B$125,$B584))</f>
        <v>0</v>
      </c>
      <c r="F584" s="16">
        <f>IF($S584="","",INDEX(Transjer!$C$6:$C$125,$B584))</f>
        <v>0</v>
      </c>
      <c r="G584" s="17">
        <f>IF($S584="","",INDEX(Skjermingsrenter!$A$6:$A$35,$C584))</f>
        <v>2024</v>
      </c>
      <c r="H584" s="18">
        <f>IF($S584="","",INDEX(Transjer!$D$6:$D$125,$B584))</f>
        <v>0</v>
      </c>
      <c r="I584" s="18">
        <f>IF($S584="","",INDEX(Transjer!$E$6:$E$125,$B584))</f>
        <v>0</v>
      </c>
      <c r="J584" s="19">
        <f>IF($S584="","",INDEX(Skjermingsrenter!$B$6:$B$35,$C584))</f>
        <v>3.9E-2</v>
      </c>
      <c r="K584" s="20">
        <f t="shared" si="73"/>
        <v>45292</v>
      </c>
      <c r="L584" s="21">
        <f>IF($S584="","",IF($G584&lt;YEAR($F584),0,$H584*SUMIFS(Utbytter!$D$6:$D$1005,Utbytter!$A$6:$A$1005,$E584,Utbytter!$B$6:$B$1005,"&gt;="&amp;$K584,Utbytter!$B$6:$B$1005,"&lt;="&amp;DATE($G584,12,31))))</f>
        <v>0</v>
      </c>
      <c r="M584" s="21">
        <f t="shared" si="79"/>
        <v>0</v>
      </c>
      <c r="N584" s="21">
        <f t="shared" si="74"/>
        <v>0</v>
      </c>
      <c r="O584" s="21">
        <f t="shared" si="75"/>
        <v>0</v>
      </c>
      <c r="P584" s="21">
        <f t="shared" si="76"/>
        <v>0</v>
      </c>
      <c r="Q584" s="21">
        <f t="shared" si="77"/>
        <v>0</v>
      </c>
      <c r="R584" s="21">
        <f t="shared" si="78"/>
        <v>0</v>
      </c>
      <c r="S584" s="7">
        <f>IF(ROW()-5&lt;=Kontroll!$B$8,1,"")</f>
        <v>1</v>
      </c>
    </row>
    <row r="585" spans="1:19" x14ac:dyDescent="0.2">
      <c r="A585" s="7">
        <f t="shared" si="72"/>
        <v>580</v>
      </c>
      <c r="B585" s="7">
        <f>IF($S585="","",INT(($A585-1)/Kontroll!$B$6)+1)</f>
        <v>116</v>
      </c>
      <c r="C585" s="7">
        <f>IF($S585="","",MOD($A585-1,Kontroll!$B$6)+1)</f>
        <v>5</v>
      </c>
      <c r="D585" s="15" t="str">
        <f>IF($S585="","",INDEX(Transjer!$A$6:$A$125,$B585))</f>
        <v/>
      </c>
      <c r="E585" s="15">
        <f>IF($S585="","",INDEX(Transjer!$B$6:$B$125,$B585))</f>
        <v>0</v>
      </c>
      <c r="F585" s="16">
        <f>IF($S585="","",INDEX(Transjer!$C$6:$C$125,$B585))</f>
        <v>0</v>
      </c>
      <c r="G585" s="17">
        <f>IF($S585="","",INDEX(Skjermingsrenter!$A$6:$A$35,$C585))</f>
        <v>2025</v>
      </c>
      <c r="H585" s="18">
        <f>IF($S585="","",INDEX(Transjer!$D$6:$D$125,$B585))</f>
        <v>0</v>
      </c>
      <c r="I585" s="18">
        <f>IF($S585="","",INDEX(Transjer!$E$6:$E$125,$B585))</f>
        <v>0</v>
      </c>
      <c r="J585" s="19">
        <f>IF($S585="","",INDEX(Skjermingsrenter!$B$6:$B$35,$C585))</f>
        <v>3.5999999999999997E-2</v>
      </c>
      <c r="K585" s="20">
        <f t="shared" si="73"/>
        <v>45658</v>
      </c>
      <c r="L585" s="21">
        <f>IF($S585="","",IF($G585&lt;YEAR($F585),0,$H585*SUMIFS(Utbytter!$D$6:$D$1005,Utbytter!$A$6:$A$1005,$E585,Utbytter!$B$6:$B$1005,"&gt;="&amp;$K585,Utbytter!$B$6:$B$1005,"&lt;="&amp;DATE($G585,12,31))))</f>
        <v>0</v>
      </c>
      <c r="M585" s="21">
        <f t="shared" si="79"/>
        <v>0</v>
      </c>
      <c r="N585" s="21">
        <f t="shared" si="74"/>
        <v>0</v>
      </c>
      <c r="O585" s="21">
        <f t="shared" si="75"/>
        <v>0</v>
      </c>
      <c r="P585" s="21">
        <f t="shared" si="76"/>
        <v>0</v>
      </c>
      <c r="Q585" s="21">
        <f t="shared" si="77"/>
        <v>0</v>
      </c>
      <c r="R585" s="21">
        <f t="shared" si="78"/>
        <v>0</v>
      </c>
      <c r="S585" s="7">
        <f>IF(ROW()-5&lt;=Kontroll!$B$8,1,"")</f>
        <v>1</v>
      </c>
    </row>
    <row r="586" spans="1:19" x14ac:dyDescent="0.2">
      <c r="A586" s="7">
        <f t="shared" si="72"/>
        <v>581</v>
      </c>
      <c r="B586" s="7">
        <f>IF($S586="","",INT(($A586-1)/Kontroll!$B$6)+1)</f>
        <v>117</v>
      </c>
      <c r="C586" s="7">
        <f>IF($S586="","",MOD($A586-1,Kontroll!$B$6)+1)</f>
        <v>1</v>
      </c>
      <c r="D586" s="15" t="str">
        <f>IF($S586="","",INDEX(Transjer!$A$6:$A$125,$B586))</f>
        <v/>
      </c>
      <c r="E586" s="15">
        <f>IF($S586="","",INDEX(Transjer!$B$6:$B$125,$B586))</f>
        <v>0</v>
      </c>
      <c r="F586" s="16">
        <f>IF($S586="","",INDEX(Transjer!$C$6:$C$125,$B586))</f>
        <v>0</v>
      </c>
      <c r="G586" s="17">
        <f>IF($S586="","",INDEX(Skjermingsrenter!$A$6:$A$35,$C586))</f>
        <v>2021</v>
      </c>
      <c r="H586" s="18">
        <f>IF($S586="","",INDEX(Transjer!$D$6:$D$125,$B586))</f>
        <v>0</v>
      </c>
      <c r="I586" s="18">
        <f>IF($S586="","",INDEX(Transjer!$E$6:$E$125,$B586))</f>
        <v>0</v>
      </c>
      <c r="J586" s="19">
        <f>IF($S586="","",INDEX(Skjermingsrenter!$B$6:$B$35,$C586))</f>
        <v>5.0000000000000001E-3</v>
      </c>
      <c r="K586" s="20">
        <f t="shared" si="73"/>
        <v>44197</v>
      </c>
      <c r="L586" s="21">
        <f>IF($S586="","",IF($G586&lt;YEAR($F586),0,$H586*SUMIFS(Utbytter!$D$6:$D$1005,Utbytter!$A$6:$A$1005,$E586,Utbytter!$B$6:$B$1005,"&gt;="&amp;$K586,Utbytter!$B$6:$B$1005,"&lt;="&amp;DATE($G586,12,31))))</f>
        <v>0</v>
      </c>
      <c r="M586" s="21">
        <f t="shared" si="79"/>
        <v>0</v>
      </c>
      <c r="N586" s="21">
        <f t="shared" si="74"/>
        <v>0</v>
      </c>
      <c r="O586" s="21">
        <f t="shared" si="75"/>
        <v>0</v>
      </c>
      <c r="P586" s="21">
        <f t="shared" si="76"/>
        <v>0</v>
      </c>
      <c r="Q586" s="21">
        <f t="shared" si="77"/>
        <v>0</v>
      </c>
      <c r="R586" s="21">
        <f t="shared" si="78"/>
        <v>0</v>
      </c>
      <c r="S586" s="7">
        <f>IF(ROW()-5&lt;=Kontroll!$B$8,1,"")</f>
        <v>1</v>
      </c>
    </row>
    <row r="587" spans="1:19" x14ac:dyDescent="0.2">
      <c r="A587" s="7">
        <f t="shared" si="72"/>
        <v>582</v>
      </c>
      <c r="B587" s="7">
        <f>IF($S587="","",INT(($A587-1)/Kontroll!$B$6)+1)</f>
        <v>117</v>
      </c>
      <c r="C587" s="7">
        <f>IF($S587="","",MOD($A587-1,Kontroll!$B$6)+1)</f>
        <v>2</v>
      </c>
      <c r="D587" s="15" t="str">
        <f>IF($S587="","",INDEX(Transjer!$A$6:$A$125,$B587))</f>
        <v/>
      </c>
      <c r="E587" s="15">
        <f>IF($S587="","",INDEX(Transjer!$B$6:$B$125,$B587))</f>
        <v>0</v>
      </c>
      <c r="F587" s="16">
        <f>IF($S587="","",INDEX(Transjer!$C$6:$C$125,$B587))</f>
        <v>0</v>
      </c>
      <c r="G587" s="17">
        <f>IF($S587="","",INDEX(Skjermingsrenter!$A$6:$A$35,$C587))</f>
        <v>2022</v>
      </c>
      <c r="H587" s="18">
        <f>IF($S587="","",INDEX(Transjer!$D$6:$D$125,$B587))</f>
        <v>0</v>
      </c>
      <c r="I587" s="18">
        <f>IF($S587="","",INDEX(Transjer!$E$6:$E$125,$B587))</f>
        <v>0</v>
      </c>
      <c r="J587" s="19">
        <f>IF($S587="","",INDEX(Skjermingsrenter!$B$6:$B$35,$C587))</f>
        <v>1.7000000000000001E-2</v>
      </c>
      <c r="K587" s="20">
        <f t="shared" si="73"/>
        <v>44562</v>
      </c>
      <c r="L587" s="21">
        <f>IF($S587="","",IF($G587&lt;YEAR($F587),0,$H587*SUMIFS(Utbytter!$D$6:$D$1005,Utbytter!$A$6:$A$1005,$E587,Utbytter!$B$6:$B$1005,"&gt;="&amp;$K587,Utbytter!$B$6:$B$1005,"&lt;="&amp;DATE($G587,12,31))))</f>
        <v>0</v>
      </c>
      <c r="M587" s="21">
        <f t="shared" si="79"/>
        <v>0</v>
      </c>
      <c r="N587" s="21">
        <f t="shared" si="74"/>
        <v>0</v>
      </c>
      <c r="O587" s="21">
        <f t="shared" si="75"/>
        <v>0</v>
      </c>
      <c r="P587" s="21">
        <f t="shared" si="76"/>
        <v>0</v>
      </c>
      <c r="Q587" s="21">
        <f t="shared" si="77"/>
        <v>0</v>
      </c>
      <c r="R587" s="21">
        <f t="shared" si="78"/>
        <v>0</v>
      </c>
      <c r="S587" s="7">
        <f>IF(ROW()-5&lt;=Kontroll!$B$8,1,"")</f>
        <v>1</v>
      </c>
    </row>
    <row r="588" spans="1:19" x14ac:dyDescent="0.2">
      <c r="A588" s="7">
        <f t="shared" si="72"/>
        <v>583</v>
      </c>
      <c r="B588" s="7">
        <f>IF($S588="","",INT(($A588-1)/Kontroll!$B$6)+1)</f>
        <v>117</v>
      </c>
      <c r="C588" s="7">
        <f>IF($S588="","",MOD($A588-1,Kontroll!$B$6)+1)</f>
        <v>3</v>
      </c>
      <c r="D588" s="15" t="str">
        <f>IF($S588="","",INDEX(Transjer!$A$6:$A$125,$B588))</f>
        <v/>
      </c>
      <c r="E588" s="15">
        <f>IF($S588="","",INDEX(Transjer!$B$6:$B$125,$B588))</f>
        <v>0</v>
      </c>
      <c r="F588" s="16">
        <f>IF($S588="","",INDEX(Transjer!$C$6:$C$125,$B588))</f>
        <v>0</v>
      </c>
      <c r="G588" s="17">
        <f>IF($S588="","",INDEX(Skjermingsrenter!$A$6:$A$35,$C588))</f>
        <v>2023</v>
      </c>
      <c r="H588" s="18">
        <f>IF($S588="","",INDEX(Transjer!$D$6:$D$125,$B588))</f>
        <v>0</v>
      </c>
      <c r="I588" s="18">
        <f>IF($S588="","",INDEX(Transjer!$E$6:$E$125,$B588))</f>
        <v>0</v>
      </c>
      <c r="J588" s="19">
        <f>IF($S588="","",INDEX(Skjermingsrenter!$B$6:$B$35,$C588))</f>
        <v>3.2000000000000001E-2</v>
      </c>
      <c r="K588" s="20">
        <f t="shared" si="73"/>
        <v>44927</v>
      </c>
      <c r="L588" s="21">
        <f>IF($S588="","",IF($G588&lt;YEAR($F588),0,$H588*SUMIFS(Utbytter!$D$6:$D$1005,Utbytter!$A$6:$A$1005,$E588,Utbytter!$B$6:$B$1005,"&gt;="&amp;$K588,Utbytter!$B$6:$B$1005,"&lt;="&amp;DATE($G588,12,31))))</f>
        <v>0</v>
      </c>
      <c r="M588" s="21">
        <f t="shared" si="79"/>
        <v>0</v>
      </c>
      <c r="N588" s="21">
        <f t="shared" si="74"/>
        <v>0</v>
      </c>
      <c r="O588" s="21">
        <f t="shared" si="75"/>
        <v>0</v>
      </c>
      <c r="P588" s="21">
        <f t="shared" si="76"/>
        <v>0</v>
      </c>
      <c r="Q588" s="21">
        <f t="shared" si="77"/>
        <v>0</v>
      </c>
      <c r="R588" s="21">
        <f t="shared" si="78"/>
        <v>0</v>
      </c>
      <c r="S588" s="7">
        <f>IF(ROW()-5&lt;=Kontroll!$B$8,1,"")</f>
        <v>1</v>
      </c>
    </row>
    <row r="589" spans="1:19" x14ac:dyDescent="0.2">
      <c r="A589" s="7">
        <f t="shared" si="72"/>
        <v>584</v>
      </c>
      <c r="B589" s="7">
        <f>IF($S589="","",INT(($A589-1)/Kontroll!$B$6)+1)</f>
        <v>117</v>
      </c>
      <c r="C589" s="7">
        <f>IF($S589="","",MOD($A589-1,Kontroll!$B$6)+1)</f>
        <v>4</v>
      </c>
      <c r="D589" s="15" t="str">
        <f>IF($S589="","",INDEX(Transjer!$A$6:$A$125,$B589))</f>
        <v/>
      </c>
      <c r="E589" s="15">
        <f>IF($S589="","",INDEX(Transjer!$B$6:$B$125,$B589))</f>
        <v>0</v>
      </c>
      <c r="F589" s="16">
        <f>IF($S589="","",INDEX(Transjer!$C$6:$C$125,$B589))</f>
        <v>0</v>
      </c>
      <c r="G589" s="17">
        <f>IF($S589="","",INDEX(Skjermingsrenter!$A$6:$A$35,$C589))</f>
        <v>2024</v>
      </c>
      <c r="H589" s="18">
        <f>IF($S589="","",INDEX(Transjer!$D$6:$D$125,$B589))</f>
        <v>0</v>
      </c>
      <c r="I589" s="18">
        <f>IF($S589="","",INDEX(Transjer!$E$6:$E$125,$B589))</f>
        <v>0</v>
      </c>
      <c r="J589" s="19">
        <f>IF($S589="","",INDEX(Skjermingsrenter!$B$6:$B$35,$C589))</f>
        <v>3.9E-2</v>
      </c>
      <c r="K589" s="20">
        <f t="shared" si="73"/>
        <v>45292</v>
      </c>
      <c r="L589" s="21">
        <f>IF($S589="","",IF($G589&lt;YEAR($F589),0,$H589*SUMIFS(Utbytter!$D$6:$D$1005,Utbytter!$A$6:$A$1005,$E589,Utbytter!$B$6:$B$1005,"&gt;="&amp;$K589,Utbytter!$B$6:$B$1005,"&lt;="&amp;DATE($G589,12,31))))</f>
        <v>0</v>
      </c>
      <c r="M589" s="21">
        <f t="shared" si="79"/>
        <v>0</v>
      </c>
      <c r="N589" s="21">
        <f t="shared" si="74"/>
        <v>0</v>
      </c>
      <c r="O589" s="21">
        <f t="shared" si="75"/>
        <v>0</v>
      </c>
      <c r="P589" s="21">
        <f t="shared" si="76"/>
        <v>0</v>
      </c>
      <c r="Q589" s="21">
        <f t="shared" si="77"/>
        <v>0</v>
      </c>
      <c r="R589" s="21">
        <f t="shared" si="78"/>
        <v>0</v>
      </c>
      <c r="S589" s="7">
        <f>IF(ROW()-5&lt;=Kontroll!$B$8,1,"")</f>
        <v>1</v>
      </c>
    </row>
    <row r="590" spans="1:19" x14ac:dyDescent="0.2">
      <c r="A590" s="7">
        <f t="shared" si="72"/>
        <v>585</v>
      </c>
      <c r="B590" s="7">
        <f>IF($S590="","",INT(($A590-1)/Kontroll!$B$6)+1)</f>
        <v>117</v>
      </c>
      <c r="C590" s="7">
        <f>IF($S590="","",MOD($A590-1,Kontroll!$B$6)+1)</f>
        <v>5</v>
      </c>
      <c r="D590" s="15" t="str">
        <f>IF($S590="","",INDEX(Transjer!$A$6:$A$125,$B590))</f>
        <v/>
      </c>
      <c r="E590" s="15">
        <f>IF($S590="","",INDEX(Transjer!$B$6:$B$125,$B590))</f>
        <v>0</v>
      </c>
      <c r="F590" s="16">
        <f>IF($S590="","",INDEX(Transjer!$C$6:$C$125,$B590))</f>
        <v>0</v>
      </c>
      <c r="G590" s="17">
        <f>IF($S590="","",INDEX(Skjermingsrenter!$A$6:$A$35,$C590))</f>
        <v>2025</v>
      </c>
      <c r="H590" s="18">
        <f>IF($S590="","",INDEX(Transjer!$D$6:$D$125,$B590))</f>
        <v>0</v>
      </c>
      <c r="I590" s="18">
        <f>IF($S590="","",INDEX(Transjer!$E$6:$E$125,$B590))</f>
        <v>0</v>
      </c>
      <c r="J590" s="19">
        <f>IF($S590="","",INDEX(Skjermingsrenter!$B$6:$B$35,$C590))</f>
        <v>3.5999999999999997E-2</v>
      </c>
      <c r="K590" s="20">
        <f t="shared" si="73"/>
        <v>45658</v>
      </c>
      <c r="L590" s="21">
        <f>IF($S590="","",IF($G590&lt;YEAR($F590),0,$H590*SUMIFS(Utbytter!$D$6:$D$1005,Utbytter!$A$6:$A$1005,$E590,Utbytter!$B$6:$B$1005,"&gt;="&amp;$K590,Utbytter!$B$6:$B$1005,"&lt;="&amp;DATE($G590,12,31))))</f>
        <v>0</v>
      </c>
      <c r="M590" s="21">
        <f t="shared" si="79"/>
        <v>0</v>
      </c>
      <c r="N590" s="21">
        <f t="shared" si="74"/>
        <v>0</v>
      </c>
      <c r="O590" s="21">
        <f t="shared" si="75"/>
        <v>0</v>
      </c>
      <c r="P590" s="21">
        <f t="shared" si="76"/>
        <v>0</v>
      </c>
      <c r="Q590" s="21">
        <f t="shared" si="77"/>
        <v>0</v>
      </c>
      <c r="R590" s="21">
        <f t="shared" si="78"/>
        <v>0</v>
      </c>
      <c r="S590" s="7">
        <f>IF(ROW()-5&lt;=Kontroll!$B$8,1,"")</f>
        <v>1</v>
      </c>
    </row>
    <row r="591" spans="1:19" x14ac:dyDescent="0.2">
      <c r="A591" s="7">
        <f t="shared" si="72"/>
        <v>586</v>
      </c>
      <c r="B591" s="7">
        <f>IF($S591="","",INT(($A591-1)/Kontroll!$B$6)+1)</f>
        <v>118</v>
      </c>
      <c r="C591" s="7">
        <f>IF($S591="","",MOD($A591-1,Kontroll!$B$6)+1)</f>
        <v>1</v>
      </c>
      <c r="D591" s="15" t="str">
        <f>IF($S591="","",INDEX(Transjer!$A$6:$A$125,$B591))</f>
        <v/>
      </c>
      <c r="E591" s="15">
        <f>IF($S591="","",INDEX(Transjer!$B$6:$B$125,$B591))</f>
        <v>0</v>
      </c>
      <c r="F591" s="16">
        <f>IF($S591="","",INDEX(Transjer!$C$6:$C$125,$B591))</f>
        <v>0</v>
      </c>
      <c r="G591" s="17">
        <f>IF($S591="","",INDEX(Skjermingsrenter!$A$6:$A$35,$C591))</f>
        <v>2021</v>
      </c>
      <c r="H591" s="18">
        <f>IF($S591="","",INDEX(Transjer!$D$6:$D$125,$B591))</f>
        <v>0</v>
      </c>
      <c r="I591" s="18">
        <f>IF($S591="","",INDEX(Transjer!$E$6:$E$125,$B591))</f>
        <v>0</v>
      </c>
      <c r="J591" s="19">
        <f>IF($S591="","",INDEX(Skjermingsrenter!$B$6:$B$35,$C591))</f>
        <v>5.0000000000000001E-3</v>
      </c>
      <c r="K591" s="20">
        <f t="shared" si="73"/>
        <v>44197</v>
      </c>
      <c r="L591" s="21">
        <f>IF($S591="","",IF($G591&lt;YEAR($F591),0,$H591*SUMIFS(Utbytter!$D$6:$D$1005,Utbytter!$A$6:$A$1005,$E591,Utbytter!$B$6:$B$1005,"&gt;="&amp;$K591,Utbytter!$B$6:$B$1005,"&lt;="&amp;DATE($G591,12,31))))</f>
        <v>0</v>
      </c>
      <c r="M591" s="21">
        <f t="shared" si="79"/>
        <v>0</v>
      </c>
      <c r="N591" s="21">
        <f t="shared" si="74"/>
        <v>0</v>
      </c>
      <c r="O591" s="21">
        <f t="shared" si="75"/>
        <v>0</v>
      </c>
      <c r="P591" s="21">
        <f t="shared" si="76"/>
        <v>0</v>
      </c>
      <c r="Q591" s="21">
        <f t="shared" si="77"/>
        <v>0</v>
      </c>
      <c r="R591" s="21">
        <f t="shared" si="78"/>
        <v>0</v>
      </c>
      <c r="S591" s="7">
        <f>IF(ROW()-5&lt;=Kontroll!$B$8,1,"")</f>
        <v>1</v>
      </c>
    </row>
    <row r="592" spans="1:19" x14ac:dyDescent="0.2">
      <c r="A592" s="7">
        <f t="shared" si="72"/>
        <v>587</v>
      </c>
      <c r="B592" s="7">
        <f>IF($S592="","",INT(($A592-1)/Kontroll!$B$6)+1)</f>
        <v>118</v>
      </c>
      <c r="C592" s="7">
        <f>IF($S592="","",MOD($A592-1,Kontroll!$B$6)+1)</f>
        <v>2</v>
      </c>
      <c r="D592" s="15" t="str">
        <f>IF($S592="","",INDEX(Transjer!$A$6:$A$125,$B592))</f>
        <v/>
      </c>
      <c r="E592" s="15">
        <f>IF($S592="","",INDEX(Transjer!$B$6:$B$125,$B592))</f>
        <v>0</v>
      </c>
      <c r="F592" s="16">
        <f>IF($S592="","",INDEX(Transjer!$C$6:$C$125,$B592))</f>
        <v>0</v>
      </c>
      <c r="G592" s="17">
        <f>IF($S592="","",INDEX(Skjermingsrenter!$A$6:$A$35,$C592))</f>
        <v>2022</v>
      </c>
      <c r="H592" s="18">
        <f>IF($S592="","",INDEX(Transjer!$D$6:$D$125,$B592))</f>
        <v>0</v>
      </c>
      <c r="I592" s="18">
        <f>IF($S592="","",INDEX(Transjer!$E$6:$E$125,$B592))</f>
        <v>0</v>
      </c>
      <c r="J592" s="19">
        <f>IF($S592="","",INDEX(Skjermingsrenter!$B$6:$B$35,$C592))</f>
        <v>1.7000000000000001E-2</v>
      </c>
      <c r="K592" s="20">
        <f t="shared" si="73"/>
        <v>44562</v>
      </c>
      <c r="L592" s="21">
        <f>IF($S592="","",IF($G592&lt;YEAR($F592),0,$H592*SUMIFS(Utbytter!$D$6:$D$1005,Utbytter!$A$6:$A$1005,$E592,Utbytter!$B$6:$B$1005,"&gt;="&amp;$K592,Utbytter!$B$6:$B$1005,"&lt;="&amp;DATE($G592,12,31))))</f>
        <v>0</v>
      </c>
      <c r="M592" s="21">
        <f t="shared" si="79"/>
        <v>0</v>
      </c>
      <c r="N592" s="21">
        <f t="shared" si="74"/>
        <v>0</v>
      </c>
      <c r="O592" s="21">
        <f t="shared" si="75"/>
        <v>0</v>
      </c>
      <c r="P592" s="21">
        <f t="shared" si="76"/>
        <v>0</v>
      </c>
      <c r="Q592" s="21">
        <f t="shared" si="77"/>
        <v>0</v>
      </c>
      <c r="R592" s="21">
        <f t="shared" si="78"/>
        <v>0</v>
      </c>
      <c r="S592" s="7">
        <f>IF(ROW()-5&lt;=Kontroll!$B$8,1,"")</f>
        <v>1</v>
      </c>
    </row>
    <row r="593" spans="1:19" x14ac:dyDescent="0.2">
      <c r="A593" s="7">
        <f t="shared" si="72"/>
        <v>588</v>
      </c>
      <c r="B593" s="7">
        <f>IF($S593="","",INT(($A593-1)/Kontroll!$B$6)+1)</f>
        <v>118</v>
      </c>
      <c r="C593" s="7">
        <f>IF($S593="","",MOD($A593-1,Kontroll!$B$6)+1)</f>
        <v>3</v>
      </c>
      <c r="D593" s="15" t="str">
        <f>IF($S593="","",INDEX(Transjer!$A$6:$A$125,$B593))</f>
        <v/>
      </c>
      <c r="E593" s="15">
        <f>IF($S593="","",INDEX(Transjer!$B$6:$B$125,$B593))</f>
        <v>0</v>
      </c>
      <c r="F593" s="16">
        <f>IF($S593="","",INDEX(Transjer!$C$6:$C$125,$B593))</f>
        <v>0</v>
      </c>
      <c r="G593" s="17">
        <f>IF($S593="","",INDEX(Skjermingsrenter!$A$6:$A$35,$C593))</f>
        <v>2023</v>
      </c>
      <c r="H593" s="18">
        <f>IF($S593="","",INDEX(Transjer!$D$6:$D$125,$B593))</f>
        <v>0</v>
      </c>
      <c r="I593" s="18">
        <f>IF($S593="","",INDEX(Transjer!$E$6:$E$125,$B593))</f>
        <v>0</v>
      </c>
      <c r="J593" s="19">
        <f>IF($S593="","",INDEX(Skjermingsrenter!$B$6:$B$35,$C593))</f>
        <v>3.2000000000000001E-2</v>
      </c>
      <c r="K593" s="20">
        <f t="shared" si="73"/>
        <v>44927</v>
      </c>
      <c r="L593" s="21">
        <f>IF($S593="","",IF($G593&lt;YEAR($F593),0,$H593*SUMIFS(Utbytter!$D$6:$D$1005,Utbytter!$A$6:$A$1005,$E593,Utbytter!$B$6:$B$1005,"&gt;="&amp;$K593,Utbytter!$B$6:$B$1005,"&lt;="&amp;DATE($G593,12,31))))</f>
        <v>0</v>
      </c>
      <c r="M593" s="21">
        <f t="shared" si="79"/>
        <v>0</v>
      </c>
      <c r="N593" s="21">
        <f t="shared" si="74"/>
        <v>0</v>
      </c>
      <c r="O593" s="21">
        <f t="shared" si="75"/>
        <v>0</v>
      </c>
      <c r="P593" s="21">
        <f t="shared" si="76"/>
        <v>0</v>
      </c>
      <c r="Q593" s="21">
        <f t="shared" si="77"/>
        <v>0</v>
      </c>
      <c r="R593" s="21">
        <f t="shared" si="78"/>
        <v>0</v>
      </c>
      <c r="S593" s="7">
        <f>IF(ROW()-5&lt;=Kontroll!$B$8,1,"")</f>
        <v>1</v>
      </c>
    </row>
    <row r="594" spans="1:19" x14ac:dyDescent="0.2">
      <c r="A594" s="7">
        <f t="shared" si="72"/>
        <v>589</v>
      </c>
      <c r="B594" s="7">
        <f>IF($S594="","",INT(($A594-1)/Kontroll!$B$6)+1)</f>
        <v>118</v>
      </c>
      <c r="C594" s="7">
        <f>IF($S594="","",MOD($A594-1,Kontroll!$B$6)+1)</f>
        <v>4</v>
      </c>
      <c r="D594" s="15" t="str">
        <f>IF($S594="","",INDEX(Transjer!$A$6:$A$125,$B594))</f>
        <v/>
      </c>
      <c r="E594" s="15">
        <f>IF($S594="","",INDEX(Transjer!$B$6:$B$125,$B594))</f>
        <v>0</v>
      </c>
      <c r="F594" s="16">
        <f>IF($S594="","",INDEX(Transjer!$C$6:$C$125,$B594))</f>
        <v>0</v>
      </c>
      <c r="G594" s="17">
        <f>IF($S594="","",INDEX(Skjermingsrenter!$A$6:$A$35,$C594))</f>
        <v>2024</v>
      </c>
      <c r="H594" s="18">
        <f>IF($S594="","",INDEX(Transjer!$D$6:$D$125,$B594))</f>
        <v>0</v>
      </c>
      <c r="I594" s="18">
        <f>IF($S594="","",INDEX(Transjer!$E$6:$E$125,$B594))</f>
        <v>0</v>
      </c>
      <c r="J594" s="19">
        <f>IF($S594="","",INDEX(Skjermingsrenter!$B$6:$B$35,$C594))</f>
        <v>3.9E-2</v>
      </c>
      <c r="K594" s="20">
        <f t="shared" si="73"/>
        <v>45292</v>
      </c>
      <c r="L594" s="21">
        <f>IF($S594="","",IF($G594&lt;YEAR($F594),0,$H594*SUMIFS(Utbytter!$D$6:$D$1005,Utbytter!$A$6:$A$1005,$E594,Utbytter!$B$6:$B$1005,"&gt;="&amp;$K594,Utbytter!$B$6:$B$1005,"&lt;="&amp;DATE($G594,12,31))))</f>
        <v>0</v>
      </c>
      <c r="M594" s="21">
        <f t="shared" si="79"/>
        <v>0</v>
      </c>
      <c r="N594" s="21">
        <f t="shared" si="74"/>
        <v>0</v>
      </c>
      <c r="O594" s="21">
        <f t="shared" si="75"/>
        <v>0</v>
      </c>
      <c r="P594" s="21">
        <f t="shared" si="76"/>
        <v>0</v>
      </c>
      <c r="Q594" s="21">
        <f t="shared" si="77"/>
        <v>0</v>
      </c>
      <c r="R594" s="21">
        <f t="shared" si="78"/>
        <v>0</v>
      </c>
      <c r="S594" s="7">
        <f>IF(ROW()-5&lt;=Kontroll!$B$8,1,"")</f>
        <v>1</v>
      </c>
    </row>
    <row r="595" spans="1:19" x14ac:dyDescent="0.2">
      <c r="A595" s="7">
        <f t="shared" si="72"/>
        <v>590</v>
      </c>
      <c r="B595" s="7">
        <f>IF($S595="","",INT(($A595-1)/Kontroll!$B$6)+1)</f>
        <v>118</v>
      </c>
      <c r="C595" s="7">
        <f>IF($S595="","",MOD($A595-1,Kontroll!$B$6)+1)</f>
        <v>5</v>
      </c>
      <c r="D595" s="15" t="str">
        <f>IF($S595="","",INDEX(Transjer!$A$6:$A$125,$B595))</f>
        <v/>
      </c>
      <c r="E595" s="15">
        <f>IF($S595="","",INDEX(Transjer!$B$6:$B$125,$B595))</f>
        <v>0</v>
      </c>
      <c r="F595" s="16">
        <f>IF($S595="","",INDEX(Transjer!$C$6:$C$125,$B595))</f>
        <v>0</v>
      </c>
      <c r="G595" s="17">
        <f>IF($S595="","",INDEX(Skjermingsrenter!$A$6:$A$35,$C595))</f>
        <v>2025</v>
      </c>
      <c r="H595" s="18">
        <f>IF($S595="","",INDEX(Transjer!$D$6:$D$125,$B595))</f>
        <v>0</v>
      </c>
      <c r="I595" s="18">
        <f>IF($S595="","",INDEX(Transjer!$E$6:$E$125,$B595))</f>
        <v>0</v>
      </c>
      <c r="J595" s="19">
        <f>IF($S595="","",INDEX(Skjermingsrenter!$B$6:$B$35,$C595))</f>
        <v>3.5999999999999997E-2</v>
      </c>
      <c r="K595" s="20">
        <f t="shared" si="73"/>
        <v>45658</v>
      </c>
      <c r="L595" s="21">
        <f>IF($S595="","",IF($G595&lt;YEAR($F595),0,$H595*SUMIFS(Utbytter!$D$6:$D$1005,Utbytter!$A$6:$A$1005,$E595,Utbytter!$B$6:$B$1005,"&gt;="&amp;$K595,Utbytter!$B$6:$B$1005,"&lt;="&amp;DATE($G595,12,31))))</f>
        <v>0</v>
      </c>
      <c r="M595" s="21">
        <f t="shared" si="79"/>
        <v>0</v>
      </c>
      <c r="N595" s="21">
        <f t="shared" si="74"/>
        <v>0</v>
      </c>
      <c r="O595" s="21">
        <f t="shared" si="75"/>
        <v>0</v>
      </c>
      <c r="P595" s="21">
        <f t="shared" si="76"/>
        <v>0</v>
      </c>
      <c r="Q595" s="21">
        <f t="shared" si="77"/>
        <v>0</v>
      </c>
      <c r="R595" s="21">
        <f t="shared" si="78"/>
        <v>0</v>
      </c>
      <c r="S595" s="7">
        <f>IF(ROW()-5&lt;=Kontroll!$B$8,1,"")</f>
        <v>1</v>
      </c>
    </row>
    <row r="596" spans="1:19" x14ac:dyDescent="0.2">
      <c r="A596" s="7">
        <f t="shared" si="72"/>
        <v>591</v>
      </c>
      <c r="B596" s="7">
        <f>IF($S596="","",INT(($A596-1)/Kontroll!$B$6)+1)</f>
        <v>119</v>
      </c>
      <c r="C596" s="7">
        <f>IF($S596="","",MOD($A596-1,Kontroll!$B$6)+1)</f>
        <v>1</v>
      </c>
      <c r="D596" s="15" t="str">
        <f>IF($S596="","",INDEX(Transjer!$A$6:$A$125,$B596))</f>
        <v/>
      </c>
      <c r="E596" s="15">
        <f>IF($S596="","",INDEX(Transjer!$B$6:$B$125,$B596))</f>
        <v>0</v>
      </c>
      <c r="F596" s="16">
        <f>IF($S596="","",INDEX(Transjer!$C$6:$C$125,$B596))</f>
        <v>0</v>
      </c>
      <c r="G596" s="17">
        <f>IF($S596="","",INDEX(Skjermingsrenter!$A$6:$A$35,$C596))</f>
        <v>2021</v>
      </c>
      <c r="H596" s="18">
        <f>IF($S596="","",INDEX(Transjer!$D$6:$D$125,$B596))</f>
        <v>0</v>
      </c>
      <c r="I596" s="18">
        <f>IF($S596="","",INDEX(Transjer!$E$6:$E$125,$B596))</f>
        <v>0</v>
      </c>
      <c r="J596" s="19">
        <f>IF($S596="","",INDEX(Skjermingsrenter!$B$6:$B$35,$C596))</f>
        <v>5.0000000000000001E-3</v>
      </c>
      <c r="K596" s="20">
        <f t="shared" si="73"/>
        <v>44197</v>
      </c>
      <c r="L596" s="21">
        <f>IF($S596="","",IF($G596&lt;YEAR($F596),0,$H596*SUMIFS(Utbytter!$D$6:$D$1005,Utbytter!$A$6:$A$1005,$E596,Utbytter!$B$6:$B$1005,"&gt;="&amp;$K596,Utbytter!$B$6:$B$1005,"&lt;="&amp;DATE($G596,12,31))))</f>
        <v>0</v>
      </c>
      <c r="M596" s="21">
        <f t="shared" si="79"/>
        <v>0</v>
      </c>
      <c r="N596" s="21">
        <f t="shared" si="74"/>
        <v>0</v>
      </c>
      <c r="O596" s="21">
        <f t="shared" si="75"/>
        <v>0</v>
      </c>
      <c r="P596" s="21">
        <f t="shared" si="76"/>
        <v>0</v>
      </c>
      <c r="Q596" s="21">
        <f t="shared" si="77"/>
        <v>0</v>
      </c>
      <c r="R596" s="21">
        <f t="shared" si="78"/>
        <v>0</v>
      </c>
      <c r="S596" s="7">
        <f>IF(ROW()-5&lt;=Kontroll!$B$8,1,"")</f>
        <v>1</v>
      </c>
    </row>
    <row r="597" spans="1:19" x14ac:dyDescent="0.2">
      <c r="A597" s="7">
        <f t="shared" si="72"/>
        <v>592</v>
      </c>
      <c r="B597" s="7">
        <f>IF($S597="","",INT(($A597-1)/Kontroll!$B$6)+1)</f>
        <v>119</v>
      </c>
      <c r="C597" s="7">
        <f>IF($S597="","",MOD($A597-1,Kontroll!$B$6)+1)</f>
        <v>2</v>
      </c>
      <c r="D597" s="15" t="str">
        <f>IF($S597="","",INDEX(Transjer!$A$6:$A$125,$B597))</f>
        <v/>
      </c>
      <c r="E597" s="15">
        <f>IF($S597="","",INDEX(Transjer!$B$6:$B$125,$B597))</f>
        <v>0</v>
      </c>
      <c r="F597" s="16">
        <f>IF($S597="","",INDEX(Transjer!$C$6:$C$125,$B597))</f>
        <v>0</v>
      </c>
      <c r="G597" s="17">
        <f>IF($S597="","",INDEX(Skjermingsrenter!$A$6:$A$35,$C597))</f>
        <v>2022</v>
      </c>
      <c r="H597" s="18">
        <f>IF($S597="","",INDEX(Transjer!$D$6:$D$125,$B597))</f>
        <v>0</v>
      </c>
      <c r="I597" s="18">
        <f>IF($S597="","",INDEX(Transjer!$E$6:$E$125,$B597))</f>
        <v>0</v>
      </c>
      <c r="J597" s="19">
        <f>IF($S597="","",INDEX(Skjermingsrenter!$B$6:$B$35,$C597))</f>
        <v>1.7000000000000001E-2</v>
      </c>
      <c r="K597" s="20">
        <f t="shared" si="73"/>
        <v>44562</v>
      </c>
      <c r="L597" s="21">
        <f>IF($S597="","",IF($G597&lt;YEAR($F597),0,$H597*SUMIFS(Utbytter!$D$6:$D$1005,Utbytter!$A$6:$A$1005,$E597,Utbytter!$B$6:$B$1005,"&gt;="&amp;$K597,Utbytter!$B$6:$B$1005,"&lt;="&amp;DATE($G597,12,31))))</f>
        <v>0</v>
      </c>
      <c r="M597" s="21">
        <f t="shared" si="79"/>
        <v>0</v>
      </c>
      <c r="N597" s="21">
        <f t="shared" si="74"/>
        <v>0</v>
      </c>
      <c r="O597" s="21">
        <f t="shared" si="75"/>
        <v>0</v>
      </c>
      <c r="P597" s="21">
        <f t="shared" si="76"/>
        <v>0</v>
      </c>
      <c r="Q597" s="21">
        <f t="shared" si="77"/>
        <v>0</v>
      </c>
      <c r="R597" s="21">
        <f t="shared" si="78"/>
        <v>0</v>
      </c>
      <c r="S597" s="7">
        <f>IF(ROW()-5&lt;=Kontroll!$B$8,1,"")</f>
        <v>1</v>
      </c>
    </row>
    <row r="598" spans="1:19" x14ac:dyDescent="0.2">
      <c r="A598" s="7">
        <f t="shared" si="72"/>
        <v>593</v>
      </c>
      <c r="B598" s="7">
        <f>IF($S598="","",INT(($A598-1)/Kontroll!$B$6)+1)</f>
        <v>119</v>
      </c>
      <c r="C598" s="7">
        <f>IF($S598="","",MOD($A598-1,Kontroll!$B$6)+1)</f>
        <v>3</v>
      </c>
      <c r="D598" s="15" t="str">
        <f>IF($S598="","",INDEX(Transjer!$A$6:$A$125,$B598))</f>
        <v/>
      </c>
      <c r="E598" s="15">
        <f>IF($S598="","",INDEX(Transjer!$B$6:$B$125,$B598))</f>
        <v>0</v>
      </c>
      <c r="F598" s="16">
        <f>IF($S598="","",INDEX(Transjer!$C$6:$C$125,$B598))</f>
        <v>0</v>
      </c>
      <c r="G598" s="17">
        <f>IF($S598="","",INDEX(Skjermingsrenter!$A$6:$A$35,$C598))</f>
        <v>2023</v>
      </c>
      <c r="H598" s="18">
        <f>IF($S598="","",INDEX(Transjer!$D$6:$D$125,$B598))</f>
        <v>0</v>
      </c>
      <c r="I598" s="18">
        <f>IF($S598="","",INDEX(Transjer!$E$6:$E$125,$B598))</f>
        <v>0</v>
      </c>
      <c r="J598" s="19">
        <f>IF($S598="","",INDEX(Skjermingsrenter!$B$6:$B$35,$C598))</f>
        <v>3.2000000000000001E-2</v>
      </c>
      <c r="K598" s="20">
        <f t="shared" si="73"/>
        <v>44927</v>
      </c>
      <c r="L598" s="21">
        <f>IF($S598="","",IF($G598&lt;YEAR($F598),0,$H598*SUMIFS(Utbytter!$D$6:$D$1005,Utbytter!$A$6:$A$1005,$E598,Utbytter!$B$6:$B$1005,"&gt;="&amp;$K598,Utbytter!$B$6:$B$1005,"&lt;="&amp;DATE($G598,12,31))))</f>
        <v>0</v>
      </c>
      <c r="M598" s="21">
        <f t="shared" si="79"/>
        <v>0</v>
      </c>
      <c r="N598" s="21">
        <f t="shared" si="74"/>
        <v>0</v>
      </c>
      <c r="O598" s="21">
        <f t="shared" si="75"/>
        <v>0</v>
      </c>
      <c r="P598" s="21">
        <f t="shared" si="76"/>
        <v>0</v>
      </c>
      <c r="Q598" s="21">
        <f t="shared" si="77"/>
        <v>0</v>
      </c>
      <c r="R598" s="21">
        <f t="shared" si="78"/>
        <v>0</v>
      </c>
      <c r="S598" s="7">
        <f>IF(ROW()-5&lt;=Kontroll!$B$8,1,"")</f>
        <v>1</v>
      </c>
    </row>
    <row r="599" spans="1:19" x14ac:dyDescent="0.2">
      <c r="A599" s="7">
        <f t="shared" si="72"/>
        <v>594</v>
      </c>
      <c r="B599" s="7">
        <f>IF($S599="","",INT(($A599-1)/Kontroll!$B$6)+1)</f>
        <v>119</v>
      </c>
      <c r="C599" s="7">
        <f>IF($S599="","",MOD($A599-1,Kontroll!$B$6)+1)</f>
        <v>4</v>
      </c>
      <c r="D599" s="15" t="str">
        <f>IF($S599="","",INDEX(Transjer!$A$6:$A$125,$B599))</f>
        <v/>
      </c>
      <c r="E599" s="15">
        <f>IF($S599="","",INDEX(Transjer!$B$6:$B$125,$B599))</f>
        <v>0</v>
      </c>
      <c r="F599" s="16">
        <f>IF($S599="","",INDEX(Transjer!$C$6:$C$125,$B599))</f>
        <v>0</v>
      </c>
      <c r="G599" s="17">
        <f>IF($S599="","",INDEX(Skjermingsrenter!$A$6:$A$35,$C599))</f>
        <v>2024</v>
      </c>
      <c r="H599" s="18">
        <f>IF($S599="","",INDEX(Transjer!$D$6:$D$125,$B599))</f>
        <v>0</v>
      </c>
      <c r="I599" s="18">
        <f>IF($S599="","",INDEX(Transjer!$E$6:$E$125,$B599))</f>
        <v>0</v>
      </c>
      <c r="J599" s="19">
        <f>IF($S599="","",INDEX(Skjermingsrenter!$B$6:$B$35,$C599))</f>
        <v>3.9E-2</v>
      </c>
      <c r="K599" s="20">
        <f t="shared" si="73"/>
        <v>45292</v>
      </c>
      <c r="L599" s="21">
        <f>IF($S599="","",IF($G599&lt;YEAR($F599),0,$H599*SUMIFS(Utbytter!$D$6:$D$1005,Utbytter!$A$6:$A$1005,$E599,Utbytter!$B$6:$B$1005,"&gt;="&amp;$K599,Utbytter!$B$6:$B$1005,"&lt;="&amp;DATE($G599,12,31))))</f>
        <v>0</v>
      </c>
      <c r="M599" s="21">
        <f t="shared" si="79"/>
        <v>0</v>
      </c>
      <c r="N599" s="21">
        <f t="shared" si="74"/>
        <v>0</v>
      </c>
      <c r="O599" s="21">
        <f t="shared" si="75"/>
        <v>0</v>
      </c>
      <c r="P599" s="21">
        <f t="shared" si="76"/>
        <v>0</v>
      </c>
      <c r="Q599" s="21">
        <f t="shared" si="77"/>
        <v>0</v>
      </c>
      <c r="R599" s="21">
        <f t="shared" si="78"/>
        <v>0</v>
      </c>
      <c r="S599" s="7">
        <f>IF(ROW()-5&lt;=Kontroll!$B$8,1,"")</f>
        <v>1</v>
      </c>
    </row>
    <row r="600" spans="1:19" x14ac:dyDescent="0.2">
      <c r="A600" s="7">
        <f t="shared" si="72"/>
        <v>595</v>
      </c>
      <c r="B600" s="7">
        <f>IF($S600="","",INT(($A600-1)/Kontroll!$B$6)+1)</f>
        <v>119</v>
      </c>
      <c r="C600" s="7">
        <f>IF($S600="","",MOD($A600-1,Kontroll!$B$6)+1)</f>
        <v>5</v>
      </c>
      <c r="D600" s="15" t="str">
        <f>IF($S600="","",INDEX(Transjer!$A$6:$A$125,$B600))</f>
        <v/>
      </c>
      <c r="E600" s="15">
        <f>IF($S600="","",INDEX(Transjer!$B$6:$B$125,$B600))</f>
        <v>0</v>
      </c>
      <c r="F600" s="16">
        <f>IF($S600="","",INDEX(Transjer!$C$6:$C$125,$B600))</f>
        <v>0</v>
      </c>
      <c r="G600" s="17">
        <f>IF($S600="","",INDEX(Skjermingsrenter!$A$6:$A$35,$C600))</f>
        <v>2025</v>
      </c>
      <c r="H600" s="18">
        <f>IF($S600="","",INDEX(Transjer!$D$6:$D$125,$B600))</f>
        <v>0</v>
      </c>
      <c r="I600" s="18">
        <f>IF($S600="","",INDEX(Transjer!$E$6:$E$125,$B600))</f>
        <v>0</v>
      </c>
      <c r="J600" s="19">
        <f>IF($S600="","",INDEX(Skjermingsrenter!$B$6:$B$35,$C600))</f>
        <v>3.5999999999999997E-2</v>
      </c>
      <c r="K600" s="20">
        <f t="shared" si="73"/>
        <v>45658</v>
      </c>
      <c r="L600" s="21">
        <f>IF($S600="","",IF($G600&lt;YEAR($F600),0,$H600*SUMIFS(Utbytter!$D$6:$D$1005,Utbytter!$A$6:$A$1005,$E600,Utbytter!$B$6:$B$1005,"&gt;="&amp;$K600,Utbytter!$B$6:$B$1005,"&lt;="&amp;DATE($G600,12,31))))</f>
        <v>0</v>
      </c>
      <c r="M600" s="21">
        <f t="shared" si="79"/>
        <v>0</v>
      </c>
      <c r="N600" s="21">
        <f t="shared" si="74"/>
        <v>0</v>
      </c>
      <c r="O600" s="21">
        <f t="shared" si="75"/>
        <v>0</v>
      </c>
      <c r="P600" s="21">
        <f t="shared" si="76"/>
        <v>0</v>
      </c>
      <c r="Q600" s="21">
        <f t="shared" si="77"/>
        <v>0</v>
      </c>
      <c r="R600" s="21">
        <f t="shared" si="78"/>
        <v>0</v>
      </c>
      <c r="S600" s="7">
        <f>IF(ROW()-5&lt;=Kontroll!$B$8,1,"")</f>
        <v>1</v>
      </c>
    </row>
    <row r="601" spans="1:19" x14ac:dyDescent="0.2">
      <c r="A601" s="7">
        <f t="shared" si="72"/>
        <v>596</v>
      </c>
      <c r="B601" s="7">
        <f>IF($S601="","",INT(($A601-1)/Kontroll!$B$6)+1)</f>
        <v>120</v>
      </c>
      <c r="C601" s="7">
        <f>IF($S601="","",MOD($A601-1,Kontroll!$B$6)+1)</f>
        <v>1</v>
      </c>
      <c r="D601" s="15" t="str">
        <f>IF($S601="","",INDEX(Transjer!$A$6:$A$125,$B601))</f>
        <v/>
      </c>
      <c r="E601" s="15">
        <f>IF($S601="","",INDEX(Transjer!$B$6:$B$125,$B601))</f>
        <v>0</v>
      </c>
      <c r="F601" s="16">
        <f>IF($S601="","",INDEX(Transjer!$C$6:$C$125,$B601))</f>
        <v>0</v>
      </c>
      <c r="G601" s="17">
        <f>IF($S601="","",INDEX(Skjermingsrenter!$A$6:$A$35,$C601))</f>
        <v>2021</v>
      </c>
      <c r="H601" s="18">
        <f>IF($S601="","",INDEX(Transjer!$D$6:$D$125,$B601))</f>
        <v>0</v>
      </c>
      <c r="I601" s="18">
        <f>IF($S601="","",INDEX(Transjer!$E$6:$E$125,$B601))</f>
        <v>0</v>
      </c>
      <c r="J601" s="19">
        <f>IF($S601="","",INDEX(Skjermingsrenter!$B$6:$B$35,$C601))</f>
        <v>5.0000000000000001E-3</v>
      </c>
      <c r="K601" s="20">
        <f t="shared" si="73"/>
        <v>44197</v>
      </c>
      <c r="L601" s="21">
        <f>IF($S601="","",IF($G601&lt;YEAR($F601),0,$H601*SUMIFS(Utbytter!$D$6:$D$1005,Utbytter!$A$6:$A$1005,$E601,Utbytter!$B$6:$B$1005,"&gt;="&amp;$K601,Utbytter!$B$6:$B$1005,"&lt;="&amp;DATE($G601,12,31))))</f>
        <v>0</v>
      </c>
      <c r="M601" s="21">
        <f t="shared" si="79"/>
        <v>0</v>
      </c>
      <c r="N601" s="21">
        <f t="shared" si="74"/>
        <v>0</v>
      </c>
      <c r="O601" s="21">
        <f t="shared" si="75"/>
        <v>0</v>
      </c>
      <c r="P601" s="21">
        <f t="shared" si="76"/>
        <v>0</v>
      </c>
      <c r="Q601" s="21">
        <f t="shared" si="77"/>
        <v>0</v>
      </c>
      <c r="R601" s="21">
        <f t="shared" si="78"/>
        <v>0</v>
      </c>
      <c r="S601" s="7">
        <f>IF(ROW()-5&lt;=Kontroll!$B$8,1,"")</f>
        <v>1</v>
      </c>
    </row>
    <row r="602" spans="1:19" x14ac:dyDescent="0.2">
      <c r="A602" s="7">
        <f t="shared" si="72"/>
        <v>597</v>
      </c>
      <c r="B602" s="7">
        <f>IF($S602="","",INT(($A602-1)/Kontroll!$B$6)+1)</f>
        <v>120</v>
      </c>
      <c r="C602" s="7">
        <f>IF($S602="","",MOD($A602-1,Kontroll!$B$6)+1)</f>
        <v>2</v>
      </c>
      <c r="D602" s="15" t="str">
        <f>IF($S602="","",INDEX(Transjer!$A$6:$A$125,$B602))</f>
        <v/>
      </c>
      <c r="E602" s="15">
        <f>IF($S602="","",INDEX(Transjer!$B$6:$B$125,$B602))</f>
        <v>0</v>
      </c>
      <c r="F602" s="16">
        <f>IF($S602="","",INDEX(Transjer!$C$6:$C$125,$B602))</f>
        <v>0</v>
      </c>
      <c r="G602" s="17">
        <f>IF($S602="","",INDEX(Skjermingsrenter!$A$6:$A$35,$C602))</f>
        <v>2022</v>
      </c>
      <c r="H602" s="18">
        <f>IF($S602="","",INDEX(Transjer!$D$6:$D$125,$B602))</f>
        <v>0</v>
      </c>
      <c r="I602" s="18">
        <f>IF($S602="","",INDEX(Transjer!$E$6:$E$125,$B602))</f>
        <v>0</v>
      </c>
      <c r="J602" s="19">
        <f>IF($S602="","",INDEX(Skjermingsrenter!$B$6:$B$35,$C602))</f>
        <v>1.7000000000000001E-2</v>
      </c>
      <c r="K602" s="20">
        <f t="shared" si="73"/>
        <v>44562</v>
      </c>
      <c r="L602" s="21">
        <f>IF($S602="","",IF($G602&lt;YEAR($F602),0,$H602*SUMIFS(Utbytter!$D$6:$D$1005,Utbytter!$A$6:$A$1005,$E602,Utbytter!$B$6:$B$1005,"&gt;="&amp;$K602,Utbytter!$B$6:$B$1005,"&lt;="&amp;DATE($G602,12,31))))</f>
        <v>0</v>
      </c>
      <c r="M602" s="21">
        <f t="shared" si="79"/>
        <v>0</v>
      </c>
      <c r="N602" s="21">
        <f t="shared" si="74"/>
        <v>0</v>
      </c>
      <c r="O602" s="21">
        <f t="shared" si="75"/>
        <v>0</v>
      </c>
      <c r="P602" s="21">
        <f t="shared" si="76"/>
        <v>0</v>
      </c>
      <c r="Q602" s="21">
        <f t="shared" si="77"/>
        <v>0</v>
      </c>
      <c r="R602" s="21">
        <f t="shared" si="78"/>
        <v>0</v>
      </c>
      <c r="S602" s="7">
        <f>IF(ROW()-5&lt;=Kontroll!$B$8,1,"")</f>
        <v>1</v>
      </c>
    </row>
    <row r="603" spans="1:19" x14ac:dyDescent="0.2">
      <c r="A603" s="7">
        <f t="shared" si="72"/>
        <v>598</v>
      </c>
      <c r="B603" s="7">
        <f>IF($S603="","",INT(($A603-1)/Kontroll!$B$6)+1)</f>
        <v>120</v>
      </c>
      <c r="C603" s="7">
        <f>IF($S603="","",MOD($A603-1,Kontroll!$B$6)+1)</f>
        <v>3</v>
      </c>
      <c r="D603" s="15" t="str">
        <f>IF($S603="","",INDEX(Transjer!$A$6:$A$125,$B603))</f>
        <v/>
      </c>
      <c r="E603" s="15">
        <f>IF($S603="","",INDEX(Transjer!$B$6:$B$125,$B603))</f>
        <v>0</v>
      </c>
      <c r="F603" s="16">
        <f>IF($S603="","",INDEX(Transjer!$C$6:$C$125,$B603))</f>
        <v>0</v>
      </c>
      <c r="G603" s="17">
        <f>IF($S603="","",INDEX(Skjermingsrenter!$A$6:$A$35,$C603))</f>
        <v>2023</v>
      </c>
      <c r="H603" s="18">
        <f>IF($S603="","",INDEX(Transjer!$D$6:$D$125,$B603))</f>
        <v>0</v>
      </c>
      <c r="I603" s="18">
        <f>IF($S603="","",INDEX(Transjer!$E$6:$E$125,$B603))</f>
        <v>0</v>
      </c>
      <c r="J603" s="19">
        <f>IF($S603="","",INDEX(Skjermingsrenter!$B$6:$B$35,$C603))</f>
        <v>3.2000000000000001E-2</v>
      </c>
      <c r="K603" s="20">
        <f t="shared" si="73"/>
        <v>44927</v>
      </c>
      <c r="L603" s="21">
        <f>IF($S603="","",IF($G603&lt;YEAR($F603),0,$H603*SUMIFS(Utbytter!$D$6:$D$1005,Utbytter!$A$6:$A$1005,$E603,Utbytter!$B$6:$B$1005,"&gt;="&amp;$K603,Utbytter!$B$6:$B$1005,"&lt;="&amp;DATE($G603,12,31))))</f>
        <v>0</v>
      </c>
      <c r="M603" s="21">
        <f t="shared" si="79"/>
        <v>0</v>
      </c>
      <c r="N603" s="21">
        <f t="shared" si="74"/>
        <v>0</v>
      </c>
      <c r="O603" s="21">
        <f t="shared" si="75"/>
        <v>0</v>
      </c>
      <c r="P603" s="21">
        <f t="shared" si="76"/>
        <v>0</v>
      </c>
      <c r="Q603" s="21">
        <f t="shared" si="77"/>
        <v>0</v>
      </c>
      <c r="R603" s="21">
        <f t="shared" si="78"/>
        <v>0</v>
      </c>
      <c r="S603" s="7">
        <f>IF(ROW()-5&lt;=Kontroll!$B$8,1,"")</f>
        <v>1</v>
      </c>
    </row>
    <row r="604" spans="1:19" x14ac:dyDescent="0.2">
      <c r="A604" s="7">
        <f t="shared" si="72"/>
        <v>599</v>
      </c>
      <c r="B604" s="7">
        <f>IF($S604="","",INT(($A604-1)/Kontroll!$B$6)+1)</f>
        <v>120</v>
      </c>
      <c r="C604" s="7">
        <f>IF($S604="","",MOD($A604-1,Kontroll!$B$6)+1)</f>
        <v>4</v>
      </c>
      <c r="D604" s="15" t="str">
        <f>IF($S604="","",INDEX(Transjer!$A$6:$A$125,$B604))</f>
        <v/>
      </c>
      <c r="E604" s="15">
        <f>IF($S604="","",INDEX(Transjer!$B$6:$B$125,$B604))</f>
        <v>0</v>
      </c>
      <c r="F604" s="16">
        <f>IF($S604="","",INDEX(Transjer!$C$6:$C$125,$B604))</f>
        <v>0</v>
      </c>
      <c r="G604" s="17">
        <f>IF($S604="","",INDEX(Skjermingsrenter!$A$6:$A$35,$C604))</f>
        <v>2024</v>
      </c>
      <c r="H604" s="18">
        <f>IF($S604="","",INDEX(Transjer!$D$6:$D$125,$B604))</f>
        <v>0</v>
      </c>
      <c r="I604" s="18">
        <f>IF($S604="","",INDEX(Transjer!$E$6:$E$125,$B604))</f>
        <v>0</v>
      </c>
      <c r="J604" s="19">
        <f>IF($S604="","",INDEX(Skjermingsrenter!$B$6:$B$35,$C604))</f>
        <v>3.9E-2</v>
      </c>
      <c r="K604" s="20">
        <f t="shared" si="73"/>
        <v>45292</v>
      </c>
      <c r="L604" s="21">
        <f>IF($S604="","",IF($G604&lt;YEAR($F604),0,$H604*SUMIFS(Utbytter!$D$6:$D$1005,Utbytter!$A$6:$A$1005,$E604,Utbytter!$B$6:$B$1005,"&gt;="&amp;$K604,Utbytter!$B$6:$B$1005,"&lt;="&amp;DATE($G604,12,31))))</f>
        <v>0</v>
      </c>
      <c r="M604" s="21">
        <f t="shared" si="79"/>
        <v>0</v>
      </c>
      <c r="N604" s="21">
        <f t="shared" si="74"/>
        <v>0</v>
      </c>
      <c r="O604" s="21">
        <f t="shared" si="75"/>
        <v>0</v>
      </c>
      <c r="P604" s="21">
        <f t="shared" si="76"/>
        <v>0</v>
      </c>
      <c r="Q604" s="21">
        <f t="shared" si="77"/>
        <v>0</v>
      </c>
      <c r="R604" s="21">
        <f t="shared" si="78"/>
        <v>0</v>
      </c>
      <c r="S604" s="7">
        <f>IF(ROW()-5&lt;=Kontroll!$B$8,1,"")</f>
        <v>1</v>
      </c>
    </row>
    <row r="605" spans="1:19" x14ac:dyDescent="0.2">
      <c r="A605" s="7">
        <f t="shared" si="72"/>
        <v>600</v>
      </c>
      <c r="B605" s="7">
        <f>IF($S605="","",INT(($A605-1)/Kontroll!$B$6)+1)</f>
        <v>120</v>
      </c>
      <c r="C605" s="7">
        <f>IF($S605="","",MOD($A605-1,Kontroll!$B$6)+1)</f>
        <v>5</v>
      </c>
      <c r="D605" s="15" t="str">
        <f>IF($S605="","",INDEX(Transjer!$A$6:$A$125,$B605))</f>
        <v/>
      </c>
      <c r="E605" s="15">
        <f>IF($S605="","",INDEX(Transjer!$B$6:$B$125,$B605))</f>
        <v>0</v>
      </c>
      <c r="F605" s="16">
        <f>IF($S605="","",INDEX(Transjer!$C$6:$C$125,$B605))</f>
        <v>0</v>
      </c>
      <c r="G605" s="17">
        <f>IF($S605="","",INDEX(Skjermingsrenter!$A$6:$A$35,$C605))</f>
        <v>2025</v>
      </c>
      <c r="H605" s="18">
        <f>IF($S605="","",INDEX(Transjer!$D$6:$D$125,$B605))</f>
        <v>0</v>
      </c>
      <c r="I605" s="18">
        <f>IF($S605="","",INDEX(Transjer!$E$6:$E$125,$B605))</f>
        <v>0</v>
      </c>
      <c r="J605" s="19">
        <f>IF($S605="","",INDEX(Skjermingsrenter!$B$6:$B$35,$C605))</f>
        <v>3.5999999999999997E-2</v>
      </c>
      <c r="K605" s="20">
        <f t="shared" si="73"/>
        <v>45658</v>
      </c>
      <c r="L605" s="21">
        <f>IF($S605="","",IF($G605&lt;YEAR($F605),0,$H605*SUMIFS(Utbytter!$D$6:$D$1005,Utbytter!$A$6:$A$1005,$E605,Utbytter!$B$6:$B$1005,"&gt;="&amp;$K605,Utbytter!$B$6:$B$1005,"&lt;="&amp;DATE($G605,12,31))))</f>
        <v>0</v>
      </c>
      <c r="M605" s="21">
        <f t="shared" si="79"/>
        <v>0</v>
      </c>
      <c r="N605" s="21">
        <f t="shared" si="74"/>
        <v>0</v>
      </c>
      <c r="O605" s="21">
        <f t="shared" si="75"/>
        <v>0</v>
      </c>
      <c r="P605" s="21">
        <f t="shared" si="76"/>
        <v>0</v>
      </c>
      <c r="Q605" s="21">
        <f t="shared" si="77"/>
        <v>0</v>
      </c>
      <c r="R605" s="21">
        <f t="shared" si="78"/>
        <v>0</v>
      </c>
      <c r="S605" s="7">
        <f>IF(ROW()-5&lt;=Kontroll!$B$8,1,"")</f>
        <v>1</v>
      </c>
    </row>
    <row r="606" spans="1:19" x14ac:dyDescent="0.2">
      <c r="A606" s="7" t="str">
        <f t="shared" si="72"/>
        <v/>
      </c>
      <c r="B606" s="7" t="str">
        <f>IF($S606="","",INT(($A606-1)/Kontroll!$B$6)+1)</f>
        <v/>
      </c>
      <c r="C606" s="7" t="str">
        <f>IF($S606="","",MOD($A606-1,Kontroll!$B$6)+1)</f>
        <v/>
      </c>
      <c r="D606" s="15" t="str">
        <f>IF($S606="","",INDEX(Transjer!$A$6:$A$125,$B606))</f>
        <v/>
      </c>
      <c r="E606" s="15" t="str">
        <f>IF($S606="","",INDEX(Transjer!$B$6:$B$125,$B606))</f>
        <v/>
      </c>
      <c r="F606" s="16" t="str">
        <f>IF($S606="","",INDEX(Transjer!$C$6:$C$125,$B606))</f>
        <v/>
      </c>
      <c r="G606" s="17" t="str">
        <f>IF($S606="","",INDEX(Skjermingsrenter!$A$6:$A$35,$C606))</f>
        <v/>
      </c>
      <c r="H606" s="18" t="str">
        <f>IF($S606="","",INDEX(Transjer!$D$6:$D$125,$B606))</f>
        <v/>
      </c>
      <c r="I606" s="18" t="str">
        <f>IF($S606="","",INDEX(Transjer!$E$6:$E$125,$B606))</f>
        <v/>
      </c>
      <c r="J606" s="19" t="str">
        <f>IF($S606="","",INDEX(Skjermingsrenter!$B$6:$B$35,$C606))</f>
        <v/>
      </c>
      <c r="K606" s="20" t="str">
        <f t="shared" si="73"/>
        <v/>
      </c>
      <c r="L606" s="21" t="str">
        <f>IF($S606="","",IF($G606&lt;YEAR($F606),0,$H606*SUMIFS(Utbytter!$D$6:$D$1005,Utbytter!$A$6:$A$1005,$E606,Utbytter!$B$6:$B$1005,"&gt;="&amp;$K606,Utbytter!$B$6:$B$1005,"&lt;="&amp;DATE($G606,12,31))))</f>
        <v/>
      </c>
      <c r="M606" s="21" t="str">
        <f t="shared" si="79"/>
        <v/>
      </c>
      <c r="N606" s="21" t="str">
        <f t="shared" si="74"/>
        <v/>
      </c>
      <c r="O606" s="21" t="str">
        <f t="shared" si="75"/>
        <v/>
      </c>
      <c r="P606" s="21" t="str">
        <f t="shared" si="76"/>
        <v/>
      </c>
      <c r="Q606" s="21" t="str">
        <f t="shared" si="77"/>
        <v/>
      </c>
      <c r="R606" s="21" t="str">
        <f t="shared" si="78"/>
        <v/>
      </c>
      <c r="S606" s="7" t="str">
        <f>IF(ROW()-5&lt;=Kontroll!$B$8,1,"")</f>
        <v/>
      </c>
    </row>
    <row r="607" spans="1:19" x14ac:dyDescent="0.2">
      <c r="A607" s="7" t="str">
        <f t="shared" si="72"/>
        <v/>
      </c>
      <c r="B607" s="7" t="str">
        <f>IF($S607="","",INT(($A607-1)/Kontroll!$B$6)+1)</f>
        <v/>
      </c>
      <c r="C607" s="7" t="str">
        <f>IF($S607="","",MOD($A607-1,Kontroll!$B$6)+1)</f>
        <v/>
      </c>
      <c r="D607" s="15" t="str">
        <f>IF($S607="","",INDEX(Transjer!$A$6:$A$125,$B607))</f>
        <v/>
      </c>
      <c r="E607" s="15" t="str">
        <f>IF($S607="","",INDEX(Transjer!$B$6:$B$125,$B607))</f>
        <v/>
      </c>
      <c r="F607" s="16" t="str">
        <f>IF($S607="","",INDEX(Transjer!$C$6:$C$125,$B607))</f>
        <v/>
      </c>
      <c r="G607" s="17" t="str">
        <f>IF($S607="","",INDEX(Skjermingsrenter!$A$6:$A$35,$C607))</f>
        <v/>
      </c>
      <c r="H607" s="18" t="str">
        <f>IF($S607="","",INDEX(Transjer!$D$6:$D$125,$B607))</f>
        <v/>
      </c>
      <c r="I607" s="18" t="str">
        <f>IF($S607="","",INDEX(Transjer!$E$6:$E$125,$B607))</f>
        <v/>
      </c>
      <c r="J607" s="19" t="str">
        <f>IF($S607="","",INDEX(Skjermingsrenter!$B$6:$B$35,$C607))</f>
        <v/>
      </c>
      <c r="K607" s="20" t="str">
        <f t="shared" si="73"/>
        <v/>
      </c>
      <c r="L607" s="21" t="str">
        <f>IF($S607="","",IF($G607&lt;YEAR($F607),0,$H607*SUMIFS(Utbytter!$D$6:$D$1005,Utbytter!$A$6:$A$1005,$E607,Utbytter!$B$6:$B$1005,"&gt;="&amp;$K607,Utbytter!$B$6:$B$1005,"&lt;="&amp;DATE($G607,12,31))))</f>
        <v/>
      </c>
      <c r="M607" s="21" t="str">
        <f t="shared" si="79"/>
        <v/>
      </c>
      <c r="N607" s="21" t="str">
        <f t="shared" si="74"/>
        <v/>
      </c>
      <c r="O607" s="21" t="str">
        <f t="shared" si="75"/>
        <v/>
      </c>
      <c r="P607" s="21" t="str">
        <f t="shared" si="76"/>
        <v/>
      </c>
      <c r="Q607" s="21" t="str">
        <f t="shared" si="77"/>
        <v/>
      </c>
      <c r="R607" s="21" t="str">
        <f t="shared" si="78"/>
        <v/>
      </c>
      <c r="S607" s="7" t="str">
        <f>IF(ROW()-5&lt;=Kontroll!$B$8,1,"")</f>
        <v/>
      </c>
    </row>
    <row r="608" spans="1:19" x14ac:dyDescent="0.2">
      <c r="A608" s="7" t="str">
        <f t="shared" si="72"/>
        <v/>
      </c>
      <c r="B608" s="7" t="str">
        <f>IF($S608="","",INT(($A608-1)/Kontroll!$B$6)+1)</f>
        <v/>
      </c>
      <c r="C608" s="7" t="str">
        <f>IF($S608="","",MOD($A608-1,Kontroll!$B$6)+1)</f>
        <v/>
      </c>
      <c r="D608" s="15" t="str">
        <f>IF($S608="","",INDEX(Transjer!$A$6:$A$125,$B608))</f>
        <v/>
      </c>
      <c r="E608" s="15" t="str">
        <f>IF($S608="","",INDEX(Transjer!$B$6:$B$125,$B608))</f>
        <v/>
      </c>
      <c r="F608" s="16" t="str">
        <f>IF($S608="","",INDEX(Transjer!$C$6:$C$125,$B608))</f>
        <v/>
      </c>
      <c r="G608" s="17" t="str">
        <f>IF($S608="","",INDEX(Skjermingsrenter!$A$6:$A$35,$C608))</f>
        <v/>
      </c>
      <c r="H608" s="18" t="str">
        <f>IF($S608="","",INDEX(Transjer!$D$6:$D$125,$B608))</f>
        <v/>
      </c>
      <c r="I608" s="18" t="str">
        <f>IF($S608="","",INDEX(Transjer!$E$6:$E$125,$B608))</f>
        <v/>
      </c>
      <c r="J608" s="19" t="str">
        <f>IF($S608="","",INDEX(Skjermingsrenter!$B$6:$B$35,$C608))</f>
        <v/>
      </c>
      <c r="K608" s="20" t="str">
        <f t="shared" si="73"/>
        <v/>
      </c>
      <c r="L608" s="21" t="str">
        <f>IF($S608="","",IF($G608&lt;YEAR($F608),0,$H608*SUMIFS(Utbytter!$D$6:$D$1005,Utbytter!$A$6:$A$1005,$E608,Utbytter!$B$6:$B$1005,"&gt;="&amp;$K608,Utbytter!$B$6:$B$1005,"&lt;="&amp;DATE($G608,12,31))))</f>
        <v/>
      </c>
      <c r="M608" s="21" t="str">
        <f t="shared" si="79"/>
        <v/>
      </c>
      <c r="N608" s="21" t="str">
        <f t="shared" si="74"/>
        <v/>
      </c>
      <c r="O608" s="21" t="str">
        <f t="shared" si="75"/>
        <v/>
      </c>
      <c r="P608" s="21" t="str">
        <f t="shared" si="76"/>
        <v/>
      </c>
      <c r="Q608" s="21" t="str">
        <f t="shared" si="77"/>
        <v/>
      </c>
      <c r="R608" s="21" t="str">
        <f t="shared" si="78"/>
        <v/>
      </c>
      <c r="S608" s="7" t="str">
        <f>IF(ROW()-5&lt;=Kontroll!$B$8,1,"")</f>
        <v/>
      </c>
    </row>
    <row r="609" spans="1:19" x14ac:dyDescent="0.2">
      <c r="A609" s="7" t="str">
        <f t="shared" si="72"/>
        <v/>
      </c>
      <c r="B609" s="7" t="str">
        <f>IF($S609="","",INT(($A609-1)/Kontroll!$B$6)+1)</f>
        <v/>
      </c>
      <c r="C609" s="7" t="str">
        <f>IF($S609="","",MOD($A609-1,Kontroll!$B$6)+1)</f>
        <v/>
      </c>
      <c r="D609" s="15" t="str">
        <f>IF($S609="","",INDEX(Transjer!$A$6:$A$125,$B609))</f>
        <v/>
      </c>
      <c r="E609" s="15" t="str">
        <f>IF($S609="","",INDEX(Transjer!$B$6:$B$125,$B609))</f>
        <v/>
      </c>
      <c r="F609" s="16" t="str">
        <f>IF($S609="","",INDEX(Transjer!$C$6:$C$125,$B609))</f>
        <v/>
      </c>
      <c r="G609" s="17" t="str">
        <f>IF($S609="","",INDEX(Skjermingsrenter!$A$6:$A$35,$C609))</f>
        <v/>
      </c>
      <c r="H609" s="18" t="str">
        <f>IF($S609="","",INDEX(Transjer!$D$6:$D$125,$B609))</f>
        <v/>
      </c>
      <c r="I609" s="18" t="str">
        <f>IF($S609="","",INDEX(Transjer!$E$6:$E$125,$B609))</f>
        <v/>
      </c>
      <c r="J609" s="19" t="str">
        <f>IF($S609="","",INDEX(Skjermingsrenter!$B$6:$B$35,$C609))</f>
        <v/>
      </c>
      <c r="K609" s="20" t="str">
        <f t="shared" si="73"/>
        <v/>
      </c>
      <c r="L609" s="21" t="str">
        <f>IF($S609="","",IF($G609&lt;YEAR($F609),0,$H609*SUMIFS(Utbytter!$D$6:$D$1005,Utbytter!$A$6:$A$1005,$E609,Utbytter!$B$6:$B$1005,"&gt;="&amp;$K609,Utbytter!$B$6:$B$1005,"&lt;="&amp;DATE($G609,12,31))))</f>
        <v/>
      </c>
      <c r="M609" s="21" t="str">
        <f t="shared" si="79"/>
        <v/>
      </c>
      <c r="N609" s="21" t="str">
        <f t="shared" si="74"/>
        <v/>
      </c>
      <c r="O609" s="21" t="str">
        <f t="shared" si="75"/>
        <v/>
      </c>
      <c r="P609" s="21" t="str">
        <f t="shared" si="76"/>
        <v/>
      </c>
      <c r="Q609" s="21" t="str">
        <f t="shared" si="77"/>
        <v/>
      </c>
      <c r="R609" s="21" t="str">
        <f t="shared" si="78"/>
        <v/>
      </c>
      <c r="S609" s="7" t="str">
        <f>IF(ROW()-5&lt;=Kontroll!$B$8,1,"")</f>
        <v/>
      </c>
    </row>
    <row r="610" spans="1:19" x14ac:dyDescent="0.2">
      <c r="A610" s="7" t="str">
        <f t="shared" si="72"/>
        <v/>
      </c>
      <c r="B610" s="7" t="str">
        <f>IF($S610="","",INT(($A610-1)/Kontroll!$B$6)+1)</f>
        <v/>
      </c>
      <c r="C610" s="7" t="str">
        <f>IF($S610="","",MOD($A610-1,Kontroll!$B$6)+1)</f>
        <v/>
      </c>
      <c r="D610" s="15" t="str">
        <f>IF($S610="","",INDEX(Transjer!$A$6:$A$125,$B610))</f>
        <v/>
      </c>
      <c r="E610" s="15" t="str">
        <f>IF($S610="","",INDEX(Transjer!$B$6:$B$125,$B610))</f>
        <v/>
      </c>
      <c r="F610" s="16" t="str">
        <f>IF($S610="","",INDEX(Transjer!$C$6:$C$125,$B610))</f>
        <v/>
      </c>
      <c r="G610" s="17" t="str">
        <f>IF($S610="","",INDEX(Skjermingsrenter!$A$6:$A$35,$C610))</f>
        <v/>
      </c>
      <c r="H610" s="18" t="str">
        <f>IF($S610="","",INDEX(Transjer!$D$6:$D$125,$B610))</f>
        <v/>
      </c>
      <c r="I610" s="18" t="str">
        <f>IF($S610="","",INDEX(Transjer!$E$6:$E$125,$B610))</f>
        <v/>
      </c>
      <c r="J610" s="19" t="str">
        <f>IF($S610="","",INDEX(Skjermingsrenter!$B$6:$B$35,$C610))</f>
        <v/>
      </c>
      <c r="K610" s="20" t="str">
        <f t="shared" si="73"/>
        <v/>
      </c>
      <c r="L610" s="21" t="str">
        <f>IF($S610="","",IF($G610&lt;YEAR($F610),0,$H610*SUMIFS(Utbytter!$D$6:$D$1005,Utbytter!$A$6:$A$1005,$E610,Utbytter!$B$6:$B$1005,"&gt;="&amp;$K610,Utbytter!$B$6:$B$1005,"&lt;="&amp;DATE($G610,12,31))))</f>
        <v/>
      </c>
      <c r="M610" s="21" t="str">
        <f t="shared" si="79"/>
        <v/>
      </c>
      <c r="N610" s="21" t="str">
        <f t="shared" si="74"/>
        <v/>
      </c>
      <c r="O610" s="21" t="str">
        <f t="shared" si="75"/>
        <v/>
      </c>
      <c r="P610" s="21" t="str">
        <f t="shared" si="76"/>
        <v/>
      </c>
      <c r="Q610" s="21" t="str">
        <f t="shared" si="77"/>
        <v/>
      </c>
      <c r="R610" s="21" t="str">
        <f t="shared" si="78"/>
        <v/>
      </c>
      <c r="S610" s="7" t="str">
        <f>IF(ROW()-5&lt;=Kontroll!$B$8,1,"")</f>
        <v/>
      </c>
    </row>
    <row r="611" spans="1:19" x14ac:dyDescent="0.2">
      <c r="A611" s="7" t="str">
        <f t="shared" si="72"/>
        <v/>
      </c>
      <c r="B611" s="7" t="str">
        <f>IF($S611="","",INT(($A611-1)/Kontroll!$B$6)+1)</f>
        <v/>
      </c>
      <c r="C611" s="7" t="str">
        <f>IF($S611="","",MOD($A611-1,Kontroll!$B$6)+1)</f>
        <v/>
      </c>
      <c r="D611" s="15" t="str">
        <f>IF($S611="","",INDEX(Transjer!$A$6:$A$125,$B611))</f>
        <v/>
      </c>
      <c r="E611" s="15" t="str">
        <f>IF($S611="","",INDEX(Transjer!$B$6:$B$125,$B611))</f>
        <v/>
      </c>
      <c r="F611" s="16" t="str">
        <f>IF($S611="","",INDEX(Transjer!$C$6:$C$125,$B611))</f>
        <v/>
      </c>
      <c r="G611" s="17" t="str">
        <f>IF($S611="","",INDEX(Skjermingsrenter!$A$6:$A$35,$C611))</f>
        <v/>
      </c>
      <c r="H611" s="18" t="str">
        <f>IF($S611="","",INDEX(Transjer!$D$6:$D$125,$B611))</f>
        <v/>
      </c>
      <c r="I611" s="18" t="str">
        <f>IF($S611="","",INDEX(Transjer!$E$6:$E$125,$B611))</f>
        <v/>
      </c>
      <c r="J611" s="19" t="str">
        <f>IF($S611="","",INDEX(Skjermingsrenter!$B$6:$B$35,$C611))</f>
        <v/>
      </c>
      <c r="K611" s="20" t="str">
        <f t="shared" si="73"/>
        <v/>
      </c>
      <c r="L611" s="21" t="str">
        <f>IF($S611="","",IF($G611&lt;YEAR($F611),0,$H611*SUMIFS(Utbytter!$D$6:$D$1005,Utbytter!$A$6:$A$1005,$E611,Utbytter!$B$6:$B$1005,"&gt;="&amp;$K611,Utbytter!$B$6:$B$1005,"&lt;="&amp;DATE($G611,12,31))))</f>
        <v/>
      </c>
      <c r="M611" s="21" t="str">
        <f t="shared" si="79"/>
        <v/>
      </c>
      <c r="N611" s="21" t="str">
        <f t="shared" si="74"/>
        <v/>
      </c>
      <c r="O611" s="21" t="str">
        <f t="shared" si="75"/>
        <v/>
      </c>
      <c r="P611" s="21" t="str">
        <f t="shared" si="76"/>
        <v/>
      </c>
      <c r="Q611" s="21" t="str">
        <f t="shared" si="77"/>
        <v/>
      </c>
      <c r="R611" s="21" t="str">
        <f t="shared" si="78"/>
        <v/>
      </c>
      <c r="S611" s="7" t="str">
        <f>IF(ROW()-5&lt;=Kontroll!$B$8,1,"")</f>
        <v/>
      </c>
    </row>
    <row r="612" spans="1:19" x14ac:dyDescent="0.2">
      <c r="A612" s="7" t="str">
        <f t="shared" si="72"/>
        <v/>
      </c>
      <c r="B612" s="7" t="str">
        <f>IF($S612="","",INT(($A612-1)/Kontroll!$B$6)+1)</f>
        <v/>
      </c>
      <c r="C612" s="7" t="str">
        <f>IF($S612="","",MOD($A612-1,Kontroll!$B$6)+1)</f>
        <v/>
      </c>
      <c r="D612" s="15" t="str">
        <f>IF($S612="","",INDEX(Transjer!$A$6:$A$125,$B612))</f>
        <v/>
      </c>
      <c r="E612" s="15" t="str">
        <f>IF($S612="","",INDEX(Transjer!$B$6:$B$125,$B612))</f>
        <v/>
      </c>
      <c r="F612" s="16" t="str">
        <f>IF($S612="","",INDEX(Transjer!$C$6:$C$125,$B612))</f>
        <v/>
      </c>
      <c r="G612" s="17" t="str">
        <f>IF($S612="","",INDEX(Skjermingsrenter!$A$6:$A$35,$C612))</f>
        <v/>
      </c>
      <c r="H612" s="18" t="str">
        <f>IF($S612="","",INDEX(Transjer!$D$6:$D$125,$B612))</f>
        <v/>
      </c>
      <c r="I612" s="18" t="str">
        <f>IF($S612="","",INDEX(Transjer!$E$6:$E$125,$B612))</f>
        <v/>
      </c>
      <c r="J612" s="19" t="str">
        <f>IF($S612="","",INDEX(Skjermingsrenter!$B$6:$B$35,$C612))</f>
        <v/>
      </c>
      <c r="K612" s="20" t="str">
        <f t="shared" si="73"/>
        <v/>
      </c>
      <c r="L612" s="21" t="str">
        <f>IF($S612="","",IF($G612&lt;YEAR($F612),0,$H612*SUMIFS(Utbytter!$D$6:$D$1005,Utbytter!$A$6:$A$1005,$E612,Utbytter!$B$6:$B$1005,"&gt;="&amp;$K612,Utbytter!$B$6:$B$1005,"&lt;="&amp;DATE($G612,12,31))))</f>
        <v/>
      </c>
      <c r="M612" s="21" t="str">
        <f t="shared" si="79"/>
        <v/>
      </c>
      <c r="N612" s="21" t="str">
        <f t="shared" si="74"/>
        <v/>
      </c>
      <c r="O612" s="21" t="str">
        <f t="shared" si="75"/>
        <v/>
      </c>
      <c r="P612" s="21" t="str">
        <f t="shared" si="76"/>
        <v/>
      </c>
      <c r="Q612" s="21" t="str">
        <f t="shared" si="77"/>
        <v/>
      </c>
      <c r="R612" s="21" t="str">
        <f t="shared" si="78"/>
        <v/>
      </c>
      <c r="S612" s="7" t="str">
        <f>IF(ROW()-5&lt;=Kontroll!$B$8,1,"")</f>
        <v/>
      </c>
    </row>
    <row r="613" spans="1:19" x14ac:dyDescent="0.2">
      <c r="A613" s="7" t="str">
        <f t="shared" si="72"/>
        <v/>
      </c>
      <c r="B613" s="7" t="str">
        <f>IF($S613="","",INT(($A613-1)/Kontroll!$B$6)+1)</f>
        <v/>
      </c>
      <c r="C613" s="7" t="str">
        <f>IF($S613="","",MOD($A613-1,Kontroll!$B$6)+1)</f>
        <v/>
      </c>
      <c r="D613" s="15" t="str">
        <f>IF($S613="","",INDEX(Transjer!$A$6:$A$125,$B613))</f>
        <v/>
      </c>
      <c r="E613" s="15" t="str">
        <f>IF($S613="","",INDEX(Transjer!$B$6:$B$125,$B613))</f>
        <v/>
      </c>
      <c r="F613" s="16" t="str">
        <f>IF($S613="","",INDEX(Transjer!$C$6:$C$125,$B613))</f>
        <v/>
      </c>
      <c r="G613" s="17" t="str">
        <f>IF($S613="","",INDEX(Skjermingsrenter!$A$6:$A$35,$C613))</f>
        <v/>
      </c>
      <c r="H613" s="18" t="str">
        <f>IF($S613="","",INDEX(Transjer!$D$6:$D$125,$B613))</f>
        <v/>
      </c>
      <c r="I613" s="18" t="str">
        <f>IF($S613="","",INDEX(Transjer!$E$6:$E$125,$B613))</f>
        <v/>
      </c>
      <c r="J613" s="19" t="str">
        <f>IF($S613="","",INDEX(Skjermingsrenter!$B$6:$B$35,$C613))</f>
        <v/>
      </c>
      <c r="K613" s="20" t="str">
        <f t="shared" si="73"/>
        <v/>
      </c>
      <c r="L613" s="21" t="str">
        <f>IF($S613="","",IF($G613&lt;YEAR($F613),0,$H613*SUMIFS(Utbytter!$D$6:$D$1005,Utbytter!$A$6:$A$1005,$E613,Utbytter!$B$6:$B$1005,"&gt;="&amp;$K613,Utbytter!$B$6:$B$1005,"&lt;="&amp;DATE($G613,12,31))))</f>
        <v/>
      </c>
      <c r="M613" s="21" t="str">
        <f t="shared" si="79"/>
        <v/>
      </c>
      <c r="N613" s="21" t="str">
        <f t="shared" si="74"/>
        <v/>
      </c>
      <c r="O613" s="21" t="str">
        <f t="shared" si="75"/>
        <v/>
      </c>
      <c r="P613" s="21" t="str">
        <f t="shared" si="76"/>
        <v/>
      </c>
      <c r="Q613" s="21" t="str">
        <f t="shared" si="77"/>
        <v/>
      </c>
      <c r="R613" s="21" t="str">
        <f t="shared" si="78"/>
        <v/>
      </c>
      <c r="S613" s="7" t="str">
        <f>IF(ROW()-5&lt;=Kontroll!$B$8,1,"")</f>
        <v/>
      </c>
    </row>
    <row r="614" spans="1:19" x14ac:dyDescent="0.2">
      <c r="A614" s="7" t="str">
        <f t="shared" si="72"/>
        <v/>
      </c>
      <c r="B614" s="7" t="str">
        <f>IF($S614="","",INT(($A614-1)/Kontroll!$B$6)+1)</f>
        <v/>
      </c>
      <c r="C614" s="7" t="str">
        <f>IF($S614="","",MOD($A614-1,Kontroll!$B$6)+1)</f>
        <v/>
      </c>
      <c r="D614" s="15" t="str">
        <f>IF($S614="","",INDEX(Transjer!$A$6:$A$125,$B614))</f>
        <v/>
      </c>
      <c r="E614" s="15" t="str">
        <f>IF($S614="","",INDEX(Transjer!$B$6:$B$125,$B614))</f>
        <v/>
      </c>
      <c r="F614" s="16" t="str">
        <f>IF($S614="","",INDEX(Transjer!$C$6:$C$125,$B614))</f>
        <v/>
      </c>
      <c r="G614" s="17" t="str">
        <f>IF($S614="","",INDEX(Skjermingsrenter!$A$6:$A$35,$C614))</f>
        <v/>
      </c>
      <c r="H614" s="18" t="str">
        <f>IF($S614="","",INDEX(Transjer!$D$6:$D$125,$B614))</f>
        <v/>
      </c>
      <c r="I614" s="18" t="str">
        <f>IF($S614="","",INDEX(Transjer!$E$6:$E$125,$B614))</f>
        <v/>
      </c>
      <c r="J614" s="19" t="str">
        <f>IF($S614="","",INDEX(Skjermingsrenter!$B$6:$B$35,$C614))</f>
        <v/>
      </c>
      <c r="K614" s="20" t="str">
        <f t="shared" si="73"/>
        <v/>
      </c>
      <c r="L614" s="21" t="str">
        <f>IF($S614="","",IF($G614&lt;YEAR($F614),0,$H614*SUMIFS(Utbytter!$D$6:$D$1005,Utbytter!$A$6:$A$1005,$E614,Utbytter!$B$6:$B$1005,"&gt;="&amp;$K614,Utbytter!$B$6:$B$1005,"&lt;="&amp;DATE($G614,12,31))))</f>
        <v/>
      </c>
      <c r="M614" s="21" t="str">
        <f t="shared" si="79"/>
        <v/>
      </c>
      <c r="N614" s="21" t="str">
        <f t="shared" si="74"/>
        <v/>
      </c>
      <c r="O614" s="21" t="str">
        <f t="shared" si="75"/>
        <v/>
      </c>
      <c r="P614" s="21" t="str">
        <f t="shared" si="76"/>
        <v/>
      </c>
      <c r="Q614" s="21" t="str">
        <f t="shared" si="77"/>
        <v/>
      </c>
      <c r="R614" s="21" t="str">
        <f t="shared" si="78"/>
        <v/>
      </c>
      <c r="S614" s="7" t="str">
        <f>IF(ROW()-5&lt;=Kontroll!$B$8,1,"")</f>
        <v/>
      </c>
    </row>
    <row r="615" spans="1:19" x14ac:dyDescent="0.2">
      <c r="A615" s="7" t="str">
        <f t="shared" si="72"/>
        <v/>
      </c>
      <c r="B615" s="7" t="str">
        <f>IF($S615="","",INT(($A615-1)/Kontroll!$B$6)+1)</f>
        <v/>
      </c>
      <c r="C615" s="7" t="str">
        <f>IF($S615="","",MOD($A615-1,Kontroll!$B$6)+1)</f>
        <v/>
      </c>
      <c r="D615" s="15" t="str">
        <f>IF($S615="","",INDEX(Transjer!$A$6:$A$125,$B615))</f>
        <v/>
      </c>
      <c r="E615" s="15" t="str">
        <f>IF($S615="","",INDEX(Transjer!$B$6:$B$125,$B615))</f>
        <v/>
      </c>
      <c r="F615" s="16" t="str">
        <f>IF($S615="","",INDEX(Transjer!$C$6:$C$125,$B615))</f>
        <v/>
      </c>
      <c r="G615" s="17" t="str">
        <f>IF($S615="","",INDEX(Skjermingsrenter!$A$6:$A$35,$C615))</f>
        <v/>
      </c>
      <c r="H615" s="18" t="str">
        <f>IF($S615="","",INDEX(Transjer!$D$6:$D$125,$B615))</f>
        <v/>
      </c>
      <c r="I615" s="18" t="str">
        <f>IF($S615="","",INDEX(Transjer!$E$6:$E$125,$B615))</f>
        <v/>
      </c>
      <c r="J615" s="19" t="str">
        <f>IF($S615="","",INDEX(Skjermingsrenter!$B$6:$B$35,$C615))</f>
        <v/>
      </c>
      <c r="K615" s="20" t="str">
        <f t="shared" si="73"/>
        <v/>
      </c>
      <c r="L615" s="21" t="str">
        <f>IF($S615="","",IF($G615&lt;YEAR($F615),0,$H615*SUMIFS(Utbytter!$D$6:$D$1005,Utbytter!$A$6:$A$1005,$E615,Utbytter!$B$6:$B$1005,"&gt;="&amp;$K615,Utbytter!$B$6:$B$1005,"&lt;="&amp;DATE($G615,12,31))))</f>
        <v/>
      </c>
      <c r="M615" s="21" t="str">
        <f t="shared" si="79"/>
        <v/>
      </c>
      <c r="N615" s="21" t="str">
        <f t="shared" si="74"/>
        <v/>
      </c>
      <c r="O615" s="21" t="str">
        <f t="shared" si="75"/>
        <v/>
      </c>
      <c r="P615" s="21" t="str">
        <f t="shared" si="76"/>
        <v/>
      </c>
      <c r="Q615" s="21" t="str">
        <f t="shared" si="77"/>
        <v/>
      </c>
      <c r="R615" s="21" t="str">
        <f t="shared" si="78"/>
        <v/>
      </c>
      <c r="S615" s="7" t="str">
        <f>IF(ROW()-5&lt;=Kontroll!$B$8,1,"")</f>
        <v/>
      </c>
    </row>
    <row r="616" spans="1:19" x14ac:dyDescent="0.2">
      <c r="A616" s="7" t="str">
        <f t="shared" si="72"/>
        <v/>
      </c>
      <c r="B616" s="7" t="str">
        <f>IF($S616="","",INT(($A616-1)/Kontroll!$B$6)+1)</f>
        <v/>
      </c>
      <c r="C616" s="7" t="str">
        <f>IF($S616="","",MOD($A616-1,Kontroll!$B$6)+1)</f>
        <v/>
      </c>
      <c r="D616" s="15" t="str">
        <f>IF($S616="","",INDEX(Transjer!$A$6:$A$125,$B616))</f>
        <v/>
      </c>
      <c r="E616" s="15" t="str">
        <f>IF($S616="","",INDEX(Transjer!$B$6:$B$125,$B616))</f>
        <v/>
      </c>
      <c r="F616" s="16" t="str">
        <f>IF($S616="","",INDEX(Transjer!$C$6:$C$125,$B616))</f>
        <v/>
      </c>
      <c r="G616" s="17" t="str">
        <f>IF($S616="","",INDEX(Skjermingsrenter!$A$6:$A$35,$C616))</f>
        <v/>
      </c>
      <c r="H616" s="18" t="str">
        <f>IF($S616="","",INDEX(Transjer!$D$6:$D$125,$B616))</f>
        <v/>
      </c>
      <c r="I616" s="18" t="str">
        <f>IF($S616="","",INDEX(Transjer!$E$6:$E$125,$B616))</f>
        <v/>
      </c>
      <c r="J616" s="19" t="str">
        <f>IF($S616="","",INDEX(Skjermingsrenter!$B$6:$B$35,$C616))</f>
        <v/>
      </c>
      <c r="K616" s="20" t="str">
        <f t="shared" si="73"/>
        <v/>
      </c>
      <c r="L616" s="21" t="str">
        <f>IF($S616="","",IF($G616&lt;YEAR($F616),0,$H616*SUMIFS(Utbytter!$D$6:$D$1005,Utbytter!$A$6:$A$1005,$E616,Utbytter!$B$6:$B$1005,"&gt;="&amp;$K616,Utbytter!$B$6:$B$1005,"&lt;="&amp;DATE($G616,12,31))))</f>
        <v/>
      </c>
      <c r="M616" s="21" t="str">
        <f t="shared" si="79"/>
        <v/>
      </c>
      <c r="N616" s="21" t="str">
        <f t="shared" si="74"/>
        <v/>
      </c>
      <c r="O616" s="21" t="str">
        <f t="shared" si="75"/>
        <v/>
      </c>
      <c r="P616" s="21" t="str">
        <f t="shared" si="76"/>
        <v/>
      </c>
      <c r="Q616" s="21" t="str">
        <f t="shared" si="77"/>
        <v/>
      </c>
      <c r="R616" s="21" t="str">
        <f t="shared" si="78"/>
        <v/>
      </c>
      <c r="S616" s="7" t="str">
        <f>IF(ROW()-5&lt;=Kontroll!$B$8,1,"")</f>
        <v/>
      </c>
    </row>
    <row r="617" spans="1:19" x14ac:dyDescent="0.2">
      <c r="A617" s="7" t="str">
        <f t="shared" si="72"/>
        <v/>
      </c>
      <c r="B617" s="7" t="str">
        <f>IF($S617="","",INT(($A617-1)/Kontroll!$B$6)+1)</f>
        <v/>
      </c>
      <c r="C617" s="7" t="str">
        <f>IF($S617="","",MOD($A617-1,Kontroll!$B$6)+1)</f>
        <v/>
      </c>
      <c r="D617" s="15" t="str">
        <f>IF($S617="","",INDEX(Transjer!$A$6:$A$125,$B617))</f>
        <v/>
      </c>
      <c r="E617" s="15" t="str">
        <f>IF($S617="","",INDEX(Transjer!$B$6:$B$125,$B617))</f>
        <v/>
      </c>
      <c r="F617" s="16" t="str">
        <f>IF($S617="","",INDEX(Transjer!$C$6:$C$125,$B617))</f>
        <v/>
      </c>
      <c r="G617" s="17" t="str">
        <f>IF($S617="","",INDEX(Skjermingsrenter!$A$6:$A$35,$C617))</f>
        <v/>
      </c>
      <c r="H617" s="18" t="str">
        <f>IF($S617="","",INDEX(Transjer!$D$6:$D$125,$B617))</f>
        <v/>
      </c>
      <c r="I617" s="18" t="str">
        <f>IF($S617="","",INDEX(Transjer!$E$6:$E$125,$B617))</f>
        <v/>
      </c>
      <c r="J617" s="19" t="str">
        <f>IF($S617="","",INDEX(Skjermingsrenter!$B$6:$B$35,$C617))</f>
        <v/>
      </c>
      <c r="K617" s="20" t="str">
        <f t="shared" si="73"/>
        <v/>
      </c>
      <c r="L617" s="21" t="str">
        <f>IF($S617="","",IF($G617&lt;YEAR($F617),0,$H617*SUMIFS(Utbytter!$D$6:$D$1005,Utbytter!$A$6:$A$1005,$E617,Utbytter!$B$6:$B$1005,"&gt;="&amp;$K617,Utbytter!$B$6:$B$1005,"&lt;="&amp;DATE($G617,12,31))))</f>
        <v/>
      </c>
      <c r="M617" s="21" t="str">
        <f t="shared" si="79"/>
        <v/>
      </c>
      <c r="N617" s="21" t="str">
        <f t="shared" si="74"/>
        <v/>
      </c>
      <c r="O617" s="21" t="str">
        <f t="shared" si="75"/>
        <v/>
      </c>
      <c r="P617" s="21" t="str">
        <f t="shared" si="76"/>
        <v/>
      </c>
      <c r="Q617" s="21" t="str">
        <f t="shared" si="77"/>
        <v/>
      </c>
      <c r="R617" s="21" t="str">
        <f t="shared" si="78"/>
        <v/>
      </c>
      <c r="S617" s="7" t="str">
        <f>IF(ROW()-5&lt;=Kontroll!$B$8,1,"")</f>
        <v/>
      </c>
    </row>
    <row r="618" spans="1:19" x14ac:dyDescent="0.2">
      <c r="A618" s="7" t="str">
        <f t="shared" si="72"/>
        <v/>
      </c>
      <c r="B618" s="7" t="str">
        <f>IF($S618="","",INT(($A618-1)/Kontroll!$B$6)+1)</f>
        <v/>
      </c>
      <c r="C618" s="7" t="str">
        <f>IF($S618="","",MOD($A618-1,Kontroll!$B$6)+1)</f>
        <v/>
      </c>
      <c r="D618" s="15" t="str">
        <f>IF($S618="","",INDEX(Transjer!$A$6:$A$125,$B618))</f>
        <v/>
      </c>
      <c r="E618" s="15" t="str">
        <f>IF($S618="","",INDEX(Transjer!$B$6:$B$125,$B618))</f>
        <v/>
      </c>
      <c r="F618" s="16" t="str">
        <f>IF($S618="","",INDEX(Transjer!$C$6:$C$125,$B618))</f>
        <v/>
      </c>
      <c r="G618" s="17" t="str">
        <f>IF($S618="","",INDEX(Skjermingsrenter!$A$6:$A$35,$C618))</f>
        <v/>
      </c>
      <c r="H618" s="18" t="str">
        <f>IF($S618="","",INDEX(Transjer!$D$6:$D$125,$B618))</f>
        <v/>
      </c>
      <c r="I618" s="18" t="str">
        <f>IF($S618="","",INDEX(Transjer!$E$6:$E$125,$B618))</f>
        <v/>
      </c>
      <c r="J618" s="19" t="str">
        <f>IF($S618="","",INDEX(Skjermingsrenter!$B$6:$B$35,$C618))</f>
        <v/>
      </c>
      <c r="K618" s="20" t="str">
        <f t="shared" si="73"/>
        <v/>
      </c>
      <c r="L618" s="21" t="str">
        <f>IF($S618="","",IF($G618&lt;YEAR($F618),0,$H618*SUMIFS(Utbytter!$D$6:$D$1005,Utbytter!$A$6:$A$1005,$E618,Utbytter!$B$6:$B$1005,"&gt;="&amp;$K618,Utbytter!$B$6:$B$1005,"&lt;="&amp;DATE($G618,12,31))))</f>
        <v/>
      </c>
      <c r="M618" s="21" t="str">
        <f t="shared" si="79"/>
        <v/>
      </c>
      <c r="N618" s="21" t="str">
        <f t="shared" si="74"/>
        <v/>
      </c>
      <c r="O618" s="21" t="str">
        <f t="shared" si="75"/>
        <v/>
      </c>
      <c r="P618" s="21" t="str">
        <f t="shared" si="76"/>
        <v/>
      </c>
      <c r="Q618" s="21" t="str">
        <f t="shared" si="77"/>
        <v/>
      </c>
      <c r="R618" s="21" t="str">
        <f t="shared" si="78"/>
        <v/>
      </c>
      <c r="S618" s="7" t="str">
        <f>IF(ROW()-5&lt;=Kontroll!$B$8,1,"")</f>
        <v/>
      </c>
    </row>
    <row r="619" spans="1:19" x14ac:dyDescent="0.2">
      <c r="A619" s="7" t="str">
        <f t="shared" si="72"/>
        <v/>
      </c>
      <c r="B619" s="7" t="str">
        <f>IF($S619="","",INT(($A619-1)/Kontroll!$B$6)+1)</f>
        <v/>
      </c>
      <c r="C619" s="7" t="str">
        <f>IF($S619="","",MOD($A619-1,Kontroll!$B$6)+1)</f>
        <v/>
      </c>
      <c r="D619" s="15" t="str">
        <f>IF($S619="","",INDEX(Transjer!$A$6:$A$125,$B619))</f>
        <v/>
      </c>
      <c r="E619" s="15" t="str">
        <f>IF($S619="","",INDEX(Transjer!$B$6:$B$125,$B619))</f>
        <v/>
      </c>
      <c r="F619" s="16" t="str">
        <f>IF($S619="","",INDEX(Transjer!$C$6:$C$125,$B619))</f>
        <v/>
      </c>
      <c r="G619" s="17" t="str">
        <f>IF($S619="","",INDEX(Skjermingsrenter!$A$6:$A$35,$C619))</f>
        <v/>
      </c>
      <c r="H619" s="18" t="str">
        <f>IF($S619="","",INDEX(Transjer!$D$6:$D$125,$B619))</f>
        <v/>
      </c>
      <c r="I619" s="18" t="str">
        <f>IF($S619="","",INDEX(Transjer!$E$6:$E$125,$B619))</f>
        <v/>
      </c>
      <c r="J619" s="19" t="str">
        <f>IF($S619="","",INDEX(Skjermingsrenter!$B$6:$B$35,$C619))</f>
        <v/>
      </c>
      <c r="K619" s="20" t="str">
        <f t="shared" si="73"/>
        <v/>
      </c>
      <c r="L619" s="21" t="str">
        <f>IF($S619="","",IF($G619&lt;YEAR($F619),0,$H619*SUMIFS(Utbytter!$D$6:$D$1005,Utbytter!$A$6:$A$1005,$E619,Utbytter!$B$6:$B$1005,"&gt;="&amp;$K619,Utbytter!$B$6:$B$1005,"&lt;="&amp;DATE($G619,12,31))))</f>
        <v/>
      </c>
      <c r="M619" s="21" t="str">
        <f t="shared" si="79"/>
        <v/>
      </c>
      <c r="N619" s="21" t="str">
        <f t="shared" si="74"/>
        <v/>
      </c>
      <c r="O619" s="21" t="str">
        <f t="shared" si="75"/>
        <v/>
      </c>
      <c r="P619" s="21" t="str">
        <f t="shared" si="76"/>
        <v/>
      </c>
      <c r="Q619" s="21" t="str">
        <f t="shared" si="77"/>
        <v/>
      </c>
      <c r="R619" s="21" t="str">
        <f t="shared" si="78"/>
        <v/>
      </c>
      <c r="S619" s="7" t="str">
        <f>IF(ROW()-5&lt;=Kontroll!$B$8,1,"")</f>
        <v/>
      </c>
    </row>
    <row r="620" spans="1:19" x14ac:dyDescent="0.2">
      <c r="A620" s="7" t="str">
        <f t="shared" si="72"/>
        <v/>
      </c>
      <c r="B620" s="7" t="str">
        <f>IF($S620="","",INT(($A620-1)/Kontroll!$B$6)+1)</f>
        <v/>
      </c>
      <c r="C620" s="7" t="str">
        <f>IF($S620="","",MOD($A620-1,Kontroll!$B$6)+1)</f>
        <v/>
      </c>
      <c r="D620" s="15" t="str">
        <f>IF($S620="","",INDEX(Transjer!$A$6:$A$125,$B620))</f>
        <v/>
      </c>
      <c r="E620" s="15" t="str">
        <f>IF($S620="","",INDEX(Transjer!$B$6:$B$125,$B620))</f>
        <v/>
      </c>
      <c r="F620" s="16" t="str">
        <f>IF($S620="","",INDEX(Transjer!$C$6:$C$125,$B620))</f>
        <v/>
      </c>
      <c r="G620" s="17" t="str">
        <f>IF($S620="","",INDEX(Skjermingsrenter!$A$6:$A$35,$C620))</f>
        <v/>
      </c>
      <c r="H620" s="18" t="str">
        <f>IF($S620="","",INDEX(Transjer!$D$6:$D$125,$B620))</f>
        <v/>
      </c>
      <c r="I620" s="18" t="str">
        <f>IF($S620="","",INDEX(Transjer!$E$6:$E$125,$B620))</f>
        <v/>
      </c>
      <c r="J620" s="19" t="str">
        <f>IF($S620="","",INDEX(Skjermingsrenter!$B$6:$B$35,$C620))</f>
        <v/>
      </c>
      <c r="K620" s="20" t="str">
        <f t="shared" si="73"/>
        <v/>
      </c>
      <c r="L620" s="21" t="str">
        <f>IF($S620="","",IF($G620&lt;YEAR($F620),0,$H620*SUMIFS(Utbytter!$D$6:$D$1005,Utbytter!$A$6:$A$1005,$E620,Utbytter!$B$6:$B$1005,"&gt;="&amp;$K620,Utbytter!$B$6:$B$1005,"&lt;="&amp;DATE($G620,12,31))))</f>
        <v/>
      </c>
      <c r="M620" s="21" t="str">
        <f t="shared" si="79"/>
        <v/>
      </c>
      <c r="N620" s="21" t="str">
        <f t="shared" si="74"/>
        <v/>
      </c>
      <c r="O620" s="21" t="str">
        <f t="shared" si="75"/>
        <v/>
      </c>
      <c r="P620" s="21" t="str">
        <f t="shared" si="76"/>
        <v/>
      </c>
      <c r="Q620" s="21" t="str">
        <f t="shared" si="77"/>
        <v/>
      </c>
      <c r="R620" s="21" t="str">
        <f t="shared" si="78"/>
        <v/>
      </c>
      <c r="S620" s="7" t="str">
        <f>IF(ROW()-5&lt;=Kontroll!$B$8,1,"")</f>
        <v/>
      </c>
    </row>
    <row r="621" spans="1:19" x14ac:dyDescent="0.2">
      <c r="A621" s="7" t="str">
        <f t="shared" si="72"/>
        <v/>
      </c>
      <c r="B621" s="7" t="str">
        <f>IF($S621="","",INT(($A621-1)/Kontroll!$B$6)+1)</f>
        <v/>
      </c>
      <c r="C621" s="7" t="str">
        <f>IF($S621="","",MOD($A621-1,Kontroll!$B$6)+1)</f>
        <v/>
      </c>
      <c r="D621" s="15" t="str">
        <f>IF($S621="","",INDEX(Transjer!$A$6:$A$125,$B621))</f>
        <v/>
      </c>
      <c r="E621" s="15" t="str">
        <f>IF($S621="","",INDEX(Transjer!$B$6:$B$125,$B621))</f>
        <v/>
      </c>
      <c r="F621" s="16" t="str">
        <f>IF($S621="","",INDEX(Transjer!$C$6:$C$125,$B621))</f>
        <v/>
      </c>
      <c r="G621" s="17" t="str">
        <f>IF($S621="","",INDEX(Skjermingsrenter!$A$6:$A$35,$C621))</f>
        <v/>
      </c>
      <c r="H621" s="18" t="str">
        <f>IF($S621="","",INDEX(Transjer!$D$6:$D$125,$B621))</f>
        <v/>
      </c>
      <c r="I621" s="18" t="str">
        <f>IF($S621="","",INDEX(Transjer!$E$6:$E$125,$B621))</f>
        <v/>
      </c>
      <c r="J621" s="19" t="str">
        <f>IF($S621="","",INDEX(Skjermingsrenter!$B$6:$B$35,$C621))</f>
        <v/>
      </c>
      <c r="K621" s="20" t="str">
        <f t="shared" si="73"/>
        <v/>
      </c>
      <c r="L621" s="21" t="str">
        <f>IF($S621="","",IF($G621&lt;YEAR($F621),0,$H621*SUMIFS(Utbytter!$D$6:$D$1005,Utbytter!$A$6:$A$1005,$E621,Utbytter!$B$6:$B$1005,"&gt;="&amp;$K621,Utbytter!$B$6:$B$1005,"&lt;="&amp;DATE($G621,12,31))))</f>
        <v/>
      </c>
      <c r="M621" s="21" t="str">
        <f t="shared" si="79"/>
        <v/>
      </c>
      <c r="N621" s="21" t="str">
        <f t="shared" si="74"/>
        <v/>
      </c>
      <c r="O621" s="21" t="str">
        <f t="shared" si="75"/>
        <v/>
      </c>
      <c r="P621" s="21" t="str">
        <f t="shared" si="76"/>
        <v/>
      </c>
      <c r="Q621" s="21" t="str">
        <f t="shared" si="77"/>
        <v/>
      </c>
      <c r="R621" s="21" t="str">
        <f t="shared" si="78"/>
        <v/>
      </c>
      <c r="S621" s="7" t="str">
        <f>IF(ROW()-5&lt;=Kontroll!$B$8,1,"")</f>
        <v/>
      </c>
    </row>
    <row r="622" spans="1:19" x14ac:dyDescent="0.2">
      <c r="A622" s="7" t="str">
        <f t="shared" si="72"/>
        <v/>
      </c>
      <c r="B622" s="7" t="str">
        <f>IF($S622="","",INT(($A622-1)/Kontroll!$B$6)+1)</f>
        <v/>
      </c>
      <c r="C622" s="7" t="str">
        <f>IF($S622="","",MOD($A622-1,Kontroll!$B$6)+1)</f>
        <v/>
      </c>
      <c r="D622" s="15" t="str">
        <f>IF($S622="","",INDEX(Transjer!$A$6:$A$125,$B622))</f>
        <v/>
      </c>
      <c r="E622" s="15" t="str">
        <f>IF($S622="","",INDEX(Transjer!$B$6:$B$125,$B622))</f>
        <v/>
      </c>
      <c r="F622" s="16" t="str">
        <f>IF($S622="","",INDEX(Transjer!$C$6:$C$125,$B622))</f>
        <v/>
      </c>
      <c r="G622" s="17" t="str">
        <f>IF($S622="","",INDEX(Skjermingsrenter!$A$6:$A$35,$C622))</f>
        <v/>
      </c>
      <c r="H622" s="18" t="str">
        <f>IF($S622="","",INDEX(Transjer!$D$6:$D$125,$B622))</f>
        <v/>
      </c>
      <c r="I622" s="18" t="str">
        <f>IF($S622="","",INDEX(Transjer!$E$6:$E$125,$B622))</f>
        <v/>
      </c>
      <c r="J622" s="19" t="str">
        <f>IF($S622="","",INDEX(Skjermingsrenter!$B$6:$B$35,$C622))</f>
        <v/>
      </c>
      <c r="K622" s="20" t="str">
        <f t="shared" si="73"/>
        <v/>
      </c>
      <c r="L622" s="21" t="str">
        <f>IF($S622="","",IF($G622&lt;YEAR($F622),0,$H622*SUMIFS(Utbytter!$D$6:$D$1005,Utbytter!$A$6:$A$1005,$E622,Utbytter!$B$6:$B$1005,"&gt;="&amp;$K622,Utbytter!$B$6:$B$1005,"&lt;="&amp;DATE($G622,12,31))))</f>
        <v/>
      </c>
      <c r="M622" s="21" t="str">
        <f t="shared" si="79"/>
        <v/>
      </c>
      <c r="N622" s="21" t="str">
        <f t="shared" si="74"/>
        <v/>
      </c>
      <c r="O622" s="21" t="str">
        <f t="shared" si="75"/>
        <v/>
      </c>
      <c r="P622" s="21" t="str">
        <f t="shared" si="76"/>
        <v/>
      </c>
      <c r="Q622" s="21" t="str">
        <f t="shared" si="77"/>
        <v/>
      </c>
      <c r="R622" s="21" t="str">
        <f t="shared" si="78"/>
        <v/>
      </c>
      <c r="S622" s="7" t="str">
        <f>IF(ROW()-5&lt;=Kontroll!$B$8,1,"")</f>
        <v/>
      </c>
    </row>
    <row r="623" spans="1:19" x14ac:dyDescent="0.2">
      <c r="A623" s="7" t="str">
        <f t="shared" si="72"/>
        <v/>
      </c>
      <c r="B623" s="7" t="str">
        <f>IF($S623="","",INT(($A623-1)/Kontroll!$B$6)+1)</f>
        <v/>
      </c>
      <c r="C623" s="7" t="str">
        <f>IF($S623="","",MOD($A623-1,Kontroll!$B$6)+1)</f>
        <v/>
      </c>
      <c r="D623" s="15" t="str">
        <f>IF($S623="","",INDEX(Transjer!$A$6:$A$125,$B623))</f>
        <v/>
      </c>
      <c r="E623" s="15" t="str">
        <f>IF($S623="","",INDEX(Transjer!$B$6:$B$125,$B623))</f>
        <v/>
      </c>
      <c r="F623" s="16" t="str">
        <f>IF($S623="","",INDEX(Transjer!$C$6:$C$125,$B623))</f>
        <v/>
      </c>
      <c r="G623" s="17" t="str">
        <f>IF($S623="","",INDEX(Skjermingsrenter!$A$6:$A$35,$C623))</f>
        <v/>
      </c>
      <c r="H623" s="18" t="str">
        <f>IF($S623="","",INDEX(Transjer!$D$6:$D$125,$B623))</f>
        <v/>
      </c>
      <c r="I623" s="18" t="str">
        <f>IF($S623="","",INDEX(Transjer!$E$6:$E$125,$B623))</f>
        <v/>
      </c>
      <c r="J623" s="19" t="str">
        <f>IF($S623="","",INDEX(Skjermingsrenter!$B$6:$B$35,$C623))</f>
        <v/>
      </c>
      <c r="K623" s="20" t="str">
        <f t="shared" si="73"/>
        <v/>
      </c>
      <c r="L623" s="21" t="str">
        <f>IF($S623="","",IF($G623&lt;YEAR($F623),0,$H623*SUMIFS(Utbytter!$D$6:$D$1005,Utbytter!$A$6:$A$1005,$E623,Utbytter!$B$6:$B$1005,"&gt;="&amp;$K623,Utbytter!$B$6:$B$1005,"&lt;="&amp;DATE($G623,12,31))))</f>
        <v/>
      </c>
      <c r="M623" s="21" t="str">
        <f t="shared" si="79"/>
        <v/>
      </c>
      <c r="N623" s="21" t="str">
        <f t="shared" si="74"/>
        <v/>
      </c>
      <c r="O623" s="21" t="str">
        <f t="shared" si="75"/>
        <v/>
      </c>
      <c r="P623" s="21" t="str">
        <f t="shared" si="76"/>
        <v/>
      </c>
      <c r="Q623" s="21" t="str">
        <f t="shared" si="77"/>
        <v/>
      </c>
      <c r="R623" s="21" t="str">
        <f t="shared" si="78"/>
        <v/>
      </c>
      <c r="S623" s="7" t="str">
        <f>IF(ROW()-5&lt;=Kontroll!$B$8,1,"")</f>
        <v/>
      </c>
    </row>
    <row r="624" spans="1:19" x14ac:dyDescent="0.2">
      <c r="A624" s="7" t="str">
        <f t="shared" si="72"/>
        <v/>
      </c>
      <c r="B624" s="7" t="str">
        <f>IF($S624="","",INT(($A624-1)/Kontroll!$B$6)+1)</f>
        <v/>
      </c>
      <c r="C624" s="7" t="str">
        <f>IF($S624="","",MOD($A624-1,Kontroll!$B$6)+1)</f>
        <v/>
      </c>
      <c r="D624" s="15" t="str">
        <f>IF($S624="","",INDEX(Transjer!$A$6:$A$125,$B624))</f>
        <v/>
      </c>
      <c r="E624" s="15" t="str">
        <f>IF($S624="","",INDEX(Transjer!$B$6:$B$125,$B624))</f>
        <v/>
      </c>
      <c r="F624" s="16" t="str">
        <f>IF($S624="","",INDEX(Transjer!$C$6:$C$125,$B624))</f>
        <v/>
      </c>
      <c r="G624" s="17" t="str">
        <f>IF($S624="","",INDEX(Skjermingsrenter!$A$6:$A$35,$C624))</f>
        <v/>
      </c>
      <c r="H624" s="18" t="str">
        <f>IF($S624="","",INDEX(Transjer!$D$6:$D$125,$B624))</f>
        <v/>
      </c>
      <c r="I624" s="18" t="str">
        <f>IF($S624="","",INDEX(Transjer!$E$6:$E$125,$B624))</f>
        <v/>
      </c>
      <c r="J624" s="19" t="str">
        <f>IF($S624="","",INDEX(Skjermingsrenter!$B$6:$B$35,$C624))</f>
        <v/>
      </c>
      <c r="K624" s="20" t="str">
        <f t="shared" si="73"/>
        <v/>
      </c>
      <c r="L624" s="21" t="str">
        <f>IF($S624="","",IF($G624&lt;YEAR($F624),0,$H624*SUMIFS(Utbytter!$D$6:$D$1005,Utbytter!$A$6:$A$1005,$E624,Utbytter!$B$6:$B$1005,"&gt;="&amp;$K624,Utbytter!$B$6:$B$1005,"&lt;="&amp;DATE($G624,12,31))))</f>
        <v/>
      </c>
      <c r="M624" s="21" t="str">
        <f t="shared" si="79"/>
        <v/>
      </c>
      <c r="N624" s="21" t="str">
        <f t="shared" si="74"/>
        <v/>
      </c>
      <c r="O624" s="21" t="str">
        <f t="shared" si="75"/>
        <v/>
      </c>
      <c r="P624" s="21" t="str">
        <f t="shared" si="76"/>
        <v/>
      </c>
      <c r="Q624" s="21" t="str">
        <f t="shared" si="77"/>
        <v/>
      </c>
      <c r="R624" s="21" t="str">
        <f t="shared" si="78"/>
        <v/>
      </c>
      <c r="S624" s="7" t="str">
        <f>IF(ROW()-5&lt;=Kontroll!$B$8,1,"")</f>
        <v/>
      </c>
    </row>
    <row r="625" spans="1:19" x14ac:dyDescent="0.2">
      <c r="A625" s="7" t="str">
        <f t="shared" si="72"/>
        <v/>
      </c>
      <c r="B625" s="7" t="str">
        <f>IF($S625="","",INT(($A625-1)/Kontroll!$B$6)+1)</f>
        <v/>
      </c>
      <c r="C625" s="7" t="str">
        <f>IF($S625="","",MOD($A625-1,Kontroll!$B$6)+1)</f>
        <v/>
      </c>
      <c r="D625" s="15" t="str">
        <f>IF($S625="","",INDEX(Transjer!$A$6:$A$125,$B625))</f>
        <v/>
      </c>
      <c r="E625" s="15" t="str">
        <f>IF($S625="","",INDEX(Transjer!$B$6:$B$125,$B625))</f>
        <v/>
      </c>
      <c r="F625" s="16" t="str">
        <f>IF($S625="","",INDEX(Transjer!$C$6:$C$125,$B625))</f>
        <v/>
      </c>
      <c r="G625" s="17" t="str">
        <f>IF($S625="","",INDEX(Skjermingsrenter!$A$6:$A$35,$C625))</f>
        <v/>
      </c>
      <c r="H625" s="18" t="str">
        <f>IF($S625="","",INDEX(Transjer!$D$6:$D$125,$B625))</f>
        <v/>
      </c>
      <c r="I625" s="18" t="str">
        <f>IF($S625="","",INDEX(Transjer!$E$6:$E$125,$B625))</f>
        <v/>
      </c>
      <c r="J625" s="19" t="str">
        <f>IF($S625="","",INDEX(Skjermingsrenter!$B$6:$B$35,$C625))</f>
        <v/>
      </c>
      <c r="K625" s="20" t="str">
        <f t="shared" si="73"/>
        <v/>
      </c>
      <c r="L625" s="21" t="str">
        <f>IF($S625="","",IF($G625&lt;YEAR($F625),0,$H625*SUMIFS(Utbytter!$D$6:$D$1005,Utbytter!$A$6:$A$1005,$E625,Utbytter!$B$6:$B$1005,"&gt;="&amp;$K625,Utbytter!$B$6:$B$1005,"&lt;="&amp;DATE($G625,12,31))))</f>
        <v/>
      </c>
      <c r="M625" s="21" t="str">
        <f t="shared" si="79"/>
        <v/>
      </c>
      <c r="N625" s="21" t="str">
        <f t="shared" si="74"/>
        <v/>
      </c>
      <c r="O625" s="21" t="str">
        <f t="shared" si="75"/>
        <v/>
      </c>
      <c r="P625" s="21" t="str">
        <f t="shared" si="76"/>
        <v/>
      </c>
      <c r="Q625" s="21" t="str">
        <f t="shared" si="77"/>
        <v/>
      </c>
      <c r="R625" s="21" t="str">
        <f t="shared" si="78"/>
        <v/>
      </c>
      <c r="S625" s="7" t="str">
        <f>IF(ROW()-5&lt;=Kontroll!$B$8,1,"")</f>
        <v/>
      </c>
    </row>
    <row r="626" spans="1:19" x14ac:dyDescent="0.2">
      <c r="A626" s="7" t="str">
        <f t="shared" si="72"/>
        <v/>
      </c>
      <c r="B626" s="7" t="str">
        <f>IF($S626="","",INT(($A626-1)/Kontroll!$B$6)+1)</f>
        <v/>
      </c>
      <c r="C626" s="7" t="str">
        <f>IF($S626="","",MOD($A626-1,Kontroll!$B$6)+1)</f>
        <v/>
      </c>
      <c r="D626" s="15" t="str">
        <f>IF($S626="","",INDEX(Transjer!$A$6:$A$125,$B626))</f>
        <v/>
      </c>
      <c r="E626" s="15" t="str">
        <f>IF($S626="","",INDEX(Transjer!$B$6:$B$125,$B626))</f>
        <v/>
      </c>
      <c r="F626" s="16" t="str">
        <f>IF($S626="","",INDEX(Transjer!$C$6:$C$125,$B626))</f>
        <v/>
      </c>
      <c r="G626" s="17" t="str">
        <f>IF($S626="","",INDEX(Skjermingsrenter!$A$6:$A$35,$C626))</f>
        <v/>
      </c>
      <c r="H626" s="18" t="str">
        <f>IF($S626="","",INDEX(Transjer!$D$6:$D$125,$B626))</f>
        <v/>
      </c>
      <c r="I626" s="18" t="str">
        <f>IF($S626="","",INDEX(Transjer!$E$6:$E$125,$B626))</f>
        <v/>
      </c>
      <c r="J626" s="19" t="str">
        <f>IF($S626="","",INDEX(Skjermingsrenter!$B$6:$B$35,$C626))</f>
        <v/>
      </c>
      <c r="K626" s="20" t="str">
        <f t="shared" si="73"/>
        <v/>
      </c>
      <c r="L626" s="21" t="str">
        <f>IF($S626="","",IF($G626&lt;YEAR($F626),0,$H626*SUMIFS(Utbytter!$D$6:$D$1005,Utbytter!$A$6:$A$1005,$E626,Utbytter!$B$6:$B$1005,"&gt;="&amp;$K626,Utbytter!$B$6:$B$1005,"&lt;="&amp;DATE($G626,12,31))))</f>
        <v/>
      </c>
      <c r="M626" s="21" t="str">
        <f t="shared" si="79"/>
        <v/>
      </c>
      <c r="N626" s="21" t="str">
        <f t="shared" si="74"/>
        <v/>
      </c>
      <c r="O626" s="21" t="str">
        <f t="shared" si="75"/>
        <v/>
      </c>
      <c r="P626" s="21" t="str">
        <f t="shared" si="76"/>
        <v/>
      </c>
      <c r="Q626" s="21" t="str">
        <f t="shared" si="77"/>
        <v/>
      </c>
      <c r="R626" s="21" t="str">
        <f t="shared" si="78"/>
        <v/>
      </c>
      <c r="S626" s="7" t="str">
        <f>IF(ROW()-5&lt;=Kontroll!$B$8,1,"")</f>
        <v/>
      </c>
    </row>
    <row r="627" spans="1:19" x14ac:dyDescent="0.2">
      <c r="A627" s="7" t="str">
        <f t="shared" si="72"/>
        <v/>
      </c>
      <c r="B627" s="7" t="str">
        <f>IF($S627="","",INT(($A627-1)/Kontroll!$B$6)+1)</f>
        <v/>
      </c>
      <c r="C627" s="7" t="str">
        <f>IF($S627="","",MOD($A627-1,Kontroll!$B$6)+1)</f>
        <v/>
      </c>
      <c r="D627" s="15" t="str">
        <f>IF($S627="","",INDEX(Transjer!$A$6:$A$125,$B627))</f>
        <v/>
      </c>
      <c r="E627" s="15" t="str">
        <f>IF($S627="","",INDEX(Transjer!$B$6:$B$125,$B627))</f>
        <v/>
      </c>
      <c r="F627" s="16" t="str">
        <f>IF($S627="","",INDEX(Transjer!$C$6:$C$125,$B627))</f>
        <v/>
      </c>
      <c r="G627" s="17" t="str">
        <f>IF($S627="","",INDEX(Skjermingsrenter!$A$6:$A$35,$C627))</f>
        <v/>
      </c>
      <c r="H627" s="18" t="str">
        <f>IF($S627="","",INDEX(Transjer!$D$6:$D$125,$B627))</f>
        <v/>
      </c>
      <c r="I627" s="18" t="str">
        <f>IF($S627="","",INDEX(Transjer!$E$6:$E$125,$B627))</f>
        <v/>
      </c>
      <c r="J627" s="19" t="str">
        <f>IF($S627="","",INDEX(Skjermingsrenter!$B$6:$B$35,$C627))</f>
        <v/>
      </c>
      <c r="K627" s="20" t="str">
        <f t="shared" si="73"/>
        <v/>
      </c>
      <c r="L627" s="21" t="str">
        <f>IF($S627="","",IF($G627&lt;YEAR($F627),0,$H627*SUMIFS(Utbytter!$D$6:$D$1005,Utbytter!$A$6:$A$1005,$E627,Utbytter!$B$6:$B$1005,"&gt;="&amp;$K627,Utbytter!$B$6:$B$1005,"&lt;="&amp;DATE($G627,12,31))))</f>
        <v/>
      </c>
      <c r="M627" s="21" t="str">
        <f t="shared" si="79"/>
        <v/>
      </c>
      <c r="N627" s="21" t="str">
        <f t="shared" si="74"/>
        <v/>
      </c>
      <c r="O627" s="21" t="str">
        <f t="shared" si="75"/>
        <v/>
      </c>
      <c r="P627" s="21" t="str">
        <f t="shared" si="76"/>
        <v/>
      </c>
      <c r="Q627" s="21" t="str">
        <f t="shared" si="77"/>
        <v/>
      </c>
      <c r="R627" s="21" t="str">
        <f t="shared" si="78"/>
        <v/>
      </c>
      <c r="S627" s="7" t="str">
        <f>IF(ROW()-5&lt;=Kontroll!$B$8,1,"")</f>
        <v/>
      </c>
    </row>
    <row r="628" spans="1:19" x14ac:dyDescent="0.2">
      <c r="A628" s="7" t="str">
        <f t="shared" si="72"/>
        <v/>
      </c>
      <c r="B628" s="7" t="str">
        <f>IF($S628="","",INT(($A628-1)/Kontroll!$B$6)+1)</f>
        <v/>
      </c>
      <c r="C628" s="7" t="str">
        <f>IF($S628="","",MOD($A628-1,Kontroll!$B$6)+1)</f>
        <v/>
      </c>
      <c r="D628" s="15" t="str">
        <f>IF($S628="","",INDEX(Transjer!$A$6:$A$125,$B628))</f>
        <v/>
      </c>
      <c r="E628" s="15" t="str">
        <f>IF($S628="","",INDEX(Transjer!$B$6:$B$125,$B628))</f>
        <v/>
      </c>
      <c r="F628" s="16" t="str">
        <f>IF($S628="","",INDEX(Transjer!$C$6:$C$125,$B628))</f>
        <v/>
      </c>
      <c r="G628" s="17" t="str">
        <f>IF($S628="","",INDEX(Skjermingsrenter!$A$6:$A$35,$C628))</f>
        <v/>
      </c>
      <c r="H628" s="18" t="str">
        <f>IF($S628="","",INDEX(Transjer!$D$6:$D$125,$B628))</f>
        <v/>
      </c>
      <c r="I628" s="18" t="str">
        <f>IF($S628="","",INDEX(Transjer!$E$6:$E$125,$B628))</f>
        <v/>
      </c>
      <c r="J628" s="19" t="str">
        <f>IF($S628="","",INDEX(Skjermingsrenter!$B$6:$B$35,$C628))</f>
        <v/>
      </c>
      <c r="K628" s="20" t="str">
        <f t="shared" si="73"/>
        <v/>
      </c>
      <c r="L628" s="21" t="str">
        <f>IF($S628="","",IF($G628&lt;YEAR($F628),0,$H628*SUMIFS(Utbytter!$D$6:$D$1005,Utbytter!$A$6:$A$1005,$E628,Utbytter!$B$6:$B$1005,"&gt;="&amp;$K628,Utbytter!$B$6:$B$1005,"&lt;="&amp;DATE($G628,12,31))))</f>
        <v/>
      </c>
      <c r="M628" s="21" t="str">
        <f t="shared" si="79"/>
        <v/>
      </c>
      <c r="N628" s="21" t="str">
        <f t="shared" si="74"/>
        <v/>
      </c>
      <c r="O628" s="21" t="str">
        <f t="shared" si="75"/>
        <v/>
      </c>
      <c r="P628" s="21" t="str">
        <f t="shared" si="76"/>
        <v/>
      </c>
      <c r="Q628" s="21" t="str">
        <f t="shared" si="77"/>
        <v/>
      </c>
      <c r="R628" s="21" t="str">
        <f t="shared" si="78"/>
        <v/>
      </c>
      <c r="S628" s="7" t="str">
        <f>IF(ROW()-5&lt;=Kontroll!$B$8,1,"")</f>
        <v/>
      </c>
    </row>
    <row r="629" spans="1:19" x14ac:dyDescent="0.2">
      <c r="A629" s="7" t="str">
        <f t="shared" si="72"/>
        <v/>
      </c>
      <c r="B629" s="7" t="str">
        <f>IF($S629="","",INT(($A629-1)/Kontroll!$B$6)+1)</f>
        <v/>
      </c>
      <c r="C629" s="7" t="str">
        <f>IF($S629="","",MOD($A629-1,Kontroll!$B$6)+1)</f>
        <v/>
      </c>
      <c r="D629" s="15" t="str">
        <f>IF($S629="","",INDEX(Transjer!$A$6:$A$125,$B629))</f>
        <v/>
      </c>
      <c r="E629" s="15" t="str">
        <f>IF($S629="","",INDEX(Transjer!$B$6:$B$125,$B629))</f>
        <v/>
      </c>
      <c r="F629" s="16" t="str">
        <f>IF($S629="","",INDEX(Transjer!$C$6:$C$125,$B629))</f>
        <v/>
      </c>
      <c r="G629" s="17" t="str">
        <f>IF($S629="","",INDEX(Skjermingsrenter!$A$6:$A$35,$C629))</f>
        <v/>
      </c>
      <c r="H629" s="18" t="str">
        <f>IF($S629="","",INDEX(Transjer!$D$6:$D$125,$B629))</f>
        <v/>
      </c>
      <c r="I629" s="18" t="str">
        <f>IF($S629="","",INDEX(Transjer!$E$6:$E$125,$B629))</f>
        <v/>
      </c>
      <c r="J629" s="19" t="str">
        <f>IF($S629="","",INDEX(Skjermingsrenter!$B$6:$B$35,$C629))</f>
        <v/>
      </c>
      <c r="K629" s="20" t="str">
        <f t="shared" si="73"/>
        <v/>
      </c>
      <c r="L629" s="21" t="str">
        <f>IF($S629="","",IF($G629&lt;YEAR($F629),0,$H629*SUMIFS(Utbytter!$D$6:$D$1005,Utbytter!$A$6:$A$1005,$E629,Utbytter!$B$6:$B$1005,"&gt;="&amp;$K629,Utbytter!$B$6:$B$1005,"&lt;="&amp;DATE($G629,12,31))))</f>
        <v/>
      </c>
      <c r="M629" s="21" t="str">
        <f t="shared" si="79"/>
        <v/>
      </c>
      <c r="N629" s="21" t="str">
        <f t="shared" si="74"/>
        <v/>
      </c>
      <c r="O629" s="21" t="str">
        <f t="shared" si="75"/>
        <v/>
      </c>
      <c r="P629" s="21" t="str">
        <f t="shared" si="76"/>
        <v/>
      </c>
      <c r="Q629" s="21" t="str">
        <f t="shared" si="77"/>
        <v/>
      </c>
      <c r="R629" s="21" t="str">
        <f t="shared" si="78"/>
        <v/>
      </c>
      <c r="S629" s="7" t="str">
        <f>IF(ROW()-5&lt;=Kontroll!$B$8,1,"")</f>
        <v/>
      </c>
    </row>
    <row r="630" spans="1:19" x14ac:dyDescent="0.2">
      <c r="A630" s="7" t="str">
        <f t="shared" si="72"/>
        <v/>
      </c>
      <c r="B630" s="7" t="str">
        <f>IF($S630="","",INT(($A630-1)/Kontroll!$B$6)+1)</f>
        <v/>
      </c>
      <c r="C630" s="7" t="str">
        <f>IF($S630="","",MOD($A630-1,Kontroll!$B$6)+1)</f>
        <v/>
      </c>
      <c r="D630" s="15" t="str">
        <f>IF($S630="","",INDEX(Transjer!$A$6:$A$125,$B630))</f>
        <v/>
      </c>
      <c r="E630" s="15" t="str">
        <f>IF($S630="","",INDEX(Transjer!$B$6:$B$125,$B630))</f>
        <v/>
      </c>
      <c r="F630" s="16" t="str">
        <f>IF($S630="","",INDEX(Transjer!$C$6:$C$125,$B630))</f>
        <v/>
      </c>
      <c r="G630" s="17" t="str">
        <f>IF($S630="","",INDEX(Skjermingsrenter!$A$6:$A$35,$C630))</f>
        <v/>
      </c>
      <c r="H630" s="18" t="str">
        <f>IF($S630="","",INDEX(Transjer!$D$6:$D$125,$B630))</f>
        <v/>
      </c>
      <c r="I630" s="18" t="str">
        <f>IF($S630="","",INDEX(Transjer!$E$6:$E$125,$B630))</f>
        <v/>
      </c>
      <c r="J630" s="19" t="str">
        <f>IF($S630="","",INDEX(Skjermingsrenter!$B$6:$B$35,$C630))</f>
        <v/>
      </c>
      <c r="K630" s="20" t="str">
        <f t="shared" si="73"/>
        <v/>
      </c>
      <c r="L630" s="21" t="str">
        <f>IF($S630="","",IF($G630&lt;YEAR($F630),0,$H630*SUMIFS(Utbytter!$D$6:$D$1005,Utbytter!$A$6:$A$1005,$E630,Utbytter!$B$6:$B$1005,"&gt;="&amp;$K630,Utbytter!$B$6:$B$1005,"&lt;="&amp;DATE($G630,12,31))))</f>
        <v/>
      </c>
      <c r="M630" s="21" t="str">
        <f t="shared" si="79"/>
        <v/>
      </c>
      <c r="N630" s="21" t="str">
        <f t="shared" si="74"/>
        <v/>
      </c>
      <c r="O630" s="21" t="str">
        <f t="shared" si="75"/>
        <v/>
      </c>
      <c r="P630" s="21" t="str">
        <f t="shared" si="76"/>
        <v/>
      </c>
      <c r="Q630" s="21" t="str">
        <f t="shared" si="77"/>
        <v/>
      </c>
      <c r="R630" s="21" t="str">
        <f t="shared" si="78"/>
        <v/>
      </c>
      <c r="S630" s="7" t="str">
        <f>IF(ROW()-5&lt;=Kontroll!$B$8,1,"")</f>
        <v/>
      </c>
    </row>
    <row r="631" spans="1:19" x14ac:dyDescent="0.2">
      <c r="A631" s="7" t="str">
        <f t="shared" si="72"/>
        <v/>
      </c>
      <c r="B631" s="7" t="str">
        <f>IF($S631="","",INT(($A631-1)/Kontroll!$B$6)+1)</f>
        <v/>
      </c>
      <c r="C631" s="7" t="str">
        <f>IF($S631="","",MOD($A631-1,Kontroll!$B$6)+1)</f>
        <v/>
      </c>
      <c r="D631" s="15" t="str">
        <f>IF($S631="","",INDEX(Transjer!$A$6:$A$125,$B631))</f>
        <v/>
      </c>
      <c r="E631" s="15" t="str">
        <f>IF($S631="","",INDEX(Transjer!$B$6:$B$125,$B631))</f>
        <v/>
      </c>
      <c r="F631" s="16" t="str">
        <f>IF($S631="","",INDEX(Transjer!$C$6:$C$125,$B631))</f>
        <v/>
      </c>
      <c r="G631" s="17" t="str">
        <f>IF($S631="","",INDEX(Skjermingsrenter!$A$6:$A$35,$C631))</f>
        <v/>
      </c>
      <c r="H631" s="18" t="str">
        <f>IF($S631="","",INDEX(Transjer!$D$6:$D$125,$B631))</f>
        <v/>
      </c>
      <c r="I631" s="18" t="str">
        <f>IF($S631="","",INDEX(Transjer!$E$6:$E$125,$B631))</f>
        <v/>
      </c>
      <c r="J631" s="19" t="str">
        <f>IF($S631="","",INDEX(Skjermingsrenter!$B$6:$B$35,$C631))</f>
        <v/>
      </c>
      <c r="K631" s="20" t="str">
        <f t="shared" si="73"/>
        <v/>
      </c>
      <c r="L631" s="21" t="str">
        <f>IF($S631="","",IF($G631&lt;YEAR($F631),0,$H631*SUMIFS(Utbytter!$D$6:$D$1005,Utbytter!$A$6:$A$1005,$E631,Utbytter!$B$6:$B$1005,"&gt;="&amp;$K631,Utbytter!$B$6:$B$1005,"&lt;="&amp;DATE($G631,12,31))))</f>
        <v/>
      </c>
      <c r="M631" s="21" t="str">
        <f t="shared" si="79"/>
        <v/>
      </c>
      <c r="N631" s="21" t="str">
        <f t="shared" si="74"/>
        <v/>
      </c>
      <c r="O631" s="21" t="str">
        <f t="shared" si="75"/>
        <v/>
      </c>
      <c r="P631" s="21" t="str">
        <f t="shared" si="76"/>
        <v/>
      </c>
      <c r="Q631" s="21" t="str">
        <f t="shared" si="77"/>
        <v/>
      </c>
      <c r="R631" s="21" t="str">
        <f t="shared" si="78"/>
        <v/>
      </c>
      <c r="S631" s="7" t="str">
        <f>IF(ROW()-5&lt;=Kontroll!$B$8,1,"")</f>
        <v/>
      </c>
    </row>
    <row r="632" spans="1:19" x14ac:dyDescent="0.2">
      <c r="A632" s="7" t="str">
        <f t="shared" si="72"/>
        <v/>
      </c>
      <c r="B632" s="7" t="str">
        <f>IF($S632="","",INT(($A632-1)/Kontroll!$B$6)+1)</f>
        <v/>
      </c>
      <c r="C632" s="7" t="str">
        <f>IF($S632="","",MOD($A632-1,Kontroll!$B$6)+1)</f>
        <v/>
      </c>
      <c r="D632" s="15" t="str">
        <f>IF($S632="","",INDEX(Transjer!$A$6:$A$125,$B632))</f>
        <v/>
      </c>
      <c r="E632" s="15" t="str">
        <f>IF($S632="","",INDEX(Transjer!$B$6:$B$125,$B632))</f>
        <v/>
      </c>
      <c r="F632" s="16" t="str">
        <f>IF($S632="","",INDEX(Transjer!$C$6:$C$125,$B632))</f>
        <v/>
      </c>
      <c r="G632" s="17" t="str">
        <f>IF($S632="","",INDEX(Skjermingsrenter!$A$6:$A$35,$C632))</f>
        <v/>
      </c>
      <c r="H632" s="18" t="str">
        <f>IF($S632="","",INDEX(Transjer!$D$6:$D$125,$B632))</f>
        <v/>
      </c>
      <c r="I632" s="18" t="str">
        <f>IF($S632="","",INDEX(Transjer!$E$6:$E$125,$B632))</f>
        <v/>
      </c>
      <c r="J632" s="19" t="str">
        <f>IF($S632="","",INDEX(Skjermingsrenter!$B$6:$B$35,$C632))</f>
        <v/>
      </c>
      <c r="K632" s="20" t="str">
        <f t="shared" si="73"/>
        <v/>
      </c>
      <c r="L632" s="21" t="str">
        <f>IF($S632="","",IF($G632&lt;YEAR($F632),0,$H632*SUMIFS(Utbytter!$D$6:$D$1005,Utbytter!$A$6:$A$1005,$E632,Utbytter!$B$6:$B$1005,"&gt;="&amp;$K632,Utbytter!$B$6:$B$1005,"&lt;="&amp;DATE($G632,12,31))))</f>
        <v/>
      </c>
      <c r="M632" s="21" t="str">
        <f t="shared" si="79"/>
        <v/>
      </c>
      <c r="N632" s="21" t="str">
        <f t="shared" si="74"/>
        <v/>
      </c>
      <c r="O632" s="21" t="str">
        <f t="shared" si="75"/>
        <v/>
      </c>
      <c r="P632" s="21" t="str">
        <f t="shared" si="76"/>
        <v/>
      </c>
      <c r="Q632" s="21" t="str">
        <f t="shared" si="77"/>
        <v/>
      </c>
      <c r="R632" s="21" t="str">
        <f t="shared" si="78"/>
        <v/>
      </c>
      <c r="S632" s="7" t="str">
        <f>IF(ROW()-5&lt;=Kontroll!$B$8,1,"")</f>
        <v/>
      </c>
    </row>
    <row r="633" spans="1:19" x14ac:dyDescent="0.2">
      <c r="A633" s="7" t="str">
        <f t="shared" si="72"/>
        <v/>
      </c>
      <c r="B633" s="7" t="str">
        <f>IF($S633="","",INT(($A633-1)/Kontroll!$B$6)+1)</f>
        <v/>
      </c>
      <c r="C633" s="7" t="str">
        <f>IF($S633="","",MOD($A633-1,Kontroll!$B$6)+1)</f>
        <v/>
      </c>
      <c r="D633" s="15" t="str">
        <f>IF($S633="","",INDEX(Transjer!$A$6:$A$125,$B633))</f>
        <v/>
      </c>
      <c r="E633" s="15" t="str">
        <f>IF($S633="","",INDEX(Transjer!$B$6:$B$125,$B633))</f>
        <v/>
      </c>
      <c r="F633" s="16" t="str">
        <f>IF($S633="","",INDEX(Transjer!$C$6:$C$125,$B633))</f>
        <v/>
      </c>
      <c r="G633" s="17" t="str">
        <f>IF($S633="","",INDEX(Skjermingsrenter!$A$6:$A$35,$C633))</f>
        <v/>
      </c>
      <c r="H633" s="18" t="str">
        <f>IF($S633="","",INDEX(Transjer!$D$6:$D$125,$B633))</f>
        <v/>
      </c>
      <c r="I633" s="18" t="str">
        <f>IF($S633="","",INDEX(Transjer!$E$6:$E$125,$B633))</f>
        <v/>
      </c>
      <c r="J633" s="19" t="str">
        <f>IF($S633="","",INDEX(Skjermingsrenter!$B$6:$B$35,$C633))</f>
        <v/>
      </c>
      <c r="K633" s="20" t="str">
        <f t="shared" si="73"/>
        <v/>
      </c>
      <c r="L633" s="21" t="str">
        <f>IF($S633="","",IF($G633&lt;YEAR($F633),0,$H633*SUMIFS(Utbytter!$D$6:$D$1005,Utbytter!$A$6:$A$1005,$E633,Utbytter!$B$6:$B$1005,"&gt;="&amp;$K633,Utbytter!$B$6:$B$1005,"&lt;="&amp;DATE($G633,12,31))))</f>
        <v/>
      </c>
      <c r="M633" s="21" t="str">
        <f t="shared" si="79"/>
        <v/>
      </c>
      <c r="N633" s="21" t="str">
        <f t="shared" si="74"/>
        <v/>
      </c>
      <c r="O633" s="21" t="str">
        <f t="shared" si="75"/>
        <v/>
      </c>
      <c r="P633" s="21" t="str">
        <f t="shared" si="76"/>
        <v/>
      </c>
      <c r="Q633" s="21" t="str">
        <f t="shared" si="77"/>
        <v/>
      </c>
      <c r="R633" s="21" t="str">
        <f t="shared" si="78"/>
        <v/>
      </c>
      <c r="S633" s="7" t="str">
        <f>IF(ROW()-5&lt;=Kontroll!$B$8,1,"")</f>
        <v/>
      </c>
    </row>
    <row r="634" spans="1:19" x14ac:dyDescent="0.2">
      <c r="A634" s="7" t="str">
        <f t="shared" si="72"/>
        <v/>
      </c>
      <c r="B634" s="7" t="str">
        <f>IF($S634="","",INT(($A634-1)/Kontroll!$B$6)+1)</f>
        <v/>
      </c>
      <c r="C634" s="7" t="str">
        <f>IF($S634="","",MOD($A634-1,Kontroll!$B$6)+1)</f>
        <v/>
      </c>
      <c r="D634" s="15" t="str">
        <f>IF($S634="","",INDEX(Transjer!$A$6:$A$125,$B634))</f>
        <v/>
      </c>
      <c r="E634" s="15" t="str">
        <f>IF($S634="","",INDEX(Transjer!$B$6:$B$125,$B634))</f>
        <v/>
      </c>
      <c r="F634" s="16" t="str">
        <f>IF($S634="","",INDEX(Transjer!$C$6:$C$125,$B634))</f>
        <v/>
      </c>
      <c r="G634" s="17" t="str">
        <f>IF($S634="","",INDEX(Skjermingsrenter!$A$6:$A$35,$C634))</f>
        <v/>
      </c>
      <c r="H634" s="18" t="str">
        <f>IF($S634="","",INDEX(Transjer!$D$6:$D$125,$B634))</f>
        <v/>
      </c>
      <c r="I634" s="18" t="str">
        <f>IF($S634="","",INDEX(Transjer!$E$6:$E$125,$B634))</f>
        <v/>
      </c>
      <c r="J634" s="19" t="str">
        <f>IF($S634="","",INDEX(Skjermingsrenter!$B$6:$B$35,$C634))</f>
        <v/>
      </c>
      <c r="K634" s="20" t="str">
        <f t="shared" si="73"/>
        <v/>
      </c>
      <c r="L634" s="21" t="str">
        <f>IF($S634="","",IF($G634&lt;YEAR($F634),0,$H634*SUMIFS(Utbytter!$D$6:$D$1005,Utbytter!$A$6:$A$1005,$E634,Utbytter!$B$6:$B$1005,"&gt;="&amp;$K634,Utbytter!$B$6:$B$1005,"&lt;="&amp;DATE($G634,12,31))))</f>
        <v/>
      </c>
      <c r="M634" s="21" t="str">
        <f t="shared" si="79"/>
        <v/>
      </c>
      <c r="N634" s="21" t="str">
        <f t="shared" si="74"/>
        <v/>
      </c>
      <c r="O634" s="21" t="str">
        <f t="shared" si="75"/>
        <v/>
      </c>
      <c r="P634" s="21" t="str">
        <f t="shared" si="76"/>
        <v/>
      </c>
      <c r="Q634" s="21" t="str">
        <f t="shared" si="77"/>
        <v/>
      </c>
      <c r="R634" s="21" t="str">
        <f t="shared" si="78"/>
        <v/>
      </c>
      <c r="S634" s="7" t="str">
        <f>IF(ROW()-5&lt;=Kontroll!$B$8,1,"")</f>
        <v/>
      </c>
    </row>
    <row r="635" spans="1:19" x14ac:dyDescent="0.2">
      <c r="A635" s="7" t="str">
        <f t="shared" si="72"/>
        <v/>
      </c>
      <c r="B635" s="7" t="str">
        <f>IF($S635="","",INT(($A635-1)/Kontroll!$B$6)+1)</f>
        <v/>
      </c>
      <c r="C635" s="7" t="str">
        <f>IF($S635="","",MOD($A635-1,Kontroll!$B$6)+1)</f>
        <v/>
      </c>
      <c r="D635" s="15" t="str">
        <f>IF($S635="","",INDEX(Transjer!$A$6:$A$125,$B635))</f>
        <v/>
      </c>
      <c r="E635" s="15" t="str">
        <f>IF($S635="","",INDEX(Transjer!$B$6:$B$125,$B635))</f>
        <v/>
      </c>
      <c r="F635" s="16" t="str">
        <f>IF($S635="","",INDEX(Transjer!$C$6:$C$125,$B635))</f>
        <v/>
      </c>
      <c r="G635" s="17" t="str">
        <f>IF($S635="","",INDEX(Skjermingsrenter!$A$6:$A$35,$C635))</f>
        <v/>
      </c>
      <c r="H635" s="18" t="str">
        <f>IF($S635="","",INDEX(Transjer!$D$6:$D$125,$B635))</f>
        <v/>
      </c>
      <c r="I635" s="18" t="str">
        <f>IF($S635="","",INDEX(Transjer!$E$6:$E$125,$B635))</f>
        <v/>
      </c>
      <c r="J635" s="19" t="str">
        <f>IF($S635="","",INDEX(Skjermingsrenter!$B$6:$B$35,$C635))</f>
        <v/>
      </c>
      <c r="K635" s="20" t="str">
        <f t="shared" si="73"/>
        <v/>
      </c>
      <c r="L635" s="21" t="str">
        <f>IF($S635="","",IF($G635&lt;YEAR($F635),0,$H635*SUMIFS(Utbytter!$D$6:$D$1005,Utbytter!$A$6:$A$1005,$E635,Utbytter!$B$6:$B$1005,"&gt;="&amp;$K635,Utbytter!$B$6:$B$1005,"&lt;="&amp;DATE($G635,12,31))))</f>
        <v/>
      </c>
      <c r="M635" s="21" t="str">
        <f t="shared" si="79"/>
        <v/>
      </c>
      <c r="N635" s="21" t="str">
        <f t="shared" si="74"/>
        <v/>
      </c>
      <c r="O635" s="21" t="str">
        <f t="shared" si="75"/>
        <v/>
      </c>
      <c r="P635" s="21" t="str">
        <f t="shared" si="76"/>
        <v/>
      </c>
      <c r="Q635" s="21" t="str">
        <f t="shared" si="77"/>
        <v/>
      </c>
      <c r="R635" s="21" t="str">
        <f t="shared" si="78"/>
        <v/>
      </c>
      <c r="S635" s="7" t="str">
        <f>IF(ROW()-5&lt;=Kontroll!$B$8,1,"")</f>
        <v/>
      </c>
    </row>
    <row r="636" spans="1:19" x14ac:dyDescent="0.2">
      <c r="A636" s="7" t="str">
        <f t="shared" si="72"/>
        <v/>
      </c>
      <c r="B636" s="7" t="str">
        <f>IF($S636="","",INT(($A636-1)/Kontroll!$B$6)+1)</f>
        <v/>
      </c>
      <c r="C636" s="7" t="str">
        <f>IF($S636="","",MOD($A636-1,Kontroll!$B$6)+1)</f>
        <v/>
      </c>
      <c r="D636" s="15" t="str">
        <f>IF($S636="","",INDEX(Transjer!$A$6:$A$125,$B636))</f>
        <v/>
      </c>
      <c r="E636" s="15" t="str">
        <f>IF($S636="","",INDEX(Transjer!$B$6:$B$125,$B636))</f>
        <v/>
      </c>
      <c r="F636" s="16" t="str">
        <f>IF($S636="","",INDEX(Transjer!$C$6:$C$125,$B636))</f>
        <v/>
      </c>
      <c r="G636" s="17" t="str">
        <f>IF($S636="","",INDEX(Skjermingsrenter!$A$6:$A$35,$C636))</f>
        <v/>
      </c>
      <c r="H636" s="18" t="str">
        <f>IF($S636="","",INDEX(Transjer!$D$6:$D$125,$B636))</f>
        <v/>
      </c>
      <c r="I636" s="18" t="str">
        <f>IF($S636="","",INDEX(Transjer!$E$6:$E$125,$B636))</f>
        <v/>
      </c>
      <c r="J636" s="19" t="str">
        <f>IF($S636="","",INDEX(Skjermingsrenter!$B$6:$B$35,$C636))</f>
        <v/>
      </c>
      <c r="K636" s="20" t="str">
        <f t="shared" si="73"/>
        <v/>
      </c>
      <c r="L636" s="21" t="str">
        <f>IF($S636="","",IF($G636&lt;YEAR($F636),0,$H636*SUMIFS(Utbytter!$D$6:$D$1005,Utbytter!$A$6:$A$1005,$E636,Utbytter!$B$6:$B$1005,"&gt;="&amp;$K636,Utbytter!$B$6:$B$1005,"&lt;="&amp;DATE($G636,12,31))))</f>
        <v/>
      </c>
      <c r="M636" s="21" t="str">
        <f t="shared" si="79"/>
        <v/>
      </c>
      <c r="N636" s="21" t="str">
        <f t="shared" si="74"/>
        <v/>
      </c>
      <c r="O636" s="21" t="str">
        <f t="shared" si="75"/>
        <v/>
      </c>
      <c r="P636" s="21" t="str">
        <f t="shared" si="76"/>
        <v/>
      </c>
      <c r="Q636" s="21" t="str">
        <f t="shared" si="77"/>
        <v/>
      </c>
      <c r="R636" s="21" t="str">
        <f t="shared" si="78"/>
        <v/>
      </c>
      <c r="S636" s="7" t="str">
        <f>IF(ROW()-5&lt;=Kontroll!$B$8,1,"")</f>
        <v/>
      </c>
    </row>
    <row r="637" spans="1:19" x14ac:dyDescent="0.2">
      <c r="A637" s="7" t="str">
        <f t="shared" si="72"/>
        <v/>
      </c>
      <c r="B637" s="7" t="str">
        <f>IF($S637="","",INT(($A637-1)/Kontroll!$B$6)+1)</f>
        <v/>
      </c>
      <c r="C637" s="7" t="str">
        <f>IF($S637="","",MOD($A637-1,Kontroll!$B$6)+1)</f>
        <v/>
      </c>
      <c r="D637" s="15" t="str">
        <f>IF($S637="","",INDEX(Transjer!$A$6:$A$125,$B637))</f>
        <v/>
      </c>
      <c r="E637" s="15" t="str">
        <f>IF($S637="","",INDEX(Transjer!$B$6:$B$125,$B637))</f>
        <v/>
      </c>
      <c r="F637" s="16" t="str">
        <f>IF($S637="","",INDEX(Transjer!$C$6:$C$125,$B637))</f>
        <v/>
      </c>
      <c r="G637" s="17" t="str">
        <f>IF($S637="","",INDEX(Skjermingsrenter!$A$6:$A$35,$C637))</f>
        <v/>
      </c>
      <c r="H637" s="18" t="str">
        <f>IF($S637="","",INDEX(Transjer!$D$6:$D$125,$B637))</f>
        <v/>
      </c>
      <c r="I637" s="18" t="str">
        <f>IF($S637="","",INDEX(Transjer!$E$6:$E$125,$B637))</f>
        <v/>
      </c>
      <c r="J637" s="19" t="str">
        <f>IF($S637="","",INDEX(Skjermingsrenter!$B$6:$B$35,$C637))</f>
        <v/>
      </c>
      <c r="K637" s="20" t="str">
        <f t="shared" si="73"/>
        <v/>
      </c>
      <c r="L637" s="21" t="str">
        <f>IF($S637="","",IF($G637&lt;YEAR($F637),0,$H637*SUMIFS(Utbytter!$D$6:$D$1005,Utbytter!$A$6:$A$1005,$E637,Utbytter!$B$6:$B$1005,"&gt;="&amp;$K637,Utbytter!$B$6:$B$1005,"&lt;="&amp;DATE($G637,12,31))))</f>
        <v/>
      </c>
      <c r="M637" s="21" t="str">
        <f t="shared" si="79"/>
        <v/>
      </c>
      <c r="N637" s="21" t="str">
        <f t="shared" si="74"/>
        <v/>
      </c>
      <c r="O637" s="21" t="str">
        <f t="shared" si="75"/>
        <v/>
      </c>
      <c r="P637" s="21" t="str">
        <f t="shared" si="76"/>
        <v/>
      </c>
      <c r="Q637" s="21" t="str">
        <f t="shared" si="77"/>
        <v/>
      </c>
      <c r="R637" s="21" t="str">
        <f t="shared" si="78"/>
        <v/>
      </c>
      <c r="S637" s="7" t="str">
        <f>IF(ROW()-5&lt;=Kontroll!$B$8,1,"")</f>
        <v/>
      </c>
    </row>
    <row r="638" spans="1:19" x14ac:dyDescent="0.2">
      <c r="A638" s="7" t="str">
        <f t="shared" si="72"/>
        <v/>
      </c>
      <c r="B638" s="7" t="str">
        <f>IF($S638="","",INT(($A638-1)/Kontroll!$B$6)+1)</f>
        <v/>
      </c>
      <c r="C638" s="7" t="str">
        <f>IF($S638="","",MOD($A638-1,Kontroll!$B$6)+1)</f>
        <v/>
      </c>
      <c r="D638" s="15" t="str">
        <f>IF($S638="","",INDEX(Transjer!$A$6:$A$125,$B638))</f>
        <v/>
      </c>
      <c r="E638" s="15" t="str">
        <f>IF($S638="","",INDEX(Transjer!$B$6:$B$125,$B638))</f>
        <v/>
      </c>
      <c r="F638" s="16" t="str">
        <f>IF($S638="","",INDEX(Transjer!$C$6:$C$125,$B638))</f>
        <v/>
      </c>
      <c r="G638" s="17" t="str">
        <f>IF($S638="","",INDEX(Skjermingsrenter!$A$6:$A$35,$C638))</f>
        <v/>
      </c>
      <c r="H638" s="18" t="str">
        <f>IF($S638="","",INDEX(Transjer!$D$6:$D$125,$B638))</f>
        <v/>
      </c>
      <c r="I638" s="18" t="str">
        <f>IF($S638="","",INDEX(Transjer!$E$6:$E$125,$B638))</f>
        <v/>
      </c>
      <c r="J638" s="19" t="str">
        <f>IF($S638="","",INDEX(Skjermingsrenter!$B$6:$B$35,$C638))</f>
        <v/>
      </c>
      <c r="K638" s="20" t="str">
        <f t="shared" si="73"/>
        <v/>
      </c>
      <c r="L638" s="21" t="str">
        <f>IF($S638="","",IF($G638&lt;YEAR($F638),0,$H638*SUMIFS(Utbytter!$D$6:$D$1005,Utbytter!$A$6:$A$1005,$E638,Utbytter!$B$6:$B$1005,"&gt;="&amp;$K638,Utbytter!$B$6:$B$1005,"&lt;="&amp;DATE($G638,12,31))))</f>
        <v/>
      </c>
      <c r="M638" s="21" t="str">
        <f t="shared" si="79"/>
        <v/>
      </c>
      <c r="N638" s="21" t="str">
        <f t="shared" si="74"/>
        <v/>
      </c>
      <c r="O638" s="21" t="str">
        <f t="shared" si="75"/>
        <v/>
      </c>
      <c r="P638" s="21" t="str">
        <f t="shared" si="76"/>
        <v/>
      </c>
      <c r="Q638" s="21" t="str">
        <f t="shared" si="77"/>
        <v/>
      </c>
      <c r="R638" s="21" t="str">
        <f t="shared" si="78"/>
        <v/>
      </c>
      <c r="S638" s="7" t="str">
        <f>IF(ROW()-5&lt;=Kontroll!$B$8,1,"")</f>
        <v/>
      </c>
    </row>
    <row r="639" spans="1:19" x14ac:dyDescent="0.2">
      <c r="A639" s="7" t="str">
        <f t="shared" si="72"/>
        <v/>
      </c>
      <c r="B639" s="7" t="str">
        <f>IF($S639="","",INT(($A639-1)/Kontroll!$B$6)+1)</f>
        <v/>
      </c>
      <c r="C639" s="7" t="str">
        <f>IF($S639="","",MOD($A639-1,Kontroll!$B$6)+1)</f>
        <v/>
      </c>
      <c r="D639" s="15" t="str">
        <f>IF($S639="","",INDEX(Transjer!$A$6:$A$125,$B639))</f>
        <v/>
      </c>
      <c r="E639" s="15" t="str">
        <f>IF($S639="","",INDEX(Transjer!$B$6:$B$125,$B639))</f>
        <v/>
      </c>
      <c r="F639" s="16" t="str">
        <f>IF($S639="","",INDEX(Transjer!$C$6:$C$125,$B639))</f>
        <v/>
      </c>
      <c r="G639" s="17" t="str">
        <f>IF($S639="","",INDEX(Skjermingsrenter!$A$6:$A$35,$C639))</f>
        <v/>
      </c>
      <c r="H639" s="18" t="str">
        <f>IF($S639="","",INDEX(Transjer!$D$6:$D$125,$B639))</f>
        <v/>
      </c>
      <c r="I639" s="18" t="str">
        <f>IF($S639="","",INDEX(Transjer!$E$6:$E$125,$B639))</f>
        <v/>
      </c>
      <c r="J639" s="19" t="str">
        <f>IF($S639="","",INDEX(Skjermingsrenter!$B$6:$B$35,$C639))</f>
        <v/>
      </c>
      <c r="K639" s="20" t="str">
        <f t="shared" si="73"/>
        <v/>
      </c>
      <c r="L639" s="21" t="str">
        <f>IF($S639="","",IF($G639&lt;YEAR($F639),0,$H639*SUMIFS(Utbytter!$D$6:$D$1005,Utbytter!$A$6:$A$1005,$E639,Utbytter!$B$6:$B$1005,"&gt;="&amp;$K639,Utbytter!$B$6:$B$1005,"&lt;="&amp;DATE($G639,12,31))))</f>
        <v/>
      </c>
      <c r="M639" s="21" t="str">
        <f t="shared" si="79"/>
        <v/>
      </c>
      <c r="N639" s="21" t="str">
        <f t="shared" si="74"/>
        <v/>
      </c>
      <c r="O639" s="21" t="str">
        <f t="shared" si="75"/>
        <v/>
      </c>
      <c r="P639" s="21" t="str">
        <f t="shared" si="76"/>
        <v/>
      </c>
      <c r="Q639" s="21" t="str">
        <f t="shared" si="77"/>
        <v/>
      </c>
      <c r="R639" s="21" t="str">
        <f t="shared" si="78"/>
        <v/>
      </c>
      <c r="S639" s="7" t="str">
        <f>IF(ROW()-5&lt;=Kontroll!$B$8,1,"")</f>
        <v/>
      </c>
    </row>
    <row r="640" spans="1:19" x14ac:dyDescent="0.2">
      <c r="A640" s="7" t="str">
        <f t="shared" si="72"/>
        <v/>
      </c>
      <c r="B640" s="7" t="str">
        <f>IF($S640="","",INT(($A640-1)/Kontroll!$B$6)+1)</f>
        <v/>
      </c>
      <c r="C640" s="7" t="str">
        <f>IF($S640="","",MOD($A640-1,Kontroll!$B$6)+1)</f>
        <v/>
      </c>
      <c r="D640" s="15" t="str">
        <f>IF($S640="","",INDEX(Transjer!$A$6:$A$125,$B640))</f>
        <v/>
      </c>
      <c r="E640" s="15" t="str">
        <f>IF($S640="","",INDEX(Transjer!$B$6:$B$125,$B640))</f>
        <v/>
      </c>
      <c r="F640" s="16" t="str">
        <f>IF($S640="","",INDEX(Transjer!$C$6:$C$125,$B640))</f>
        <v/>
      </c>
      <c r="G640" s="17" t="str">
        <f>IF($S640="","",INDEX(Skjermingsrenter!$A$6:$A$35,$C640))</f>
        <v/>
      </c>
      <c r="H640" s="18" t="str">
        <f>IF($S640="","",INDEX(Transjer!$D$6:$D$125,$B640))</f>
        <v/>
      </c>
      <c r="I640" s="18" t="str">
        <f>IF($S640="","",INDEX(Transjer!$E$6:$E$125,$B640))</f>
        <v/>
      </c>
      <c r="J640" s="19" t="str">
        <f>IF($S640="","",INDEX(Skjermingsrenter!$B$6:$B$35,$C640))</f>
        <v/>
      </c>
      <c r="K640" s="20" t="str">
        <f t="shared" si="73"/>
        <v/>
      </c>
      <c r="L640" s="21" t="str">
        <f>IF($S640="","",IF($G640&lt;YEAR($F640),0,$H640*SUMIFS(Utbytter!$D$6:$D$1005,Utbytter!$A$6:$A$1005,$E640,Utbytter!$B$6:$B$1005,"&gt;="&amp;$K640,Utbytter!$B$6:$B$1005,"&lt;="&amp;DATE($G640,12,31))))</f>
        <v/>
      </c>
      <c r="M640" s="21" t="str">
        <f t="shared" si="79"/>
        <v/>
      </c>
      <c r="N640" s="21" t="str">
        <f t="shared" si="74"/>
        <v/>
      </c>
      <c r="O640" s="21" t="str">
        <f t="shared" si="75"/>
        <v/>
      </c>
      <c r="P640" s="21" t="str">
        <f t="shared" si="76"/>
        <v/>
      </c>
      <c r="Q640" s="21" t="str">
        <f t="shared" si="77"/>
        <v/>
      </c>
      <c r="R640" s="21" t="str">
        <f t="shared" si="78"/>
        <v/>
      </c>
      <c r="S640" s="7" t="str">
        <f>IF(ROW()-5&lt;=Kontroll!$B$8,1,"")</f>
        <v/>
      </c>
    </row>
    <row r="641" spans="1:19" x14ac:dyDescent="0.2">
      <c r="A641" s="7" t="str">
        <f t="shared" si="72"/>
        <v/>
      </c>
      <c r="B641" s="7" t="str">
        <f>IF($S641="","",INT(($A641-1)/Kontroll!$B$6)+1)</f>
        <v/>
      </c>
      <c r="C641" s="7" t="str">
        <f>IF($S641="","",MOD($A641-1,Kontroll!$B$6)+1)</f>
        <v/>
      </c>
      <c r="D641" s="15" t="str">
        <f>IF($S641="","",INDEX(Transjer!$A$6:$A$125,$B641))</f>
        <v/>
      </c>
      <c r="E641" s="15" t="str">
        <f>IF($S641="","",INDEX(Transjer!$B$6:$B$125,$B641))</f>
        <v/>
      </c>
      <c r="F641" s="16" t="str">
        <f>IF($S641="","",INDEX(Transjer!$C$6:$C$125,$B641))</f>
        <v/>
      </c>
      <c r="G641" s="17" t="str">
        <f>IF($S641="","",INDEX(Skjermingsrenter!$A$6:$A$35,$C641))</f>
        <v/>
      </c>
      <c r="H641" s="18" t="str">
        <f>IF($S641="","",INDEX(Transjer!$D$6:$D$125,$B641))</f>
        <v/>
      </c>
      <c r="I641" s="18" t="str">
        <f>IF($S641="","",INDEX(Transjer!$E$6:$E$125,$B641))</f>
        <v/>
      </c>
      <c r="J641" s="19" t="str">
        <f>IF($S641="","",INDEX(Skjermingsrenter!$B$6:$B$35,$C641))</f>
        <v/>
      </c>
      <c r="K641" s="20" t="str">
        <f t="shared" si="73"/>
        <v/>
      </c>
      <c r="L641" s="21" t="str">
        <f>IF($S641="","",IF($G641&lt;YEAR($F641),0,$H641*SUMIFS(Utbytter!$D$6:$D$1005,Utbytter!$A$6:$A$1005,$E641,Utbytter!$B$6:$B$1005,"&gt;="&amp;$K641,Utbytter!$B$6:$B$1005,"&lt;="&amp;DATE($G641,12,31))))</f>
        <v/>
      </c>
      <c r="M641" s="21" t="str">
        <f t="shared" si="79"/>
        <v/>
      </c>
      <c r="N641" s="21" t="str">
        <f t="shared" si="74"/>
        <v/>
      </c>
      <c r="O641" s="21" t="str">
        <f t="shared" si="75"/>
        <v/>
      </c>
      <c r="P641" s="21" t="str">
        <f t="shared" si="76"/>
        <v/>
      </c>
      <c r="Q641" s="21" t="str">
        <f t="shared" si="77"/>
        <v/>
      </c>
      <c r="R641" s="21" t="str">
        <f t="shared" si="78"/>
        <v/>
      </c>
      <c r="S641" s="7" t="str">
        <f>IF(ROW()-5&lt;=Kontroll!$B$8,1,"")</f>
        <v/>
      </c>
    </row>
    <row r="642" spans="1:19" x14ac:dyDescent="0.2">
      <c r="A642" s="7" t="str">
        <f t="shared" si="72"/>
        <v/>
      </c>
      <c r="B642" s="7" t="str">
        <f>IF($S642="","",INT(($A642-1)/Kontroll!$B$6)+1)</f>
        <v/>
      </c>
      <c r="C642" s="7" t="str">
        <f>IF($S642="","",MOD($A642-1,Kontroll!$B$6)+1)</f>
        <v/>
      </c>
      <c r="D642" s="15" t="str">
        <f>IF($S642="","",INDEX(Transjer!$A$6:$A$125,$B642))</f>
        <v/>
      </c>
      <c r="E642" s="15" t="str">
        <f>IF($S642="","",INDEX(Transjer!$B$6:$B$125,$B642))</f>
        <v/>
      </c>
      <c r="F642" s="16" t="str">
        <f>IF($S642="","",INDEX(Transjer!$C$6:$C$125,$B642))</f>
        <v/>
      </c>
      <c r="G642" s="17" t="str">
        <f>IF($S642="","",INDEX(Skjermingsrenter!$A$6:$A$35,$C642))</f>
        <v/>
      </c>
      <c r="H642" s="18" t="str">
        <f>IF($S642="","",INDEX(Transjer!$D$6:$D$125,$B642))</f>
        <v/>
      </c>
      <c r="I642" s="18" t="str">
        <f>IF($S642="","",INDEX(Transjer!$E$6:$E$125,$B642))</f>
        <v/>
      </c>
      <c r="J642" s="19" t="str">
        <f>IF($S642="","",INDEX(Skjermingsrenter!$B$6:$B$35,$C642))</f>
        <v/>
      </c>
      <c r="K642" s="20" t="str">
        <f t="shared" si="73"/>
        <v/>
      </c>
      <c r="L642" s="21" t="str">
        <f>IF($S642="","",IF($G642&lt;YEAR($F642),0,$H642*SUMIFS(Utbytter!$D$6:$D$1005,Utbytter!$A$6:$A$1005,$E642,Utbytter!$B$6:$B$1005,"&gt;="&amp;$K642,Utbytter!$B$6:$B$1005,"&lt;="&amp;DATE($G642,12,31))))</f>
        <v/>
      </c>
      <c r="M642" s="21" t="str">
        <f t="shared" si="79"/>
        <v/>
      </c>
      <c r="N642" s="21" t="str">
        <f t="shared" si="74"/>
        <v/>
      </c>
      <c r="O642" s="21" t="str">
        <f t="shared" si="75"/>
        <v/>
      </c>
      <c r="P642" s="21" t="str">
        <f t="shared" si="76"/>
        <v/>
      </c>
      <c r="Q642" s="21" t="str">
        <f t="shared" si="77"/>
        <v/>
      </c>
      <c r="R642" s="21" t="str">
        <f t="shared" si="78"/>
        <v/>
      </c>
      <c r="S642" s="7" t="str">
        <f>IF(ROW()-5&lt;=Kontroll!$B$8,1,"")</f>
        <v/>
      </c>
    </row>
    <row r="643" spans="1:19" x14ac:dyDescent="0.2">
      <c r="A643" s="7" t="str">
        <f t="shared" si="72"/>
        <v/>
      </c>
      <c r="B643" s="7" t="str">
        <f>IF($S643="","",INT(($A643-1)/Kontroll!$B$6)+1)</f>
        <v/>
      </c>
      <c r="C643" s="7" t="str">
        <f>IF($S643="","",MOD($A643-1,Kontroll!$B$6)+1)</f>
        <v/>
      </c>
      <c r="D643" s="15" t="str">
        <f>IF($S643="","",INDEX(Transjer!$A$6:$A$125,$B643))</f>
        <v/>
      </c>
      <c r="E643" s="15" t="str">
        <f>IF($S643="","",INDEX(Transjer!$B$6:$B$125,$B643))</f>
        <v/>
      </c>
      <c r="F643" s="16" t="str">
        <f>IF($S643="","",INDEX(Transjer!$C$6:$C$125,$B643))</f>
        <v/>
      </c>
      <c r="G643" s="17" t="str">
        <f>IF($S643="","",INDEX(Skjermingsrenter!$A$6:$A$35,$C643))</f>
        <v/>
      </c>
      <c r="H643" s="18" t="str">
        <f>IF($S643="","",INDEX(Transjer!$D$6:$D$125,$B643))</f>
        <v/>
      </c>
      <c r="I643" s="18" t="str">
        <f>IF($S643="","",INDEX(Transjer!$E$6:$E$125,$B643))</f>
        <v/>
      </c>
      <c r="J643" s="19" t="str">
        <f>IF($S643="","",INDEX(Skjermingsrenter!$B$6:$B$35,$C643))</f>
        <v/>
      </c>
      <c r="K643" s="20" t="str">
        <f t="shared" si="73"/>
        <v/>
      </c>
      <c r="L643" s="21" t="str">
        <f>IF($S643="","",IF($G643&lt;YEAR($F643),0,$H643*SUMIFS(Utbytter!$D$6:$D$1005,Utbytter!$A$6:$A$1005,$E643,Utbytter!$B$6:$B$1005,"&gt;="&amp;$K643,Utbytter!$B$6:$B$1005,"&lt;="&amp;DATE($G643,12,31))))</f>
        <v/>
      </c>
      <c r="M643" s="21" t="str">
        <f t="shared" si="79"/>
        <v/>
      </c>
      <c r="N643" s="21" t="str">
        <f t="shared" si="74"/>
        <v/>
      </c>
      <c r="O643" s="21" t="str">
        <f t="shared" si="75"/>
        <v/>
      </c>
      <c r="P643" s="21" t="str">
        <f t="shared" si="76"/>
        <v/>
      </c>
      <c r="Q643" s="21" t="str">
        <f t="shared" si="77"/>
        <v/>
      </c>
      <c r="R643" s="21" t="str">
        <f t="shared" si="78"/>
        <v/>
      </c>
      <c r="S643" s="7" t="str">
        <f>IF(ROW()-5&lt;=Kontroll!$B$8,1,"")</f>
        <v/>
      </c>
    </row>
    <row r="644" spans="1:19" x14ac:dyDescent="0.2">
      <c r="A644" s="7" t="str">
        <f t="shared" si="72"/>
        <v/>
      </c>
      <c r="B644" s="7" t="str">
        <f>IF($S644="","",INT(($A644-1)/Kontroll!$B$6)+1)</f>
        <v/>
      </c>
      <c r="C644" s="7" t="str">
        <f>IF($S644="","",MOD($A644-1,Kontroll!$B$6)+1)</f>
        <v/>
      </c>
      <c r="D644" s="15" t="str">
        <f>IF($S644="","",INDEX(Transjer!$A$6:$A$125,$B644))</f>
        <v/>
      </c>
      <c r="E644" s="15" t="str">
        <f>IF($S644="","",INDEX(Transjer!$B$6:$B$125,$B644))</f>
        <v/>
      </c>
      <c r="F644" s="16" t="str">
        <f>IF($S644="","",INDEX(Transjer!$C$6:$C$125,$B644))</f>
        <v/>
      </c>
      <c r="G644" s="17" t="str">
        <f>IF($S644="","",INDEX(Skjermingsrenter!$A$6:$A$35,$C644))</f>
        <v/>
      </c>
      <c r="H644" s="18" t="str">
        <f>IF($S644="","",INDEX(Transjer!$D$6:$D$125,$B644))</f>
        <v/>
      </c>
      <c r="I644" s="18" t="str">
        <f>IF($S644="","",INDEX(Transjer!$E$6:$E$125,$B644))</f>
        <v/>
      </c>
      <c r="J644" s="19" t="str">
        <f>IF($S644="","",INDEX(Skjermingsrenter!$B$6:$B$35,$C644))</f>
        <v/>
      </c>
      <c r="K644" s="20" t="str">
        <f t="shared" si="73"/>
        <v/>
      </c>
      <c r="L644" s="21" t="str">
        <f>IF($S644="","",IF($G644&lt;YEAR($F644),0,$H644*SUMIFS(Utbytter!$D$6:$D$1005,Utbytter!$A$6:$A$1005,$E644,Utbytter!$B$6:$B$1005,"&gt;="&amp;$K644,Utbytter!$B$6:$B$1005,"&lt;="&amp;DATE($G644,12,31))))</f>
        <v/>
      </c>
      <c r="M644" s="21" t="str">
        <f t="shared" si="79"/>
        <v/>
      </c>
      <c r="N644" s="21" t="str">
        <f t="shared" si="74"/>
        <v/>
      </c>
      <c r="O644" s="21" t="str">
        <f t="shared" si="75"/>
        <v/>
      </c>
      <c r="P644" s="21" t="str">
        <f t="shared" si="76"/>
        <v/>
      </c>
      <c r="Q644" s="21" t="str">
        <f t="shared" si="77"/>
        <v/>
      </c>
      <c r="R644" s="21" t="str">
        <f t="shared" si="78"/>
        <v/>
      </c>
      <c r="S644" s="7" t="str">
        <f>IF(ROW()-5&lt;=Kontroll!$B$8,1,"")</f>
        <v/>
      </c>
    </row>
    <row r="645" spans="1:19" x14ac:dyDescent="0.2">
      <c r="A645" s="7" t="str">
        <f t="shared" si="72"/>
        <v/>
      </c>
      <c r="B645" s="7" t="str">
        <f>IF($S645="","",INT(($A645-1)/Kontroll!$B$6)+1)</f>
        <v/>
      </c>
      <c r="C645" s="7" t="str">
        <f>IF($S645="","",MOD($A645-1,Kontroll!$B$6)+1)</f>
        <v/>
      </c>
      <c r="D645" s="15" t="str">
        <f>IF($S645="","",INDEX(Transjer!$A$6:$A$125,$B645))</f>
        <v/>
      </c>
      <c r="E645" s="15" t="str">
        <f>IF($S645="","",INDEX(Transjer!$B$6:$B$125,$B645))</f>
        <v/>
      </c>
      <c r="F645" s="16" t="str">
        <f>IF($S645="","",INDEX(Transjer!$C$6:$C$125,$B645))</f>
        <v/>
      </c>
      <c r="G645" s="17" t="str">
        <f>IF($S645="","",INDEX(Skjermingsrenter!$A$6:$A$35,$C645))</f>
        <v/>
      </c>
      <c r="H645" s="18" t="str">
        <f>IF($S645="","",INDEX(Transjer!$D$6:$D$125,$B645))</f>
        <v/>
      </c>
      <c r="I645" s="18" t="str">
        <f>IF($S645="","",INDEX(Transjer!$E$6:$E$125,$B645))</f>
        <v/>
      </c>
      <c r="J645" s="19" t="str">
        <f>IF($S645="","",INDEX(Skjermingsrenter!$B$6:$B$35,$C645))</f>
        <v/>
      </c>
      <c r="K645" s="20" t="str">
        <f t="shared" si="73"/>
        <v/>
      </c>
      <c r="L645" s="21" t="str">
        <f>IF($S645="","",IF($G645&lt;YEAR($F645),0,$H645*SUMIFS(Utbytter!$D$6:$D$1005,Utbytter!$A$6:$A$1005,$E645,Utbytter!$B$6:$B$1005,"&gt;="&amp;$K645,Utbytter!$B$6:$B$1005,"&lt;="&amp;DATE($G645,12,31))))</f>
        <v/>
      </c>
      <c r="M645" s="21" t="str">
        <f t="shared" si="79"/>
        <v/>
      </c>
      <c r="N645" s="21" t="str">
        <f t="shared" si="74"/>
        <v/>
      </c>
      <c r="O645" s="21" t="str">
        <f t="shared" si="75"/>
        <v/>
      </c>
      <c r="P645" s="21" t="str">
        <f t="shared" si="76"/>
        <v/>
      </c>
      <c r="Q645" s="21" t="str">
        <f t="shared" si="77"/>
        <v/>
      </c>
      <c r="R645" s="21" t="str">
        <f t="shared" si="78"/>
        <v/>
      </c>
      <c r="S645" s="7" t="str">
        <f>IF(ROW()-5&lt;=Kontroll!$B$8,1,"")</f>
        <v/>
      </c>
    </row>
    <row r="646" spans="1:19" x14ac:dyDescent="0.2">
      <c r="A646" s="7" t="str">
        <f t="shared" ref="A646:A709" si="80">IF($S646="","",ROW()-5)</f>
        <v/>
      </c>
      <c r="B646" s="7" t="str">
        <f>IF($S646="","",INT(($A646-1)/Kontroll!$B$6)+1)</f>
        <v/>
      </c>
      <c r="C646" s="7" t="str">
        <f>IF($S646="","",MOD($A646-1,Kontroll!$B$6)+1)</f>
        <v/>
      </c>
      <c r="D646" s="15" t="str">
        <f>IF($S646="","",INDEX(Transjer!$A$6:$A$125,$B646))</f>
        <v/>
      </c>
      <c r="E646" s="15" t="str">
        <f>IF($S646="","",INDEX(Transjer!$B$6:$B$125,$B646))</f>
        <v/>
      </c>
      <c r="F646" s="16" t="str">
        <f>IF($S646="","",INDEX(Transjer!$C$6:$C$125,$B646))</f>
        <v/>
      </c>
      <c r="G646" s="17" t="str">
        <f>IF($S646="","",INDEX(Skjermingsrenter!$A$6:$A$35,$C646))</f>
        <v/>
      </c>
      <c r="H646" s="18" t="str">
        <f>IF($S646="","",INDEX(Transjer!$D$6:$D$125,$B646))</f>
        <v/>
      </c>
      <c r="I646" s="18" t="str">
        <f>IF($S646="","",INDEX(Transjer!$E$6:$E$125,$B646))</f>
        <v/>
      </c>
      <c r="J646" s="19" t="str">
        <f>IF($S646="","",INDEX(Skjermingsrenter!$B$6:$B$35,$C646))</f>
        <v/>
      </c>
      <c r="K646" s="20" t="str">
        <f t="shared" ref="K646:K709" si="81">IF($S646="","",MAX(DATE($G646,1,1),$F646))</f>
        <v/>
      </c>
      <c r="L646" s="21" t="str">
        <f>IF($S646="","",IF($G646&lt;YEAR($F646),0,$H646*SUMIFS(Utbytter!$D$6:$D$1005,Utbytter!$A$6:$A$1005,$E646,Utbytter!$B$6:$B$1005,"&gt;="&amp;$K646,Utbytter!$B$6:$B$1005,"&lt;="&amp;DATE($G646,12,31))))</f>
        <v/>
      </c>
      <c r="M646" s="21" t="str">
        <f t="shared" si="79"/>
        <v/>
      </c>
      <c r="N646" s="21" t="str">
        <f t="shared" ref="N646:N709" si="82">IF($S646="","",IF($F646&lt;=DATE($G646,12,31),($I646+$M646)*$J646,0))</f>
        <v/>
      </c>
      <c r="O646" s="21" t="str">
        <f t="shared" ref="O646:O709" si="83">IF($S646="","",$M646+$N646)</f>
        <v/>
      </c>
      <c r="P646" s="21" t="str">
        <f t="shared" ref="P646:P709" si="84">IF($S646="","",MIN($L646,$O646))</f>
        <v/>
      </c>
      <c r="Q646" s="21" t="str">
        <f t="shared" ref="Q646:Q709" si="85">IF($S646="","",$O646-$P646)</f>
        <v/>
      </c>
      <c r="R646" s="21" t="str">
        <f t="shared" ref="R646:R709" si="86">IF($S646="","",$L646-$P646)</f>
        <v/>
      </c>
      <c r="S646" s="7" t="str">
        <f>IF(ROW()-5&lt;=Kontroll!$B$8,1,"")</f>
        <v/>
      </c>
    </row>
    <row r="647" spans="1:19" x14ac:dyDescent="0.2">
      <c r="A647" s="7" t="str">
        <f t="shared" si="80"/>
        <v/>
      </c>
      <c r="B647" s="7" t="str">
        <f>IF($S647="","",INT(($A647-1)/Kontroll!$B$6)+1)</f>
        <v/>
      </c>
      <c r="C647" s="7" t="str">
        <f>IF($S647="","",MOD($A647-1,Kontroll!$B$6)+1)</f>
        <v/>
      </c>
      <c r="D647" s="15" t="str">
        <f>IF($S647="","",INDEX(Transjer!$A$6:$A$125,$B647))</f>
        <v/>
      </c>
      <c r="E647" s="15" t="str">
        <f>IF($S647="","",INDEX(Transjer!$B$6:$B$125,$B647))</f>
        <v/>
      </c>
      <c r="F647" s="16" t="str">
        <f>IF($S647="","",INDEX(Transjer!$C$6:$C$125,$B647))</f>
        <v/>
      </c>
      <c r="G647" s="17" t="str">
        <f>IF($S647="","",INDEX(Skjermingsrenter!$A$6:$A$35,$C647))</f>
        <v/>
      </c>
      <c r="H647" s="18" t="str">
        <f>IF($S647="","",INDEX(Transjer!$D$6:$D$125,$B647))</f>
        <v/>
      </c>
      <c r="I647" s="18" t="str">
        <f>IF($S647="","",INDEX(Transjer!$E$6:$E$125,$B647))</f>
        <v/>
      </c>
      <c r="J647" s="19" t="str">
        <f>IF($S647="","",INDEX(Skjermingsrenter!$B$6:$B$35,$C647))</f>
        <v/>
      </c>
      <c r="K647" s="20" t="str">
        <f t="shared" si="81"/>
        <v/>
      </c>
      <c r="L647" s="21" t="str">
        <f>IF($S647="","",IF($G647&lt;YEAR($F647),0,$H647*SUMIFS(Utbytter!$D$6:$D$1005,Utbytter!$A$6:$A$1005,$E647,Utbytter!$B$6:$B$1005,"&gt;="&amp;$K647,Utbytter!$B$6:$B$1005,"&lt;="&amp;DATE($G647,12,31))))</f>
        <v/>
      </c>
      <c r="M647" s="21" t="str">
        <f t="shared" ref="M647:M710" si="87">IF($S647="","",IF($C647=1,0,IF($D647=$D646,$Q646,0)))</f>
        <v/>
      </c>
      <c r="N647" s="21" t="str">
        <f t="shared" si="82"/>
        <v/>
      </c>
      <c r="O647" s="21" t="str">
        <f t="shared" si="83"/>
        <v/>
      </c>
      <c r="P647" s="21" t="str">
        <f t="shared" si="84"/>
        <v/>
      </c>
      <c r="Q647" s="21" t="str">
        <f t="shared" si="85"/>
        <v/>
      </c>
      <c r="R647" s="21" t="str">
        <f t="shared" si="86"/>
        <v/>
      </c>
      <c r="S647" s="7" t="str">
        <f>IF(ROW()-5&lt;=Kontroll!$B$8,1,"")</f>
        <v/>
      </c>
    </row>
    <row r="648" spans="1:19" x14ac:dyDescent="0.2">
      <c r="A648" s="7" t="str">
        <f t="shared" si="80"/>
        <v/>
      </c>
      <c r="B648" s="7" t="str">
        <f>IF($S648="","",INT(($A648-1)/Kontroll!$B$6)+1)</f>
        <v/>
      </c>
      <c r="C648" s="7" t="str">
        <f>IF($S648="","",MOD($A648-1,Kontroll!$B$6)+1)</f>
        <v/>
      </c>
      <c r="D648" s="15" t="str">
        <f>IF($S648="","",INDEX(Transjer!$A$6:$A$125,$B648))</f>
        <v/>
      </c>
      <c r="E648" s="15" t="str">
        <f>IF($S648="","",INDEX(Transjer!$B$6:$B$125,$B648))</f>
        <v/>
      </c>
      <c r="F648" s="16" t="str">
        <f>IF($S648="","",INDEX(Transjer!$C$6:$C$125,$B648))</f>
        <v/>
      </c>
      <c r="G648" s="17" t="str">
        <f>IF($S648="","",INDEX(Skjermingsrenter!$A$6:$A$35,$C648))</f>
        <v/>
      </c>
      <c r="H648" s="18" t="str">
        <f>IF($S648="","",INDEX(Transjer!$D$6:$D$125,$B648))</f>
        <v/>
      </c>
      <c r="I648" s="18" t="str">
        <f>IF($S648="","",INDEX(Transjer!$E$6:$E$125,$B648))</f>
        <v/>
      </c>
      <c r="J648" s="19" t="str">
        <f>IF($S648="","",INDEX(Skjermingsrenter!$B$6:$B$35,$C648))</f>
        <v/>
      </c>
      <c r="K648" s="20" t="str">
        <f t="shared" si="81"/>
        <v/>
      </c>
      <c r="L648" s="21" t="str">
        <f>IF($S648="","",IF($G648&lt;YEAR($F648),0,$H648*SUMIFS(Utbytter!$D$6:$D$1005,Utbytter!$A$6:$A$1005,$E648,Utbytter!$B$6:$B$1005,"&gt;="&amp;$K648,Utbytter!$B$6:$B$1005,"&lt;="&amp;DATE($G648,12,31))))</f>
        <v/>
      </c>
      <c r="M648" s="21" t="str">
        <f t="shared" si="87"/>
        <v/>
      </c>
      <c r="N648" s="21" t="str">
        <f t="shared" si="82"/>
        <v/>
      </c>
      <c r="O648" s="21" t="str">
        <f t="shared" si="83"/>
        <v/>
      </c>
      <c r="P648" s="21" t="str">
        <f t="shared" si="84"/>
        <v/>
      </c>
      <c r="Q648" s="21" t="str">
        <f t="shared" si="85"/>
        <v/>
      </c>
      <c r="R648" s="21" t="str">
        <f t="shared" si="86"/>
        <v/>
      </c>
      <c r="S648" s="7" t="str">
        <f>IF(ROW()-5&lt;=Kontroll!$B$8,1,"")</f>
        <v/>
      </c>
    </row>
    <row r="649" spans="1:19" x14ac:dyDescent="0.2">
      <c r="A649" s="7" t="str">
        <f t="shared" si="80"/>
        <v/>
      </c>
      <c r="B649" s="7" t="str">
        <f>IF($S649="","",INT(($A649-1)/Kontroll!$B$6)+1)</f>
        <v/>
      </c>
      <c r="C649" s="7" t="str">
        <f>IF($S649="","",MOD($A649-1,Kontroll!$B$6)+1)</f>
        <v/>
      </c>
      <c r="D649" s="15" t="str">
        <f>IF($S649="","",INDEX(Transjer!$A$6:$A$125,$B649))</f>
        <v/>
      </c>
      <c r="E649" s="15" t="str">
        <f>IF($S649="","",INDEX(Transjer!$B$6:$B$125,$B649))</f>
        <v/>
      </c>
      <c r="F649" s="16" t="str">
        <f>IF($S649="","",INDEX(Transjer!$C$6:$C$125,$B649))</f>
        <v/>
      </c>
      <c r="G649" s="17" t="str">
        <f>IF($S649="","",INDEX(Skjermingsrenter!$A$6:$A$35,$C649))</f>
        <v/>
      </c>
      <c r="H649" s="18" t="str">
        <f>IF($S649="","",INDEX(Transjer!$D$6:$D$125,$B649))</f>
        <v/>
      </c>
      <c r="I649" s="18" t="str">
        <f>IF($S649="","",INDEX(Transjer!$E$6:$E$125,$B649))</f>
        <v/>
      </c>
      <c r="J649" s="19" t="str">
        <f>IF($S649="","",INDEX(Skjermingsrenter!$B$6:$B$35,$C649))</f>
        <v/>
      </c>
      <c r="K649" s="20" t="str">
        <f t="shared" si="81"/>
        <v/>
      </c>
      <c r="L649" s="21" t="str">
        <f>IF($S649="","",IF($G649&lt;YEAR($F649),0,$H649*SUMIFS(Utbytter!$D$6:$D$1005,Utbytter!$A$6:$A$1005,$E649,Utbytter!$B$6:$B$1005,"&gt;="&amp;$K649,Utbytter!$B$6:$B$1005,"&lt;="&amp;DATE($G649,12,31))))</f>
        <v/>
      </c>
      <c r="M649" s="21" t="str">
        <f t="shared" si="87"/>
        <v/>
      </c>
      <c r="N649" s="21" t="str">
        <f t="shared" si="82"/>
        <v/>
      </c>
      <c r="O649" s="21" t="str">
        <f t="shared" si="83"/>
        <v/>
      </c>
      <c r="P649" s="21" t="str">
        <f t="shared" si="84"/>
        <v/>
      </c>
      <c r="Q649" s="21" t="str">
        <f t="shared" si="85"/>
        <v/>
      </c>
      <c r="R649" s="21" t="str">
        <f t="shared" si="86"/>
        <v/>
      </c>
      <c r="S649" s="7" t="str">
        <f>IF(ROW()-5&lt;=Kontroll!$B$8,1,"")</f>
        <v/>
      </c>
    </row>
    <row r="650" spans="1:19" x14ac:dyDescent="0.2">
      <c r="A650" s="7" t="str">
        <f t="shared" si="80"/>
        <v/>
      </c>
      <c r="B650" s="7" t="str">
        <f>IF($S650="","",INT(($A650-1)/Kontroll!$B$6)+1)</f>
        <v/>
      </c>
      <c r="C650" s="7" t="str">
        <f>IF($S650="","",MOD($A650-1,Kontroll!$B$6)+1)</f>
        <v/>
      </c>
      <c r="D650" s="15" t="str">
        <f>IF($S650="","",INDEX(Transjer!$A$6:$A$125,$B650))</f>
        <v/>
      </c>
      <c r="E650" s="15" t="str">
        <f>IF($S650="","",INDEX(Transjer!$B$6:$B$125,$B650))</f>
        <v/>
      </c>
      <c r="F650" s="16" t="str">
        <f>IF($S650="","",INDEX(Transjer!$C$6:$C$125,$B650))</f>
        <v/>
      </c>
      <c r="G650" s="17" t="str">
        <f>IF($S650="","",INDEX(Skjermingsrenter!$A$6:$A$35,$C650))</f>
        <v/>
      </c>
      <c r="H650" s="18" t="str">
        <f>IF($S650="","",INDEX(Transjer!$D$6:$D$125,$B650))</f>
        <v/>
      </c>
      <c r="I650" s="18" t="str">
        <f>IF($S650="","",INDEX(Transjer!$E$6:$E$125,$B650))</f>
        <v/>
      </c>
      <c r="J650" s="19" t="str">
        <f>IF($S650="","",INDEX(Skjermingsrenter!$B$6:$B$35,$C650))</f>
        <v/>
      </c>
      <c r="K650" s="20" t="str">
        <f t="shared" si="81"/>
        <v/>
      </c>
      <c r="L650" s="21" t="str">
        <f>IF($S650="","",IF($G650&lt;YEAR($F650),0,$H650*SUMIFS(Utbytter!$D$6:$D$1005,Utbytter!$A$6:$A$1005,$E650,Utbytter!$B$6:$B$1005,"&gt;="&amp;$K650,Utbytter!$B$6:$B$1005,"&lt;="&amp;DATE($G650,12,31))))</f>
        <v/>
      </c>
      <c r="M650" s="21" t="str">
        <f t="shared" si="87"/>
        <v/>
      </c>
      <c r="N650" s="21" t="str">
        <f t="shared" si="82"/>
        <v/>
      </c>
      <c r="O650" s="21" t="str">
        <f t="shared" si="83"/>
        <v/>
      </c>
      <c r="P650" s="21" t="str">
        <f t="shared" si="84"/>
        <v/>
      </c>
      <c r="Q650" s="21" t="str">
        <f t="shared" si="85"/>
        <v/>
      </c>
      <c r="R650" s="21" t="str">
        <f t="shared" si="86"/>
        <v/>
      </c>
      <c r="S650" s="7" t="str">
        <f>IF(ROW()-5&lt;=Kontroll!$B$8,1,"")</f>
        <v/>
      </c>
    </row>
    <row r="651" spans="1:19" x14ac:dyDescent="0.2">
      <c r="A651" s="7" t="str">
        <f t="shared" si="80"/>
        <v/>
      </c>
      <c r="B651" s="7" t="str">
        <f>IF($S651="","",INT(($A651-1)/Kontroll!$B$6)+1)</f>
        <v/>
      </c>
      <c r="C651" s="7" t="str">
        <f>IF($S651="","",MOD($A651-1,Kontroll!$B$6)+1)</f>
        <v/>
      </c>
      <c r="D651" s="15" t="str">
        <f>IF($S651="","",INDEX(Transjer!$A$6:$A$125,$B651))</f>
        <v/>
      </c>
      <c r="E651" s="15" t="str">
        <f>IF($S651="","",INDEX(Transjer!$B$6:$B$125,$B651))</f>
        <v/>
      </c>
      <c r="F651" s="16" t="str">
        <f>IF($S651="","",INDEX(Transjer!$C$6:$C$125,$B651))</f>
        <v/>
      </c>
      <c r="G651" s="17" t="str">
        <f>IF($S651="","",INDEX(Skjermingsrenter!$A$6:$A$35,$C651))</f>
        <v/>
      </c>
      <c r="H651" s="18" t="str">
        <f>IF($S651="","",INDEX(Transjer!$D$6:$D$125,$B651))</f>
        <v/>
      </c>
      <c r="I651" s="18" t="str">
        <f>IF($S651="","",INDEX(Transjer!$E$6:$E$125,$B651))</f>
        <v/>
      </c>
      <c r="J651" s="19" t="str">
        <f>IF($S651="","",INDEX(Skjermingsrenter!$B$6:$B$35,$C651))</f>
        <v/>
      </c>
      <c r="K651" s="20" t="str">
        <f t="shared" si="81"/>
        <v/>
      </c>
      <c r="L651" s="21" t="str">
        <f>IF($S651="","",IF($G651&lt;YEAR($F651),0,$H651*SUMIFS(Utbytter!$D$6:$D$1005,Utbytter!$A$6:$A$1005,$E651,Utbytter!$B$6:$B$1005,"&gt;="&amp;$K651,Utbytter!$B$6:$B$1005,"&lt;="&amp;DATE($G651,12,31))))</f>
        <v/>
      </c>
      <c r="M651" s="21" t="str">
        <f t="shared" si="87"/>
        <v/>
      </c>
      <c r="N651" s="21" t="str">
        <f t="shared" si="82"/>
        <v/>
      </c>
      <c r="O651" s="21" t="str">
        <f t="shared" si="83"/>
        <v/>
      </c>
      <c r="P651" s="21" t="str">
        <f t="shared" si="84"/>
        <v/>
      </c>
      <c r="Q651" s="21" t="str">
        <f t="shared" si="85"/>
        <v/>
      </c>
      <c r="R651" s="21" t="str">
        <f t="shared" si="86"/>
        <v/>
      </c>
      <c r="S651" s="7" t="str">
        <f>IF(ROW()-5&lt;=Kontroll!$B$8,1,"")</f>
        <v/>
      </c>
    </row>
    <row r="652" spans="1:19" x14ac:dyDescent="0.2">
      <c r="A652" s="7" t="str">
        <f t="shared" si="80"/>
        <v/>
      </c>
      <c r="B652" s="7" t="str">
        <f>IF($S652="","",INT(($A652-1)/Kontroll!$B$6)+1)</f>
        <v/>
      </c>
      <c r="C652" s="7" t="str">
        <f>IF($S652="","",MOD($A652-1,Kontroll!$B$6)+1)</f>
        <v/>
      </c>
      <c r="D652" s="15" t="str">
        <f>IF($S652="","",INDEX(Transjer!$A$6:$A$125,$B652))</f>
        <v/>
      </c>
      <c r="E652" s="15" t="str">
        <f>IF($S652="","",INDEX(Transjer!$B$6:$B$125,$B652))</f>
        <v/>
      </c>
      <c r="F652" s="16" t="str">
        <f>IF($S652="","",INDEX(Transjer!$C$6:$C$125,$B652))</f>
        <v/>
      </c>
      <c r="G652" s="17" t="str">
        <f>IF($S652="","",INDEX(Skjermingsrenter!$A$6:$A$35,$C652))</f>
        <v/>
      </c>
      <c r="H652" s="18" t="str">
        <f>IF($S652="","",INDEX(Transjer!$D$6:$D$125,$B652))</f>
        <v/>
      </c>
      <c r="I652" s="18" t="str">
        <f>IF($S652="","",INDEX(Transjer!$E$6:$E$125,$B652))</f>
        <v/>
      </c>
      <c r="J652" s="19" t="str">
        <f>IF($S652="","",INDEX(Skjermingsrenter!$B$6:$B$35,$C652))</f>
        <v/>
      </c>
      <c r="K652" s="20" t="str">
        <f t="shared" si="81"/>
        <v/>
      </c>
      <c r="L652" s="21" t="str">
        <f>IF($S652="","",IF($G652&lt;YEAR($F652),0,$H652*SUMIFS(Utbytter!$D$6:$D$1005,Utbytter!$A$6:$A$1005,$E652,Utbytter!$B$6:$B$1005,"&gt;="&amp;$K652,Utbytter!$B$6:$B$1005,"&lt;="&amp;DATE($G652,12,31))))</f>
        <v/>
      </c>
      <c r="M652" s="21" t="str">
        <f t="shared" si="87"/>
        <v/>
      </c>
      <c r="N652" s="21" t="str">
        <f t="shared" si="82"/>
        <v/>
      </c>
      <c r="O652" s="21" t="str">
        <f t="shared" si="83"/>
        <v/>
      </c>
      <c r="P652" s="21" t="str">
        <f t="shared" si="84"/>
        <v/>
      </c>
      <c r="Q652" s="21" t="str">
        <f t="shared" si="85"/>
        <v/>
      </c>
      <c r="R652" s="21" t="str">
        <f t="shared" si="86"/>
        <v/>
      </c>
      <c r="S652" s="7" t="str">
        <f>IF(ROW()-5&lt;=Kontroll!$B$8,1,"")</f>
        <v/>
      </c>
    </row>
    <row r="653" spans="1:19" x14ac:dyDescent="0.2">
      <c r="A653" s="7" t="str">
        <f t="shared" si="80"/>
        <v/>
      </c>
      <c r="B653" s="7" t="str">
        <f>IF($S653="","",INT(($A653-1)/Kontroll!$B$6)+1)</f>
        <v/>
      </c>
      <c r="C653" s="7" t="str">
        <f>IF($S653="","",MOD($A653-1,Kontroll!$B$6)+1)</f>
        <v/>
      </c>
      <c r="D653" s="15" t="str">
        <f>IF($S653="","",INDEX(Transjer!$A$6:$A$125,$B653))</f>
        <v/>
      </c>
      <c r="E653" s="15" t="str">
        <f>IF($S653="","",INDEX(Transjer!$B$6:$B$125,$B653))</f>
        <v/>
      </c>
      <c r="F653" s="16" t="str">
        <f>IF($S653="","",INDEX(Transjer!$C$6:$C$125,$B653))</f>
        <v/>
      </c>
      <c r="G653" s="17" t="str">
        <f>IF($S653="","",INDEX(Skjermingsrenter!$A$6:$A$35,$C653))</f>
        <v/>
      </c>
      <c r="H653" s="18" t="str">
        <f>IF($S653="","",INDEX(Transjer!$D$6:$D$125,$B653))</f>
        <v/>
      </c>
      <c r="I653" s="18" t="str">
        <f>IF($S653="","",INDEX(Transjer!$E$6:$E$125,$B653))</f>
        <v/>
      </c>
      <c r="J653" s="19" t="str">
        <f>IF($S653="","",INDEX(Skjermingsrenter!$B$6:$B$35,$C653))</f>
        <v/>
      </c>
      <c r="K653" s="20" t="str">
        <f t="shared" si="81"/>
        <v/>
      </c>
      <c r="L653" s="21" t="str">
        <f>IF($S653="","",IF($G653&lt;YEAR($F653),0,$H653*SUMIFS(Utbytter!$D$6:$D$1005,Utbytter!$A$6:$A$1005,$E653,Utbytter!$B$6:$B$1005,"&gt;="&amp;$K653,Utbytter!$B$6:$B$1005,"&lt;="&amp;DATE($G653,12,31))))</f>
        <v/>
      </c>
      <c r="M653" s="21" t="str">
        <f t="shared" si="87"/>
        <v/>
      </c>
      <c r="N653" s="21" t="str">
        <f t="shared" si="82"/>
        <v/>
      </c>
      <c r="O653" s="21" t="str">
        <f t="shared" si="83"/>
        <v/>
      </c>
      <c r="P653" s="21" t="str">
        <f t="shared" si="84"/>
        <v/>
      </c>
      <c r="Q653" s="21" t="str">
        <f t="shared" si="85"/>
        <v/>
      </c>
      <c r="R653" s="21" t="str">
        <f t="shared" si="86"/>
        <v/>
      </c>
      <c r="S653" s="7" t="str">
        <f>IF(ROW()-5&lt;=Kontroll!$B$8,1,"")</f>
        <v/>
      </c>
    </row>
    <row r="654" spans="1:19" x14ac:dyDescent="0.2">
      <c r="A654" s="7" t="str">
        <f t="shared" si="80"/>
        <v/>
      </c>
      <c r="B654" s="7" t="str">
        <f>IF($S654="","",INT(($A654-1)/Kontroll!$B$6)+1)</f>
        <v/>
      </c>
      <c r="C654" s="7" t="str">
        <f>IF($S654="","",MOD($A654-1,Kontroll!$B$6)+1)</f>
        <v/>
      </c>
      <c r="D654" s="15" t="str">
        <f>IF($S654="","",INDEX(Transjer!$A$6:$A$125,$B654))</f>
        <v/>
      </c>
      <c r="E654" s="15" t="str">
        <f>IF($S654="","",INDEX(Transjer!$B$6:$B$125,$B654))</f>
        <v/>
      </c>
      <c r="F654" s="16" t="str">
        <f>IF($S654="","",INDEX(Transjer!$C$6:$C$125,$B654))</f>
        <v/>
      </c>
      <c r="G654" s="17" t="str">
        <f>IF($S654="","",INDEX(Skjermingsrenter!$A$6:$A$35,$C654))</f>
        <v/>
      </c>
      <c r="H654" s="18" t="str">
        <f>IF($S654="","",INDEX(Transjer!$D$6:$D$125,$B654))</f>
        <v/>
      </c>
      <c r="I654" s="18" t="str">
        <f>IF($S654="","",INDEX(Transjer!$E$6:$E$125,$B654))</f>
        <v/>
      </c>
      <c r="J654" s="19" t="str">
        <f>IF($S654="","",INDEX(Skjermingsrenter!$B$6:$B$35,$C654))</f>
        <v/>
      </c>
      <c r="K654" s="20" t="str">
        <f t="shared" si="81"/>
        <v/>
      </c>
      <c r="L654" s="21" t="str">
        <f>IF($S654="","",IF($G654&lt;YEAR($F654),0,$H654*SUMIFS(Utbytter!$D$6:$D$1005,Utbytter!$A$6:$A$1005,$E654,Utbytter!$B$6:$B$1005,"&gt;="&amp;$K654,Utbytter!$B$6:$B$1005,"&lt;="&amp;DATE($G654,12,31))))</f>
        <v/>
      </c>
      <c r="M654" s="21" t="str">
        <f t="shared" si="87"/>
        <v/>
      </c>
      <c r="N654" s="21" t="str">
        <f t="shared" si="82"/>
        <v/>
      </c>
      <c r="O654" s="21" t="str">
        <f t="shared" si="83"/>
        <v/>
      </c>
      <c r="P654" s="21" t="str">
        <f t="shared" si="84"/>
        <v/>
      </c>
      <c r="Q654" s="21" t="str">
        <f t="shared" si="85"/>
        <v/>
      </c>
      <c r="R654" s="21" t="str">
        <f t="shared" si="86"/>
        <v/>
      </c>
      <c r="S654" s="7" t="str">
        <f>IF(ROW()-5&lt;=Kontroll!$B$8,1,"")</f>
        <v/>
      </c>
    </row>
    <row r="655" spans="1:19" x14ac:dyDescent="0.2">
      <c r="A655" s="7" t="str">
        <f t="shared" si="80"/>
        <v/>
      </c>
      <c r="B655" s="7" t="str">
        <f>IF($S655="","",INT(($A655-1)/Kontroll!$B$6)+1)</f>
        <v/>
      </c>
      <c r="C655" s="7" t="str">
        <f>IF($S655="","",MOD($A655-1,Kontroll!$B$6)+1)</f>
        <v/>
      </c>
      <c r="D655" s="15" t="str">
        <f>IF($S655="","",INDEX(Transjer!$A$6:$A$125,$B655))</f>
        <v/>
      </c>
      <c r="E655" s="15" t="str">
        <f>IF($S655="","",INDEX(Transjer!$B$6:$B$125,$B655))</f>
        <v/>
      </c>
      <c r="F655" s="16" t="str">
        <f>IF($S655="","",INDEX(Transjer!$C$6:$C$125,$B655))</f>
        <v/>
      </c>
      <c r="G655" s="17" t="str">
        <f>IF($S655="","",INDEX(Skjermingsrenter!$A$6:$A$35,$C655))</f>
        <v/>
      </c>
      <c r="H655" s="18" t="str">
        <f>IF($S655="","",INDEX(Transjer!$D$6:$D$125,$B655))</f>
        <v/>
      </c>
      <c r="I655" s="18" t="str">
        <f>IF($S655="","",INDEX(Transjer!$E$6:$E$125,$B655))</f>
        <v/>
      </c>
      <c r="J655" s="19" t="str">
        <f>IF($S655="","",INDEX(Skjermingsrenter!$B$6:$B$35,$C655))</f>
        <v/>
      </c>
      <c r="K655" s="20" t="str">
        <f t="shared" si="81"/>
        <v/>
      </c>
      <c r="L655" s="21" t="str">
        <f>IF($S655="","",IF($G655&lt;YEAR($F655),0,$H655*SUMIFS(Utbytter!$D$6:$D$1005,Utbytter!$A$6:$A$1005,$E655,Utbytter!$B$6:$B$1005,"&gt;="&amp;$K655,Utbytter!$B$6:$B$1005,"&lt;="&amp;DATE($G655,12,31))))</f>
        <v/>
      </c>
      <c r="M655" s="21" t="str">
        <f t="shared" si="87"/>
        <v/>
      </c>
      <c r="N655" s="21" t="str">
        <f t="shared" si="82"/>
        <v/>
      </c>
      <c r="O655" s="21" t="str">
        <f t="shared" si="83"/>
        <v/>
      </c>
      <c r="P655" s="21" t="str">
        <f t="shared" si="84"/>
        <v/>
      </c>
      <c r="Q655" s="21" t="str">
        <f t="shared" si="85"/>
        <v/>
      </c>
      <c r="R655" s="21" t="str">
        <f t="shared" si="86"/>
        <v/>
      </c>
      <c r="S655" s="7" t="str">
        <f>IF(ROW()-5&lt;=Kontroll!$B$8,1,"")</f>
        <v/>
      </c>
    </row>
    <row r="656" spans="1:19" x14ac:dyDescent="0.2">
      <c r="A656" s="7" t="str">
        <f t="shared" si="80"/>
        <v/>
      </c>
      <c r="B656" s="7" t="str">
        <f>IF($S656="","",INT(($A656-1)/Kontroll!$B$6)+1)</f>
        <v/>
      </c>
      <c r="C656" s="7" t="str">
        <f>IF($S656="","",MOD($A656-1,Kontroll!$B$6)+1)</f>
        <v/>
      </c>
      <c r="D656" s="15" t="str">
        <f>IF($S656="","",INDEX(Transjer!$A$6:$A$125,$B656))</f>
        <v/>
      </c>
      <c r="E656" s="15" t="str">
        <f>IF($S656="","",INDEX(Transjer!$B$6:$B$125,$B656))</f>
        <v/>
      </c>
      <c r="F656" s="16" t="str">
        <f>IF($S656="","",INDEX(Transjer!$C$6:$C$125,$B656))</f>
        <v/>
      </c>
      <c r="G656" s="17" t="str">
        <f>IF($S656="","",INDEX(Skjermingsrenter!$A$6:$A$35,$C656))</f>
        <v/>
      </c>
      <c r="H656" s="18" t="str">
        <f>IF($S656="","",INDEX(Transjer!$D$6:$D$125,$B656))</f>
        <v/>
      </c>
      <c r="I656" s="18" t="str">
        <f>IF($S656="","",INDEX(Transjer!$E$6:$E$125,$B656))</f>
        <v/>
      </c>
      <c r="J656" s="19" t="str">
        <f>IF($S656="","",INDEX(Skjermingsrenter!$B$6:$B$35,$C656))</f>
        <v/>
      </c>
      <c r="K656" s="20" t="str">
        <f t="shared" si="81"/>
        <v/>
      </c>
      <c r="L656" s="21" t="str">
        <f>IF($S656="","",IF($G656&lt;YEAR($F656),0,$H656*SUMIFS(Utbytter!$D$6:$D$1005,Utbytter!$A$6:$A$1005,$E656,Utbytter!$B$6:$B$1005,"&gt;="&amp;$K656,Utbytter!$B$6:$B$1005,"&lt;="&amp;DATE($G656,12,31))))</f>
        <v/>
      </c>
      <c r="M656" s="21" t="str">
        <f t="shared" si="87"/>
        <v/>
      </c>
      <c r="N656" s="21" t="str">
        <f t="shared" si="82"/>
        <v/>
      </c>
      <c r="O656" s="21" t="str">
        <f t="shared" si="83"/>
        <v/>
      </c>
      <c r="P656" s="21" t="str">
        <f t="shared" si="84"/>
        <v/>
      </c>
      <c r="Q656" s="21" t="str">
        <f t="shared" si="85"/>
        <v/>
      </c>
      <c r="R656" s="21" t="str">
        <f t="shared" si="86"/>
        <v/>
      </c>
      <c r="S656" s="7" t="str">
        <f>IF(ROW()-5&lt;=Kontroll!$B$8,1,"")</f>
        <v/>
      </c>
    </row>
    <row r="657" spans="1:19" x14ac:dyDescent="0.2">
      <c r="A657" s="7" t="str">
        <f t="shared" si="80"/>
        <v/>
      </c>
      <c r="B657" s="7" t="str">
        <f>IF($S657="","",INT(($A657-1)/Kontroll!$B$6)+1)</f>
        <v/>
      </c>
      <c r="C657" s="7" t="str">
        <f>IF($S657="","",MOD($A657-1,Kontroll!$B$6)+1)</f>
        <v/>
      </c>
      <c r="D657" s="15" t="str">
        <f>IF($S657="","",INDEX(Transjer!$A$6:$A$125,$B657))</f>
        <v/>
      </c>
      <c r="E657" s="15" t="str">
        <f>IF($S657="","",INDEX(Transjer!$B$6:$B$125,$B657))</f>
        <v/>
      </c>
      <c r="F657" s="16" t="str">
        <f>IF($S657="","",INDEX(Transjer!$C$6:$C$125,$B657))</f>
        <v/>
      </c>
      <c r="G657" s="17" t="str">
        <f>IF($S657="","",INDEX(Skjermingsrenter!$A$6:$A$35,$C657))</f>
        <v/>
      </c>
      <c r="H657" s="18" t="str">
        <f>IF($S657="","",INDEX(Transjer!$D$6:$D$125,$B657))</f>
        <v/>
      </c>
      <c r="I657" s="18" t="str">
        <f>IF($S657="","",INDEX(Transjer!$E$6:$E$125,$B657))</f>
        <v/>
      </c>
      <c r="J657" s="19" t="str">
        <f>IF($S657="","",INDEX(Skjermingsrenter!$B$6:$B$35,$C657))</f>
        <v/>
      </c>
      <c r="K657" s="20" t="str">
        <f t="shared" si="81"/>
        <v/>
      </c>
      <c r="L657" s="21" t="str">
        <f>IF($S657="","",IF($G657&lt;YEAR($F657),0,$H657*SUMIFS(Utbytter!$D$6:$D$1005,Utbytter!$A$6:$A$1005,$E657,Utbytter!$B$6:$B$1005,"&gt;="&amp;$K657,Utbytter!$B$6:$B$1005,"&lt;="&amp;DATE($G657,12,31))))</f>
        <v/>
      </c>
      <c r="M657" s="21" t="str">
        <f t="shared" si="87"/>
        <v/>
      </c>
      <c r="N657" s="21" t="str">
        <f t="shared" si="82"/>
        <v/>
      </c>
      <c r="O657" s="21" t="str">
        <f t="shared" si="83"/>
        <v/>
      </c>
      <c r="P657" s="21" t="str">
        <f t="shared" si="84"/>
        <v/>
      </c>
      <c r="Q657" s="21" t="str">
        <f t="shared" si="85"/>
        <v/>
      </c>
      <c r="R657" s="21" t="str">
        <f t="shared" si="86"/>
        <v/>
      </c>
      <c r="S657" s="7" t="str">
        <f>IF(ROW()-5&lt;=Kontroll!$B$8,1,"")</f>
        <v/>
      </c>
    </row>
    <row r="658" spans="1:19" x14ac:dyDescent="0.2">
      <c r="A658" s="7" t="str">
        <f t="shared" si="80"/>
        <v/>
      </c>
      <c r="B658" s="7" t="str">
        <f>IF($S658="","",INT(($A658-1)/Kontroll!$B$6)+1)</f>
        <v/>
      </c>
      <c r="C658" s="7" t="str">
        <f>IF($S658="","",MOD($A658-1,Kontroll!$B$6)+1)</f>
        <v/>
      </c>
      <c r="D658" s="15" t="str">
        <f>IF($S658="","",INDEX(Transjer!$A$6:$A$125,$B658))</f>
        <v/>
      </c>
      <c r="E658" s="15" t="str">
        <f>IF($S658="","",INDEX(Transjer!$B$6:$B$125,$B658))</f>
        <v/>
      </c>
      <c r="F658" s="16" t="str">
        <f>IF($S658="","",INDEX(Transjer!$C$6:$C$125,$B658))</f>
        <v/>
      </c>
      <c r="G658" s="17" t="str">
        <f>IF($S658="","",INDEX(Skjermingsrenter!$A$6:$A$35,$C658))</f>
        <v/>
      </c>
      <c r="H658" s="18" t="str">
        <f>IF($S658="","",INDEX(Transjer!$D$6:$D$125,$B658))</f>
        <v/>
      </c>
      <c r="I658" s="18" t="str">
        <f>IF($S658="","",INDEX(Transjer!$E$6:$E$125,$B658))</f>
        <v/>
      </c>
      <c r="J658" s="19" t="str">
        <f>IF($S658="","",INDEX(Skjermingsrenter!$B$6:$B$35,$C658))</f>
        <v/>
      </c>
      <c r="K658" s="20" t="str">
        <f t="shared" si="81"/>
        <v/>
      </c>
      <c r="L658" s="21" t="str">
        <f>IF($S658="","",IF($G658&lt;YEAR($F658),0,$H658*SUMIFS(Utbytter!$D$6:$D$1005,Utbytter!$A$6:$A$1005,$E658,Utbytter!$B$6:$B$1005,"&gt;="&amp;$K658,Utbytter!$B$6:$B$1005,"&lt;="&amp;DATE($G658,12,31))))</f>
        <v/>
      </c>
      <c r="M658" s="21" t="str">
        <f t="shared" si="87"/>
        <v/>
      </c>
      <c r="N658" s="21" t="str">
        <f t="shared" si="82"/>
        <v/>
      </c>
      <c r="O658" s="21" t="str">
        <f t="shared" si="83"/>
        <v/>
      </c>
      <c r="P658" s="21" t="str">
        <f t="shared" si="84"/>
        <v/>
      </c>
      <c r="Q658" s="21" t="str">
        <f t="shared" si="85"/>
        <v/>
      </c>
      <c r="R658" s="21" t="str">
        <f t="shared" si="86"/>
        <v/>
      </c>
      <c r="S658" s="7" t="str">
        <f>IF(ROW()-5&lt;=Kontroll!$B$8,1,"")</f>
        <v/>
      </c>
    </row>
    <row r="659" spans="1:19" x14ac:dyDescent="0.2">
      <c r="A659" s="7" t="str">
        <f t="shared" si="80"/>
        <v/>
      </c>
      <c r="B659" s="7" t="str">
        <f>IF($S659="","",INT(($A659-1)/Kontroll!$B$6)+1)</f>
        <v/>
      </c>
      <c r="C659" s="7" t="str">
        <f>IF($S659="","",MOD($A659-1,Kontroll!$B$6)+1)</f>
        <v/>
      </c>
      <c r="D659" s="15" t="str">
        <f>IF($S659="","",INDEX(Transjer!$A$6:$A$125,$B659))</f>
        <v/>
      </c>
      <c r="E659" s="15" t="str">
        <f>IF($S659="","",INDEX(Transjer!$B$6:$B$125,$B659))</f>
        <v/>
      </c>
      <c r="F659" s="16" t="str">
        <f>IF($S659="","",INDEX(Transjer!$C$6:$C$125,$B659))</f>
        <v/>
      </c>
      <c r="G659" s="17" t="str">
        <f>IF($S659="","",INDEX(Skjermingsrenter!$A$6:$A$35,$C659))</f>
        <v/>
      </c>
      <c r="H659" s="18" t="str">
        <f>IF($S659="","",INDEX(Transjer!$D$6:$D$125,$B659))</f>
        <v/>
      </c>
      <c r="I659" s="18" t="str">
        <f>IF($S659="","",INDEX(Transjer!$E$6:$E$125,$B659))</f>
        <v/>
      </c>
      <c r="J659" s="19" t="str">
        <f>IF($S659="","",INDEX(Skjermingsrenter!$B$6:$B$35,$C659))</f>
        <v/>
      </c>
      <c r="K659" s="20" t="str">
        <f t="shared" si="81"/>
        <v/>
      </c>
      <c r="L659" s="21" t="str">
        <f>IF($S659="","",IF($G659&lt;YEAR($F659),0,$H659*SUMIFS(Utbytter!$D$6:$D$1005,Utbytter!$A$6:$A$1005,$E659,Utbytter!$B$6:$B$1005,"&gt;="&amp;$K659,Utbytter!$B$6:$B$1005,"&lt;="&amp;DATE($G659,12,31))))</f>
        <v/>
      </c>
      <c r="M659" s="21" t="str">
        <f t="shared" si="87"/>
        <v/>
      </c>
      <c r="N659" s="21" t="str">
        <f t="shared" si="82"/>
        <v/>
      </c>
      <c r="O659" s="21" t="str">
        <f t="shared" si="83"/>
        <v/>
      </c>
      <c r="P659" s="21" t="str">
        <f t="shared" si="84"/>
        <v/>
      </c>
      <c r="Q659" s="21" t="str">
        <f t="shared" si="85"/>
        <v/>
      </c>
      <c r="R659" s="21" t="str">
        <f t="shared" si="86"/>
        <v/>
      </c>
      <c r="S659" s="7" t="str">
        <f>IF(ROW()-5&lt;=Kontroll!$B$8,1,"")</f>
        <v/>
      </c>
    </row>
    <row r="660" spans="1:19" x14ac:dyDescent="0.2">
      <c r="A660" s="7" t="str">
        <f t="shared" si="80"/>
        <v/>
      </c>
      <c r="B660" s="7" t="str">
        <f>IF($S660="","",INT(($A660-1)/Kontroll!$B$6)+1)</f>
        <v/>
      </c>
      <c r="C660" s="7" t="str">
        <f>IF($S660="","",MOD($A660-1,Kontroll!$B$6)+1)</f>
        <v/>
      </c>
      <c r="D660" s="15" t="str">
        <f>IF($S660="","",INDEX(Transjer!$A$6:$A$125,$B660))</f>
        <v/>
      </c>
      <c r="E660" s="15" t="str">
        <f>IF($S660="","",INDEX(Transjer!$B$6:$B$125,$B660))</f>
        <v/>
      </c>
      <c r="F660" s="16" t="str">
        <f>IF($S660="","",INDEX(Transjer!$C$6:$C$125,$B660))</f>
        <v/>
      </c>
      <c r="G660" s="17" t="str">
        <f>IF($S660="","",INDEX(Skjermingsrenter!$A$6:$A$35,$C660))</f>
        <v/>
      </c>
      <c r="H660" s="18" t="str">
        <f>IF($S660="","",INDEX(Transjer!$D$6:$D$125,$B660))</f>
        <v/>
      </c>
      <c r="I660" s="18" t="str">
        <f>IF($S660="","",INDEX(Transjer!$E$6:$E$125,$B660))</f>
        <v/>
      </c>
      <c r="J660" s="19" t="str">
        <f>IF($S660="","",INDEX(Skjermingsrenter!$B$6:$B$35,$C660))</f>
        <v/>
      </c>
      <c r="K660" s="20" t="str">
        <f t="shared" si="81"/>
        <v/>
      </c>
      <c r="L660" s="21" t="str">
        <f>IF($S660="","",IF($G660&lt;YEAR($F660),0,$H660*SUMIFS(Utbytter!$D$6:$D$1005,Utbytter!$A$6:$A$1005,$E660,Utbytter!$B$6:$B$1005,"&gt;="&amp;$K660,Utbytter!$B$6:$B$1005,"&lt;="&amp;DATE($G660,12,31))))</f>
        <v/>
      </c>
      <c r="M660" s="21" t="str">
        <f t="shared" si="87"/>
        <v/>
      </c>
      <c r="N660" s="21" t="str">
        <f t="shared" si="82"/>
        <v/>
      </c>
      <c r="O660" s="21" t="str">
        <f t="shared" si="83"/>
        <v/>
      </c>
      <c r="P660" s="21" t="str">
        <f t="shared" si="84"/>
        <v/>
      </c>
      <c r="Q660" s="21" t="str">
        <f t="shared" si="85"/>
        <v/>
      </c>
      <c r="R660" s="21" t="str">
        <f t="shared" si="86"/>
        <v/>
      </c>
      <c r="S660" s="7" t="str">
        <f>IF(ROW()-5&lt;=Kontroll!$B$8,1,"")</f>
        <v/>
      </c>
    </row>
    <row r="661" spans="1:19" x14ac:dyDescent="0.2">
      <c r="A661" s="7" t="str">
        <f t="shared" si="80"/>
        <v/>
      </c>
      <c r="B661" s="7" t="str">
        <f>IF($S661="","",INT(($A661-1)/Kontroll!$B$6)+1)</f>
        <v/>
      </c>
      <c r="C661" s="7" t="str">
        <f>IF($S661="","",MOD($A661-1,Kontroll!$B$6)+1)</f>
        <v/>
      </c>
      <c r="D661" s="15" t="str">
        <f>IF($S661="","",INDEX(Transjer!$A$6:$A$125,$B661))</f>
        <v/>
      </c>
      <c r="E661" s="15" t="str">
        <f>IF($S661="","",INDEX(Transjer!$B$6:$B$125,$B661))</f>
        <v/>
      </c>
      <c r="F661" s="16" t="str">
        <f>IF($S661="","",INDEX(Transjer!$C$6:$C$125,$B661))</f>
        <v/>
      </c>
      <c r="G661" s="17" t="str">
        <f>IF($S661="","",INDEX(Skjermingsrenter!$A$6:$A$35,$C661))</f>
        <v/>
      </c>
      <c r="H661" s="18" t="str">
        <f>IF($S661="","",INDEX(Transjer!$D$6:$D$125,$B661))</f>
        <v/>
      </c>
      <c r="I661" s="18" t="str">
        <f>IF($S661="","",INDEX(Transjer!$E$6:$E$125,$B661))</f>
        <v/>
      </c>
      <c r="J661" s="19" t="str">
        <f>IF($S661="","",INDEX(Skjermingsrenter!$B$6:$B$35,$C661))</f>
        <v/>
      </c>
      <c r="K661" s="20" t="str">
        <f t="shared" si="81"/>
        <v/>
      </c>
      <c r="L661" s="21" t="str">
        <f>IF($S661="","",IF($G661&lt;YEAR($F661),0,$H661*SUMIFS(Utbytter!$D$6:$D$1005,Utbytter!$A$6:$A$1005,$E661,Utbytter!$B$6:$B$1005,"&gt;="&amp;$K661,Utbytter!$B$6:$B$1005,"&lt;="&amp;DATE($G661,12,31))))</f>
        <v/>
      </c>
      <c r="M661" s="21" t="str">
        <f t="shared" si="87"/>
        <v/>
      </c>
      <c r="N661" s="21" t="str">
        <f t="shared" si="82"/>
        <v/>
      </c>
      <c r="O661" s="21" t="str">
        <f t="shared" si="83"/>
        <v/>
      </c>
      <c r="P661" s="21" t="str">
        <f t="shared" si="84"/>
        <v/>
      </c>
      <c r="Q661" s="21" t="str">
        <f t="shared" si="85"/>
        <v/>
      </c>
      <c r="R661" s="21" t="str">
        <f t="shared" si="86"/>
        <v/>
      </c>
      <c r="S661" s="7" t="str">
        <f>IF(ROW()-5&lt;=Kontroll!$B$8,1,"")</f>
        <v/>
      </c>
    </row>
    <row r="662" spans="1:19" x14ac:dyDescent="0.2">
      <c r="A662" s="7" t="str">
        <f t="shared" si="80"/>
        <v/>
      </c>
      <c r="B662" s="7" t="str">
        <f>IF($S662="","",INT(($A662-1)/Kontroll!$B$6)+1)</f>
        <v/>
      </c>
      <c r="C662" s="7" t="str">
        <f>IF($S662="","",MOD($A662-1,Kontroll!$B$6)+1)</f>
        <v/>
      </c>
      <c r="D662" s="15" t="str">
        <f>IF($S662="","",INDEX(Transjer!$A$6:$A$125,$B662))</f>
        <v/>
      </c>
      <c r="E662" s="15" t="str">
        <f>IF($S662="","",INDEX(Transjer!$B$6:$B$125,$B662))</f>
        <v/>
      </c>
      <c r="F662" s="16" t="str">
        <f>IF($S662="","",INDEX(Transjer!$C$6:$C$125,$B662))</f>
        <v/>
      </c>
      <c r="G662" s="17" t="str">
        <f>IF($S662="","",INDEX(Skjermingsrenter!$A$6:$A$35,$C662))</f>
        <v/>
      </c>
      <c r="H662" s="18" t="str">
        <f>IF($S662="","",INDEX(Transjer!$D$6:$D$125,$B662))</f>
        <v/>
      </c>
      <c r="I662" s="18" t="str">
        <f>IF($S662="","",INDEX(Transjer!$E$6:$E$125,$B662))</f>
        <v/>
      </c>
      <c r="J662" s="19" t="str">
        <f>IF($S662="","",INDEX(Skjermingsrenter!$B$6:$B$35,$C662))</f>
        <v/>
      </c>
      <c r="K662" s="20" t="str">
        <f t="shared" si="81"/>
        <v/>
      </c>
      <c r="L662" s="21" t="str">
        <f>IF($S662="","",IF($G662&lt;YEAR($F662),0,$H662*SUMIFS(Utbytter!$D$6:$D$1005,Utbytter!$A$6:$A$1005,$E662,Utbytter!$B$6:$B$1005,"&gt;="&amp;$K662,Utbytter!$B$6:$B$1005,"&lt;="&amp;DATE($G662,12,31))))</f>
        <v/>
      </c>
      <c r="M662" s="21" t="str">
        <f t="shared" si="87"/>
        <v/>
      </c>
      <c r="N662" s="21" t="str">
        <f t="shared" si="82"/>
        <v/>
      </c>
      <c r="O662" s="21" t="str">
        <f t="shared" si="83"/>
        <v/>
      </c>
      <c r="P662" s="21" t="str">
        <f t="shared" si="84"/>
        <v/>
      </c>
      <c r="Q662" s="21" t="str">
        <f t="shared" si="85"/>
        <v/>
      </c>
      <c r="R662" s="21" t="str">
        <f t="shared" si="86"/>
        <v/>
      </c>
      <c r="S662" s="7" t="str">
        <f>IF(ROW()-5&lt;=Kontroll!$B$8,1,"")</f>
        <v/>
      </c>
    </row>
    <row r="663" spans="1:19" x14ac:dyDescent="0.2">
      <c r="A663" s="7" t="str">
        <f t="shared" si="80"/>
        <v/>
      </c>
      <c r="B663" s="7" t="str">
        <f>IF($S663="","",INT(($A663-1)/Kontroll!$B$6)+1)</f>
        <v/>
      </c>
      <c r="C663" s="7" t="str">
        <f>IF($S663="","",MOD($A663-1,Kontroll!$B$6)+1)</f>
        <v/>
      </c>
      <c r="D663" s="15" t="str">
        <f>IF($S663="","",INDEX(Transjer!$A$6:$A$125,$B663))</f>
        <v/>
      </c>
      <c r="E663" s="15" t="str">
        <f>IF($S663="","",INDEX(Transjer!$B$6:$B$125,$B663))</f>
        <v/>
      </c>
      <c r="F663" s="16" t="str">
        <f>IF($S663="","",INDEX(Transjer!$C$6:$C$125,$B663))</f>
        <v/>
      </c>
      <c r="G663" s="17" t="str">
        <f>IF($S663="","",INDEX(Skjermingsrenter!$A$6:$A$35,$C663))</f>
        <v/>
      </c>
      <c r="H663" s="18" t="str">
        <f>IF($S663="","",INDEX(Transjer!$D$6:$D$125,$B663))</f>
        <v/>
      </c>
      <c r="I663" s="18" t="str">
        <f>IF($S663="","",INDEX(Transjer!$E$6:$E$125,$B663))</f>
        <v/>
      </c>
      <c r="J663" s="19" t="str">
        <f>IF($S663="","",INDEX(Skjermingsrenter!$B$6:$B$35,$C663))</f>
        <v/>
      </c>
      <c r="K663" s="20" t="str">
        <f t="shared" si="81"/>
        <v/>
      </c>
      <c r="L663" s="21" t="str">
        <f>IF($S663="","",IF($G663&lt;YEAR($F663),0,$H663*SUMIFS(Utbytter!$D$6:$D$1005,Utbytter!$A$6:$A$1005,$E663,Utbytter!$B$6:$B$1005,"&gt;="&amp;$K663,Utbytter!$B$6:$B$1005,"&lt;="&amp;DATE($G663,12,31))))</f>
        <v/>
      </c>
      <c r="M663" s="21" t="str">
        <f t="shared" si="87"/>
        <v/>
      </c>
      <c r="N663" s="21" t="str">
        <f t="shared" si="82"/>
        <v/>
      </c>
      <c r="O663" s="21" t="str">
        <f t="shared" si="83"/>
        <v/>
      </c>
      <c r="P663" s="21" t="str">
        <f t="shared" si="84"/>
        <v/>
      </c>
      <c r="Q663" s="21" t="str">
        <f t="shared" si="85"/>
        <v/>
      </c>
      <c r="R663" s="21" t="str">
        <f t="shared" si="86"/>
        <v/>
      </c>
      <c r="S663" s="7" t="str">
        <f>IF(ROW()-5&lt;=Kontroll!$B$8,1,"")</f>
        <v/>
      </c>
    </row>
    <row r="664" spans="1:19" x14ac:dyDescent="0.2">
      <c r="A664" s="7" t="str">
        <f t="shared" si="80"/>
        <v/>
      </c>
      <c r="B664" s="7" t="str">
        <f>IF($S664="","",INT(($A664-1)/Kontroll!$B$6)+1)</f>
        <v/>
      </c>
      <c r="C664" s="7" t="str">
        <f>IF($S664="","",MOD($A664-1,Kontroll!$B$6)+1)</f>
        <v/>
      </c>
      <c r="D664" s="15" t="str">
        <f>IF($S664="","",INDEX(Transjer!$A$6:$A$125,$B664))</f>
        <v/>
      </c>
      <c r="E664" s="15" t="str">
        <f>IF($S664="","",INDEX(Transjer!$B$6:$B$125,$B664))</f>
        <v/>
      </c>
      <c r="F664" s="16" t="str">
        <f>IF($S664="","",INDEX(Transjer!$C$6:$C$125,$B664))</f>
        <v/>
      </c>
      <c r="G664" s="17" t="str">
        <f>IF($S664="","",INDEX(Skjermingsrenter!$A$6:$A$35,$C664))</f>
        <v/>
      </c>
      <c r="H664" s="18" t="str">
        <f>IF($S664="","",INDEX(Transjer!$D$6:$D$125,$B664))</f>
        <v/>
      </c>
      <c r="I664" s="18" t="str">
        <f>IF($S664="","",INDEX(Transjer!$E$6:$E$125,$B664))</f>
        <v/>
      </c>
      <c r="J664" s="19" t="str">
        <f>IF($S664="","",INDEX(Skjermingsrenter!$B$6:$B$35,$C664))</f>
        <v/>
      </c>
      <c r="K664" s="20" t="str">
        <f t="shared" si="81"/>
        <v/>
      </c>
      <c r="L664" s="21" t="str">
        <f>IF($S664="","",IF($G664&lt;YEAR($F664),0,$H664*SUMIFS(Utbytter!$D$6:$D$1005,Utbytter!$A$6:$A$1005,$E664,Utbytter!$B$6:$B$1005,"&gt;="&amp;$K664,Utbytter!$B$6:$B$1005,"&lt;="&amp;DATE($G664,12,31))))</f>
        <v/>
      </c>
      <c r="M664" s="21" t="str">
        <f t="shared" si="87"/>
        <v/>
      </c>
      <c r="N664" s="21" t="str">
        <f t="shared" si="82"/>
        <v/>
      </c>
      <c r="O664" s="21" t="str">
        <f t="shared" si="83"/>
        <v/>
      </c>
      <c r="P664" s="21" t="str">
        <f t="shared" si="84"/>
        <v/>
      </c>
      <c r="Q664" s="21" t="str">
        <f t="shared" si="85"/>
        <v/>
      </c>
      <c r="R664" s="21" t="str">
        <f t="shared" si="86"/>
        <v/>
      </c>
      <c r="S664" s="7" t="str">
        <f>IF(ROW()-5&lt;=Kontroll!$B$8,1,"")</f>
        <v/>
      </c>
    </row>
    <row r="665" spans="1:19" x14ac:dyDescent="0.2">
      <c r="A665" s="7" t="str">
        <f t="shared" si="80"/>
        <v/>
      </c>
      <c r="B665" s="7" t="str">
        <f>IF($S665="","",INT(($A665-1)/Kontroll!$B$6)+1)</f>
        <v/>
      </c>
      <c r="C665" s="7" t="str">
        <f>IF($S665="","",MOD($A665-1,Kontroll!$B$6)+1)</f>
        <v/>
      </c>
      <c r="D665" s="15" t="str">
        <f>IF($S665="","",INDEX(Transjer!$A$6:$A$125,$B665))</f>
        <v/>
      </c>
      <c r="E665" s="15" t="str">
        <f>IF($S665="","",INDEX(Transjer!$B$6:$B$125,$B665))</f>
        <v/>
      </c>
      <c r="F665" s="16" t="str">
        <f>IF($S665="","",INDEX(Transjer!$C$6:$C$125,$B665))</f>
        <v/>
      </c>
      <c r="G665" s="17" t="str">
        <f>IF($S665="","",INDEX(Skjermingsrenter!$A$6:$A$35,$C665))</f>
        <v/>
      </c>
      <c r="H665" s="18" t="str">
        <f>IF($S665="","",INDEX(Transjer!$D$6:$D$125,$B665))</f>
        <v/>
      </c>
      <c r="I665" s="18" t="str">
        <f>IF($S665="","",INDEX(Transjer!$E$6:$E$125,$B665))</f>
        <v/>
      </c>
      <c r="J665" s="19" t="str">
        <f>IF($S665="","",INDEX(Skjermingsrenter!$B$6:$B$35,$C665))</f>
        <v/>
      </c>
      <c r="K665" s="20" t="str">
        <f t="shared" si="81"/>
        <v/>
      </c>
      <c r="L665" s="21" t="str">
        <f>IF($S665="","",IF($G665&lt;YEAR($F665),0,$H665*SUMIFS(Utbytter!$D$6:$D$1005,Utbytter!$A$6:$A$1005,$E665,Utbytter!$B$6:$B$1005,"&gt;="&amp;$K665,Utbytter!$B$6:$B$1005,"&lt;="&amp;DATE($G665,12,31))))</f>
        <v/>
      </c>
      <c r="M665" s="21" t="str">
        <f t="shared" si="87"/>
        <v/>
      </c>
      <c r="N665" s="21" t="str">
        <f t="shared" si="82"/>
        <v/>
      </c>
      <c r="O665" s="21" t="str">
        <f t="shared" si="83"/>
        <v/>
      </c>
      <c r="P665" s="21" t="str">
        <f t="shared" si="84"/>
        <v/>
      </c>
      <c r="Q665" s="21" t="str">
        <f t="shared" si="85"/>
        <v/>
      </c>
      <c r="R665" s="21" t="str">
        <f t="shared" si="86"/>
        <v/>
      </c>
      <c r="S665" s="7" t="str">
        <f>IF(ROW()-5&lt;=Kontroll!$B$8,1,"")</f>
        <v/>
      </c>
    </row>
    <row r="666" spans="1:19" x14ac:dyDescent="0.2">
      <c r="A666" s="7" t="str">
        <f t="shared" si="80"/>
        <v/>
      </c>
      <c r="B666" s="7" t="str">
        <f>IF($S666="","",INT(($A666-1)/Kontroll!$B$6)+1)</f>
        <v/>
      </c>
      <c r="C666" s="7" t="str">
        <f>IF($S666="","",MOD($A666-1,Kontroll!$B$6)+1)</f>
        <v/>
      </c>
      <c r="D666" s="15" t="str">
        <f>IF($S666="","",INDEX(Transjer!$A$6:$A$125,$B666))</f>
        <v/>
      </c>
      <c r="E666" s="15" t="str">
        <f>IF($S666="","",INDEX(Transjer!$B$6:$B$125,$B666))</f>
        <v/>
      </c>
      <c r="F666" s="16" t="str">
        <f>IF($S666="","",INDEX(Transjer!$C$6:$C$125,$B666))</f>
        <v/>
      </c>
      <c r="G666" s="17" t="str">
        <f>IF($S666="","",INDEX(Skjermingsrenter!$A$6:$A$35,$C666))</f>
        <v/>
      </c>
      <c r="H666" s="18" t="str">
        <f>IF($S666="","",INDEX(Transjer!$D$6:$D$125,$B666))</f>
        <v/>
      </c>
      <c r="I666" s="18" t="str">
        <f>IF($S666="","",INDEX(Transjer!$E$6:$E$125,$B666))</f>
        <v/>
      </c>
      <c r="J666" s="19" t="str">
        <f>IF($S666="","",INDEX(Skjermingsrenter!$B$6:$B$35,$C666))</f>
        <v/>
      </c>
      <c r="K666" s="20" t="str">
        <f t="shared" si="81"/>
        <v/>
      </c>
      <c r="L666" s="21" t="str">
        <f>IF($S666="","",IF($G666&lt;YEAR($F666),0,$H666*SUMIFS(Utbytter!$D$6:$D$1005,Utbytter!$A$6:$A$1005,$E666,Utbytter!$B$6:$B$1005,"&gt;="&amp;$K666,Utbytter!$B$6:$B$1005,"&lt;="&amp;DATE($G666,12,31))))</f>
        <v/>
      </c>
      <c r="M666" s="21" t="str">
        <f t="shared" si="87"/>
        <v/>
      </c>
      <c r="N666" s="21" t="str">
        <f t="shared" si="82"/>
        <v/>
      </c>
      <c r="O666" s="21" t="str">
        <f t="shared" si="83"/>
        <v/>
      </c>
      <c r="P666" s="21" t="str">
        <f t="shared" si="84"/>
        <v/>
      </c>
      <c r="Q666" s="21" t="str">
        <f t="shared" si="85"/>
        <v/>
      </c>
      <c r="R666" s="21" t="str">
        <f t="shared" si="86"/>
        <v/>
      </c>
      <c r="S666" s="7" t="str">
        <f>IF(ROW()-5&lt;=Kontroll!$B$8,1,"")</f>
        <v/>
      </c>
    </row>
    <row r="667" spans="1:19" x14ac:dyDescent="0.2">
      <c r="A667" s="7" t="str">
        <f t="shared" si="80"/>
        <v/>
      </c>
      <c r="B667" s="7" t="str">
        <f>IF($S667="","",INT(($A667-1)/Kontroll!$B$6)+1)</f>
        <v/>
      </c>
      <c r="C667" s="7" t="str">
        <f>IF($S667="","",MOD($A667-1,Kontroll!$B$6)+1)</f>
        <v/>
      </c>
      <c r="D667" s="15" t="str">
        <f>IF($S667="","",INDEX(Transjer!$A$6:$A$125,$B667))</f>
        <v/>
      </c>
      <c r="E667" s="15" t="str">
        <f>IF($S667="","",INDEX(Transjer!$B$6:$B$125,$B667))</f>
        <v/>
      </c>
      <c r="F667" s="16" t="str">
        <f>IF($S667="","",INDEX(Transjer!$C$6:$C$125,$B667))</f>
        <v/>
      </c>
      <c r="G667" s="17" t="str">
        <f>IF($S667="","",INDEX(Skjermingsrenter!$A$6:$A$35,$C667))</f>
        <v/>
      </c>
      <c r="H667" s="18" t="str">
        <f>IF($S667="","",INDEX(Transjer!$D$6:$D$125,$B667))</f>
        <v/>
      </c>
      <c r="I667" s="18" t="str">
        <f>IF($S667="","",INDEX(Transjer!$E$6:$E$125,$B667))</f>
        <v/>
      </c>
      <c r="J667" s="19" t="str">
        <f>IF($S667="","",INDEX(Skjermingsrenter!$B$6:$B$35,$C667))</f>
        <v/>
      </c>
      <c r="K667" s="20" t="str">
        <f t="shared" si="81"/>
        <v/>
      </c>
      <c r="L667" s="21" t="str">
        <f>IF($S667="","",IF($G667&lt;YEAR($F667),0,$H667*SUMIFS(Utbytter!$D$6:$D$1005,Utbytter!$A$6:$A$1005,$E667,Utbytter!$B$6:$B$1005,"&gt;="&amp;$K667,Utbytter!$B$6:$B$1005,"&lt;="&amp;DATE($G667,12,31))))</f>
        <v/>
      </c>
      <c r="M667" s="21" t="str">
        <f t="shared" si="87"/>
        <v/>
      </c>
      <c r="N667" s="21" t="str">
        <f t="shared" si="82"/>
        <v/>
      </c>
      <c r="O667" s="21" t="str">
        <f t="shared" si="83"/>
        <v/>
      </c>
      <c r="P667" s="21" t="str">
        <f t="shared" si="84"/>
        <v/>
      </c>
      <c r="Q667" s="21" t="str">
        <f t="shared" si="85"/>
        <v/>
      </c>
      <c r="R667" s="21" t="str">
        <f t="shared" si="86"/>
        <v/>
      </c>
      <c r="S667" s="7" t="str">
        <f>IF(ROW()-5&lt;=Kontroll!$B$8,1,"")</f>
        <v/>
      </c>
    </row>
    <row r="668" spans="1:19" x14ac:dyDescent="0.2">
      <c r="A668" s="7" t="str">
        <f t="shared" si="80"/>
        <v/>
      </c>
      <c r="B668" s="7" t="str">
        <f>IF($S668="","",INT(($A668-1)/Kontroll!$B$6)+1)</f>
        <v/>
      </c>
      <c r="C668" s="7" t="str">
        <f>IF($S668="","",MOD($A668-1,Kontroll!$B$6)+1)</f>
        <v/>
      </c>
      <c r="D668" s="15" t="str">
        <f>IF($S668="","",INDEX(Transjer!$A$6:$A$125,$B668))</f>
        <v/>
      </c>
      <c r="E668" s="15" t="str">
        <f>IF($S668="","",INDEX(Transjer!$B$6:$B$125,$B668))</f>
        <v/>
      </c>
      <c r="F668" s="16" t="str">
        <f>IF($S668="","",INDEX(Transjer!$C$6:$C$125,$B668))</f>
        <v/>
      </c>
      <c r="G668" s="17" t="str">
        <f>IF($S668="","",INDEX(Skjermingsrenter!$A$6:$A$35,$C668))</f>
        <v/>
      </c>
      <c r="H668" s="18" t="str">
        <f>IF($S668="","",INDEX(Transjer!$D$6:$D$125,$B668))</f>
        <v/>
      </c>
      <c r="I668" s="18" t="str">
        <f>IF($S668="","",INDEX(Transjer!$E$6:$E$125,$B668))</f>
        <v/>
      </c>
      <c r="J668" s="19" t="str">
        <f>IF($S668="","",INDEX(Skjermingsrenter!$B$6:$B$35,$C668))</f>
        <v/>
      </c>
      <c r="K668" s="20" t="str">
        <f t="shared" si="81"/>
        <v/>
      </c>
      <c r="L668" s="21" t="str">
        <f>IF($S668="","",IF($G668&lt;YEAR($F668),0,$H668*SUMIFS(Utbytter!$D$6:$D$1005,Utbytter!$A$6:$A$1005,$E668,Utbytter!$B$6:$B$1005,"&gt;="&amp;$K668,Utbytter!$B$6:$B$1005,"&lt;="&amp;DATE($G668,12,31))))</f>
        <v/>
      </c>
      <c r="M668" s="21" t="str">
        <f t="shared" si="87"/>
        <v/>
      </c>
      <c r="N668" s="21" t="str">
        <f t="shared" si="82"/>
        <v/>
      </c>
      <c r="O668" s="21" t="str">
        <f t="shared" si="83"/>
        <v/>
      </c>
      <c r="P668" s="21" t="str">
        <f t="shared" si="84"/>
        <v/>
      </c>
      <c r="Q668" s="21" t="str">
        <f t="shared" si="85"/>
        <v/>
      </c>
      <c r="R668" s="21" t="str">
        <f t="shared" si="86"/>
        <v/>
      </c>
      <c r="S668" s="7" t="str">
        <f>IF(ROW()-5&lt;=Kontroll!$B$8,1,"")</f>
        <v/>
      </c>
    </row>
    <row r="669" spans="1:19" x14ac:dyDescent="0.2">
      <c r="A669" s="7" t="str">
        <f t="shared" si="80"/>
        <v/>
      </c>
      <c r="B669" s="7" t="str">
        <f>IF($S669="","",INT(($A669-1)/Kontroll!$B$6)+1)</f>
        <v/>
      </c>
      <c r="C669" s="7" t="str">
        <f>IF($S669="","",MOD($A669-1,Kontroll!$B$6)+1)</f>
        <v/>
      </c>
      <c r="D669" s="15" t="str">
        <f>IF($S669="","",INDEX(Transjer!$A$6:$A$125,$B669))</f>
        <v/>
      </c>
      <c r="E669" s="15" t="str">
        <f>IF($S669="","",INDEX(Transjer!$B$6:$B$125,$B669))</f>
        <v/>
      </c>
      <c r="F669" s="16" t="str">
        <f>IF($S669="","",INDEX(Transjer!$C$6:$C$125,$B669))</f>
        <v/>
      </c>
      <c r="G669" s="17" t="str">
        <f>IF($S669="","",INDEX(Skjermingsrenter!$A$6:$A$35,$C669))</f>
        <v/>
      </c>
      <c r="H669" s="18" t="str">
        <f>IF($S669="","",INDEX(Transjer!$D$6:$D$125,$B669))</f>
        <v/>
      </c>
      <c r="I669" s="18" t="str">
        <f>IF($S669="","",INDEX(Transjer!$E$6:$E$125,$B669))</f>
        <v/>
      </c>
      <c r="J669" s="19" t="str">
        <f>IF($S669="","",INDEX(Skjermingsrenter!$B$6:$B$35,$C669))</f>
        <v/>
      </c>
      <c r="K669" s="20" t="str">
        <f t="shared" si="81"/>
        <v/>
      </c>
      <c r="L669" s="21" t="str">
        <f>IF($S669="","",IF($G669&lt;YEAR($F669),0,$H669*SUMIFS(Utbytter!$D$6:$D$1005,Utbytter!$A$6:$A$1005,$E669,Utbytter!$B$6:$B$1005,"&gt;="&amp;$K669,Utbytter!$B$6:$B$1005,"&lt;="&amp;DATE($G669,12,31))))</f>
        <v/>
      </c>
      <c r="M669" s="21" t="str">
        <f t="shared" si="87"/>
        <v/>
      </c>
      <c r="N669" s="21" t="str">
        <f t="shared" si="82"/>
        <v/>
      </c>
      <c r="O669" s="21" t="str">
        <f t="shared" si="83"/>
        <v/>
      </c>
      <c r="P669" s="21" t="str">
        <f t="shared" si="84"/>
        <v/>
      </c>
      <c r="Q669" s="21" t="str">
        <f t="shared" si="85"/>
        <v/>
      </c>
      <c r="R669" s="21" t="str">
        <f t="shared" si="86"/>
        <v/>
      </c>
      <c r="S669" s="7" t="str">
        <f>IF(ROW()-5&lt;=Kontroll!$B$8,1,"")</f>
        <v/>
      </c>
    </row>
    <row r="670" spans="1:19" x14ac:dyDescent="0.2">
      <c r="A670" s="7" t="str">
        <f t="shared" si="80"/>
        <v/>
      </c>
      <c r="B670" s="7" t="str">
        <f>IF($S670="","",INT(($A670-1)/Kontroll!$B$6)+1)</f>
        <v/>
      </c>
      <c r="C670" s="7" t="str">
        <f>IF($S670="","",MOD($A670-1,Kontroll!$B$6)+1)</f>
        <v/>
      </c>
      <c r="D670" s="15" t="str">
        <f>IF($S670="","",INDEX(Transjer!$A$6:$A$125,$B670))</f>
        <v/>
      </c>
      <c r="E670" s="15" t="str">
        <f>IF($S670="","",INDEX(Transjer!$B$6:$B$125,$B670))</f>
        <v/>
      </c>
      <c r="F670" s="16" t="str">
        <f>IF($S670="","",INDEX(Transjer!$C$6:$C$125,$B670))</f>
        <v/>
      </c>
      <c r="G670" s="17" t="str">
        <f>IF($S670="","",INDEX(Skjermingsrenter!$A$6:$A$35,$C670))</f>
        <v/>
      </c>
      <c r="H670" s="18" t="str">
        <f>IF($S670="","",INDEX(Transjer!$D$6:$D$125,$B670))</f>
        <v/>
      </c>
      <c r="I670" s="18" t="str">
        <f>IF($S670="","",INDEX(Transjer!$E$6:$E$125,$B670))</f>
        <v/>
      </c>
      <c r="J670" s="19" t="str">
        <f>IF($S670="","",INDEX(Skjermingsrenter!$B$6:$B$35,$C670))</f>
        <v/>
      </c>
      <c r="K670" s="20" t="str">
        <f t="shared" si="81"/>
        <v/>
      </c>
      <c r="L670" s="21" t="str">
        <f>IF($S670="","",IF($G670&lt;YEAR($F670),0,$H670*SUMIFS(Utbytter!$D$6:$D$1005,Utbytter!$A$6:$A$1005,$E670,Utbytter!$B$6:$B$1005,"&gt;="&amp;$K670,Utbytter!$B$6:$B$1005,"&lt;="&amp;DATE($G670,12,31))))</f>
        <v/>
      </c>
      <c r="M670" s="21" t="str">
        <f t="shared" si="87"/>
        <v/>
      </c>
      <c r="N670" s="21" t="str">
        <f t="shared" si="82"/>
        <v/>
      </c>
      <c r="O670" s="21" t="str">
        <f t="shared" si="83"/>
        <v/>
      </c>
      <c r="P670" s="21" t="str">
        <f t="shared" si="84"/>
        <v/>
      </c>
      <c r="Q670" s="21" t="str">
        <f t="shared" si="85"/>
        <v/>
      </c>
      <c r="R670" s="21" t="str">
        <f t="shared" si="86"/>
        <v/>
      </c>
      <c r="S670" s="7" t="str">
        <f>IF(ROW()-5&lt;=Kontroll!$B$8,1,"")</f>
        <v/>
      </c>
    </row>
    <row r="671" spans="1:19" x14ac:dyDescent="0.2">
      <c r="A671" s="7" t="str">
        <f t="shared" si="80"/>
        <v/>
      </c>
      <c r="B671" s="7" t="str">
        <f>IF($S671="","",INT(($A671-1)/Kontroll!$B$6)+1)</f>
        <v/>
      </c>
      <c r="C671" s="7" t="str">
        <f>IF($S671="","",MOD($A671-1,Kontroll!$B$6)+1)</f>
        <v/>
      </c>
      <c r="D671" s="15" t="str">
        <f>IF($S671="","",INDEX(Transjer!$A$6:$A$125,$B671))</f>
        <v/>
      </c>
      <c r="E671" s="15" t="str">
        <f>IF($S671="","",INDEX(Transjer!$B$6:$B$125,$B671))</f>
        <v/>
      </c>
      <c r="F671" s="16" t="str">
        <f>IF($S671="","",INDEX(Transjer!$C$6:$C$125,$B671))</f>
        <v/>
      </c>
      <c r="G671" s="17" t="str">
        <f>IF($S671="","",INDEX(Skjermingsrenter!$A$6:$A$35,$C671))</f>
        <v/>
      </c>
      <c r="H671" s="18" t="str">
        <f>IF($S671="","",INDEX(Transjer!$D$6:$D$125,$B671))</f>
        <v/>
      </c>
      <c r="I671" s="18" t="str">
        <f>IF($S671="","",INDEX(Transjer!$E$6:$E$125,$B671))</f>
        <v/>
      </c>
      <c r="J671" s="19" t="str">
        <f>IF($S671="","",INDEX(Skjermingsrenter!$B$6:$B$35,$C671))</f>
        <v/>
      </c>
      <c r="K671" s="20" t="str">
        <f t="shared" si="81"/>
        <v/>
      </c>
      <c r="L671" s="21" t="str">
        <f>IF($S671="","",IF($G671&lt;YEAR($F671),0,$H671*SUMIFS(Utbytter!$D$6:$D$1005,Utbytter!$A$6:$A$1005,$E671,Utbytter!$B$6:$B$1005,"&gt;="&amp;$K671,Utbytter!$B$6:$B$1005,"&lt;="&amp;DATE($G671,12,31))))</f>
        <v/>
      </c>
      <c r="M671" s="21" t="str">
        <f t="shared" si="87"/>
        <v/>
      </c>
      <c r="N671" s="21" t="str">
        <f t="shared" si="82"/>
        <v/>
      </c>
      <c r="O671" s="21" t="str">
        <f t="shared" si="83"/>
        <v/>
      </c>
      <c r="P671" s="21" t="str">
        <f t="shared" si="84"/>
        <v/>
      </c>
      <c r="Q671" s="21" t="str">
        <f t="shared" si="85"/>
        <v/>
      </c>
      <c r="R671" s="21" t="str">
        <f t="shared" si="86"/>
        <v/>
      </c>
      <c r="S671" s="7" t="str">
        <f>IF(ROW()-5&lt;=Kontroll!$B$8,1,"")</f>
        <v/>
      </c>
    </row>
    <row r="672" spans="1:19" x14ac:dyDescent="0.2">
      <c r="A672" s="7" t="str">
        <f t="shared" si="80"/>
        <v/>
      </c>
      <c r="B672" s="7" t="str">
        <f>IF($S672="","",INT(($A672-1)/Kontroll!$B$6)+1)</f>
        <v/>
      </c>
      <c r="C672" s="7" t="str">
        <f>IF($S672="","",MOD($A672-1,Kontroll!$B$6)+1)</f>
        <v/>
      </c>
      <c r="D672" s="15" t="str">
        <f>IF($S672="","",INDEX(Transjer!$A$6:$A$125,$B672))</f>
        <v/>
      </c>
      <c r="E672" s="15" t="str">
        <f>IF($S672="","",INDEX(Transjer!$B$6:$B$125,$B672))</f>
        <v/>
      </c>
      <c r="F672" s="16" t="str">
        <f>IF($S672="","",INDEX(Transjer!$C$6:$C$125,$B672))</f>
        <v/>
      </c>
      <c r="G672" s="17" t="str">
        <f>IF($S672="","",INDEX(Skjermingsrenter!$A$6:$A$35,$C672))</f>
        <v/>
      </c>
      <c r="H672" s="18" t="str">
        <f>IF($S672="","",INDEX(Transjer!$D$6:$D$125,$B672))</f>
        <v/>
      </c>
      <c r="I672" s="18" t="str">
        <f>IF($S672="","",INDEX(Transjer!$E$6:$E$125,$B672))</f>
        <v/>
      </c>
      <c r="J672" s="19" t="str">
        <f>IF($S672="","",INDEX(Skjermingsrenter!$B$6:$B$35,$C672))</f>
        <v/>
      </c>
      <c r="K672" s="20" t="str">
        <f t="shared" si="81"/>
        <v/>
      </c>
      <c r="L672" s="21" t="str">
        <f>IF($S672="","",IF($G672&lt;YEAR($F672),0,$H672*SUMIFS(Utbytter!$D$6:$D$1005,Utbytter!$A$6:$A$1005,$E672,Utbytter!$B$6:$B$1005,"&gt;="&amp;$K672,Utbytter!$B$6:$B$1005,"&lt;="&amp;DATE($G672,12,31))))</f>
        <v/>
      </c>
      <c r="M672" s="21" t="str">
        <f t="shared" si="87"/>
        <v/>
      </c>
      <c r="N672" s="21" t="str">
        <f t="shared" si="82"/>
        <v/>
      </c>
      <c r="O672" s="21" t="str">
        <f t="shared" si="83"/>
        <v/>
      </c>
      <c r="P672" s="21" t="str">
        <f t="shared" si="84"/>
        <v/>
      </c>
      <c r="Q672" s="21" t="str">
        <f t="shared" si="85"/>
        <v/>
      </c>
      <c r="R672" s="21" t="str">
        <f t="shared" si="86"/>
        <v/>
      </c>
      <c r="S672" s="7" t="str">
        <f>IF(ROW()-5&lt;=Kontroll!$B$8,1,"")</f>
        <v/>
      </c>
    </row>
    <row r="673" spans="1:19" x14ac:dyDescent="0.2">
      <c r="A673" s="7" t="str">
        <f t="shared" si="80"/>
        <v/>
      </c>
      <c r="B673" s="7" t="str">
        <f>IF($S673="","",INT(($A673-1)/Kontroll!$B$6)+1)</f>
        <v/>
      </c>
      <c r="C673" s="7" t="str">
        <f>IF($S673="","",MOD($A673-1,Kontroll!$B$6)+1)</f>
        <v/>
      </c>
      <c r="D673" s="15" t="str">
        <f>IF($S673="","",INDEX(Transjer!$A$6:$A$125,$B673))</f>
        <v/>
      </c>
      <c r="E673" s="15" t="str">
        <f>IF($S673="","",INDEX(Transjer!$B$6:$B$125,$B673))</f>
        <v/>
      </c>
      <c r="F673" s="16" t="str">
        <f>IF($S673="","",INDEX(Transjer!$C$6:$C$125,$B673))</f>
        <v/>
      </c>
      <c r="G673" s="17" t="str">
        <f>IF($S673="","",INDEX(Skjermingsrenter!$A$6:$A$35,$C673))</f>
        <v/>
      </c>
      <c r="H673" s="18" t="str">
        <f>IF($S673="","",INDEX(Transjer!$D$6:$D$125,$B673))</f>
        <v/>
      </c>
      <c r="I673" s="18" t="str">
        <f>IF($S673="","",INDEX(Transjer!$E$6:$E$125,$B673))</f>
        <v/>
      </c>
      <c r="J673" s="19" t="str">
        <f>IF($S673="","",INDEX(Skjermingsrenter!$B$6:$B$35,$C673))</f>
        <v/>
      </c>
      <c r="K673" s="20" t="str">
        <f t="shared" si="81"/>
        <v/>
      </c>
      <c r="L673" s="21" t="str">
        <f>IF($S673="","",IF($G673&lt;YEAR($F673),0,$H673*SUMIFS(Utbytter!$D$6:$D$1005,Utbytter!$A$6:$A$1005,$E673,Utbytter!$B$6:$B$1005,"&gt;="&amp;$K673,Utbytter!$B$6:$B$1005,"&lt;="&amp;DATE($G673,12,31))))</f>
        <v/>
      </c>
      <c r="M673" s="21" t="str">
        <f t="shared" si="87"/>
        <v/>
      </c>
      <c r="N673" s="21" t="str">
        <f t="shared" si="82"/>
        <v/>
      </c>
      <c r="O673" s="21" t="str">
        <f t="shared" si="83"/>
        <v/>
      </c>
      <c r="P673" s="21" t="str">
        <f t="shared" si="84"/>
        <v/>
      </c>
      <c r="Q673" s="21" t="str">
        <f t="shared" si="85"/>
        <v/>
      </c>
      <c r="R673" s="21" t="str">
        <f t="shared" si="86"/>
        <v/>
      </c>
      <c r="S673" s="7" t="str">
        <f>IF(ROW()-5&lt;=Kontroll!$B$8,1,"")</f>
        <v/>
      </c>
    </row>
    <row r="674" spans="1:19" x14ac:dyDescent="0.2">
      <c r="A674" s="7" t="str">
        <f t="shared" si="80"/>
        <v/>
      </c>
      <c r="B674" s="7" t="str">
        <f>IF($S674="","",INT(($A674-1)/Kontroll!$B$6)+1)</f>
        <v/>
      </c>
      <c r="C674" s="7" t="str">
        <f>IF($S674="","",MOD($A674-1,Kontroll!$B$6)+1)</f>
        <v/>
      </c>
      <c r="D674" s="15" t="str">
        <f>IF($S674="","",INDEX(Transjer!$A$6:$A$125,$B674))</f>
        <v/>
      </c>
      <c r="E674" s="15" t="str">
        <f>IF($S674="","",INDEX(Transjer!$B$6:$B$125,$B674))</f>
        <v/>
      </c>
      <c r="F674" s="16" t="str">
        <f>IF($S674="","",INDEX(Transjer!$C$6:$C$125,$B674))</f>
        <v/>
      </c>
      <c r="G674" s="17" t="str">
        <f>IF($S674="","",INDEX(Skjermingsrenter!$A$6:$A$35,$C674))</f>
        <v/>
      </c>
      <c r="H674" s="18" t="str">
        <f>IF($S674="","",INDEX(Transjer!$D$6:$D$125,$B674))</f>
        <v/>
      </c>
      <c r="I674" s="18" t="str">
        <f>IF($S674="","",INDEX(Transjer!$E$6:$E$125,$B674))</f>
        <v/>
      </c>
      <c r="J674" s="19" t="str">
        <f>IF($S674="","",INDEX(Skjermingsrenter!$B$6:$B$35,$C674))</f>
        <v/>
      </c>
      <c r="K674" s="20" t="str">
        <f t="shared" si="81"/>
        <v/>
      </c>
      <c r="L674" s="21" t="str">
        <f>IF($S674="","",IF($G674&lt;YEAR($F674),0,$H674*SUMIFS(Utbytter!$D$6:$D$1005,Utbytter!$A$6:$A$1005,$E674,Utbytter!$B$6:$B$1005,"&gt;="&amp;$K674,Utbytter!$B$6:$B$1005,"&lt;="&amp;DATE($G674,12,31))))</f>
        <v/>
      </c>
      <c r="M674" s="21" t="str">
        <f t="shared" si="87"/>
        <v/>
      </c>
      <c r="N674" s="21" t="str">
        <f t="shared" si="82"/>
        <v/>
      </c>
      <c r="O674" s="21" t="str">
        <f t="shared" si="83"/>
        <v/>
      </c>
      <c r="P674" s="21" t="str">
        <f t="shared" si="84"/>
        <v/>
      </c>
      <c r="Q674" s="21" t="str">
        <f t="shared" si="85"/>
        <v/>
      </c>
      <c r="R674" s="21" t="str">
        <f t="shared" si="86"/>
        <v/>
      </c>
      <c r="S674" s="7" t="str">
        <f>IF(ROW()-5&lt;=Kontroll!$B$8,1,"")</f>
        <v/>
      </c>
    </row>
    <row r="675" spans="1:19" x14ac:dyDescent="0.2">
      <c r="A675" s="7" t="str">
        <f t="shared" si="80"/>
        <v/>
      </c>
      <c r="B675" s="7" t="str">
        <f>IF($S675="","",INT(($A675-1)/Kontroll!$B$6)+1)</f>
        <v/>
      </c>
      <c r="C675" s="7" t="str">
        <f>IF($S675="","",MOD($A675-1,Kontroll!$B$6)+1)</f>
        <v/>
      </c>
      <c r="D675" s="15" t="str">
        <f>IF($S675="","",INDEX(Transjer!$A$6:$A$125,$B675))</f>
        <v/>
      </c>
      <c r="E675" s="15" t="str">
        <f>IF($S675="","",INDEX(Transjer!$B$6:$B$125,$B675))</f>
        <v/>
      </c>
      <c r="F675" s="16" t="str">
        <f>IF($S675="","",INDEX(Transjer!$C$6:$C$125,$B675))</f>
        <v/>
      </c>
      <c r="G675" s="17" t="str">
        <f>IF($S675="","",INDEX(Skjermingsrenter!$A$6:$A$35,$C675))</f>
        <v/>
      </c>
      <c r="H675" s="18" t="str">
        <f>IF($S675="","",INDEX(Transjer!$D$6:$D$125,$B675))</f>
        <v/>
      </c>
      <c r="I675" s="18" t="str">
        <f>IF($S675="","",INDEX(Transjer!$E$6:$E$125,$B675))</f>
        <v/>
      </c>
      <c r="J675" s="19" t="str">
        <f>IF($S675="","",INDEX(Skjermingsrenter!$B$6:$B$35,$C675))</f>
        <v/>
      </c>
      <c r="K675" s="20" t="str">
        <f t="shared" si="81"/>
        <v/>
      </c>
      <c r="L675" s="21" t="str">
        <f>IF($S675="","",IF($G675&lt;YEAR($F675),0,$H675*SUMIFS(Utbytter!$D$6:$D$1005,Utbytter!$A$6:$A$1005,$E675,Utbytter!$B$6:$B$1005,"&gt;="&amp;$K675,Utbytter!$B$6:$B$1005,"&lt;="&amp;DATE($G675,12,31))))</f>
        <v/>
      </c>
      <c r="M675" s="21" t="str">
        <f t="shared" si="87"/>
        <v/>
      </c>
      <c r="N675" s="21" t="str">
        <f t="shared" si="82"/>
        <v/>
      </c>
      <c r="O675" s="21" t="str">
        <f t="shared" si="83"/>
        <v/>
      </c>
      <c r="P675" s="21" t="str">
        <f t="shared" si="84"/>
        <v/>
      </c>
      <c r="Q675" s="21" t="str">
        <f t="shared" si="85"/>
        <v/>
      </c>
      <c r="R675" s="21" t="str">
        <f t="shared" si="86"/>
        <v/>
      </c>
      <c r="S675" s="7" t="str">
        <f>IF(ROW()-5&lt;=Kontroll!$B$8,1,"")</f>
        <v/>
      </c>
    </row>
    <row r="676" spans="1:19" x14ac:dyDescent="0.2">
      <c r="A676" s="7" t="str">
        <f t="shared" si="80"/>
        <v/>
      </c>
      <c r="B676" s="7" t="str">
        <f>IF($S676="","",INT(($A676-1)/Kontroll!$B$6)+1)</f>
        <v/>
      </c>
      <c r="C676" s="7" t="str">
        <f>IF($S676="","",MOD($A676-1,Kontroll!$B$6)+1)</f>
        <v/>
      </c>
      <c r="D676" s="15" t="str">
        <f>IF($S676="","",INDEX(Transjer!$A$6:$A$125,$B676))</f>
        <v/>
      </c>
      <c r="E676" s="15" t="str">
        <f>IF($S676="","",INDEX(Transjer!$B$6:$B$125,$B676))</f>
        <v/>
      </c>
      <c r="F676" s="16" t="str">
        <f>IF($S676="","",INDEX(Transjer!$C$6:$C$125,$B676))</f>
        <v/>
      </c>
      <c r="G676" s="17" t="str">
        <f>IF($S676="","",INDEX(Skjermingsrenter!$A$6:$A$35,$C676))</f>
        <v/>
      </c>
      <c r="H676" s="18" t="str">
        <f>IF($S676="","",INDEX(Transjer!$D$6:$D$125,$B676))</f>
        <v/>
      </c>
      <c r="I676" s="18" t="str">
        <f>IF($S676="","",INDEX(Transjer!$E$6:$E$125,$B676))</f>
        <v/>
      </c>
      <c r="J676" s="19" t="str">
        <f>IF($S676="","",INDEX(Skjermingsrenter!$B$6:$B$35,$C676))</f>
        <v/>
      </c>
      <c r="K676" s="20" t="str">
        <f t="shared" si="81"/>
        <v/>
      </c>
      <c r="L676" s="21" t="str">
        <f>IF($S676="","",IF($G676&lt;YEAR($F676),0,$H676*SUMIFS(Utbytter!$D$6:$D$1005,Utbytter!$A$6:$A$1005,$E676,Utbytter!$B$6:$B$1005,"&gt;="&amp;$K676,Utbytter!$B$6:$B$1005,"&lt;="&amp;DATE($G676,12,31))))</f>
        <v/>
      </c>
      <c r="M676" s="21" t="str">
        <f t="shared" si="87"/>
        <v/>
      </c>
      <c r="N676" s="21" t="str">
        <f t="shared" si="82"/>
        <v/>
      </c>
      <c r="O676" s="21" t="str">
        <f t="shared" si="83"/>
        <v/>
      </c>
      <c r="P676" s="21" t="str">
        <f t="shared" si="84"/>
        <v/>
      </c>
      <c r="Q676" s="21" t="str">
        <f t="shared" si="85"/>
        <v/>
      </c>
      <c r="R676" s="21" t="str">
        <f t="shared" si="86"/>
        <v/>
      </c>
      <c r="S676" s="7" t="str">
        <f>IF(ROW()-5&lt;=Kontroll!$B$8,1,"")</f>
        <v/>
      </c>
    </row>
    <row r="677" spans="1:19" x14ac:dyDescent="0.2">
      <c r="A677" s="7" t="str">
        <f t="shared" si="80"/>
        <v/>
      </c>
      <c r="B677" s="7" t="str">
        <f>IF($S677="","",INT(($A677-1)/Kontroll!$B$6)+1)</f>
        <v/>
      </c>
      <c r="C677" s="7" t="str">
        <f>IF($S677="","",MOD($A677-1,Kontroll!$B$6)+1)</f>
        <v/>
      </c>
      <c r="D677" s="15" t="str">
        <f>IF($S677="","",INDEX(Transjer!$A$6:$A$125,$B677))</f>
        <v/>
      </c>
      <c r="E677" s="15" t="str">
        <f>IF($S677="","",INDEX(Transjer!$B$6:$B$125,$B677))</f>
        <v/>
      </c>
      <c r="F677" s="16" t="str">
        <f>IF($S677="","",INDEX(Transjer!$C$6:$C$125,$B677))</f>
        <v/>
      </c>
      <c r="G677" s="17" t="str">
        <f>IF($S677="","",INDEX(Skjermingsrenter!$A$6:$A$35,$C677))</f>
        <v/>
      </c>
      <c r="H677" s="18" t="str">
        <f>IF($S677="","",INDEX(Transjer!$D$6:$D$125,$B677))</f>
        <v/>
      </c>
      <c r="I677" s="18" t="str">
        <f>IF($S677="","",INDEX(Transjer!$E$6:$E$125,$B677))</f>
        <v/>
      </c>
      <c r="J677" s="19" t="str">
        <f>IF($S677="","",INDEX(Skjermingsrenter!$B$6:$B$35,$C677))</f>
        <v/>
      </c>
      <c r="K677" s="20" t="str">
        <f t="shared" si="81"/>
        <v/>
      </c>
      <c r="L677" s="21" t="str">
        <f>IF($S677="","",IF($G677&lt;YEAR($F677),0,$H677*SUMIFS(Utbytter!$D$6:$D$1005,Utbytter!$A$6:$A$1005,$E677,Utbytter!$B$6:$B$1005,"&gt;="&amp;$K677,Utbytter!$B$6:$B$1005,"&lt;="&amp;DATE($G677,12,31))))</f>
        <v/>
      </c>
      <c r="M677" s="21" t="str">
        <f t="shared" si="87"/>
        <v/>
      </c>
      <c r="N677" s="21" t="str">
        <f t="shared" si="82"/>
        <v/>
      </c>
      <c r="O677" s="21" t="str">
        <f t="shared" si="83"/>
        <v/>
      </c>
      <c r="P677" s="21" t="str">
        <f t="shared" si="84"/>
        <v/>
      </c>
      <c r="Q677" s="21" t="str">
        <f t="shared" si="85"/>
        <v/>
      </c>
      <c r="R677" s="21" t="str">
        <f t="shared" si="86"/>
        <v/>
      </c>
      <c r="S677" s="7" t="str">
        <f>IF(ROW()-5&lt;=Kontroll!$B$8,1,"")</f>
        <v/>
      </c>
    </row>
    <row r="678" spans="1:19" x14ac:dyDescent="0.2">
      <c r="A678" s="7" t="str">
        <f t="shared" si="80"/>
        <v/>
      </c>
      <c r="B678" s="7" t="str">
        <f>IF($S678="","",INT(($A678-1)/Kontroll!$B$6)+1)</f>
        <v/>
      </c>
      <c r="C678" s="7" t="str">
        <f>IF($S678="","",MOD($A678-1,Kontroll!$B$6)+1)</f>
        <v/>
      </c>
      <c r="D678" s="15" t="str">
        <f>IF($S678="","",INDEX(Transjer!$A$6:$A$125,$B678))</f>
        <v/>
      </c>
      <c r="E678" s="15" t="str">
        <f>IF($S678="","",INDEX(Transjer!$B$6:$B$125,$B678))</f>
        <v/>
      </c>
      <c r="F678" s="16" t="str">
        <f>IF($S678="","",INDEX(Transjer!$C$6:$C$125,$B678))</f>
        <v/>
      </c>
      <c r="G678" s="17" t="str">
        <f>IF($S678="","",INDEX(Skjermingsrenter!$A$6:$A$35,$C678))</f>
        <v/>
      </c>
      <c r="H678" s="18" t="str">
        <f>IF($S678="","",INDEX(Transjer!$D$6:$D$125,$B678))</f>
        <v/>
      </c>
      <c r="I678" s="18" t="str">
        <f>IF($S678="","",INDEX(Transjer!$E$6:$E$125,$B678))</f>
        <v/>
      </c>
      <c r="J678" s="19" t="str">
        <f>IF($S678="","",INDEX(Skjermingsrenter!$B$6:$B$35,$C678))</f>
        <v/>
      </c>
      <c r="K678" s="20" t="str">
        <f t="shared" si="81"/>
        <v/>
      </c>
      <c r="L678" s="21" t="str">
        <f>IF($S678="","",IF($G678&lt;YEAR($F678),0,$H678*SUMIFS(Utbytter!$D$6:$D$1005,Utbytter!$A$6:$A$1005,$E678,Utbytter!$B$6:$B$1005,"&gt;="&amp;$K678,Utbytter!$B$6:$B$1005,"&lt;="&amp;DATE($G678,12,31))))</f>
        <v/>
      </c>
      <c r="M678" s="21" t="str">
        <f t="shared" si="87"/>
        <v/>
      </c>
      <c r="N678" s="21" t="str">
        <f t="shared" si="82"/>
        <v/>
      </c>
      <c r="O678" s="21" t="str">
        <f t="shared" si="83"/>
        <v/>
      </c>
      <c r="P678" s="21" t="str">
        <f t="shared" si="84"/>
        <v/>
      </c>
      <c r="Q678" s="21" t="str">
        <f t="shared" si="85"/>
        <v/>
      </c>
      <c r="R678" s="21" t="str">
        <f t="shared" si="86"/>
        <v/>
      </c>
      <c r="S678" s="7" t="str">
        <f>IF(ROW()-5&lt;=Kontroll!$B$8,1,"")</f>
        <v/>
      </c>
    </row>
    <row r="679" spans="1:19" x14ac:dyDescent="0.2">
      <c r="A679" s="7" t="str">
        <f t="shared" si="80"/>
        <v/>
      </c>
      <c r="B679" s="7" t="str">
        <f>IF($S679="","",INT(($A679-1)/Kontroll!$B$6)+1)</f>
        <v/>
      </c>
      <c r="C679" s="7" t="str">
        <f>IF($S679="","",MOD($A679-1,Kontroll!$B$6)+1)</f>
        <v/>
      </c>
      <c r="D679" s="15" t="str">
        <f>IF($S679="","",INDEX(Transjer!$A$6:$A$125,$B679))</f>
        <v/>
      </c>
      <c r="E679" s="15" t="str">
        <f>IF($S679="","",INDEX(Transjer!$B$6:$B$125,$B679))</f>
        <v/>
      </c>
      <c r="F679" s="16" t="str">
        <f>IF($S679="","",INDEX(Transjer!$C$6:$C$125,$B679))</f>
        <v/>
      </c>
      <c r="G679" s="17" t="str">
        <f>IF($S679="","",INDEX(Skjermingsrenter!$A$6:$A$35,$C679))</f>
        <v/>
      </c>
      <c r="H679" s="18" t="str">
        <f>IF($S679="","",INDEX(Transjer!$D$6:$D$125,$B679))</f>
        <v/>
      </c>
      <c r="I679" s="18" t="str">
        <f>IF($S679="","",INDEX(Transjer!$E$6:$E$125,$B679))</f>
        <v/>
      </c>
      <c r="J679" s="19" t="str">
        <f>IF($S679="","",INDEX(Skjermingsrenter!$B$6:$B$35,$C679))</f>
        <v/>
      </c>
      <c r="K679" s="20" t="str">
        <f t="shared" si="81"/>
        <v/>
      </c>
      <c r="L679" s="21" t="str">
        <f>IF($S679="","",IF($G679&lt;YEAR($F679),0,$H679*SUMIFS(Utbytter!$D$6:$D$1005,Utbytter!$A$6:$A$1005,$E679,Utbytter!$B$6:$B$1005,"&gt;="&amp;$K679,Utbytter!$B$6:$B$1005,"&lt;="&amp;DATE($G679,12,31))))</f>
        <v/>
      </c>
      <c r="M679" s="21" t="str">
        <f t="shared" si="87"/>
        <v/>
      </c>
      <c r="N679" s="21" t="str">
        <f t="shared" si="82"/>
        <v/>
      </c>
      <c r="O679" s="21" t="str">
        <f t="shared" si="83"/>
        <v/>
      </c>
      <c r="P679" s="21" t="str">
        <f t="shared" si="84"/>
        <v/>
      </c>
      <c r="Q679" s="21" t="str">
        <f t="shared" si="85"/>
        <v/>
      </c>
      <c r="R679" s="21" t="str">
        <f t="shared" si="86"/>
        <v/>
      </c>
      <c r="S679" s="7" t="str">
        <f>IF(ROW()-5&lt;=Kontroll!$B$8,1,"")</f>
        <v/>
      </c>
    </row>
    <row r="680" spans="1:19" x14ac:dyDescent="0.2">
      <c r="A680" s="7" t="str">
        <f t="shared" si="80"/>
        <v/>
      </c>
      <c r="B680" s="7" t="str">
        <f>IF($S680="","",INT(($A680-1)/Kontroll!$B$6)+1)</f>
        <v/>
      </c>
      <c r="C680" s="7" t="str">
        <f>IF($S680="","",MOD($A680-1,Kontroll!$B$6)+1)</f>
        <v/>
      </c>
      <c r="D680" s="15" t="str">
        <f>IF($S680="","",INDEX(Transjer!$A$6:$A$125,$B680))</f>
        <v/>
      </c>
      <c r="E680" s="15" t="str">
        <f>IF($S680="","",INDEX(Transjer!$B$6:$B$125,$B680))</f>
        <v/>
      </c>
      <c r="F680" s="16" t="str">
        <f>IF($S680="","",INDEX(Transjer!$C$6:$C$125,$B680))</f>
        <v/>
      </c>
      <c r="G680" s="17" t="str">
        <f>IF($S680="","",INDEX(Skjermingsrenter!$A$6:$A$35,$C680))</f>
        <v/>
      </c>
      <c r="H680" s="18" t="str">
        <f>IF($S680="","",INDEX(Transjer!$D$6:$D$125,$B680))</f>
        <v/>
      </c>
      <c r="I680" s="18" t="str">
        <f>IF($S680="","",INDEX(Transjer!$E$6:$E$125,$B680))</f>
        <v/>
      </c>
      <c r="J680" s="19" t="str">
        <f>IF($S680="","",INDEX(Skjermingsrenter!$B$6:$B$35,$C680))</f>
        <v/>
      </c>
      <c r="K680" s="20" t="str">
        <f t="shared" si="81"/>
        <v/>
      </c>
      <c r="L680" s="21" t="str">
        <f>IF($S680="","",IF($G680&lt;YEAR($F680),0,$H680*SUMIFS(Utbytter!$D$6:$D$1005,Utbytter!$A$6:$A$1005,$E680,Utbytter!$B$6:$B$1005,"&gt;="&amp;$K680,Utbytter!$B$6:$B$1005,"&lt;="&amp;DATE($G680,12,31))))</f>
        <v/>
      </c>
      <c r="M680" s="21" t="str">
        <f t="shared" si="87"/>
        <v/>
      </c>
      <c r="N680" s="21" t="str">
        <f t="shared" si="82"/>
        <v/>
      </c>
      <c r="O680" s="21" t="str">
        <f t="shared" si="83"/>
        <v/>
      </c>
      <c r="P680" s="21" t="str">
        <f t="shared" si="84"/>
        <v/>
      </c>
      <c r="Q680" s="21" t="str">
        <f t="shared" si="85"/>
        <v/>
      </c>
      <c r="R680" s="21" t="str">
        <f t="shared" si="86"/>
        <v/>
      </c>
      <c r="S680" s="7" t="str">
        <f>IF(ROW()-5&lt;=Kontroll!$B$8,1,"")</f>
        <v/>
      </c>
    </row>
    <row r="681" spans="1:19" x14ac:dyDescent="0.2">
      <c r="A681" s="7" t="str">
        <f t="shared" si="80"/>
        <v/>
      </c>
      <c r="B681" s="7" t="str">
        <f>IF($S681="","",INT(($A681-1)/Kontroll!$B$6)+1)</f>
        <v/>
      </c>
      <c r="C681" s="7" t="str">
        <f>IF($S681="","",MOD($A681-1,Kontroll!$B$6)+1)</f>
        <v/>
      </c>
      <c r="D681" s="15" t="str">
        <f>IF($S681="","",INDEX(Transjer!$A$6:$A$125,$B681))</f>
        <v/>
      </c>
      <c r="E681" s="15" t="str">
        <f>IF($S681="","",INDEX(Transjer!$B$6:$B$125,$B681))</f>
        <v/>
      </c>
      <c r="F681" s="16" t="str">
        <f>IF($S681="","",INDEX(Transjer!$C$6:$C$125,$B681))</f>
        <v/>
      </c>
      <c r="G681" s="17" t="str">
        <f>IF($S681="","",INDEX(Skjermingsrenter!$A$6:$A$35,$C681))</f>
        <v/>
      </c>
      <c r="H681" s="18" t="str">
        <f>IF($S681="","",INDEX(Transjer!$D$6:$D$125,$B681))</f>
        <v/>
      </c>
      <c r="I681" s="18" t="str">
        <f>IF($S681="","",INDEX(Transjer!$E$6:$E$125,$B681))</f>
        <v/>
      </c>
      <c r="J681" s="19" t="str">
        <f>IF($S681="","",INDEX(Skjermingsrenter!$B$6:$B$35,$C681))</f>
        <v/>
      </c>
      <c r="K681" s="20" t="str">
        <f t="shared" si="81"/>
        <v/>
      </c>
      <c r="L681" s="21" t="str">
        <f>IF($S681="","",IF($G681&lt;YEAR($F681),0,$H681*SUMIFS(Utbytter!$D$6:$D$1005,Utbytter!$A$6:$A$1005,$E681,Utbytter!$B$6:$B$1005,"&gt;="&amp;$K681,Utbytter!$B$6:$B$1005,"&lt;="&amp;DATE($G681,12,31))))</f>
        <v/>
      </c>
      <c r="M681" s="21" t="str">
        <f t="shared" si="87"/>
        <v/>
      </c>
      <c r="N681" s="21" t="str">
        <f t="shared" si="82"/>
        <v/>
      </c>
      <c r="O681" s="21" t="str">
        <f t="shared" si="83"/>
        <v/>
      </c>
      <c r="P681" s="21" t="str">
        <f t="shared" si="84"/>
        <v/>
      </c>
      <c r="Q681" s="21" t="str">
        <f t="shared" si="85"/>
        <v/>
      </c>
      <c r="R681" s="21" t="str">
        <f t="shared" si="86"/>
        <v/>
      </c>
      <c r="S681" s="7" t="str">
        <f>IF(ROW()-5&lt;=Kontroll!$B$8,1,"")</f>
        <v/>
      </c>
    </row>
    <row r="682" spans="1:19" x14ac:dyDescent="0.2">
      <c r="A682" s="7" t="str">
        <f t="shared" si="80"/>
        <v/>
      </c>
      <c r="B682" s="7" t="str">
        <f>IF($S682="","",INT(($A682-1)/Kontroll!$B$6)+1)</f>
        <v/>
      </c>
      <c r="C682" s="7" t="str">
        <f>IF($S682="","",MOD($A682-1,Kontroll!$B$6)+1)</f>
        <v/>
      </c>
      <c r="D682" s="15" t="str">
        <f>IF($S682="","",INDEX(Transjer!$A$6:$A$125,$B682))</f>
        <v/>
      </c>
      <c r="E682" s="15" t="str">
        <f>IF($S682="","",INDEX(Transjer!$B$6:$B$125,$B682))</f>
        <v/>
      </c>
      <c r="F682" s="16" t="str">
        <f>IF($S682="","",INDEX(Transjer!$C$6:$C$125,$B682))</f>
        <v/>
      </c>
      <c r="G682" s="17" t="str">
        <f>IF($S682="","",INDEX(Skjermingsrenter!$A$6:$A$35,$C682))</f>
        <v/>
      </c>
      <c r="H682" s="18" t="str">
        <f>IF($S682="","",INDEX(Transjer!$D$6:$D$125,$B682))</f>
        <v/>
      </c>
      <c r="I682" s="18" t="str">
        <f>IF($S682="","",INDEX(Transjer!$E$6:$E$125,$B682))</f>
        <v/>
      </c>
      <c r="J682" s="19" t="str">
        <f>IF($S682="","",INDEX(Skjermingsrenter!$B$6:$B$35,$C682))</f>
        <v/>
      </c>
      <c r="K682" s="20" t="str">
        <f t="shared" si="81"/>
        <v/>
      </c>
      <c r="L682" s="21" t="str">
        <f>IF($S682="","",IF($G682&lt;YEAR($F682),0,$H682*SUMIFS(Utbytter!$D$6:$D$1005,Utbytter!$A$6:$A$1005,$E682,Utbytter!$B$6:$B$1005,"&gt;="&amp;$K682,Utbytter!$B$6:$B$1005,"&lt;="&amp;DATE($G682,12,31))))</f>
        <v/>
      </c>
      <c r="M682" s="21" t="str">
        <f t="shared" si="87"/>
        <v/>
      </c>
      <c r="N682" s="21" t="str">
        <f t="shared" si="82"/>
        <v/>
      </c>
      <c r="O682" s="21" t="str">
        <f t="shared" si="83"/>
        <v/>
      </c>
      <c r="P682" s="21" t="str">
        <f t="shared" si="84"/>
        <v/>
      </c>
      <c r="Q682" s="21" t="str">
        <f t="shared" si="85"/>
        <v/>
      </c>
      <c r="R682" s="21" t="str">
        <f t="shared" si="86"/>
        <v/>
      </c>
      <c r="S682" s="7" t="str">
        <f>IF(ROW()-5&lt;=Kontroll!$B$8,1,"")</f>
        <v/>
      </c>
    </row>
    <row r="683" spans="1:19" x14ac:dyDescent="0.2">
      <c r="A683" s="7" t="str">
        <f t="shared" si="80"/>
        <v/>
      </c>
      <c r="B683" s="7" t="str">
        <f>IF($S683="","",INT(($A683-1)/Kontroll!$B$6)+1)</f>
        <v/>
      </c>
      <c r="C683" s="7" t="str">
        <f>IF($S683="","",MOD($A683-1,Kontroll!$B$6)+1)</f>
        <v/>
      </c>
      <c r="D683" s="15" t="str">
        <f>IF($S683="","",INDEX(Transjer!$A$6:$A$125,$B683))</f>
        <v/>
      </c>
      <c r="E683" s="15" t="str">
        <f>IF($S683="","",INDEX(Transjer!$B$6:$B$125,$B683))</f>
        <v/>
      </c>
      <c r="F683" s="16" t="str">
        <f>IF($S683="","",INDEX(Transjer!$C$6:$C$125,$B683))</f>
        <v/>
      </c>
      <c r="G683" s="17" t="str">
        <f>IF($S683="","",INDEX(Skjermingsrenter!$A$6:$A$35,$C683))</f>
        <v/>
      </c>
      <c r="H683" s="18" t="str">
        <f>IF($S683="","",INDEX(Transjer!$D$6:$D$125,$B683))</f>
        <v/>
      </c>
      <c r="I683" s="18" t="str">
        <f>IF($S683="","",INDEX(Transjer!$E$6:$E$125,$B683))</f>
        <v/>
      </c>
      <c r="J683" s="19" t="str">
        <f>IF($S683="","",INDEX(Skjermingsrenter!$B$6:$B$35,$C683))</f>
        <v/>
      </c>
      <c r="K683" s="20" t="str">
        <f t="shared" si="81"/>
        <v/>
      </c>
      <c r="L683" s="21" t="str">
        <f>IF($S683="","",IF($G683&lt;YEAR($F683),0,$H683*SUMIFS(Utbytter!$D$6:$D$1005,Utbytter!$A$6:$A$1005,$E683,Utbytter!$B$6:$B$1005,"&gt;="&amp;$K683,Utbytter!$B$6:$B$1005,"&lt;="&amp;DATE($G683,12,31))))</f>
        <v/>
      </c>
      <c r="M683" s="21" t="str">
        <f t="shared" si="87"/>
        <v/>
      </c>
      <c r="N683" s="21" t="str">
        <f t="shared" si="82"/>
        <v/>
      </c>
      <c r="O683" s="21" t="str">
        <f t="shared" si="83"/>
        <v/>
      </c>
      <c r="P683" s="21" t="str">
        <f t="shared" si="84"/>
        <v/>
      </c>
      <c r="Q683" s="21" t="str">
        <f t="shared" si="85"/>
        <v/>
      </c>
      <c r="R683" s="21" t="str">
        <f t="shared" si="86"/>
        <v/>
      </c>
      <c r="S683" s="7" t="str">
        <f>IF(ROW()-5&lt;=Kontroll!$B$8,1,"")</f>
        <v/>
      </c>
    </row>
    <row r="684" spans="1:19" x14ac:dyDescent="0.2">
      <c r="A684" s="7" t="str">
        <f t="shared" si="80"/>
        <v/>
      </c>
      <c r="B684" s="7" t="str">
        <f>IF($S684="","",INT(($A684-1)/Kontroll!$B$6)+1)</f>
        <v/>
      </c>
      <c r="C684" s="7" t="str">
        <f>IF($S684="","",MOD($A684-1,Kontroll!$B$6)+1)</f>
        <v/>
      </c>
      <c r="D684" s="15" t="str">
        <f>IF($S684="","",INDEX(Transjer!$A$6:$A$125,$B684))</f>
        <v/>
      </c>
      <c r="E684" s="15" t="str">
        <f>IF($S684="","",INDEX(Transjer!$B$6:$B$125,$B684))</f>
        <v/>
      </c>
      <c r="F684" s="16" t="str">
        <f>IF($S684="","",INDEX(Transjer!$C$6:$C$125,$B684))</f>
        <v/>
      </c>
      <c r="G684" s="17" t="str">
        <f>IF($S684="","",INDEX(Skjermingsrenter!$A$6:$A$35,$C684))</f>
        <v/>
      </c>
      <c r="H684" s="18" t="str">
        <f>IF($S684="","",INDEX(Transjer!$D$6:$D$125,$B684))</f>
        <v/>
      </c>
      <c r="I684" s="18" t="str">
        <f>IF($S684="","",INDEX(Transjer!$E$6:$E$125,$B684))</f>
        <v/>
      </c>
      <c r="J684" s="19" t="str">
        <f>IF($S684="","",INDEX(Skjermingsrenter!$B$6:$B$35,$C684))</f>
        <v/>
      </c>
      <c r="K684" s="20" t="str">
        <f t="shared" si="81"/>
        <v/>
      </c>
      <c r="L684" s="21" t="str">
        <f>IF($S684="","",IF($G684&lt;YEAR($F684),0,$H684*SUMIFS(Utbytter!$D$6:$D$1005,Utbytter!$A$6:$A$1005,$E684,Utbytter!$B$6:$B$1005,"&gt;="&amp;$K684,Utbytter!$B$6:$B$1005,"&lt;="&amp;DATE($G684,12,31))))</f>
        <v/>
      </c>
      <c r="M684" s="21" t="str">
        <f t="shared" si="87"/>
        <v/>
      </c>
      <c r="N684" s="21" t="str">
        <f t="shared" si="82"/>
        <v/>
      </c>
      <c r="O684" s="21" t="str">
        <f t="shared" si="83"/>
        <v/>
      </c>
      <c r="P684" s="21" t="str">
        <f t="shared" si="84"/>
        <v/>
      </c>
      <c r="Q684" s="21" t="str">
        <f t="shared" si="85"/>
        <v/>
      </c>
      <c r="R684" s="21" t="str">
        <f t="shared" si="86"/>
        <v/>
      </c>
      <c r="S684" s="7" t="str">
        <f>IF(ROW()-5&lt;=Kontroll!$B$8,1,"")</f>
        <v/>
      </c>
    </row>
    <row r="685" spans="1:19" x14ac:dyDescent="0.2">
      <c r="A685" s="7" t="str">
        <f t="shared" si="80"/>
        <v/>
      </c>
      <c r="B685" s="7" t="str">
        <f>IF($S685="","",INT(($A685-1)/Kontroll!$B$6)+1)</f>
        <v/>
      </c>
      <c r="C685" s="7" t="str">
        <f>IF($S685="","",MOD($A685-1,Kontroll!$B$6)+1)</f>
        <v/>
      </c>
      <c r="D685" s="15" t="str">
        <f>IF($S685="","",INDEX(Transjer!$A$6:$A$125,$B685))</f>
        <v/>
      </c>
      <c r="E685" s="15" t="str">
        <f>IF($S685="","",INDEX(Transjer!$B$6:$B$125,$B685))</f>
        <v/>
      </c>
      <c r="F685" s="16" t="str">
        <f>IF($S685="","",INDEX(Transjer!$C$6:$C$125,$B685))</f>
        <v/>
      </c>
      <c r="G685" s="17" t="str">
        <f>IF($S685="","",INDEX(Skjermingsrenter!$A$6:$A$35,$C685))</f>
        <v/>
      </c>
      <c r="H685" s="18" t="str">
        <f>IF($S685="","",INDEX(Transjer!$D$6:$D$125,$B685))</f>
        <v/>
      </c>
      <c r="I685" s="18" t="str">
        <f>IF($S685="","",INDEX(Transjer!$E$6:$E$125,$B685))</f>
        <v/>
      </c>
      <c r="J685" s="19" t="str">
        <f>IF($S685="","",INDEX(Skjermingsrenter!$B$6:$B$35,$C685))</f>
        <v/>
      </c>
      <c r="K685" s="20" t="str">
        <f t="shared" si="81"/>
        <v/>
      </c>
      <c r="L685" s="21" t="str">
        <f>IF($S685="","",IF($G685&lt;YEAR($F685),0,$H685*SUMIFS(Utbytter!$D$6:$D$1005,Utbytter!$A$6:$A$1005,$E685,Utbytter!$B$6:$B$1005,"&gt;="&amp;$K685,Utbytter!$B$6:$B$1005,"&lt;="&amp;DATE($G685,12,31))))</f>
        <v/>
      </c>
      <c r="M685" s="21" t="str">
        <f t="shared" si="87"/>
        <v/>
      </c>
      <c r="N685" s="21" t="str">
        <f t="shared" si="82"/>
        <v/>
      </c>
      <c r="O685" s="21" t="str">
        <f t="shared" si="83"/>
        <v/>
      </c>
      <c r="P685" s="21" t="str">
        <f t="shared" si="84"/>
        <v/>
      </c>
      <c r="Q685" s="21" t="str">
        <f t="shared" si="85"/>
        <v/>
      </c>
      <c r="R685" s="21" t="str">
        <f t="shared" si="86"/>
        <v/>
      </c>
      <c r="S685" s="7" t="str">
        <f>IF(ROW()-5&lt;=Kontroll!$B$8,1,"")</f>
        <v/>
      </c>
    </row>
    <row r="686" spans="1:19" x14ac:dyDescent="0.2">
      <c r="A686" s="7" t="str">
        <f t="shared" si="80"/>
        <v/>
      </c>
      <c r="B686" s="7" t="str">
        <f>IF($S686="","",INT(($A686-1)/Kontroll!$B$6)+1)</f>
        <v/>
      </c>
      <c r="C686" s="7" t="str">
        <f>IF($S686="","",MOD($A686-1,Kontroll!$B$6)+1)</f>
        <v/>
      </c>
      <c r="D686" s="15" t="str">
        <f>IF($S686="","",INDEX(Transjer!$A$6:$A$125,$B686))</f>
        <v/>
      </c>
      <c r="E686" s="15" t="str">
        <f>IF($S686="","",INDEX(Transjer!$B$6:$B$125,$B686))</f>
        <v/>
      </c>
      <c r="F686" s="16" t="str">
        <f>IF($S686="","",INDEX(Transjer!$C$6:$C$125,$B686))</f>
        <v/>
      </c>
      <c r="G686" s="17" t="str">
        <f>IF($S686="","",INDEX(Skjermingsrenter!$A$6:$A$35,$C686))</f>
        <v/>
      </c>
      <c r="H686" s="18" t="str">
        <f>IF($S686="","",INDEX(Transjer!$D$6:$D$125,$B686))</f>
        <v/>
      </c>
      <c r="I686" s="18" t="str">
        <f>IF($S686="","",INDEX(Transjer!$E$6:$E$125,$B686))</f>
        <v/>
      </c>
      <c r="J686" s="19" t="str">
        <f>IF($S686="","",INDEX(Skjermingsrenter!$B$6:$B$35,$C686))</f>
        <v/>
      </c>
      <c r="K686" s="20" t="str">
        <f t="shared" si="81"/>
        <v/>
      </c>
      <c r="L686" s="21" t="str">
        <f>IF($S686="","",IF($G686&lt;YEAR($F686),0,$H686*SUMIFS(Utbytter!$D$6:$D$1005,Utbytter!$A$6:$A$1005,$E686,Utbytter!$B$6:$B$1005,"&gt;="&amp;$K686,Utbytter!$B$6:$B$1005,"&lt;="&amp;DATE($G686,12,31))))</f>
        <v/>
      </c>
      <c r="M686" s="21" t="str">
        <f t="shared" si="87"/>
        <v/>
      </c>
      <c r="N686" s="21" t="str">
        <f t="shared" si="82"/>
        <v/>
      </c>
      <c r="O686" s="21" t="str">
        <f t="shared" si="83"/>
        <v/>
      </c>
      <c r="P686" s="21" t="str">
        <f t="shared" si="84"/>
        <v/>
      </c>
      <c r="Q686" s="21" t="str">
        <f t="shared" si="85"/>
        <v/>
      </c>
      <c r="R686" s="21" t="str">
        <f t="shared" si="86"/>
        <v/>
      </c>
      <c r="S686" s="7" t="str">
        <f>IF(ROW()-5&lt;=Kontroll!$B$8,1,"")</f>
        <v/>
      </c>
    </row>
    <row r="687" spans="1:19" x14ac:dyDescent="0.2">
      <c r="A687" s="7" t="str">
        <f t="shared" si="80"/>
        <v/>
      </c>
      <c r="B687" s="7" t="str">
        <f>IF($S687="","",INT(($A687-1)/Kontroll!$B$6)+1)</f>
        <v/>
      </c>
      <c r="C687" s="7" t="str">
        <f>IF($S687="","",MOD($A687-1,Kontroll!$B$6)+1)</f>
        <v/>
      </c>
      <c r="D687" s="15" t="str">
        <f>IF($S687="","",INDEX(Transjer!$A$6:$A$125,$B687))</f>
        <v/>
      </c>
      <c r="E687" s="15" t="str">
        <f>IF($S687="","",INDEX(Transjer!$B$6:$B$125,$B687))</f>
        <v/>
      </c>
      <c r="F687" s="16" t="str">
        <f>IF($S687="","",INDEX(Transjer!$C$6:$C$125,$B687))</f>
        <v/>
      </c>
      <c r="G687" s="17" t="str">
        <f>IF($S687="","",INDEX(Skjermingsrenter!$A$6:$A$35,$C687))</f>
        <v/>
      </c>
      <c r="H687" s="18" t="str">
        <f>IF($S687="","",INDEX(Transjer!$D$6:$D$125,$B687))</f>
        <v/>
      </c>
      <c r="I687" s="18" t="str">
        <f>IF($S687="","",INDEX(Transjer!$E$6:$E$125,$B687))</f>
        <v/>
      </c>
      <c r="J687" s="19" t="str">
        <f>IF($S687="","",INDEX(Skjermingsrenter!$B$6:$B$35,$C687))</f>
        <v/>
      </c>
      <c r="K687" s="20" t="str">
        <f t="shared" si="81"/>
        <v/>
      </c>
      <c r="L687" s="21" t="str">
        <f>IF($S687="","",IF($G687&lt;YEAR($F687),0,$H687*SUMIFS(Utbytter!$D$6:$D$1005,Utbytter!$A$6:$A$1005,$E687,Utbytter!$B$6:$B$1005,"&gt;="&amp;$K687,Utbytter!$B$6:$B$1005,"&lt;="&amp;DATE($G687,12,31))))</f>
        <v/>
      </c>
      <c r="M687" s="21" t="str">
        <f t="shared" si="87"/>
        <v/>
      </c>
      <c r="N687" s="21" t="str">
        <f t="shared" si="82"/>
        <v/>
      </c>
      <c r="O687" s="21" t="str">
        <f t="shared" si="83"/>
        <v/>
      </c>
      <c r="P687" s="21" t="str">
        <f t="shared" si="84"/>
        <v/>
      </c>
      <c r="Q687" s="21" t="str">
        <f t="shared" si="85"/>
        <v/>
      </c>
      <c r="R687" s="21" t="str">
        <f t="shared" si="86"/>
        <v/>
      </c>
      <c r="S687" s="7" t="str">
        <f>IF(ROW()-5&lt;=Kontroll!$B$8,1,"")</f>
        <v/>
      </c>
    </row>
    <row r="688" spans="1:19" x14ac:dyDescent="0.2">
      <c r="A688" s="7" t="str">
        <f t="shared" si="80"/>
        <v/>
      </c>
      <c r="B688" s="7" t="str">
        <f>IF($S688="","",INT(($A688-1)/Kontroll!$B$6)+1)</f>
        <v/>
      </c>
      <c r="C688" s="7" t="str">
        <f>IF($S688="","",MOD($A688-1,Kontroll!$B$6)+1)</f>
        <v/>
      </c>
      <c r="D688" s="15" t="str">
        <f>IF($S688="","",INDEX(Transjer!$A$6:$A$125,$B688))</f>
        <v/>
      </c>
      <c r="E688" s="15" t="str">
        <f>IF($S688="","",INDEX(Transjer!$B$6:$B$125,$B688))</f>
        <v/>
      </c>
      <c r="F688" s="16" t="str">
        <f>IF($S688="","",INDEX(Transjer!$C$6:$C$125,$B688))</f>
        <v/>
      </c>
      <c r="G688" s="17" t="str">
        <f>IF($S688="","",INDEX(Skjermingsrenter!$A$6:$A$35,$C688))</f>
        <v/>
      </c>
      <c r="H688" s="18" t="str">
        <f>IF($S688="","",INDEX(Transjer!$D$6:$D$125,$B688))</f>
        <v/>
      </c>
      <c r="I688" s="18" t="str">
        <f>IF($S688="","",INDEX(Transjer!$E$6:$E$125,$B688))</f>
        <v/>
      </c>
      <c r="J688" s="19" t="str">
        <f>IF($S688="","",INDEX(Skjermingsrenter!$B$6:$B$35,$C688))</f>
        <v/>
      </c>
      <c r="K688" s="20" t="str">
        <f t="shared" si="81"/>
        <v/>
      </c>
      <c r="L688" s="21" t="str">
        <f>IF($S688="","",IF($G688&lt;YEAR($F688),0,$H688*SUMIFS(Utbytter!$D$6:$D$1005,Utbytter!$A$6:$A$1005,$E688,Utbytter!$B$6:$B$1005,"&gt;="&amp;$K688,Utbytter!$B$6:$B$1005,"&lt;="&amp;DATE($G688,12,31))))</f>
        <v/>
      </c>
      <c r="M688" s="21" t="str">
        <f t="shared" si="87"/>
        <v/>
      </c>
      <c r="N688" s="21" t="str">
        <f t="shared" si="82"/>
        <v/>
      </c>
      <c r="O688" s="21" t="str">
        <f t="shared" si="83"/>
        <v/>
      </c>
      <c r="P688" s="21" t="str">
        <f t="shared" si="84"/>
        <v/>
      </c>
      <c r="Q688" s="21" t="str">
        <f t="shared" si="85"/>
        <v/>
      </c>
      <c r="R688" s="21" t="str">
        <f t="shared" si="86"/>
        <v/>
      </c>
      <c r="S688" s="7" t="str">
        <f>IF(ROW()-5&lt;=Kontroll!$B$8,1,"")</f>
        <v/>
      </c>
    </row>
    <row r="689" spans="1:19" x14ac:dyDescent="0.2">
      <c r="A689" s="7" t="str">
        <f t="shared" si="80"/>
        <v/>
      </c>
      <c r="B689" s="7" t="str">
        <f>IF($S689="","",INT(($A689-1)/Kontroll!$B$6)+1)</f>
        <v/>
      </c>
      <c r="C689" s="7" t="str">
        <f>IF($S689="","",MOD($A689-1,Kontroll!$B$6)+1)</f>
        <v/>
      </c>
      <c r="D689" s="15" t="str">
        <f>IF($S689="","",INDEX(Transjer!$A$6:$A$125,$B689))</f>
        <v/>
      </c>
      <c r="E689" s="15" t="str">
        <f>IF($S689="","",INDEX(Transjer!$B$6:$B$125,$B689))</f>
        <v/>
      </c>
      <c r="F689" s="16" t="str">
        <f>IF($S689="","",INDEX(Transjer!$C$6:$C$125,$B689))</f>
        <v/>
      </c>
      <c r="G689" s="17" t="str">
        <f>IF($S689="","",INDEX(Skjermingsrenter!$A$6:$A$35,$C689))</f>
        <v/>
      </c>
      <c r="H689" s="18" t="str">
        <f>IF($S689="","",INDEX(Transjer!$D$6:$D$125,$B689))</f>
        <v/>
      </c>
      <c r="I689" s="18" t="str">
        <f>IF($S689="","",INDEX(Transjer!$E$6:$E$125,$B689))</f>
        <v/>
      </c>
      <c r="J689" s="19" t="str">
        <f>IF($S689="","",INDEX(Skjermingsrenter!$B$6:$B$35,$C689))</f>
        <v/>
      </c>
      <c r="K689" s="20" t="str">
        <f t="shared" si="81"/>
        <v/>
      </c>
      <c r="L689" s="21" t="str">
        <f>IF($S689="","",IF($G689&lt;YEAR($F689),0,$H689*SUMIFS(Utbytter!$D$6:$D$1005,Utbytter!$A$6:$A$1005,$E689,Utbytter!$B$6:$B$1005,"&gt;="&amp;$K689,Utbytter!$B$6:$B$1005,"&lt;="&amp;DATE($G689,12,31))))</f>
        <v/>
      </c>
      <c r="M689" s="21" t="str">
        <f t="shared" si="87"/>
        <v/>
      </c>
      <c r="N689" s="21" t="str">
        <f t="shared" si="82"/>
        <v/>
      </c>
      <c r="O689" s="21" t="str">
        <f t="shared" si="83"/>
        <v/>
      </c>
      <c r="P689" s="21" t="str">
        <f t="shared" si="84"/>
        <v/>
      </c>
      <c r="Q689" s="21" t="str">
        <f t="shared" si="85"/>
        <v/>
      </c>
      <c r="R689" s="21" t="str">
        <f t="shared" si="86"/>
        <v/>
      </c>
      <c r="S689" s="7" t="str">
        <f>IF(ROW()-5&lt;=Kontroll!$B$8,1,"")</f>
        <v/>
      </c>
    </row>
    <row r="690" spans="1:19" x14ac:dyDescent="0.2">
      <c r="A690" s="7" t="str">
        <f t="shared" si="80"/>
        <v/>
      </c>
      <c r="B690" s="7" t="str">
        <f>IF($S690="","",INT(($A690-1)/Kontroll!$B$6)+1)</f>
        <v/>
      </c>
      <c r="C690" s="7" t="str">
        <f>IF($S690="","",MOD($A690-1,Kontroll!$B$6)+1)</f>
        <v/>
      </c>
      <c r="D690" s="15" t="str">
        <f>IF($S690="","",INDEX(Transjer!$A$6:$A$125,$B690))</f>
        <v/>
      </c>
      <c r="E690" s="15" t="str">
        <f>IF($S690="","",INDEX(Transjer!$B$6:$B$125,$B690))</f>
        <v/>
      </c>
      <c r="F690" s="16" t="str">
        <f>IF($S690="","",INDEX(Transjer!$C$6:$C$125,$B690))</f>
        <v/>
      </c>
      <c r="G690" s="17" t="str">
        <f>IF($S690="","",INDEX(Skjermingsrenter!$A$6:$A$35,$C690))</f>
        <v/>
      </c>
      <c r="H690" s="18" t="str">
        <f>IF($S690="","",INDEX(Transjer!$D$6:$D$125,$B690))</f>
        <v/>
      </c>
      <c r="I690" s="18" t="str">
        <f>IF($S690="","",INDEX(Transjer!$E$6:$E$125,$B690))</f>
        <v/>
      </c>
      <c r="J690" s="19" t="str">
        <f>IF($S690="","",INDEX(Skjermingsrenter!$B$6:$B$35,$C690))</f>
        <v/>
      </c>
      <c r="K690" s="20" t="str">
        <f t="shared" si="81"/>
        <v/>
      </c>
      <c r="L690" s="21" t="str">
        <f>IF($S690="","",IF($G690&lt;YEAR($F690),0,$H690*SUMIFS(Utbytter!$D$6:$D$1005,Utbytter!$A$6:$A$1005,$E690,Utbytter!$B$6:$B$1005,"&gt;="&amp;$K690,Utbytter!$B$6:$B$1005,"&lt;="&amp;DATE($G690,12,31))))</f>
        <v/>
      </c>
      <c r="M690" s="21" t="str">
        <f t="shared" si="87"/>
        <v/>
      </c>
      <c r="N690" s="21" t="str">
        <f t="shared" si="82"/>
        <v/>
      </c>
      <c r="O690" s="21" t="str">
        <f t="shared" si="83"/>
        <v/>
      </c>
      <c r="P690" s="21" t="str">
        <f t="shared" si="84"/>
        <v/>
      </c>
      <c r="Q690" s="21" t="str">
        <f t="shared" si="85"/>
        <v/>
      </c>
      <c r="R690" s="21" t="str">
        <f t="shared" si="86"/>
        <v/>
      </c>
      <c r="S690" s="7" t="str">
        <f>IF(ROW()-5&lt;=Kontroll!$B$8,1,"")</f>
        <v/>
      </c>
    </row>
    <row r="691" spans="1:19" x14ac:dyDescent="0.2">
      <c r="A691" s="7" t="str">
        <f t="shared" si="80"/>
        <v/>
      </c>
      <c r="B691" s="7" t="str">
        <f>IF($S691="","",INT(($A691-1)/Kontroll!$B$6)+1)</f>
        <v/>
      </c>
      <c r="C691" s="7" t="str">
        <f>IF($S691="","",MOD($A691-1,Kontroll!$B$6)+1)</f>
        <v/>
      </c>
      <c r="D691" s="15" t="str">
        <f>IF($S691="","",INDEX(Transjer!$A$6:$A$125,$B691))</f>
        <v/>
      </c>
      <c r="E691" s="15" t="str">
        <f>IF($S691="","",INDEX(Transjer!$B$6:$B$125,$B691))</f>
        <v/>
      </c>
      <c r="F691" s="16" t="str">
        <f>IF($S691="","",INDEX(Transjer!$C$6:$C$125,$B691))</f>
        <v/>
      </c>
      <c r="G691" s="17" t="str">
        <f>IF($S691="","",INDEX(Skjermingsrenter!$A$6:$A$35,$C691))</f>
        <v/>
      </c>
      <c r="H691" s="18" t="str">
        <f>IF($S691="","",INDEX(Transjer!$D$6:$D$125,$B691))</f>
        <v/>
      </c>
      <c r="I691" s="18" t="str">
        <f>IF($S691="","",INDEX(Transjer!$E$6:$E$125,$B691))</f>
        <v/>
      </c>
      <c r="J691" s="19" t="str">
        <f>IF($S691="","",INDEX(Skjermingsrenter!$B$6:$B$35,$C691))</f>
        <v/>
      </c>
      <c r="K691" s="20" t="str">
        <f t="shared" si="81"/>
        <v/>
      </c>
      <c r="L691" s="21" t="str">
        <f>IF($S691="","",IF($G691&lt;YEAR($F691),0,$H691*SUMIFS(Utbytter!$D$6:$D$1005,Utbytter!$A$6:$A$1005,$E691,Utbytter!$B$6:$B$1005,"&gt;="&amp;$K691,Utbytter!$B$6:$B$1005,"&lt;="&amp;DATE($G691,12,31))))</f>
        <v/>
      </c>
      <c r="M691" s="21" t="str">
        <f t="shared" si="87"/>
        <v/>
      </c>
      <c r="N691" s="21" t="str">
        <f t="shared" si="82"/>
        <v/>
      </c>
      <c r="O691" s="21" t="str">
        <f t="shared" si="83"/>
        <v/>
      </c>
      <c r="P691" s="21" t="str">
        <f t="shared" si="84"/>
        <v/>
      </c>
      <c r="Q691" s="21" t="str">
        <f t="shared" si="85"/>
        <v/>
      </c>
      <c r="R691" s="21" t="str">
        <f t="shared" si="86"/>
        <v/>
      </c>
      <c r="S691" s="7" t="str">
        <f>IF(ROW()-5&lt;=Kontroll!$B$8,1,"")</f>
        <v/>
      </c>
    </row>
    <row r="692" spans="1:19" x14ac:dyDescent="0.2">
      <c r="A692" s="7" t="str">
        <f t="shared" si="80"/>
        <v/>
      </c>
      <c r="B692" s="7" t="str">
        <f>IF($S692="","",INT(($A692-1)/Kontroll!$B$6)+1)</f>
        <v/>
      </c>
      <c r="C692" s="7" t="str">
        <f>IF($S692="","",MOD($A692-1,Kontroll!$B$6)+1)</f>
        <v/>
      </c>
      <c r="D692" s="15" t="str">
        <f>IF($S692="","",INDEX(Transjer!$A$6:$A$125,$B692))</f>
        <v/>
      </c>
      <c r="E692" s="15" t="str">
        <f>IF($S692="","",INDEX(Transjer!$B$6:$B$125,$B692))</f>
        <v/>
      </c>
      <c r="F692" s="16" t="str">
        <f>IF($S692="","",INDEX(Transjer!$C$6:$C$125,$B692))</f>
        <v/>
      </c>
      <c r="G692" s="17" t="str">
        <f>IF($S692="","",INDEX(Skjermingsrenter!$A$6:$A$35,$C692))</f>
        <v/>
      </c>
      <c r="H692" s="18" t="str">
        <f>IF($S692="","",INDEX(Transjer!$D$6:$D$125,$B692))</f>
        <v/>
      </c>
      <c r="I692" s="18" t="str">
        <f>IF($S692="","",INDEX(Transjer!$E$6:$E$125,$B692))</f>
        <v/>
      </c>
      <c r="J692" s="19" t="str">
        <f>IF($S692="","",INDEX(Skjermingsrenter!$B$6:$B$35,$C692))</f>
        <v/>
      </c>
      <c r="K692" s="20" t="str">
        <f t="shared" si="81"/>
        <v/>
      </c>
      <c r="L692" s="21" t="str">
        <f>IF($S692="","",IF($G692&lt;YEAR($F692),0,$H692*SUMIFS(Utbytter!$D$6:$D$1005,Utbytter!$A$6:$A$1005,$E692,Utbytter!$B$6:$B$1005,"&gt;="&amp;$K692,Utbytter!$B$6:$B$1005,"&lt;="&amp;DATE($G692,12,31))))</f>
        <v/>
      </c>
      <c r="M692" s="21" t="str">
        <f t="shared" si="87"/>
        <v/>
      </c>
      <c r="N692" s="21" t="str">
        <f t="shared" si="82"/>
        <v/>
      </c>
      <c r="O692" s="21" t="str">
        <f t="shared" si="83"/>
        <v/>
      </c>
      <c r="P692" s="21" t="str">
        <f t="shared" si="84"/>
        <v/>
      </c>
      <c r="Q692" s="21" t="str">
        <f t="shared" si="85"/>
        <v/>
      </c>
      <c r="R692" s="21" t="str">
        <f t="shared" si="86"/>
        <v/>
      </c>
      <c r="S692" s="7" t="str">
        <f>IF(ROW()-5&lt;=Kontroll!$B$8,1,"")</f>
        <v/>
      </c>
    </row>
    <row r="693" spans="1:19" x14ac:dyDescent="0.2">
      <c r="A693" s="7" t="str">
        <f t="shared" si="80"/>
        <v/>
      </c>
      <c r="B693" s="7" t="str">
        <f>IF($S693="","",INT(($A693-1)/Kontroll!$B$6)+1)</f>
        <v/>
      </c>
      <c r="C693" s="7" t="str">
        <f>IF($S693="","",MOD($A693-1,Kontroll!$B$6)+1)</f>
        <v/>
      </c>
      <c r="D693" s="15" t="str">
        <f>IF($S693="","",INDEX(Transjer!$A$6:$A$125,$B693))</f>
        <v/>
      </c>
      <c r="E693" s="15" t="str">
        <f>IF($S693="","",INDEX(Transjer!$B$6:$B$125,$B693))</f>
        <v/>
      </c>
      <c r="F693" s="16" t="str">
        <f>IF($S693="","",INDEX(Transjer!$C$6:$C$125,$B693))</f>
        <v/>
      </c>
      <c r="G693" s="17" t="str">
        <f>IF($S693="","",INDEX(Skjermingsrenter!$A$6:$A$35,$C693))</f>
        <v/>
      </c>
      <c r="H693" s="18" t="str">
        <f>IF($S693="","",INDEX(Transjer!$D$6:$D$125,$B693))</f>
        <v/>
      </c>
      <c r="I693" s="18" t="str">
        <f>IF($S693="","",INDEX(Transjer!$E$6:$E$125,$B693))</f>
        <v/>
      </c>
      <c r="J693" s="19" t="str">
        <f>IF($S693="","",INDEX(Skjermingsrenter!$B$6:$B$35,$C693))</f>
        <v/>
      </c>
      <c r="K693" s="20" t="str">
        <f t="shared" si="81"/>
        <v/>
      </c>
      <c r="L693" s="21" t="str">
        <f>IF($S693="","",IF($G693&lt;YEAR($F693),0,$H693*SUMIFS(Utbytter!$D$6:$D$1005,Utbytter!$A$6:$A$1005,$E693,Utbytter!$B$6:$B$1005,"&gt;="&amp;$K693,Utbytter!$B$6:$B$1005,"&lt;="&amp;DATE($G693,12,31))))</f>
        <v/>
      </c>
      <c r="M693" s="21" t="str">
        <f t="shared" si="87"/>
        <v/>
      </c>
      <c r="N693" s="21" t="str">
        <f t="shared" si="82"/>
        <v/>
      </c>
      <c r="O693" s="21" t="str">
        <f t="shared" si="83"/>
        <v/>
      </c>
      <c r="P693" s="21" t="str">
        <f t="shared" si="84"/>
        <v/>
      </c>
      <c r="Q693" s="21" t="str">
        <f t="shared" si="85"/>
        <v/>
      </c>
      <c r="R693" s="21" t="str">
        <f t="shared" si="86"/>
        <v/>
      </c>
      <c r="S693" s="7" t="str">
        <f>IF(ROW()-5&lt;=Kontroll!$B$8,1,"")</f>
        <v/>
      </c>
    </row>
    <row r="694" spans="1:19" x14ac:dyDescent="0.2">
      <c r="A694" s="7" t="str">
        <f t="shared" si="80"/>
        <v/>
      </c>
      <c r="B694" s="7" t="str">
        <f>IF($S694="","",INT(($A694-1)/Kontroll!$B$6)+1)</f>
        <v/>
      </c>
      <c r="C694" s="7" t="str">
        <f>IF($S694="","",MOD($A694-1,Kontroll!$B$6)+1)</f>
        <v/>
      </c>
      <c r="D694" s="15" t="str">
        <f>IF($S694="","",INDEX(Transjer!$A$6:$A$125,$B694))</f>
        <v/>
      </c>
      <c r="E694" s="15" t="str">
        <f>IF($S694="","",INDEX(Transjer!$B$6:$B$125,$B694))</f>
        <v/>
      </c>
      <c r="F694" s="16" t="str">
        <f>IF($S694="","",INDEX(Transjer!$C$6:$C$125,$B694))</f>
        <v/>
      </c>
      <c r="G694" s="17" t="str">
        <f>IF($S694="","",INDEX(Skjermingsrenter!$A$6:$A$35,$C694))</f>
        <v/>
      </c>
      <c r="H694" s="18" t="str">
        <f>IF($S694="","",INDEX(Transjer!$D$6:$D$125,$B694))</f>
        <v/>
      </c>
      <c r="I694" s="18" t="str">
        <f>IF($S694="","",INDEX(Transjer!$E$6:$E$125,$B694))</f>
        <v/>
      </c>
      <c r="J694" s="19" t="str">
        <f>IF($S694="","",INDEX(Skjermingsrenter!$B$6:$B$35,$C694))</f>
        <v/>
      </c>
      <c r="K694" s="20" t="str">
        <f t="shared" si="81"/>
        <v/>
      </c>
      <c r="L694" s="21" t="str">
        <f>IF($S694="","",IF($G694&lt;YEAR($F694),0,$H694*SUMIFS(Utbytter!$D$6:$D$1005,Utbytter!$A$6:$A$1005,$E694,Utbytter!$B$6:$B$1005,"&gt;="&amp;$K694,Utbytter!$B$6:$B$1005,"&lt;="&amp;DATE($G694,12,31))))</f>
        <v/>
      </c>
      <c r="M694" s="21" t="str">
        <f t="shared" si="87"/>
        <v/>
      </c>
      <c r="N694" s="21" t="str">
        <f t="shared" si="82"/>
        <v/>
      </c>
      <c r="O694" s="21" t="str">
        <f t="shared" si="83"/>
        <v/>
      </c>
      <c r="P694" s="21" t="str">
        <f t="shared" si="84"/>
        <v/>
      </c>
      <c r="Q694" s="21" t="str">
        <f t="shared" si="85"/>
        <v/>
      </c>
      <c r="R694" s="21" t="str">
        <f t="shared" si="86"/>
        <v/>
      </c>
      <c r="S694" s="7" t="str">
        <f>IF(ROW()-5&lt;=Kontroll!$B$8,1,"")</f>
        <v/>
      </c>
    </row>
    <row r="695" spans="1:19" x14ac:dyDescent="0.2">
      <c r="A695" s="7" t="str">
        <f t="shared" si="80"/>
        <v/>
      </c>
      <c r="B695" s="7" t="str">
        <f>IF($S695="","",INT(($A695-1)/Kontroll!$B$6)+1)</f>
        <v/>
      </c>
      <c r="C695" s="7" t="str">
        <f>IF($S695="","",MOD($A695-1,Kontroll!$B$6)+1)</f>
        <v/>
      </c>
      <c r="D695" s="15" t="str">
        <f>IF($S695="","",INDEX(Transjer!$A$6:$A$125,$B695))</f>
        <v/>
      </c>
      <c r="E695" s="15" t="str">
        <f>IF($S695="","",INDEX(Transjer!$B$6:$B$125,$B695))</f>
        <v/>
      </c>
      <c r="F695" s="16" t="str">
        <f>IF($S695="","",INDEX(Transjer!$C$6:$C$125,$B695))</f>
        <v/>
      </c>
      <c r="G695" s="17" t="str">
        <f>IF($S695="","",INDEX(Skjermingsrenter!$A$6:$A$35,$C695))</f>
        <v/>
      </c>
      <c r="H695" s="18" t="str">
        <f>IF($S695="","",INDEX(Transjer!$D$6:$D$125,$B695))</f>
        <v/>
      </c>
      <c r="I695" s="18" t="str">
        <f>IF($S695="","",INDEX(Transjer!$E$6:$E$125,$B695))</f>
        <v/>
      </c>
      <c r="J695" s="19" t="str">
        <f>IF($S695="","",INDEX(Skjermingsrenter!$B$6:$B$35,$C695))</f>
        <v/>
      </c>
      <c r="K695" s="20" t="str">
        <f t="shared" si="81"/>
        <v/>
      </c>
      <c r="L695" s="21" t="str">
        <f>IF($S695="","",IF($G695&lt;YEAR($F695),0,$H695*SUMIFS(Utbytter!$D$6:$D$1005,Utbytter!$A$6:$A$1005,$E695,Utbytter!$B$6:$B$1005,"&gt;="&amp;$K695,Utbytter!$B$6:$B$1005,"&lt;="&amp;DATE($G695,12,31))))</f>
        <v/>
      </c>
      <c r="M695" s="21" t="str">
        <f t="shared" si="87"/>
        <v/>
      </c>
      <c r="N695" s="21" t="str">
        <f t="shared" si="82"/>
        <v/>
      </c>
      <c r="O695" s="21" t="str">
        <f t="shared" si="83"/>
        <v/>
      </c>
      <c r="P695" s="21" t="str">
        <f t="shared" si="84"/>
        <v/>
      </c>
      <c r="Q695" s="21" t="str">
        <f t="shared" si="85"/>
        <v/>
      </c>
      <c r="R695" s="21" t="str">
        <f t="shared" si="86"/>
        <v/>
      </c>
      <c r="S695" s="7" t="str">
        <f>IF(ROW()-5&lt;=Kontroll!$B$8,1,"")</f>
        <v/>
      </c>
    </row>
    <row r="696" spans="1:19" x14ac:dyDescent="0.2">
      <c r="A696" s="7" t="str">
        <f t="shared" si="80"/>
        <v/>
      </c>
      <c r="B696" s="7" t="str">
        <f>IF($S696="","",INT(($A696-1)/Kontroll!$B$6)+1)</f>
        <v/>
      </c>
      <c r="C696" s="7" t="str">
        <f>IF($S696="","",MOD($A696-1,Kontroll!$B$6)+1)</f>
        <v/>
      </c>
      <c r="D696" s="15" t="str">
        <f>IF($S696="","",INDEX(Transjer!$A$6:$A$125,$B696))</f>
        <v/>
      </c>
      <c r="E696" s="15" t="str">
        <f>IF($S696="","",INDEX(Transjer!$B$6:$B$125,$B696))</f>
        <v/>
      </c>
      <c r="F696" s="16" t="str">
        <f>IF($S696="","",INDEX(Transjer!$C$6:$C$125,$B696))</f>
        <v/>
      </c>
      <c r="G696" s="17" t="str">
        <f>IF($S696="","",INDEX(Skjermingsrenter!$A$6:$A$35,$C696))</f>
        <v/>
      </c>
      <c r="H696" s="18" t="str">
        <f>IF($S696="","",INDEX(Transjer!$D$6:$D$125,$B696))</f>
        <v/>
      </c>
      <c r="I696" s="18" t="str">
        <f>IF($S696="","",INDEX(Transjer!$E$6:$E$125,$B696))</f>
        <v/>
      </c>
      <c r="J696" s="19" t="str">
        <f>IF($S696="","",INDEX(Skjermingsrenter!$B$6:$B$35,$C696))</f>
        <v/>
      </c>
      <c r="K696" s="20" t="str">
        <f t="shared" si="81"/>
        <v/>
      </c>
      <c r="L696" s="21" t="str">
        <f>IF($S696="","",IF($G696&lt;YEAR($F696),0,$H696*SUMIFS(Utbytter!$D$6:$D$1005,Utbytter!$A$6:$A$1005,$E696,Utbytter!$B$6:$B$1005,"&gt;="&amp;$K696,Utbytter!$B$6:$B$1005,"&lt;="&amp;DATE($G696,12,31))))</f>
        <v/>
      </c>
      <c r="M696" s="21" t="str">
        <f t="shared" si="87"/>
        <v/>
      </c>
      <c r="N696" s="21" t="str">
        <f t="shared" si="82"/>
        <v/>
      </c>
      <c r="O696" s="21" t="str">
        <f t="shared" si="83"/>
        <v/>
      </c>
      <c r="P696" s="21" t="str">
        <f t="shared" si="84"/>
        <v/>
      </c>
      <c r="Q696" s="21" t="str">
        <f t="shared" si="85"/>
        <v/>
      </c>
      <c r="R696" s="21" t="str">
        <f t="shared" si="86"/>
        <v/>
      </c>
      <c r="S696" s="7" t="str">
        <f>IF(ROW()-5&lt;=Kontroll!$B$8,1,"")</f>
        <v/>
      </c>
    </row>
    <row r="697" spans="1:19" x14ac:dyDescent="0.2">
      <c r="A697" s="7" t="str">
        <f t="shared" si="80"/>
        <v/>
      </c>
      <c r="B697" s="7" t="str">
        <f>IF($S697="","",INT(($A697-1)/Kontroll!$B$6)+1)</f>
        <v/>
      </c>
      <c r="C697" s="7" t="str">
        <f>IF($S697="","",MOD($A697-1,Kontroll!$B$6)+1)</f>
        <v/>
      </c>
      <c r="D697" s="15" t="str">
        <f>IF($S697="","",INDEX(Transjer!$A$6:$A$125,$B697))</f>
        <v/>
      </c>
      <c r="E697" s="15" t="str">
        <f>IF($S697="","",INDEX(Transjer!$B$6:$B$125,$B697))</f>
        <v/>
      </c>
      <c r="F697" s="16" t="str">
        <f>IF($S697="","",INDEX(Transjer!$C$6:$C$125,$B697))</f>
        <v/>
      </c>
      <c r="G697" s="17" t="str">
        <f>IF($S697="","",INDEX(Skjermingsrenter!$A$6:$A$35,$C697))</f>
        <v/>
      </c>
      <c r="H697" s="18" t="str">
        <f>IF($S697="","",INDEX(Transjer!$D$6:$D$125,$B697))</f>
        <v/>
      </c>
      <c r="I697" s="18" t="str">
        <f>IF($S697="","",INDEX(Transjer!$E$6:$E$125,$B697))</f>
        <v/>
      </c>
      <c r="J697" s="19" t="str">
        <f>IF($S697="","",INDEX(Skjermingsrenter!$B$6:$B$35,$C697))</f>
        <v/>
      </c>
      <c r="K697" s="20" t="str">
        <f t="shared" si="81"/>
        <v/>
      </c>
      <c r="L697" s="21" t="str">
        <f>IF($S697="","",IF($G697&lt;YEAR($F697),0,$H697*SUMIFS(Utbytter!$D$6:$D$1005,Utbytter!$A$6:$A$1005,$E697,Utbytter!$B$6:$B$1005,"&gt;="&amp;$K697,Utbytter!$B$6:$B$1005,"&lt;="&amp;DATE($G697,12,31))))</f>
        <v/>
      </c>
      <c r="M697" s="21" t="str">
        <f t="shared" si="87"/>
        <v/>
      </c>
      <c r="N697" s="21" t="str">
        <f t="shared" si="82"/>
        <v/>
      </c>
      <c r="O697" s="21" t="str">
        <f t="shared" si="83"/>
        <v/>
      </c>
      <c r="P697" s="21" t="str">
        <f t="shared" si="84"/>
        <v/>
      </c>
      <c r="Q697" s="21" t="str">
        <f t="shared" si="85"/>
        <v/>
      </c>
      <c r="R697" s="21" t="str">
        <f t="shared" si="86"/>
        <v/>
      </c>
      <c r="S697" s="7" t="str">
        <f>IF(ROW()-5&lt;=Kontroll!$B$8,1,"")</f>
        <v/>
      </c>
    </row>
    <row r="698" spans="1:19" x14ac:dyDescent="0.2">
      <c r="A698" s="7" t="str">
        <f t="shared" si="80"/>
        <v/>
      </c>
      <c r="B698" s="7" t="str">
        <f>IF($S698="","",INT(($A698-1)/Kontroll!$B$6)+1)</f>
        <v/>
      </c>
      <c r="C698" s="7" t="str">
        <f>IF($S698="","",MOD($A698-1,Kontroll!$B$6)+1)</f>
        <v/>
      </c>
      <c r="D698" s="15" t="str">
        <f>IF($S698="","",INDEX(Transjer!$A$6:$A$125,$B698))</f>
        <v/>
      </c>
      <c r="E698" s="15" t="str">
        <f>IF($S698="","",INDEX(Transjer!$B$6:$B$125,$B698))</f>
        <v/>
      </c>
      <c r="F698" s="16" t="str">
        <f>IF($S698="","",INDEX(Transjer!$C$6:$C$125,$B698))</f>
        <v/>
      </c>
      <c r="G698" s="17" t="str">
        <f>IF($S698="","",INDEX(Skjermingsrenter!$A$6:$A$35,$C698))</f>
        <v/>
      </c>
      <c r="H698" s="18" t="str">
        <f>IF($S698="","",INDEX(Transjer!$D$6:$D$125,$B698))</f>
        <v/>
      </c>
      <c r="I698" s="18" t="str">
        <f>IF($S698="","",INDEX(Transjer!$E$6:$E$125,$B698))</f>
        <v/>
      </c>
      <c r="J698" s="19" t="str">
        <f>IF($S698="","",INDEX(Skjermingsrenter!$B$6:$B$35,$C698))</f>
        <v/>
      </c>
      <c r="K698" s="20" t="str">
        <f t="shared" si="81"/>
        <v/>
      </c>
      <c r="L698" s="21" t="str">
        <f>IF($S698="","",IF($G698&lt;YEAR($F698),0,$H698*SUMIFS(Utbytter!$D$6:$D$1005,Utbytter!$A$6:$A$1005,$E698,Utbytter!$B$6:$B$1005,"&gt;="&amp;$K698,Utbytter!$B$6:$B$1005,"&lt;="&amp;DATE($G698,12,31))))</f>
        <v/>
      </c>
      <c r="M698" s="21" t="str">
        <f t="shared" si="87"/>
        <v/>
      </c>
      <c r="N698" s="21" t="str">
        <f t="shared" si="82"/>
        <v/>
      </c>
      <c r="O698" s="21" t="str">
        <f t="shared" si="83"/>
        <v/>
      </c>
      <c r="P698" s="21" t="str">
        <f t="shared" si="84"/>
        <v/>
      </c>
      <c r="Q698" s="21" t="str">
        <f t="shared" si="85"/>
        <v/>
      </c>
      <c r="R698" s="21" t="str">
        <f t="shared" si="86"/>
        <v/>
      </c>
      <c r="S698" s="7" t="str">
        <f>IF(ROW()-5&lt;=Kontroll!$B$8,1,"")</f>
        <v/>
      </c>
    </row>
    <row r="699" spans="1:19" x14ac:dyDescent="0.2">
      <c r="A699" s="7" t="str">
        <f t="shared" si="80"/>
        <v/>
      </c>
      <c r="B699" s="7" t="str">
        <f>IF($S699="","",INT(($A699-1)/Kontroll!$B$6)+1)</f>
        <v/>
      </c>
      <c r="C699" s="7" t="str">
        <f>IF($S699="","",MOD($A699-1,Kontroll!$B$6)+1)</f>
        <v/>
      </c>
      <c r="D699" s="15" t="str">
        <f>IF($S699="","",INDEX(Transjer!$A$6:$A$125,$B699))</f>
        <v/>
      </c>
      <c r="E699" s="15" t="str">
        <f>IF($S699="","",INDEX(Transjer!$B$6:$B$125,$B699))</f>
        <v/>
      </c>
      <c r="F699" s="16" t="str">
        <f>IF($S699="","",INDEX(Transjer!$C$6:$C$125,$B699))</f>
        <v/>
      </c>
      <c r="G699" s="17" t="str">
        <f>IF($S699="","",INDEX(Skjermingsrenter!$A$6:$A$35,$C699))</f>
        <v/>
      </c>
      <c r="H699" s="18" t="str">
        <f>IF($S699="","",INDEX(Transjer!$D$6:$D$125,$B699))</f>
        <v/>
      </c>
      <c r="I699" s="18" t="str">
        <f>IF($S699="","",INDEX(Transjer!$E$6:$E$125,$B699))</f>
        <v/>
      </c>
      <c r="J699" s="19" t="str">
        <f>IF($S699="","",INDEX(Skjermingsrenter!$B$6:$B$35,$C699))</f>
        <v/>
      </c>
      <c r="K699" s="20" t="str">
        <f t="shared" si="81"/>
        <v/>
      </c>
      <c r="L699" s="21" t="str">
        <f>IF($S699="","",IF($G699&lt;YEAR($F699),0,$H699*SUMIFS(Utbytter!$D$6:$D$1005,Utbytter!$A$6:$A$1005,$E699,Utbytter!$B$6:$B$1005,"&gt;="&amp;$K699,Utbytter!$B$6:$B$1005,"&lt;="&amp;DATE($G699,12,31))))</f>
        <v/>
      </c>
      <c r="M699" s="21" t="str">
        <f t="shared" si="87"/>
        <v/>
      </c>
      <c r="N699" s="21" t="str">
        <f t="shared" si="82"/>
        <v/>
      </c>
      <c r="O699" s="21" t="str">
        <f t="shared" si="83"/>
        <v/>
      </c>
      <c r="P699" s="21" t="str">
        <f t="shared" si="84"/>
        <v/>
      </c>
      <c r="Q699" s="21" t="str">
        <f t="shared" si="85"/>
        <v/>
      </c>
      <c r="R699" s="21" t="str">
        <f t="shared" si="86"/>
        <v/>
      </c>
      <c r="S699" s="7" t="str">
        <f>IF(ROW()-5&lt;=Kontroll!$B$8,1,"")</f>
        <v/>
      </c>
    </row>
    <row r="700" spans="1:19" x14ac:dyDescent="0.2">
      <c r="A700" s="7" t="str">
        <f t="shared" si="80"/>
        <v/>
      </c>
      <c r="B700" s="7" t="str">
        <f>IF($S700="","",INT(($A700-1)/Kontroll!$B$6)+1)</f>
        <v/>
      </c>
      <c r="C700" s="7" t="str">
        <f>IF($S700="","",MOD($A700-1,Kontroll!$B$6)+1)</f>
        <v/>
      </c>
      <c r="D700" s="15" t="str">
        <f>IF($S700="","",INDEX(Transjer!$A$6:$A$125,$B700))</f>
        <v/>
      </c>
      <c r="E700" s="15" t="str">
        <f>IF($S700="","",INDEX(Transjer!$B$6:$B$125,$B700))</f>
        <v/>
      </c>
      <c r="F700" s="16" t="str">
        <f>IF($S700="","",INDEX(Transjer!$C$6:$C$125,$B700))</f>
        <v/>
      </c>
      <c r="G700" s="17" t="str">
        <f>IF($S700="","",INDEX(Skjermingsrenter!$A$6:$A$35,$C700))</f>
        <v/>
      </c>
      <c r="H700" s="18" t="str">
        <f>IF($S700="","",INDEX(Transjer!$D$6:$D$125,$B700))</f>
        <v/>
      </c>
      <c r="I700" s="18" t="str">
        <f>IF($S700="","",INDEX(Transjer!$E$6:$E$125,$B700))</f>
        <v/>
      </c>
      <c r="J700" s="19" t="str">
        <f>IF($S700="","",INDEX(Skjermingsrenter!$B$6:$B$35,$C700))</f>
        <v/>
      </c>
      <c r="K700" s="20" t="str">
        <f t="shared" si="81"/>
        <v/>
      </c>
      <c r="L700" s="21" t="str">
        <f>IF($S700="","",IF($G700&lt;YEAR($F700),0,$H700*SUMIFS(Utbytter!$D$6:$D$1005,Utbytter!$A$6:$A$1005,$E700,Utbytter!$B$6:$B$1005,"&gt;="&amp;$K700,Utbytter!$B$6:$B$1005,"&lt;="&amp;DATE($G700,12,31))))</f>
        <v/>
      </c>
      <c r="M700" s="21" t="str">
        <f t="shared" si="87"/>
        <v/>
      </c>
      <c r="N700" s="21" t="str">
        <f t="shared" si="82"/>
        <v/>
      </c>
      <c r="O700" s="21" t="str">
        <f t="shared" si="83"/>
        <v/>
      </c>
      <c r="P700" s="21" t="str">
        <f t="shared" si="84"/>
        <v/>
      </c>
      <c r="Q700" s="21" t="str">
        <f t="shared" si="85"/>
        <v/>
      </c>
      <c r="R700" s="21" t="str">
        <f t="shared" si="86"/>
        <v/>
      </c>
      <c r="S700" s="7" t="str">
        <f>IF(ROW()-5&lt;=Kontroll!$B$8,1,"")</f>
        <v/>
      </c>
    </row>
    <row r="701" spans="1:19" x14ac:dyDescent="0.2">
      <c r="A701" s="7" t="str">
        <f t="shared" si="80"/>
        <v/>
      </c>
      <c r="B701" s="7" t="str">
        <f>IF($S701="","",INT(($A701-1)/Kontroll!$B$6)+1)</f>
        <v/>
      </c>
      <c r="C701" s="7" t="str">
        <f>IF($S701="","",MOD($A701-1,Kontroll!$B$6)+1)</f>
        <v/>
      </c>
      <c r="D701" s="15" t="str">
        <f>IF($S701="","",INDEX(Transjer!$A$6:$A$125,$B701))</f>
        <v/>
      </c>
      <c r="E701" s="15" t="str">
        <f>IF($S701="","",INDEX(Transjer!$B$6:$B$125,$B701))</f>
        <v/>
      </c>
      <c r="F701" s="16" t="str">
        <f>IF($S701="","",INDEX(Transjer!$C$6:$C$125,$B701))</f>
        <v/>
      </c>
      <c r="G701" s="17" t="str">
        <f>IF($S701="","",INDEX(Skjermingsrenter!$A$6:$A$35,$C701))</f>
        <v/>
      </c>
      <c r="H701" s="18" t="str">
        <f>IF($S701="","",INDEX(Transjer!$D$6:$D$125,$B701))</f>
        <v/>
      </c>
      <c r="I701" s="18" t="str">
        <f>IF($S701="","",INDEX(Transjer!$E$6:$E$125,$B701))</f>
        <v/>
      </c>
      <c r="J701" s="19" t="str">
        <f>IF($S701="","",INDEX(Skjermingsrenter!$B$6:$B$35,$C701))</f>
        <v/>
      </c>
      <c r="K701" s="20" t="str">
        <f t="shared" si="81"/>
        <v/>
      </c>
      <c r="L701" s="21" t="str">
        <f>IF($S701="","",IF($G701&lt;YEAR($F701),0,$H701*SUMIFS(Utbytter!$D$6:$D$1005,Utbytter!$A$6:$A$1005,$E701,Utbytter!$B$6:$B$1005,"&gt;="&amp;$K701,Utbytter!$B$6:$B$1005,"&lt;="&amp;DATE($G701,12,31))))</f>
        <v/>
      </c>
      <c r="M701" s="21" t="str">
        <f t="shared" si="87"/>
        <v/>
      </c>
      <c r="N701" s="21" t="str">
        <f t="shared" si="82"/>
        <v/>
      </c>
      <c r="O701" s="21" t="str">
        <f t="shared" si="83"/>
        <v/>
      </c>
      <c r="P701" s="21" t="str">
        <f t="shared" si="84"/>
        <v/>
      </c>
      <c r="Q701" s="21" t="str">
        <f t="shared" si="85"/>
        <v/>
      </c>
      <c r="R701" s="21" t="str">
        <f t="shared" si="86"/>
        <v/>
      </c>
      <c r="S701" s="7" t="str">
        <f>IF(ROW()-5&lt;=Kontroll!$B$8,1,"")</f>
        <v/>
      </c>
    </row>
    <row r="702" spans="1:19" x14ac:dyDescent="0.2">
      <c r="A702" s="7" t="str">
        <f t="shared" si="80"/>
        <v/>
      </c>
      <c r="B702" s="7" t="str">
        <f>IF($S702="","",INT(($A702-1)/Kontroll!$B$6)+1)</f>
        <v/>
      </c>
      <c r="C702" s="7" t="str">
        <f>IF($S702="","",MOD($A702-1,Kontroll!$B$6)+1)</f>
        <v/>
      </c>
      <c r="D702" s="15" t="str">
        <f>IF($S702="","",INDEX(Transjer!$A$6:$A$125,$B702))</f>
        <v/>
      </c>
      <c r="E702" s="15" t="str">
        <f>IF($S702="","",INDEX(Transjer!$B$6:$B$125,$B702))</f>
        <v/>
      </c>
      <c r="F702" s="16" t="str">
        <f>IF($S702="","",INDEX(Transjer!$C$6:$C$125,$B702))</f>
        <v/>
      </c>
      <c r="G702" s="17" t="str">
        <f>IF($S702="","",INDEX(Skjermingsrenter!$A$6:$A$35,$C702))</f>
        <v/>
      </c>
      <c r="H702" s="18" t="str">
        <f>IF($S702="","",INDEX(Transjer!$D$6:$D$125,$B702))</f>
        <v/>
      </c>
      <c r="I702" s="18" t="str">
        <f>IF($S702="","",INDEX(Transjer!$E$6:$E$125,$B702))</f>
        <v/>
      </c>
      <c r="J702" s="19" t="str">
        <f>IF($S702="","",INDEX(Skjermingsrenter!$B$6:$B$35,$C702))</f>
        <v/>
      </c>
      <c r="K702" s="20" t="str">
        <f t="shared" si="81"/>
        <v/>
      </c>
      <c r="L702" s="21" t="str">
        <f>IF($S702="","",IF($G702&lt;YEAR($F702),0,$H702*SUMIFS(Utbytter!$D$6:$D$1005,Utbytter!$A$6:$A$1005,$E702,Utbytter!$B$6:$B$1005,"&gt;="&amp;$K702,Utbytter!$B$6:$B$1005,"&lt;="&amp;DATE($G702,12,31))))</f>
        <v/>
      </c>
      <c r="M702" s="21" t="str">
        <f t="shared" si="87"/>
        <v/>
      </c>
      <c r="N702" s="21" t="str">
        <f t="shared" si="82"/>
        <v/>
      </c>
      <c r="O702" s="21" t="str">
        <f t="shared" si="83"/>
        <v/>
      </c>
      <c r="P702" s="21" t="str">
        <f t="shared" si="84"/>
        <v/>
      </c>
      <c r="Q702" s="21" t="str">
        <f t="shared" si="85"/>
        <v/>
      </c>
      <c r="R702" s="21" t="str">
        <f t="shared" si="86"/>
        <v/>
      </c>
      <c r="S702" s="7" t="str">
        <f>IF(ROW()-5&lt;=Kontroll!$B$8,1,"")</f>
        <v/>
      </c>
    </row>
    <row r="703" spans="1:19" x14ac:dyDescent="0.2">
      <c r="A703" s="7" t="str">
        <f t="shared" si="80"/>
        <v/>
      </c>
      <c r="B703" s="7" t="str">
        <f>IF($S703="","",INT(($A703-1)/Kontroll!$B$6)+1)</f>
        <v/>
      </c>
      <c r="C703" s="7" t="str">
        <f>IF($S703="","",MOD($A703-1,Kontroll!$B$6)+1)</f>
        <v/>
      </c>
      <c r="D703" s="15" t="str">
        <f>IF($S703="","",INDEX(Transjer!$A$6:$A$125,$B703))</f>
        <v/>
      </c>
      <c r="E703" s="15" t="str">
        <f>IF($S703="","",INDEX(Transjer!$B$6:$B$125,$B703))</f>
        <v/>
      </c>
      <c r="F703" s="16" t="str">
        <f>IF($S703="","",INDEX(Transjer!$C$6:$C$125,$B703))</f>
        <v/>
      </c>
      <c r="G703" s="17" t="str">
        <f>IF($S703="","",INDEX(Skjermingsrenter!$A$6:$A$35,$C703))</f>
        <v/>
      </c>
      <c r="H703" s="18" t="str">
        <f>IF($S703="","",INDEX(Transjer!$D$6:$D$125,$B703))</f>
        <v/>
      </c>
      <c r="I703" s="18" t="str">
        <f>IF($S703="","",INDEX(Transjer!$E$6:$E$125,$B703))</f>
        <v/>
      </c>
      <c r="J703" s="19" t="str">
        <f>IF($S703="","",INDEX(Skjermingsrenter!$B$6:$B$35,$C703))</f>
        <v/>
      </c>
      <c r="K703" s="20" t="str">
        <f t="shared" si="81"/>
        <v/>
      </c>
      <c r="L703" s="21" t="str">
        <f>IF($S703="","",IF($G703&lt;YEAR($F703),0,$H703*SUMIFS(Utbytter!$D$6:$D$1005,Utbytter!$A$6:$A$1005,$E703,Utbytter!$B$6:$B$1005,"&gt;="&amp;$K703,Utbytter!$B$6:$B$1005,"&lt;="&amp;DATE($G703,12,31))))</f>
        <v/>
      </c>
      <c r="M703" s="21" t="str">
        <f t="shared" si="87"/>
        <v/>
      </c>
      <c r="N703" s="21" t="str">
        <f t="shared" si="82"/>
        <v/>
      </c>
      <c r="O703" s="21" t="str">
        <f t="shared" si="83"/>
        <v/>
      </c>
      <c r="P703" s="21" t="str">
        <f t="shared" si="84"/>
        <v/>
      </c>
      <c r="Q703" s="21" t="str">
        <f t="shared" si="85"/>
        <v/>
      </c>
      <c r="R703" s="21" t="str">
        <f t="shared" si="86"/>
        <v/>
      </c>
      <c r="S703" s="7" t="str">
        <f>IF(ROW()-5&lt;=Kontroll!$B$8,1,"")</f>
        <v/>
      </c>
    </row>
    <row r="704" spans="1:19" x14ac:dyDescent="0.2">
      <c r="A704" s="7" t="str">
        <f t="shared" si="80"/>
        <v/>
      </c>
      <c r="B704" s="7" t="str">
        <f>IF($S704="","",INT(($A704-1)/Kontroll!$B$6)+1)</f>
        <v/>
      </c>
      <c r="C704" s="7" t="str">
        <f>IF($S704="","",MOD($A704-1,Kontroll!$B$6)+1)</f>
        <v/>
      </c>
      <c r="D704" s="15" t="str">
        <f>IF($S704="","",INDEX(Transjer!$A$6:$A$125,$B704))</f>
        <v/>
      </c>
      <c r="E704" s="15" t="str">
        <f>IF($S704="","",INDEX(Transjer!$B$6:$B$125,$B704))</f>
        <v/>
      </c>
      <c r="F704" s="16" t="str">
        <f>IF($S704="","",INDEX(Transjer!$C$6:$C$125,$B704))</f>
        <v/>
      </c>
      <c r="G704" s="17" t="str">
        <f>IF($S704="","",INDEX(Skjermingsrenter!$A$6:$A$35,$C704))</f>
        <v/>
      </c>
      <c r="H704" s="18" t="str">
        <f>IF($S704="","",INDEX(Transjer!$D$6:$D$125,$B704))</f>
        <v/>
      </c>
      <c r="I704" s="18" t="str">
        <f>IF($S704="","",INDEX(Transjer!$E$6:$E$125,$B704))</f>
        <v/>
      </c>
      <c r="J704" s="19" t="str">
        <f>IF($S704="","",INDEX(Skjermingsrenter!$B$6:$B$35,$C704))</f>
        <v/>
      </c>
      <c r="K704" s="20" t="str">
        <f t="shared" si="81"/>
        <v/>
      </c>
      <c r="L704" s="21" t="str">
        <f>IF($S704="","",IF($G704&lt;YEAR($F704),0,$H704*SUMIFS(Utbytter!$D$6:$D$1005,Utbytter!$A$6:$A$1005,$E704,Utbytter!$B$6:$B$1005,"&gt;="&amp;$K704,Utbytter!$B$6:$B$1005,"&lt;="&amp;DATE($G704,12,31))))</f>
        <v/>
      </c>
      <c r="M704" s="21" t="str">
        <f t="shared" si="87"/>
        <v/>
      </c>
      <c r="N704" s="21" t="str">
        <f t="shared" si="82"/>
        <v/>
      </c>
      <c r="O704" s="21" t="str">
        <f t="shared" si="83"/>
        <v/>
      </c>
      <c r="P704" s="21" t="str">
        <f t="shared" si="84"/>
        <v/>
      </c>
      <c r="Q704" s="21" t="str">
        <f t="shared" si="85"/>
        <v/>
      </c>
      <c r="R704" s="21" t="str">
        <f t="shared" si="86"/>
        <v/>
      </c>
      <c r="S704" s="7" t="str">
        <f>IF(ROW()-5&lt;=Kontroll!$B$8,1,"")</f>
        <v/>
      </c>
    </row>
    <row r="705" spans="1:19" x14ac:dyDescent="0.2">
      <c r="A705" s="7" t="str">
        <f t="shared" si="80"/>
        <v/>
      </c>
      <c r="B705" s="7" t="str">
        <f>IF($S705="","",INT(($A705-1)/Kontroll!$B$6)+1)</f>
        <v/>
      </c>
      <c r="C705" s="7" t="str">
        <f>IF($S705="","",MOD($A705-1,Kontroll!$B$6)+1)</f>
        <v/>
      </c>
      <c r="D705" s="15" t="str">
        <f>IF($S705="","",INDEX(Transjer!$A$6:$A$125,$B705))</f>
        <v/>
      </c>
      <c r="E705" s="15" t="str">
        <f>IF($S705="","",INDEX(Transjer!$B$6:$B$125,$B705))</f>
        <v/>
      </c>
      <c r="F705" s="16" t="str">
        <f>IF($S705="","",INDEX(Transjer!$C$6:$C$125,$B705))</f>
        <v/>
      </c>
      <c r="G705" s="17" t="str">
        <f>IF($S705="","",INDEX(Skjermingsrenter!$A$6:$A$35,$C705))</f>
        <v/>
      </c>
      <c r="H705" s="18" t="str">
        <f>IF($S705="","",INDEX(Transjer!$D$6:$D$125,$B705))</f>
        <v/>
      </c>
      <c r="I705" s="18" t="str">
        <f>IF($S705="","",INDEX(Transjer!$E$6:$E$125,$B705))</f>
        <v/>
      </c>
      <c r="J705" s="19" t="str">
        <f>IF($S705="","",INDEX(Skjermingsrenter!$B$6:$B$35,$C705))</f>
        <v/>
      </c>
      <c r="K705" s="20" t="str">
        <f t="shared" si="81"/>
        <v/>
      </c>
      <c r="L705" s="21" t="str">
        <f>IF($S705="","",IF($G705&lt;YEAR($F705),0,$H705*SUMIFS(Utbytter!$D$6:$D$1005,Utbytter!$A$6:$A$1005,$E705,Utbytter!$B$6:$B$1005,"&gt;="&amp;$K705,Utbytter!$B$6:$B$1005,"&lt;="&amp;DATE($G705,12,31))))</f>
        <v/>
      </c>
      <c r="M705" s="21" t="str">
        <f t="shared" si="87"/>
        <v/>
      </c>
      <c r="N705" s="21" t="str">
        <f t="shared" si="82"/>
        <v/>
      </c>
      <c r="O705" s="21" t="str">
        <f t="shared" si="83"/>
        <v/>
      </c>
      <c r="P705" s="21" t="str">
        <f t="shared" si="84"/>
        <v/>
      </c>
      <c r="Q705" s="21" t="str">
        <f t="shared" si="85"/>
        <v/>
      </c>
      <c r="R705" s="21" t="str">
        <f t="shared" si="86"/>
        <v/>
      </c>
      <c r="S705" s="7" t="str">
        <f>IF(ROW()-5&lt;=Kontroll!$B$8,1,"")</f>
        <v/>
      </c>
    </row>
    <row r="706" spans="1:19" x14ac:dyDescent="0.2">
      <c r="A706" s="7" t="str">
        <f t="shared" si="80"/>
        <v/>
      </c>
      <c r="B706" s="7" t="str">
        <f>IF($S706="","",INT(($A706-1)/Kontroll!$B$6)+1)</f>
        <v/>
      </c>
      <c r="C706" s="7" t="str">
        <f>IF($S706="","",MOD($A706-1,Kontroll!$B$6)+1)</f>
        <v/>
      </c>
      <c r="D706" s="15" t="str">
        <f>IF($S706="","",INDEX(Transjer!$A$6:$A$125,$B706))</f>
        <v/>
      </c>
      <c r="E706" s="15" t="str">
        <f>IF($S706="","",INDEX(Transjer!$B$6:$B$125,$B706))</f>
        <v/>
      </c>
      <c r="F706" s="16" t="str">
        <f>IF($S706="","",INDEX(Transjer!$C$6:$C$125,$B706))</f>
        <v/>
      </c>
      <c r="G706" s="17" t="str">
        <f>IF($S706="","",INDEX(Skjermingsrenter!$A$6:$A$35,$C706))</f>
        <v/>
      </c>
      <c r="H706" s="18" t="str">
        <f>IF($S706="","",INDEX(Transjer!$D$6:$D$125,$B706))</f>
        <v/>
      </c>
      <c r="I706" s="18" t="str">
        <f>IF($S706="","",INDEX(Transjer!$E$6:$E$125,$B706))</f>
        <v/>
      </c>
      <c r="J706" s="19" t="str">
        <f>IF($S706="","",INDEX(Skjermingsrenter!$B$6:$B$35,$C706))</f>
        <v/>
      </c>
      <c r="K706" s="20" t="str">
        <f t="shared" si="81"/>
        <v/>
      </c>
      <c r="L706" s="21" t="str">
        <f>IF($S706="","",IF($G706&lt;YEAR($F706),0,$H706*SUMIFS(Utbytter!$D$6:$D$1005,Utbytter!$A$6:$A$1005,$E706,Utbytter!$B$6:$B$1005,"&gt;="&amp;$K706,Utbytter!$B$6:$B$1005,"&lt;="&amp;DATE($G706,12,31))))</f>
        <v/>
      </c>
      <c r="M706" s="21" t="str">
        <f t="shared" si="87"/>
        <v/>
      </c>
      <c r="N706" s="21" t="str">
        <f t="shared" si="82"/>
        <v/>
      </c>
      <c r="O706" s="21" t="str">
        <f t="shared" si="83"/>
        <v/>
      </c>
      <c r="P706" s="21" t="str">
        <f t="shared" si="84"/>
        <v/>
      </c>
      <c r="Q706" s="21" t="str">
        <f t="shared" si="85"/>
        <v/>
      </c>
      <c r="R706" s="21" t="str">
        <f t="shared" si="86"/>
        <v/>
      </c>
      <c r="S706" s="7" t="str">
        <f>IF(ROW()-5&lt;=Kontroll!$B$8,1,"")</f>
        <v/>
      </c>
    </row>
    <row r="707" spans="1:19" x14ac:dyDescent="0.2">
      <c r="A707" s="7" t="str">
        <f t="shared" si="80"/>
        <v/>
      </c>
      <c r="B707" s="7" t="str">
        <f>IF($S707="","",INT(($A707-1)/Kontroll!$B$6)+1)</f>
        <v/>
      </c>
      <c r="C707" s="7" t="str">
        <f>IF($S707="","",MOD($A707-1,Kontroll!$B$6)+1)</f>
        <v/>
      </c>
      <c r="D707" s="15" t="str">
        <f>IF($S707="","",INDEX(Transjer!$A$6:$A$125,$B707))</f>
        <v/>
      </c>
      <c r="E707" s="15" t="str">
        <f>IF($S707="","",INDEX(Transjer!$B$6:$B$125,$B707))</f>
        <v/>
      </c>
      <c r="F707" s="16" t="str">
        <f>IF($S707="","",INDEX(Transjer!$C$6:$C$125,$B707))</f>
        <v/>
      </c>
      <c r="G707" s="17" t="str">
        <f>IF($S707="","",INDEX(Skjermingsrenter!$A$6:$A$35,$C707))</f>
        <v/>
      </c>
      <c r="H707" s="18" t="str">
        <f>IF($S707="","",INDEX(Transjer!$D$6:$D$125,$B707))</f>
        <v/>
      </c>
      <c r="I707" s="18" t="str">
        <f>IF($S707="","",INDEX(Transjer!$E$6:$E$125,$B707))</f>
        <v/>
      </c>
      <c r="J707" s="19" t="str">
        <f>IF($S707="","",INDEX(Skjermingsrenter!$B$6:$B$35,$C707))</f>
        <v/>
      </c>
      <c r="K707" s="20" t="str">
        <f t="shared" si="81"/>
        <v/>
      </c>
      <c r="L707" s="21" t="str">
        <f>IF($S707="","",IF($G707&lt;YEAR($F707),0,$H707*SUMIFS(Utbytter!$D$6:$D$1005,Utbytter!$A$6:$A$1005,$E707,Utbytter!$B$6:$B$1005,"&gt;="&amp;$K707,Utbytter!$B$6:$B$1005,"&lt;="&amp;DATE($G707,12,31))))</f>
        <v/>
      </c>
      <c r="M707" s="21" t="str">
        <f t="shared" si="87"/>
        <v/>
      </c>
      <c r="N707" s="21" t="str">
        <f t="shared" si="82"/>
        <v/>
      </c>
      <c r="O707" s="21" t="str">
        <f t="shared" si="83"/>
        <v/>
      </c>
      <c r="P707" s="21" t="str">
        <f t="shared" si="84"/>
        <v/>
      </c>
      <c r="Q707" s="21" t="str">
        <f t="shared" si="85"/>
        <v/>
      </c>
      <c r="R707" s="21" t="str">
        <f t="shared" si="86"/>
        <v/>
      </c>
      <c r="S707" s="7" t="str">
        <f>IF(ROW()-5&lt;=Kontroll!$B$8,1,"")</f>
        <v/>
      </c>
    </row>
    <row r="708" spans="1:19" x14ac:dyDescent="0.2">
      <c r="A708" s="7" t="str">
        <f t="shared" si="80"/>
        <v/>
      </c>
      <c r="B708" s="7" t="str">
        <f>IF($S708="","",INT(($A708-1)/Kontroll!$B$6)+1)</f>
        <v/>
      </c>
      <c r="C708" s="7" t="str">
        <f>IF($S708="","",MOD($A708-1,Kontroll!$B$6)+1)</f>
        <v/>
      </c>
      <c r="D708" s="15" t="str">
        <f>IF($S708="","",INDEX(Transjer!$A$6:$A$125,$B708))</f>
        <v/>
      </c>
      <c r="E708" s="15" t="str">
        <f>IF($S708="","",INDEX(Transjer!$B$6:$B$125,$B708))</f>
        <v/>
      </c>
      <c r="F708" s="16" t="str">
        <f>IF($S708="","",INDEX(Transjer!$C$6:$C$125,$B708))</f>
        <v/>
      </c>
      <c r="G708" s="17" t="str">
        <f>IF($S708="","",INDEX(Skjermingsrenter!$A$6:$A$35,$C708))</f>
        <v/>
      </c>
      <c r="H708" s="18" t="str">
        <f>IF($S708="","",INDEX(Transjer!$D$6:$D$125,$B708))</f>
        <v/>
      </c>
      <c r="I708" s="18" t="str">
        <f>IF($S708="","",INDEX(Transjer!$E$6:$E$125,$B708))</f>
        <v/>
      </c>
      <c r="J708" s="19" t="str">
        <f>IF($S708="","",INDEX(Skjermingsrenter!$B$6:$B$35,$C708))</f>
        <v/>
      </c>
      <c r="K708" s="20" t="str">
        <f t="shared" si="81"/>
        <v/>
      </c>
      <c r="L708" s="21" t="str">
        <f>IF($S708="","",IF($G708&lt;YEAR($F708),0,$H708*SUMIFS(Utbytter!$D$6:$D$1005,Utbytter!$A$6:$A$1005,$E708,Utbytter!$B$6:$B$1005,"&gt;="&amp;$K708,Utbytter!$B$6:$B$1005,"&lt;="&amp;DATE($G708,12,31))))</f>
        <v/>
      </c>
      <c r="M708" s="21" t="str">
        <f t="shared" si="87"/>
        <v/>
      </c>
      <c r="N708" s="21" t="str">
        <f t="shared" si="82"/>
        <v/>
      </c>
      <c r="O708" s="21" t="str">
        <f t="shared" si="83"/>
        <v/>
      </c>
      <c r="P708" s="21" t="str">
        <f t="shared" si="84"/>
        <v/>
      </c>
      <c r="Q708" s="21" t="str">
        <f t="shared" si="85"/>
        <v/>
      </c>
      <c r="R708" s="21" t="str">
        <f t="shared" si="86"/>
        <v/>
      </c>
      <c r="S708" s="7" t="str">
        <f>IF(ROW()-5&lt;=Kontroll!$B$8,1,"")</f>
        <v/>
      </c>
    </row>
    <row r="709" spans="1:19" x14ac:dyDescent="0.2">
      <c r="A709" s="7" t="str">
        <f t="shared" si="80"/>
        <v/>
      </c>
      <c r="B709" s="7" t="str">
        <f>IF($S709="","",INT(($A709-1)/Kontroll!$B$6)+1)</f>
        <v/>
      </c>
      <c r="C709" s="7" t="str">
        <f>IF($S709="","",MOD($A709-1,Kontroll!$B$6)+1)</f>
        <v/>
      </c>
      <c r="D709" s="15" t="str">
        <f>IF($S709="","",INDEX(Transjer!$A$6:$A$125,$B709))</f>
        <v/>
      </c>
      <c r="E709" s="15" t="str">
        <f>IF($S709="","",INDEX(Transjer!$B$6:$B$125,$B709))</f>
        <v/>
      </c>
      <c r="F709" s="16" t="str">
        <f>IF($S709="","",INDEX(Transjer!$C$6:$C$125,$B709))</f>
        <v/>
      </c>
      <c r="G709" s="17" t="str">
        <f>IF($S709="","",INDEX(Skjermingsrenter!$A$6:$A$35,$C709))</f>
        <v/>
      </c>
      <c r="H709" s="18" t="str">
        <f>IF($S709="","",INDEX(Transjer!$D$6:$D$125,$B709))</f>
        <v/>
      </c>
      <c r="I709" s="18" t="str">
        <f>IF($S709="","",INDEX(Transjer!$E$6:$E$125,$B709))</f>
        <v/>
      </c>
      <c r="J709" s="19" t="str">
        <f>IF($S709="","",INDEX(Skjermingsrenter!$B$6:$B$35,$C709))</f>
        <v/>
      </c>
      <c r="K709" s="20" t="str">
        <f t="shared" si="81"/>
        <v/>
      </c>
      <c r="L709" s="21" t="str">
        <f>IF($S709="","",IF($G709&lt;YEAR($F709),0,$H709*SUMIFS(Utbytter!$D$6:$D$1005,Utbytter!$A$6:$A$1005,$E709,Utbytter!$B$6:$B$1005,"&gt;="&amp;$K709,Utbytter!$B$6:$B$1005,"&lt;="&amp;DATE($G709,12,31))))</f>
        <v/>
      </c>
      <c r="M709" s="21" t="str">
        <f t="shared" si="87"/>
        <v/>
      </c>
      <c r="N709" s="21" t="str">
        <f t="shared" si="82"/>
        <v/>
      </c>
      <c r="O709" s="21" t="str">
        <f t="shared" si="83"/>
        <v/>
      </c>
      <c r="P709" s="21" t="str">
        <f t="shared" si="84"/>
        <v/>
      </c>
      <c r="Q709" s="21" t="str">
        <f t="shared" si="85"/>
        <v/>
      </c>
      <c r="R709" s="21" t="str">
        <f t="shared" si="86"/>
        <v/>
      </c>
      <c r="S709" s="7" t="str">
        <f>IF(ROW()-5&lt;=Kontroll!$B$8,1,"")</f>
        <v/>
      </c>
    </row>
    <row r="710" spans="1:19" x14ac:dyDescent="0.2">
      <c r="A710" s="7" t="str">
        <f t="shared" ref="A710:A773" si="88">IF($S710="","",ROW()-5)</f>
        <v/>
      </c>
      <c r="B710" s="7" t="str">
        <f>IF($S710="","",INT(($A710-1)/Kontroll!$B$6)+1)</f>
        <v/>
      </c>
      <c r="C710" s="7" t="str">
        <f>IF($S710="","",MOD($A710-1,Kontroll!$B$6)+1)</f>
        <v/>
      </c>
      <c r="D710" s="15" t="str">
        <f>IF($S710="","",INDEX(Transjer!$A$6:$A$125,$B710))</f>
        <v/>
      </c>
      <c r="E710" s="15" t="str">
        <f>IF($S710="","",INDEX(Transjer!$B$6:$B$125,$B710))</f>
        <v/>
      </c>
      <c r="F710" s="16" t="str">
        <f>IF($S710="","",INDEX(Transjer!$C$6:$C$125,$B710))</f>
        <v/>
      </c>
      <c r="G710" s="17" t="str">
        <f>IF($S710="","",INDEX(Skjermingsrenter!$A$6:$A$35,$C710))</f>
        <v/>
      </c>
      <c r="H710" s="18" t="str">
        <f>IF($S710="","",INDEX(Transjer!$D$6:$D$125,$B710))</f>
        <v/>
      </c>
      <c r="I710" s="18" t="str">
        <f>IF($S710="","",INDEX(Transjer!$E$6:$E$125,$B710))</f>
        <v/>
      </c>
      <c r="J710" s="19" t="str">
        <f>IF($S710="","",INDEX(Skjermingsrenter!$B$6:$B$35,$C710))</f>
        <v/>
      </c>
      <c r="K710" s="20" t="str">
        <f t="shared" ref="K710:K773" si="89">IF($S710="","",MAX(DATE($G710,1,1),$F710))</f>
        <v/>
      </c>
      <c r="L710" s="21" t="str">
        <f>IF($S710="","",IF($G710&lt;YEAR($F710),0,$H710*SUMIFS(Utbytter!$D$6:$D$1005,Utbytter!$A$6:$A$1005,$E710,Utbytter!$B$6:$B$1005,"&gt;="&amp;$K710,Utbytter!$B$6:$B$1005,"&lt;="&amp;DATE($G710,12,31))))</f>
        <v/>
      </c>
      <c r="M710" s="21" t="str">
        <f t="shared" si="87"/>
        <v/>
      </c>
      <c r="N710" s="21" t="str">
        <f t="shared" ref="N710:N773" si="90">IF($S710="","",IF($F710&lt;=DATE($G710,12,31),($I710+$M710)*$J710,0))</f>
        <v/>
      </c>
      <c r="O710" s="21" t="str">
        <f t="shared" ref="O710:O773" si="91">IF($S710="","",$M710+$N710)</f>
        <v/>
      </c>
      <c r="P710" s="21" t="str">
        <f t="shared" ref="P710:P773" si="92">IF($S710="","",MIN($L710,$O710))</f>
        <v/>
      </c>
      <c r="Q710" s="21" t="str">
        <f t="shared" ref="Q710:Q773" si="93">IF($S710="","",$O710-$P710)</f>
        <v/>
      </c>
      <c r="R710" s="21" t="str">
        <f t="shared" ref="R710:R773" si="94">IF($S710="","",$L710-$P710)</f>
        <v/>
      </c>
      <c r="S710" s="7" t="str">
        <f>IF(ROW()-5&lt;=Kontroll!$B$8,1,"")</f>
        <v/>
      </c>
    </row>
    <row r="711" spans="1:19" x14ac:dyDescent="0.2">
      <c r="A711" s="7" t="str">
        <f t="shared" si="88"/>
        <v/>
      </c>
      <c r="B711" s="7" t="str">
        <f>IF($S711="","",INT(($A711-1)/Kontroll!$B$6)+1)</f>
        <v/>
      </c>
      <c r="C711" s="7" t="str">
        <f>IF($S711="","",MOD($A711-1,Kontroll!$B$6)+1)</f>
        <v/>
      </c>
      <c r="D711" s="15" t="str">
        <f>IF($S711="","",INDEX(Transjer!$A$6:$A$125,$B711))</f>
        <v/>
      </c>
      <c r="E711" s="15" t="str">
        <f>IF($S711="","",INDEX(Transjer!$B$6:$B$125,$B711))</f>
        <v/>
      </c>
      <c r="F711" s="16" t="str">
        <f>IF($S711="","",INDEX(Transjer!$C$6:$C$125,$B711))</f>
        <v/>
      </c>
      <c r="G711" s="17" t="str">
        <f>IF($S711="","",INDEX(Skjermingsrenter!$A$6:$A$35,$C711))</f>
        <v/>
      </c>
      <c r="H711" s="18" t="str">
        <f>IF($S711="","",INDEX(Transjer!$D$6:$D$125,$B711))</f>
        <v/>
      </c>
      <c r="I711" s="18" t="str">
        <f>IF($S711="","",INDEX(Transjer!$E$6:$E$125,$B711))</f>
        <v/>
      </c>
      <c r="J711" s="19" t="str">
        <f>IF($S711="","",INDEX(Skjermingsrenter!$B$6:$B$35,$C711))</f>
        <v/>
      </c>
      <c r="K711" s="20" t="str">
        <f t="shared" si="89"/>
        <v/>
      </c>
      <c r="L711" s="21" t="str">
        <f>IF($S711="","",IF($G711&lt;YEAR($F711),0,$H711*SUMIFS(Utbytter!$D$6:$D$1005,Utbytter!$A$6:$A$1005,$E711,Utbytter!$B$6:$B$1005,"&gt;="&amp;$K711,Utbytter!$B$6:$B$1005,"&lt;="&amp;DATE($G711,12,31))))</f>
        <v/>
      </c>
      <c r="M711" s="21" t="str">
        <f t="shared" ref="M711:M774" si="95">IF($S711="","",IF($C711=1,0,IF($D711=$D710,$Q710,0)))</f>
        <v/>
      </c>
      <c r="N711" s="21" t="str">
        <f t="shared" si="90"/>
        <v/>
      </c>
      <c r="O711" s="21" t="str">
        <f t="shared" si="91"/>
        <v/>
      </c>
      <c r="P711" s="21" t="str">
        <f t="shared" si="92"/>
        <v/>
      </c>
      <c r="Q711" s="21" t="str">
        <f t="shared" si="93"/>
        <v/>
      </c>
      <c r="R711" s="21" t="str">
        <f t="shared" si="94"/>
        <v/>
      </c>
      <c r="S711" s="7" t="str">
        <f>IF(ROW()-5&lt;=Kontroll!$B$8,1,"")</f>
        <v/>
      </c>
    </row>
    <row r="712" spans="1:19" x14ac:dyDescent="0.2">
      <c r="A712" s="7" t="str">
        <f t="shared" si="88"/>
        <v/>
      </c>
      <c r="B712" s="7" t="str">
        <f>IF($S712="","",INT(($A712-1)/Kontroll!$B$6)+1)</f>
        <v/>
      </c>
      <c r="C712" s="7" t="str">
        <f>IF($S712="","",MOD($A712-1,Kontroll!$B$6)+1)</f>
        <v/>
      </c>
      <c r="D712" s="15" t="str">
        <f>IF($S712="","",INDEX(Transjer!$A$6:$A$125,$B712))</f>
        <v/>
      </c>
      <c r="E712" s="15" t="str">
        <f>IF($S712="","",INDEX(Transjer!$B$6:$B$125,$B712))</f>
        <v/>
      </c>
      <c r="F712" s="16" t="str">
        <f>IF($S712="","",INDEX(Transjer!$C$6:$C$125,$B712))</f>
        <v/>
      </c>
      <c r="G712" s="17" t="str">
        <f>IF($S712="","",INDEX(Skjermingsrenter!$A$6:$A$35,$C712))</f>
        <v/>
      </c>
      <c r="H712" s="18" t="str">
        <f>IF($S712="","",INDEX(Transjer!$D$6:$D$125,$B712))</f>
        <v/>
      </c>
      <c r="I712" s="18" t="str">
        <f>IF($S712="","",INDEX(Transjer!$E$6:$E$125,$B712))</f>
        <v/>
      </c>
      <c r="J712" s="19" t="str">
        <f>IF($S712="","",INDEX(Skjermingsrenter!$B$6:$B$35,$C712))</f>
        <v/>
      </c>
      <c r="K712" s="20" t="str">
        <f t="shared" si="89"/>
        <v/>
      </c>
      <c r="L712" s="21" t="str">
        <f>IF($S712="","",IF($G712&lt;YEAR($F712),0,$H712*SUMIFS(Utbytter!$D$6:$D$1005,Utbytter!$A$6:$A$1005,$E712,Utbytter!$B$6:$B$1005,"&gt;="&amp;$K712,Utbytter!$B$6:$B$1005,"&lt;="&amp;DATE($G712,12,31))))</f>
        <v/>
      </c>
      <c r="M712" s="21" t="str">
        <f t="shared" si="95"/>
        <v/>
      </c>
      <c r="N712" s="21" t="str">
        <f t="shared" si="90"/>
        <v/>
      </c>
      <c r="O712" s="21" t="str">
        <f t="shared" si="91"/>
        <v/>
      </c>
      <c r="P712" s="21" t="str">
        <f t="shared" si="92"/>
        <v/>
      </c>
      <c r="Q712" s="21" t="str">
        <f t="shared" si="93"/>
        <v/>
      </c>
      <c r="R712" s="21" t="str">
        <f t="shared" si="94"/>
        <v/>
      </c>
      <c r="S712" s="7" t="str">
        <f>IF(ROW()-5&lt;=Kontroll!$B$8,1,"")</f>
        <v/>
      </c>
    </row>
    <row r="713" spans="1:19" x14ac:dyDescent="0.2">
      <c r="A713" s="7" t="str">
        <f t="shared" si="88"/>
        <v/>
      </c>
      <c r="B713" s="7" t="str">
        <f>IF($S713="","",INT(($A713-1)/Kontroll!$B$6)+1)</f>
        <v/>
      </c>
      <c r="C713" s="7" t="str">
        <f>IF($S713="","",MOD($A713-1,Kontroll!$B$6)+1)</f>
        <v/>
      </c>
      <c r="D713" s="15" t="str">
        <f>IF($S713="","",INDEX(Transjer!$A$6:$A$125,$B713))</f>
        <v/>
      </c>
      <c r="E713" s="15" t="str">
        <f>IF($S713="","",INDEX(Transjer!$B$6:$B$125,$B713))</f>
        <v/>
      </c>
      <c r="F713" s="16" t="str">
        <f>IF($S713="","",INDEX(Transjer!$C$6:$C$125,$B713))</f>
        <v/>
      </c>
      <c r="G713" s="17" t="str">
        <f>IF($S713="","",INDEX(Skjermingsrenter!$A$6:$A$35,$C713))</f>
        <v/>
      </c>
      <c r="H713" s="18" t="str">
        <f>IF($S713="","",INDEX(Transjer!$D$6:$D$125,$B713))</f>
        <v/>
      </c>
      <c r="I713" s="18" t="str">
        <f>IF($S713="","",INDEX(Transjer!$E$6:$E$125,$B713))</f>
        <v/>
      </c>
      <c r="J713" s="19" t="str">
        <f>IF($S713="","",INDEX(Skjermingsrenter!$B$6:$B$35,$C713))</f>
        <v/>
      </c>
      <c r="K713" s="20" t="str">
        <f t="shared" si="89"/>
        <v/>
      </c>
      <c r="L713" s="21" t="str">
        <f>IF($S713="","",IF($G713&lt;YEAR($F713),0,$H713*SUMIFS(Utbytter!$D$6:$D$1005,Utbytter!$A$6:$A$1005,$E713,Utbytter!$B$6:$B$1005,"&gt;="&amp;$K713,Utbytter!$B$6:$B$1005,"&lt;="&amp;DATE($G713,12,31))))</f>
        <v/>
      </c>
      <c r="M713" s="21" t="str">
        <f t="shared" si="95"/>
        <v/>
      </c>
      <c r="N713" s="21" t="str">
        <f t="shared" si="90"/>
        <v/>
      </c>
      <c r="O713" s="21" t="str">
        <f t="shared" si="91"/>
        <v/>
      </c>
      <c r="P713" s="21" t="str">
        <f t="shared" si="92"/>
        <v/>
      </c>
      <c r="Q713" s="21" t="str">
        <f t="shared" si="93"/>
        <v/>
      </c>
      <c r="R713" s="21" t="str">
        <f t="shared" si="94"/>
        <v/>
      </c>
      <c r="S713" s="7" t="str">
        <f>IF(ROW()-5&lt;=Kontroll!$B$8,1,"")</f>
        <v/>
      </c>
    </row>
    <row r="714" spans="1:19" x14ac:dyDescent="0.2">
      <c r="A714" s="7" t="str">
        <f t="shared" si="88"/>
        <v/>
      </c>
      <c r="B714" s="7" t="str">
        <f>IF($S714="","",INT(($A714-1)/Kontroll!$B$6)+1)</f>
        <v/>
      </c>
      <c r="C714" s="7" t="str">
        <f>IF($S714="","",MOD($A714-1,Kontroll!$B$6)+1)</f>
        <v/>
      </c>
      <c r="D714" s="15" t="str">
        <f>IF($S714="","",INDEX(Transjer!$A$6:$A$125,$B714))</f>
        <v/>
      </c>
      <c r="E714" s="15" t="str">
        <f>IF($S714="","",INDEX(Transjer!$B$6:$B$125,$B714))</f>
        <v/>
      </c>
      <c r="F714" s="16" t="str">
        <f>IF($S714="","",INDEX(Transjer!$C$6:$C$125,$B714))</f>
        <v/>
      </c>
      <c r="G714" s="17" t="str">
        <f>IF($S714="","",INDEX(Skjermingsrenter!$A$6:$A$35,$C714))</f>
        <v/>
      </c>
      <c r="H714" s="18" t="str">
        <f>IF($S714="","",INDEX(Transjer!$D$6:$D$125,$B714))</f>
        <v/>
      </c>
      <c r="I714" s="18" t="str">
        <f>IF($S714="","",INDEX(Transjer!$E$6:$E$125,$B714))</f>
        <v/>
      </c>
      <c r="J714" s="19" t="str">
        <f>IF($S714="","",INDEX(Skjermingsrenter!$B$6:$B$35,$C714))</f>
        <v/>
      </c>
      <c r="K714" s="20" t="str">
        <f t="shared" si="89"/>
        <v/>
      </c>
      <c r="L714" s="21" t="str">
        <f>IF($S714="","",IF($G714&lt;YEAR($F714),0,$H714*SUMIFS(Utbytter!$D$6:$D$1005,Utbytter!$A$6:$A$1005,$E714,Utbytter!$B$6:$B$1005,"&gt;="&amp;$K714,Utbytter!$B$6:$B$1005,"&lt;="&amp;DATE($G714,12,31))))</f>
        <v/>
      </c>
      <c r="M714" s="21" t="str">
        <f t="shared" si="95"/>
        <v/>
      </c>
      <c r="N714" s="21" t="str">
        <f t="shared" si="90"/>
        <v/>
      </c>
      <c r="O714" s="21" t="str">
        <f t="shared" si="91"/>
        <v/>
      </c>
      <c r="P714" s="21" t="str">
        <f t="shared" si="92"/>
        <v/>
      </c>
      <c r="Q714" s="21" t="str">
        <f t="shared" si="93"/>
        <v/>
      </c>
      <c r="R714" s="21" t="str">
        <f t="shared" si="94"/>
        <v/>
      </c>
      <c r="S714" s="7" t="str">
        <f>IF(ROW()-5&lt;=Kontroll!$B$8,1,"")</f>
        <v/>
      </c>
    </row>
    <row r="715" spans="1:19" x14ac:dyDescent="0.2">
      <c r="A715" s="7" t="str">
        <f t="shared" si="88"/>
        <v/>
      </c>
      <c r="B715" s="7" t="str">
        <f>IF($S715="","",INT(($A715-1)/Kontroll!$B$6)+1)</f>
        <v/>
      </c>
      <c r="C715" s="7" t="str">
        <f>IF($S715="","",MOD($A715-1,Kontroll!$B$6)+1)</f>
        <v/>
      </c>
      <c r="D715" s="15" t="str">
        <f>IF($S715="","",INDEX(Transjer!$A$6:$A$125,$B715))</f>
        <v/>
      </c>
      <c r="E715" s="15" t="str">
        <f>IF($S715="","",INDEX(Transjer!$B$6:$B$125,$B715))</f>
        <v/>
      </c>
      <c r="F715" s="16" t="str">
        <f>IF($S715="","",INDEX(Transjer!$C$6:$C$125,$B715))</f>
        <v/>
      </c>
      <c r="G715" s="17" t="str">
        <f>IF($S715="","",INDEX(Skjermingsrenter!$A$6:$A$35,$C715))</f>
        <v/>
      </c>
      <c r="H715" s="18" t="str">
        <f>IF($S715="","",INDEX(Transjer!$D$6:$D$125,$B715))</f>
        <v/>
      </c>
      <c r="I715" s="18" t="str">
        <f>IF($S715="","",INDEX(Transjer!$E$6:$E$125,$B715))</f>
        <v/>
      </c>
      <c r="J715" s="19" t="str">
        <f>IF($S715="","",INDEX(Skjermingsrenter!$B$6:$B$35,$C715))</f>
        <v/>
      </c>
      <c r="K715" s="20" t="str">
        <f t="shared" si="89"/>
        <v/>
      </c>
      <c r="L715" s="21" t="str">
        <f>IF($S715="","",IF($G715&lt;YEAR($F715),0,$H715*SUMIFS(Utbytter!$D$6:$D$1005,Utbytter!$A$6:$A$1005,$E715,Utbytter!$B$6:$B$1005,"&gt;="&amp;$K715,Utbytter!$B$6:$B$1005,"&lt;="&amp;DATE($G715,12,31))))</f>
        <v/>
      </c>
      <c r="M715" s="21" t="str">
        <f t="shared" si="95"/>
        <v/>
      </c>
      <c r="N715" s="21" t="str">
        <f t="shared" si="90"/>
        <v/>
      </c>
      <c r="O715" s="21" t="str">
        <f t="shared" si="91"/>
        <v/>
      </c>
      <c r="P715" s="21" t="str">
        <f t="shared" si="92"/>
        <v/>
      </c>
      <c r="Q715" s="21" t="str">
        <f t="shared" si="93"/>
        <v/>
      </c>
      <c r="R715" s="21" t="str">
        <f t="shared" si="94"/>
        <v/>
      </c>
      <c r="S715" s="7" t="str">
        <f>IF(ROW()-5&lt;=Kontroll!$B$8,1,"")</f>
        <v/>
      </c>
    </row>
    <row r="716" spans="1:19" x14ac:dyDescent="0.2">
      <c r="A716" s="7" t="str">
        <f t="shared" si="88"/>
        <v/>
      </c>
      <c r="B716" s="7" t="str">
        <f>IF($S716="","",INT(($A716-1)/Kontroll!$B$6)+1)</f>
        <v/>
      </c>
      <c r="C716" s="7" t="str">
        <f>IF($S716="","",MOD($A716-1,Kontroll!$B$6)+1)</f>
        <v/>
      </c>
      <c r="D716" s="15" t="str">
        <f>IF($S716="","",INDEX(Transjer!$A$6:$A$125,$B716))</f>
        <v/>
      </c>
      <c r="E716" s="15" t="str">
        <f>IF($S716="","",INDEX(Transjer!$B$6:$B$125,$B716))</f>
        <v/>
      </c>
      <c r="F716" s="16" t="str">
        <f>IF($S716="","",INDEX(Transjer!$C$6:$C$125,$B716))</f>
        <v/>
      </c>
      <c r="G716" s="17" t="str">
        <f>IF($S716="","",INDEX(Skjermingsrenter!$A$6:$A$35,$C716))</f>
        <v/>
      </c>
      <c r="H716" s="18" t="str">
        <f>IF($S716="","",INDEX(Transjer!$D$6:$D$125,$B716))</f>
        <v/>
      </c>
      <c r="I716" s="18" t="str">
        <f>IF($S716="","",INDEX(Transjer!$E$6:$E$125,$B716))</f>
        <v/>
      </c>
      <c r="J716" s="19" t="str">
        <f>IF($S716="","",INDEX(Skjermingsrenter!$B$6:$B$35,$C716))</f>
        <v/>
      </c>
      <c r="K716" s="20" t="str">
        <f t="shared" si="89"/>
        <v/>
      </c>
      <c r="L716" s="21" t="str">
        <f>IF($S716="","",IF($G716&lt;YEAR($F716),0,$H716*SUMIFS(Utbytter!$D$6:$D$1005,Utbytter!$A$6:$A$1005,$E716,Utbytter!$B$6:$B$1005,"&gt;="&amp;$K716,Utbytter!$B$6:$B$1005,"&lt;="&amp;DATE($G716,12,31))))</f>
        <v/>
      </c>
      <c r="M716" s="21" t="str">
        <f t="shared" si="95"/>
        <v/>
      </c>
      <c r="N716" s="21" t="str">
        <f t="shared" si="90"/>
        <v/>
      </c>
      <c r="O716" s="21" t="str">
        <f t="shared" si="91"/>
        <v/>
      </c>
      <c r="P716" s="21" t="str">
        <f t="shared" si="92"/>
        <v/>
      </c>
      <c r="Q716" s="21" t="str">
        <f t="shared" si="93"/>
        <v/>
      </c>
      <c r="R716" s="21" t="str">
        <f t="shared" si="94"/>
        <v/>
      </c>
      <c r="S716" s="7" t="str">
        <f>IF(ROW()-5&lt;=Kontroll!$B$8,1,"")</f>
        <v/>
      </c>
    </row>
    <row r="717" spans="1:19" x14ac:dyDescent="0.2">
      <c r="A717" s="7" t="str">
        <f t="shared" si="88"/>
        <v/>
      </c>
      <c r="B717" s="7" t="str">
        <f>IF($S717="","",INT(($A717-1)/Kontroll!$B$6)+1)</f>
        <v/>
      </c>
      <c r="C717" s="7" t="str">
        <f>IF($S717="","",MOD($A717-1,Kontroll!$B$6)+1)</f>
        <v/>
      </c>
      <c r="D717" s="15" t="str">
        <f>IF($S717="","",INDEX(Transjer!$A$6:$A$125,$B717))</f>
        <v/>
      </c>
      <c r="E717" s="15" t="str">
        <f>IF($S717="","",INDEX(Transjer!$B$6:$B$125,$B717))</f>
        <v/>
      </c>
      <c r="F717" s="16" t="str">
        <f>IF($S717="","",INDEX(Transjer!$C$6:$C$125,$B717))</f>
        <v/>
      </c>
      <c r="G717" s="17" t="str">
        <f>IF($S717="","",INDEX(Skjermingsrenter!$A$6:$A$35,$C717))</f>
        <v/>
      </c>
      <c r="H717" s="18" t="str">
        <f>IF($S717="","",INDEX(Transjer!$D$6:$D$125,$B717))</f>
        <v/>
      </c>
      <c r="I717" s="18" t="str">
        <f>IF($S717="","",INDEX(Transjer!$E$6:$E$125,$B717))</f>
        <v/>
      </c>
      <c r="J717" s="19" t="str">
        <f>IF($S717="","",INDEX(Skjermingsrenter!$B$6:$B$35,$C717))</f>
        <v/>
      </c>
      <c r="K717" s="20" t="str">
        <f t="shared" si="89"/>
        <v/>
      </c>
      <c r="L717" s="21" t="str">
        <f>IF($S717="","",IF($G717&lt;YEAR($F717),0,$H717*SUMIFS(Utbytter!$D$6:$D$1005,Utbytter!$A$6:$A$1005,$E717,Utbytter!$B$6:$B$1005,"&gt;="&amp;$K717,Utbytter!$B$6:$B$1005,"&lt;="&amp;DATE($G717,12,31))))</f>
        <v/>
      </c>
      <c r="M717" s="21" t="str">
        <f t="shared" si="95"/>
        <v/>
      </c>
      <c r="N717" s="21" t="str">
        <f t="shared" si="90"/>
        <v/>
      </c>
      <c r="O717" s="21" t="str">
        <f t="shared" si="91"/>
        <v/>
      </c>
      <c r="P717" s="21" t="str">
        <f t="shared" si="92"/>
        <v/>
      </c>
      <c r="Q717" s="21" t="str">
        <f t="shared" si="93"/>
        <v/>
      </c>
      <c r="R717" s="21" t="str">
        <f t="shared" si="94"/>
        <v/>
      </c>
      <c r="S717" s="7" t="str">
        <f>IF(ROW()-5&lt;=Kontroll!$B$8,1,"")</f>
        <v/>
      </c>
    </row>
    <row r="718" spans="1:19" x14ac:dyDescent="0.2">
      <c r="A718" s="7" t="str">
        <f t="shared" si="88"/>
        <v/>
      </c>
      <c r="B718" s="7" t="str">
        <f>IF($S718="","",INT(($A718-1)/Kontroll!$B$6)+1)</f>
        <v/>
      </c>
      <c r="C718" s="7" t="str">
        <f>IF($S718="","",MOD($A718-1,Kontroll!$B$6)+1)</f>
        <v/>
      </c>
      <c r="D718" s="15" t="str">
        <f>IF($S718="","",INDEX(Transjer!$A$6:$A$125,$B718))</f>
        <v/>
      </c>
      <c r="E718" s="15" t="str">
        <f>IF($S718="","",INDEX(Transjer!$B$6:$B$125,$B718))</f>
        <v/>
      </c>
      <c r="F718" s="16" t="str">
        <f>IF($S718="","",INDEX(Transjer!$C$6:$C$125,$B718))</f>
        <v/>
      </c>
      <c r="G718" s="17" t="str">
        <f>IF($S718="","",INDEX(Skjermingsrenter!$A$6:$A$35,$C718))</f>
        <v/>
      </c>
      <c r="H718" s="18" t="str">
        <f>IF($S718="","",INDEX(Transjer!$D$6:$D$125,$B718))</f>
        <v/>
      </c>
      <c r="I718" s="18" t="str">
        <f>IF($S718="","",INDEX(Transjer!$E$6:$E$125,$B718))</f>
        <v/>
      </c>
      <c r="J718" s="19" t="str">
        <f>IF($S718="","",INDEX(Skjermingsrenter!$B$6:$B$35,$C718))</f>
        <v/>
      </c>
      <c r="K718" s="20" t="str">
        <f t="shared" si="89"/>
        <v/>
      </c>
      <c r="L718" s="21" t="str">
        <f>IF($S718="","",IF($G718&lt;YEAR($F718),0,$H718*SUMIFS(Utbytter!$D$6:$D$1005,Utbytter!$A$6:$A$1005,$E718,Utbytter!$B$6:$B$1005,"&gt;="&amp;$K718,Utbytter!$B$6:$B$1005,"&lt;="&amp;DATE($G718,12,31))))</f>
        <v/>
      </c>
      <c r="M718" s="21" t="str">
        <f t="shared" si="95"/>
        <v/>
      </c>
      <c r="N718" s="21" t="str">
        <f t="shared" si="90"/>
        <v/>
      </c>
      <c r="O718" s="21" t="str">
        <f t="shared" si="91"/>
        <v/>
      </c>
      <c r="P718" s="21" t="str">
        <f t="shared" si="92"/>
        <v/>
      </c>
      <c r="Q718" s="21" t="str">
        <f t="shared" si="93"/>
        <v/>
      </c>
      <c r="R718" s="21" t="str">
        <f t="shared" si="94"/>
        <v/>
      </c>
      <c r="S718" s="7" t="str">
        <f>IF(ROW()-5&lt;=Kontroll!$B$8,1,"")</f>
        <v/>
      </c>
    </row>
    <row r="719" spans="1:19" x14ac:dyDescent="0.2">
      <c r="A719" s="7" t="str">
        <f t="shared" si="88"/>
        <v/>
      </c>
      <c r="B719" s="7" t="str">
        <f>IF($S719="","",INT(($A719-1)/Kontroll!$B$6)+1)</f>
        <v/>
      </c>
      <c r="C719" s="7" t="str">
        <f>IF($S719="","",MOD($A719-1,Kontroll!$B$6)+1)</f>
        <v/>
      </c>
      <c r="D719" s="15" t="str">
        <f>IF($S719="","",INDEX(Transjer!$A$6:$A$125,$B719))</f>
        <v/>
      </c>
      <c r="E719" s="15" t="str">
        <f>IF($S719="","",INDEX(Transjer!$B$6:$B$125,$B719))</f>
        <v/>
      </c>
      <c r="F719" s="16" t="str">
        <f>IF($S719="","",INDEX(Transjer!$C$6:$C$125,$B719))</f>
        <v/>
      </c>
      <c r="G719" s="17" t="str">
        <f>IF($S719="","",INDEX(Skjermingsrenter!$A$6:$A$35,$C719))</f>
        <v/>
      </c>
      <c r="H719" s="18" t="str">
        <f>IF($S719="","",INDEX(Transjer!$D$6:$D$125,$B719))</f>
        <v/>
      </c>
      <c r="I719" s="18" t="str">
        <f>IF($S719="","",INDEX(Transjer!$E$6:$E$125,$B719))</f>
        <v/>
      </c>
      <c r="J719" s="19" t="str">
        <f>IF($S719="","",INDEX(Skjermingsrenter!$B$6:$B$35,$C719))</f>
        <v/>
      </c>
      <c r="K719" s="20" t="str">
        <f t="shared" si="89"/>
        <v/>
      </c>
      <c r="L719" s="21" t="str">
        <f>IF($S719="","",IF($G719&lt;YEAR($F719),0,$H719*SUMIFS(Utbytter!$D$6:$D$1005,Utbytter!$A$6:$A$1005,$E719,Utbytter!$B$6:$B$1005,"&gt;="&amp;$K719,Utbytter!$B$6:$B$1005,"&lt;="&amp;DATE($G719,12,31))))</f>
        <v/>
      </c>
      <c r="M719" s="21" t="str">
        <f t="shared" si="95"/>
        <v/>
      </c>
      <c r="N719" s="21" t="str">
        <f t="shared" si="90"/>
        <v/>
      </c>
      <c r="O719" s="21" t="str">
        <f t="shared" si="91"/>
        <v/>
      </c>
      <c r="P719" s="21" t="str">
        <f t="shared" si="92"/>
        <v/>
      </c>
      <c r="Q719" s="21" t="str">
        <f t="shared" si="93"/>
        <v/>
      </c>
      <c r="R719" s="21" t="str">
        <f t="shared" si="94"/>
        <v/>
      </c>
      <c r="S719" s="7" t="str">
        <f>IF(ROW()-5&lt;=Kontroll!$B$8,1,"")</f>
        <v/>
      </c>
    </row>
    <row r="720" spans="1:19" x14ac:dyDescent="0.2">
      <c r="A720" s="7" t="str">
        <f t="shared" si="88"/>
        <v/>
      </c>
      <c r="B720" s="7" t="str">
        <f>IF($S720="","",INT(($A720-1)/Kontroll!$B$6)+1)</f>
        <v/>
      </c>
      <c r="C720" s="7" t="str">
        <f>IF($S720="","",MOD($A720-1,Kontroll!$B$6)+1)</f>
        <v/>
      </c>
      <c r="D720" s="15" t="str">
        <f>IF($S720="","",INDEX(Transjer!$A$6:$A$125,$B720))</f>
        <v/>
      </c>
      <c r="E720" s="15" t="str">
        <f>IF($S720="","",INDEX(Transjer!$B$6:$B$125,$B720))</f>
        <v/>
      </c>
      <c r="F720" s="16" t="str">
        <f>IF($S720="","",INDEX(Transjer!$C$6:$C$125,$B720))</f>
        <v/>
      </c>
      <c r="G720" s="17" t="str">
        <f>IF($S720="","",INDEX(Skjermingsrenter!$A$6:$A$35,$C720))</f>
        <v/>
      </c>
      <c r="H720" s="18" t="str">
        <f>IF($S720="","",INDEX(Transjer!$D$6:$D$125,$B720))</f>
        <v/>
      </c>
      <c r="I720" s="18" t="str">
        <f>IF($S720="","",INDEX(Transjer!$E$6:$E$125,$B720))</f>
        <v/>
      </c>
      <c r="J720" s="19" t="str">
        <f>IF($S720="","",INDEX(Skjermingsrenter!$B$6:$B$35,$C720))</f>
        <v/>
      </c>
      <c r="K720" s="20" t="str">
        <f t="shared" si="89"/>
        <v/>
      </c>
      <c r="L720" s="21" t="str">
        <f>IF($S720="","",IF($G720&lt;YEAR($F720),0,$H720*SUMIFS(Utbytter!$D$6:$D$1005,Utbytter!$A$6:$A$1005,$E720,Utbytter!$B$6:$B$1005,"&gt;="&amp;$K720,Utbytter!$B$6:$B$1005,"&lt;="&amp;DATE($G720,12,31))))</f>
        <v/>
      </c>
      <c r="M720" s="21" t="str">
        <f t="shared" si="95"/>
        <v/>
      </c>
      <c r="N720" s="21" t="str">
        <f t="shared" si="90"/>
        <v/>
      </c>
      <c r="O720" s="21" t="str">
        <f t="shared" si="91"/>
        <v/>
      </c>
      <c r="P720" s="21" t="str">
        <f t="shared" si="92"/>
        <v/>
      </c>
      <c r="Q720" s="21" t="str">
        <f t="shared" si="93"/>
        <v/>
      </c>
      <c r="R720" s="21" t="str">
        <f t="shared" si="94"/>
        <v/>
      </c>
      <c r="S720" s="7" t="str">
        <f>IF(ROW()-5&lt;=Kontroll!$B$8,1,"")</f>
        <v/>
      </c>
    </row>
    <row r="721" spans="1:19" x14ac:dyDescent="0.2">
      <c r="A721" s="7" t="str">
        <f t="shared" si="88"/>
        <v/>
      </c>
      <c r="B721" s="7" t="str">
        <f>IF($S721="","",INT(($A721-1)/Kontroll!$B$6)+1)</f>
        <v/>
      </c>
      <c r="C721" s="7" t="str">
        <f>IF($S721="","",MOD($A721-1,Kontroll!$B$6)+1)</f>
        <v/>
      </c>
      <c r="D721" s="15" t="str">
        <f>IF($S721="","",INDEX(Transjer!$A$6:$A$125,$B721))</f>
        <v/>
      </c>
      <c r="E721" s="15" t="str">
        <f>IF($S721="","",INDEX(Transjer!$B$6:$B$125,$B721))</f>
        <v/>
      </c>
      <c r="F721" s="16" t="str">
        <f>IF($S721="","",INDEX(Transjer!$C$6:$C$125,$B721))</f>
        <v/>
      </c>
      <c r="G721" s="17" t="str">
        <f>IF($S721="","",INDEX(Skjermingsrenter!$A$6:$A$35,$C721))</f>
        <v/>
      </c>
      <c r="H721" s="18" t="str">
        <f>IF($S721="","",INDEX(Transjer!$D$6:$D$125,$B721))</f>
        <v/>
      </c>
      <c r="I721" s="18" t="str">
        <f>IF($S721="","",INDEX(Transjer!$E$6:$E$125,$B721))</f>
        <v/>
      </c>
      <c r="J721" s="19" t="str">
        <f>IF($S721="","",INDEX(Skjermingsrenter!$B$6:$B$35,$C721))</f>
        <v/>
      </c>
      <c r="K721" s="20" t="str">
        <f t="shared" si="89"/>
        <v/>
      </c>
      <c r="L721" s="21" t="str">
        <f>IF($S721="","",IF($G721&lt;YEAR($F721),0,$H721*SUMIFS(Utbytter!$D$6:$D$1005,Utbytter!$A$6:$A$1005,$E721,Utbytter!$B$6:$B$1005,"&gt;="&amp;$K721,Utbytter!$B$6:$B$1005,"&lt;="&amp;DATE($G721,12,31))))</f>
        <v/>
      </c>
      <c r="M721" s="21" t="str">
        <f t="shared" si="95"/>
        <v/>
      </c>
      <c r="N721" s="21" t="str">
        <f t="shared" si="90"/>
        <v/>
      </c>
      <c r="O721" s="21" t="str">
        <f t="shared" si="91"/>
        <v/>
      </c>
      <c r="P721" s="21" t="str">
        <f t="shared" si="92"/>
        <v/>
      </c>
      <c r="Q721" s="21" t="str">
        <f t="shared" si="93"/>
        <v/>
      </c>
      <c r="R721" s="21" t="str">
        <f t="shared" si="94"/>
        <v/>
      </c>
      <c r="S721" s="7" t="str">
        <f>IF(ROW()-5&lt;=Kontroll!$B$8,1,"")</f>
        <v/>
      </c>
    </row>
    <row r="722" spans="1:19" x14ac:dyDescent="0.2">
      <c r="A722" s="7" t="str">
        <f t="shared" si="88"/>
        <v/>
      </c>
      <c r="B722" s="7" t="str">
        <f>IF($S722="","",INT(($A722-1)/Kontroll!$B$6)+1)</f>
        <v/>
      </c>
      <c r="C722" s="7" t="str">
        <f>IF($S722="","",MOD($A722-1,Kontroll!$B$6)+1)</f>
        <v/>
      </c>
      <c r="D722" s="15" t="str">
        <f>IF($S722="","",INDEX(Transjer!$A$6:$A$125,$B722))</f>
        <v/>
      </c>
      <c r="E722" s="15" t="str">
        <f>IF($S722="","",INDEX(Transjer!$B$6:$B$125,$B722))</f>
        <v/>
      </c>
      <c r="F722" s="16" t="str">
        <f>IF($S722="","",INDEX(Transjer!$C$6:$C$125,$B722))</f>
        <v/>
      </c>
      <c r="G722" s="17" t="str">
        <f>IF($S722="","",INDEX(Skjermingsrenter!$A$6:$A$35,$C722))</f>
        <v/>
      </c>
      <c r="H722" s="18" t="str">
        <f>IF($S722="","",INDEX(Transjer!$D$6:$D$125,$B722))</f>
        <v/>
      </c>
      <c r="I722" s="18" t="str">
        <f>IF($S722="","",INDEX(Transjer!$E$6:$E$125,$B722))</f>
        <v/>
      </c>
      <c r="J722" s="19" t="str">
        <f>IF($S722="","",INDEX(Skjermingsrenter!$B$6:$B$35,$C722))</f>
        <v/>
      </c>
      <c r="K722" s="20" t="str">
        <f t="shared" si="89"/>
        <v/>
      </c>
      <c r="L722" s="21" t="str">
        <f>IF($S722="","",IF($G722&lt;YEAR($F722),0,$H722*SUMIFS(Utbytter!$D$6:$D$1005,Utbytter!$A$6:$A$1005,$E722,Utbytter!$B$6:$B$1005,"&gt;="&amp;$K722,Utbytter!$B$6:$B$1005,"&lt;="&amp;DATE($G722,12,31))))</f>
        <v/>
      </c>
      <c r="M722" s="21" t="str">
        <f t="shared" si="95"/>
        <v/>
      </c>
      <c r="N722" s="21" t="str">
        <f t="shared" si="90"/>
        <v/>
      </c>
      <c r="O722" s="21" t="str">
        <f t="shared" si="91"/>
        <v/>
      </c>
      <c r="P722" s="21" t="str">
        <f t="shared" si="92"/>
        <v/>
      </c>
      <c r="Q722" s="21" t="str">
        <f t="shared" si="93"/>
        <v/>
      </c>
      <c r="R722" s="21" t="str">
        <f t="shared" si="94"/>
        <v/>
      </c>
      <c r="S722" s="7" t="str">
        <f>IF(ROW()-5&lt;=Kontroll!$B$8,1,"")</f>
        <v/>
      </c>
    </row>
    <row r="723" spans="1:19" x14ac:dyDescent="0.2">
      <c r="A723" s="7" t="str">
        <f t="shared" si="88"/>
        <v/>
      </c>
      <c r="B723" s="7" t="str">
        <f>IF($S723="","",INT(($A723-1)/Kontroll!$B$6)+1)</f>
        <v/>
      </c>
      <c r="C723" s="7" t="str">
        <f>IF($S723="","",MOD($A723-1,Kontroll!$B$6)+1)</f>
        <v/>
      </c>
      <c r="D723" s="15" t="str">
        <f>IF($S723="","",INDEX(Transjer!$A$6:$A$125,$B723))</f>
        <v/>
      </c>
      <c r="E723" s="15" t="str">
        <f>IF($S723="","",INDEX(Transjer!$B$6:$B$125,$B723))</f>
        <v/>
      </c>
      <c r="F723" s="16" t="str">
        <f>IF($S723="","",INDEX(Transjer!$C$6:$C$125,$B723))</f>
        <v/>
      </c>
      <c r="G723" s="17" t="str">
        <f>IF($S723="","",INDEX(Skjermingsrenter!$A$6:$A$35,$C723))</f>
        <v/>
      </c>
      <c r="H723" s="18" t="str">
        <f>IF($S723="","",INDEX(Transjer!$D$6:$D$125,$B723))</f>
        <v/>
      </c>
      <c r="I723" s="18" t="str">
        <f>IF($S723="","",INDEX(Transjer!$E$6:$E$125,$B723))</f>
        <v/>
      </c>
      <c r="J723" s="19" t="str">
        <f>IF($S723="","",INDEX(Skjermingsrenter!$B$6:$B$35,$C723))</f>
        <v/>
      </c>
      <c r="K723" s="20" t="str">
        <f t="shared" si="89"/>
        <v/>
      </c>
      <c r="L723" s="21" t="str">
        <f>IF($S723="","",IF($G723&lt;YEAR($F723),0,$H723*SUMIFS(Utbytter!$D$6:$D$1005,Utbytter!$A$6:$A$1005,$E723,Utbytter!$B$6:$B$1005,"&gt;="&amp;$K723,Utbytter!$B$6:$B$1005,"&lt;="&amp;DATE($G723,12,31))))</f>
        <v/>
      </c>
      <c r="M723" s="21" t="str">
        <f t="shared" si="95"/>
        <v/>
      </c>
      <c r="N723" s="21" t="str">
        <f t="shared" si="90"/>
        <v/>
      </c>
      <c r="O723" s="21" t="str">
        <f t="shared" si="91"/>
        <v/>
      </c>
      <c r="P723" s="21" t="str">
        <f t="shared" si="92"/>
        <v/>
      </c>
      <c r="Q723" s="21" t="str">
        <f t="shared" si="93"/>
        <v/>
      </c>
      <c r="R723" s="21" t="str">
        <f t="shared" si="94"/>
        <v/>
      </c>
      <c r="S723" s="7" t="str">
        <f>IF(ROW()-5&lt;=Kontroll!$B$8,1,"")</f>
        <v/>
      </c>
    </row>
    <row r="724" spans="1:19" x14ac:dyDescent="0.2">
      <c r="A724" s="7" t="str">
        <f t="shared" si="88"/>
        <v/>
      </c>
      <c r="B724" s="7" t="str">
        <f>IF($S724="","",INT(($A724-1)/Kontroll!$B$6)+1)</f>
        <v/>
      </c>
      <c r="C724" s="7" t="str">
        <f>IF($S724="","",MOD($A724-1,Kontroll!$B$6)+1)</f>
        <v/>
      </c>
      <c r="D724" s="15" t="str">
        <f>IF($S724="","",INDEX(Transjer!$A$6:$A$125,$B724))</f>
        <v/>
      </c>
      <c r="E724" s="15" t="str">
        <f>IF($S724="","",INDEX(Transjer!$B$6:$B$125,$B724))</f>
        <v/>
      </c>
      <c r="F724" s="16" t="str">
        <f>IF($S724="","",INDEX(Transjer!$C$6:$C$125,$B724))</f>
        <v/>
      </c>
      <c r="G724" s="17" t="str">
        <f>IF($S724="","",INDEX(Skjermingsrenter!$A$6:$A$35,$C724))</f>
        <v/>
      </c>
      <c r="H724" s="18" t="str">
        <f>IF($S724="","",INDEX(Transjer!$D$6:$D$125,$B724))</f>
        <v/>
      </c>
      <c r="I724" s="18" t="str">
        <f>IF($S724="","",INDEX(Transjer!$E$6:$E$125,$B724))</f>
        <v/>
      </c>
      <c r="J724" s="19" t="str">
        <f>IF($S724="","",INDEX(Skjermingsrenter!$B$6:$B$35,$C724))</f>
        <v/>
      </c>
      <c r="K724" s="20" t="str">
        <f t="shared" si="89"/>
        <v/>
      </c>
      <c r="L724" s="21" t="str">
        <f>IF($S724="","",IF($G724&lt;YEAR($F724),0,$H724*SUMIFS(Utbytter!$D$6:$D$1005,Utbytter!$A$6:$A$1005,$E724,Utbytter!$B$6:$B$1005,"&gt;="&amp;$K724,Utbytter!$B$6:$B$1005,"&lt;="&amp;DATE($G724,12,31))))</f>
        <v/>
      </c>
      <c r="M724" s="21" t="str">
        <f t="shared" si="95"/>
        <v/>
      </c>
      <c r="N724" s="21" t="str">
        <f t="shared" si="90"/>
        <v/>
      </c>
      <c r="O724" s="21" t="str">
        <f t="shared" si="91"/>
        <v/>
      </c>
      <c r="P724" s="21" t="str">
        <f t="shared" si="92"/>
        <v/>
      </c>
      <c r="Q724" s="21" t="str">
        <f t="shared" si="93"/>
        <v/>
      </c>
      <c r="R724" s="21" t="str">
        <f t="shared" si="94"/>
        <v/>
      </c>
      <c r="S724" s="7" t="str">
        <f>IF(ROW()-5&lt;=Kontroll!$B$8,1,"")</f>
        <v/>
      </c>
    </row>
    <row r="725" spans="1:19" x14ac:dyDescent="0.2">
      <c r="A725" s="7" t="str">
        <f t="shared" si="88"/>
        <v/>
      </c>
      <c r="B725" s="7" t="str">
        <f>IF($S725="","",INT(($A725-1)/Kontroll!$B$6)+1)</f>
        <v/>
      </c>
      <c r="C725" s="7" t="str">
        <f>IF($S725="","",MOD($A725-1,Kontroll!$B$6)+1)</f>
        <v/>
      </c>
      <c r="D725" s="15" t="str">
        <f>IF($S725="","",INDEX(Transjer!$A$6:$A$125,$B725))</f>
        <v/>
      </c>
      <c r="E725" s="15" t="str">
        <f>IF($S725="","",INDEX(Transjer!$B$6:$B$125,$B725))</f>
        <v/>
      </c>
      <c r="F725" s="16" t="str">
        <f>IF($S725="","",INDEX(Transjer!$C$6:$C$125,$B725))</f>
        <v/>
      </c>
      <c r="G725" s="17" t="str">
        <f>IF($S725="","",INDEX(Skjermingsrenter!$A$6:$A$35,$C725))</f>
        <v/>
      </c>
      <c r="H725" s="18" t="str">
        <f>IF($S725="","",INDEX(Transjer!$D$6:$D$125,$B725))</f>
        <v/>
      </c>
      <c r="I725" s="18" t="str">
        <f>IF($S725="","",INDEX(Transjer!$E$6:$E$125,$B725))</f>
        <v/>
      </c>
      <c r="J725" s="19" t="str">
        <f>IF($S725="","",INDEX(Skjermingsrenter!$B$6:$B$35,$C725))</f>
        <v/>
      </c>
      <c r="K725" s="20" t="str">
        <f t="shared" si="89"/>
        <v/>
      </c>
      <c r="L725" s="21" t="str">
        <f>IF($S725="","",IF($G725&lt;YEAR($F725),0,$H725*SUMIFS(Utbytter!$D$6:$D$1005,Utbytter!$A$6:$A$1005,$E725,Utbytter!$B$6:$B$1005,"&gt;="&amp;$K725,Utbytter!$B$6:$B$1005,"&lt;="&amp;DATE($G725,12,31))))</f>
        <v/>
      </c>
      <c r="M725" s="21" t="str">
        <f t="shared" si="95"/>
        <v/>
      </c>
      <c r="N725" s="21" t="str">
        <f t="shared" si="90"/>
        <v/>
      </c>
      <c r="O725" s="21" t="str">
        <f t="shared" si="91"/>
        <v/>
      </c>
      <c r="P725" s="21" t="str">
        <f t="shared" si="92"/>
        <v/>
      </c>
      <c r="Q725" s="21" t="str">
        <f t="shared" si="93"/>
        <v/>
      </c>
      <c r="R725" s="21" t="str">
        <f t="shared" si="94"/>
        <v/>
      </c>
      <c r="S725" s="7" t="str">
        <f>IF(ROW()-5&lt;=Kontroll!$B$8,1,"")</f>
        <v/>
      </c>
    </row>
    <row r="726" spans="1:19" x14ac:dyDescent="0.2">
      <c r="A726" s="7" t="str">
        <f t="shared" si="88"/>
        <v/>
      </c>
      <c r="B726" s="7" t="str">
        <f>IF($S726="","",INT(($A726-1)/Kontroll!$B$6)+1)</f>
        <v/>
      </c>
      <c r="C726" s="7" t="str">
        <f>IF($S726="","",MOD($A726-1,Kontroll!$B$6)+1)</f>
        <v/>
      </c>
      <c r="D726" s="15" t="str">
        <f>IF($S726="","",INDEX(Transjer!$A$6:$A$125,$B726))</f>
        <v/>
      </c>
      <c r="E726" s="15" t="str">
        <f>IF($S726="","",INDEX(Transjer!$B$6:$B$125,$B726))</f>
        <v/>
      </c>
      <c r="F726" s="16" t="str">
        <f>IF($S726="","",INDEX(Transjer!$C$6:$C$125,$B726))</f>
        <v/>
      </c>
      <c r="G726" s="17" t="str">
        <f>IF($S726="","",INDEX(Skjermingsrenter!$A$6:$A$35,$C726))</f>
        <v/>
      </c>
      <c r="H726" s="18" t="str">
        <f>IF($S726="","",INDEX(Transjer!$D$6:$D$125,$B726))</f>
        <v/>
      </c>
      <c r="I726" s="18" t="str">
        <f>IF($S726="","",INDEX(Transjer!$E$6:$E$125,$B726))</f>
        <v/>
      </c>
      <c r="J726" s="19" t="str">
        <f>IF($S726="","",INDEX(Skjermingsrenter!$B$6:$B$35,$C726))</f>
        <v/>
      </c>
      <c r="K726" s="20" t="str">
        <f t="shared" si="89"/>
        <v/>
      </c>
      <c r="L726" s="21" t="str">
        <f>IF($S726="","",IF($G726&lt;YEAR($F726),0,$H726*SUMIFS(Utbytter!$D$6:$D$1005,Utbytter!$A$6:$A$1005,$E726,Utbytter!$B$6:$B$1005,"&gt;="&amp;$K726,Utbytter!$B$6:$B$1005,"&lt;="&amp;DATE($G726,12,31))))</f>
        <v/>
      </c>
      <c r="M726" s="21" t="str">
        <f t="shared" si="95"/>
        <v/>
      </c>
      <c r="N726" s="21" t="str">
        <f t="shared" si="90"/>
        <v/>
      </c>
      <c r="O726" s="21" t="str">
        <f t="shared" si="91"/>
        <v/>
      </c>
      <c r="P726" s="21" t="str">
        <f t="shared" si="92"/>
        <v/>
      </c>
      <c r="Q726" s="21" t="str">
        <f t="shared" si="93"/>
        <v/>
      </c>
      <c r="R726" s="21" t="str">
        <f t="shared" si="94"/>
        <v/>
      </c>
      <c r="S726" s="7" t="str">
        <f>IF(ROW()-5&lt;=Kontroll!$B$8,1,"")</f>
        <v/>
      </c>
    </row>
    <row r="727" spans="1:19" x14ac:dyDescent="0.2">
      <c r="A727" s="7" t="str">
        <f t="shared" si="88"/>
        <v/>
      </c>
      <c r="B727" s="7" t="str">
        <f>IF($S727="","",INT(($A727-1)/Kontroll!$B$6)+1)</f>
        <v/>
      </c>
      <c r="C727" s="7" t="str">
        <f>IF($S727="","",MOD($A727-1,Kontroll!$B$6)+1)</f>
        <v/>
      </c>
      <c r="D727" s="15" t="str">
        <f>IF($S727="","",INDEX(Transjer!$A$6:$A$125,$B727))</f>
        <v/>
      </c>
      <c r="E727" s="15" t="str">
        <f>IF($S727="","",INDEX(Transjer!$B$6:$B$125,$B727))</f>
        <v/>
      </c>
      <c r="F727" s="16" t="str">
        <f>IF($S727="","",INDEX(Transjer!$C$6:$C$125,$B727))</f>
        <v/>
      </c>
      <c r="G727" s="17" t="str">
        <f>IF($S727="","",INDEX(Skjermingsrenter!$A$6:$A$35,$C727))</f>
        <v/>
      </c>
      <c r="H727" s="18" t="str">
        <f>IF($S727="","",INDEX(Transjer!$D$6:$D$125,$B727))</f>
        <v/>
      </c>
      <c r="I727" s="18" t="str">
        <f>IF($S727="","",INDEX(Transjer!$E$6:$E$125,$B727))</f>
        <v/>
      </c>
      <c r="J727" s="19" t="str">
        <f>IF($S727="","",INDEX(Skjermingsrenter!$B$6:$B$35,$C727))</f>
        <v/>
      </c>
      <c r="K727" s="20" t="str">
        <f t="shared" si="89"/>
        <v/>
      </c>
      <c r="L727" s="21" t="str">
        <f>IF($S727="","",IF($G727&lt;YEAR($F727),0,$H727*SUMIFS(Utbytter!$D$6:$D$1005,Utbytter!$A$6:$A$1005,$E727,Utbytter!$B$6:$B$1005,"&gt;="&amp;$K727,Utbytter!$B$6:$B$1005,"&lt;="&amp;DATE($G727,12,31))))</f>
        <v/>
      </c>
      <c r="M727" s="21" t="str">
        <f t="shared" si="95"/>
        <v/>
      </c>
      <c r="N727" s="21" t="str">
        <f t="shared" si="90"/>
        <v/>
      </c>
      <c r="O727" s="21" t="str">
        <f t="shared" si="91"/>
        <v/>
      </c>
      <c r="P727" s="21" t="str">
        <f t="shared" si="92"/>
        <v/>
      </c>
      <c r="Q727" s="21" t="str">
        <f t="shared" si="93"/>
        <v/>
      </c>
      <c r="R727" s="21" t="str">
        <f t="shared" si="94"/>
        <v/>
      </c>
      <c r="S727" s="7" t="str">
        <f>IF(ROW()-5&lt;=Kontroll!$B$8,1,"")</f>
        <v/>
      </c>
    </row>
    <row r="728" spans="1:19" x14ac:dyDescent="0.2">
      <c r="A728" s="7" t="str">
        <f t="shared" si="88"/>
        <v/>
      </c>
      <c r="B728" s="7" t="str">
        <f>IF($S728="","",INT(($A728-1)/Kontroll!$B$6)+1)</f>
        <v/>
      </c>
      <c r="C728" s="7" t="str">
        <f>IF($S728="","",MOD($A728-1,Kontroll!$B$6)+1)</f>
        <v/>
      </c>
      <c r="D728" s="15" t="str">
        <f>IF($S728="","",INDEX(Transjer!$A$6:$A$125,$B728))</f>
        <v/>
      </c>
      <c r="E728" s="15" t="str">
        <f>IF($S728="","",INDEX(Transjer!$B$6:$B$125,$B728))</f>
        <v/>
      </c>
      <c r="F728" s="16" t="str">
        <f>IF($S728="","",INDEX(Transjer!$C$6:$C$125,$B728))</f>
        <v/>
      </c>
      <c r="G728" s="17" t="str">
        <f>IF($S728="","",INDEX(Skjermingsrenter!$A$6:$A$35,$C728))</f>
        <v/>
      </c>
      <c r="H728" s="18" t="str">
        <f>IF($S728="","",INDEX(Transjer!$D$6:$D$125,$B728))</f>
        <v/>
      </c>
      <c r="I728" s="18" t="str">
        <f>IF($S728="","",INDEX(Transjer!$E$6:$E$125,$B728))</f>
        <v/>
      </c>
      <c r="J728" s="19" t="str">
        <f>IF($S728="","",INDEX(Skjermingsrenter!$B$6:$B$35,$C728))</f>
        <v/>
      </c>
      <c r="K728" s="20" t="str">
        <f t="shared" si="89"/>
        <v/>
      </c>
      <c r="L728" s="21" t="str">
        <f>IF($S728="","",IF($G728&lt;YEAR($F728),0,$H728*SUMIFS(Utbytter!$D$6:$D$1005,Utbytter!$A$6:$A$1005,$E728,Utbytter!$B$6:$B$1005,"&gt;="&amp;$K728,Utbytter!$B$6:$B$1005,"&lt;="&amp;DATE($G728,12,31))))</f>
        <v/>
      </c>
      <c r="M728" s="21" t="str">
        <f t="shared" si="95"/>
        <v/>
      </c>
      <c r="N728" s="21" t="str">
        <f t="shared" si="90"/>
        <v/>
      </c>
      <c r="O728" s="21" t="str">
        <f t="shared" si="91"/>
        <v/>
      </c>
      <c r="P728" s="21" t="str">
        <f t="shared" si="92"/>
        <v/>
      </c>
      <c r="Q728" s="21" t="str">
        <f t="shared" si="93"/>
        <v/>
      </c>
      <c r="R728" s="21" t="str">
        <f t="shared" si="94"/>
        <v/>
      </c>
      <c r="S728" s="7" t="str">
        <f>IF(ROW()-5&lt;=Kontroll!$B$8,1,"")</f>
        <v/>
      </c>
    </row>
    <row r="729" spans="1:19" x14ac:dyDescent="0.2">
      <c r="A729" s="7" t="str">
        <f t="shared" si="88"/>
        <v/>
      </c>
      <c r="B729" s="7" t="str">
        <f>IF($S729="","",INT(($A729-1)/Kontroll!$B$6)+1)</f>
        <v/>
      </c>
      <c r="C729" s="7" t="str">
        <f>IF($S729="","",MOD($A729-1,Kontroll!$B$6)+1)</f>
        <v/>
      </c>
      <c r="D729" s="15" t="str">
        <f>IF($S729="","",INDEX(Transjer!$A$6:$A$125,$B729))</f>
        <v/>
      </c>
      <c r="E729" s="15" t="str">
        <f>IF($S729="","",INDEX(Transjer!$B$6:$B$125,$B729))</f>
        <v/>
      </c>
      <c r="F729" s="16" t="str">
        <f>IF($S729="","",INDEX(Transjer!$C$6:$C$125,$B729))</f>
        <v/>
      </c>
      <c r="G729" s="17" t="str">
        <f>IF($S729="","",INDEX(Skjermingsrenter!$A$6:$A$35,$C729))</f>
        <v/>
      </c>
      <c r="H729" s="18" t="str">
        <f>IF($S729="","",INDEX(Transjer!$D$6:$D$125,$B729))</f>
        <v/>
      </c>
      <c r="I729" s="18" t="str">
        <f>IF($S729="","",INDEX(Transjer!$E$6:$E$125,$B729))</f>
        <v/>
      </c>
      <c r="J729" s="19" t="str">
        <f>IF($S729="","",INDEX(Skjermingsrenter!$B$6:$B$35,$C729))</f>
        <v/>
      </c>
      <c r="K729" s="20" t="str">
        <f t="shared" si="89"/>
        <v/>
      </c>
      <c r="L729" s="21" t="str">
        <f>IF($S729="","",IF($G729&lt;YEAR($F729),0,$H729*SUMIFS(Utbytter!$D$6:$D$1005,Utbytter!$A$6:$A$1005,$E729,Utbytter!$B$6:$B$1005,"&gt;="&amp;$K729,Utbytter!$B$6:$B$1005,"&lt;="&amp;DATE($G729,12,31))))</f>
        <v/>
      </c>
      <c r="M729" s="21" t="str">
        <f t="shared" si="95"/>
        <v/>
      </c>
      <c r="N729" s="21" t="str">
        <f t="shared" si="90"/>
        <v/>
      </c>
      <c r="O729" s="21" t="str">
        <f t="shared" si="91"/>
        <v/>
      </c>
      <c r="P729" s="21" t="str">
        <f t="shared" si="92"/>
        <v/>
      </c>
      <c r="Q729" s="21" t="str">
        <f t="shared" si="93"/>
        <v/>
      </c>
      <c r="R729" s="21" t="str">
        <f t="shared" si="94"/>
        <v/>
      </c>
      <c r="S729" s="7" t="str">
        <f>IF(ROW()-5&lt;=Kontroll!$B$8,1,"")</f>
        <v/>
      </c>
    </row>
    <row r="730" spans="1:19" x14ac:dyDescent="0.2">
      <c r="A730" s="7" t="str">
        <f t="shared" si="88"/>
        <v/>
      </c>
      <c r="B730" s="7" t="str">
        <f>IF($S730="","",INT(($A730-1)/Kontroll!$B$6)+1)</f>
        <v/>
      </c>
      <c r="C730" s="7" t="str">
        <f>IF($S730="","",MOD($A730-1,Kontroll!$B$6)+1)</f>
        <v/>
      </c>
      <c r="D730" s="15" t="str">
        <f>IF($S730="","",INDEX(Transjer!$A$6:$A$125,$B730))</f>
        <v/>
      </c>
      <c r="E730" s="15" t="str">
        <f>IF($S730="","",INDEX(Transjer!$B$6:$B$125,$B730))</f>
        <v/>
      </c>
      <c r="F730" s="16" t="str">
        <f>IF($S730="","",INDEX(Transjer!$C$6:$C$125,$B730))</f>
        <v/>
      </c>
      <c r="G730" s="17" t="str">
        <f>IF($S730="","",INDEX(Skjermingsrenter!$A$6:$A$35,$C730))</f>
        <v/>
      </c>
      <c r="H730" s="18" t="str">
        <f>IF($S730="","",INDEX(Transjer!$D$6:$D$125,$B730))</f>
        <v/>
      </c>
      <c r="I730" s="18" t="str">
        <f>IF($S730="","",INDEX(Transjer!$E$6:$E$125,$B730))</f>
        <v/>
      </c>
      <c r="J730" s="19" t="str">
        <f>IF($S730="","",INDEX(Skjermingsrenter!$B$6:$B$35,$C730))</f>
        <v/>
      </c>
      <c r="K730" s="20" t="str">
        <f t="shared" si="89"/>
        <v/>
      </c>
      <c r="L730" s="21" t="str">
        <f>IF($S730="","",IF($G730&lt;YEAR($F730),0,$H730*SUMIFS(Utbytter!$D$6:$D$1005,Utbytter!$A$6:$A$1005,$E730,Utbytter!$B$6:$B$1005,"&gt;="&amp;$K730,Utbytter!$B$6:$B$1005,"&lt;="&amp;DATE($G730,12,31))))</f>
        <v/>
      </c>
      <c r="M730" s="21" t="str">
        <f t="shared" si="95"/>
        <v/>
      </c>
      <c r="N730" s="21" t="str">
        <f t="shared" si="90"/>
        <v/>
      </c>
      <c r="O730" s="21" t="str">
        <f t="shared" si="91"/>
        <v/>
      </c>
      <c r="P730" s="21" t="str">
        <f t="shared" si="92"/>
        <v/>
      </c>
      <c r="Q730" s="21" t="str">
        <f t="shared" si="93"/>
        <v/>
      </c>
      <c r="R730" s="21" t="str">
        <f t="shared" si="94"/>
        <v/>
      </c>
      <c r="S730" s="7" t="str">
        <f>IF(ROW()-5&lt;=Kontroll!$B$8,1,"")</f>
        <v/>
      </c>
    </row>
    <row r="731" spans="1:19" x14ac:dyDescent="0.2">
      <c r="A731" s="7" t="str">
        <f t="shared" si="88"/>
        <v/>
      </c>
      <c r="B731" s="7" t="str">
        <f>IF($S731="","",INT(($A731-1)/Kontroll!$B$6)+1)</f>
        <v/>
      </c>
      <c r="C731" s="7" t="str">
        <f>IF($S731="","",MOD($A731-1,Kontroll!$B$6)+1)</f>
        <v/>
      </c>
      <c r="D731" s="15" t="str">
        <f>IF($S731="","",INDEX(Transjer!$A$6:$A$125,$B731))</f>
        <v/>
      </c>
      <c r="E731" s="15" t="str">
        <f>IF($S731="","",INDEX(Transjer!$B$6:$B$125,$B731))</f>
        <v/>
      </c>
      <c r="F731" s="16" t="str">
        <f>IF($S731="","",INDEX(Transjer!$C$6:$C$125,$B731))</f>
        <v/>
      </c>
      <c r="G731" s="17" t="str">
        <f>IF($S731="","",INDEX(Skjermingsrenter!$A$6:$A$35,$C731))</f>
        <v/>
      </c>
      <c r="H731" s="18" t="str">
        <f>IF($S731="","",INDEX(Transjer!$D$6:$D$125,$B731))</f>
        <v/>
      </c>
      <c r="I731" s="18" t="str">
        <f>IF($S731="","",INDEX(Transjer!$E$6:$E$125,$B731))</f>
        <v/>
      </c>
      <c r="J731" s="19" t="str">
        <f>IF($S731="","",INDEX(Skjermingsrenter!$B$6:$B$35,$C731))</f>
        <v/>
      </c>
      <c r="K731" s="20" t="str">
        <f t="shared" si="89"/>
        <v/>
      </c>
      <c r="L731" s="21" t="str">
        <f>IF($S731="","",IF($G731&lt;YEAR($F731),0,$H731*SUMIFS(Utbytter!$D$6:$D$1005,Utbytter!$A$6:$A$1005,$E731,Utbytter!$B$6:$B$1005,"&gt;="&amp;$K731,Utbytter!$B$6:$B$1005,"&lt;="&amp;DATE($G731,12,31))))</f>
        <v/>
      </c>
      <c r="M731" s="21" t="str">
        <f t="shared" si="95"/>
        <v/>
      </c>
      <c r="N731" s="21" t="str">
        <f t="shared" si="90"/>
        <v/>
      </c>
      <c r="O731" s="21" t="str">
        <f t="shared" si="91"/>
        <v/>
      </c>
      <c r="P731" s="21" t="str">
        <f t="shared" si="92"/>
        <v/>
      </c>
      <c r="Q731" s="21" t="str">
        <f t="shared" si="93"/>
        <v/>
      </c>
      <c r="R731" s="21" t="str">
        <f t="shared" si="94"/>
        <v/>
      </c>
      <c r="S731" s="7" t="str">
        <f>IF(ROW()-5&lt;=Kontroll!$B$8,1,"")</f>
        <v/>
      </c>
    </row>
    <row r="732" spans="1:19" x14ac:dyDescent="0.2">
      <c r="A732" s="7" t="str">
        <f t="shared" si="88"/>
        <v/>
      </c>
      <c r="B732" s="7" t="str">
        <f>IF($S732="","",INT(($A732-1)/Kontroll!$B$6)+1)</f>
        <v/>
      </c>
      <c r="C732" s="7" t="str">
        <f>IF($S732="","",MOD($A732-1,Kontroll!$B$6)+1)</f>
        <v/>
      </c>
      <c r="D732" s="15" t="str">
        <f>IF($S732="","",INDEX(Transjer!$A$6:$A$125,$B732))</f>
        <v/>
      </c>
      <c r="E732" s="15" t="str">
        <f>IF($S732="","",INDEX(Transjer!$B$6:$B$125,$B732))</f>
        <v/>
      </c>
      <c r="F732" s="16" t="str">
        <f>IF($S732="","",INDEX(Transjer!$C$6:$C$125,$B732))</f>
        <v/>
      </c>
      <c r="G732" s="17" t="str">
        <f>IF($S732="","",INDEX(Skjermingsrenter!$A$6:$A$35,$C732))</f>
        <v/>
      </c>
      <c r="H732" s="18" t="str">
        <f>IF($S732="","",INDEX(Transjer!$D$6:$D$125,$B732))</f>
        <v/>
      </c>
      <c r="I732" s="18" t="str">
        <f>IF($S732="","",INDEX(Transjer!$E$6:$E$125,$B732))</f>
        <v/>
      </c>
      <c r="J732" s="19" t="str">
        <f>IF($S732="","",INDEX(Skjermingsrenter!$B$6:$B$35,$C732))</f>
        <v/>
      </c>
      <c r="K732" s="20" t="str">
        <f t="shared" si="89"/>
        <v/>
      </c>
      <c r="L732" s="21" t="str">
        <f>IF($S732="","",IF($G732&lt;YEAR($F732),0,$H732*SUMIFS(Utbytter!$D$6:$D$1005,Utbytter!$A$6:$A$1005,$E732,Utbytter!$B$6:$B$1005,"&gt;="&amp;$K732,Utbytter!$B$6:$B$1005,"&lt;="&amp;DATE($G732,12,31))))</f>
        <v/>
      </c>
      <c r="M732" s="21" t="str">
        <f t="shared" si="95"/>
        <v/>
      </c>
      <c r="N732" s="21" t="str">
        <f t="shared" si="90"/>
        <v/>
      </c>
      <c r="O732" s="21" t="str">
        <f t="shared" si="91"/>
        <v/>
      </c>
      <c r="P732" s="21" t="str">
        <f t="shared" si="92"/>
        <v/>
      </c>
      <c r="Q732" s="21" t="str">
        <f t="shared" si="93"/>
        <v/>
      </c>
      <c r="R732" s="21" t="str">
        <f t="shared" si="94"/>
        <v/>
      </c>
      <c r="S732" s="7" t="str">
        <f>IF(ROW()-5&lt;=Kontroll!$B$8,1,"")</f>
        <v/>
      </c>
    </row>
    <row r="733" spans="1:19" x14ac:dyDescent="0.2">
      <c r="A733" s="7" t="str">
        <f t="shared" si="88"/>
        <v/>
      </c>
      <c r="B733" s="7" t="str">
        <f>IF($S733="","",INT(($A733-1)/Kontroll!$B$6)+1)</f>
        <v/>
      </c>
      <c r="C733" s="7" t="str">
        <f>IF($S733="","",MOD($A733-1,Kontroll!$B$6)+1)</f>
        <v/>
      </c>
      <c r="D733" s="15" t="str">
        <f>IF($S733="","",INDEX(Transjer!$A$6:$A$125,$B733))</f>
        <v/>
      </c>
      <c r="E733" s="15" t="str">
        <f>IF($S733="","",INDEX(Transjer!$B$6:$B$125,$B733))</f>
        <v/>
      </c>
      <c r="F733" s="16" t="str">
        <f>IF($S733="","",INDEX(Transjer!$C$6:$C$125,$B733))</f>
        <v/>
      </c>
      <c r="G733" s="17" t="str">
        <f>IF($S733="","",INDEX(Skjermingsrenter!$A$6:$A$35,$C733))</f>
        <v/>
      </c>
      <c r="H733" s="18" t="str">
        <f>IF($S733="","",INDEX(Transjer!$D$6:$D$125,$B733))</f>
        <v/>
      </c>
      <c r="I733" s="18" t="str">
        <f>IF($S733="","",INDEX(Transjer!$E$6:$E$125,$B733))</f>
        <v/>
      </c>
      <c r="J733" s="19" t="str">
        <f>IF($S733="","",INDEX(Skjermingsrenter!$B$6:$B$35,$C733))</f>
        <v/>
      </c>
      <c r="K733" s="20" t="str">
        <f t="shared" si="89"/>
        <v/>
      </c>
      <c r="L733" s="21" t="str">
        <f>IF($S733="","",IF($G733&lt;YEAR($F733),0,$H733*SUMIFS(Utbytter!$D$6:$D$1005,Utbytter!$A$6:$A$1005,$E733,Utbytter!$B$6:$B$1005,"&gt;="&amp;$K733,Utbytter!$B$6:$B$1005,"&lt;="&amp;DATE($G733,12,31))))</f>
        <v/>
      </c>
      <c r="M733" s="21" t="str">
        <f t="shared" si="95"/>
        <v/>
      </c>
      <c r="N733" s="21" t="str">
        <f t="shared" si="90"/>
        <v/>
      </c>
      <c r="O733" s="21" t="str">
        <f t="shared" si="91"/>
        <v/>
      </c>
      <c r="P733" s="21" t="str">
        <f t="shared" si="92"/>
        <v/>
      </c>
      <c r="Q733" s="21" t="str">
        <f t="shared" si="93"/>
        <v/>
      </c>
      <c r="R733" s="21" t="str">
        <f t="shared" si="94"/>
        <v/>
      </c>
      <c r="S733" s="7" t="str">
        <f>IF(ROW()-5&lt;=Kontroll!$B$8,1,"")</f>
        <v/>
      </c>
    </row>
    <row r="734" spans="1:19" x14ac:dyDescent="0.2">
      <c r="A734" s="7" t="str">
        <f t="shared" si="88"/>
        <v/>
      </c>
      <c r="B734" s="7" t="str">
        <f>IF($S734="","",INT(($A734-1)/Kontroll!$B$6)+1)</f>
        <v/>
      </c>
      <c r="C734" s="7" t="str">
        <f>IF($S734="","",MOD($A734-1,Kontroll!$B$6)+1)</f>
        <v/>
      </c>
      <c r="D734" s="15" t="str">
        <f>IF($S734="","",INDEX(Transjer!$A$6:$A$125,$B734))</f>
        <v/>
      </c>
      <c r="E734" s="15" t="str">
        <f>IF($S734="","",INDEX(Transjer!$B$6:$B$125,$B734))</f>
        <v/>
      </c>
      <c r="F734" s="16" t="str">
        <f>IF($S734="","",INDEX(Transjer!$C$6:$C$125,$B734))</f>
        <v/>
      </c>
      <c r="G734" s="17" t="str">
        <f>IF($S734="","",INDEX(Skjermingsrenter!$A$6:$A$35,$C734))</f>
        <v/>
      </c>
      <c r="H734" s="18" t="str">
        <f>IF($S734="","",INDEX(Transjer!$D$6:$D$125,$B734))</f>
        <v/>
      </c>
      <c r="I734" s="18" t="str">
        <f>IF($S734="","",INDEX(Transjer!$E$6:$E$125,$B734))</f>
        <v/>
      </c>
      <c r="J734" s="19" t="str">
        <f>IF($S734="","",INDEX(Skjermingsrenter!$B$6:$B$35,$C734))</f>
        <v/>
      </c>
      <c r="K734" s="20" t="str">
        <f t="shared" si="89"/>
        <v/>
      </c>
      <c r="L734" s="21" t="str">
        <f>IF($S734="","",IF($G734&lt;YEAR($F734),0,$H734*SUMIFS(Utbytter!$D$6:$D$1005,Utbytter!$A$6:$A$1005,$E734,Utbytter!$B$6:$B$1005,"&gt;="&amp;$K734,Utbytter!$B$6:$B$1005,"&lt;="&amp;DATE($G734,12,31))))</f>
        <v/>
      </c>
      <c r="M734" s="21" t="str">
        <f t="shared" si="95"/>
        <v/>
      </c>
      <c r="N734" s="21" t="str">
        <f t="shared" si="90"/>
        <v/>
      </c>
      <c r="O734" s="21" t="str">
        <f t="shared" si="91"/>
        <v/>
      </c>
      <c r="P734" s="21" t="str">
        <f t="shared" si="92"/>
        <v/>
      </c>
      <c r="Q734" s="21" t="str">
        <f t="shared" si="93"/>
        <v/>
      </c>
      <c r="R734" s="21" t="str">
        <f t="shared" si="94"/>
        <v/>
      </c>
      <c r="S734" s="7" t="str">
        <f>IF(ROW()-5&lt;=Kontroll!$B$8,1,"")</f>
        <v/>
      </c>
    </row>
    <row r="735" spans="1:19" x14ac:dyDescent="0.2">
      <c r="A735" s="7" t="str">
        <f t="shared" si="88"/>
        <v/>
      </c>
      <c r="B735" s="7" t="str">
        <f>IF($S735="","",INT(($A735-1)/Kontroll!$B$6)+1)</f>
        <v/>
      </c>
      <c r="C735" s="7" t="str">
        <f>IF($S735="","",MOD($A735-1,Kontroll!$B$6)+1)</f>
        <v/>
      </c>
      <c r="D735" s="15" t="str">
        <f>IF($S735="","",INDEX(Transjer!$A$6:$A$125,$B735))</f>
        <v/>
      </c>
      <c r="E735" s="15" t="str">
        <f>IF($S735="","",INDEX(Transjer!$B$6:$B$125,$B735))</f>
        <v/>
      </c>
      <c r="F735" s="16" t="str">
        <f>IF($S735="","",INDEX(Transjer!$C$6:$C$125,$B735))</f>
        <v/>
      </c>
      <c r="G735" s="17" t="str">
        <f>IF($S735="","",INDEX(Skjermingsrenter!$A$6:$A$35,$C735))</f>
        <v/>
      </c>
      <c r="H735" s="18" t="str">
        <f>IF($S735="","",INDEX(Transjer!$D$6:$D$125,$B735))</f>
        <v/>
      </c>
      <c r="I735" s="18" t="str">
        <f>IF($S735="","",INDEX(Transjer!$E$6:$E$125,$B735))</f>
        <v/>
      </c>
      <c r="J735" s="19" t="str">
        <f>IF($S735="","",INDEX(Skjermingsrenter!$B$6:$B$35,$C735))</f>
        <v/>
      </c>
      <c r="K735" s="20" t="str">
        <f t="shared" si="89"/>
        <v/>
      </c>
      <c r="L735" s="21" t="str">
        <f>IF($S735="","",IF($G735&lt;YEAR($F735),0,$H735*SUMIFS(Utbytter!$D$6:$D$1005,Utbytter!$A$6:$A$1005,$E735,Utbytter!$B$6:$B$1005,"&gt;="&amp;$K735,Utbytter!$B$6:$B$1005,"&lt;="&amp;DATE($G735,12,31))))</f>
        <v/>
      </c>
      <c r="M735" s="21" t="str">
        <f t="shared" si="95"/>
        <v/>
      </c>
      <c r="N735" s="21" t="str">
        <f t="shared" si="90"/>
        <v/>
      </c>
      <c r="O735" s="21" t="str">
        <f t="shared" si="91"/>
        <v/>
      </c>
      <c r="P735" s="21" t="str">
        <f t="shared" si="92"/>
        <v/>
      </c>
      <c r="Q735" s="21" t="str">
        <f t="shared" si="93"/>
        <v/>
      </c>
      <c r="R735" s="21" t="str">
        <f t="shared" si="94"/>
        <v/>
      </c>
      <c r="S735" s="7" t="str">
        <f>IF(ROW()-5&lt;=Kontroll!$B$8,1,"")</f>
        <v/>
      </c>
    </row>
    <row r="736" spans="1:19" x14ac:dyDescent="0.2">
      <c r="A736" s="7" t="str">
        <f t="shared" si="88"/>
        <v/>
      </c>
      <c r="B736" s="7" t="str">
        <f>IF($S736="","",INT(($A736-1)/Kontroll!$B$6)+1)</f>
        <v/>
      </c>
      <c r="C736" s="7" t="str">
        <f>IF($S736="","",MOD($A736-1,Kontroll!$B$6)+1)</f>
        <v/>
      </c>
      <c r="D736" s="15" t="str">
        <f>IF($S736="","",INDEX(Transjer!$A$6:$A$125,$B736))</f>
        <v/>
      </c>
      <c r="E736" s="15" t="str">
        <f>IF($S736="","",INDEX(Transjer!$B$6:$B$125,$B736))</f>
        <v/>
      </c>
      <c r="F736" s="16" t="str">
        <f>IF($S736="","",INDEX(Transjer!$C$6:$C$125,$B736))</f>
        <v/>
      </c>
      <c r="G736" s="17" t="str">
        <f>IF($S736="","",INDEX(Skjermingsrenter!$A$6:$A$35,$C736))</f>
        <v/>
      </c>
      <c r="H736" s="18" t="str">
        <f>IF($S736="","",INDEX(Transjer!$D$6:$D$125,$B736))</f>
        <v/>
      </c>
      <c r="I736" s="18" t="str">
        <f>IF($S736="","",INDEX(Transjer!$E$6:$E$125,$B736))</f>
        <v/>
      </c>
      <c r="J736" s="19" t="str">
        <f>IF($S736="","",INDEX(Skjermingsrenter!$B$6:$B$35,$C736))</f>
        <v/>
      </c>
      <c r="K736" s="20" t="str">
        <f t="shared" si="89"/>
        <v/>
      </c>
      <c r="L736" s="21" t="str">
        <f>IF($S736="","",IF($G736&lt;YEAR($F736),0,$H736*SUMIFS(Utbytter!$D$6:$D$1005,Utbytter!$A$6:$A$1005,$E736,Utbytter!$B$6:$B$1005,"&gt;="&amp;$K736,Utbytter!$B$6:$B$1005,"&lt;="&amp;DATE($G736,12,31))))</f>
        <v/>
      </c>
      <c r="M736" s="21" t="str">
        <f t="shared" si="95"/>
        <v/>
      </c>
      <c r="N736" s="21" t="str">
        <f t="shared" si="90"/>
        <v/>
      </c>
      <c r="O736" s="21" t="str">
        <f t="shared" si="91"/>
        <v/>
      </c>
      <c r="P736" s="21" t="str">
        <f t="shared" si="92"/>
        <v/>
      </c>
      <c r="Q736" s="21" t="str">
        <f t="shared" si="93"/>
        <v/>
      </c>
      <c r="R736" s="21" t="str">
        <f t="shared" si="94"/>
        <v/>
      </c>
      <c r="S736" s="7" t="str">
        <f>IF(ROW()-5&lt;=Kontroll!$B$8,1,"")</f>
        <v/>
      </c>
    </row>
    <row r="737" spans="1:19" x14ac:dyDescent="0.2">
      <c r="A737" s="7" t="str">
        <f t="shared" si="88"/>
        <v/>
      </c>
      <c r="B737" s="7" t="str">
        <f>IF($S737="","",INT(($A737-1)/Kontroll!$B$6)+1)</f>
        <v/>
      </c>
      <c r="C737" s="7" t="str">
        <f>IF($S737="","",MOD($A737-1,Kontroll!$B$6)+1)</f>
        <v/>
      </c>
      <c r="D737" s="15" t="str">
        <f>IF($S737="","",INDEX(Transjer!$A$6:$A$125,$B737))</f>
        <v/>
      </c>
      <c r="E737" s="15" t="str">
        <f>IF($S737="","",INDEX(Transjer!$B$6:$B$125,$B737))</f>
        <v/>
      </c>
      <c r="F737" s="16" t="str">
        <f>IF($S737="","",INDEX(Transjer!$C$6:$C$125,$B737))</f>
        <v/>
      </c>
      <c r="G737" s="17" t="str">
        <f>IF($S737="","",INDEX(Skjermingsrenter!$A$6:$A$35,$C737))</f>
        <v/>
      </c>
      <c r="H737" s="18" t="str">
        <f>IF($S737="","",INDEX(Transjer!$D$6:$D$125,$B737))</f>
        <v/>
      </c>
      <c r="I737" s="18" t="str">
        <f>IF($S737="","",INDEX(Transjer!$E$6:$E$125,$B737))</f>
        <v/>
      </c>
      <c r="J737" s="19" t="str">
        <f>IF($S737="","",INDEX(Skjermingsrenter!$B$6:$B$35,$C737))</f>
        <v/>
      </c>
      <c r="K737" s="20" t="str">
        <f t="shared" si="89"/>
        <v/>
      </c>
      <c r="L737" s="21" t="str">
        <f>IF($S737="","",IF($G737&lt;YEAR($F737),0,$H737*SUMIFS(Utbytter!$D$6:$D$1005,Utbytter!$A$6:$A$1005,$E737,Utbytter!$B$6:$B$1005,"&gt;="&amp;$K737,Utbytter!$B$6:$B$1005,"&lt;="&amp;DATE($G737,12,31))))</f>
        <v/>
      </c>
      <c r="M737" s="21" t="str">
        <f t="shared" si="95"/>
        <v/>
      </c>
      <c r="N737" s="21" t="str">
        <f t="shared" si="90"/>
        <v/>
      </c>
      <c r="O737" s="21" t="str">
        <f t="shared" si="91"/>
        <v/>
      </c>
      <c r="P737" s="21" t="str">
        <f t="shared" si="92"/>
        <v/>
      </c>
      <c r="Q737" s="21" t="str">
        <f t="shared" si="93"/>
        <v/>
      </c>
      <c r="R737" s="21" t="str">
        <f t="shared" si="94"/>
        <v/>
      </c>
      <c r="S737" s="7" t="str">
        <f>IF(ROW()-5&lt;=Kontroll!$B$8,1,"")</f>
        <v/>
      </c>
    </row>
    <row r="738" spans="1:19" x14ac:dyDescent="0.2">
      <c r="A738" s="7" t="str">
        <f t="shared" si="88"/>
        <v/>
      </c>
      <c r="B738" s="7" t="str">
        <f>IF($S738="","",INT(($A738-1)/Kontroll!$B$6)+1)</f>
        <v/>
      </c>
      <c r="C738" s="7" t="str">
        <f>IF($S738="","",MOD($A738-1,Kontroll!$B$6)+1)</f>
        <v/>
      </c>
      <c r="D738" s="15" t="str">
        <f>IF($S738="","",INDEX(Transjer!$A$6:$A$125,$B738))</f>
        <v/>
      </c>
      <c r="E738" s="15" t="str">
        <f>IF($S738="","",INDEX(Transjer!$B$6:$B$125,$B738))</f>
        <v/>
      </c>
      <c r="F738" s="16" t="str">
        <f>IF($S738="","",INDEX(Transjer!$C$6:$C$125,$B738))</f>
        <v/>
      </c>
      <c r="G738" s="17" t="str">
        <f>IF($S738="","",INDEX(Skjermingsrenter!$A$6:$A$35,$C738))</f>
        <v/>
      </c>
      <c r="H738" s="18" t="str">
        <f>IF($S738="","",INDEX(Transjer!$D$6:$D$125,$B738))</f>
        <v/>
      </c>
      <c r="I738" s="18" t="str">
        <f>IF($S738="","",INDEX(Transjer!$E$6:$E$125,$B738))</f>
        <v/>
      </c>
      <c r="J738" s="19" t="str">
        <f>IF($S738="","",INDEX(Skjermingsrenter!$B$6:$B$35,$C738))</f>
        <v/>
      </c>
      <c r="K738" s="20" t="str">
        <f t="shared" si="89"/>
        <v/>
      </c>
      <c r="L738" s="21" t="str">
        <f>IF($S738="","",IF($G738&lt;YEAR($F738),0,$H738*SUMIFS(Utbytter!$D$6:$D$1005,Utbytter!$A$6:$A$1005,$E738,Utbytter!$B$6:$B$1005,"&gt;="&amp;$K738,Utbytter!$B$6:$B$1005,"&lt;="&amp;DATE($G738,12,31))))</f>
        <v/>
      </c>
      <c r="M738" s="21" t="str">
        <f t="shared" si="95"/>
        <v/>
      </c>
      <c r="N738" s="21" t="str">
        <f t="shared" si="90"/>
        <v/>
      </c>
      <c r="O738" s="21" t="str">
        <f t="shared" si="91"/>
        <v/>
      </c>
      <c r="P738" s="21" t="str">
        <f t="shared" si="92"/>
        <v/>
      </c>
      <c r="Q738" s="21" t="str">
        <f t="shared" si="93"/>
        <v/>
      </c>
      <c r="R738" s="21" t="str">
        <f t="shared" si="94"/>
        <v/>
      </c>
      <c r="S738" s="7" t="str">
        <f>IF(ROW()-5&lt;=Kontroll!$B$8,1,"")</f>
        <v/>
      </c>
    </row>
    <row r="739" spans="1:19" x14ac:dyDescent="0.2">
      <c r="A739" s="7" t="str">
        <f t="shared" si="88"/>
        <v/>
      </c>
      <c r="B739" s="7" t="str">
        <f>IF($S739="","",INT(($A739-1)/Kontroll!$B$6)+1)</f>
        <v/>
      </c>
      <c r="C739" s="7" t="str">
        <f>IF($S739="","",MOD($A739-1,Kontroll!$B$6)+1)</f>
        <v/>
      </c>
      <c r="D739" s="15" t="str">
        <f>IF($S739="","",INDEX(Transjer!$A$6:$A$125,$B739))</f>
        <v/>
      </c>
      <c r="E739" s="15" t="str">
        <f>IF($S739="","",INDEX(Transjer!$B$6:$B$125,$B739))</f>
        <v/>
      </c>
      <c r="F739" s="16" t="str">
        <f>IF($S739="","",INDEX(Transjer!$C$6:$C$125,$B739))</f>
        <v/>
      </c>
      <c r="G739" s="17" t="str">
        <f>IF($S739="","",INDEX(Skjermingsrenter!$A$6:$A$35,$C739))</f>
        <v/>
      </c>
      <c r="H739" s="18" t="str">
        <f>IF($S739="","",INDEX(Transjer!$D$6:$D$125,$B739))</f>
        <v/>
      </c>
      <c r="I739" s="18" t="str">
        <f>IF($S739="","",INDEX(Transjer!$E$6:$E$125,$B739))</f>
        <v/>
      </c>
      <c r="J739" s="19" t="str">
        <f>IF($S739="","",INDEX(Skjermingsrenter!$B$6:$B$35,$C739))</f>
        <v/>
      </c>
      <c r="K739" s="20" t="str">
        <f t="shared" si="89"/>
        <v/>
      </c>
      <c r="L739" s="21" t="str">
        <f>IF($S739="","",IF($G739&lt;YEAR($F739),0,$H739*SUMIFS(Utbytter!$D$6:$D$1005,Utbytter!$A$6:$A$1005,$E739,Utbytter!$B$6:$B$1005,"&gt;="&amp;$K739,Utbytter!$B$6:$B$1005,"&lt;="&amp;DATE($G739,12,31))))</f>
        <v/>
      </c>
      <c r="M739" s="21" t="str">
        <f t="shared" si="95"/>
        <v/>
      </c>
      <c r="N739" s="21" t="str">
        <f t="shared" si="90"/>
        <v/>
      </c>
      <c r="O739" s="21" t="str">
        <f t="shared" si="91"/>
        <v/>
      </c>
      <c r="P739" s="21" t="str">
        <f t="shared" si="92"/>
        <v/>
      </c>
      <c r="Q739" s="21" t="str">
        <f t="shared" si="93"/>
        <v/>
      </c>
      <c r="R739" s="21" t="str">
        <f t="shared" si="94"/>
        <v/>
      </c>
      <c r="S739" s="7" t="str">
        <f>IF(ROW()-5&lt;=Kontroll!$B$8,1,"")</f>
        <v/>
      </c>
    </row>
    <row r="740" spans="1:19" x14ac:dyDescent="0.2">
      <c r="A740" s="7" t="str">
        <f t="shared" si="88"/>
        <v/>
      </c>
      <c r="B740" s="7" t="str">
        <f>IF($S740="","",INT(($A740-1)/Kontroll!$B$6)+1)</f>
        <v/>
      </c>
      <c r="C740" s="7" t="str">
        <f>IF($S740="","",MOD($A740-1,Kontroll!$B$6)+1)</f>
        <v/>
      </c>
      <c r="D740" s="15" t="str">
        <f>IF($S740="","",INDEX(Transjer!$A$6:$A$125,$B740))</f>
        <v/>
      </c>
      <c r="E740" s="15" t="str">
        <f>IF($S740="","",INDEX(Transjer!$B$6:$B$125,$B740))</f>
        <v/>
      </c>
      <c r="F740" s="16" t="str">
        <f>IF($S740="","",INDEX(Transjer!$C$6:$C$125,$B740))</f>
        <v/>
      </c>
      <c r="G740" s="17" t="str">
        <f>IF($S740="","",INDEX(Skjermingsrenter!$A$6:$A$35,$C740))</f>
        <v/>
      </c>
      <c r="H740" s="18" t="str">
        <f>IF($S740="","",INDEX(Transjer!$D$6:$D$125,$B740))</f>
        <v/>
      </c>
      <c r="I740" s="18" t="str">
        <f>IF($S740="","",INDEX(Transjer!$E$6:$E$125,$B740))</f>
        <v/>
      </c>
      <c r="J740" s="19" t="str">
        <f>IF($S740="","",INDEX(Skjermingsrenter!$B$6:$B$35,$C740))</f>
        <v/>
      </c>
      <c r="K740" s="20" t="str">
        <f t="shared" si="89"/>
        <v/>
      </c>
      <c r="L740" s="21" t="str">
        <f>IF($S740="","",IF($G740&lt;YEAR($F740),0,$H740*SUMIFS(Utbytter!$D$6:$D$1005,Utbytter!$A$6:$A$1005,$E740,Utbytter!$B$6:$B$1005,"&gt;="&amp;$K740,Utbytter!$B$6:$B$1005,"&lt;="&amp;DATE($G740,12,31))))</f>
        <v/>
      </c>
      <c r="M740" s="21" t="str">
        <f t="shared" si="95"/>
        <v/>
      </c>
      <c r="N740" s="21" t="str">
        <f t="shared" si="90"/>
        <v/>
      </c>
      <c r="O740" s="21" t="str">
        <f t="shared" si="91"/>
        <v/>
      </c>
      <c r="P740" s="21" t="str">
        <f t="shared" si="92"/>
        <v/>
      </c>
      <c r="Q740" s="21" t="str">
        <f t="shared" si="93"/>
        <v/>
      </c>
      <c r="R740" s="21" t="str">
        <f t="shared" si="94"/>
        <v/>
      </c>
      <c r="S740" s="7" t="str">
        <f>IF(ROW()-5&lt;=Kontroll!$B$8,1,"")</f>
        <v/>
      </c>
    </row>
    <row r="741" spans="1:19" x14ac:dyDescent="0.2">
      <c r="A741" s="7" t="str">
        <f t="shared" si="88"/>
        <v/>
      </c>
      <c r="B741" s="7" t="str">
        <f>IF($S741="","",INT(($A741-1)/Kontroll!$B$6)+1)</f>
        <v/>
      </c>
      <c r="C741" s="7" t="str">
        <f>IF($S741="","",MOD($A741-1,Kontroll!$B$6)+1)</f>
        <v/>
      </c>
      <c r="D741" s="15" t="str">
        <f>IF($S741="","",INDEX(Transjer!$A$6:$A$125,$B741))</f>
        <v/>
      </c>
      <c r="E741" s="15" t="str">
        <f>IF($S741="","",INDEX(Transjer!$B$6:$B$125,$B741))</f>
        <v/>
      </c>
      <c r="F741" s="16" t="str">
        <f>IF($S741="","",INDEX(Transjer!$C$6:$C$125,$B741))</f>
        <v/>
      </c>
      <c r="G741" s="17" t="str">
        <f>IF($S741="","",INDEX(Skjermingsrenter!$A$6:$A$35,$C741))</f>
        <v/>
      </c>
      <c r="H741" s="18" t="str">
        <f>IF($S741="","",INDEX(Transjer!$D$6:$D$125,$B741))</f>
        <v/>
      </c>
      <c r="I741" s="18" t="str">
        <f>IF($S741="","",INDEX(Transjer!$E$6:$E$125,$B741))</f>
        <v/>
      </c>
      <c r="J741" s="19" t="str">
        <f>IF($S741="","",INDEX(Skjermingsrenter!$B$6:$B$35,$C741))</f>
        <v/>
      </c>
      <c r="K741" s="20" t="str">
        <f t="shared" si="89"/>
        <v/>
      </c>
      <c r="L741" s="21" t="str">
        <f>IF($S741="","",IF($G741&lt;YEAR($F741),0,$H741*SUMIFS(Utbytter!$D$6:$D$1005,Utbytter!$A$6:$A$1005,$E741,Utbytter!$B$6:$B$1005,"&gt;="&amp;$K741,Utbytter!$B$6:$B$1005,"&lt;="&amp;DATE($G741,12,31))))</f>
        <v/>
      </c>
      <c r="M741" s="21" t="str">
        <f t="shared" si="95"/>
        <v/>
      </c>
      <c r="N741" s="21" t="str">
        <f t="shared" si="90"/>
        <v/>
      </c>
      <c r="O741" s="21" t="str">
        <f t="shared" si="91"/>
        <v/>
      </c>
      <c r="P741" s="21" t="str">
        <f t="shared" si="92"/>
        <v/>
      </c>
      <c r="Q741" s="21" t="str">
        <f t="shared" si="93"/>
        <v/>
      </c>
      <c r="R741" s="21" t="str">
        <f t="shared" si="94"/>
        <v/>
      </c>
      <c r="S741" s="7" t="str">
        <f>IF(ROW()-5&lt;=Kontroll!$B$8,1,"")</f>
        <v/>
      </c>
    </row>
    <row r="742" spans="1:19" x14ac:dyDescent="0.2">
      <c r="A742" s="7" t="str">
        <f t="shared" si="88"/>
        <v/>
      </c>
      <c r="B742" s="7" t="str">
        <f>IF($S742="","",INT(($A742-1)/Kontroll!$B$6)+1)</f>
        <v/>
      </c>
      <c r="C742" s="7" t="str">
        <f>IF($S742="","",MOD($A742-1,Kontroll!$B$6)+1)</f>
        <v/>
      </c>
      <c r="D742" s="15" t="str">
        <f>IF($S742="","",INDEX(Transjer!$A$6:$A$125,$B742))</f>
        <v/>
      </c>
      <c r="E742" s="15" t="str">
        <f>IF($S742="","",INDEX(Transjer!$B$6:$B$125,$B742))</f>
        <v/>
      </c>
      <c r="F742" s="16" t="str">
        <f>IF($S742="","",INDEX(Transjer!$C$6:$C$125,$B742))</f>
        <v/>
      </c>
      <c r="G742" s="17" t="str">
        <f>IF($S742="","",INDEX(Skjermingsrenter!$A$6:$A$35,$C742))</f>
        <v/>
      </c>
      <c r="H742" s="18" t="str">
        <f>IF($S742="","",INDEX(Transjer!$D$6:$D$125,$B742))</f>
        <v/>
      </c>
      <c r="I742" s="18" t="str">
        <f>IF($S742="","",INDEX(Transjer!$E$6:$E$125,$B742))</f>
        <v/>
      </c>
      <c r="J742" s="19" t="str">
        <f>IF($S742="","",INDEX(Skjermingsrenter!$B$6:$B$35,$C742))</f>
        <v/>
      </c>
      <c r="K742" s="20" t="str">
        <f t="shared" si="89"/>
        <v/>
      </c>
      <c r="L742" s="21" t="str">
        <f>IF($S742="","",IF($G742&lt;YEAR($F742),0,$H742*SUMIFS(Utbytter!$D$6:$D$1005,Utbytter!$A$6:$A$1005,$E742,Utbytter!$B$6:$B$1005,"&gt;="&amp;$K742,Utbytter!$B$6:$B$1005,"&lt;="&amp;DATE($G742,12,31))))</f>
        <v/>
      </c>
      <c r="M742" s="21" t="str">
        <f t="shared" si="95"/>
        <v/>
      </c>
      <c r="N742" s="21" t="str">
        <f t="shared" si="90"/>
        <v/>
      </c>
      <c r="O742" s="21" t="str">
        <f t="shared" si="91"/>
        <v/>
      </c>
      <c r="P742" s="21" t="str">
        <f t="shared" si="92"/>
        <v/>
      </c>
      <c r="Q742" s="21" t="str">
        <f t="shared" si="93"/>
        <v/>
      </c>
      <c r="R742" s="21" t="str">
        <f t="shared" si="94"/>
        <v/>
      </c>
      <c r="S742" s="7" t="str">
        <f>IF(ROW()-5&lt;=Kontroll!$B$8,1,"")</f>
        <v/>
      </c>
    </row>
    <row r="743" spans="1:19" x14ac:dyDescent="0.2">
      <c r="A743" s="7" t="str">
        <f t="shared" si="88"/>
        <v/>
      </c>
      <c r="B743" s="7" t="str">
        <f>IF($S743="","",INT(($A743-1)/Kontroll!$B$6)+1)</f>
        <v/>
      </c>
      <c r="C743" s="7" t="str">
        <f>IF($S743="","",MOD($A743-1,Kontroll!$B$6)+1)</f>
        <v/>
      </c>
      <c r="D743" s="15" t="str">
        <f>IF($S743="","",INDEX(Transjer!$A$6:$A$125,$B743))</f>
        <v/>
      </c>
      <c r="E743" s="15" t="str">
        <f>IF($S743="","",INDEX(Transjer!$B$6:$B$125,$B743))</f>
        <v/>
      </c>
      <c r="F743" s="16" t="str">
        <f>IF($S743="","",INDEX(Transjer!$C$6:$C$125,$B743))</f>
        <v/>
      </c>
      <c r="G743" s="17" t="str">
        <f>IF($S743="","",INDEX(Skjermingsrenter!$A$6:$A$35,$C743))</f>
        <v/>
      </c>
      <c r="H743" s="18" t="str">
        <f>IF($S743="","",INDEX(Transjer!$D$6:$D$125,$B743))</f>
        <v/>
      </c>
      <c r="I743" s="18" t="str">
        <f>IF($S743="","",INDEX(Transjer!$E$6:$E$125,$B743))</f>
        <v/>
      </c>
      <c r="J743" s="19" t="str">
        <f>IF($S743="","",INDEX(Skjermingsrenter!$B$6:$B$35,$C743))</f>
        <v/>
      </c>
      <c r="K743" s="20" t="str">
        <f t="shared" si="89"/>
        <v/>
      </c>
      <c r="L743" s="21" t="str">
        <f>IF($S743="","",IF($G743&lt;YEAR($F743),0,$H743*SUMIFS(Utbytter!$D$6:$D$1005,Utbytter!$A$6:$A$1005,$E743,Utbytter!$B$6:$B$1005,"&gt;="&amp;$K743,Utbytter!$B$6:$B$1005,"&lt;="&amp;DATE($G743,12,31))))</f>
        <v/>
      </c>
      <c r="M743" s="21" t="str">
        <f t="shared" si="95"/>
        <v/>
      </c>
      <c r="N743" s="21" t="str">
        <f t="shared" si="90"/>
        <v/>
      </c>
      <c r="O743" s="21" t="str">
        <f t="shared" si="91"/>
        <v/>
      </c>
      <c r="P743" s="21" t="str">
        <f t="shared" si="92"/>
        <v/>
      </c>
      <c r="Q743" s="21" t="str">
        <f t="shared" si="93"/>
        <v/>
      </c>
      <c r="R743" s="21" t="str">
        <f t="shared" si="94"/>
        <v/>
      </c>
      <c r="S743" s="7" t="str">
        <f>IF(ROW()-5&lt;=Kontroll!$B$8,1,"")</f>
        <v/>
      </c>
    </row>
    <row r="744" spans="1:19" x14ac:dyDescent="0.2">
      <c r="A744" s="7" t="str">
        <f t="shared" si="88"/>
        <v/>
      </c>
      <c r="B744" s="7" t="str">
        <f>IF($S744="","",INT(($A744-1)/Kontroll!$B$6)+1)</f>
        <v/>
      </c>
      <c r="C744" s="7" t="str">
        <f>IF($S744="","",MOD($A744-1,Kontroll!$B$6)+1)</f>
        <v/>
      </c>
      <c r="D744" s="15" t="str">
        <f>IF($S744="","",INDEX(Transjer!$A$6:$A$125,$B744))</f>
        <v/>
      </c>
      <c r="E744" s="15" t="str">
        <f>IF($S744="","",INDEX(Transjer!$B$6:$B$125,$B744))</f>
        <v/>
      </c>
      <c r="F744" s="16" t="str">
        <f>IF($S744="","",INDEX(Transjer!$C$6:$C$125,$B744))</f>
        <v/>
      </c>
      <c r="G744" s="17" t="str">
        <f>IF($S744="","",INDEX(Skjermingsrenter!$A$6:$A$35,$C744))</f>
        <v/>
      </c>
      <c r="H744" s="18" t="str">
        <f>IF($S744="","",INDEX(Transjer!$D$6:$D$125,$B744))</f>
        <v/>
      </c>
      <c r="I744" s="18" t="str">
        <f>IF($S744="","",INDEX(Transjer!$E$6:$E$125,$B744))</f>
        <v/>
      </c>
      <c r="J744" s="19" t="str">
        <f>IF($S744="","",INDEX(Skjermingsrenter!$B$6:$B$35,$C744))</f>
        <v/>
      </c>
      <c r="K744" s="20" t="str">
        <f t="shared" si="89"/>
        <v/>
      </c>
      <c r="L744" s="21" t="str">
        <f>IF($S744="","",IF($G744&lt;YEAR($F744),0,$H744*SUMIFS(Utbytter!$D$6:$D$1005,Utbytter!$A$6:$A$1005,$E744,Utbytter!$B$6:$B$1005,"&gt;="&amp;$K744,Utbytter!$B$6:$B$1005,"&lt;="&amp;DATE($G744,12,31))))</f>
        <v/>
      </c>
      <c r="M744" s="21" t="str">
        <f t="shared" si="95"/>
        <v/>
      </c>
      <c r="N744" s="21" t="str">
        <f t="shared" si="90"/>
        <v/>
      </c>
      <c r="O744" s="21" t="str">
        <f t="shared" si="91"/>
        <v/>
      </c>
      <c r="P744" s="21" t="str">
        <f t="shared" si="92"/>
        <v/>
      </c>
      <c r="Q744" s="21" t="str">
        <f t="shared" si="93"/>
        <v/>
      </c>
      <c r="R744" s="21" t="str">
        <f t="shared" si="94"/>
        <v/>
      </c>
      <c r="S744" s="7" t="str">
        <f>IF(ROW()-5&lt;=Kontroll!$B$8,1,"")</f>
        <v/>
      </c>
    </row>
    <row r="745" spans="1:19" x14ac:dyDescent="0.2">
      <c r="A745" s="7" t="str">
        <f t="shared" si="88"/>
        <v/>
      </c>
      <c r="B745" s="7" t="str">
        <f>IF($S745="","",INT(($A745-1)/Kontroll!$B$6)+1)</f>
        <v/>
      </c>
      <c r="C745" s="7" t="str">
        <f>IF($S745="","",MOD($A745-1,Kontroll!$B$6)+1)</f>
        <v/>
      </c>
      <c r="D745" s="15" t="str">
        <f>IF($S745="","",INDEX(Transjer!$A$6:$A$125,$B745))</f>
        <v/>
      </c>
      <c r="E745" s="15" t="str">
        <f>IF($S745="","",INDEX(Transjer!$B$6:$B$125,$B745))</f>
        <v/>
      </c>
      <c r="F745" s="16" t="str">
        <f>IF($S745="","",INDEX(Transjer!$C$6:$C$125,$B745))</f>
        <v/>
      </c>
      <c r="G745" s="17" t="str">
        <f>IF($S745="","",INDEX(Skjermingsrenter!$A$6:$A$35,$C745))</f>
        <v/>
      </c>
      <c r="H745" s="18" t="str">
        <f>IF($S745="","",INDEX(Transjer!$D$6:$D$125,$B745))</f>
        <v/>
      </c>
      <c r="I745" s="18" t="str">
        <f>IF($S745="","",INDEX(Transjer!$E$6:$E$125,$B745))</f>
        <v/>
      </c>
      <c r="J745" s="19" t="str">
        <f>IF($S745="","",INDEX(Skjermingsrenter!$B$6:$B$35,$C745))</f>
        <v/>
      </c>
      <c r="K745" s="20" t="str">
        <f t="shared" si="89"/>
        <v/>
      </c>
      <c r="L745" s="21" t="str">
        <f>IF($S745="","",IF($G745&lt;YEAR($F745),0,$H745*SUMIFS(Utbytter!$D$6:$D$1005,Utbytter!$A$6:$A$1005,$E745,Utbytter!$B$6:$B$1005,"&gt;="&amp;$K745,Utbytter!$B$6:$B$1005,"&lt;="&amp;DATE($G745,12,31))))</f>
        <v/>
      </c>
      <c r="M745" s="21" t="str">
        <f t="shared" si="95"/>
        <v/>
      </c>
      <c r="N745" s="21" t="str">
        <f t="shared" si="90"/>
        <v/>
      </c>
      <c r="O745" s="21" t="str">
        <f t="shared" si="91"/>
        <v/>
      </c>
      <c r="P745" s="21" t="str">
        <f t="shared" si="92"/>
        <v/>
      </c>
      <c r="Q745" s="21" t="str">
        <f t="shared" si="93"/>
        <v/>
      </c>
      <c r="R745" s="21" t="str">
        <f t="shared" si="94"/>
        <v/>
      </c>
      <c r="S745" s="7" t="str">
        <f>IF(ROW()-5&lt;=Kontroll!$B$8,1,"")</f>
        <v/>
      </c>
    </row>
    <row r="746" spans="1:19" x14ac:dyDescent="0.2">
      <c r="A746" s="7" t="str">
        <f t="shared" si="88"/>
        <v/>
      </c>
      <c r="B746" s="7" t="str">
        <f>IF($S746="","",INT(($A746-1)/Kontroll!$B$6)+1)</f>
        <v/>
      </c>
      <c r="C746" s="7" t="str">
        <f>IF($S746="","",MOD($A746-1,Kontroll!$B$6)+1)</f>
        <v/>
      </c>
      <c r="D746" s="15" t="str">
        <f>IF($S746="","",INDEX(Transjer!$A$6:$A$125,$B746))</f>
        <v/>
      </c>
      <c r="E746" s="15" t="str">
        <f>IF($S746="","",INDEX(Transjer!$B$6:$B$125,$B746))</f>
        <v/>
      </c>
      <c r="F746" s="16" t="str">
        <f>IF($S746="","",INDEX(Transjer!$C$6:$C$125,$B746))</f>
        <v/>
      </c>
      <c r="G746" s="17" t="str">
        <f>IF($S746="","",INDEX(Skjermingsrenter!$A$6:$A$35,$C746))</f>
        <v/>
      </c>
      <c r="H746" s="18" t="str">
        <f>IF($S746="","",INDEX(Transjer!$D$6:$D$125,$B746))</f>
        <v/>
      </c>
      <c r="I746" s="18" t="str">
        <f>IF($S746="","",INDEX(Transjer!$E$6:$E$125,$B746))</f>
        <v/>
      </c>
      <c r="J746" s="19" t="str">
        <f>IF($S746="","",INDEX(Skjermingsrenter!$B$6:$B$35,$C746))</f>
        <v/>
      </c>
      <c r="K746" s="20" t="str">
        <f t="shared" si="89"/>
        <v/>
      </c>
      <c r="L746" s="21" t="str">
        <f>IF($S746="","",IF($G746&lt;YEAR($F746),0,$H746*SUMIFS(Utbytter!$D$6:$D$1005,Utbytter!$A$6:$A$1005,$E746,Utbytter!$B$6:$B$1005,"&gt;="&amp;$K746,Utbytter!$B$6:$B$1005,"&lt;="&amp;DATE($G746,12,31))))</f>
        <v/>
      </c>
      <c r="M746" s="21" t="str">
        <f t="shared" si="95"/>
        <v/>
      </c>
      <c r="N746" s="21" t="str">
        <f t="shared" si="90"/>
        <v/>
      </c>
      <c r="O746" s="21" t="str">
        <f t="shared" si="91"/>
        <v/>
      </c>
      <c r="P746" s="21" t="str">
        <f t="shared" si="92"/>
        <v/>
      </c>
      <c r="Q746" s="21" t="str">
        <f t="shared" si="93"/>
        <v/>
      </c>
      <c r="R746" s="21" t="str">
        <f t="shared" si="94"/>
        <v/>
      </c>
      <c r="S746" s="7" t="str">
        <f>IF(ROW()-5&lt;=Kontroll!$B$8,1,"")</f>
        <v/>
      </c>
    </row>
    <row r="747" spans="1:19" x14ac:dyDescent="0.2">
      <c r="A747" s="7" t="str">
        <f t="shared" si="88"/>
        <v/>
      </c>
      <c r="B747" s="7" t="str">
        <f>IF($S747="","",INT(($A747-1)/Kontroll!$B$6)+1)</f>
        <v/>
      </c>
      <c r="C747" s="7" t="str">
        <f>IF($S747="","",MOD($A747-1,Kontroll!$B$6)+1)</f>
        <v/>
      </c>
      <c r="D747" s="15" t="str">
        <f>IF($S747="","",INDEX(Transjer!$A$6:$A$125,$B747))</f>
        <v/>
      </c>
      <c r="E747" s="15" t="str">
        <f>IF($S747="","",INDEX(Transjer!$B$6:$B$125,$B747))</f>
        <v/>
      </c>
      <c r="F747" s="16" t="str">
        <f>IF($S747="","",INDEX(Transjer!$C$6:$C$125,$B747))</f>
        <v/>
      </c>
      <c r="G747" s="17" t="str">
        <f>IF($S747="","",INDEX(Skjermingsrenter!$A$6:$A$35,$C747))</f>
        <v/>
      </c>
      <c r="H747" s="18" t="str">
        <f>IF($S747="","",INDEX(Transjer!$D$6:$D$125,$B747))</f>
        <v/>
      </c>
      <c r="I747" s="18" t="str">
        <f>IF($S747="","",INDEX(Transjer!$E$6:$E$125,$B747))</f>
        <v/>
      </c>
      <c r="J747" s="19" t="str">
        <f>IF($S747="","",INDEX(Skjermingsrenter!$B$6:$B$35,$C747))</f>
        <v/>
      </c>
      <c r="K747" s="20" t="str">
        <f t="shared" si="89"/>
        <v/>
      </c>
      <c r="L747" s="21" t="str">
        <f>IF($S747="","",IF($G747&lt;YEAR($F747),0,$H747*SUMIFS(Utbytter!$D$6:$D$1005,Utbytter!$A$6:$A$1005,$E747,Utbytter!$B$6:$B$1005,"&gt;="&amp;$K747,Utbytter!$B$6:$B$1005,"&lt;="&amp;DATE($G747,12,31))))</f>
        <v/>
      </c>
      <c r="M747" s="21" t="str">
        <f t="shared" si="95"/>
        <v/>
      </c>
      <c r="N747" s="21" t="str">
        <f t="shared" si="90"/>
        <v/>
      </c>
      <c r="O747" s="21" t="str">
        <f t="shared" si="91"/>
        <v/>
      </c>
      <c r="P747" s="21" t="str">
        <f t="shared" si="92"/>
        <v/>
      </c>
      <c r="Q747" s="21" t="str">
        <f t="shared" si="93"/>
        <v/>
      </c>
      <c r="R747" s="21" t="str">
        <f t="shared" si="94"/>
        <v/>
      </c>
      <c r="S747" s="7" t="str">
        <f>IF(ROW()-5&lt;=Kontroll!$B$8,1,"")</f>
        <v/>
      </c>
    </row>
    <row r="748" spans="1:19" x14ac:dyDescent="0.2">
      <c r="A748" s="7" t="str">
        <f t="shared" si="88"/>
        <v/>
      </c>
      <c r="B748" s="7" t="str">
        <f>IF($S748="","",INT(($A748-1)/Kontroll!$B$6)+1)</f>
        <v/>
      </c>
      <c r="C748" s="7" t="str">
        <f>IF($S748="","",MOD($A748-1,Kontroll!$B$6)+1)</f>
        <v/>
      </c>
      <c r="D748" s="15" t="str">
        <f>IF($S748="","",INDEX(Transjer!$A$6:$A$125,$B748))</f>
        <v/>
      </c>
      <c r="E748" s="15" t="str">
        <f>IF($S748="","",INDEX(Transjer!$B$6:$B$125,$B748))</f>
        <v/>
      </c>
      <c r="F748" s="16" t="str">
        <f>IF($S748="","",INDEX(Transjer!$C$6:$C$125,$B748))</f>
        <v/>
      </c>
      <c r="G748" s="17" t="str">
        <f>IF($S748="","",INDEX(Skjermingsrenter!$A$6:$A$35,$C748))</f>
        <v/>
      </c>
      <c r="H748" s="18" t="str">
        <f>IF($S748="","",INDEX(Transjer!$D$6:$D$125,$B748))</f>
        <v/>
      </c>
      <c r="I748" s="18" t="str">
        <f>IF($S748="","",INDEX(Transjer!$E$6:$E$125,$B748))</f>
        <v/>
      </c>
      <c r="J748" s="19" t="str">
        <f>IF($S748="","",INDEX(Skjermingsrenter!$B$6:$B$35,$C748))</f>
        <v/>
      </c>
      <c r="K748" s="20" t="str">
        <f t="shared" si="89"/>
        <v/>
      </c>
      <c r="L748" s="21" t="str">
        <f>IF($S748="","",IF($G748&lt;YEAR($F748),0,$H748*SUMIFS(Utbytter!$D$6:$D$1005,Utbytter!$A$6:$A$1005,$E748,Utbytter!$B$6:$B$1005,"&gt;="&amp;$K748,Utbytter!$B$6:$B$1005,"&lt;="&amp;DATE($G748,12,31))))</f>
        <v/>
      </c>
      <c r="M748" s="21" t="str">
        <f t="shared" si="95"/>
        <v/>
      </c>
      <c r="N748" s="21" t="str">
        <f t="shared" si="90"/>
        <v/>
      </c>
      <c r="O748" s="21" t="str">
        <f t="shared" si="91"/>
        <v/>
      </c>
      <c r="P748" s="21" t="str">
        <f t="shared" si="92"/>
        <v/>
      </c>
      <c r="Q748" s="21" t="str">
        <f t="shared" si="93"/>
        <v/>
      </c>
      <c r="R748" s="21" t="str">
        <f t="shared" si="94"/>
        <v/>
      </c>
      <c r="S748" s="7" t="str">
        <f>IF(ROW()-5&lt;=Kontroll!$B$8,1,"")</f>
        <v/>
      </c>
    </row>
    <row r="749" spans="1:19" x14ac:dyDescent="0.2">
      <c r="A749" s="7" t="str">
        <f t="shared" si="88"/>
        <v/>
      </c>
      <c r="B749" s="7" t="str">
        <f>IF($S749="","",INT(($A749-1)/Kontroll!$B$6)+1)</f>
        <v/>
      </c>
      <c r="C749" s="7" t="str">
        <f>IF($S749="","",MOD($A749-1,Kontroll!$B$6)+1)</f>
        <v/>
      </c>
      <c r="D749" s="15" t="str">
        <f>IF($S749="","",INDEX(Transjer!$A$6:$A$125,$B749))</f>
        <v/>
      </c>
      <c r="E749" s="15" t="str">
        <f>IF($S749="","",INDEX(Transjer!$B$6:$B$125,$B749))</f>
        <v/>
      </c>
      <c r="F749" s="16" t="str">
        <f>IF($S749="","",INDEX(Transjer!$C$6:$C$125,$B749))</f>
        <v/>
      </c>
      <c r="G749" s="17" t="str">
        <f>IF($S749="","",INDEX(Skjermingsrenter!$A$6:$A$35,$C749))</f>
        <v/>
      </c>
      <c r="H749" s="18" t="str">
        <f>IF($S749="","",INDEX(Transjer!$D$6:$D$125,$B749))</f>
        <v/>
      </c>
      <c r="I749" s="18" t="str">
        <f>IF($S749="","",INDEX(Transjer!$E$6:$E$125,$B749))</f>
        <v/>
      </c>
      <c r="J749" s="19" t="str">
        <f>IF($S749="","",INDEX(Skjermingsrenter!$B$6:$B$35,$C749))</f>
        <v/>
      </c>
      <c r="K749" s="20" t="str">
        <f t="shared" si="89"/>
        <v/>
      </c>
      <c r="L749" s="21" t="str">
        <f>IF($S749="","",IF($G749&lt;YEAR($F749),0,$H749*SUMIFS(Utbytter!$D$6:$D$1005,Utbytter!$A$6:$A$1005,$E749,Utbytter!$B$6:$B$1005,"&gt;="&amp;$K749,Utbytter!$B$6:$B$1005,"&lt;="&amp;DATE($G749,12,31))))</f>
        <v/>
      </c>
      <c r="M749" s="21" t="str">
        <f t="shared" si="95"/>
        <v/>
      </c>
      <c r="N749" s="21" t="str">
        <f t="shared" si="90"/>
        <v/>
      </c>
      <c r="O749" s="21" t="str">
        <f t="shared" si="91"/>
        <v/>
      </c>
      <c r="P749" s="21" t="str">
        <f t="shared" si="92"/>
        <v/>
      </c>
      <c r="Q749" s="21" t="str">
        <f t="shared" si="93"/>
        <v/>
      </c>
      <c r="R749" s="21" t="str">
        <f t="shared" si="94"/>
        <v/>
      </c>
      <c r="S749" s="7" t="str">
        <f>IF(ROW()-5&lt;=Kontroll!$B$8,1,"")</f>
        <v/>
      </c>
    </row>
    <row r="750" spans="1:19" x14ac:dyDescent="0.2">
      <c r="A750" s="7" t="str">
        <f t="shared" si="88"/>
        <v/>
      </c>
      <c r="B750" s="7" t="str">
        <f>IF($S750="","",INT(($A750-1)/Kontroll!$B$6)+1)</f>
        <v/>
      </c>
      <c r="C750" s="7" t="str">
        <f>IF($S750="","",MOD($A750-1,Kontroll!$B$6)+1)</f>
        <v/>
      </c>
      <c r="D750" s="15" t="str">
        <f>IF($S750="","",INDEX(Transjer!$A$6:$A$125,$B750))</f>
        <v/>
      </c>
      <c r="E750" s="15" t="str">
        <f>IF($S750="","",INDEX(Transjer!$B$6:$B$125,$B750))</f>
        <v/>
      </c>
      <c r="F750" s="16" t="str">
        <f>IF($S750="","",INDEX(Transjer!$C$6:$C$125,$B750))</f>
        <v/>
      </c>
      <c r="G750" s="17" t="str">
        <f>IF($S750="","",INDEX(Skjermingsrenter!$A$6:$A$35,$C750))</f>
        <v/>
      </c>
      <c r="H750" s="18" t="str">
        <f>IF($S750="","",INDEX(Transjer!$D$6:$D$125,$B750))</f>
        <v/>
      </c>
      <c r="I750" s="18" t="str">
        <f>IF($S750="","",INDEX(Transjer!$E$6:$E$125,$B750))</f>
        <v/>
      </c>
      <c r="J750" s="19" t="str">
        <f>IF($S750="","",INDEX(Skjermingsrenter!$B$6:$B$35,$C750))</f>
        <v/>
      </c>
      <c r="K750" s="20" t="str">
        <f t="shared" si="89"/>
        <v/>
      </c>
      <c r="L750" s="21" t="str">
        <f>IF($S750="","",IF($G750&lt;YEAR($F750),0,$H750*SUMIFS(Utbytter!$D$6:$D$1005,Utbytter!$A$6:$A$1005,$E750,Utbytter!$B$6:$B$1005,"&gt;="&amp;$K750,Utbytter!$B$6:$B$1005,"&lt;="&amp;DATE($G750,12,31))))</f>
        <v/>
      </c>
      <c r="M750" s="21" t="str">
        <f t="shared" si="95"/>
        <v/>
      </c>
      <c r="N750" s="21" t="str">
        <f t="shared" si="90"/>
        <v/>
      </c>
      <c r="O750" s="21" t="str">
        <f t="shared" si="91"/>
        <v/>
      </c>
      <c r="P750" s="21" t="str">
        <f t="shared" si="92"/>
        <v/>
      </c>
      <c r="Q750" s="21" t="str">
        <f t="shared" si="93"/>
        <v/>
      </c>
      <c r="R750" s="21" t="str">
        <f t="shared" si="94"/>
        <v/>
      </c>
      <c r="S750" s="7" t="str">
        <f>IF(ROW()-5&lt;=Kontroll!$B$8,1,"")</f>
        <v/>
      </c>
    </row>
    <row r="751" spans="1:19" x14ac:dyDescent="0.2">
      <c r="A751" s="7" t="str">
        <f t="shared" si="88"/>
        <v/>
      </c>
      <c r="B751" s="7" t="str">
        <f>IF($S751="","",INT(($A751-1)/Kontroll!$B$6)+1)</f>
        <v/>
      </c>
      <c r="C751" s="7" t="str">
        <f>IF($S751="","",MOD($A751-1,Kontroll!$B$6)+1)</f>
        <v/>
      </c>
      <c r="D751" s="15" t="str">
        <f>IF($S751="","",INDEX(Transjer!$A$6:$A$125,$B751))</f>
        <v/>
      </c>
      <c r="E751" s="15" t="str">
        <f>IF($S751="","",INDEX(Transjer!$B$6:$B$125,$B751))</f>
        <v/>
      </c>
      <c r="F751" s="16" t="str">
        <f>IF($S751="","",INDEX(Transjer!$C$6:$C$125,$B751))</f>
        <v/>
      </c>
      <c r="G751" s="17" t="str">
        <f>IF($S751="","",INDEX(Skjermingsrenter!$A$6:$A$35,$C751))</f>
        <v/>
      </c>
      <c r="H751" s="18" t="str">
        <f>IF($S751="","",INDEX(Transjer!$D$6:$D$125,$B751))</f>
        <v/>
      </c>
      <c r="I751" s="18" t="str">
        <f>IF($S751="","",INDEX(Transjer!$E$6:$E$125,$B751))</f>
        <v/>
      </c>
      <c r="J751" s="19" t="str">
        <f>IF($S751="","",INDEX(Skjermingsrenter!$B$6:$B$35,$C751))</f>
        <v/>
      </c>
      <c r="K751" s="20" t="str">
        <f t="shared" si="89"/>
        <v/>
      </c>
      <c r="L751" s="21" t="str">
        <f>IF($S751="","",IF($G751&lt;YEAR($F751),0,$H751*SUMIFS(Utbytter!$D$6:$D$1005,Utbytter!$A$6:$A$1005,$E751,Utbytter!$B$6:$B$1005,"&gt;="&amp;$K751,Utbytter!$B$6:$B$1005,"&lt;="&amp;DATE($G751,12,31))))</f>
        <v/>
      </c>
      <c r="M751" s="21" t="str">
        <f t="shared" si="95"/>
        <v/>
      </c>
      <c r="N751" s="21" t="str">
        <f t="shared" si="90"/>
        <v/>
      </c>
      <c r="O751" s="21" t="str">
        <f t="shared" si="91"/>
        <v/>
      </c>
      <c r="P751" s="21" t="str">
        <f t="shared" si="92"/>
        <v/>
      </c>
      <c r="Q751" s="21" t="str">
        <f t="shared" si="93"/>
        <v/>
      </c>
      <c r="R751" s="21" t="str">
        <f t="shared" si="94"/>
        <v/>
      </c>
      <c r="S751" s="7" t="str">
        <f>IF(ROW()-5&lt;=Kontroll!$B$8,1,"")</f>
        <v/>
      </c>
    </row>
    <row r="752" spans="1:19" x14ac:dyDescent="0.2">
      <c r="A752" s="7" t="str">
        <f t="shared" si="88"/>
        <v/>
      </c>
      <c r="B752" s="7" t="str">
        <f>IF($S752="","",INT(($A752-1)/Kontroll!$B$6)+1)</f>
        <v/>
      </c>
      <c r="C752" s="7" t="str">
        <f>IF($S752="","",MOD($A752-1,Kontroll!$B$6)+1)</f>
        <v/>
      </c>
      <c r="D752" s="15" t="str">
        <f>IF($S752="","",INDEX(Transjer!$A$6:$A$125,$B752))</f>
        <v/>
      </c>
      <c r="E752" s="15" t="str">
        <f>IF($S752="","",INDEX(Transjer!$B$6:$B$125,$B752))</f>
        <v/>
      </c>
      <c r="F752" s="16" t="str">
        <f>IF($S752="","",INDEX(Transjer!$C$6:$C$125,$B752))</f>
        <v/>
      </c>
      <c r="G752" s="17" t="str">
        <f>IF($S752="","",INDEX(Skjermingsrenter!$A$6:$A$35,$C752))</f>
        <v/>
      </c>
      <c r="H752" s="18" t="str">
        <f>IF($S752="","",INDEX(Transjer!$D$6:$D$125,$B752))</f>
        <v/>
      </c>
      <c r="I752" s="18" t="str">
        <f>IF($S752="","",INDEX(Transjer!$E$6:$E$125,$B752))</f>
        <v/>
      </c>
      <c r="J752" s="19" t="str">
        <f>IF($S752="","",INDEX(Skjermingsrenter!$B$6:$B$35,$C752))</f>
        <v/>
      </c>
      <c r="K752" s="20" t="str">
        <f t="shared" si="89"/>
        <v/>
      </c>
      <c r="L752" s="21" t="str">
        <f>IF($S752="","",IF($G752&lt;YEAR($F752),0,$H752*SUMIFS(Utbytter!$D$6:$D$1005,Utbytter!$A$6:$A$1005,$E752,Utbytter!$B$6:$B$1005,"&gt;="&amp;$K752,Utbytter!$B$6:$B$1005,"&lt;="&amp;DATE($G752,12,31))))</f>
        <v/>
      </c>
      <c r="M752" s="21" t="str">
        <f t="shared" si="95"/>
        <v/>
      </c>
      <c r="N752" s="21" t="str">
        <f t="shared" si="90"/>
        <v/>
      </c>
      <c r="O752" s="21" t="str">
        <f t="shared" si="91"/>
        <v/>
      </c>
      <c r="P752" s="21" t="str">
        <f t="shared" si="92"/>
        <v/>
      </c>
      <c r="Q752" s="21" t="str">
        <f t="shared" si="93"/>
        <v/>
      </c>
      <c r="R752" s="21" t="str">
        <f t="shared" si="94"/>
        <v/>
      </c>
      <c r="S752" s="7" t="str">
        <f>IF(ROW()-5&lt;=Kontroll!$B$8,1,"")</f>
        <v/>
      </c>
    </row>
    <row r="753" spans="1:19" x14ac:dyDescent="0.2">
      <c r="A753" s="7" t="str">
        <f t="shared" si="88"/>
        <v/>
      </c>
      <c r="B753" s="7" t="str">
        <f>IF($S753="","",INT(($A753-1)/Kontroll!$B$6)+1)</f>
        <v/>
      </c>
      <c r="C753" s="7" t="str">
        <f>IF($S753="","",MOD($A753-1,Kontroll!$B$6)+1)</f>
        <v/>
      </c>
      <c r="D753" s="15" t="str">
        <f>IF($S753="","",INDEX(Transjer!$A$6:$A$125,$B753))</f>
        <v/>
      </c>
      <c r="E753" s="15" t="str">
        <f>IF($S753="","",INDEX(Transjer!$B$6:$B$125,$B753))</f>
        <v/>
      </c>
      <c r="F753" s="16" t="str">
        <f>IF($S753="","",INDEX(Transjer!$C$6:$C$125,$B753))</f>
        <v/>
      </c>
      <c r="G753" s="17" t="str">
        <f>IF($S753="","",INDEX(Skjermingsrenter!$A$6:$A$35,$C753))</f>
        <v/>
      </c>
      <c r="H753" s="18" t="str">
        <f>IF($S753="","",INDEX(Transjer!$D$6:$D$125,$B753))</f>
        <v/>
      </c>
      <c r="I753" s="18" t="str">
        <f>IF($S753="","",INDEX(Transjer!$E$6:$E$125,$B753))</f>
        <v/>
      </c>
      <c r="J753" s="19" t="str">
        <f>IF($S753="","",INDEX(Skjermingsrenter!$B$6:$B$35,$C753))</f>
        <v/>
      </c>
      <c r="K753" s="20" t="str">
        <f t="shared" si="89"/>
        <v/>
      </c>
      <c r="L753" s="21" t="str">
        <f>IF($S753="","",IF($G753&lt;YEAR($F753),0,$H753*SUMIFS(Utbytter!$D$6:$D$1005,Utbytter!$A$6:$A$1005,$E753,Utbytter!$B$6:$B$1005,"&gt;="&amp;$K753,Utbytter!$B$6:$B$1005,"&lt;="&amp;DATE($G753,12,31))))</f>
        <v/>
      </c>
      <c r="M753" s="21" t="str">
        <f t="shared" si="95"/>
        <v/>
      </c>
      <c r="N753" s="21" t="str">
        <f t="shared" si="90"/>
        <v/>
      </c>
      <c r="O753" s="21" t="str">
        <f t="shared" si="91"/>
        <v/>
      </c>
      <c r="P753" s="21" t="str">
        <f t="shared" si="92"/>
        <v/>
      </c>
      <c r="Q753" s="21" t="str">
        <f t="shared" si="93"/>
        <v/>
      </c>
      <c r="R753" s="21" t="str">
        <f t="shared" si="94"/>
        <v/>
      </c>
      <c r="S753" s="7" t="str">
        <f>IF(ROW()-5&lt;=Kontroll!$B$8,1,"")</f>
        <v/>
      </c>
    </row>
    <row r="754" spans="1:19" x14ac:dyDescent="0.2">
      <c r="A754" s="7" t="str">
        <f t="shared" si="88"/>
        <v/>
      </c>
      <c r="B754" s="7" t="str">
        <f>IF($S754="","",INT(($A754-1)/Kontroll!$B$6)+1)</f>
        <v/>
      </c>
      <c r="C754" s="7" t="str">
        <f>IF($S754="","",MOD($A754-1,Kontroll!$B$6)+1)</f>
        <v/>
      </c>
      <c r="D754" s="15" t="str">
        <f>IF($S754="","",INDEX(Transjer!$A$6:$A$125,$B754))</f>
        <v/>
      </c>
      <c r="E754" s="15" t="str">
        <f>IF($S754="","",INDEX(Transjer!$B$6:$B$125,$B754))</f>
        <v/>
      </c>
      <c r="F754" s="16" t="str">
        <f>IF($S754="","",INDEX(Transjer!$C$6:$C$125,$B754))</f>
        <v/>
      </c>
      <c r="G754" s="17" t="str">
        <f>IF($S754="","",INDEX(Skjermingsrenter!$A$6:$A$35,$C754))</f>
        <v/>
      </c>
      <c r="H754" s="18" t="str">
        <f>IF($S754="","",INDEX(Transjer!$D$6:$D$125,$B754))</f>
        <v/>
      </c>
      <c r="I754" s="18" t="str">
        <f>IF($S754="","",INDEX(Transjer!$E$6:$E$125,$B754))</f>
        <v/>
      </c>
      <c r="J754" s="19" t="str">
        <f>IF($S754="","",INDEX(Skjermingsrenter!$B$6:$B$35,$C754))</f>
        <v/>
      </c>
      <c r="K754" s="20" t="str">
        <f t="shared" si="89"/>
        <v/>
      </c>
      <c r="L754" s="21" t="str">
        <f>IF($S754="","",IF($G754&lt;YEAR($F754),0,$H754*SUMIFS(Utbytter!$D$6:$D$1005,Utbytter!$A$6:$A$1005,$E754,Utbytter!$B$6:$B$1005,"&gt;="&amp;$K754,Utbytter!$B$6:$B$1005,"&lt;="&amp;DATE($G754,12,31))))</f>
        <v/>
      </c>
      <c r="M754" s="21" t="str">
        <f t="shared" si="95"/>
        <v/>
      </c>
      <c r="N754" s="21" t="str">
        <f t="shared" si="90"/>
        <v/>
      </c>
      <c r="O754" s="21" t="str">
        <f t="shared" si="91"/>
        <v/>
      </c>
      <c r="P754" s="21" t="str">
        <f t="shared" si="92"/>
        <v/>
      </c>
      <c r="Q754" s="21" t="str">
        <f t="shared" si="93"/>
        <v/>
      </c>
      <c r="R754" s="21" t="str">
        <f t="shared" si="94"/>
        <v/>
      </c>
      <c r="S754" s="7" t="str">
        <f>IF(ROW()-5&lt;=Kontroll!$B$8,1,"")</f>
        <v/>
      </c>
    </row>
    <row r="755" spans="1:19" x14ac:dyDescent="0.2">
      <c r="A755" s="7" t="str">
        <f t="shared" si="88"/>
        <v/>
      </c>
      <c r="B755" s="7" t="str">
        <f>IF($S755="","",INT(($A755-1)/Kontroll!$B$6)+1)</f>
        <v/>
      </c>
      <c r="C755" s="7" t="str">
        <f>IF($S755="","",MOD($A755-1,Kontroll!$B$6)+1)</f>
        <v/>
      </c>
      <c r="D755" s="15" t="str">
        <f>IF($S755="","",INDEX(Transjer!$A$6:$A$125,$B755))</f>
        <v/>
      </c>
      <c r="E755" s="15" t="str">
        <f>IF($S755="","",INDEX(Transjer!$B$6:$B$125,$B755))</f>
        <v/>
      </c>
      <c r="F755" s="16" t="str">
        <f>IF($S755="","",INDEX(Transjer!$C$6:$C$125,$B755))</f>
        <v/>
      </c>
      <c r="G755" s="17" t="str">
        <f>IF($S755="","",INDEX(Skjermingsrenter!$A$6:$A$35,$C755))</f>
        <v/>
      </c>
      <c r="H755" s="18" t="str">
        <f>IF($S755="","",INDEX(Transjer!$D$6:$D$125,$B755))</f>
        <v/>
      </c>
      <c r="I755" s="18" t="str">
        <f>IF($S755="","",INDEX(Transjer!$E$6:$E$125,$B755))</f>
        <v/>
      </c>
      <c r="J755" s="19" t="str">
        <f>IF($S755="","",INDEX(Skjermingsrenter!$B$6:$B$35,$C755))</f>
        <v/>
      </c>
      <c r="K755" s="20" t="str">
        <f t="shared" si="89"/>
        <v/>
      </c>
      <c r="L755" s="21" t="str">
        <f>IF($S755="","",IF($G755&lt;YEAR($F755),0,$H755*SUMIFS(Utbytter!$D$6:$D$1005,Utbytter!$A$6:$A$1005,$E755,Utbytter!$B$6:$B$1005,"&gt;="&amp;$K755,Utbytter!$B$6:$B$1005,"&lt;="&amp;DATE($G755,12,31))))</f>
        <v/>
      </c>
      <c r="M755" s="21" t="str">
        <f t="shared" si="95"/>
        <v/>
      </c>
      <c r="N755" s="21" t="str">
        <f t="shared" si="90"/>
        <v/>
      </c>
      <c r="O755" s="21" t="str">
        <f t="shared" si="91"/>
        <v/>
      </c>
      <c r="P755" s="21" t="str">
        <f t="shared" si="92"/>
        <v/>
      </c>
      <c r="Q755" s="21" t="str">
        <f t="shared" si="93"/>
        <v/>
      </c>
      <c r="R755" s="21" t="str">
        <f t="shared" si="94"/>
        <v/>
      </c>
      <c r="S755" s="7" t="str">
        <f>IF(ROW()-5&lt;=Kontroll!$B$8,1,"")</f>
        <v/>
      </c>
    </row>
    <row r="756" spans="1:19" x14ac:dyDescent="0.2">
      <c r="A756" s="7" t="str">
        <f t="shared" si="88"/>
        <v/>
      </c>
      <c r="B756" s="7" t="str">
        <f>IF($S756="","",INT(($A756-1)/Kontroll!$B$6)+1)</f>
        <v/>
      </c>
      <c r="C756" s="7" t="str">
        <f>IF($S756="","",MOD($A756-1,Kontroll!$B$6)+1)</f>
        <v/>
      </c>
      <c r="D756" s="15" t="str">
        <f>IF($S756="","",INDEX(Transjer!$A$6:$A$125,$B756))</f>
        <v/>
      </c>
      <c r="E756" s="15" t="str">
        <f>IF($S756="","",INDEX(Transjer!$B$6:$B$125,$B756))</f>
        <v/>
      </c>
      <c r="F756" s="16" t="str">
        <f>IF($S756="","",INDEX(Transjer!$C$6:$C$125,$B756))</f>
        <v/>
      </c>
      <c r="G756" s="17" t="str">
        <f>IF($S756="","",INDEX(Skjermingsrenter!$A$6:$A$35,$C756))</f>
        <v/>
      </c>
      <c r="H756" s="18" t="str">
        <f>IF($S756="","",INDEX(Transjer!$D$6:$D$125,$B756))</f>
        <v/>
      </c>
      <c r="I756" s="18" t="str">
        <f>IF($S756="","",INDEX(Transjer!$E$6:$E$125,$B756))</f>
        <v/>
      </c>
      <c r="J756" s="19" t="str">
        <f>IF($S756="","",INDEX(Skjermingsrenter!$B$6:$B$35,$C756))</f>
        <v/>
      </c>
      <c r="K756" s="20" t="str">
        <f t="shared" si="89"/>
        <v/>
      </c>
      <c r="L756" s="21" t="str">
        <f>IF($S756="","",IF($G756&lt;YEAR($F756),0,$H756*SUMIFS(Utbytter!$D$6:$D$1005,Utbytter!$A$6:$A$1005,$E756,Utbytter!$B$6:$B$1005,"&gt;="&amp;$K756,Utbytter!$B$6:$B$1005,"&lt;="&amp;DATE($G756,12,31))))</f>
        <v/>
      </c>
      <c r="M756" s="21" t="str">
        <f t="shared" si="95"/>
        <v/>
      </c>
      <c r="N756" s="21" t="str">
        <f t="shared" si="90"/>
        <v/>
      </c>
      <c r="O756" s="21" t="str">
        <f t="shared" si="91"/>
        <v/>
      </c>
      <c r="P756" s="21" t="str">
        <f t="shared" si="92"/>
        <v/>
      </c>
      <c r="Q756" s="21" t="str">
        <f t="shared" si="93"/>
        <v/>
      </c>
      <c r="R756" s="21" t="str">
        <f t="shared" si="94"/>
        <v/>
      </c>
      <c r="S756" s="7" t="str">
        <f>IF(ROW()-5&lt;=Kontroll!$B$8,1,"")</f>
        <v/>
      </c>
    </row>
    <row r="757" spans="1:19" x14ac:dyDescent="0.2">
      <c r="A757" s="7" t="str">
        <f t="shared" si="88"/>
        <v/>
      </c>
      <c r="B757" s="7" t="str">
        <f>IF($S757="","",INT(($A757-1)/Kontroll!$B$6)+1)</f>
        <v/>
      </c>
      <c r="C757" s="7" t="str">
        <f>IF($S757="","",MOD($A757-1,Kontroll!$B$6)+1)</f>
        <v/>
      </c>
      <c r="D757" s="15" t="str">
        <f>IF($S757="","",INDEX(Transjer!$A$6:$A$125,$B757))</f>
        <v/>
      </c>
      <c r="E757" s="15" t="str">
        <f>IF($S757="","",INDEX(Transjer!$B$6:$B$125,$B757))</f>
        <v/>
      </c>
      <c r="F757" s="16" t="str">
        <f>IF($S757="","",INDEX(Transjer!$C$6:$C$125,$B757))</f>
        <v/>
      </c>
      <c r="G757" s="17" t="str">
        <f>IF($S757="","",INDEX(Skjermingsrenter!$A$6:$A$35,$C757))</f>
        <v/>
      </c>
      <c r="H757" s="18" t="str">
        <f>IF($S757="","",INDEX(Transjer!$D$6:$D$125,$B757))</f>
        <v/>
      </c>
      <c r="I757" s="18" t="str">
        <f>IF($S757="","",INDEX(Transjer!$E$6:$E$125,$B757))</f>
        <v/>
      </c>
      <c r="J757" s="19" t="str">
        <f>IF($S757="","",INDEX(Skjermingsrenter!$B$6:$B$35,$C757))</f>
        <v/>
      </c>
      <c r="K757" s="20" t="str">
        <f t="shared" si="89"/>
        <v/>
      </c>
      <c r="L757" s="21" t="str">
        <f>IF($S757="","",IF($G757&lt;YEAR($F757),0,$H757*SUMIFS(Utbytter!$D$6:$D$1005,Utbytter!$A$6:$A$1005,$E757,Utbytter!$B$6:$B$1005,"&gt;="&amp;$K757,Utbytter!$B$6:$B$1005,"&lt;="&amp;DATE($G757,12,31))))</f>
        <v/>
      </c>
      <c r="M757" s="21" t="str">
        <f t="shared" si="95"/>
        <v/>
      </c>
      <c r="N757" s="21" t="str">
        <f t="shared" si="90"/>
        <v/>
      </c>
      <c r="O757" s="21" t="str">
        <f t="shared" si="91"/>
        <v/>
      </c>
      <c r="P757" s="21" t="str">
        <f t="shared" si="92"/>
        <v/>
      </c>
      <c r="Q757" s="21" t="str">
        <f t="shared" si="93"/>
        <v/>
      </c>
      <c r="R757" s="21" t="str">
        <f t="shared" si="94"/>
        <v/>
      </c>
      <c r="S757" s="7" t="str">
        <f>IF(ROW()-5&lt;=Kontroll!$B$8,1,"")</f>
        <v/>
      </c>
    </row>
    <row r="758" spans="1:19" x14ac:dyDescent="0.2">
      <c r="A758" s="7" t="str">
        <f t="shared" si="88"/>
        <v/>
      </c>
      <c r="B758" s="7" t="str">
        <f>IF($S758="","",INT(($A758-1)/Kontroll!$B$6)+1)</f>
        <v/>
      </c>
      <c r="C758" s="7" t="str">
        <f>IF($S758="","",MOD($A758-1,Kontroll!$B$6)+1)</f>
        <v/>
      </c>
      <c r="D758" s="15" t="str">
        <f>IF($S758="","",INDEX(Transjer!$A$6:$A$125,$B758))</f>
        <v/>
      </c>
      <c r="E758" s="15" t="str">
        <f>IF($S758="","",INDEX(Transjer!$B$6:$B$125,$B758))</f>
        <v/>
      </c>
      <c r="F758" s="16" t="str">
        <f>IF($S758="","",INDEX(Transjer!$C$6:$C$125,$B758))</f>
        <v/>
      </c>
      <c r="G758" s="17" t="str">
        <f>IF($S758="","",INDEX(Skjermingsrenter!$A$6:$A$35,$C758))</f>
        <v/>
      </c>
      <c r="H758" s="18" t="str">
        <f>IF($S758="","",INDEX(Transjer!$D$6:$D$125,$B758))</f>
        <v/>
      </c>
      <c r="I758" s="18" t="str">
        <f>IF($S758="","",INDEX(Transjer!$E$6:$E$125,$B758))</f>
        <v/>
      </c>
      <c r="J758" s="19" t="str">
        <f>IF($S758="","",INDEX(Skjermingsrenter!$B$6:$B$35,$C758))</f>
        <v/>
      </c>
      <c r="K758" s="20" t="str">
        <f t="shared" si="89"/>
        <v/>
      </c>
      <c r="L758" s="21" t="str">
        <f>IF($S758="","",IF($G758&lt;YEAR($F758),0,$H758*SUMIFS(Utbytter!$D$6:$D$1005,Utbytter!$A$6:$A$1005,$E758,Utbytter!$B$6:$B$1005,"&gt;="&amp;$K758,Utbytter!$B$6:$B$1005,"&lt;="&amp;DATE($G758,12,31))))</f>
        <v/>
      </c>
      <c r="M758" s="21" t="str">
        <f t="shared" si="95"/>
        <v/>
      </c>
      <c r="N758" s="21" t="str">
        <f t="shared" si="90"/>
        <v/>
      </c>
      <c r="O758" s="21" t="str">
        <f t="shared" si="91"/>
        <v/>
      </c>
      <c r="P758" s="21" t="str">
        <f t="shared" si="92"/>
        <v/>
      </c>
      <c r="Q758" s="21" t="str">
        <f t="shared" si="93"/>
        <v/>
      </c>
      <c r="R758" s="21" t="str">
        <f t="shared" si="94"/>
        <v/>
      </c>
      <c r="S758" s="7" t="str">
        <f>IF(ROW()-5&lt;=Kontroll!$B$8,1,"")</f>
        <v/>
      </c>
    </row>
    <row r="759" spans="1:19" x14ac:dyDescent="0.2">
      <c r="A759" s="7" t="str">
        <f t="shared" si="88"/>
        <v/>
      </c>
      <c r="B759" s="7" t="str">
        <f>IF($S759="","",INT(($A759-1)/Kontroll!$B$6)+1)</f>
        <v/>
      </c>
      <c r="C759" s="7" t="str">
        <f>IF($S759="","",MOD($A759-1,Kontroll!$B$6)+1)</f>
        <v/>
      </c>
      <c r="D759" s="15" t="str">
        <f>IF($S759="","",INDEX(Transjer!$A$6:$A$125,$B759))</f>
        <v/>
      </c>
      <c r="E759" s="15" t="str">
        <f>IF($S759="","",INDEX(Transjer!$B$6:$B$125,$B759))</f>
        <v/>
      </c>
      <c r="F759" s="16" t="str">
        <f>IF($S759="","",INDEX(Transjer!$C$6:$C$125,$B759))</f>
        <v/>
      </c>
      <c r="G759" s="17" t="str">
        <f>IF($S759="","",INDEX(Skjermingsrenter!$A$6:$A$35,$C759))</f>
        <v/>
      </c>
      <c r="H759" s="18" t="str">
        <f>IF($S759="","",INDEX(Transjer!$D$6:$D$125,$B759))</f>
        <v/>
      </c>
      <c r="I759" s="18" t="str">
        <f>IF($S759="","",INDEX(Transjer!$E$6:$E$125,$B759))</f>
        <v/>
      </c>
      <c r="J759" s="19" t="str">
        <f>IF($S759="","",INDEX(Skjermingsrenter!$B$6:$B$35,$C759))</f>
        <v/>
      </c>
      <c r="K759" s="20" t="str">
        <f t="shared" si="89"/>
        <v/>
      </c>
      <c r="L759" s="21" t="str">
        <f>IF($S759="","",IF($G759&lt;YEAR($F759),0,$H759*SUMIFS(Utbytter!$D$6:$D$1005,Utbytter!$A$6:$A$1005,$E759,Utbytter!$B$6:$B$1005,"&gt;="&amp;$K759,Utbytter!$B$6:$B$1005,"&lt;="&amp;DATE($G759,12,31))))</f>
        <v/>
      </c>
      <c r="M759" s="21" t="str">
        <f t="shared" si="95"/>
        <v/>
      </c>
      <c r="N759" s="21" t="str">
        <f t="shared" si="90"/>
        <v/>
      </c>
      <c r="O759" s="21" t="str">
        <f t="shared" si="91"/>
        <v/>
      </c>
      <c r="P759" s="21" t="str">
        <f t="shared" si="92"/>
        <v/>
      </c>
      <c r="Q759" s="21" t="str">
        <f t="shared" si="93"/>
        <v/>
      </c>
      <c r="R759" s="21" t="str">
        <f t="shared" si="94"/>
        <v/>
      </c>
      <c r="S759" s="7" t="str">
        <f>IF(ROW()-5&lt;=Kontroll!$B$8,1,"")</f>
        <v/>
      </c>
    </row>
    <row r="760" spans="1:19" x14ac:dyDescent="0.2">
      <c r="A760" s="7" t="str">
        <f t="shared" si="88"/>
        <v/>
      </c>
      <c r="B760" s="7" t="str">
        <f>IF($S760="","",INT(($A760-1)/Kontroll!$B$6)+1)</f>
        <v/>
      </c>
      <c r="C760" s="7" t="str">
        <f>IF($S760="","",MOD($A760-1,Kontroll!$B$6)+1)</f>
        <v/>
      </c>
      <c r="D760" s="15" t="str">
        <f>IF($S760="","",INDEX(Transjer!$A$6:$A$125,$B760))</f>
        <v/>
      </c>
      <c r="E760" s="15" t="str">
        <f>IF($S760="","",INDEX(Transjer!$B$6:$B$125,$B760))</f>
        <v/>
      </c>
      <c r="F760" s="16" t="str">
        <f>IF($S760="","",INDEX(Transjer!$C$6:$C$125,$B760))</f>
        <v/>
      </c>
      <c r="G760" s="17" t="str">
        <f>IF($S760="","",INDEX(Skjermingsrenter!$A$6:$A$35,$C760))</f>
        <v/>
      </c>
      <c r="H760" s="18" t="str">
        <f>IF($S760="","",INDEX(Transjer!$D$6:$D$125,$B760))</f>
        <v/>
      </c>
      <c r="I760" s="18" t="str">
        <f>IF($S760="","",INDEX(Transjer!$E$6:$E$125,$B760))</f>
        <v/>
      </c>
      <c r="J760" s="19" t="str">
        <f>IF($S760="","",INDEX(Skjermingsrenter!$B$6:$B$35,$C760))</f>
        <v/>
      </c>
      <c r="K760" s="20" t="str">
        <f t="shared" si="89"/>
        <v/>
      </c>
      <c r="L760" s="21" t="str">
        <f>IF($S760="","",IF($G760&lt;YEAR($F760),0,$H760*SUMIFS(Utbytter!$D$6:$D$1005,Utbytter!$A$6:$A$1005,$E760,Utbytter!$B$6:$B$1005,"&gt;="&amp;$K760,Utbytter!$B$6:$B$1005,"&lt;="&amp;DATE($G760,12,31))))</f>
        <v/>
      </c>
      <c r="M760" s="21" t="str">
        <f t="shared" si="95"/>
        <v/>
      </c>
      <c r="N760" s="21" t="str">
        <f t="shared" si="90"/>
        <v/>
      </c>
      <c r="O760" s="21" t="str">
        <f t="shared" si="91"/>
        <v/>
      </c>
      <c r="P760" s="21" t="str">
        <f t="shared" si="92"/>
        <v/>
      </c>
      <c r="Q760" s="21" t="str">
        <f t="shared" si="93"/>
        <v/>
      </c>
      <c r="R760" s="21" t="str">
        <f t="shared" si="94"/>
        <v/>
      </c>
      <c r="S760" s="7" t="str">
        <f>IF(ROW()-5&lt;=Kontroll!$B$8,1,"")</f>
        <v/>
      </c>
    </row>
    <row r="761" spans="1:19" x14ac:dyDescent="0.2">
      <c r="A761" s="7" t="str">
        <f t="shared" si="88"/>
        <v/>
      </c>
      <c r="B761" s="7" t="str">
        <f>IF($S761="","",INT(($A761-1)/Kontroll!$B$6)+1)</f>
        <v/>
      </c>
      <c r="C761" s="7" t="str">
        <f>IF($S761="","",MOD($A761-1,Kontroll!$B$6)+1)</f>
        <v/>
      </c>
      <c r="D761" s="15" t="str">
        <f>IF($S761="","",INDEX(Transjer!$A$6:$A$125,$B761))</f>
        <v/>
      </c>
      <c r="E761" s="15" t="str">
        <f>IF($S761="","",INDEX(Transjer!$B$6:$B$125,$B761))</f>
        <v/>
      </c>
      <c r="F761" s="16" t="str">
        <f>IF($S761="","",INDEX(Transjer!$C$6:$C$125,$B761))</f>
        <v/>
      </c>
      <c r="G761" s="17" t="str">
        <f>IF($S761="","",INDEX(Skjermingsrenter!$A$6:$A$35,$C761))</f>
        <v/>
      </c>
      <c r="H761" s="18" t="str">
        <f>IF($S761="","",INDEX(Transjer!$D$6:$D$125,$B761))</f>
        <v/>
      </c>
      <c r="I761" s="18" t="str">
        <f>IF($S761="","",INDEX(Transjer!$E$6:$E$125,$B761))</f>
        <v/>
      </c>
      <c r="J761" s="19" t="str">
        <f>IF($S761="","",INDEX(Skjermingsrenter!$B$6:$B$35,$C761))</f>
        <v/>
      </c>
      <c r="K761" s="20" t="str">
        <f t="shared" si="89"/>
        <v/>
      </c>
      <c r="L761" s="21" t="str">
        <f>IF($S761="","",IF($G761&lt;YEAR($F761),0,$H761*SUMIFS(Utbytter!$D$6:$D$1005,Utbytter!$A$6:$A$1005,$E761,Utbytter!$B$6:$B$1005,"&gt;="&amp;$K761,Utbytter!$B$6:$B$1005,"&lt;="&amp;DATE($G761,12,31))))</f>
        <v/>
      </c>
      <c r="M761" s="21" t="str">
        <f t="shared" si="95"/>
        <v/>
      </c>
      <c r="N761" s="21" t="str">
        <f t="shared" si="90"/>
        <v/>
      </c>
      <c r="O761" s="21" t="str">
        <f t="shared" si="91"/>
        <v/>
      </c>
      <c r="P761" s="21" t="str">
        <f t="shared" si="92"/>
        <v/>
      </c>
      <c r="Q761" s="21" t="str">
        <f t="shared" si="93"/>
        <v/>
      </c>
      <c r="R761" s="21" t="str">
        <f t="shared" si="94"/>
        <v/>
      </c>
      <c r="S761" s="7" t="str">
        <f>IF(ROW()-5&lt;=Kontroll!$B$8,1,"")</f>
        <v/>
      </c>
    </row>
    <row r="762" spans="1:19" x14ac:dyDescent="0.2">
      <c r="A762" s="7" t="str">
        <f t="shared" si="88"/>
        <v/>
      </c>
      <c r="B762" s="7" t="str">
        <f>IF($S762="","",INT(($A762-1)/Kontroll!$B$6)+1)</f>
        <v/>
      </c>
      <c r="C762" s="7" t="str">
        <f>IF($S762="","",MOD($A762-1,Kontroll!$B$6)+1)</f>
        <v/>
      </c>
      <c r="D762" s="15" t="str">
        <f>IF($S762="","",INDEX(Transjer!$A$6:$A$125,$B762))</f>
        <v/>
      </c>
      <c r="E762" s="15" t="str">
        <f>IF($S762="","",INDEX(Transjer!$B$6:$B$125,$B762))</f>
        <v/>
      </c>
      <c r="F762" s="16" t="str">
        <f>IF($S762="","",INDEX(Transjer!$C$6:$C$125,$B762))</f>
        <v/>
      </c>
      <c r="G762" s="17" t="str">
        <f>IF($S762="","",INDEX(Skjermingsrenter!$A$6:$A$35,$C762))</f>
        <v/>
      </c>
      <c r="H762" s="18" t="str">
        <f>IF($S762="","",INDEX(Transjer!$D$6:$D$125,$B762))</f>
        <v/>
      </c>
      <c r="I762" s="18" t="str">
        <f>IF($S762="","",INDEX(Transjer!$E$6:$E$125,$B762))</f>
        <v/>
      </c>
      <c r="J762" s="19" t="str">
        <f>IF($S762="","",INDEX(Skjermingsrenter!$B$6:$B$35,$C762))</f>
        <v/>
      </c>
      <c r="K762" s="20" t="str">
        <f t="shared" si="89"/>
        <v/>
      </c>
      <c r="L762" s="21" t="str">
        <f>IF($S762="","",IF($G762&lt;YEAR($F762),0,$H762*SUMIFS(Utbytter!$D$6:$D$1005,Utbytter!$A$6:$A$1005,$E762,Utbytter!$B$6:$B$1005,"&gt;="&amp;$K762,Utbytter!$B$6:$B$1005,"&lt;="&amp;DATE($G762,12,31))))</f>
        <v/>
      </c>
      <c r="M762" s="21" t="str">
        <f t="shared" si="95"/>
        <v/>
      </c>
      <c r="N762" s="21" t="str">
        <f t="shared" si="90"/>
        <v/>
      </c>
      <c r="O762" s="21" t="str">
        <f t="shared" si="91"/>
        <v/>
      </c>
      <c r="P762" s="21" t="str">
        <f t="shared" si="92"/>
        <v/>
      </c>
      <c r="Q762" s="21" t="str">
        <f t="shared" si="93"/>
        <v/>
      </c>
      <c r="R762" s="21" t="str">
        <f t="shared" si="94"/>
        <v/>
      </c>
      <c r="S762" s="7" t="str">
        <f>IF(ROW()-5&lt;=Kontroll!$B$8,1,"")</f>
        <v/>
      </c>
    </row>
    <row r="763" spans="1:19" x14ac:dyDescent="0.2">
      <c r="A763" s="7" t="str">
        <f t="shared" si="88"/>
        <v/>
      </c>
      <c r="B763" s="7" t="str">
        <f>IF($S763="","",INT(($A763-1)/Kontroll!$B$6)+1)</f>
        <v/>
      </c>
      <c r="C763" s="7" t="str">
        <f>IF($S763="","",MOD($A763-1,Kontroll!$B$6)+1)</f>
        <v/>
      </c>
      <c r="D763" s="15" t="str">
        <f>IF($S763="","",INDEX(Transjer!$A$6:$A$125,$B763))</f>
        <v/>
      </c>
      <c r="E763" s="15" t="str">
        <f>IF($S763="","",INDEX(Transjer!$B$6:$B$125,$B763))</f>
        <v/>
      </c>
      <c r="F763" s="16" t="str">
        <f>IF($S763="","",INDEX(Transjer!$C$6:$C$125,$B763))</f>
        <v/>
      </c>
      <c r="G763" s="17" t="str">
        <f>IF($S763="","",INDEX(Skjermingsrenter!$A$6:$A$35,$C763))</f>
        <v/>
      </c>
      <c r="H763" s="18" t="str">
        <f>IF($S763="","",INDEX(Transjer!$D$6:$D$125,$B763))</f>
        <v/>
      </c>
      <c r="I763" s="18" t="str">
        <f>IF($S763="","",INDEX(Transjer!$E$6:$E$125,$B763))</f>
        <v/>
      </c>
      <c r="J763" s="19" t="str">
        <f>IF($S763="","",INDEX(Skjermingsrenter!$B$6:$B$35,$C763))</f>
        <v/>
      </c>
      <c r="K763" s="20" t="str">
        <f t="shared" si="89"/>
        <v/>
      </c>
      <c r="L763" s="21" t="str">
        <f>IF($S763="","",IF($G763&lt;YEAR($F763),0,$H763*SUMIFS(Utbytter!$D$6:$D$1005,Utbytter!$A$6:$A$1005,$E763,Utbytter!$B$6:$B$1005,"&gt;="&amp;$K763,Utbytter!$B$6:$B$1005,"&lt;="&amp;DATE($G763,12,31))))</f>
        <v/>
      </c>
      <c r="M763" s="21" t="str">
        <f t="shared" si="95"/>
        <v/>
      </c>
      <c r="N763" s="21" t="str">
        <f t="shared" si="90"/>
        <v/>
      </c>
      <c r="O763" s="21" t="str">
        <f t="shared" si="91"/>
        <v/>
      </c>
      <c r="P763" s="21" t="str">
        <f t="shared" si="92"/>
        <v/>
      </c>
      <c r="Q763" s="21" t="str">
        <f t="shared" si="93"/>
        <v/>
      </c>
      <c r="R763" s="21" t="str">
        <f t="shared" si="94"/>
        <v/>
      </c>
      <c r="S763" s="7" t="str">
        <f>IF(ROW()-5&lt;=Kontroll!$B$8,1,"")</f>
        <v/>
      </c>
    </row>
    <row r="764" spans="1:19" x14ac:dyDescent="0.2">
      <c r="A764" s="7" t="str">
        <f t="shared" si="88"/>
        <v/>
      </c>
      <c r="B764" s="7" t="str">
        <f>IF($S764="","",INT(($A764-1)/Kontroll!$B$6)+1)</f>
        <v/>
      </c>
      <c r="C764" s="7" t="str">
        <f>IF($S764="","",MOD($A764-1,Kontroll!$B$6)+1)</f>
        <v/>
      </c>
      <c r="D764" s="15" t="str">
        <f>IF($S764="","",INDEX(Transjer!$A$6:$A$125,$B764))</f>
        <v/>
      </c>
      <c r="E764" s="15" t="str">
        <f>IF($S764="","",INDEX(Transjer!$B$6:$B$125,$B764))</f>
        <v/>
      </c>
      <c r="F764" s="16" t="str">
        <f>IF($S764="","",INDEX(Transjer!$C$6:$C$125,$B764))</f>
        <v/>
      </c>
      <c r="G764" s="17" t="str">
        <f>IF($S764="","",INDEX(Skjermingsrenter!$A$6:$A$35,$C764))</f>
        <v/>
      </c>
      <c r="H764" s="18" t="str">
        <f>IF($S764="","",INDEX(Transjer!$D$6:$D$125,$B764))</f>
        <v/>
      </c>
      <c r="I764" s="18" t="str">
        <f>IF($S764="","",INDEX(Transjer!$E$6:$E$125,$B764))</f>
        <v/>
      </c>
      <c r="J764" s="19" t="str">
        <f>IF($S764="","",INDEX(Skjermingsrenter!$B$6:$B$35,$C764))</f>
        <v/>
      </c>
      <c r="K764" s="20" t="str">
        <f t="shared" si="89"/>
        <v/>
      </c>
      <c r="L764" s="21" t="str">
        <f>IF($S764="","",IF($G764&lt;YEAR($F764),0,$H764*SUMIFS(Utbytter!$D$6:$D$1005,Utbytter!$A$6:$A$1005,$E764,Utbytter!$B$6:$B$1005,"&gt;="&amp;$K764,Utbytter!$B$6:$B$1005,"&lt;="&amp;DATE($G764,12,31))))</f>
        <v/>
      </c>
      <c r="M764" s="21" t="str">
        <f t="shared" si="95"/>
        <v/>
      </c>
      <c r="N764" s="21" t="str">
        <f t="shared" si="90"/>
        <v/>
      </c>
      <c r="O764" s="21" t="str">
        <f t="shared" si="91"/>
        <v/>
      </c>
      <c r="P764" s="21" t="str">
        <f t="shared" si="92"/>
        <v/>
      </c>
      <c r="Q764" s="21" t="str">
        <f t="shared" si="93"/>
        <v/>
      </c>
      <c r="R764" s="21" t="str">
        <f t="shared" si="94"/>
        <v/>
      </c>
      <c r="S764" s="7" t="str">
        <f>IF(ROW()-5&lt;=Kontroll!$B$8,1,"")</f>
        <v/>
      </c>
    </row>
    <row r="765" spans="1:19" x14ac:dyDescent="0.2">
      <c r="A765" s="7" t="str">
        <f t="shared" si="88"/>
        <v/>
      </c>
      <c r="B765" s="7" t="str">
        <f>IF($S765="","",INT(($A765-1)/Kontroll!$B$6)+1)</f>
        <v/>
      </c>
      <c r="C765" s="7" t="str">
        <f>IF($S765="","",MOD($A765-1,Kontroll!$B$6)+1)</f>
        <v/>
      </c>
      <c r="D765" s="15" t="str">
        <f>IF($S765="","",INDEX(Transjer!$A$6:$A$125,$B765))</f>
        <v/>
      </c>
      <c r="E765" s="15" t="str">
        <f>IF($S765="","",INDEX(Transjer!$B$6:$B$125,$B765))</f>
        <v/>
      </c>
      <c r="F765" s="16" t="str">
        <f>IF($S765="","",INDEX(Transjer!$C$6:$C$125,$B765))</f>
        <v/>
      </c>
      <c r="G765" s="17" t="str">
        <f>IF($S765="","",INDEX(Skjermingsrenter!$A$6:$A$35,$C765))</f>
        <v/>
      </c>
      <c r="H765" s="18" t="str">
        <f>IF($S765="","",INDEX(Transjer!$D$6:$D$125,$B765))</f>
        <v/>
      </c>
      <c r="I765" s="18" t="str">
        <f>IF($S765="","",INDEX(Transjer!$E$6:$E$125,$B765))</f>
        <v/>
      </c>
      <c r="J765" s="19" t="str">
        <f>IF($S765="","",INDEX(Skjermingsrenter!$B$6:$B$35,$C765))</f>
        <v/>
      </c>
      <c r="K765" s="20" t="str">
        <f t="shared" si="89"/>
        <v/>
      </c>
      <c r="L765" s="21" t="str">
        <f>IF($S765="","",IF($G765&lt;YEAR($F765),0,$H765*SUMIFS(Utbytter!$D$6:$D$1005,Utbytter!$A$6:$A$1005,$E765,Utbytter!$B$6:$B$1005,"&gt;="&amp;$K765,Utbytter!$B$6:$B$1005,"&lt;="&amp;DATE($G765,12,31))))</f>
        <v/>
      </c>
      <c r="M765" s="21" t="str">
        <f t="shared" si="95"/>
        <v/>
      </c>
      <c r="N765" s="21" t="str">
        <f t="shared" si="90"/>
        <v/>
      </c>
      <c r="O765" s="21" t="str">
        <f t="shared" si="91"/>
        <v/>
      </c>
      <c r="P765" s="21" t="str">
        <f t="shared" si="92"/>
        <v/>
      </c>
      <c r="Q765" s="21" t="str">
        <f t="shared" si="93"/>
        <v/>
      </c>
      <c r="R765" s="21" t="str">
        <f t="shared" si="94"/>
        <v/>
      </c>
      <c r="S765" s="7" t="str">
        <f>IF(ROW()-5&lt;=Kontroll!$B$8,1,"")</f>
        <v/>
      </c>
    </row>
    <row r="766" spans="1:19" x14ac:dyDescent="0.2">
      <c r="A766" s="7" t="str">
        <f t="shared" si="88"/>
        <v/>
      </c>
      <c r="B766" s="7" t="str">
        <f>IF($S766="","",INT(($A766-1)/Kontroll!$B$6)+1)</f>
        <v/>
      </c>
      <c r="C766" s="7" t="str">
        <f>IF($S766="","",MOD($A766-1,Kontroll!$B$6)+1)</f>
        <v/>
      </c>
      <c r="D766" s="15" t="str">
        <f>IF($S766="","",INDEX(Transjer!$A$6:$A$125,$B766))</f>
        <v/>
      </c>
      <c r="E766" s="15" t="str">
        <f>IF($S766="","",INDEX(Transjer!$B$6:$B$125,$B766))</f>
        <v/>
      </c>
      <c r="F766" s="16" t="str">
        <f>IF($S766="","",INDEX(Transjer!$C$6:$C$125,$B766))</f>
        <v/>
      </c>
      <c r="G766" s="17" t="str">
        <f>IF($S766="","",INDEX(Skjermingsrenter!$A$6:$A$35,$C766))</f>
        <v/>
      </c>
      <c r="H766" s="18" t="str">
        <f>IF($S766="","",INDEX(Transjer!$D$6:$D$125,$B766))</f>
        <v/>
      </c>
      <c r="I766" s="18" t="str">
        <f>IF($S766="","",INDEX(Transjer!$E$6:$E$125,$B766))</f>
        <v/>
      </c>
      <c r="J766" s="19" t="str">
        <f>IF($S766="","",INDEX(Skjermingsrenter!$B$6:$B$35,$C766))</f>
        <v/>
      </c>
      <c r="K766" s="20" t="str">
        <f t="shared" si="89"/>
        <v/>
      </c>
      <c r="L766" s="21" t="str">
        <f>IF($S766="","",IF($G766&lt;YEAR($F766),0,$H766*SUMIFS(Utbytter!$D$6:$D$1005,Utbytter!$A$6:$A$1005,$E766,Utbytter!$B$6:$B$1005,"&gt;="&amp;$K766,Utbytter!$B$6:$B$1005,"&lt;="&amp;DATE($G766,12,31))))</f>
        <v/>
      </c>
      <c r="M766" s="21" t="str">
        <f t="shared" si="95"/>
        <v/>
      </c>
      <c r="N766" s="21" t="str">
        <f t="shared" si="90"/>
        <v/>
      </c>
      <c r="O766" s="21" t="str">
        <f t="shared" si="91"/>
        <v/>
      </c>
      <c r="P766" s="21" t="str">
        <f t="shared" si="92"/>
        <v/>
      </c>
      <c r="Q766" s="21" t="str">
        <f t="shared" si="93"/>
        <v/>
      </c>
      <c r="R766" s="21" t="str">
        <f t="shared" si="94"/>
        <v/>
      </c>
      <c r="S766" s="7" t="str">
        <f>IF(ROW()-5&lt;=Kontroll!$B$8,1,"")</f>
        <v/>
      </c>
    </row>
    <row r="767" spans="1:19" x14ac:dyDescent="0.2">
      <c r="A767" s="7" t="str">
        <f t="shared" si="88"/>
        <v/>
      </c>
      <c r="B767" s="7" t="str">
        <f>IF($S767="","",INT(($A767-1)/Kontroll!$B$6)+1)</f>
        <v/>
      </c>
      <c r="C767" s="7" t="str">
        <f>IF($S767="","",MOD($A767-1,Kontroll!$B$6)+1)</f>
        <v/>
      </c>
      <c r="D767" s="15" t="str">
        <f>IF($S767="","",INDEX(Transjer!$A$6:$A$125,$B767))</f>
        <v/>
      </c>
      <c r="E767" s="15" t="str">
        <f>IF($S767="","",INDEX(Transjer!$B$6:$B$125,$B767))</f>
        <v/>
      </c>
      <c r="F767" s="16" t="str">
        <f>IF($S767="","",INDEX(Transjer!$C$6:$C$125,$B767))</f>
        <v/>
      </c>
      <c r="G767" s="17" t="str">
        <f>IF($S767="","",INDEX(Skjermingsrenter!$A$6:$A$35,$C767))</f>
        <v/>
      </c>
      <c r="H767" s="18" t="str">
        <f>IF($S767="","",INDEX(Transjer!$D$6:$D$125,$B767))</f>
        <v/>
      </c>
      <c r="I767" s="18" t="str">
        <f>IF($S767="","",INDEX(Transjer!$E$6:$E$125,$B767))</f>
        <v/>
      </c>
      <c r="J767" s="19" t="str">
        <f>IF($S767="","",INDEX(Skjermingsrenter!$B$6:$B$35,$C767))</f>
        <v/>
      </c>
      <c r="K767" s="20" t="str">
        <f t="shared" si="89"/>
        <v/>
      </c>
      <c r="L767" s="21" t="str">
        <f>IF($S767="","",IF($G767&lt;YEAR($F767),0,$H767*SUMIFS(Utbytter!$D$6:$D$1005,Utbytter!$A$6:$A$1005,$E767,Utbytter!$B$6:$B$1005,"&gt;="&amp;$K767,Utbytter!$B$6:$B$1005,"&lt;="&amp;DATE($G767,12,31))))</f>
        <v/>
      </c>
      <c r="M767" s="21" t="str">
        <f t="shared" si="95"/>
        <v/>
      </c>
      <c r="N767" s="21" t="str">
        <f t="shared" si="90"/>
        <v/>
      </c>
      <c r="O767" s="21" t="str">
        <f t="shared" si="91"/>
        <v/>
      </c>
      <c r="P767" s="21" t="str">
        <f t="shared" si="92"/>
        <v/>
      </c>
      <c r="Q767" s="21" t="str">
        <f t="shared" si="93"/>
        <v/>
      </c>
      <c r="R767" s="21" t="str">
        <f t="shared" si="94"/>
        <v/>
      </c>
      <c r="S767" s="7" t="str">
        <f>IF(ROW()-5&lt;=Kontroll!$B$8,1,"")</f>
        <v/>
      </c>
    </row>
    <row r="768" spans="1:19" x14ac:dyDescent="0.2">
      <c r="A768" s="7" t="str">
        <f t="shared" si="88"/>
        <v/>
      </c>
      <c r="B768" s="7" t="str">
        <f>IF($S768="","",INT(($A768-1)/Kontroll!$B$6)+1)</f>
        <v/>
      </c>
      <c r="C768" s="7" t="str">
        <f>IF($S768="","",MOD($A768-1,Kontroll!$B$6)+1)</f>
        <v/>
      </c>
      <c r="D768" s="15" t="str">
        <f>IF($S768="","",INDEX(Transjer!$A$6:$A$125,$B768))</f>
        <v/>
      </c>
      <c r="E768" s="15" t="str">
        <f>IF($S768="","",INDEX(Transjer!$B$6:$B$125,$B768))</f>
        <v/>
      </c>
      <c r="F768" s="16" t="str">
        <f>IF($S768="","",INDEX(Transjer!$C$6:$C$125,$B768))</f>
        <v/>
      </c>
      <c r="G768" s="17" t="str">
        <f>IF($S768="","",INDEX(Skjermingsrenter!$A$6:$A$35,$C768))</f>
        <v/>
      </c>
      <c r="H768" s="18" t="str">
        <f>IF($S768="","",INDEX(Transjer!$D$6:$D$125,$B768))</f>
        <v/>
      </c>
      <c r="I768" s="18" t="str">
        <f>IF($S768="","",INDEX(Transjer!$E$6:$E$125,$B768))</f>
        <v/>
      </c>
      <c r="J768" s="19" t="str">
        <f>IF($S768="","",INDEX(Skjermingsrenter!$B$6:$B$35,$C768))</f>
        <v/>
      </c>
      <c r="K768" s="20" t="str">
        <f t="shared" si="89"/>
        <v/>
      </c>
      <c r="L768" s="21" t="str">
        <f>IF($S768="","",IF($G768&lt;YEAR($F768),0,$H768*SUMIFS(Utbytter!$D$6:$D$1005,Utbytter!$A$6:$A$1005,$E768,Utbytter!$B$6:$B$1005,"&gt;="&amp;$K768,Utbytter!$B$6:$B$1005,"&lt;="&amp;DATE($G768,12,31))))</f>
        <v/>
      </c>
      <c r="M768" s="21" t="str">
        <f t="shared" si="95"/>
        <v/>
      </c>
      <c r="N768" s="21" t="str">
        <f t="shared" si="90"/>
        <v/>
      </c>
      <c r="O768" s="21" t="str">
        <f t="shared" si="91"/>
        <v/>
      </c>
      <c r="P768" s="21" t="str">
        <f t="shared" si="92"/>
        <v/>
      </c>
      <c r="Q768" s="21" t="str">
        <f t="shared" si="93"/>
        <v/>
      </c>
      <c r="R768" s="21" t="str">
        <f t="shared" si="94"/>
        <v/>
      </c>
      <c r="S768" s="7" t="str">
        <f>IF(ROW()-5&lt;=Kontroll!$B$8,1,"")</f>
        <v/>
      </c>
    </row>
    <row r="769" spans="1:19" x14ac:dyDescent="0.2">
      <c r="A769" s="7" t="str">
        <f t="shared" si="88"/>
        <v/>
      </c>
      <c r="B769" s="7" t="str">
        <f>IF($S769="","",INT(($A769-1)/Kontroll!$B$6)+1)</f>
        <v/>
      </c>
      <c r="C769" s="7" t="str">
        <f>IF($S769="","",MOD($A769-1,Kontroll!$B$6)+1)</f>
        <v/>
      </c>
      <c r="D769" s="15" t="str">
        <f>IF($S769="","",INDEX(Transjer!$A$6:$A$125,$B769))</f>
        <v/>
      </c>
      <c r="E769" s="15" t="str">
        <f>IF($S769="","",INDEX(Transjer!$B$6:$B$125,$B769))</f>
        <v/>
      </c>
      <c r="F769" s="16" t="str">
        <f>IF($S769="","",INDEX(Transjer!$C$6:$C$125,$B769))</f>
        <v/>
      </c>
      <c r="G769" s="17" t="str">
        <f>IF($S769="","",INDEX(Skjermingsrenter!$A$6:$A$35,$C769))</f>
        <v/>
      </c>
      <c r="H769" s="18" t="str">
        <f>IF($S769="","",INDEX(Transjer!$D$6:$D$125,$B769))</f>
        <v/>
      </c>
      <c r="I769" s="18" t="str">
        <f>IF($S769="","",INDEX(Transjer!$E$6:$E$125,$B769))</f>
        <v/>
      </c>
      <c r="J769" s="19" t="str">
        <f>IF($S769="","",INDEX(Skjermingsrenter!$B$6:$B$35,$C769))</f>
        <v/>
      </c>
      <c r="K769" s="20" t="str">
        <f t="shared" si="89"/>
        <v/>
      </c>
      <c r="L769" s="21" t="str">
        <f>IF($S769="","",IF($G769&lt;YEAR($F769),0,$H769*SUMIFS(Utbytter!$D$6:$D$1005,Utbytter!$A$6:$A$1005,$E769,Utbytter!$B$6:$B$1005,"&gt;="&amp;$K769,Utbytter!$B$6:$B$1005,"&lt;="&amp;DATE($G769,12,31))))</f>
        <v/>
      </c>
      <c r="M769" s="21" t="str">
        <f t="shared" si="95"/>
        <v/>
      </c>
      <c r="N769" s="21" t="str">
        <f t="shared" si="90"/>
        <v/>
      </c>
      <c r="O769" s="21" t="str">
        <f t="shared" si="91"/>
        <v/>
      </c>
      <c r="P769" s="21" t="str">
        <f t="shared" si="92"/>
        <v/>
      </c>
      <c r="Q769" s="21" t="str">
        <f t="shared" si="93"/>
        <v/>
      </c>
      <c r="R769" s="21" t="str">
        <f t="shared" si="94"/>
        <v/>
      </c>
      <c r="S769" s="7" t="str">
        <f>IF(ROW()-5&lt;=Kontroll!$B$8,1,"")</f>
        <v/>
      </c>
    </row>
    <row r="770" spans="1:19" x14ac:dyDescent="0.2">
      <c r="A770" s="7" t="str">
        <f t="shared" si="88"/>
        <v/>
      </c>
      <c r="B770" s="7" t="str">
        <f>IF($S770="","",INT(($A770-1)/Kontroll!$B$6)+1)</f>
        <v/>
      </c>
      <c r="C770" s="7" t="str">
        <f>IF($S770="","",MOD($A770-1,Kontroll!$B$6)+1)</f>
        <v/>
      </c>
      <c r="D770" s="15" t="str">
        <f>IF($S770="","",INDEX(Transjer!$A$6:$A$125,$B770))</f>
        <v/>
      </c>
      <c r="E770" s="15" t="str">
        <f>IF($S770="","",INDEX(Transjer!$B$6:$B$125,$B770))</f>
        <v/>
      </c>
      <c r="F770" s="16" t="str">
        <f>IF($S770="","",INDEX(Transjer!$C$6:$C$125,$B770))</f>
        <v/>
      </c>
      <c r="G770" s="17" t="str">
        <f>IF($S770="","",INDEX(Skjermingsrenter!$A$6:$A$35,$C770))</f>
        <v/>
      </c>
      <c r="H770" s="18" t="str">
        <f>IF($S770="","",INDEX(Transjer!$D$6:$D$125,$B770))</f>
        <v/>
      </c>
      <c r="I770" s="18" t="str">
        <f>IF($S770="","",INDEX(Transjer!$E$6:$E$125,$B770))</f>
        <v/>
      </c>
      <c r="J770" s="19" t="str">
        <f>IF($S770="","",INDEX(Skjermingsrenter!$B$6:$B$35,$C770))</f>
        <v/>
      </c>
      <c r="K770" s="20" t="str">
        <f t="shared" si="89"/>
        <v/>
      </c>
      <c r="L770" s="21" t="str">
        <f>IF($S770="","",IF($G770&lt;YEAR($F770),0,$H770*SUMIFS(Utbytter!$D$6:$D$1005,Utbytter!$A$6:$A$1005,$E770,Utbytter!$B$6:$B$1005,"&gt;="&amp;$K770,Utbytter!$B$6:$B$1005,"&lt;="&amp;DATE($G770,12,31))))</f>
        <v/>
      </c>
      <c r="M770" s="21" t="str">
        <f t="shared" si="95"/>
        <v/>
      </c>
      <c r="N770" s="21" t="str">
        <f t="shared" si="90"/>
        <v/>
      </c>
      <c r="O770" s="21" t="str">
        <f t="shared" si="91"/>
        <v/>
      </c>
      <c r="P770" s="21" t="str">
        <f t="shared" si="92"/>
        <v/>
      </c>
      <c r="Q770" s="21" t="str">
        <f t="shared" si="93"/>
        <v/>
      </c>
      <c r="R770" s="21" t="str">
        <f t="shared" si="94"/>
        <v/>
      </c>
      <c r="S770" s="7" t="str">
        <f>IF(ROW()-5&lt;=Kontroll!$B$8,1,"")</f>
        <v/>
      </c>
    </row>
    <row r="771" spans="1:19" x14ac:dyDescent="0.2">
      <c r="A771" s="7" t="str">
        <f t="shared" si="88"/>
        <v/>
      </c>
      <c r="B771" s="7" t="str">
        <f>IF($S771="","",INT(($A771-1)/Kontroll!$B$6)+1)</f>
        <v/>
      </c>
      <c r="C771" s="7" t="str">
        <f>IF($S771="","",MOD($A771-1,Kontroll!$B$6)+1)</f>
        <v/>
      </c>
      <c r="D771" s="15" t="str">
        <f>IF($S771="","",INDEX(Transjer!$A$6:$A$125,$B771))</f>
        <v/>
      </c>
      <c r="E771" s="15" t="str">
        <f>IF($S771="","",INDEX(Transjer!$B$6:$B$125,$B771))</f>
        <v/>
      </c>
      <c r="F771" s="16" t="str">
        <f>IF($S771="","",INDEX(Transjer!$C$6:$C$125,$B771))</f>
        <v/>
      </c>
      <c r="G771" s="17" t="str">
        <f>IF($S771="","",INDEX(Skjermingsrenter!$A$6:$A$35,$C771))</f>
        <v/>
      </c>
      <c r="H771" s="18" t="str">
        <f>IF($S771="","",INDEX(Transjer!$D$6:$D$125,$B771))</f>
        <v/>
      </c>
      <c r="I771" s="18" t="str">
        <f>IF($S771="","",INDEX(Transjer!$E$6:$E$125,$B771))</f>
        <v/>
      </c>
      <c r="J771" s="19" t="str">
        <f>IF($S771="","",INDEX(Skjermingsrenter!$B$6:$B$35,$C771))</f>
        <v/>
      </c>
      <c r="K771" s="20" t="str">
        <f t="shared" si="89"/>
        <v/>
      </c>
      <c r="L771" s="21" t="str">
        <f>IF($S771="","",IF($G771&lt;YEAR($F771),0,$H771*SUMIFS(Utbytter!$D$6:$D$1005,Utbytter!$A$6:$A$1005,$E771,Utbytter!$B$6:$B$1005,"&gt;="&amp;$K771,Utbytter!$B$6:$B$1005,"&lt;="&amp;DATE($G771,12,31))))</f>
        <v/>
      </c>
      <c r="M771" s="21" t="str">
        <f t="shared" si="95"/>
        <v/>
      </c>
      <c r="N771" s="21" t="str">
        <f t="shared" si="90"/>
        <v/>
      </c>
      <c r="O771" s="21" t="str">
        <f t="shared" si="91"/>
        <v/>
      </c>
      <c r="P771" s="21" t="str">
        <f t="shared" si="92"/>
        <v/>
      </c>
      <c r="Q771" s="21" t="str">
        <f t="shared" si="93"/>
        <v/>
      </c>
      <c r="R771" s="21" t="str">
        <f t="shared" si="94"/>
        <v/>
      </c>
      <c r="S771" s="7" t="str">
        <f>IF(ROW()-5&lt;=Kontroll!$B$8,1,"")</f>
        <v/>
      </c>
    </row>
    <row r="772" spans="1:19" x14ac:dyDescent="0.2">
      <c r="A772" s="7" t="str">
        <f t="shared" si="88"/>
        <v/>
      </c>
      <c r="B772" s="7" t="str">
        <f>IF($S772="","",INT(($A772-1)/Kontroll!$B$6)+1)</f>
        <v/>
      </c>
      <c r="C772" s="7" t="str">
        <f>IF($S772="","",MOD($A772-1,Kontroll!$B$6)+1)</f>
        <v/>
      </c>
      <c r="D772" s="15" t="str">
        <f>IF($S772="","",INDEX(Transjer!$A$6:$A$125,$B772))</f>
        <v/>
      </c>
      <c r="E772" s="15" t="str">
        <f>IF($S772="","",INDEX(Transjer!$B$6:$B$125,$B772))</f>
        <v/>
      </c>
      <c r="F772" s="16" t="str">
        <f>IF($S772="","",INDEX(Transjer!$C$6:$C$125,$B772))</f>
        <v/>
      </c>
      <c r="G772" s="17" t="str">
        <f>IF($S772="","",INDEX(Skjermingsrenter!$A$6:$A$35,$C772))</f>
        <v/>
      </c>
      <c r="H772" s="18" t="str">
        <f>IF($S772="","",INDEX(Transjer!$D$6:$D$125,$B772))</f>
        <v/>
      </c>
      <c r="I772" s="18" t="str">
        <f>IF($S772="","",INDEX(Transjer!$E$6:$E$125,$B772))</f>
        <v/>
      </c>
      <c r="J772" s="19" t="str">
        <f>IF($S772="","",INDEX(Skjermingsrenter!$B$6:$B$35,$C772))</f>
        <v/>
      </c>
      <c r="K772" s="20" t="str">
        <f t="shared" si="89"/>
        <v/>
      </c>
      <c r="L772" s="21" t="str">
        <f>IF($S772="","",IF($G772&lt;YEAR($F772),0,$H772*SUMIFS(Utbytter!$D$6:$D$1005,Utbytter!$A$6:$A$1005,$E772,Utbytter!$B$6:$B$1005,"&gt;="&amp;$K772,Utbytter!$B$6:$B$1005,"&lt;="&amp;DATE($G772,12,31))))</f>
        <v/>
      </c>
      <c r="M772" s="21" t="str">
        <f t="shared" si="95"/>
        <v/>
      </c>
      <c r="N772" s="21" t="str">
        <f t="shared" si="90"/>
        <v/>
      </c>
      <c r="O772" s="21" t="str">
        <f t="shared" si="91"/>
        <v/>
      </c>
      <c r="P772" s="21" t="str">
        <f t="shared" si="92"/>
        <v/>
      </c>
      <c r="Q772" s="21" t="str">
        <f t="shared" si="93"/>
        <v/>
      </c>
      <c r="R772" s="21" t="str">
        <f t="shared" si="94"/>
        <v/>
      </c>
      <c r="S772" s="7" t="str">
        <f>IF(ROW()-5&lt;=Kontroll!$B$8,1,"")</f>
        <v/>
      </c>
    </row>
    <row r="773" spans="1:19" x14ac:dyDescent="0.2">
      <c r="A773" s="7" t="str">
        <f t="shared" si="88"/>
        <v/>
      </c>
      <c r="B773" s="7" t="str">
        <f>IF($S773="","",INT(($A773-1)/Kontroll!$B$6)+1)</f>
        <v/>
      </c>
      <c r="C773" s="7" t="str">
        <f>IF($S773="","",MOD($A773-1,Kontroll!$B$6)+1)</f>
        <v/>
      </c>
      <c r="D773" s="15" t="str">
        <f>IF($S773="","",INDEX(Transjer!$A$6:$A$125,$B773))</f>
        <v/>
      </c>
      <c r="E773" s="15" t="str">
        <f>IF($S773="","",INDEX(Transjer!$B$6:$B$125,$B773))</f>
        <v/>
      </c>
      <c r="F773" s="16" t="str">
        <f>IF($S773="","",INDEX(Transjer!$C$6:$C$125,$B773))</f>
        <v/>
      </c>
      <c r="G773" s="17" t="str">
        <f>IF($S773="","",INDEX(Skjermingsrenter!$A$6:$A$35,$C773))</f>
        <v/>
      </c>
      <c r="H773" s="18" t="str">
        <f>IF($S773="","",INDEX(Transjer!$D$6:$D$125,$B773))</f>
        <v/>
      </c>
      <c r="I773" s="18" t="str">
        <f>IF($S773="","",INDEX(Transjer!$E$6:$E$125,$B773))</f>
        <v/>
      </c>
      <c r="J773" s="19" t="str">
        <f>IF($S773="","",INDEX(Skjermingsrenter!$B$6:$B$35,$C773))</f>
        <v/>
      </c>
      <c r="K773" s="20" t="str">
        <f t="shared" si="89"/>
        <v/>
      </c>
      <c r="L773" s="21" t="str">
        <f>IF($S773="","",IF($G773&lt;YEAR($F773),0,$H773*SUMIFS(Utbytter!$D$6:$D$1005,Utbytter!$A$6:$A$1005,$E773,Utbytter!$B$6:$B$1005,"&gt;="&amp;$K773,Utbytter!$B$6:$B$1005,"&lt;="&amp;DATE($G773,12,31))))</f>
        <v/>
      </c>
      <c r="M773" s="21" t="str">
        <f t="shared" si="95"/>
        <v/>
      </c>
      <c r="N773" s="21" t="str">
        <f t="shared" si="90"/>
        <v/>
      </c>
      <c r="O773" s="21" t="str">
        <f t="shared" si="91"/>
        <v/>
      </c>
      <c r="P773" s="21" t="str">
        <f t="shared" si="92"/>
        <v/>
      </c>
      <c r="Q773" s="21" t="str">
        <f t="shared" si="93"/>
        <v/>
      </c>
      <c r="R773" s="21" t="str">
        <f t="shared" si="94"/>
        <v/>
      </c>
      <c r="S773" s="7" t="str">
        <f>IF(ROW()-5&lt;=Kontroll!$B$8,1,"")</f>
        <v/>
      </c>
    </row>
    <row r="774" spans="1:19" x14ac:dyDescent="0.2">
      <c r="A774" s="7" t="str">
        <f t="shared" ref="A774:A837" si="96">IF($S774="","",ROW()-5)</f>
        <v/>
      </c>
      <c r="B774" s="7" t="str">
        <f>IF($S774="","",INT(($A774-1)/Kontroll!$B$6)+1)</f>
        <v/>
      </c>
      <c r="C774" s="7" t="str">
        <f>IF($S774="","",MOD($A774-1,Kontroll!$B$6)+1)</f>
        <v/>
      </c>
      <c r="D774" s="15" t="str">
        <f>IF($S774="","",INDEX(Transjer!$A$6:$A$125,$B774))</f>
        <v/>
      </c>
      <c r="E774" s="15" t="str">
        <f>IF($S774="","",INDEX(Transjer!$B$6:$B$125,$B774))</f>
        <v/>
      </c>
      <c r="F774" s="16" t="str">
        <f>IF($S774="","",INDEX(Transjer!$C$6:$C$125,$B774))</f>
        <v/>
      </c>
      <c r="G774" s="17" t="str">
        <f>IF($S774="","",INDEX(Skjermingsrenter!$A$6:$A$35,$C774))</f>
        <v/>
      </c>
      <c r="H774" s="18" t="str">
        <f>IF($S774="","",INDEX(Transjer!$D$6:$D$125,$B774))</f>
        <v/>
      </c>
      <c r="I774" s="18" t="str">
        <f>IF($S774="","",INDEX(Transjer!$E$6:$E$125,$B774))</f>
        <v/>
      </c>
      <c r="J774" s="19" t="str">
        <f>IF($S774="","",INDEX(Skjermingsrenter!$B$6:$B$35,$C774))</f>
        <v/>
      </c>
      <c r="K774" s="20" t="str">
        <f t="shared" ref="K774:K837" si="97">IF($S774="","",MAX(DATE($G774,1,1),$F774))</f>
        <v/>
      </c>
      <c r="L774" s="21" t="str">
        <f>IF($S774="","",IF($G774&lt;YEAR($F774),0,$H774*SUMIFS(Utbytter!$D$6:$D$1005,Utbytter!$A$6:$A$1005,$E774,Utbytter!$B$6:$B$1005,"&gt;="&amp;$K774,Utbytter!$B$6:$B$1005,"&lt;="&amp;DATE($G774,12,31))))</f>
        <v/>
      </c>
      <c r="M774" s="21" t="str">
        <f t="shared" si="95"/>
        <v/>
      </c>
      <c r="N774" s="21" t="str">
        <f t="shared" ref="N774:N837" si="98">IF($S774="","",IF($F774&lt;=DATE($G774,12,31),($I774+$M774)*$J774,0))</f>
        <v/>
      </c>
      <c r="O774" s="21" t="str">
        <f t="shared" ref="O774:O837" si="99">IF($S774="","",$M774+$N774)</f>
        <v/>
      </c>
      <c r="P774" s="21" t="str">
        <f t="shared" ref="P774:P837" si="100">IF($S774="","",MIN($L774,$O774))</f>
        <v/>
      </c>
      <c r="Q774" s="21" t="str">
        <f t="shared" ref="Q774:Q837" si="101">IF($S774="","",$O774-$P774)</f>
        <v/>
      </c>
      <c r="R774" s="21" t="str">
        <f t="shared" ref="R774:R837" si="102">IF($S774="","",$L774-$P774)</f>
        <v/>
      </c>
      <c r="S774" s="7" t="str">
        <f>IF(ROW()-5&lt;=Kontroll!$B$8,1,"")</f>
        <v/>
      </c>
    </row>
    <row r="775" spans="1:19" x14ac:dyDescent="0.2">
      <c r="A775" s="7" t="str">
        <f t="shared" si="96"/>
        <v/>
      </c>
      <c r="B775" s="7" t="str">
        <f>IF($S775="","",INT(($A775-1)/Kontroll!$B$6)+1)</f>
        <v/>
      </c>
      <c r="C775" s="7" t="str">
        <f>IF($S775="","",MOD($A775-1,Kontroll!$B$6)+1)</f>
        <v/>
      </c>
      <c r="D775" s="15" t="str">
        <f>IF($S775="","",INDEX(Transjer!$A$6:$A$125,$B775))</f>
        <v/>
      </c>
      <c r="E775" s="15" t="str">
        <f>IF($S775="","",INDEX(Transjer!$B$6:$B$125,$B775))</f>
        <v/>
      </c>
      <c r="F775" s="16" t="str">
        <f>IF($S775="","",INDEX(Transjer!$C$6:$C$125,$B775))</f>
        <v/>
      </c>
      <c r="G775" s="17" t="str">
        <f>IF($S775="","",INDEX(Skjermingsrenter!$A$6:$A$35,$C775))</f>
        <v/>
      </c>
      <c r="H775" s="18" t="str">
        <f>IF($S775="","",INDEX(Transjer!$D$6:$D$125,$B775))</f>
        <v/>
      </c>
      <c r="I775" s="18" t="str">
        <f>IF($S775="","",INDEX(Transjer!$E$6:$E$125,$B775))</f>
        <v/>
      </c>
      <c r="J775" s="19" t="str">
        <f>IF($S775="","",INDEX(Skjermingsrenter!$B$6:$B$35,$C775))</f>
        <v/>
      </c>
      <c r="K775" s="20" t="str">
        <f t="shared" si="97"/>
        <v/>
      </c>
      <c r="L775" s="21" t="str">
        <f>IF($S775="","",IF($G775&lt;YEAR($F775),0,$H775*SUMIFS(Utbytter!$D$6:$D$1005,Utbytter!$A$6:$A$1005,$E775,Utbytter!$B$6:$B$1005,"&gt;="&amp;$K775,Utbytter!$B$6:$B$1005,"&lt;="&amp;DATE($G775,12,31))))</f>
        <v/>
      </c>
      <c r="M775" s="21" t="str">
        <f t="shared" ref="M775:M838" si="103">IF($S775="","",IF($C775=1,0,IF($D775=$D774,$Q774,0)))</f>
        <v/>
      </c>
      <c r="N775" s="21" t="str">
        <f t="shared" si="98"/>
        <v/>
      </c>
      <c r="O775" s="21" t="str">
        <f t="shared" si="99"/>
        <v/>
      </c>
      <c r="P775" s="21" t="str">
        <f t="shared" si="100"/>
        <v/>
      </c>
      <c r="Q775" s="21" t="str">
        <f t="shared" si="101"/>
        <v/>
      </c>
      <c r="R775" s="21" t="str">
        <f t="shared" si="102"/>
        <v/>
      </c>
      <c r="S775" s="7" t="str">
        <f>IF(ROW()-5&lt;=Kontroll!$B$8,1,"")</f>
        <v/>
      </c>
    </row>
    <row r="776" spans="1:19" x14ac:dyDescent="0.2">
      <c r="A776" s="7" t="str">
        <f t="shared" si="96"/>
        <v/>
      </c>
      <c r="B776" s="7" t="str">
        <f>IF($S776="","",INT(($A776-1)/Kontroll!$B$6)+1)</f>
        <v/>
      </c>
      <c r="C776" s="7" t="str">
        <f>IF($S776="","",MOD($A776-1,Kontroll!$B$6)+1)</f>
        <v/>
      </c>
      <c r="D776" s="15" t="str">
        <f>IF($S776="","",INDEX(Transjer!$A$6:$A$125,$B776))</f>
        <v/>
      </c>
      <c r="E776" s="15" t="str">
        <f>IF($S776="","",INDEX(Transjer!$B$6:$B$125,$B776))</f>
        <v/>
      </c>
      <c r="F776" s="16" t="str">
        <f>IF($S776="","",INDEX(Transjer!$C$6:$C$125,$B776))</f>
        <v/>
      </c>
      <c r="G776" s="17" t="str">
        <f>IF($S776="","",INDEX(Skjermingsrenter!$A$6:$A$35,$C776))</f>
        <v/>
      </c>
      <c r="H776" s="18" t="str">
        <f>IF($S776="","",INDEX(Transjer!$D$6:$D$125,$B776))</f>
        <v/>
      </c>
      <c r="I776" s="18" t="str">
        <f>IF($S776="","",INDEX(Transjer!$E$6:$E$125,$B776))</f>
        <v/>
      </c>
      <c r="J776" s="19" t="str">
        <f>IF($S776="","",INDEX(Skjermingsrenter!$B$6:$B$35,$C776))</f>
        <v/>
      </c>
      <c r="K776" s="20" t="str">
        <f t="shared" si="97"/>
        <v/>
      </c>
      <c r="L776" s="21" t="str">
        <f>IF($S776="","",IF($G776&lt;YEAR($F776),0,$H776*SUMIFS(Utbytter!$D$6:$D$1005,Utbytter!$A$6:$A$1005,$E776,Utbytter!$B$6:$B$1005,"&gt;="&amp;$K776,Utbytter!$B$6:$B$1005,"&lt;="&amp;DATE($G776,12,31))))</f>
        <v/>
      </c>
      <c r="M776" s="21" t="str">
        <f t="shared" si="103"/>
        <v/>
      </c>
      <c r="N776" s="21" t="str">
        <f t="shared" si="98"/>
        <v/>
      </c>
      <c r="O776" s="21" t="str">
        <f t="shared" si="99"/>
        <v/>
      </c>
      <c r="P776" s="21" t="str">
        <f t="shared" si="100"/>
        <v/>
      </c>
      <c r="Q776" s="21" t="str">
        <f t="shared" si="101"/>
        <v/>
      </c>
      <c r="R776" s="21" t="str">
        <f t="shared" si="102"/>
        <v/>
      </c>
      <c r="S776" s="7" t="str">
        <f>IF(ROW()-5&lt;=Kontroll!$B$8,1,"")</f>
        <v/>
      </c>
    </row>
    <row r="777" spans="1:19" x14ac:dyDescent="0.2">
      <c r="A777" s="7" t="str">
        <f t="shared" si="96"/>
        <v/>
      </c>
      <c r="B777" s="7" t="str">
        <f>IF($S777="","",INT(($A777-1)/Kontroll!$B$6)+1)</f>
        <v/>
      </c>
      <c r="C777" s="7" t="str">
        <f>IF($S777="","",MOD($A777-1,Kontroll!$B$6)+1)</f>
        <v/>
      </c>
      <c r="D777" s="15" t="str">
        <f>IF($S777="","",INDEX(Transjer!$A$6:$A$125,$B777))</f>
        <v/>
      </c>
      <c r="E777" s="15" t="str">
        <f>IF($S777="","",INDEX(Transjer!$B$6:$B$125,$B777))</f>
        <v/>
      </c>
      <c r="F777" s="16" t="str">
        <f>IF($S777="","",INDEX(Transjer!$C$6:$C$125,$B777))</f>
        <v/>
      </c>
      <c r="G777" s="17" t="str">
        <f>IF($S777="","",INDEX(Skjermingsrenter!$A$6:$A$35,$C777))</f>
        <v/>
      </c>
      <c r="H777" s="18" t="str">
        <f>IF($S777="","",INDEX(Transjer!$D$6:$D$125,$B777))</f>
        <v/>
      </c>
      <c r="I777" s="18" t="str">
        <f>IF($S777="","",INDEX(Transjer!$E$6:$E$125,$B777))</f>
        <v/>
      </c>
      <c r="J777" s="19" t="str">
        <f>IF($S777="","",INDEX(Skjermingsrenter!$B$6:$B$35,$C777))</f>
        <v/>
      </c>
      <c r="K777" s="20" t="str">
        <f t="shared" si="97"/>
        <v/>
      </c>
      <c r="L777" s="21" t="str">
        <f>IF($S777="","",IF($G777&lt;YEAR($F777),0,$H777*SUMIFS(Utbytter!$D$6:$D$1005,Utbytter!$A$6:$A$1005,$E777,Utbytter!$B$6:$B$1005,"&gt;="&amp;$K777,Utbytter!$B$6:$B$1005,"&lt;="&amp;DATE($G777,12,31))))</f>
        <v/>
      </c>
      <c r="M777" s="21" t="str">
        <f t="shared" si="103"/>
        <v/>
      </c>
      <c r="N777" s="21" t="str">
        <f t="shared" si="98"/>
        <v/>
      </c>
      <c r="O777" s="21" t="str">
        <f t="shared" si="99"/>
        <v/>
      </c>
      <c r="P777" s="21" t="str">
        <f t="shared" si="100"/>
        <v/>
      </c>
      <c r="Q777" s="21" t="str">
        <f t="shared" si="101"/>
        <v/>
      </c>
      <c r="R777" s="21" t="str">
        <f t="shared" si="102"/>
        <v/>
      </c>
      <c r="S777" s="7" t="str">
        <f>IF(ROW()-5&lt;=Kontroll!$B$8,1,"")</f>
        <v/>
      </c>
    </row>
    <row r="778" spans="1:19" x14ac:dyDescent="0.2">
      <c r="A778" s="7" t="str">
        <f t="shared" si="96"/>
        <v/>
      </c>
      <c r="B778" s="7" t="str">
        <f>IF($S778="","",INT(($A778-1)/Kontroll!$B$6)+1)</f>
        <v/>
      </c>
      <c r="C778" s="7" t="str">
        <f>IF($S778="","",MOD($A778-1,Kontroll!$B$6)+1)</f>
        <v/>
      </c>
      <c r="D778" s="15" t="str">
        <f>IF($S778="","",INDEX(Transjer!$A$6:$A$125,$B778))</f>
        <v/>
      </c>
      <c r="E778" s="15" t="str">
        <f>IF($S778="","",INDEX(Transjer!$B$6:$B$125,$B778))</f>
        <v/>
      </c>
      <c r="F778" s="16" t="str">
        <f>IF($S778="","",INDEX(Transjer!$C$6:$C$125,$B778))</f>
        <v/>
      </c>
      <c r="G778" s="17" t="str">
        <f>IF($S778="","",INDEX(Skjermingsrenter!$A$6:$A$35,$C778))</f>
        <v/>
      </c>
      <c r="H778" s="18" t="str">
        <f>IF($S778="","",INDEX(Transjer!$D$6:$D$125,$B778))</f>
        <v/>
      </c>
      <c r="I778" s="18" t="str">
        <f>IF($S778="","",INDEX(Transjer!$E$6:$E$125,$B778))</f>
        <v/>
      </c>
      <c r="J778" s="19" t="str">
        <f>IF($S778="","",INDEX(Skjermingsrenter!$B$6:$B$35,$C778))</f>
        <v/>
      </c>
      <c r="K778" s="20" t="str">
        <f t="shared" si="97"/>
        <v/>
      </c>
      <c r="L778" s="21" t="str">
        <f>IF($S778="","",IF($G778&lt;YEAR($F778),0,$H778*SUMIFS(Utbytter!$D$6:$D$1005,Utbytter!$A$6:$A$1005,$E778,Utbytter!$B$6:$B$1005,"&gt;="&amp;$K778,Utbytter!$B$6:$B$1005,"&lt;="&amp;DATE($G778,12,31))))</f>
        <v/>
      </c>
      <c r="M778" s="21" t="str">
        <f t="shared" si="103"/>
        <v/>
      </c>
      <c r="N778" s="21" t="str">
        <f t="shared" si="98"/>
        <v/>
      </c>
      <c r="O778" s="21" t="str">
        <f t="shared" si="99"/>
        <v/>
      </c>
      <c r="P778" s="21" t="str">
        <f t="shared" si="100"/>
        <v/>
      </c>
      <c r="Q778" s="21" t="str">
        <f t="shared" si="101"/>
        <v/>
      </c>
      <c r="R778" s="21" t="str">
        <f t="shared" si="102"/>
        <v/>
      </c>
      <c r="S778" s="7" t="str">
        <f>IF(ROW()-5&lt;=Kontroll!$B$8,1,"")</f>
        <v/>
      </c>
    </row>
    <row r="779" spans="1:19" x14ac:dyDescent="0.2">
      <c r="A779" s="7" t="str">
        <f t="shared" si="96"/>
        <v/>
      </c>
      <c r="B779" s="7" t="str">
        <f>IF($S779="","",INT(($A779-1)/Kontroll!$B$6)+1)</f>
        <v/>
      </c>
      <c r="C779" s="7" t="str">
        <f>IF($S779="","",MOD($A779-1,Kontroll!$B$6)+1)</f>
        <v/>
      </c>
      <c r="D779" s="15" t="str">
        <f>IF($S779="","",INDEX(Transjer!$A$6:$A$125,$B779))</f>
        <v/>
      </c>
      <c r="E779" s="15" t="str">
        <f>IF($S779="","",INDEX(Transjer!$B$6:$B$125,$B779))</f>
        <v/>
      </c>
      <c r="F779" s="16" t="str">
        <f>IF($S779="","",INDEX(Transjer!$C$6:$C$125,$B779))</f>
        <v/>
      </c>
      <c r="G779" s="17" t="str">
        <f>IF($S779="","",INDEX(Skjermingsrenter!$A$6:$A$35,$C779))</f>
        <v/>
      </c>
      <c r="H779" s="18" t="str">
        <f>IF($S779="","",INDEX(Transjer!$D$6:$D$125,$B779))</f>
        <v/>
      </c>
      <c r="I779" s="18" t="str">
        <f>IF($S779="","",INDEX(Transjer!$E$6:$E$125,$B779))</f>
        <v/>
      </c>
      <c r="J779" s="19" t="str">
        <f>IF($S779="","",INDEX(Skjermingsrenter!$B$6:$B$35,$C779))</f>
        <v/>
      </c>
      <c r="K779" s="20" t="str">
        <f t="shared" si="97"/>
        <v/>
      </c>
      <c r="L779" s="21" t="str">
        <f>IF($S779="","",IF($G779&lt;YEAR($F779),0,$H779*SUMIFS(Utbytter!$D$6:$D$1005,Utbytter!$A$6:$A$1005,$E779,Utbytter!$B$6:$B$1005,"&gt;="&amp;$K779,Utbytter!$B$6:$B$1005,"&lt;="&amp;DATE($G779,12,31))))</f>
        <v/>
      </c>
      <c r="M779" s="21" t="str">
        <f t="shared" si="103"/>
        <v/>
      </c>
      <c r="N779" s="21" t="str">
        <f t="shared" si="98"/>
        <v/>
      </c>
      <c r="O779" s="21" t="str">
        <f t="shared" si="99"/>
        <v/>
      </c>
      <c r="P779" s="21" t="str">
        <f t="shared" si="100"/>
        <v/>
      </c>
      <c r="Q779" s="21" t="str">
        <f t="shared" si="101"/>
        <v/>
      </c>
      <c r="R779" s="21" t="str">
        <f t="shared" si="102"/>
        <v/>
      </c>
      <c r="S779" s="7" t="str">
        <f>IF(ROW()-5&lt;=Kontroll!$B$8,1,"")</f>
        <v/>
      </c>
    </row>
    <row r="780" spans="1:19" x14ac:dyDescent="0.2">
      <c r="A780" s="7" t="str">
        <f t="shared" si="96"/>
        <v/>
      </c>
      <c r="B780" s="7" t="str">
        <f>IF($S780="","",INT(($A780-1)/Kontroll!$B$6)+1)</f>
        <v/>
      </c>
      <c r="C780" s="7" t="str">
        <f>IF($S780="","",MOD($A780-1,Kontroll!$B$6)+1)</f>
        <v/>
      </c>
      <c r="D780" s="15" t="str">
        <f>IF($S780="","",INDEX(Transjer!$A$6:$A$125,$B780))</f>
        <v/>
      </c>
      <c r="E780" s="15" t="str">
        <f>IF($S780="","",INDEX(Transjer!$B$6:$B$125,$B780))</f>
        <v/>
      </c>
      <c r="F780" s="16" t="str">
        <f>IF($S780="","",INDEX(Transjer!$C$6:$C$125,$B780))</f>
        <v/>
      </c>
      <c r="G780" s="17" t="str">
        <f>IF($S780="","",INDEX(Skjermingsrenter!$A$6:$A$35,$C780))</f>
        <v/>
      </c>
      <c r="H780" s="18" t="str">
        <f>IF($S780="","",INDEX(Transjer!$D$6:$D$125,$B780))</f>
        <v/>
      </c>
      <c r="I780" s="18" t="str">
        <f>IF($S780="","",INDEX(Transjer!$E$6:$E$125,$B780))</f>
        <v/>
      </c>
      <c r="J780" s="19" t="str">
        <f>IF($S780="","",INDEX(Skjermingsrenter!$B$6:$B$35,$C780))</f>
        <v/>
      </c>
      <c r="K780" s="20" t="str">
        <f t="shared" si="97"/>
        <v/>
      </c>
      <c r="L780" s="21" t="str">
        <f>IF($S780="","",IF($G780&lt;YEAR($F780),0,$H780*SUMIFS(Utbytter!$D$6:$D$1005,Utbytter!$A$6:$A$1005,$E780,Utbytter!$B$6:$B$1005,"&gt;="&amp;$K780,Utbytter!$B$6:$B$1005,"&lt;="&amp;DATE($G780,12,31))))</f>
        <v/>
      </c>
      <c r="M780" s="21" t="str">
        <f t="shared" si="103"/>
        <v/>
      </c>
      <c r="N780" s="21" t="str">
        <f t="shared" si="98"/>
        <v/>
      </c>
      <c r="O780" s="21" t="str">
        <f t="shared" si="99"/>
        <v/>
      </c>
      <c r="P780" s="21" t="str">
        <f t="shared" si="100"/>
        <v/>
      </c>
      <c r="Q780" s="21" t="str">
        <f t="shared" si="101"/>
        <v/>
      </c>
      <c r="R780" s="21" t="str">
        <f t="shared" si="102"/>
        <v/>
      </c>
      <c r="S780" s="7" t="str">
        <f>IF(ROW()-5&lt;=Kontroll!$B$8,1,"")</f>
        <v/>
      </c>
    </row>
    <row r="781" spans="1:19" x14ac:dyDescent="0.2">
      <c r="A781" s="7" t="str">
        <f t="shared" si="96"/>
        <v/>
      </c>
      <c r="B781" s="7" t="str">
        <f>IF($S781="","",INT(($A781-1)/Kontroll!$B$6)+1)</f>
        <v/>
      </c>
      <c r="C781" s="7" t="str">
        <f>IF($S781="","",MOD($A781-1,Kontroll!$B$6)+1)</f>
        <v/>
      </c>
      <c r="D781" s="15" t="str">
        <f>IF($S781="","",INDEX(Transjer!$A$6:$A$125,$B781))</f>
        <v/>
      </c>
      <c r="E781" s="15" t="str">
        <f>IF($S781="","",INDEX(Transjer!$B$6:$B$125,$B781))</f>
        <v/>
      </c>
      <c r="F781" s="16" t="str">
        <f>IF($S781="","",INDEX(Transjer!$C$6:$C$125,$B781))</f>
        <v/>
      </c>
      <c r="G781" s="17" t="str">
        <f>IF($S781="","",INDEX(Skjermingsrenter!$A$6:$A$35,$C781))</f>
        <v/>
      </c>
      <c r="H781" s="18" t="str">
        <f>IF($S781="","",INDEX(Transjer!$D$6:$D$125,$B781))</f>
        <v/>
      </c>
      <c r="I781" s="18" t="str">
        <f>IF($S781="","",INDEX(Transjer!$E$6:$E$125,$B781))</f>
        <v/>
      </c>
      <c r="J781" s="19" t="str">
        <f>IF($S781="","",INDEX(Skjermingsrenter!$B$6:$B$35,$C781))</f>
        <v/>
      </c>
      <c r="K781" s="20" t="str">
        <f t="shared" si="97"/>
        <v/>
      </c>
      <c r="L781" s="21" t="str">
        <f>IF($S781="","",IF($G781&lt;YEAR($F781),0,$H781*SUMIFS(Utbytter!$D$6:$D$1005,Utbytter!$A$6:$A$1005,$E781,Utbytter!$B$6:$B$1005,"&gt;="&amp;$K781,Utbytter!$B$6:$B$1005,"&lt;="&amp;DATE($G781,12,31))))</f>
        <v/>
      </c>
      <c r="M781" s="21" t="str">
        <f t="shared" si="103"/>
        <v/>
      </c>
      <c r="N781" s="21" t="str">
        <f t="shared" si="98"/>
        <v/>
      </c>
      <c r="O781" s="21" t="str">
        <f t="shared" si="99"/>
        <v/>
      </c>
      <c r="P781" s="21" t="str">
        <f t="shared" si="100"/>
        <v/>
      </c>
      <c r="Q781" s="21" t="str">
        <f t="shared" si="101"/>
        <v/>
      </c>
      <c r="R781" s="21" t="str">
        <f t="shared" si="102"/>
        <v/>
      </c>
      <c r="S781" s="7" t="str">
        <f>IF(ROW()-5&lt;=Kontroll!$B$8,1,"")</f>
        <v/>
      </c>
    </row>
    <row r="782" spans="1:19" x14ac:dyDescent="0.2">
      <c r="A782" s="7" t="str">
        <f t="shared" si="96"/>
        <v/>
      </c>
      <c r="B782" s="7" t="str">
        <f>IF($S782="","",INT(($A782-1)/Kontroll!$B$6)+1)</f>
        <v/>
      </c>
      <c r="C782" s="7" t="str">
        <f>IF($S782="","",MOD($A782-1,Kontroll!$B$6)+1)</f>
        <v/>
      </c>
      <c r="D782" s="15" t="str">
        <f>IF($S782="","",INDEX(Transjer!$A$6:$A$125,$B782))</f>
        <v/>
      </c>
      <c r="E782" s="15" t="str">
        <f>IF($S782="","",INDEX(Transjer!$B$6:$B$125,$B782))</f>
        <v/>
      </c>
      <c r="F782" s="16" t="str">
        <f>IF($S782="","",INDEX(Transjer!$C$6:$C$125,$B782))</f>
        <v/>
      </c>
      <c r="G782" s="17" t="str">
        <f>IF($S782="","",INDEX(Skjermingsrenter!$A$6:$A$35,$C782))</f>
        <v/>
      </c>
      <c r="H782" s="18" t="str">
        <f>IF($S782="","",INDEX(Transjer!$D$6:$D$125,$B782))</f>
        <v/>
      </c>
      <c r="I782" s="18" t="str">
        <f>IF($S782="","",INDEX(Transjer!$E$6:$E$125,$B782))</f>
        <v/>
      </c>
      <c r="J782" s="19" t="str">
        <f>IF($S782="","",INDEX(Skjermingsrenter!$B$6:$B$35,$C782))</f>
        <v/>
      </c>
      <c r="K782" s="20" t="str">
        <f t="shared" si="97"/>
        <v/>
      </c>
      <c r="L782" s="21" t="str">
        <f>IF($S782="","",IF($G782&lt;YEAR($F782),0,$H782*SUMIFS(Utbytter!$D$6:$D$1005,Utbytter!$A$6:$A$1005,$E782,Utbytter!$B$6:$B$1005,"&gt;="&amp;$K782,Utbytter!$B$6:$B$1005,"&lt;="&amp;DATE($G782,12,31))))</f>
        <v/>
      </c>
      <c r="M782" s="21" t="str">
        <f t="shared" si="103"/>
        <v/>
      </c>
      <c r="N782" s="21" t="str">
        <f t="shared" si="98"/>
        <v/>
      </c>
      <c r="O782" s="21" t="str">
        <f t="shared" si="99"/>
        <v/>
      </c>
      <c r="P782" s="21" t="str">
        <f t="shared" si="100"/>
        <v/>
      </c>
      <c r="Q782" s="21" t="str">
        <f t="shared" si="101"/>
        <v/>
      </c>
      <c r="R782" s="21" t="str">
        <f t="shared" si="102"/>
        <v/>
      </c>
      <c r="S782" s="7" t="str">
        <f>IF(ROW()-5&lt;=Kontroll!$B$8,1,"")</f>
        <v/>
      </c>
    </row>
    <row r="783" spans="1:19" x14ac:dyDescent="0.2">
      <c r="A783" s="7" t="str">
        <f t="shared" si="96"/>
        <v/>
      </c>
      <c r="B783" s="7" t="str">
        <f>IF($S783="","",INT(($A783-1)/Kontroll!$B$6)+1)</f>
        <v/>
      </c>
      <c r="C783" s="7" t="str">
        <f>IF($S783="","",MOD($A783-1,Kontroll!$B$6)+1)</f>
        <v/>
      </c>
      <c r="D783" s="15" t="str">
        <f>IF($S783="","",INDEX(Transjer!$A$6:$A$125,$B783))</f>
        <v/>
      </c>
      <c r="E783" s="15" t="str">
        <f>IF($S783="","",INDEX(Transjer!$B$6:$B$125,$B783))</f>
        <v/>
      </c>
      <c r="F783" s="16" t="str">
        <f>IF($S783="","",INDEX(Transjer!$C$6:$C$125,$B783))</f>
        <v/>
      </c>
      <c r="G783" s="17" t="str">
        <f>IF($S783="","",INDEX(Skjermingsrenter!$A$6:$A$35,$C783))</f>
        <v/>
      </c>
      <c r="H783" s="18" t="str">
        <f>IF($S783="","",INDEX(Transjer!$D$6:$D$125,$B783))</f>
        <v/>
      </c>
      <c r="I783" s="18" t="str">
        <f>IF($S783="","",INDEX(Transjer!$E$6:$E$125,$B783))</f>
        <v/>
      </c>
      <c r="J783" s="19" t="str">
        <f>IF($S783="","",INDEX(Skjermingsrenter!$B$6:$B$35,$C783))</f>
        <v/>
      </c>
      <c r="K783" s="20" t="str">
        <f t="shared" si="97"/>
        <v/>
      </c>
      <c r="L783" s="21" t="str">
        <f>IF($S783="","",IF($G783&lt;YEAR($F783),0,$H783*SUMIFS(Utbytter!$D$6:$D$1005,Utbytter!$A$6:$A$1005,$E783,Utbytter!$B$6:$B$1005,"&gt;="&amp;$K783,Utbytter!$B$6:$B$1005,"&lt;="&amp;DATE($G783,12,31))))</f>
        <v/>
      </c>
      <c r="M783" s="21" t="str">
        <f t="shared" si="103"/>
        <v/>
      </c>
      <c r="N783" s="21" t="str">
        <f t="shared" si="98"/>
        <v/>
      </c>
      <c r="O783" s="21" t="str">
        <f t="shared" si="99"/>
        <v/>
      </c>
      <c r="P783" s="21" t="str">
        <f t="shared" si="100"/>
        <v/>
      </c>
      <c r="Q783" s="21" t="str">
        <f t="shared" si="101"/>
        <v/>
      </c>
      <c r="R783" s="21" t="str">
        <f t="shared" si="102"/>
        <v/>
      </c>
      <c r="S783" s="7" t="str">
        <f>IF(ROW()-5&lt;=Kontroll!$B$8,1,"")</f>
        <v/>
      </c>
    </row>
    <row r="784" spans="1:19" x14ac:dyDescent="0.2">
      <c r="A784" s="7" t="str">
        <f t="shared" si="96"/>
        <v/>
      </c>
      <c r="B784" s="7" t="str">
        <f>IF($S784="","",INT(($A784-1)/Kontroll!$B$6)+1)</f>
        <v/>
      </c>
      <c r="C784" s="7" t="str">
        <f>IF($S784="","",MOD($A784-1,Kontroll!$B$6)+1)</f>
        <v/>
      </c>
      <c r="D784" s="15" t="str">
        <f>IF($S784="","",INDEX(Transjer!$A$6:$A$125,$B784))</f>
        <v/>
      </c>
      <c r="E784" s="15" t="str">
        <f>IF($S784="","",INDEX(Transjer!$B$6:$B$125,$B784))</f>
        <v/>
      </c>
      <c r="F784" s="16" t="str">
        <f>IF($S784="","",INDEX(Transjer!$C$6:$C$125,$B784))</f>
        <v/>
      </c>
      <c r="G784" s="17" t="str">
        <f>IF($S784="","",INDEX(Skjermingsrenter!$A$6:$A$35,$C784))</f>
        <v/>
      </c>
      <c r="H784" s="18" t="str">
        <f>IF($S784="","",INDEX(Transjer!$D$6:$D$125,$B784))</f>
        <v/>
      </c>
      <c r="I784" s="18" t="str">
        <f>IF($S784="","",INDEX(Transjer!$E$6:$E$125,$B784))</f>
        <v/>
      </c>
      <c r="J784" s="19" t="str">
        <f>IF($S784="","",INDEX(Skjermingsrenter!$B$6:$B$35,$C784))</f>
        <v/>
      </c>
      <c r="K784" s="20" t="str">
        <f t="shared" si="97"/>
        <v/>
      </c>
      <c r="L784" s="21" t="str">
        <f>IF($S784="","",IF($G784&lt;YEAR($F784),0,$H784*SUMIFS(Utbytter!$D$6:$D$1005,Utbytter!$A$6:$A$1005,$E784,Utbytter!$B$6:$B$1005,"&gt;="&amp;$K784,Utbytter!$B$6:$B$1005,"&lt;="&amp;DATE($G784,12,31))))</f>
        <v/>
      </c>
      <c r="M784" s="21" t="str">
        <f t="shared" si="103"/>
        <v/>
      </c>
      <c r="N784" s="21" t="str">
        <f t="shared" si="98"/>
        <v/>
      </c>
      <c r="O784" s="21" t="str">
        <f t="shared" si="99"/>
        <v/>
      </c>
      <c r="P784" s="21" t="str">
        <f t="shared" si="100"/>
        <v/>
      </c>
      <c r="Q784" s="21" t="str">
        <f t="shared" si="101"/>
        <v/>
      </c>
      <c r="R784" s="21" t="str">
        <f t="shared" si="102"/>
        <v/>
      </c>
      <c r="S784" s="7" t="str">
        <f>IF(ROW()-5&lt;=Kontroll!$B$8,1,"")</f>
        <v/>
      </c>
    </row>
    <row r="785" spans="1:19" x14ac:dyDescent="0.2">
      <c r="A785" s="7" t="str">
        <f t="shared" si="96"/>
        <v/>
      </c>
      <c r="B785" s="7" t="str">
        <f>IF($S785="","",INT(($A785-1)/Kontroll!$B$6)+1)</f>
        <v/>
      </c>
      <c r="C785" s="7" t="str">
        <f>IF($S785="","",MOD($A785-1,Kontroll!$B$6)+1)</f>
        <v/>
      </c>
      <c r="D785" s="15" t="str">
        <f>IF($S785="","",INDEX(Transjer!$A$6:$A$125,$B785))</f>
        <v/>
      </c>
      <c r="E785" s="15" t="str">
        <f>IF($S785="","",INDEX(Transjer!$B$6:$B$125,$B785))</f>
        <v/>
      </c>
      <c r="F785" s="16" t="str">
        <f>IF($S785="","",INDEX(Transjer!$C$6:$C$125,$B785))</f>
        <v/>
      </c>
      <c r="G785" s="17" t="str">
        <f>IF($S785="","",INDEX(Skjermingsrenter!$A$6:$A$35,$C785))</f>
        <v/>
      </c>
      <c r="H785" s="18" t="str">
        <f>IF($S785="","",INDEX(Transjer!$D$6:$D$125,$B785))</f>
        <v/>
      </c>
      <c r="I785" s="18" t="str">
        <f>IF($S785="","",INDEX(Transjer!$E$6:$E$125,$B785))</f>
        <v/>
      </c>
      <c r="J785" s="19" t="str">
        <f>IF($S785="","",INDEX(Skjermingsrenter!$B$6:$B$35,$C785))</f>
        <v/>
      </c>
      <c r="K785" s="20" t="str">
        <f t="shared" si="97"/>
        <v/>
      </c>
      <c r="L785" s="21" t="str">
        <f>IF($S785="","",IF($G785&lt;YEAR($F785),0,$H785*SUMIFS(Utbytter!$D$6:$D$1005,Utbytter!$A$6:$A$1005,$E785,Utbytter!$B$6:$B$1005,"&gt;="&amp;$K785,Utbytter!$B$6:$B$1005,"&lt;="&amp;DATE($G785,12,31))))</f>
        <v/>
      </c>
      <c r="M785" s="21" t="str">
        <f t="shared" si="103"/>
        <v/>
      </c>
      <c r="N785" s="21" t="str">
        <f t="shared" si="98"/>
        <v/>
      </c>
      <c r="O785" s="21" t="str">
        <f t="shared" si="99"/>
        <v/>
      </c>
      <c r="P785" s="21" t="str">
        <f t="shared" si="100"/>
        <v/>
      </c>
      <c r="Q785" s="21" t="str">
        <f t="shared" si="101"/>
        <v/>
      </c>
      <c r="R785" s="21" t="str">
        <f t="shared" si="102"/>
        <v/>
      </c>
      <c r="S785" s="7" t="str">
        <f>IF(ROW()-5&lt;=Kontroll!$B$8,1,"")</f>
        <v/>
      </c>
    </row>
    <row r="786" spans="1:19" x14ac:dyDescent="0.2">
      <c r="A786" s="7" t="str">
        <f t="shared" si="96"/>
        <v/>
      </c>
      <c r="B786" s="7" t="str">
        <f>IF($S786="","",INT(($A786-1)/Kontroll!$B$6)+1)</f>
        <v/>
      </c>
      <c r="C786" s="7" t="str">
        <f>IF($S786="","",MOD($A786-1,Kontroll!$B$6)+1)</f>
        <v/>
      </c>
      <c r="D786" s="15" t="str">
        <f>IF($S786="","",INDEX(Transjer!$A$6:$A$125,$B786))</f>
        <v/>
      </c>
      <c r="E786" s="15" t="str">
        <f>IF($S786="","",INDEX(Transjer!$B$6:$B$125,$B786))</f>
        <v/>
      </c>
      <c r="F786" s="16" t="str">
        <f>IF($S786="","",INDEX(Transjer!$C$6:$C$125,$B786))</f>
        <v/>
      </c>
      <c r="G786" s="17" t="str">
        <f>IF($S786="","",INDEX(Skjermingsrenter!$A$6:$A$35,$C786))</f>
        <v/>
      </c>
      <c r="H786" s="18" t="str">
        <f>IF($S786="","",INDEX(Transjer!$D$6:$D$125,$B786))</f>
        <v/>
      </c>
      <c r="I786" s="18" t="str">
        <f>IF($S786="","",INDEX(Transjer!$E$6:$E$125,$B786))</f>
        <v/>
      </c>
      <c r="J786" s="19" t="str">
        <f>IF($S786="","",INDEX(Skjermingsrenter!$B$6:$B$35,$C786))</f>
        <v/>
      </c>
      <c r="K786" s="20" t="str">
        <f t="shared" si="97"/>
        <v/>
      </c>
      <c r="L786" s="21" t="str">
        <f>IF($S786="","",IF($G786&lt;YEAR($F786),0,$H786*SUMIFS(Utbytter!$D$6:$D$1005,Utbytter!$A$6:$A$1005,$E786,Utbytter!$B$6:$B$1005,"&gt;="&amp;$K786,Utbytter!$B$6:$B$1005,"&lt;="&amp;DATE($G786,12,31))))</f>
        <v/>
      </c>
      <c r="M786" s="21" t="str">
        <f t="shared" si="103"/>
        <v/>
      </c>
      <c r="N786" s="21" t="str">
        <f t="shared" si="98"/>
        <v/>
      </c>
      <c r="O786" s="21" t="str">
        <f t="shared" si="99"/>
        <v/>
      </c>
      <c r="P786" s="21" t="str">
        <f t="shared" si="100"/>
        <v/>
      </c>
      <c r="Q786" s="21" t="str">
        <f t="shared" si="101"/>
        <v/>
      </c>
      <c r="R786" s="21" t="str">
        <f t="shared" si="102"/>
        <v/>
      </c>
      <c r="S786" s="7" t="str">
        <f>IF(ROW()-5&lt;=Kontroll!$B$8,1,"")</f>
        <v/>
      </c>
    </row>
    <row r="787" spans="1:19" x14ac:dyDescent="0.2">
      <c r="A787" s="7" t="str">
        <f t="shared" si="96"/>
        <v/>
      </c>
      <c r="B787" s="7" t="str">
        <f>IF($S787="","",INT(($A787-1)/Kontroll!$B$6)+1)</f>
        <v/>
      </c>
      <c r="C787" s="7" t="str">
        <f>IF($S787="","",MOD($A787-1,Kontroll!$B$6)+1)</f>
        <v/>
      </c>
      <c r="D787" s="15" t="str">
        <f>IF($S787="","",INDEX(Transjer!$A$6:$A$125,$B787))</f>
        <v/>
      </c>
      <c r="E787" s="15" t="str">
        <f>IF($S787="","",INDEX(Transjer!$B$6:$B$125,$B787))</f>
        <v/>
      </c>
      <c r="F787" s="16" t="str">
        <f>IF($S787="","",INDEX(Transjer!$C$6:$C$125,$B787))</f>
        <v/>
      </c>
      <c r="G787" s="17" t="str">
        <f>IF($S787="","",INDEX(Skjermingsrenter!$A$6:$A$35,$C787))</f>
        <v/>
      </c>
      <c r="H787" s="18" t="str">
        <f>IF($S787="","",INDEX(Transjer!$D$6:$D$125,$B787))</f>
        <v/>
      </c>
      <c r="I787" s="18" t="str">
        <f>IF($S787="","",INDEX(Transjer!$E$6:$E$125,$B787))</f>
        <v/>
      </c>
      <c r="J787" s="19" t="str">
        <f>IF($S787="","",INDEX(Skjermingsrenter!$B$6:$B$35,$C787))</f>
        <v/>
      </c>
      <c r="K787" s="20" t="str">
        <f t="shared" si="97"/>
        <v/>
      </c>
      <c r="L787" s="21" t="str">
        <f>IF($S787="","",IF($G787&lt;YEAR($F787),0,$H787*SUMIFS(Utbytter!$D$6:$D$1005,Utbytter!$A$6:$A$1005,$E787,Utbytter!$B$6:$B$1005,"&gt;="&amp;$K787,Utbytter!$B$6:$B$1005,"&lt;="&amp;DATE($G787,12,31))))</f>
        <v/>
      </c>
      <c r="M787" s="21" t="str">
        <f t="shared" si="103"/>
        <v/>
      </c>
      <c r="N787" s="21" t="str">
        <f t="shared" si="98"/>
        <v/>
      </c>
      <c r="O787" s="21" t="str">
        <f t="shared" si="99"/>
        <v/>
      </c>
      <c r="P787" s="21" t="str">
        <f t="shared" si="100"/>
        <v/>
      </c>
      <c r="Q787" s="21" t="str">
        <f t="shared" si="101"/>
        <v/>
      </c>
      <c r="R787" s="21" t="str">
        <f t="shared" si="102"/>
        <v/>
      </c>
      <c r="S787" s="7" t="str">
        <f>IF(ROW()-5&lt;=Kontroll!$B$8,1,"")</f>
        <v/>
      </c>
    </row>
    <row r="788" spans="1:19" x14ac:dyDescent="0.2">
      <c r="A788" s="7" t="str">
        <f t="shared" si="96"/>
        <v/>
      </c>
      <c r="B788" s="7" t="str">
        <f>IF($S788="","",INT(($A788-1)/Kontroll!$B$6)+1)</f>
        <v/>
      </c>
      <c r="C788" s="7" t="str">
        <f>IF($S788="","",MOD($A788-1,Kontroll!$B$6)+1)</f>
        <v/>
      </c>
      <c r="D788" s="15" t="str">
        <f>IF($S788="","",INDEX(Transjer!$A$6:$A$125,$B788))</f>
        <v/>
      </c>
      <c r="E788" s="15" t="str">
        <f>IF($S788="","",INDEX(Transjer!$B$6:$B$125,$B788))</f>
        <v/>
      </c>
      <c r="F788" s="16" t="str">
        <f>IF($S788="","",INDEX(Transjer!$C$6:$C$125,$B788))</f>
        <v/>
      </c>
      <c r="G788" s="17" t="str">
        <f>IF($S788="","",INDEX(Skjermingsrenter!$A$6:$A$35,$C788))</f>
        <v/>
      </c>
      <c r="H788" s="18" t="str">
        <f>IF($S788="","",INDEX(Transjer!$D$6:$D$125,$B788))</f>
        <v/>
      </c>
      <c r="I788" s="18" t="str">
        <f>IF($S788="","",INDEX(Transjer!$E$6:$E$125,$B788))</f>
        <v/>
      </c>
      <c r="J788" s="19" t="str">
        <f>IF($S788="","",INDEX(Skjermingsrenter!$B$6:$B$35,$C788))</f>
        <v/>
      </c>
      <c r="K788" s="20" t="str">
        <f t="shared" si="97"/>
        <v/>
      </c>
      <c r="L788" s="21" t="str">
        <f>IF($S788="","",IF($G788&lt;YEAR($F788),0,$H788*SUMIFS(Utbytter!$D$6:$D$1005,Utbytter!$A$6:$A$1005,$E788,Utbytter!$B$6:$B$1005,"&gt;="&amp;$K788,Utbytter!$B$6:$B$1005,"&lt;="&amp;DATE($G788,12,31))))</f>
        <v/>
      </c>
      <c r="M788" s="21" t="str">
        <f t="shared" si="103"/>
        <v/>
      </c>
      <c r="N788" s="21" t="str">
        <f t="shared" si="98"/>
        <v/>
      </c>
      <c r="O788" s="21" t="str">
        <f t="shared" si="99"/>
        <v/>
      </c>
      <c r="P788" s="21" t="str">
        <f t="shared" si="100"/>
        <v/>
      </c>
      <c r="Q788" s="21" t="str">
        <f t="shared" si="101"/>
        <v/>
      </c>
      <c r="R788" s="21" t="str">
        <f t="shared" si="102"/>
        <v/>
      </c>
      <c r="S788" s="7" t="str">
        <f>IF(ROW()-5&lt;=Kontroll!$B$8,1,"")</f>
        <v/>
      </c>
    </row>
    <row r="789" spans="1:19" x14ac:dyDescent="0.2">
      <c r="A789" s="7" t="str">
        <f t="shared" si="96"/>
        <v/>
      </c>
      <c r="B789" s="7" t="str">
        <f>IF($S789="","",INT(($A789-1)/Kontroll!$B$6)+1)</f>
        <v/>
      </c>
      <c r="C789" s="7" t="str">
        <f>IF($S789="","",MOD($A789-1,Kontroll!$B$6)+1)</f>
        <v/>
      </c>
      <c r="D789" s="15" t="str">
        <f>IF($S789="","",INDEX(Transjer!$A$6:$A$125,$B789))</f>
        <v/>
      </c>
      <c r="E789" s="15" t="str">
        <f>IF($S789="","",INDEX(Transjer!$B$6:$B$125,$B789))</f>
        <v/>
      </c>
      <c r="F789" s="16" t="str">
        <f>IF($S789="","",INDEX(Transjer!$C$6:$C$125,$B789))</f>
        <v/>
      </c>
      <c r="G789" s="17" t="str">
        <f>IF($S789="","",INDEX(Skjermingsrenter!$A$6:$A$35,$C789))</f>
        <v/>
      </c>
      <c r="H789" s="18" t="str">
        <f>IF($S789="","",INDEX(Transjer!$D$6:$D$125,$B789))</f>
        <v/>
      </c>
      <c r="I789" s="18" t="str">
        <f>IF($S789="","",INDEX(Transjer!$E$6:$E$125,$B789))</f>
        <v/>
      </c>
      <c r="J789" s="19" t="str">
        <f>IF($S789="","",INDEX(Skjermingsrenter!$B$6:$B$35,$C789))</f>
        <v/>
      </c>
      <c r="K789" s="20" t="str">
        <f t="shared" si="97"/>
        <v/>
      </c>
      <c r="L789" s="21" t="str">
        <f>IF($S789="","",IF($G789&lt;YEAR($F789),0,$H789*SUMIFS(Utbytter!$D$6:$D$1005,Utbytter!$A$6:$A$1005,$E789,Utbytter!$B$6:$B$1005,"&gt;="&amp;$K789,Utbytter!$B$6:$B$1005,"&lt;="&amp;DATE($G789,12,31))))</f>
        <v/>
      </c>
      <c r="M789" s="21" t="str">
        <f t="shared" si="103"/>
        <v/>
      </c>
      <c r="N789" s="21" t="str">
        <f t="shared" si="98"/>
        <v/>
      </c>
      <c r="O789" s="21" t="str">
        <f t="shared" si="99"/>
        <v/>
      </c>
      <c r="P789" s="21" t="str">
        <f t="shared" si="100"/>
        <v/>
      </c>
      <c r="Q789" s="21" t="str">
        <f t="shared" si="101"/>
        <v/>
      </c>
      <c r="R789" s="21" t="str">
        <f t="shared" si="102"/>
        <v/>
      </c>
      <c r="S789" s="7" t="str">
        <f>IF(ROW()-5&lt;=Kontroll!$B$8,1,"")</f>
        <v/>
      </c>
    </row>
    <row r="790" spans="1:19" x14ac:dyDescent="0.2">
      <c r="A790" s="7" t="str">
        <f t="shared" si="96"/>
        <v/>
      </c>
      <c r="B790" s="7" t="str">
        <f>IF($S790="","",INT(($A790-1)/Kontroll!$B$6)+1)</f>
        <v/>
      </c>
      <c r="C790" s="7" t="str">
        <f>IF($S790="","",MOD($A790-1,Kontroll!$B$6)+1)</f>
        <v/>
      </c>
      <c r="D790" s="15" t="str">
        <f>IF($S790="","",INDEX(Transjer!$A$6:$A$125,$B790))</f>
        <v/>
      </c>
      <c r="E790" s="15" t="str">
        <f>IF($S790="","",INDEX(Transjer!$B$6:$B$125,$B790))</f>
        <v/>
      </c>
      <c r="F790" s="16" t="str">
        <f>IF($S790="","",INDEX(Transjer!$C$6:$C$125,$B790))</f>
        <v/>
      </c>
      <c r="G790" s="17" t="str">
        <f>IF($S790="","",INDEX(Skjermingsrenter!$A$6:$A$35,$C790))</f>
        <v/>
      </c>
      <c r="H790" s="18" t="str">
        <f>IF($S790="","",INDEX(Transjer!$D$6:$D$125,$B790))</f>
        <v/>
      </c>
      <c r="I790" s="18" t="str">
        <f>IF($S790="","",INDEX(Transjer!$E$6:$E$125,$B790))</f>
        <v/>
      </c>
      <c r="J790" s="19" t="str">
        <f>IF($S790="","",INDEX(Skjermingsrenter!$B$6:$B$35,$C790))</f>
        <v/>
      </c>
      <c r="K790" s="20" t="str">
        <f t="shared" si="97"/>
        <v/>
      </c>
      <c r="L790" s="21" t="str">
        <f>IF($S790="","",IF($G790&lt;YEAR($F790),0,$H790*SUMIFS(Utbytter!$D$6:$D$1005,Utbytter!$A$6:$A$1005,$E790,Utbytter!$B$6:$B$1005,"&gt;="&amp;$K790,Utbytter!$B$6:$B$1005,"&lt;="&amp;DATE($G790,12,31))))</f>
        <v/>
      </c>
      <c r="M790" s="21" t="str">
        <f t="shared" si="103"/>
        <v/>
      </c>
      <c r="N790" s="21" t="str">
        <f t="shared" si="98"/>
        <v/>
      </c>
      <c r="O790" s="21" t="str">
        <f t="shared" si="99"/>
        <v/>
      </c>
      <c r="P790" s="21" t="str">
        <f t="shared" si="100"/>
        <v/>
      </c>
      <c r="Q790" s="21" t="str">
        <f t="shared" si="101"/>
        <v/>
      </c>
      <c r="R790" s="21" t="str">
        <f t="shared" si="102"/>
        <v/>
      </c>
      <c r="S790" s="7" t="str">
        <f>IF(ROW()-5&lt;=Kontroll!$B$8,1,"")</f>
        <v/>
      </c>
    </row>
    <row r="791" spans="1:19" x14ac:dyDescent="0.2">
      <c r="A791" s="7" t="str">
        <f t="shared" si="96"/>
        <v/>
      </c>
      <c r="B791" s="7" t="str">
        <f>IF($S791="","",INT(($A791-1)/Kontroll!$B$6)+1)</f>
        <v/>
      </c>
      <c r="C791" s="7" t="str">
        <f>IF($S791="","",MOD($A791-1,Kontroll!$B$6)+1)</f>
        <v/>
      </c>
      <c r="D791" s="15" t="str">
        <f>IF($S791="","",INDEX(Transjer!$A$6:$A$125,$B791))</f>
        <v/>
      </c>
      <c r="E791" s="15" t="str">
        <f>IF($S791="","",INDEX(Transjer!$B$6:$B$125,$B791))</f>
        <v/>
      </c>
      <c r="F791" s="16" t="str">
        <f>IF($S791="","",INDEX(Transjer!$C$6:$C$125,$B791))</f>
        <v/>
      </c>
      <c r="G791" s="17" t="str">
        <f>IF($S791="","",INDEX(Skjermingsrenter!$A$6:$A$35,$C791))</f>
        <v/>
      </c>
      <c r="H791" s="18" t="str">
        <f>IF($S791="","",INDEX(Transjer!$D$6:$D$125,$B791))</f>
        <v/>
      </c>
      <c r="I791" s="18" t="str">
        <f>IF($S791="","",INDEX(Transjer!$E$6:$E$125,$B791))</f>
        <v/>
      </c>
      <c r="J791" s="19" t="str">
        <f>IF($S791="","",INDEX(Skjermingsrenter!$B$6:$B$35,$C791))</f>
        <v/>
      </c>
      <c r="K791" s="20" t="str">
        <f t="shared" si="97"/>
        <v/>
      </c>
      <c r="L791" s="21" t="str">
        <f>IF($S791="","",IF($G791&lt;YEAR($F791),0,$H791*SUMIFS(Utbytter!$D$6:$D$1005,Utbytter!$A$6:$A$1005,$E791,Utbytter!$B$6:$B$1005,"&gt;="&amp;$K791,Utbytter!$B$6:$B$1005,"&lt;="&amp;DATE($G791,12,31))))</f>
        <v/>
      </c>
      <c r="M791" s="21" t="str">
        <f t="shared" si="103"/>
        <v/>
      </c>
      <c r="N791" s="21" t="str">
        <f t="shared" si="98"/>
        <v/>
      </c>
      <c r="O791" s="21" t="str">
        <f t="shared" si="99"/>
        <v/>
      </c>
      <c r="P791" s="21" t="str">
        <f t="shared" si="100"/>
        <v/>
      </c>
      <c r="Q791" s="21" t="str">
        <f t="shared" si="101"/>
        <v/>
      </c>
      <c r="R791" s="21" t="str">
        <f t="shared" si="102"/>
        <v/>
      </c>
      <c r="S791" s="7" t="str">
        <f>IF(ROW()-5&lt;=Kontroll!$B$8,1,"")</f>
        <v/>
      </c>
    </row>
    <row r="792" spans="1:19" x14ac:dyDescent="0.2">
      <c r="A792" s="7" t="str">
        <f t="shared" si="96"/>
        <v/>
      </c>
      <c r="B792" s="7" t="str">
        <f>IF($S792="","",INT(($A792-1)/Kontroll!$B$6)+1)</f>
        <v/>
      </c>
      <c r="C792" s="7" t="str">
        <f>IF($S792="","",MOD($A792-1,Kontroll!$B$6)+1)</f>
        <v/>
      </c>
      <c r="D792" s="15" t="str">
        <f>IF($S792="","",INDEX(Transjer!$A$6:$A$125,$B792))</f>
        <v/>
      </c>
      <c r="E792" s="15" t="str">
        <f>IF($S792="","",INDEX(Transjer!$B$6:$B$125,$B792))</f>
        <v/>
      </c>
      <c r="F792" s="16" t="str">
        <f>IF($S792="","",INDEX(Transjer!$C$6:$C$125,$B792))</f>
        <v/>
      </c>
      <c r="G792" s="17" t="str">
        <f>IF($S792="","",INDEX(Skjermingsrenter!$A$6:$A$35,$C792))</f>
        <v/>
      </c>
      <c r="H792" s="18" t="str">
        <f>IF($S792="","",INDEX(Transjer!$D$6:$D$125,$B792))</f>
        <v/>
      </c>
      <c r="I792" s="18" t="str">
        <f>IF($S792="","",INDEX(Transjer!$E$6:$E$125,$B792))</f>
        <v/>
      </c>
      <c r="J792" s="19" t="str">
        <f>IF($S792="","",INDEX(Skjermingsrenter!$B$6:$B$35,$C792))</f>
        <v/>
      </c>
      <c r="K792" s="20" t="str">
        <f t="shared" si="97"/>
        <v/>
      </c>
      <c r="L792" s="21" t="str">
        <f>IF($S792="","",IF($G792&lt;YEAR($F792),0,$H792*SUMIFS(Utbytter!$D$6:$D$1005,Utbytter!$A$6:$A$1005,$E792,Utbytter!$B$6:$B$1005,"&gt;="&amp;$K792,Utbytter!$B$6:$B$1005,"&lt;="&amp;DATE($G792,12,31))))</f>
        <v/>
      </c>
      <c r="M792" s="21" t="str">
        <f t="shared" si="103"/>
        <v/>
      </c>
      <c r="N792" s="21" t="str">
        <f t="shared" si="98"/>
        <v/>
      </c>
      <c r="O792" s="21" t="str">
        <f t="shared" si="99"/>
        <v/>
      </c>
      <c r="P792" s="21" t="str">
        <f t="shared" si="100"/>
        <v/>
      </c>
      <c r="Q792" s="21" t="str">
        <f t="shared" si="101"/>
        <v/>
      </c>
      <c r="R792" s="21" t="str">
        <f t="shared" si="102"/>
        <v/>
      </c>
      <c r="S792" s="7" t="str">
        <f>IF(ROW()-5&lt;=Kontroll!$B$8,1,"")</f>
        <v/>
      </c>
    </row>
    <row r="793" spans="1:19" x14ac:dyDescent="0.2">
      <c r="A793" s="7" t="str">
        <f t="shared" si="96"/>
        <v/>
      </c>
      <c r="B793" s="7" t="str">
        <f>IF($S793="","",INT(($A793-1)/Kontroll!$B$6)+1)</f>
        <v/>
      </c>
      <c r="C793" s="7" t="str">
        <f>IF($S793="","",MOD($A793-1,Kontroll!$B$6)+1)</f>
        <v/>
      </c>
      <c r="D793" s="15" t="str">
        <f>IF($S793="","",INDEX(Transjer!$A$6:$A$125,$B793))</f>
        <v/>
      </c>
      <c r="E793" s="15" t="str">
        <f>IF($S793="","",INDEX(Transjer!$B$6:$B$125,$B793))</f>
        <v/>
      </c>
      <c r="F793" s="16" t="str">
        <f>IF($S793="","",INDEX(Transjer!$C$6:$C$125,$B793))</f>
        <v/>
      </c>
      <c r="G793" s="17" t="str">
        <f>IF($S793="","",INDEX(Skjermingsrenter!$A$6:$A$35,$C793))</f>
        <v/>
      </c>
      <c r="H793" s="18" t="str">
        <f>IF($S793="","",INDEX(Transjer!$D$6:$D$125,$B793))</f>
        <v/>
      </c>
      <c r="I793" s="18" t="str">
        <f>IF($S793="","",INDEX(Transjer!$E$6:$E$125,$B793))</f>
        <v/>
      </c>
      <c r="J793" s="19" t="str">
        <f>IF($S793="","",INDEX(Skjermingsrenter!$B$6:$B$35,$C793))</f>
        <v/>
      </c>
      <c r="K793" s="20" t="str">
        <f t="shared" si="97"/>
        <v/>
      </c>
      <c r="L793" s="21" t="str">
        <f>IF($S793="","",IF($G793&lt;YEAR($F793),0,$H793*SUMIFS(Utbytter!$D$6:$D$1005,Utbytter!$A$6:$A$1005,$E793,Utbytter!$B$6:$B$1005,"&gt;="&amp;$K793,Utbytter!$B$6:$B$1005,"&lt;="&amp;DATE($G793,12,31))))</f>
        <v/>
      </c>
      <c r="M793" s="21" t="str">
        <f t="shared" si="103"/>
        <v/>
      </c>
      <c r="N793" s="21" t="str">
        <f t="shared" si="98"/>
        <v/>
      </c>
      <c r="O793" s="21" t="str">
        <f t="shared" si="99"/>
        <v/>
      </c>
      <c r="P793" s="21" t="str">
        <f t="shared" si="100"/>
        <v/>
      </c>
      <c r="Q793" s="21" t="str">
        <f t="shared" si="101"/>
        <v/>
      </c>
      <c r="R793" s="21" t="str">
        <f t="shared" si="102"/>
        <v/>
      </c>
      <c r="S793" s="7" t="str">
        <f>IF(ROW()-5&lt;=Kontroll!$B$8,1,"")</f>
        <v/>
      </c>
    </row>
    <row r="794" spans="1:19" x14ac:dyDescent="0.2">
      <c r="A794" s="7" t="str">
        <f t="shared" si="96"/>
        <v/>
      </c>
      <c r="B794" s="7" t="str">
        <f>IF($S794="","",INT(($A794-1)/Kontroll!$B$6)+1)</f>
        <v/>
      </c>
      <c r="C794" s="7" t="str">
        <f>IF($S794="","",MOD($A794-1,Kontroll!$B$6)+1)</f>
        <v/>
      </c>
      <c r="D794" s="15" t="str">
        <f>IF($S794="","",INDEX(Transjer!$A$6:$A$125,$B794))</f>
        <v/>
      </c>
      <c r="E794" s="15" t="str">
        <f>IF($S794="","",INDEX(Transjer!$B$6:$B$125,$B794))</f>
        <v/>
      </c>
      <c r="F794" s="16" t="str">
        <f>IF($S794="","",INDEX(Transjer!$C$6:$C$125,$B794))</f>
        <v/>
      </c>
      <c r="G794" s="17" t="str">
        <f>IF($S794="","",INDEX(Skjermingsrenter!$A$6:$A$35,$C794))</f>
        <v/>
      </c>
      <c r="H794" s="18" t="str">
        <f>IF($S794="","",INDEX(Transjer!$D$6:$D$125,$B794))</f>
        <v/>
      </c>
      <c r="I794" s="18" t="str">
        <f>IF($S794="","",INDEX(Transjer!$E$6:$E$125,$B794))</f>
        <v/>
      </c>
      <c r="J794" s="19" t="str">
        <f>IF($S794="","",INDEX(Skjermingsrenter!$B$6:$B$35,$C794))</f>
        <v/>
      </c>
      <c r="K794" s="20" t="str">
        <f t="shared" si="97"/>
        <v/>
      </c>
      <c r="L794" s="21" t="str">
        <f>IF($S794="","",IF($G794&lt;YEAR($F794),0,$H794*SUMIFS(Utbytter!$D$6:$D$1005,Utbytter!$A$6:$A$1005,$E794,Utbytter!$B$6:$B$1005,"&gt;="&amp;$K794,Utbytter!$B$6:$B$1005,"&lt;="&amp;DATE($G794,12,31))))</f>
        <v/>
      </c>
      <c r="M794" s="21" t="str">
        <f t="shared" si="103"/>
        <v/>
      </c>
      <c r="N794" s="21" t="str">
        <f t="shared" si="98"/>
        <v/>
      </c>
      <c r="O794" s="21" t="str">
        <f t="shared" si="99"/>
        <v/>
      </c>
      <c r="P794" s="21" t="str">
        <f t="shared" si="100"/>
        <v/>
      </c>
      <c r="Q794" s="21" t="str">
        <f t="shared" si="101"/>
        <v/>
      </c>
      <c r="R794" s="21" t="str">
        <f t="shared" si="102"/>
        <v/>
      </c>
      <c r="S794" s="7" t="str">
        <f>IF(ROW()-5&lt;=Kontroll!$B$8,1,"")</f>
        <v/>
      </c>
    </row>
    <row r="795" spans="1:19" x14ac:dyDescent="0.2">
      <c r="A795" s="7" t="str">
        <f t="shared" si="96"/>
        <v/>
      </c>
      <c r="B795" s="7" t="str">
        <f>IF($S795="","",INT(($A795-1)/Kontroll!$B$6)+1)</f>
        <v/>
      </c>
      <c r="C795" s="7" t="str">
        <f>IF($S795="","",MOD($A795-1,Kontroll!$B$6)+1)</f>
        <v/>
      </c>
      <c r="D795" s="15" t="str">
        <f>IF($S795="","",INDEX(Transjer!$A$6:$A$125,$B795))</f>
        <v/>
      </c>
      <c r="E795" s="15" t="str">
        <f>IF($S795="","",INDEX(Transjer!$B$6:$B$125,$B795))</f>
        <v/>
      </c>
      <c r="F795" s="16" t="str">
        <f>IF($S795="","",INDEX(Transjer!$C$6:$C$125,$B795))</f>
        <v/>
      </c>
      <c r="G795" s="17" t="str">
        <f>IF($S795="","",INDEX(Skjermingsrenter!$A$6:$A$35,$C795))</f>
        <v/>
      </c>
      <c r="H795" s="18" t="str">
        <f>IF($S795="","",INDEX(Transjer!$D$6:$D$125,$B795))</f>
        <v/>
      </c>
      <c r="I795" s="18" t="str">
        <f>IF($S795="","",INDEX(Transjer!$E$6:$E$125,$B795))</f>
        <v/>
      </c>
      <c r="J795" s="19" t="str">
        <f>IF($S795="","",INDEX(Skjermingsrenter!$B$6:$B$35,$C795))</f>
        <v/>
      </c>
      <c r="K795" s="20" t="str">
        <f t="shared" si="97"/>
        <v/>
      </c>
      <c r="L795" s="21" t="str">
        <f>IF($S795="","",IF($G795&lt;YEAR($F795),0,$H795*SUMIFS(Utbytter!$D$6:$D$1005,Utbytter!$A$6:$A$1005,$E795,Utbytter!$B$6:$B$1005,"&gt;="&amp;$K795,Utbytter!$B$6:$B$1005,"&lt;="&amp;DATE($G795,12,31))))</f>
        <v/>
      </c>
      <c r="M795" s="21" t="str">
        <f t="shared" si="103"/>
        <v/>
      </c>
      <c r="N795" s="21" t="str">
        <f t="shared" si="98"/>
        <v/>
      </c>
      <c r="O795" s="21" t="str">
        <f t="shared" si="99"/>
        <v/>
      </c>
      <c r="P795" s="21" t="str">
        <f t="shared" si="100"/>
        <v/>
      </c>
      <c r="Q795" s="21" t="str">
        <f t="shared" si="101"/>
        <v/>
      </c>
      <c r="R795" s="21" t="str">
        <f t="shared" si="102"/>
        <v/>
      </c>
      <c r="S795" s="7" t="str">
        <f>IF(ROW()-5&lt;=Kontroll!$B$8,1,"")</f>
        <v/>
      </c>
    </row>
    <row r="796" spans="1:19" x14ac:dyDescent="0.2">
      <c r="A796" s="7" t="str">
        <f t="shared" si="96"/>
        <v/>
      </c>
      <c r="B796" s="7" t="str">
        <f>IF($S796="","",INT(($A796-1)/Kontroll!$B$6)+1)</f>
        <v/>
      </c>
      <c r="C796" s="7" t="str">
        <f>IF($S796="","",MOD($A796-1,Kontroll!$B$6)+1)</f>
        <v/>
      </c>
      <c r="D796" s="15" t="str">
        <f>IF($S796="","",INDEX(Transjer!$A$6:$A$125,$B796))</f>
        <v/>
      </c>
      <c r="E796" s="15" t="str">
        <f>IF($S796="","",INDEX(Transjer!$B$6:$B$125,$B796))</f>
        <v/>
      </c>
      <c r="F796" s="16" t="str">
        <f>IF($S796="","",INDEX(Transjer!$C$6:$C$125,$B796))</f>
        <v/>
      </c>
      <c r="G796" s="17" t="str">
        <f>IF($S796="","",INDEX(Skjermingsrenter!$A$6:$A$35,$C796))</f>
        <v/>
      </c>
      <c r="H796" s="18" t="str">
        <f>IF($S796="","",INDEX(Transjer!$D$6:$D$125,$B796))</f>
        <v/>
      </c>
      <c r="I796" s="18" t="str">
        <f>IF($S796="","",INDEX(Transjer!$E$6:$E$125,$B796))</f>
        <v/>
      </c>
      <c r="J796" s="19" t="str">
        <f>IF($S796="","",INDEX(Skjermingsrenter!$B$6:$B$35,$C796))</f>
        <v/>
      </c>
      <c r="K796" s="20" t="str">
        <f t="shared" si="97"/>
        <v/>
      </c>
      <c r="L796" s="21" t="str">
        <f>IF($S796="","",IF($G796&lt;YEAR($F796),0,$H796*SUMIFS(Utbytter!$D$6:$D$1005,Utbytter!$A$6:$A$1005,$E796,Utbytter!$B$6:$B$1005,"&gt;="&amp;$K796,Utbytter!$B$6:$B$1005,"&lt;="&amp;DATE($G796,12,31))))</f>
        <v/>
      </c>
      <c r="M796" s="21" t="str">
        <f t="shared" si="103"/>
        <v/>
      </c>
      <c r="N796" s="21" t="str">
        <f t="shared" si="98"/>
        <v/>
      </c>
      <c r="O796" s="21" t="str">
        <f t="shared" si="99"/>
        <v/>
      </c>
      <c r="P796" s="21" t="str">
        <f t="shared" si="100"/>
        <v/>
      </c>
      <c r="Q796" s="21" t="str">
        <f t="shared" si="101"/>
        <v/>
      </c>
      <c r="R796" s="21" t="str">
        <f t="shared" si="102"/>
        <v/>
      </c>
      <c r="S796" s="7" t="str">
        <f>IF(ROW()-5&lt;=Kontroll!$B$8,1,"")</f>
        <v/>
      </c>
    </row>
    <row r="797" spans="1:19" x14ac:dyDescent="0.2">
      <c r="A797" s="7" t="str">
        <f t="shared" si="96"/>
        <v/>
      </c>
      <c r="B797" s="7" t="str">
        <f>IF($S797="","",INT(($A797-1)/Kontroll!$B$6)+1)</f>
        <v/>
      </c>
      <c r="C797" s="7" t="str">
        <f>IF($S797="","",MOD($A797-1,Kontroll!$B$6)+1)</f>
        <v/>
      </c>
      <c r="D797" s="15" t="str">
        <f>IF($S797="","",INDEX(Transjer!$A$6:$A$125,$B797))</f>
        <v/>
      </c>
      <c r="E797" s="15" t="str">
        <f>IF($S797="","",INDEX(Transjer!$B$6:$B$125,$B797))</f>
        <v/>
      </c>
      <c r="F797" s="16" t="str">
        <f>IF($S797="","",INDEX(Transjer!$C$6:$C$125,$B797))</f>
        <v/>
      </c>
      <c r="G797" s="17" t="str">
        <f>IF($S797="","",INDEX(Skjermingsrenter!$A$6:$A$35,$C797))</f>
        <v/>
      </c>
      <c r="H797" s="18" t="str">
        <f>IF($S797="","",INDEX(Transjer!$D$6:$D$125,$B797))</f>
        <v/>
      </c>
      <c r="I797" s="18" t="str">
        <f>IF($S797="","",INDEX(Transjer!$E$6:$E$125,$B797))</f>
        <v/>
      </c>
      <c r="J797" s="19" t="str">
        <f>IF($S797="","",INDEX(Skjermingsrenter!$B$6:$B$35,$C797))</f>
        <v/>
      </c>
      <c r="K797" s="20" t="str">
        <f t="shared" si="97"/>
        <v/>
      </c>
      <c r="L797" s="21" t="str">
        <f>IF($S797="","",IF($G797&lt;YEAR($F797),0,$H797*SUMIFS(Utbytter!$D$6:$D$1005,Utbytter!$A$6:$A$1005,$E797,Utbytter!$B$6:$B$1005,"&gt;="&amp;$K797,Utbytter!$B$6:$B$1005,"&lt;="&amp;DATE($G797,12,31))))</f>
        <v/>
      </c>
      <c r="M797" s="21" t="str">
        <f t="shared" si="103"/>
        <v/>
      </c>
      <c r="N797" s="21" t="str">
        <f t="shared" si="98"/>
        <v/>
      </c>
      <c r="O797" s="21" t="str">
        <f t="shared" si="99"/>
        <v/>
      </c>
      <c r="P797" s="21" t="str">
        <f t="shared" si="100"/>
        <v/>
      </c>
      <c r="Q797" s="21" t="str">
        <f t="shared" si="101"/>
        <v/>
      </c>
      <c r="R797" s="21" t="str">
        <f t="shared" si="102"/>
        <v/>
      </c>
      <c r="S797" s="7" t="str">
        <f>IF(ROW()-5&lt;=Kontroll!$B$8,1,"")</f>
        <v/>
      </c>
    </row>
    <row r="798" spans="1:19" x14ac:dyDescent="0.2">
      <c r="A798" s="7" t="str">
        <f t="shared" si="96"/>
        <v/>
      </c>
      <c r="B798" s="7" t="str">
        <f>IF($S798="","",INT(($A798-1)/Kontroll!$B$6)+1)</f>
        <v/>
      </c>
      <c r="C798" s="7" t="str">
        <f>IF($S798="","",MOD($A798-1,Kontroll!$B$6)+1)</f>
        <v/>
      </c>
      <c r="D798" s="15" t="str">
        <f>IF($S798="","",INDEX(Transjer!$A$6:$A$125,$B798))</f>
        <v/>
      </c>
      <c r="E798" s="15" t="str">
        <f>IF($S798="","",INDEX(Transjer!$B$6:$B$125,$B798))</f>
        <v/>
      </c>
      <c r="F798" s="16" t="str">
        <f>IF($S798="","",INDEX(Transjer!$C$6:$C$125,$B798))</f>
        <v/>
      </c>
      <c r="G798" s="17" t="str">
        <f>IF($S798="","",INDEX(Skjermingsrenter!$A$6:$A$35,$C798))</f>
        <v/>
      </c>
      <c r="H798" s="18" t="str">
        <f>IF($S798="","",INDEX(Transjer!$D$6:$D$125,$B798))</f>
        <v/>
      </c>
      <c r="I798" s="18" t="str">
        <f>IF($S798="","",INDEX(Transjer!$E$6:$E$125,$B798))</f>
        <v/>
      </c>
      <c r="J798" s="19" t="str">
        <f>IF($S798="","",INDEX(Skjermingsrenter!$B$6:$B$35,$C798))</f>
        <v/>
      </c>
      <c r="K798" s="20" t="str">
        <f t="shared" si="97"/>
        <v/>
      </c>
      <c r="L798" s="21" t="str">
        <f>IF($S798="","",IF($G798&lt;YEAR($F798),0,$H798*SUMIFS(Utbytter!$D$6:$D$1005,Utbytter!$A$6:$A$1005,$E798,Utbytter!$B$6:$B$1005,"&gt;="&amp;$K798,Utbytter!$B$6:$B$1005,"&lt;="&amp;DATE($G798,12,31))))</f>
        <v/>
      </c>
      <c r="M798" s="21" t="str">
        <f t="shared" si="103"/>
        <v/>
      </c>
      <c r="N798" s="21" t="str">
        <f t="shared" si="98"/>
        <v/>
      </c>
      <c r="O798" s="21" t="str">
        <f t="shared" si="99"/>
        <v/>
      </c>
      <c r="P798" s="21" t="str">
        <f t="shared" si="100"/>
        <v/>
      </c>
      <c r="Q798" s="21" t="str">
        <f t="shared" si="101"/>
        <v/>
      </c>
      <c r="R798" s="21" t="str">
        <f t="shared" si="102"/>
        <v/>
      </c>
      <c r="S798" s="7" t="str">
        <f>IF(ROW()-5&lt;=Kontroll!$B$8,1,"")</f>
        <v/>
      </c>
    </row>
    <row r="799" spans="1:19" x14ac:dyDescent="0.2">
      <c r="A799" s="7" t="str">
        <f t="shared" si="96"/>
        <v/>
      </c>
      <c r="B799" s="7" t="str">
        <f>IF($S799="","",INT(($A799-1)/Kontroll!$B$6)+1)</f>
        <v/>
      </c>
      <c r="C799" s="7" t="str">
        <f>IF($S799="","",MOD($A799-1,Kontroll!$B$6)+1)</f>
        <v/>
      </c>
      <c r="D799" s="15" t="str">
        <f>IF($S799="","",INDEX(Transjer!$A$6:$A$125,$B799))</f>
        <v/>
      </c>
      <c r="E799" s="15" t="str">
        <f>IF($S799="","",INDEX(Transjer!$B$6:$B$125,$B799))</f>
        <v/>
      </c>
      <c r="F799" s="16" t="str">
        <f>IF($S799="","",INDEX(Transjer!$C$6:$C$125,$B799))</f>
        <v/>
      </c>
      <c r="G799" s="17" t="str">
        <f>IF($S799="","",INDEX(Skjermingsrenter!$A$6:$A$35,$C799))</f>
        <v/>
      </c>
      <c r="H799" s="18" t="str">
        <f>IF($S799="","",INDEX(Transjer!$D$6:$D$125,$B799))</f>
        <v/>
      </c>
      <c r="I799" s="18" t="str">
        <f>IF($S799="","",INDEX(Transjer!$E$6:$E$125,$B799))</f>
        <v/>
      </c>
      <c r="J799" s="19" t="str">
        <f>IF($S799="","",INDEX(Skjermingsrenter!$B$6:$B$35,$C799))</f>
        <v/>
      </c>
      <c r="K799" s="20" t="str">
        <f t="shared" si="97"/>
        <v/>
      </c>
      <c r="L799" s="21" t="str">
        <f>IF($S799="","",IF($G799&lt;YEAR($F799),0,$H799*SUMIFS(Utbytter!$D$6:$D$1005,Utbytter!$A$6:$A$1005,$E799,Utbytter!$B$6:$B$1005,"&gt;="&amp;$K799,Utbytter!$B$6:$B$1005,"&lt;="&amp;DATE($G799,12,31))))</f>
        <v/>
      </c>
      <c r="M799" s="21" t="str">
        <f t="shared" si="103"/>
        <v/>
      </c>
      <c r="N799" s="21" t="str">
        <f t="shared" si="98"/>
        <v/>
      </c>
      <c r="O799" s="21" t="str">
        <f t="shared" si="99"/>
        <v/>
      </c>
      <c r="P799" s="21" t="str">
        <f t="shared" si="100"/>
        <v/>
      </c>
      <c r="Q799" s="21" t="str">
        <f t="shared" si="101"/>
        <v/>
      </c>
      <c r="R799" s="21" t="str">
        <f t="shared" si="102"/>
        <v/>
      </c>
      <c r="S799" s="7" t="str">
        <f>IF(ROW()-5&lt;=Kontroll!$B$8,1,"")</f>
        <v/>
      </c>
    </row>
    <row r="800" spans="1:19" x14ac:dyDescent="0.2">
      <c r="A800" s="7" t="str">
        <f t="shared" si="96"/>
        <v/>
      </c>
      <c r="B800" s="7" t="str">
        <f>IF($S800="","",INT(($A800-1)/Kontroll!$B$6)+1)</f>
        <v/>
      </c>
      <c r="C800" s="7" t="str">
        <f>IF($S800="","",MOD($A800-1,Kontroll!$B$6)+1)</f>
        <v/>
      </c>
      <c r="D800" s="15" t="str">
        <f>IF($S800="","",INDEX(Transjer!$A$6:$A$125,$B800))</f>
        <v/>
      </c>
      <c r="E800" s="15" t="str">
        <f>IF($S800="","",INDEX(Transjer!$B$6:$B$125,$B800))</f>
        <v/>
      </c>
      <c r="F800" s="16" t="str">
        <f>IF($S800="","",INDEX(Transjer!$C$6:$C$125,$B800))</f>
        <v/>
      </c>
      <c r="G800" s="17" t="str">
        <f>IF($S800="","",INDEX(Skjermingsrenter!$A$6:$A$35,$C800))</f>
        <v/>
      </c>
      <c r="H800" s="18" t="str">
        <f>IF($S800="","",INDEX(Transjer!$D$6:$D$125,$B800))</f>
        <v/>
      </c>
      <c r="I800" s="18" t="str">
        <f>IF($S800="","",INDEX(Transjer!$E$6:$E$125,$B800))</f>
        <v/>
      </c>
      <c r="J800" s="19" t="str">
        <f>IF($S800="","",INDEX(Skjermingsrenter!$B$6:$B$35,$C800))</f>
        <v/>
      </c>
      <c r="K800" s="20" t="str">
        <f t="shared" si="97"/>
        <v/>
      </c>
      <c r="L800" s="21" t="str">
        <f>IF($S800="","",IF($G800&lt;YEAR($F800),0,$H800*SUMIFS(Utbytter!$D$6:$D$1005,Utbytter!$A$6:$A$1005,$E800,Utbytter!$B$6:$B$1005,"&gt;="&amp;$K800,Utbytter!$B$6:$B$1005,"&lt;="&amp;DATE($G800,12,31))))</f>
        <v/>
      </c>
      <c r="M800" s="21" t="str">
        <f t="shared" si="103"/>
        <v/>
      </c>
      <c r="N800" s="21" t="str">
        <f t="shared" si="98"/>
        <v/>
      </c>
      <c r="O800" s="21" t="str">
        <f t="shared" si="99"/>
        <v/>
      </c>
      <c r="P800" s="21" t="str">
        <f t="shared" si="100"/>
        <v/>
      </c>
      <c r="Q800" s="21" t="str">
        <f t="shared" si="101"/>
        <v/>
      </c>
      <c r="R800" s="21" t="str">
        <f t="shared" si="102"/>
        <v/>
      </c>
      <c r="S800" s="7" t="str">
        <f>IF(ROW()-5&lt;=Kontroll!$B$8,1,"")</f>
        <v/>
      </c>
    </row>
    <row r="801" spans="1:19" x14ac:dyDescent="0.2">
      <c r="A801" s="7" t="str">
        <f t="shared" si="96"/>
        <v/>
      </c>
      <c r="B801" s="7" t="str">
        <f>IF($S801="","",INT(($A801-1)/Kontroll!$B$6)+1)</f>
        <v/>
      </c>
      <c r="C801" s="7" t="str">
        <f>IF($S801="","",MOD($A801-1,Kontroll!$B$6)+1)</f>
        <v/>
      </c>
      <c r="D801" s="15" t="str">
        <f>IF($S801="","",INDEX(Transjer!$A$6:$A$125,$B801))</f>
        <v/>
      </c>
      <c r="E801" s="15" t="str">
        <f>IF($S801="","",INDEX(Transjer!$B$6:$B$125,$B801))</f>
        <v/>
      </c>
      <c r="F801" s="16" t="str">
        <f>IF($S801="","",INDEX(Transjer!$C$6:$C$125,$B801))</f>
        <v/>
      </c>
      <c r="G801" s="17" t="str">
        <f>IF($S801="","",INDEX(Skjermingsrenter!$A$6:$A$35,$C801))</f>
        <v/>
      </c>
      <c r="H801" s="18" t="str">
        <f>IF($S801="","",INDEX(Transjer!$D$6:$D$125,$B801))</f>
        <v/>
      </c>
      <c r="I801" s="18" t="str">
        <f>IF($S801="","",INDEX(Transjer!$E$6:$E$125,$B801))</f>
        <v/>
      </c>
      <c r="J801" s="19" t="str">
        <f>IF($S801="","",INDEX(Skjermingsrenter!$B$6:$B$35,$C801))</f>
        <v/>
      </c>
      <c r="K801" s="20" t="str">
        <f t="shared" si="97"/>
        <v/>
      </c>
      <c r="L801" s="21" t="str">
        <f>IF($S801="","",IF($G801&lt;YEAR($F801),0,$H801*SUMIFS(Utbytter!$D$6:$D$1005,Utbytter!$A$6:$A$1005,$E801,Utbytter!$B$6:$B$1005,"&gt;="&amp;$K801,Utbytter!$B$6:$B$1005,"&lt;="&amp;DATE($G801,12,31))))</f>
        <v/>
      </c>
      <c r="M801" s="21" t="str">
        <f t="shared" si="103"/>
        <v/>
      </c>
      <c r="N801" s="21" t="str">
        <f t="shared" si="98"/>
        <v/>
      </c>
      <c r="O801" s="21" t="str">
        <f t="shared" si="99"/>
        <v/>
      </c>
      <c r="P801" s="21" t="str">
        <f t="shared" si="100"/>
        <v/>
      </c>
      <c r="Q801" s="21" t="str">
        <f t="shared" si="101"/>
        <v/>
      </c>
      <c r="R801" s="21" t="str">
        <f t="shared" si="102"/>
        <v/>
      </c>
      <c r="S801" s="7" t="str">
        <f>IF(ROW()-5&lt;=Kontroll!$B$8,1,"")</f>
        <v/>
      </c>
    </row>
    <row r="802" spans="1:19" x14ac:dyDescent="0.2">
      <c r="A802" s="7" t="str">
        <f t="shared" si="96"/>
        <v/>
      </c>
      <c r="B802" s="7" t="str">
        <f>IF($S802="","",INT(($A802-1)/Kontroll!$B$6)+1)</f>
        <v/>
      </c>
      <c r="C802" s="7" t="str">
        <f>IF($S802="","",MOD($A802-1,Kontroll!$B$6)+1)</f>
        <v/>
      </c>
      <c r="D802" s="15" t="str">
        <f>IF($S802="","",INDEX(Transjer!$A$6:$A$125,$B802))</f>
        <v/>
      </c>
      <c r="E802" s="15" t="str">
        <f>IF($S802="","",INDEX(Transjer!$B$6:$B$125,$B802))</f>
        <v/>
      </c>
      <c r="F802" s="16" t="str">
        <f>IF($S802="","",INDEX(Transjer!$C$6:$C$125,$B802))</f>
        <v/>
      </c>
      <c r="G802" s="17" t="str">
        <f>IF($S802="","",INDEX(Skjermingsrenter!$A$6:$A$35,$C802))</f>
        <v/>
      </c>
      <c r="H802" s="18" t="str">
        <f>IF($S802="","",INDEX(Transjer!$D$6:$D$125,$B802))</f>
        <v/>
      </c>
      <c r="I802" s="18" t="str">
        <f>IF($S802="","",INDEX(Transjer!$E$6:$E$125,$B802))</f>
        <v/>
      </c>
      <c r="J802" s="19" t="str">
        <f>IF($S802="","",INDEX(Skjermingsrenter!$B$6:$B$35,$C802))</f>
        <v/>
      </c>
      <c r="K802" s="20" t="str">
        <f t="shared" si="97"/>
        <v/>
      </c>
      <c r="L802" s="21" t="str">
        <f>IF($S802="","",IF($G802&lt;YEAR($F802),0,$H802*SUMIFS(Utbytter!$D$6:$D$1005,Utbytter!$A$6:$A$1005,$E802,Utbytter!$B$6:$B$1005,"&gt;="&amp;$K802,Utbytter!$B$6:$B$1005,"&lt;="&amp;DATE($G802,12,31))))</f>
        <v/>
      </c>
      <c r="M802" s="21" t="str">
        <f t="shared" si="103"/>
        <v/>
      </c>
      <c r="N802" s="21" t="str">
        <f t="shared" si="98"/>
        <v/>
      </c>
      <c r="O802" s="21" t="str">
        <f t="shared" si="99"/>
        <v/>
      </c>
      <c r="P802" s="21" t="str">
        <f t="shared" si="100"/>
        <v/>
      </c>
      <c r="Q802" s="21" t="str">
        <f t="shared" si="101"/>
        <v/>
      </c>
      <c r="R802" s="21" t="str">
        <f t="shared" si="102"/>
        <v/>
      </c>
      <c r="S802" s="7" t="str">
        <f>IF(ROW()-5&lt;=Kontroll!$B$8,1,"")</f>
        <v/>
      </c>
    </row>
    <row r="803" spans="1:19" x14ac:dyDescent="0.2">
      <c r="A803" s="7" t="str">
        <f t="shared" si="96"/>
        <v/>
      </c>
      <c r="B803" s="7" t="str">
        <f>IF($S803="","",INT(($A803-1)/Kontroll!$B$6)+1)</f>
        <v/>
      </c>
      <c r="C803" s="7" t="str">
        <f>IF($S803="","",MOD($A803-1,Kontroll!$B$6)+1)</f>
        <v/>
      </c>
      <c r="D803" s="15" t="str">
        <f>IF($S803="","",INDEX(Transjer!$A$6:$A$125,$B803))</f>
        <v/>
      </c>
      <c r="E803" s="15" t="str">
        <f>IF($S803="","",INDEX(Transjer!$B$6:$B$125,$B803))</f>
        <v/>
      </c>
      <c r="F803" s="16" t="str">
        <f>IF($S803="","",INDEX(Transjer!$C$6:$C$125,$B803))</f>
        <v/>
      </c>
      <c r="G803" s="17" t="str">
        <f>IF($S803="","",INDEX(Skjermingsrenter!$A$6:$A$35,$C803))</f>
        <v/>
      </c>
      <c r="H803" s="18" t="str">
        <f>IF($S803="","",INDEX(Transjer!$D$6:$D$125,$B803))</f>
        <v/>
      </c>
      <c r="I803" s="18" t="str">
        <f>IF($S803="","",INDEX(Transjer!$E$6:$E$125,$B803))</f>
        <v/>
      </c>
      <c r="J803" s="19" t="str">
        <f>IF($S803="","",INDEX(Skjermingsrenter!$B$6:$B$35,$C803))</f>
        <v/>
      </c>
      <c r="K803" s="20" t="str">
        <f t="shared" si="97"/>
        <v/>
      </c>
      <c r="L803" s="21" t="str">
        <f>IF($S803="","",IF($G803&lt;YEAR($F803),0,$H803*SUMIFS(Utbytter!$D$6:$D$1005,Utbytter!$A$6:$A$1005,$E803,Utbytter!$B$6:$B$1005,"&gt;="&amp;$K803,Utbytter!$B$6:$B$1005,"&lt;="&amp;DATE($G803,12,31))))</f>
        <v/>
      </c>
      <c r="M803" s="21" t="str">
        <f t="shared" si="103"/>
        <v/>
      </c>
      <c r="N803" s="21" t="str">
        <f t="shared" si="98"/>
        <v/>
      </c>
      <c r="O803" s="21" t="str">
        <f t="shared" si="99"/>
        <v/>
      </c>
      <c r="P803" s="21" t="str">
        <f t="shared" si="100"/>
        <v/>
      </c>
      <c r="Q803" s="21" t="str">
        <f t="shared" si="101"/>
        <v/>
      </c>
      <c r="R803" s="21" t="str">
        <f t="shared" si="102"/>
        <v/>
      </c>
      <c r="S803" s="7" t="str">
        <f>IF(ROW()-5&lt;=Kontroll!$B$8,1,"")</f>
        <v/>
      </c>
    </row>
    <row r="804" spans="1:19" x14ac:dyDescent="0.2">
      <c r="A804" s="7" t="str">
        <f t="shared" si="96"/>
        <v/>
      </c>
      <c r="B804" s="7" t="str">
        <f>IF($S804="","",INT(($A804-1)/Kontroll!$B$6)+1)</f>
        <v/>
      </c>
      <c r="C804" s="7" t="str">
        <f>IF($S804="","",MOD($A804-1,Kontroll!$B$6)+1)</f>
        <v/>
      </c>
      <c r="D804" s="15" t="str">
        <f>IF($S804="","",INDEX(Transjer!$A$6:$A$125,$B804))</f>
        <v/>
      </c>
      <c r="E804" s="15" t="str">
        <f>IF($S804="","",INDEX(Transjer!$B$6:$B$125,$B804))</f>
        <v/>
      </c>
      <c r="F804" s="16" t="str">
        <f>IF($S804="","",INDEX(Transjer!$C$6:$C$125,$B804))</f>
        <v/>
      </c>
      <c r="G804" s="17" t="str">
        <f>IF($S804="","",INDEX(Skjermingsrenter!$A$6:$A$35,$C804))</f>
        <v/>
      </c>
      <c r="H804" s="18" t="str">
        <f>IF($S804="","",INDEX(Transjer!$D$6:$D$125,$B804))</f>
        <v/>
      </c>
      <c r="I804" s="18" t="str">
        <f>IF($S804="","",INDEX(Transjer!$E$6:$E$125,$B804))</f>
        <v/>
      </c>
      <c r="J804" s="19" t="str">
        <f>IF($S804="","",INDEX(Skjermingsrenter!$B$6:$B$35,$C804))</f>
        <v/>
      </c>
      <c r="K804" s="20" t="str">
        <f t="shared" si="97"/>
        <v/>
      </c>
      <c r="L804" s="21" t="str">
        <f>IF($S804="","",IF($G804&lt;YEAR($F804),0,$H804*SUMIFS(Utbytter!$D$6:$D$1005,Utbytter!$A$6:$A$1005,$E804,Utbytter!$B$6:$B$1005,"&gt;="&amp;$K804,Utbytter!$B$6:$B$1005,"&lt;="&amp;DATE($G804,12,31))))</f>
        <v/>
      </c>
      <c r="M804" s="21" t="str">
        <f t="shared" si="103"/>
        <v/>
      </c>
      <c r="N804" s="21" t="str">
        <f t="shared" si="98"/>
        <v/>
      </c>
      <c r="O804" s="21" t="str">
        <f t="shared" si="99"/>
        <v/>
      </c>
      <c r="P804" s="21" t="str">
        <f t="shared" si="100"/>
        <v/>
      </c>
      <c r="Q804" s="21" t="str">
        <f t="shared" si="101"/>
        <v/>
      </c>
      <c r="R804" s="21" t="str">
        <f t="shared" si="102"/>
        <v/>
      </c>
      <c r="S804" s="7" t="str">
        <f>IF(ROW()-5&lt;=Kontroll!$B$8,1,"")</f>
        <v/>
      </c>
    </row>
    <row r="805" spans="1:19" x14ac:dyDescent="0.2">
      <c r="A805" s="7" t="str">
        <f t="shared" si="96"/>
        <v/>
      </c>
      <c r="B805" s="7" t="str">
        <f>IF($S805="","",INT(($A805-1)/Kontroll!$B$6)+1)</f>
        <v/>
      </c>
      <c r="C805" s="7" t="str">
        <f>IF($S805="","",MOD($A805-1,Kontroll!$B$6)+1)</f>
        <v/>
      </c>
      <c r="D805" s="15" t="str">
        <f>IF($S805="","",INDEX(Transjer!$A$6:$A$125,$B805))</f>
        <v/>
      </c>
      <c r="E805" s="15" t="str">
        <f>IF($S805="","",INDEX(Transjer!$B$6:$B$125,$B805))</f>
        <v/>
      </c>
      <c r="F805" s="16" t="str">
        <f>IF($S805="","",INDEX(Transjer!$C$6:$C$125,$B805))</f>
        <v/>
      </c>
      <c r="G805" s="17" t="str">
        <f>IF($S805="","",INDEX(Skjermingsrenter!$A$6:$A$35,$C805))</f>
        <v/>
      </c>
      <c r="H805" s="18" t="str">
        <f>IF($S805="","",INDEX(Transjer!$D$6:$D$125,$B805))</f>
        <v/>
      </c>
      <c r="I805" s="18" t="str">
        <f>IF($S805="","",INDEX(Transjer!$E$6:$E$125,$B805))</f>
        <v/>
      </c>
      <c r="J805" s="19" t="str">
        <f>IF($S805="","",INDEX(Skjermingsrenter!$B$6:$B$35,$C805))</f>
        <v/>
      </c>
      <c r="K805" s="20" t="str">
        <f t="shared" si="97"/>
        <v/>
      </c>
      <c r="L805" s="21" t="str">
        <f>IF($S805="","",IF($G805&lt;YEAR($F805),0,$H805*SUMIFS(Utbytter!$D$6:$D$1005,Utbytter!$A$6:$A$1005,$E805,Utbytter!$B$6:$B$1005,"&gt;="&amp;$K805,Utbytter!$B$6:$B$1005,"&lt;="&amp;DATE($G805,12,31))))</f>
        <v/>
      </c>
      <c r="M805" s="21" t="str">
        <f t="shared" si="103"/>
        <v/>
      </c>
      <c r="N805" s="21" t="str">
        <f t="shared" si="98"/>
        <v/>
      </c>
      <c r="O805" s="21" t="str">
        <f t="shared" si="99"/>
        <v/>
      </c>
      <c r="P805" s="21" t="str">
        <f t="shared" si="100"/>
        <v/>
      </c>
      <c r="Q805" s="21" t="str">
        <f t="shared" si="101"/>
        <v/>
      </c>
      <c r="R805" s="21" t="str">
        <f t="shared" si="102"/>
        <v/>
      </c>
      <c r="S805" s="7" t="str">
        <f>IF(ROW()-5&lt;=Kontroll!$B$8,1,"")</f>
        <v/>
      </c>
    </row>
    <row r="806" spans="1:19" x14ac:dyDescent="0.2">
      <c r="A806" s="7" t="str">
        <f t="shared" si="96"/>
        <v/>
      </c>
      <c r="B806" s="7" t="str">
        <f>IF($S806="","",INT(($A806-1)/Kontroll!$B$6)+1)</f>
        <v/>
      </c>
      <c r="C806" s="7" t="str">
        <f>IF($S806="","",MOD($A806-1,Kontroll!$B$6)+1)</f>
        <v/>
      </c>
      <c r="D806" s="15" t="str">
        <f>IF($S806="","",INDEX(Transjer!$A$6:$A$125,$B806))</f>
        <v/>
      </c>
      <c r="E806" s="15" t="str">
        <f>IF($S806="","",INDEX(Transjer!$B$6:$B$125,$B806))</f>
        <v/>
      </c>
      <c r="F806" s="16" t="str">
        <f>IF($S806="","",INDEX(Transjer!$C$6:$C$125,$B806))</f>
        <v/>
      </c>
      <c r="G806" s="17" t="str">
        <f>IF($S806="","",INDEX(Skjermingsrenter!$A$6:$A$35,$C806))</f>
        <v/>
      </c>
      <c r="H806" s="18" t="str">
        <f>IF($S806="","",INDEX(Transjer!$D$6:$D$125,$B806))</f>
        <v/>
      </c>
      <c r="I806" s="18" t="str">
        <f>IF($S806="","",INDEX(Transjer!$E$6:$E$125,$B806))</f>
        <v/>
      </c>
      <c r="J806" s="19" t="str">
        <f>IF($S806="","",INDEX(Skjermingsrenter!$B$6:$B$35,$C806))</f>
        <v/>
      </c>
      <c r="K806" s="20" t="str">
        <f t="shared" si="97"/>
        <v/>
      </c>
      <c r="L806" s="21" t="str">
        <f>IF($S806="","",IF($G806&lt;YEAR($F806),0,$H806*SUMIFS(Utbytter!$D$6:$D$1005,Utbytter!$A$6:$A$1005,$E806,Utbytter!$B$6:$B$1005,"&gt;="&amp;$K806,Utbytter!$B$6:$B$1005,"&lt;="&amp;DATE($G806,12,31))))</f>
        <v/>
      </c>
      <c r="M806" s="21" t="str">
        <f t="shared" si="103"/>
        <v/>
      </c>
      <c r="N806" s="21" t="str">
        <f t="shared" si="98"/>
        <v/>
      </c>
      <c r="O806" s="21" t="str">
        <f t="shared" si="99"/>
        <v/>
      </c>
      <c r="P806" s="21" t="str">
        <f t="shared" si="100"/>
        <v/>
      </c>
      <c r="Q806" s="21" t="str">
        <f t="shared" si="101"/>
        <v/>
      </c>
      <c r="R806" s="21" t="str">
        <f t="shared" si="102"/>
        <v/>
      </c>
      <c r="S806" s="7" t="str">
        <f>IF(ROW()-5&lt;=Kontroll!$B$8,1,"")</f>
        <v/>
      </c>
    </row>
    <row r="807" spans="1:19" x14ac:dyDescent="0.2">
      <c r="A807" s="7" t="str">
        <f t="shared" si="96"/>
        <v/>
      </c>
      <c r="B807" s="7" t="str">
        <f>IF($S807="","",INT(($A807-1)/Kontroll!$B$6)+1)</f>
        <v/>
      </c>
      <c r="C807" s="7" t="str">
        <f>IF($S807="","",MOD($A807-1,Kontroll!$B$6)+1)</f>
        <v/>
      </c>
      <c r="D807" s="15" t="str">
        <f>IF($S807="","",INDEX(Transjer!$A$6:$A$125,$B807))</f>
        <v/>
      </c>
      <c r="E807" s="15" t="str">
        <f>IF($S807="","",INDEX(Transjer!$B$6:$B$125,$B807))</f>
        <v/>
      </c>
      <c r="F807" s="16" t="str">
        <f>IF($S807="","",INDEX(Transjer!$C$6:$C$125,$B807))</f>
        <v/>
      </c>
      <c r="G807" s="17" t="str">
        <f>IF($S807="","",INDEX(Skjermingsrenter!$A$6:$A$35,$C807))</f>
        <v/>
      </c>
      <c r="H807" s="18" t="str">
        <f>IF($S807="","",INDEX(Transjer!$D$6:$D$125,$B807))</f>
        <v/>
      </c>
      <c r="I807" s="18" t="str">
        <f>IF($S807="","",INDEX(Transjer!$E$6:$E$125,$B807))</f>
        <v/>
      </c>
      <c r="J807" s="19" t="str">
        <f>IF($S807="","",INDEX(Skjermingsrenter!$B$6:$B$35,$C807))</f>
        <v/>
      </c>
      <c r="K807" s="20" t="str">
        <f t="shared" si="97"/>
        <v/>
      </c>
      <c r="L807" s="21" t="str">
        <f>IF($S807="","",IF($G807&lt;YEAR($F807),0,$H807*SUMIFS(Utbytter!$D$6:$D$1005,Utbytter!$A$6:$A$1005,$E807,Utbytter!$B$6:$B$1005,"&gt;="&amp;$K807,Utbytter!$B$6:$B$1005,"&lt;="&amp;DATE($G807,12,31))))</f>
        <v/>
      </c>
      <c r="M807" s="21" t="str">
        <f t="shared" si="103"/>
        <v/>
      </c>
      <c r="N807" s="21" t="str">
        <f t="shared" si="98"/>
        <v/>
      </c>
      <c r="O807" s="21" t="str">
        <f t="shared" si="99"/>
        <v/>
      </c>
      <c r="P807" s="21" t="str">
        <f t="shared" si="100"/>
        <v/>
      </c>
      <c r="Q807" s="21" t="str">
        <f t="shared" si="101"/>
        <v/>
      </c>
      <c r="R807" s="21" t="str">
        <f t="shared" si="102"/>
        <v/>
      </c>
      <c r="S807" s="7" t="str">
        <f>IF(ROW()-5&lt;=Kontroll!$B$8,1,"")</f>
        <v/>
      </c>
    </row>
    <row r="808" spans="1:19" x14ac:dyDescent="0.2">
      <c r="A808" s="7" t="str">
        <f t="shared" si="96"/>
        <v/>
      </c>
      <c r="B808" s="7" t="str">
        <f>IF($S808="","",INT(($A808-1)/Kontroll!$B$6)+1)</f>
        <v/>
      </c>
      <c r="C808" s="7" t="str">
        <f>IF($S808="","",MOD($A808-1,Kontroll!$B$6)+1)</f>
        <v/>
      </c>
      <c r="D808" s="15" t="str">
        <f>IF($S808="","",INDEX(Transjer!$A$6:$A$125,$B808))</f>
        <v/>
      </c>
      <c r="E808" s="15" t="str">
        <f>IF($S808="","",INDEX(Transjer!$B$6:$B$125,$B808))</f>
        <v/>
      </c>
      <c r="F808" s="16" t="str">
        <f>IF($S808="","",INDEX(Transjer!$C$6:$C$125,$B808))</f>
        <v/>
      </c>
      <c r="G808" s="17" t="str">
        <f>IF($S808="","",INDEX(Skjermingsrenter!$A$6:$A$35,$C808))</f>
        <v/>
      </c>
      <c r="H808" s="18" t="str">
        <f>IF($S808="","",INDEX(Transjer!$D$6:$D$125,$B808))</f>
        <v/>
      </c>
      <c r="I808" s="18" t="str">
        <f>IF($S808="","",INDEX(Transjer!$E$6:$E$125,$B808))</f>
        <v/>
      </c>
      <c r="J808" s="19" t="str">
        <f>IF($S808="","",INDEX(Skjermingsrenter!$B$6:$B$35,$C808))</f>
        <v/>
      </c>
      <c r="K808" s="20" t="str">
        <f t="shared" si="97"/>
        <v/>
      </c>
      <c r="L808" s="21" t="str">
        <f>IF($S808="","",IF($G808&lt;YEAR($F808),0,$H808*SUMIFS(Utbytter!$D$6:$D$1005,Utbytter!$A$6:$A$1005,$E808,Utbytter!$B$6:$B$1005,"&gt;="&amp;$K808,Utbytter!$B$6:$B$1005,"&lt;="&amp;DATE($G808,12,31))))</f>
        <v/>
      </c>
      <c r="M808" s="21" t="str">
        <f t="shared" si="103"/>
        <v/>
      </c>
      <c r="N808" s="21" t="str">
        <f t="shared" si="98"/>
        <v/>
      </c>
      <c r="O808" s="21" t="str">
        <f t="shared" si="99"/>
        <v/>
      </c>
      <c r="P808" s="21" t="str">
        <f t="shared" si="100"/>
        <v/>
      </c>
      <c r="Q808" s="21" t="str">
        <f t="shared" si="101"/>
        <v/>
      </c>
      <c r="R808" s="21" t="str">
        <f t="shared" si="102"/>
        <v/>
      </c>
      <c r="S808" s="7" t="str">
        <f>IF(ROW()-5&lt;=Kontroll!$B$8,1,"")</f>
        <v/>
      </c>
    </row>
    <row r="809" spans="1:19" x14ac:dyDescent="0.2">
      <c r="A809" s="7" t="str">
        <f t="shared" si="96"/>
        <v/>
      </c>
      <c r="B809" s="7" t="str">
        <f>IF($S809="","",INT(($A809-1)/Kontroll!$B$6)+1)</f>
        <v/>
      </c>
      <c r="C809" s="7" t="str">
        <f>IF($S809="","",MOD($A809-1,Kontroll!$B$6)+1)</f>
        <v/>
      </c>
      <c r="D809" s="15" t="str">
        <f>IF($S809="","",INDEX(Transjer!$A$6:$A$125,$B809))</f>
        <v/>
      </c>
      <c r="E809" s="15" t="str">
        <f>IF($S809="","",INDEX(Transjer!$B$6:$B$125,$B809))</f>
        <v/>
      </c>
      <c r="F809" s="16" t="str">
        <f>IF($S809="","",INDEX(Transjer!$C$6:$C$125,$B809))</f>
        <v/>
      </c>
      <c r="G809" s="17" t="str">
        <f>IF($S809="","",INDEX(Skjermingsrenter!$A$6:$A$35,$C809))</f>
        <v/>
      </c>
      <c r="H809" s="18" t="str">
        <f>IF($S809="","",INDEX(Transjer!$D$6:$D$125,$B809))</f>
        <v/>
      </c>
      <c r="I809" s="18" t="str">
        <f>IF($S809="","",INDEX(Transjer!$E$6:$E$125,$B809))</f>
        <v/>
      </c>
      <c r="J809" s="19" t="str">
        <f>IF($S809="","",INDEX(Skjermingsrenter!$B$6:$B$35,$C809))</f>
        <v/>
      </c>
      <c r="K809" s="20" t="str">
        <f t="shared" si="97"/>
        <v/>
      </c>
      <c r="L809" s="21" t="str">
        <f>IF($S809="","",IF($G809&lt;YEAR($F809),0,$H809*SUMIFS(Utbytter!$D$6:$D$1005,Utbytter!$A$6:$A$1005,$E809,Utbytter!$B$6:$B$1005,"&gt;="&amp;$K809,Utbytter!$B$6:$B$1005,"&lt;="&amp;DATE($G809,12,31))))</f>
        <v/>
      </c>
      <c r="M809" s="21" t="str">
        <f t="shared" si="103"/>
        <v/>
      </c>
      <c r="N809" s="21" t="str">
        <f t="shared" si="98"/>
        <v/>
      </c>
      <c r="O809" s="21" t="str">
        <f t="shared" si="99"/>
        <v/>
      </c>
      <c r="P809" s="21" t="str">
        <f t="shared" si="100"/>
        <v/>
      </c>
      <c r="Q809" s="21" t="str">
        <f t="shared" si="101"/>
        <v/>
      </c>
      <c r="R809" s="21" t="str">
        <f t="shared" si="102"/>
        <v/>
      </c>
      <c r="S809" s="7" t="str">
        <f>IF(ROW()-5&lt;=Kontroll!$B$8,1,"")</f>
        <v/>
      </c>
    </row>
    <row r="810" spans="1:19" x14ac:dyDescent="0.2">
      <c r="A810" s="7" t="str">
        <f t="shared" si="96"/>
        <v/>
      </c>
      <c r="B810" s="7" t="str">
        <f>IF($S810="","",INT(($A810-1)/Kontroll!$B$6)+1)</f>
        <v/>
      </c>
      <c r="C810" s="7" t="str">
        <f>IF($S810="","",MOD($A810-1,Kontroll!$B$6)+1)</f>
        <v/>
      </c>
      <c r="D810" s="15" t="str">
        <f>IF($S810="","",INDEX(Transjer!$A$6:$A$125,$B810))</f>
        <v/>
      </c>
      <c r="E810" s="15" t="str">
        <f>IF($S810="","",INDEX(Transjer!$B$6:$B$125,$B810))</f>
        <v/>
      </c>
      <c r="F810" s="16" t="str">
        <f>IF($S810="","",INDEX(Transjer!$C$6:$C$125,$B810))</f>
        <v/>
      </c>
      <c r="G810" s="17" t="str">
        <f>IF($S810="","",INDEX(Skjermingsrenter!$A$6:$A$35,$C810))</f>
        <v/>
      </c>
      <c r="H810" s="18" t="str">
        <f>IF($S810="","",INDEX(Transjer!$D$6:$D$125,$B810))</f>
        <v/>
      </c>
      <c r="I810" s="18" t="str">
        <f>IF($S810="","",INDEX(Transjer!$E$6:$E$125,$B810))</f>
        <v/>
      </c>
      <c r="J810" s="19" t="str">
        <f>IF($S810="","",INDEX(Skjermingsrenter!$B$6:$B$35,$C810))</f>
        <v/>
      </c>
      <c r="K810" s="20" t="str">
        <f t="shared" si="97"/>
        <v/>
      </c>
      <c r="L810" s="21" t="str">
        <f>IF($S810="","",IF($G810&lt;YEAR($F810),0,$H810*SUMIFS(Utbytter!$D$6:$D$1005,Utbytter!$A$6:$A$1005,$E810,Utbytter!$B$6:$B$1005,"&gt;="&amp;$K810,Utbytter!$B$6:$B$1005,"&lt;="&amp;DATE($G810,12,31))))</f>
        <v/>
      </c>
      <c r="M810" s="21" t="str">
        <f t="shared" si="103"/>
        <v/>
      </c>
      <c r="N810" s="21" t="str">
        <f t="shared" si="98"/>
        <v/>
      </c>
      <c r="O810" s="21" t="str">
        <f t="shared" si="99"/>
        <v/>
      </c>
      <c r="P810" s="21" t="str">
        <f t="shared" si="100"/>
        <v/>
      </c>
      <c r="Q810" s="21" t="str">
        <f t="shared" si="101"/>
        <v/>
      </c>
      <c r="R810" s="21" t="str">
        <f t="shared" si="102"/>
        <v/>
      </c>
      <c r="S810" s="7" t="str">
        <f>IF(ROW()-5&lt;=Kontroll!$B$8,1,"")</f>
        <v/>
      </c>
    </row>
    <row r="811" spans="1:19" x14ac:dyDescent="0.2">
      <c r="A811" s="7" t="str">
        <f t="shared" si="96"/>
        <v/>
      </c>
      <c r="B811" s="7" t="str">
        <f>IF($S811="","",INT(($A811-1)/Kontroll!$B$6)+1)</f>
        <v/>
      </c>
      <c r="C811" s="7" t="str">
        <f>IF($S811="","",MOD($A811-1,Kontroll!$B$6)+1)</f>
        <v/>
      </c>
      <c r="D811" s="15" t="str">
        <f>IF($S811="","",INDEX(Transjer!$A$6:$A$125,$B811))</f>
        <v/>
      </c>
      <c r="E811" s="15" t="str">
        <f>IF($S811="","",INDEX(Transjer!$B$6:$B$125,$B811))</f>
        <v/>
      </c>
      <c r="F811" s="16" t="str">
        <f>IF($S811="","",INDEX(Transjer!$C$6:$C$125,$B811))</f>
        <v/>
      </c>
      <c r="G811" s="17" t="str">
        <f>IF($S811="","",INDEX(Skjermingsrenter!$A$6:$A$35,$C811))</f>
        <v/>
      </c>
      <c r="H811" s="18" t="str">
        <f>IF($S811="","",INDEX(Transjer!$D$6:$D$125,$B811))</f>
        <v/>
      </c>
      <c r="I811" s="18" t="str">
        <f>IF($S811="","",INDEX(Transjer!$E$6:$E$125,$B811))</f>
        <v/>
      </c>
      <c r="J811" s="19" t="str">
        <f>IF($S811="","",INDEX(Skjermingsrenter!$B$6:$B$35,$C811))</f>
        <v/>
      </c>
      <c r="K811" s="20" t="str">
        <f t="shared" si="97"/>
        <v/>
      </c>
      <c r="L811" s="21" t="str">
        <f>IF($S811="","",IF($G811&lt;YEAR($F811),0,$H811*SUMIFS(Utbytter!$D$6:$D$1005,Utbytter!$A$6:$A$1005,$E811,Utbytter!$B$6:$B$1005,"&gt;="&amp;$K811,Utbytter!$B$6:$B$1005,"&lt;="&amp;DATE($G811,12,31))))</f>
        <v/>
      </c>
      <c r="M811" s="21" t="str">
        <f t="shared" si="103"/>
        <v/>
      </c>
      <c r="N811" s="21" t="str">
        <f t="shared" si="98"/>
        <v/>
      </c>
      <c r="O811" s="21" t="str">
        <f t="shared" si="99"/>
        <v/>
      </c>
      <c r="P811" s="21" t="str">
        <f t="shared" si="100"/>
        <v/>
      </c>
      <c r="Q811" s="21" t="str">
        <f t="shared" si="101"/>
        <v/>
      </c>
      <c r="R811" s="21" t="str">
        <f t="shared" si="102"/>
        <v/>
      </c>
      <c r="S811" s="7" t="str">
        <f>IF(ROW()-5&lt;=Kontroll!$B$8,1,"")</f>
        <v/>
      </c>
    </row>
    <row r="812" spans="1:19" x14ac:dyDescent="0.2">
      <c r="A812" s="7" t="str">
        <f t="shared" si="96"/>
        <v/>
      </c>
      <c r="B812" s="7" t="str">
        <f>IF($S812="","",INT(($A812-1)/Kontroll!$B$6)+1)</f>
        <v/>
      </c>
      <c r="C812" s="7" t="str">
        <f>IF($S812="","",MOD($A812-1,Kontroll!$B$6)+1)</f>
        <v/>
      </c>
      <c r="D812" s="15" t="str">
        <f>IF($S812="","",INDEX(Transjer!$A$6:$A$125,$B812))</f>
        <v/>
      </c>
      <c r="E812" s="15" t="str">
        <f>IF($S812="","",INDEX(Transjer!$B$6:$B$125,$B812))</f>
        <v/>
      </c>
      <c r="F812" s="16" t="str">
        <f>IF($S812="","",INDEX(Transjer!$C$6:$C$125,$B812))</f>
        <v/>
      </c>
      <c r="G812" s="17" t="str">
        <f>IF($S812="","",INDEX(Skjermingsrenter!$A$6:$A$35,$C812))</f>
        <v/>
      </c>
      <c r="H812" s="18" t="str">
        <f>IF($S812="","",INDEX(Transjer!$D$6:$D$125,$B812))</f>
        <v/>
      </c>
      <c r="I812" s="18" t="str">
        <f>IF($S812="","",INDEX(Transjer!$E$6:$E$125,$B812))</f>
        <v/>
      </c>
      <c r="J812" s="19" t="str">
        <f>IF($S812="","",INDEX(Skjermingsrenter!$B$6:$B$35,$C812))</f>
        <v/>
      </c>
      <c r="K812" s="20" t="str">
        <f t="shared" si="97"/>
        <v/>
      </c>
      <c r="L812" s="21" t="str">
        <f>IF($S812="","",IF($G812&lt;YEAR($F812),0,$H812*SUMIFS(Utbytter!$D$6:$D$1005,Utbytter!$A$6:$A$1005,$E812,Utbytter!$B$6:$B$1005,"&gt;="&amp;$K812,Utbytter!$B$6:$B$1005,"&lt;="&amp;DATE($G812,12,31))))</f>
        <v/>
      </c>
      <c r="M812" s="21" t="str">
        <f t="shared" si="103"/>
        <v/>
      </c>
      <c r="N812" s="21" t="str">
        <f t="shared" si="98"/>
        <v/>
      </c>
      <c r="O812" s="21" t="str">
        <f t="shared" si="99"/>
        <v/>
      </c>
      <c r="P812" s="21" t="str">
        <f t="shared" si="100"/>
        <v/>
      </c>
      <c r="Q812" s="21" t="str">
        <f t="shared" si="101"/>
        <v/>
      </c>
      <c r="R812" s="21" t="str">
        <f t="shared" si="102"/>
        <v/>
      </c>
      <c r="S812" s="7" t="str">
        <f>IF(ROW()-5&lt;=Kontroll!$B$8,1,"")</f>
        <v/>
      </c>
    </row>
    <row r="813" spans="1:19" x14ac:dyDescent="0.2">
      <c r="A813" s="7" t="str">
        <f t="shared" si="96"/>
        <v/>
      </c>
      <c r="B813" s="7" t="str">
        <f>IF($S813="","",INT(($A813-1)/Kontroll!$B$6)+1)</f>
        <v/>
      </c>
      <c r="C813" s="7" t="str">
        <f>IF($S813="","",MOD($A813-1,Kontroll!$B$6)+1)</f>
        <v/>
      </c>
      <c r="D813" s="15" t="str">
        <f>IF($S813="","",INDEX(Transjer!$A$6:$A$125,$B813))</f>
        <v/>
      </c>
      <c r="E813" s="15" t="str">
        <f>IF($S813="","",INDEX(Transjer!$B$6:$B$125,$B813))</f>
        <v/>
      </c>
      <c r="F813" s="16" t="str">
        <f>IF($S813="","",INDEX(Transjer!$C$6:$C$125,$B813))</f>
        <v/>
      </c>
      <c r="G813" s="17" t="str">
        <f>IF($S813="","",INDEX(Skjermingsrenter!$A$6:$A$35,$C813))</f>
        <v/>
      </c>
      <c r="H813" s="18" t="str">
        <f>IF($S813="","",INDEX(Transjer!$D$6:$D$125,$B813))</f>
        <v/>
      </c>
      <c r="I813" s="18" t="str">
        <f>IF($S813="","",INDEX(Transjer!$E$6:$E$125,$B813))</f>
        <v/>
      </c>
      <c r="J813" s="19" t="str">
        <f>IF($S813="","",INDEX(Skjermingsrenter!$B$6:$B$35,$C813))</f>
        <v/>
      </c>
      <c r="K813" s="20" t="str">
        <f t="shared" si="97"/>
        <v/>
      </c>
      <c r="L813" s="21" t="str">
        <f>IF($S813="","",IF($G813&lt;YEAR($F813),0,$H813*SUMIFS(Utbytter!$D$6:$D$1005,Utbytter!$A$6:$A$1005,$E813,Utbytter!$B$6:$B$1005,"&gt;="&amp;$K813,Utbytter!$B$6:$B$1005,"&lt;="&amp;DATE($G813,12,31))))</f>
        <v/>
      </c>
      <c r="M813" s="21" t="str">
        <f t="shared" si="103"/>
        <v/>
      </c>
      <c r="N813" s="21" t="str">
        <f t="shared" si="98"/>
        <v/>
      </c>
      <c r="O813" s="21" t="str">
        <f t="shared" si="99"/>
        <v/>
      </c>
      <c r="P813" s="21" t="str">
        <f t="shared" si="100"/>
        <v/>
      </c>
      <c r="Q813" s="21" t="str">
        <f t="shared" si="101"/>
        <v/>
      </c>
      <c r="R813" s="21" t="str">
        <f t="shared" si="102"/>
        <v/>
      </c>
      <c r="S813" s="7" t="str">
        <f>IF(ROW()-5&lt;=Kontroll!$B$8,1,"")</f>
        <v/>
      </c>
    </row>
    <row r="814" spans="1:19" x14ac:dyDescent="0.2">
      <c r="A814" s="7" t="str">
        <f t="shared" si="96"/>
        <v/>
      </c>
      <c r="B814" s="7" t="str">
        <f>IF($S814="","",INT(($A814-1)/Kontroll!$B$6)+1)</f>
        <v/>
      </c>
      <c r="C814" s="7" t="str">
        <f>IF($S814="","",MOD($A814-1,Kontroll!$B$6)+1)</f>
        <v/>
      </c>
      <c r="D814" s="15" t="str">
        <f>IF($S814="","",INDEX(Transjer!$A$6:$A$125,$B814))</f>
        <v/>
      </c>
      <c r="E814" s="15" t="str">
        <f>IF($S814="","",INDEX(Transjer!$B$6:$B$125,$B814))</f>
        <v/>
      </c>
      <c r="F814" s="16" t="str">
        <f>IF($S814="","",INDEX(Transjer!$C$6:$C$125,$B814))</f>
        <v/>
      </c>
      <c r="G814" s="17" t="str">
        <f>IF($S814="","",INDEX(Skjermingsrenter!$A$6:$A$35,$C814))</f>
        <v/>
      </c>
      <c r="H814" s="18" t="str">
        <f>IF($S814="","",INDEX(Transjer!$D$6:$D$125,$B814))</f>
        <v/>
      </c>
      <c r="I814" s="18" t="str">
        <f>IF($S814="","",INDEX(Transjer!$E$6:$E$125,$B814))</f>
        <v/>
      </c>
      <c r="J814" s="19" t="str">
        <f>IF($S814="","",INDEX(Skjermingsrenter!$B$6:$B$35,$C814))</f>
        <v/>
      </c>
      <c r="K814" s="20" t="str">
        <f t="shared" si="97"/>
        <v/>
      </c>
      <c r="L814" s="21" t="str">
        <f>IF($S814="","",IF($G814&lt;YEAR($F814),0,$H814*SUMIFS(Utbytter!$D$6:$D$1005,Utbytter!$A$6:$A$1005,$E814,Utbytter!$B$6:$B$1005,"&gt;="&amp;$K814,Utbytter!$B$6:$B$1005,"&lt;="&amp;DATE($G814,12,31))))</f>
        <v/>
      </c>
      <c r="M814" s="21" t="str">
        <f t="shared" si="103"/>
        <v/>
      </c>
      <c r="N814" s="21" t="str">
        <f t="shared" si="98"/>
        <v/>
      </c>
      <c r="O814" s="21" t="str">
        <f t="shared" si="99"/>
        <v/>
      </c>
      <c r="P814" s="21" t="str">
        <f t="shared" si="100"/>
        <v/>
      </c>
      <c r="Q814" s="21" t="str">
        <f t="shared" si="101"/>
        <v/>
      </c>
      <c r="R814" s="21" t="str">
        <f t="shared" si="102"/>
        <v/>
      </c>
      <c r="S814" s="7" t="str">
        <f>IF(ROW()-5&lt;=Kontroll!$B$8,1,"")</f>
        <v/>
      </c>
    </row>
    <row r="815" spans="1:19" x14ac:dyDescent="0.2">
      <c r="A815" s="7" t="str">
        <f t="shared" si="96"/>
        <v/>
      </c>
      <c r="B815" s="7" t="str">
        <f>IF($S815="","",INT(($A815-1)/Kontroll!$B$6)+1)</f>
        <v/>
      </c>
      <c r="C815" s="7" t="str">
        <f>IF($S815="","",MOD($A815-1,Kontroll!$B$6)+1)</f>
        <v/>
      </c>
      <c r="D815" s="15" t="str">
        <f>IF($S815="","",INDEX(Transjer!$A$6:$A$125,$B815))</f>
        <v/>
      </c>
      <c r="E815" s="15" t="str">
        <f>IF($S815="","",INDEX(Transjer!$B$6:$B$125,$B815))</f>
        <v/>
      </c>
      <c r="F815" s="16" t="str">
        <f>IF($S815="","",INDEX(Transjer!$C$6:$C$125,$B815))</f>
        <v/>
      </c>
      <c r="G815" s="17" t="str">
        <f>IF($S815="","",INDEX(Skjermingsrenter!$A$6:$A$35,$C815))</f>
        <v/>
      </c>
      <c r="H815" s="18" t="str">
        <f>IF($S815="","",INDEX(Transjer!$D$6:$D$125,$B815))</f>
        <v/>
      </c>
      <c r="I815" s="18" t="str">
        <f>IF($S815="","",INDEX(Transjer!$E$6:$E$125,$B815))</f>
        <v/>
      </c>
      <c r="J815" s="19" t="str">
        <f>IF($S815="","",INDEX(Skjermingsrenter!$B$6:$B$35,$C815))</f>
        <v/>
      </c>
      <c r="K815" s="20" t="str">
        <f t="shared" si="97"/>
        <v/>
      </c>
      <c r="L815" s="21" t="str">
        <f>IF($S815="","",IF($G815&lt;YEAR($F815),0,$H815*SUMIFS(Utbytter!$D$6:$D$1005,Utbytter!$A$6:$A$1005,$E815,Utbytter!$B$6:$B$1005,"&gt;="&amp;$K815,Utbytter!$B$6:$B$1005,"&lt;="&amp;DATE($G815,12,31))))</f>
        <v/>
      </c>
      <c r="M815" s="21" t="str">
        <f t="shared" si="103"/>
        <v/>
      </c>
      <c r="N815" s="21" t="str">
        <f t="shared" si="98"/>
        <v/>
      </c>
      <c r="O815" s="21" t="str">
        <f t="shared" si="99"/>
        <v/>
      </c>
      <c r="P815" s="21" t="str">
        <f t="shared" si="100"/>
        <v/>
      </c>
      <c r="Q815" s="21" t="str">
        <f t="shared" si="101"/>
        <v/>
      </c>
      <c r="R815" s="21" t="str">
        <f t="shared" si="102"/>
        <v/>
      </c>
      <c r="S815" s="7" t="str">
        <f>IF(ROW()-5&lt;=Kontroll!$B$8,1,"")</f>
        <v/>
      </c>
    </row>
    <row r="816" spans="1:19" x14ac:dyDescent="0.2">
      <c r="A816" s="7" t="str">
        <f t="shared" si="96"/>
        <v/>
      </c>
      <c r="B816" s="7" t="str">
        <f>IF($S816="","",INT(($A816-1)/Kontroll!$B$6)+1)</f>
        <v/>
      </c>
      <c r="C816" s="7" t="str">
        <f>IF($S816="","",MOD($A816-1,Kontroll!$B$6)+1)</f>
        <v/>
      </c>
      <c r="D816" s="15" t="str">
        <f>IF($S816="","",INDEX(Transjer!$A$6:$A$125,$B816))</f>
        <v/>
      </c>
      <c r="E816" s="15" t="str">
        <f>IF($S816="","",INDEX(Transjer!$B$6:$B$125,$B816))</f>
        <v/>
      </c>
      <c r="F816" s="16" t="str">
        <f>IF($S816="","",INDEX(Transjer!$C$6:$C$125,$B816))</f>
        <v/>
      </c>
      <c r="G816" s="17" t="str">
        <f>IF($S816="","",INDEX(Skjermingsrenter!$A$6:$A$35,$C816))</f>
        <v/>
      </c>
      <c r="H816" s="18" t="str">
        <f>IF($S816="","",INDEX(Transjer!$D$6:$D$125,$B816))</f>
        <v/>
      </c>
      <c r="I816" s="18" t="str">
        <f>IF($S816="","",INDEX(Transjer!$E$6:$E$125,$B816))</f>
        <v/>
      </c>
      <c r="J816" s="19" t="str">
        <f>IF($S816="","",INDEX(Skjermingsrenter!$B$6:$B$35,$C816))</f>
        <v/>
      </c>
      <c r="K816" s="20" t="str">
        <f t="shared" si="97"/>
        <v/>
      </c>
      <c r="L816" s="21" t="str">
        <f>IF($S816="","",IF($G816&lt;YEAR($F816),0,$H816*SUMIFS(Utbytter!$D$6:$D$1005,Utbytter!$A$6:$A$1005,$E816,Utbytter!$B$6:$B$1005,"&gt;="&amp;$K816,Utbytter!$B$6:$B$1005,"&lt;="&amp;DATE($G816,12,31))))</f>
        <v/>
      </c>
      <c r="M816" s="21" t="str">
        <f t="shared" si="103"/>
        <v/>
      </c>
      <c r="N816" s="21" t="str">
        <f t="shared" si="98"/>
        <v/>
      </c>
      <c r="O816" s="21" t="str">
        <f t="shared" si="99"/>
        <v/>
      </c>
      <c r="P816" s="21" t="str">
        <f t="shared" si="100"/>
        <v/>
      </c>
      <c r="Q816" s="21" t="str">
        <f t="shared" si="101"/>
        <v/>
      </c>
      <c r="R816" s="21" t="str">
        <f t="shared" si="102"/>
        <v/>
      </c>
      <c r="S816" s="7" t="str">
        <f>IF(ROW()-5&lt;=Kontroll!$B$8,1,"")</f>
        <v/>
      </c>
    </row>
    <row r="817" spans="1:19" x14ac:dyDescent="0.2">
      <c r="A817" s="7" t="str">
        <f t="shared" si="96"/>
        <v/>
      </c>
      <c r="B817" s="7" t="str">
        <f>IF($S817="","",INT(($A817-1)/Kontroll!$B$6)+1)</f>
        <v/>
      </c>
      <c r="C817" s="7" t="str">
        <f>IF($S817="","",MOD($A817-1,Kontroll!$B$6)+1)</f>
        <v/>
      </c>
      <c r="D817" s="15" t="str">
        <f>IF($S817="","",INDEX(Transjer!$A$6:$A$125,$B817))</f>
        <v/>
      </c>
      <c r="E817" s="15" t="str">
        <f>IF($S817="","",INDEX(Transjer!$B$6:$B$125,$B817))</f>
        <v/>
      </c>
      <c r="F817" s="16" t="str">
        <f>IF($S817="","",INDEX(Transjer!$C$6:$C$125,$B817))</f>
        <v/>
      </c>
      <c r="G817" s="17" t="str">
        <f>IF($S817="","",INDEX(Skjermingsrenter!$A$6:$A$35,$C817))</f>
        <v/>
      </c>
      <c r="H817" s="18" t="str">
        <f>IF($S817="","",INDEX(Transjer!$D$6:$D$125,$B817))</f>
        <v/>
      </c>
      <c r="I817" s="18" t="str">
        <f>IF($S817="","",INDEX(Transjer!$E$6:$E$125,$B817))</f>
        <v/>
      </c>
      <c r="J817" s="19" t="str">
        <f>IF($S817="","",INDEX(Skjermingsrenter!$B$6:$B$35,$C817))</f>
        <v/>
      </c>
      <c r="K817" s="20" t="str">
        <f t="shared" si="97"/>
        <v/>
      </c>
      <c r="L817" s="21" t="str">
        <f>IF($S817="","",IF($G817&lt;YEAR($F817),0,$H817*SUMIFS(Utbytter!$D$6:$D$1005,Utbytter!$A$6:$A$1005,$E817,Utbytter!$B$6:$B$1005,"&gt;="&amp;$K817,Utbytter!$B$6:$B$1005,"&lt;="&amp;DATE($G817,12,31))))</f>
        <v/>
      </c>
      <c r="M817" s="21" t="str">
        <f t="shared" si="103"/>
        <v/>
      </c>
      <c r="N817" s="21" t="str">
        <f t="shared" si="98"/>
        <v/>
      </c>
      <c r="O817" s="21" t="str">
        <f t="shared" si="99"/>
        <v/>
      </c>
      <c r="P817" s="21" t="str">
        <f t="shared" si="100"/>
        <v/>
      </c>
      <c r="Q817" s="21" t="str">
        <f t="shared" si="101"/>
        <v/>
      </c>
      <c r="R817" s="21" t="str">
        <f t="shared" si="102"/>
        <v/>
      </c>
      <c r="S817" s="7" t="str">
        <f>IF(ROW()-5&lt;=Kontroll!$B$8,1,"")</f>
        <v/>
      </c>
    </row>
    <row r="818" spans="1:19" x14ac:dyDescent="0.2">
      <c r="A818" s="7" t="str">
        <f t="shared" si="96"/>
        <v/>
      </c>
      <c r="B818" s="7" t="str">
        <f>IF($S818="","",INT(($A818-1)/Kontroll!$B$6)+1)</f>
        <v/>
      </c>
      <c r="C818" s="7" t="str">
        <f>IF($S818="","",MOD($A818-1,Kontroll!$B$6)+1)</f>
        <v/>
      </c>
      <c r="D818" s="15" t="str">
        <f>IF($S818="","",INDEX(Transjer!$A$6:$A$125,$B818))</f>
        <v/>
      </c>
      <c r="E818" s="15" t="str">
        <f>IF($S818="","",INDEX(Transjer!$B$6:$B$125,$B818))</f>
        <v/>
      </c>
      <c r="F818" s="16" t="str">
        <f>IF($S818="","",INDEX(Transjer!$C$6:$C$125,$B818))</f>
        <v/>
      </c>
      <c r="G818" s="17" t="str">
        <f>IF($S818="","",INDEX(Skjermingsrenter!$A$6:$A$35,$C818))</f>
        <v/>
      </c>
      <c r="H818" s="18" t="str">
        <f>IF($S818="","",INDEX(Transjer!$D$6:$D$125,$B818))</f>
        <v/>
      </c>
      <c r="I818" s="18" t="str">
        <f>IF($S818="","",INDEX(Transjer!$E$6:$E$125,$B818))</f>
        <v/>
      </c>
      <c r="J818" s="19" t="str">
        <f>IF($S818="","",INDEX(Skjermingsrenter!$B$6:$B$35,$C818))</f>
        <v/>
      </c>
      <c r="K818" s="20" t="str">
        <f t="shared" si="97"/>
        <v/>
      </c>
      <c r="L818" s="21" t="str">
        <f>IF($S818="","",IF($G818&lt;YEAR($F818),0,$H818*SUMIFS(Utbytter!$D$6:$D$1005,Utbytter!$A$6:$A$1005,$E818,Utbytter!$B$6:$B$1005,"&gt;="&amp;$K818,Utbytter!$B$6:$B$1005,"&lt;="&amp;DATE($G818,12,31))))</f>
        <v/>
      </c>
      <c r="M818" s="21" t="str">
        <f t="shared" si="103"/>
        <v/>
      </c>
      <c r="N818" s="21" t="str">
        <f t="shared" si="98"/>
        <v/>
      </c>
      <c r="O818" s="21" t="str">
        <f t="shared" si="99"/>
        <v/>
      </c>
      <c r="P818" s="21" t="str">
        <f t="shared" si="100"/>
        <v/>
      </c>
      <c r="Q818" s="21" t="str">
        <f t="shared" si="101"/>
        <v/>
      </c>
      <c r="R818" s="21" t="str">
        <f t="shared" si="102"/>
        <v/>
      </c>
      <c r="S818" s="7" t="str">
        <f>IF(ROW()-5&lt;=Kontroll!$B$8,1,"")</f>
        <v/>
      </c>
    </row>
    <row r="819" spans="1:19" x14ac:dyDescent="0.2">
      <c r="A819" s="7" t="str">
        <f t="shared" si="96"/>
        <v/>
      </c>
      <c r="B819" s="7" t="str">
        <f>IF($S819="","",INT(($A819-1)/Kontroll!$B$6)+1)</f>
        <v/>
      </c>
      <c r="C819" s="7" t="str">
        <f>IF($S819="","",MOD($A819-1,Kontroll!$B$6)+1)</f>
        <v/>
      </c>
      <c r="D819" s="15" t="str">
        <f>IF($S819="","",INDEX(Transjer!$A$6:$A$125,$B819))</f>
        <v/>
      </c>
      <c r="E819" s="15" t="str">
        <f>IF($S819="","",INDEX(Transjer!$B$6:$B$125,$B819))</f>
        <v/>
      </c>
      <c r="F819" s="16" t="str">
        <f>IF($S819="","",INDEX(Transjer!$C$6:$C$125,$B819))</f>
        <v/>
      </c>
      <c r="G819" s="17" t="str">
        <f>IF($S819="","",INDEX(Skjermingsrenter!$A$6:$A$35,$C819))</f>
        <v/>
      </c>
      <c r="H819" s="18" t="str">
        <f>IF($S819="","",INDEX(Transjer!$D$6:$D$125,$B819))</f>
        <v/>
      </c>
      <c r="I819" s="18" t="str">
        <f>IF($S819="","",INDEX(Transjer!$E$6:$E$125,$B819))</f>
        <v/>
      </c>
      <c r="J819" s="19" t="str">
        <f>IF($S819="","",INDEX(Skjermingsrenter!$B$6:$B$35,$C819))</f>
        <v/>
      </c>
      <c r="K819" s="20" t="str">
        <f t="shared" si="97"/>
        <v/>
      </c>
      <c r="L819" s="21" t="str">
        <f>IF($S819="","",IF($G819&lt;YEAR($F819),0,$H819*SUMIFS(Utbytter!$D$6:$D$1005,Utbytter!$A$6:$A$1005,$E819,Utbytter!$B$6:$B$1005,"&gt;="&amp;$K819,Utbytter!$B$6:$B$1005,"&lt;="&amp;DATE($G819,12,31))))</f>
        <v/>
      </c>
      <c r="M819" s="21" t="str">
        <f t="shared" si="103"/>
        <v/>
      </c>
      <c r="N819" s="21" t="str">
        <f t="shared" si="98"/>
        <v/>
      </c>
      <c r="O819" s="21" t="str">
        <f t="shared" si="99"/>
        <v/>
      </c>
      <c r="P819" s="21" t="str">
        <f t="shared" si="100"/>
        <v/>
      </c>
      <c r="Q819" s="21" t="str">
        <f t="shared" si="101"/>
        <v/>
      </c>
      <c r="R819" s="21" t="str">
        <f t="shared" si="102"/>
        <v/>
      </c>
      <c r="S819" s="7" t="str">
        <f>IF(ROW()-5&lt;=Kontroll!$B$8,1,"")</f>
        <v/>
      </c>
    </row>
    <row r="820" spans="1:19" x14ac:dyDescent="0.2">
      <c r="A820" s="7" t="str">
        <f t="shared" si="96"/>
        <v/>
      </c>
      <c r="B820" s="7" t="str">
        <f>IF($S820="","",INT(($A820-1)/Kontroll!$B$6)+1)</f>
        <v/>
      </c>
      <c r="C820" s="7" t="str">
        <f>IF($S820="","",MOD($A820-1,Kontroll!$B$6)+1)</f>
        <v/>
      </c>
      <c r="D820" s="15" t="str">
        <f>IF($S820="","",INDEX(Transjer!$A$6:$A$125,$B820))</f>
        <v/>
      </c>
      <c r="E820" s="15" t="str">
        <f>IF($S820="","",INDEX(Transjer!$B$6:$B$125,$B820))</f>
        <v/>
      </c>
      <c r="F820" s="16" t="str">
        <f>IF($S820="","",INDEX(Transjer!$C$6:$C$125,$B820))</f>
        <v/>
      </c>
      <c r="G820" s="17" t="str">
        <f>IF($S820="","",INDEX(Skjermingsrenter!$A$6:$A$35,$C820))</f>
        <v/>
      </c>
      <c r="H820" s="18" t="str">
        <f>IF($S820="","",INDEX(Transjer!$D$6:$D$125,$B820))</f>
        <v/>
      </c>
      <c r="I820" s="18" t="str">
        <f>IF($S820="","",INDEX(Transjer!$E$6:$E$125,$B820))</f>
        <v/>
      </c>
      <c r="J820" s="19" t="str">
        <f>IF($S820="","",INDEX(Skjermingsrenter!$B$6:$B$35,$C820))</f>
        <v/>
      </c>
      <c r="K820" s="20" t="str">
        <f t="shared" si="97"/>
        <v/>
      </c>
      <c r="L820" s="21" t="str">
        <f>IF($S820="","",IF($G820&lt;YEAR($F820),0,$H820*SUMIFS(Utbytter!$D$6:$D$1005,Utbytter!$A$6:$A$1005,$E820,Utbytter!$B$6:$B$1005,"&gt;="&amp;$K820,Utbytter!$B$6:$B$1005,"&lt;="&amp;DATE($G820,12,31))))</f>
        <v/>
      </c>
      <c r="M820" s="21" t="str">
        <f t="shared" si="103"/>
        <v/>
      </c>
      <c r="N820" s="21" t="str">
        <f t="shared" si="98"/>
        <v/>
      </c>
      <c r="O820" s="21" t="str">
        <f t="shared" si="99"/>
        <v/>
      </c>
      <c r="P820" s="21" t="str">
        <f t="shared" si="100"/>
        <v/>
      </c>
      <c r="Q820" s="21" t="str">
        <f t="shared" si="101"/>
        <v/>
      </c>
      <c r="R820" s="21" t="str">
        <f t="shared" si="102"/>
        <v/>
      </c>
      <c r="S820" s="7" t="str">
        <f>IF(ROW()-5&lt;=Kontroll!$B$8,1,"")</f>
        <v/>
      </c>
    </row>
    <row r="821" spans="1:19" x14ac:dyDescent="0.2">
      <c r="A821" s="7" t="str">
        <f t="shared" si="96"/>
        <v/>
      </c>
      <c r="B821" s="7" t="str">
        <f>IF($S821="","",INT(($A821-1)/Kontroll!$B$6)+1)</f>
        <v/>
      </c>
      <c r="C821" s="7" t="str">
        <f>IF($S821="","",MOD($A821-1,Kontroll!$B$6)+1)</f>
        <v/>
      </c>
      <c r="D821" s="15" t="str">
        <f>IF($S821="","",INDEX(Transjer!$A$6:$A$125,$B821))</f>
        <v/>
      </c>
      <c r="E821" s="15" t="str">
        <f>IF($S821="","",INDEX(Transjer!$B$6:$B$125,$B821))</f>
        <v/>
      </c>
      <c r="F821" s="16" t="str">
        <f>IF($S821="","",INDEX(Transjer!$C$6:$C$125,$B821))</f>
        <v/>
      </c>
      <c r="G821" s="17" t="str">
        <f>IF($S821="","",INDEX(Skjermingsrenter!$A$6:$A$35,$C821))</f>
        <v/>
      </c>
      <c r="H821" s="18" t="str">
        <f>IF($S821="","",INDEX(Transjer!$D$6:$D$125,$B821))</f>
        <v/>
      </c>
      <c r="I821" s="18" t="str">
        <f>IF($S821="","",INDEX(Transjer!$E$6:$E$125,$B821))</f>
        <v/>
      </c>
      <c r="J821" s="19" t="str">
        <f>IF($S821="","",INDEX(Skjermingsrenter!$B$6:$B$35,$C821))</f>
        <v/>
      </c>
      <c r="K821" s="20" t="str">
        <f t="shared" si="97"/>
        <v/>
      </c>
      <c r="L821" s="21" t="str">
        <f>IF($S821="","",IF($G821&lt;YEAR($F821),0,$H821*SUMIFS(Utbytter!$D$6:$D$1005,Utbytter!$A$6:$A$1005,$E821,Utbytter!$B$6:$B$1005,"&gt;="&amp;$K821,Utbytter!$B$6:$B$1005,"&lt;="&amp;DATE($G821,12,31))))</f>
        <v/>
      </c>
      <c r="M821" s="21" t="str">
        <f t="shared" si="103"/>
        <v/>
      </c>
      <c r="N821" s="21" t="str">
        <f t="shared" si="98"/>
        <v/>
      </c>
      <c r="O821" s="21" t="str">
        <f t="shared" si="99"/>
        <v/>
      </c>
      <c r="P821" s="21" t="str">
        <f t="shared" si="100"/>
        <v/>
      </c>
      <c r="Q821" s="21" t="str">
        <f t="shared" si="101"/>
        <v/>
      </c>
      <c r="R821" s="21" t="str">
        <f t="shared" si="102"/>
        <v/>
      </c>
      <c r="S821" s="7" t="str">
        <f>IF(ROW()-5&lt;=Kontroll!$B$8,1,"")</f>
        <v/>
      </c>
    </row>
    <row r="822" spans="1:19" x14ac:dyDescent="0.2">
      <c r="A822" s="7" t="str">
        <f t="shared" si="96"/>
        <v/>
      </c>
      <c r="B822" s="7" t="str">
        <f>IF($S822="","",INT(($A822-1)/Kontroll!$B$6)+1)</f>
        <v/>
      </c>
      <c r="C822" s="7" t="str">
        <f>IF($S822="","",MOD($A822-1,Kontroll!$B$6)+1)</f>
        <v/>
      </c>
      <c r="D822" s="15" t="str">
        <f>IF($S822="","",INDEX(Transjer!$A$6:$A$125,$B822))</f>
        <v/>
      </c>
      <c r="E822" s="15" t="str">
        <f>IF($S822="","",INDEX(Transjer!$B$6:$B$125,$B822))</f>
        <v/>
      </c>
      <c r="F822" s="16" t="str">
        <f>IF($S822="","",INDEX(Transjer!$C$6:$C$125,$B822))</f>
        <v/>
      </c>
      <c r="G822" s="17" t="str">
        <f>IF($S822="","",INDEX(Skjermingsrenter!$A$6:$A$35,$C822))</f>
        <v/>
      </c>
      <c r="H822" s="18" t="str">
        <f>IF($S822="","",INDEX(Transjer!$D$6:$D$125,$B822))</f>
        <v/>
      </c>
      <c r="I822" s="18" t="str">
        <f>IF($S822="","",INDEX(Transjer!$E$6:$E$125,$B822))</f>
        <v/>
      </c>
      <c r="J822" s="19" t="str">
        <f>IF($S822="","",INDEX(Skjermingsrenter!$B$6:$B$35,$C822))</f>
        <v/>
      </c>
      <c r="K822" s="20" t="str">
        <f t="shared" si="97"/>
        <v/>
      </c>
      <c r="L822" s="21" t="str">
        <f>IF($S822="","",IF($G822&lt;YEAR($F822),0,$H822*SUMIFS(Utbytter!$D$6:$D$1005,Utbytter!$A$6:$A$1005,$E822,Utbytter!$B$6:$B$1005,"&gt;="&amp;$K822,Utbytter!$B$6:$B$1005,"&lt;="&amp;DATE($G822,12,31))))</f>
        <v/>
      </c>
      <c r="M822" s="21" t="str">
        <f t="shared" si="103"/>
        <v/>
      </c>
      <c r="N822" s="21" t="str">
        <f t="shared" si="98"/>
        <v/>
      </c>
      <c r="O822" s="21" t="str">
        <f t="shared" si="99"/>
        <v/>
      </c>
      <c r="P822" s="21" t="str">
        <f t="shared" si="100"/>
        <v/>
      </c>
      <c r="Q822" s="21" t="str">
        <f t="shared" si="101"/>
        <v/>
      </c>
      <c r="R822" s="21" t="str">
        <f t="shared" si="102"/>
        <v/>
      </c>
      <c r="S822" s="7" t="str">
        <f>IF(ROW()-5&lt;=Kontroll!$B$8,1,"")</f>
        <v/>
      </c>
    </row>
    <row r="823" spans="1:19" x14ac:dyDescent="0.2">
      <c r="A823" s="7" t="str">
        <f t="shared" si="96"/>
        <v/>
      </c>
      <c r="B823" s="7" t="str">
        <f>IF($S823="","",INT(($A823-1)/Kontroll!$B$6)+1)</f>
        <v/>
      </c>
      <c r="C823" s="7" t="str">
        <f>IF($S823="","",MOD($A823-1,Kontroll!$B$6)+1)</f>
        <v/>
      </c>
      <c r="D823" s="15" t="str">
        <f>IF($S823="","",INDEX(Transjer!$A$6:$A$125,$B823))</f>
        <v/>
      </c>
      <c r="E823" s="15" t="str">
        <f>IF($S823="","",INDEX(Transjer!$B$6:$B$125,$B823))</f>
        <v/>
      </c>
      <c r="F823" s="16" t="str">
        <f>IF($S823="","",INDEX(Transjer!$C$6:$C$125,$B823))</f>
        <v/>
      </c>
      <c r="G823" s="17" t="str">
        <f>IF($S823="","",INDEX(Skjermingsrenter!$A$6:$A$35,$C823))</f>
        <v/>
      </c>
      <c r="H823" s="18" t="str">
        <f>IF($S823="","",INDEX(Transjer!$D$6:$D$125,$B823))</f>
        <v/>
      </c>
      <c r="I823" s="18" t="str">
        <f>IF($S823="","",INDEX(Transjer!$E$6:$E$125,$B823))</f>
        <v/>
      </c>
      <c r="J823" s="19" t="str">
        <f>IF($S823="","",INDEX(Skjermingsrenter!$B$6:$B$35,$C823))</f>
        <v/>
      </c>
      <c r="K823" s="20" t="str">
        <f t="shared" si="97"/>
        <v/>
      </c>
      <c r="L823" s="21" t="str">
        <f>IF($S823="","",IF($G823&lt;YEAR($F823),0,$H823*SUMIFS(Utbytter!$D$6:$D$1005,Utbytter!$A$6:$A$1005,$E823,Utbytter!$B$6:$B$1005,"&gt;="&amp;$K823,Utbytter!$B$6:$B$1005,"&lt;="&amp;DATE($G823,12,31))))</f>
        <v/>
      </c>
      <c r="M823" s="21" t="str">
        <f t="shared" si="103"/>
        <v/>
      </c>
      <c r="N823" s="21" t="str">
        <f t="shared" si="98"/>
        <v/>
      </c>
      <c r="O823" s="21" t="str">
        <f t="shared" si="99"/>
        <v/>
      </c>
      <c r="P823" s="21" t="str">
        <f t="shared" si="100"/>
        <v/>
      </c>
      <c r="Q823" s="21" t="str">
        <f t="shared" si="101"/>
        <v/>
      </c>
      <c r="R823" s="21" t="str">
        <f t="shared" si="102"/>
        <v/>
      </c>
      <c r="S823" s="7" t="str">
        <f>IF(ROW()-5&lt;=Kontroll!$B$8,1,"")</f>
        <v/>
      </c>
    </row>
    <row r="824" spans="1:19" x14ac:dyDescent="0.2">
      <c r="A824" s="7" t="str">
        <f t="shared" si="96"/>
        <v/>
      </c>
      <c r="B824" s="7" t="str">
        <f>IF($S824="","",INT(($A824-1)/Kontroll!$B$6)+1)</f>
        <v/>
      </c>
      <c r="C824" s="7" t="str">
        <f>IF($S824="","",MOD($A824-1,Kontroll!$B$6)+1)</f>
        <v/>
      </c>
      <c r="D824" s="15" t="str">
        <f>IF($S824="","",INDEX(Transjer!$A$6:$A$125,$B824))</f>
        <v/>
      </c>
      <c r="E824" s="15" t="str">
        <f>IF($S824="","",INDEX(Transjer!$B$6:$B$125,$B824))</f>
        <v/>
      </c>
      <c r="F824" s="16" t="str">
        <f>IF($S824="","",INDEX(Transjer!$C$6:$C$125,$B824))</f>
        <v/>
      </c>
      <c r="G824" s="17" t="str">
        <f>IF($S824="","",INDEX(Skjermingsrenter!$A$6:$A$35,$C824))</f>
        <v/>
      </c>
      <c r="H824" s="18" t="str">
        <f>IF($S824="","",INDEX(Transjer!$D$6:$D$125,$B824))</f>
        <v/>
      </c>
      <c r="I824" s="18" t="str">
        <f>IF($S824="","",INDEX(Transjer!$E$6:$E$125,$B824))</f>
        <v/>
      </c>
      <c r="J824" s="19" t="str">
        <f>IF($S824="","",INDEX(Skjermingsrenter!$B$6:$B$35,$C824))</f>
        <v/>
      </c>
      <c r="K824" s="20" t="str">
        <f t="shared" si="97"/>
        <v/>
      </c>
      <c r="L824" s="21" t="str">
        <f>IF($S824="","",IF($G824&lt;YEAR($F824),0,$H824*SUMIFS(Utbytter!$D$6:$D$1005,Utbytter!$A$6:$A$1005,$E824,Utbytter!$B$6:$B$1005,"&gt;="&amp;$K824,Utbytter!$B$6:$B$1005,"&lt;="&amp;DATE($G824,12,31))))</f>
        <v/>
      </c>
      <c r="M824" s="21" t="str">
        <f t="shared" si="103"/>
        <v/>
      </c>
      <c r="N824" s="21" t="str">
        <f t="shared" si="98"/>
        <v/>
      </c>
      <c r="O824" s="21" t="str">
        <f t="shared" si="99"/>
        <v/>
      </c>
      <c r="P824" s="21" t="str">
        <f t="shared" si="100"/>
        <v/>
      </c>
      <c r="Q824" s="21" t="str">
        <f t="shared" si="101"/>
        <v/>
      </c>
      <c r="R824" s="21" t="str">
        <f t="shared" si="102"/>
        <v/>
      </c>
      <c r="S824" s="7" t="str">
        <f>IF(ROW()-5&lt;=Kontroll!$B$8,1,"")</f>
        <v/>
      </c>
    </row>
    <row r="825" spans="1:19" x14ac:dyDescent="0.2">
      <c r="A825" s="7" t="str">
        <f t="shared" si="96"/>
        <v/>
      </c>
      <c r="B825" s="7" t="str">
        <f>IF($S825="","",INT(($A825-1)/Kontroll!$B$6)+1)</f>
        <v/>
      </c>
      <c r="C825" s="7" t="str">
        <f>IF($S825="","",MOD($A825-1,Kontroll!$B$6)+1)</f>
        <v/>
      </c>
      <c r="D825" s="15" t="str">
        <f>IF($S825="","",INDEX(Transjer!$A$6:$A$125,$B825))</f>
        <v/>
      </c>
      <c r="E825" s="15" t="str">
        <f>IF($S825="","",INDEX(Transjer!$B$6:$B$125,$B825))</f>
        <v/>
      </c>
      <c r="F825" s="16" t="str">
        <f>IF($S825="","",INDEX(Transjer!$C$6:$C$125,$B825))</f>
        <v/>
      </c>
      <c r="G825" s="17" t="str">
        <f>IF($S825="","",INDEX(Skjermingsrenter!$A$6:$A$35,$C825))</f>
        <v/>
      </c>
      <c r="H825" s="18" t="str">
        <f>IF($S825="","",INDEX(Transjer!$D$6:$D$125,$B825))</f>
        <v/>
      </c>
      <c r="I825" s="18" t="str">
        <f>IF($S825="","",INDEX(Transjer!$E$6:$E$125,$B825))</f>
        <v/>
      </c>
      <c r="J825" s="19" t="str">
        <f>IF($S825="","",INDEX(Skjermingsrenter!$B$6:$B$35,$C825))</f>
        <v/>
      </c>
      <c r="K825" s="20" t="str">
        <f t="shared" si="97"/>
        <v/>
      </c>
      <c r="L825" s="21" t="str">
        <f>IF($S825="","",IF($G825&lt;YEAR($F825),0,$H825*SUMIFS(Utbytter!$D$6:$D$1005,Utbytter!$A$6:$A$1005,$E825,Utbytter!$B$6:$B$1005,"&gt;="&amp;$K825,Utbytter!$B$6:$B$1005,"&lt;="&amp;DATE($G825,12,31))))</f>
        <v/>
      </c>
      <c r="M825" s="21" t="str">
        <f t="shared" si="103"/>
        <v/>
      </c>
      <c r="N825" s="21" t="str">
        <f t="shared" si="98"/>
        <v/>
      </c>
      <c r="O825" s="21" t="str">
        <f t="shared" si="99"/>
        <v/>
      </c>
      <c r="P825" s="21" t="str">
        <f t="shared" si="100"/>
        <v/>
      </c>
      <c r="Q825" s="21" t="str">
        <f t="shared" si="101"/>
        <v/>
      </c>
      <c r="R825" s="21" t="str">
        <f t="shared" si="102"/>
        <v/>
      </c>
      <c r="S825" s="7" t="str">
        <f>IF(ROW()-5&lt;=Kontroll!$B$8,1,"")</f>
        <v/>
      </c>
    </row>
    <row r="826" spans="1:19" x14ac:dyDescent="0.2">
      <c r="A826" s="7" t="str">
        <f t="shared" si="96"/>
        <v/>
      </c>
      <c r="B826" s="7" t="str">
        <f>IF($S826="","",INT(($A826-1)/Kontroll!$B$6)+1)</f>
        <v/>
      </c>
      <c r="C826" s="7" t="str">
        <f>IF($S826="","",MOD($A826-1,Kontroll!$B$6)+1)</f>
        <v/>
      </c>
      <c r="D826" s="15" t="str">
        <f>IF($S826="","",INDEX(Transjer!$A$6:$A$125,$B826))</f>
        <v/>
      </c>
      <c r="E826" s="15" t="str">
        <f>IF($S826="","",INDEX(Transjer!$B$6:$B$125,$B826))</f>
        <v/>
      </c>
      <c r="F826" s="16" t="str">
        <f>IF($S826="","",INDEX(Transjer!$C$6:$C$125,$B826))</f>
        <v/>
      </c>
      <c r="G826" s="17" t="str">
        <f>IF($S826="","",INDEX(Skjermingsrenter!$A$6:$A$35,$C826))</f>
        <v/>
      </c>
      <c r="H826" s="18" t="str">
        <f>IF($S826="","",INDEX(Transjer!$D$6:$D$125,$B826))</f>
        <v/>
      </c>
      <c r="I826" s="18" t="str">
        <f>IF($S826="","",INDEX(Transjer!$E$6:$E$125,$B826))</f>
        <v/>
      </c>
      <c r="J826" s="19" t="str">
        <f>IF($S826="","",INDEX(Skjermingsrenter!$B$6:$B$35,$C826))</f>
        <v/>
      </c>
      <c r="K826" s="20" t="str">
        <f t="shared" si="97"/>
        <v/>
      </c>
      <c r="L826" s="21" t="str">
        <f>IF($S826="","",IF($G826&lt;YEAR($F826),0,$H826*SUMIFS(Utbytter!$D$6:$D$1005,Utbytter!$A$6:$A$1005,$E826,Utbytter!$B$6:$B$1005,"&gt;="&amp;$K826,Utbytter!$B$6:$B$1005,"&lt;="&amp;DATE($G826,12,31))))</f>
        <v/>
      </c>
      <c r="M826" s="21" t="str">
        <f t="shared" si="103"/>
        <v/>
      </c>
      <c r="N826" s="21" t="str">
        <f t="shared" si="98"/>
        <v/>
      </c>
      <c r="O826" s="21" t="str">
        <f t="shared" si="99"/>
        <v/>
      </c>
      <c r="P826" s="21" t="str">
        <f t="shared" si="100"/>
        <v/>
      </c>
      <c r="Q826" s="21" t="str">
        <f t="shared" si="101"/>
        <v/>
      </c>
      <c r="R826" s="21" t="str">
        <f t="shared" si="102"/>
        <v/>
      </c>
      <c r="S826" s="7" t="str">
        <f>IF(ROW()-5&lt;=Kontroll!$B$8,1,"")</f>
        <v/>
      </c>
    </row>
    <row r="827" spans="1:19" x14ac:dyDescent="0.2">
      <c r="A827" s="7" t="str">
        <f t="shared" si="96"/>
        <v/>
      </c>
      <c r="B827" s="7" t="str">
        <f>IF($S827="","",INT(($A827-1)/Kontroll!$B$6)+1)</f>
        <v/>
      </c>
      <c r="C827" s="7" t="str">
        <f>IF($S827="","",MOD($A827-1,Kontroll!$B$6)+1)</f>
        <v/>
      </c>
      <c r="D827" s="15" t="str">
        <f>IF($S827="","",INDEX(Transjer!$A$6:$A$125,$B827))</f>
        <v/>
      </c>
      <c r="E827" s="15" t="str">
        <f>IF($S827="","",INDEX(Transjer!$B$6:$B$125,$B827))</f>
        <v/>
      </c>
      <c r="F827" s="16" t="str">
        <f>IF($S827="","",INDEX(Transjer!$C$6:$C$125,$B827))</f>
        <v/>
      </c>
      <c r="G827" s="17" t="str">
        <f>IF($S827="","",INDEX(Skjermingsrenter!$A$6:$A$35,$C827))</f>
        <v/>
      </c>
      <c r="H827" s="18" t="str">
        <f>IF($S827="","",INDEX(Transjer!$D$6:$D$125,$B827))</f>
        <v/>
      </c>
      <c r="I827" s="18" t="str">
        <f>IF($S827="","",INDEX(Transjer!$E$6:$E$125,$B827))</f>
        <v/>
      </c>
      <c r="J827" s="19" t="str">
        <f>IF($S827="","",INDEX(Skjermingsrenter!$B$6:$B$35,$C827))</f>
        <v/>
      </c>
      <c r="K827" s="20" t="str">
        <f t="shared" si="97"/>
        <v/>
      </c>
      <c r="L827" s="21" t="str">
        <f>IF($S827="","",IF($G827&lt;YEAR($F827),0,$H827*SUMIFS(Utbytter!$D$6:$D$1005,Utbytter!$A$6:$A$1005,$E827,Utbytter!$B$6:$B$1005,"&gt;="&amp;$K827,Utbytter!$B$6:$B$1005,"&lt;="&amp;DATE($G827,12,31))))</f>
        <v/>
      </c>
      <c r="M827" s="21" t="str">
        <f t="shared" si="103"/>
        <v/>
      </c>
      <c r="N827" s="21" t="str">
        <f t="shared" si="98"/>
        <v/>
      </c>
      <c r="O827" s="21" t="str">
        <f t="shared" si="99"/>
        <v/>
      </c>
      <c r="P827" s="21" t="str">
        <f t="shared" si="100"/>
        <v/>
      </c>
      <c r="Q827" s="21" t="str">
        <f t="shared" si="101"/>
        <v/>
      </c>
      <c r="R827" s="21" t="str">
        <f t="shared" si="102"/>
        <v/>
      </c>
      <c r="S827" s="7" t="str">
        <f>IF(ROW()-5&lt;=Kontroll!$B$8,1,"")</f>
        <v/>
      </c>
    </row>
    <row r="828" spans="1:19" x14ac:dyDescent="0.2">
      <c r="A828" s="7" t="str">
        <f t="shared" si="96"/>
        <v/>
      </c>
      <c r="B828" s="7" t="str">
        <f>IF($S828="","",INT(($A828-1)/Kontroll!$B$6)+1)</f>
        <v/>
      </c>
      <c r="C828" s="7" t="str">
        <f>IF($S828="","",MOD($A828-1,Kontroll!$B$6)+1)</f>
        <v/>
      </c>
      <c r="D828" s="15" t="str">
        <f>IF($S828="","",INDEX(Transjer!$A$6:$A$125,$B828))</f>
        <v/>
      </c>
      <c r="E828" s="15" t="str">
        <f>IF($S828="","",INDEX(Transjer!$B$6:$B$125,$B828))</f>
        <v/>
      </c>
      <c r="F828" s="16" t="str">
        <f>IF($S828="","",INDEX(Transjer!$C$6:$C$125,$B828))</f>
        <v/>
      </c>
      <c r="G828" s="17" t="str">
        <f>IF($S828="","",INDEX(Skjermingsrenter!$A$6:$A$35,$C828))</f>
        <v/>
      </c>
      <c r="H828" s="18" t="str">
        <f>IF($S828="","",INDEX(Transjer!$D$6:$D$125,$B828))</f>
        <v/>
      </c>
      <c r="I828" s="18" t="str">
        <f>IF($S828="","",INDEX(Transjer!$E$6:$E$125,$B828))</f>
        <v/>
      </c>
      <c r="J828" s="19" t="str">
        <f>IF($S828="","",INDEX(Skjermingsrenter!$B$6:$B$35,$C828))</f>
        <v/>
      </c>
      <c r="K828" s="20" t="str">
        <f t="shared" si="97"/>
        <v/>
      </c>
      <c r="L828" s="21" t="str">
        <f>IF($S828="","",IF($G828&lt;YEAR($F828),0,$H828*SUMIFS(Utbytter!$D$6:$D$1005,Utbytter!$A$6:$A$1005,$E828,Utbytter!$B$6:$B$1005,"&gt;="&amp;$K828,Utbytter!$B$6:$B$1005,"&lt;="&amp;DATE($G828,12,31))))</f>
        <v/>
      </c>
      <c r="M828" s="21" t="str">
        <f t="shared" si="103"/>
        <v/>
      </c>
      <c r="N828" s="21" t="str">
        <f t="shared" si="98"/>
        <v/>
      </c>
      <c r="O828" s="21" t="str">
        <f t="shared" si="99"/>
        <v/>
      </c>
      <c r="P828" s="21" t="str">
        <f t="shared" si="100"/>
        <v/>
      </c>
      <c r="Q828" s="21" t="str">
        <f t="shared" si="101"/>
        <v/>
      </c>
      <c r="R828" s="21" t="str">
        <f t="shared" si="102"/>
        <v/>
      </c>
      <c r="S828" s="7" t="str">
        <f>IF(ROW()-5&lt;=Kontroll!$B$8,1,"")</f>
        <v/>
      </c>
    </row>
    <row r="829" spans="1:19" x14ac:dyDescent="0.2">
      <c r="A829" s="7" t="str">
        <f t="shared" si="96"/>
        <v/>
      </c>
      <c r="B829" s="7" t="str">
        <f>IF($S829="","",INT(($A829-1)/Kontroll!$B$6)+1)</f>
        <v/>
      </c>
      <c r="C829" s="7" t="str">
        <f>IF($S829="","",MOD($A829-1,Kontroll!$B$6)+1)</f>
        <v/>
      </c>
      <c r="D829" s="15" t="str">
        <f>IF($S829="","",INDEX(Transjer!$A$6:$A$125,$B829))</f>
        <v/>
      </c>
      <c r="E829" s="15" t="str">
        <f>IF($S829="","",INDEX(Transjer!$B$6:$B$125,$B829))</f>
        <v/>
      </c>
      <c r="F829" s="16" t="str">
        <f>IF($S829="","",INDEX(Transjer!$C$6:$C$125,$B829))</f>
        <v/>
      </c>
      <c r="G829" s="17" t="str">
        <f>IF($S829="","",INDEX(Skjermingsrenter!$A$6:$A$35,$C829))</f>
        <v/>
      </c>
      <c r="H829" s="18" t="str">
        <f>IF($S829="","",INDEX(Transjer!$D$6:$D$125,$B829))</f>
        <v/>
      </c>
      <c r="I829" s="18" t="str">
        <f>IF($S829="","",INDEX(Transjer!$E$6:$E$125,$B829))</f>
        <v/>
      </c>
      <c r="J829" s="19" t="str">
        <f>IF($S829="","",INDEX(Skjermingsrenter!$B$6:$B$35,$C829))</f>
        <v/>
      </c>
      <c r="K829" s="20" t="str">
        <f t="shared" si="97"/>
        <v/>
      </c>
      <c r="L829" s="21" t="str">
        <f>IF($S829="","",IF($G829&lt;YEAR($F829),0,$H829*SUMIFS(Utbytter!$D$6:$D$1005,Utbytter!$A$6:$A$1005,$E829,Utbytter!$B$6:$B$1005,"&gt;="&amp;$K829,Utbytter!$B$6:$B$1005,"&lt;="&amp;DATE($G829,12,31))))</f>
        <v/>
      </c>
      <c r="M829" s="21" t="str">
        <f t="shared" si="103"/>
        <v/>
      </c>
      <c r="N829" s="21" t="str">
        <f t="shared" si="98"/>
        <v/>
      </c>
      <c r="O829" s="21" t="str">
        <f t="shared" si="99"/>
        <v/>
      </c>
      <c r="P829" s="21" t="str">
        <f t="shared" si="100"/>
        <v/>
      </c>
      <c r="Q829" s="21" t="str">
        <f t="shared" si="101"/>
        <v/>
      </c>
      <c r="R829" s="21" t="str">
        <f t="shared" si="102"/>
        <v/>
      </c>
      <c r="S829" s="7" t="str">
        <f>IF(ROW()-5&lt;=Kontroll!$B$8,1,"")</f>
        <v/>
      </c>
    </row>
    <row r="830" spans="1:19" x14ac:dyDescent="0.2">
      <c r="A830" s="7" t="str">
        <f t="shared" si="96"/>
        <v/>
      </c>
      <c r="B830" s="7" t="str">
        <f>IF($S830="","",INT(($A830-1)/Kontroll!$B$6)+1)</f>
        <v/>
      </c>
      <c r="C830" s="7" t="str">
        <f>IF($S830="","",MOD($A830-1,Kontroll!$B$6)+1)</f>
        <v/>
      </c>
      <c r="D830" s="15" t="str">
        <f>IF($S830="","",INDEX(Transjer!$A$6:$A$125,$B830))</f>
        <v/>
      </c>
      <c r="E830" s="15" t="str">
        <f>IF($S830="","",INDEX(Transjer!$B$6:$B$125,$B830))</f>
        <v/>
      </c>
      <c r="F830" s="16" t="str">
        <f>IF($S830="","",INDEX(Transjer!$C$6:$C$125,$B830))</f>
        <v/>
      </c>
      <c r="G830" s="17" t="str">
        <f>IF($S830="","",INDEX(Skjermingsrenter!$A$6:$A$35,$C830))</f>
        <v/>
      </c>
      <c r="H830" s="18" t="str">
        <f>IF($S830="","",INDEX(Transjer!$D$6:$D$125,$B830))</f>
        <v/>
      </c>
      <c r="I830" s="18" t="str">
        <f>IF($S830="","",INDEX(Transjer!$E$6:$E$125,$B830))</f>
        <v/>
      </c>
      <c r="J830" s="19" t="str">
        <f>IF($S830="","",INDEX(Skjermingsrenter!$B$6:$B$35,$C830))</f>
        <v/>
      </c>
      <c r="K830" s="20" t="str">
        <f t="shared" si="97"/>
        <v/>
      </c>
      <c r="L830" s="21" t="str">
        <f>IF($S830="","",IF($G830&lt;YEAR($F830),0,$H830*SUMIFS(Utbytter!$D$6:$D$1005,Utbytter!$A$6:$A$1005,$E830,Utbytter!$B$6:$B$1005,"&gt;="&amp;$K830,Utbytter!$B$6:$B$1005,"&lt;="&amp;DATE($G830,12,31))))</f>
        <v/>
      </c>
      <c r="M830" s="21" t="str">
        <f t="shared" si="103"/>
        <v/>
      </c>
      <c r="N830" s="21" t="str">
        <f t="shared" si="98"/>
        <v/>
      </c>
      <c r="O830" s="21" t="str">
        <f t="shared" si="99"/>
        <v/>
      </c>
      <c r="P830" s="21" t="str">
        <f t="shared" si="100"/>
        <v/>
      </c>
      <c r="Q830" s="21" t="str">
        <f t="shared" si="101"/>
        <v/>
      </c>
      <c r="R830" s="21" t="str">
        <f t="shared" si="102"/>
        <v/>
      </c>
      <c r="S830" s="7" t="str">
        <f>IF(ROW()-5&lt;=Kontroll!$B$8,1,"")</f>
        <v/>
      </c>
    </row>
    <row r="831" spans="1:19" x14ac:dyDescent="0.2">
      <c r="A831" s="7" t="str">
        <f t="shared" si="96"/>
        <v/>
      </c>
      <c r="B831" s="7" t="str">
        <f>IF($S831="","",INT(($A831-1)/Kontroll!$B$6)+1)</f>
        <v/>
      </c>
      <c r="C831" s="7" t="str">
        <f>IF($S831="","",MOD($A831-1,Kontroll!$B$6)+1)</f>
        <v/>
      </c>
      <c r="D831" s="15" t="str">
        <f>IF($S831="","",INDEX(Transjer!$A$6:$A$125,$B831))</f>
        <v/>
      </c>
      <c r="E831" s="15" t="str">
        <f>IF($S831="","",INDEX(Transjer!$B$6:$B$125,$B831))</f>
        <v/>
      </c>
      <c r="F831" s="16" t="str">
        <f>IF($S831="","",INDEX(Transjer!$C$6:$C$125,$B831))</f>
        <v/>
      </c>
      <c r="G831" s="17" t="str">
        <f>IF($S831="","",INDEX(Skjermingsrenter!$A$6:$A$35,$C831))</f>
        <v/>
      </c>
      <c r="H831" s="18" t="str">
        <f>IF($S831="","",INDEX(Transjer!$D$6:$D$125,$B831))</f>
        <v/>
      </c>
      <c r="I831" s="18" t="str">
        <f>IF($S831="","",INDEX(Transjer!$E$6:$E$125,$B831))</f>
        <v/>
      </c>
      <c r="J831" s="19" t="str">
        <f>IF($S831="","",INDEX(Skjermingsrenter!$B$6:$B$35,$C831))</f>
        <v/>
      </c>
      <c r="K831" s="20" t="str">
        <f t="shared" si="97"/>
        <v/>
      </c>
      <c r="L831" s="21" t="str">
        <f>IF($S831="","",IF($G831&lt;YEAR($F831),0,$H831*SUMIFS(Utbytter!$D$6:$D$1005,Utbytter!$A$6:$A$1005,$E831,Utbytter!$B$6:$B$1005,"&gt;="&amp;$K831,Utbytter!$B$6:$B$1005,"&lt;="&amp;DATE($G831,12,31))))</f>
        <v/>
      </c>
      <c r="M831" s="21" t="str">
        <f t="shared" si="103"/>
        <v/>
      </c>
      <c r="N831" s="21" t="str">
        <f t="shared" si="98"/>
        <v/>
      </c>
      <c r="O831" s="21" t="str">
        <f t="shared" si="99"/>
        <v/>
      </c>
      <c r="P831" s="21" t="str">
        <f t="shared" si="100"/>
        <v/>
      </c>
      <c r="Q831" s="21" t="str">
        <f t="shared" si="101"/>
        <v/>
      </c>
      <c r="R831" s="21" t="str">
        <f t="shared" si="102"/>
        <v/>
      </c>
      <c r="S831" s="7" t="str">
        <f>IF(ROW()-5&lt;=Kontroll!$B$8,1,"")</f>
        <v/>
      </c>
    </row>
    <row r="832" spans="1:19" x14ac:dyDescent="0.2">
      <c r="A832" s="7" t="str">
        <f t="shared" si="96"/>
        <v/>
      </c>
      <c r="B832" s="7" t="str">
        <f>IF($S832="","",INT(($A832-1)/Kontroll!$B$6)+1)</f>
        <v/>
      </c>
      <c r="C832" s="7" t="str">
        <f>IF($S832="","",MOD($A832-1,Kontroll!$B$6)+1)</f>
        <v/>
      </c>
      <c r="D832" s="15" t="str">
        <f>IF($S832="","",INDEX(Transjer!$A$6:$A$125,$B832))</f>
        <v/>
      </c>
      <c r="E832" s="15" t="str">
        <f>IF($S832="","",INDEX(Transjer!$B$6:$B$125,$B832))</f>
        <v/>
      </c>
      <c r="F832" s="16" t="str">
        <f>IF($S832="","",INDEX(Transjer!$C$6:$C$125,$B832))</f>
        <v/>
      </c>
      <c r="G832" s="17" t="str">
        <f>IF($S832="","",INDEX(Skjermingsrenter!$A$6:$A$35,$C832))</f>
        <v/>
      </c>
      <c r="H832" s="18" t="str">
        <f>IF($S832="","",INDEX(Transjer!$D$6:$D$125,$B832))</f>
        <v/>
      </c>
      <c r="I832" s="18" t="str">
        <f>IF($S832="","",INDEX(Transjer!$E$6:$E$125,$B832))</f>
        <v/>
      </c>
      <c r="J832" s="19" t="str">
        <f>IF($S832="","",INDEX(Skjermingsrenter!$B$6:$B$35,$C832))</f>
        <v/>
      </c>
      <c r="K832" s="20" t="str">
        <f t="shared" si="97"/>
        <v/>
      </c>
      <c r="L832" s="21" t="str">
        <f>IF($S832="","",IF($G832&lt;YEAR($F832),0,$H832*SUMIFS(Utbytter!$D$6:$D$1005,Utbytter!$A$6:$A$1005,$E832,Utbytter!$B$6:$B$1005,"&gt;="&amp;$K832,Utbytter!$B$6:$B$1005,"&lt;="&amp;DATE($G832,12,31))))</f>
        <v/>
      </c>
      <c r="M832" s="21" t="str">
        <f t="shared" si="103"/>
        <v/>
      </c>
      <c r="N832" s="21" t="str">
        <f t="shared" si="98"/>
        <v/>
      </c>
      <c r="O832" s="21" t="str">
        <f t="shared" si="99"/>
        <v/>
      </c>
      <c r="P832" s="21" t="str">
        <f t="shared" si="100"/>
        <v/>
      </c>
      <c r="Q832" s="21" t="str">
        <f t="shared" si="101"/>
        <v/>
      </c>
      <c r="R832" s="21" t="str">
        <f t="shared" si="102"/>
        <v/>
      </c>
      <c r="S832" s="7" t="str">
        <f>IF(ROW()-5&lt;=Kontroll!$B$8,1,"")</f>
        <v/>
      </c>
    </row>
    <row r="833" spans="1:19" x14ac:dyDescent="0.2">
      <c r="A833" s="7" t="str">
        <f t="shared" si="96"/>
        <v/>
      </c>
      <c r="B833" s="7" t="str">
        <f>IF($S833="","",INT(($A833-1)/Kontroll!$B$6)+1)</f>
        <v/>
      </c>
      <c r="C833" s="7" t="str">
        <f>IF($S833="","",MOD($A833-1,Kontroll!$B$6)+1)</f>
        <v/>
      </c>
      <c r="D833" s="15" t="str">
        <f>IF($S833="","",INDEX(Transjer!$A$6:$A$125,$B833))</f>
        <v/>
      </c>
      <c r="E833" s="15" t="str">
        <f>IF($S833="","",INDEX(Transjer!$B$6:$B$125,$B833))</f>
        <v/>
      </c>
      <c r="F833" s="16" t="str">
        <f>IF($S833="","",INDEX(Transjer!$C$6:$C$125,$B833))</f>
        <v/>
      </c>
      <c r="G833" s="17" t="str">
        <f>IF($S833="","",INDEX(Skjermingsrenter!$A$6:$A$35,$C833))</f>
        <v/>
      </c>
      <c r="H833" s="18" t="str">
        <f>IF($S833="","",INDEX(Transjer!$D$6:$D$125,$B833))</f>
        <v/>
      </c>
      <c r="I833" s="18" t="str">
        <f>IF($S833="","",INDEX(Transjer!$E$6:$E$125,$B833))</f>
        <v/>
      </c>
      <c r="J833" s="19" t="str">
        <f>IF($S833="","",INDEX(Skjermingsrenter!$B$6:$B$35,$C833))</f>
        <v/>
      </c>
      <c r="K833" s="20" t="str">
        <f t="shared" si="97"/>
        <v/>
      </c>
      <c r="L833" s="21" t="str">
        <f>IF($S833="","",IF($G833&lt;YEAR($F833),0,$H833*SUMIFS(Utbytter!$D$6:$D$1005,Utbytter!$A$6:$A$1005,$E833,Utbytter!$B$6:$B$1005,"&gt;="&amp;$K833,Utbytter!$B$6:$B$1005,"&lt;="&amp;DATE($G833,12,31))))</f>
        <v/>
      </c>
      <c r="M833" s="21" t="str">
        <f t="shared" si="103"/>
        <v/>
      </c>
      <c r="N833" s="21" t="str">
        <f t="shared" si="98"/>
        <v/>
      </c>
      <c r="O833" s="21" t="str">
        <f t="shared" si="99"/>
        <v/>
      </c>
      <c r="P833" s="21" t="str">
        <f t="shared" si="100"/>
        <v/>
      </c>
      <c r="Q833" s="21" t="str">
        <f t="shared" si="101"/>
        <v/>
      </c>
      <c r="R833" s="21" t="str">
        <f t="shared" si="102"/>
        <v/>
      </c>
      <c r="S833" s="7" t="str">
        <f>IF(ROW()-5&lt;=Kontroll!$B$8,1,"")</f>
        <v/>
      </c>
    </row>
    <row r="834" spans="1:19" x14ac:dyDescent="0.2">
      <c r="A834" s="7" t="str">
        <f t="shared" si="96"/>
        <v/>
      </c>
      <c r="B834" s="7" t="str">
        <f>IF($S834="","",INT(($A834-1)/Kontroll!$B$6)+1)</f>
        <v/>
      </c>
      <c r="C834" s="7" t="str">
        <f>IF($S834="","",MOD($A834-1,Kontroll!$B$6)+1)</f>
        <v/>
      </c>
      <c r="D834" s="15" t="str">
        <f>IF($S834="","",INDEX(Transjer!$A$6:$A$125,$B834))</f>
        <v/>
      </c>
      <c r="E834" s="15" t="str">
        <f>IF($S834="","",INDEX(Transjer!$B$6:$B$125,$B834))</f>
        <v/>
      </c>
      <c r="F834" s="16" t="str">
        <f>IF($S834="","",INDEX(Transjer!$C$6:$C$125,$B834))</f>
        <v/>
      </c>
      <c r="G834" s="17" t="str">
        <f>IF($S834="","",INDEX(Skjermingsrenter!$A$6:$A$35,$C834))</f>
        <v/>
      </c>
      <c r="H834" s="18" t="str">
        <f>IF($S834="","",INDEX(Transjer!$D$6:$D$125,$B834))</f>
        <v/>
      </c>
      <c r="I834" s="18" t="str">
        <f>IF($S834="","",INDEX(Transjer!$E$6:$E$125,$B834))</f>
        <v/>
      </c>
      <c r="J834" s="19" t="str">
        <f>IF($S834="","",INDEX(Skjermingsrenter!$B$6:$B$35,$C834))</f>
        <v/>
      </c>
      <c r="K834" s="20" t="str">
        <f t="shared" si="97"/>
        <v/>
      </c>
      <c r="L834" s="21" t="str">
        <f>IF($S834="","",IF($G834&lt;YEAR($F834),0,$H834*SUMIFS(Utbytter!$D$6:$D$1005,Utbytter!$A$6:$A$1005,$E834,Utbytter!$B$6:$B$1005,"&gt;="&amp;$K834,Utbytter!$B$6:$B$1005,"&lt;="&amp;DATE($G834,12,31))))</f>
        <v/>
      </c>
      <c r="M834" s="21" t="str">
        <f t="shared" si="103"/>
        <v/>
      </c>
      <c r="N834" s="21" t="str">
        <f t="shared" si="98"/>
        <v/>
      </c>
      <c r="O834" s="21" t="str">
        <f t="shared" si="99"/>
        <v/>
      </c>
      <c r="P834" s="21" t="str">
        <f t="shared" si="100"/>
        <v/>
      </c>
      <c r="Q834" s="21" t="str">
        <f t="shared" si="101"/>
        <v/>
      </c>
      <c r="R834" s="21" t="str">
        <f t="shared" si="102"/>
        <v/>
      </c>
      <c r="S834" s="7" t="str">
        <f>IF(ROW()-5&lt;=Kontroll!$B$8,1,"")</f>
        <v/>
      </c>
    </row>
    <row r="835" spans="1:19" x14ac:dyDescent="0.2">
      <c r="A835" s="7" t="str">
        <f t="shared" si="96"/>
        <v/>
      </c>
      <c r="B835" s="7" t="str">
        <f>IF($S835="","",INT(($A835-1)/Kontroll!$B$6)+1)</f>
        <v/>
      </c>
      <c r="C835" s="7" t="str">
        <f>IF($S835="","",MOD($A835-1,Kontroll!$B$6)+1)</f>
        <v/>
      </c>
      <c r="D835" s="15" t="str">
        <f>IF($S835="","",INDEX(Transjer!$A$6:$A$125,$B835))</f>
        <v/>
      </c>
      <c r="E835" s="15" t="str">
        <f>IF($S835="","",INDEX(Transjer!$B$6:$B$125,$B835))</f>
        <v/>
      </c>
      <c r="F835" s="16" t="str">
        <f>IF($S835="","",INDEX(Transjer!$C$6:$C$125,$B835))</f>
        <v/>
      </c>
      <c r="G835" s="17" t="str">
        <f>IF($S835="","",INDEX(Skjermingsrenter!$A$6:$A$35,$C835))</f>
        <v/>
      </c>
      <c r="H835" s="18" t="str">
        <f>IF($S835="","",INDEX(Transjer!$D$6:$D$125,$B835))</f>
        <v/>
      </c>
      <c r="I835" s="18" t="str">
        <f>IF($S835="","",INDEX(Transjer!$E$6:$E$125,$B835))</f>
        <v/>
      </c>
      <c r="J835" s="19" t="str">
        <f>IF($S835="","",INDEX(Skjermingsrenter!$B$6:$B$35,$C835))</f>
        <v/>
      </c>
      <c r="K835" s="20" t="str">
        <f t="shared" si="97"/>
        <v/>
      </c>
      <c r="L835" s="21" t="str">
        <f>IF($S835="","",IF($G835&lt;YEAR($F835),0,$H835*SUMIFS(Utbytter!$D$6:$D$1005,Utbytter!$A$6:$A$1005,$E835,Utbytter!$B$6:$B$1005,"&gt;="&amp;$K835,Utbytter!$B$6:$B$1005,"&lt;="&amp;DATE($G835,12,31))))</f>
        <v/>
      </c>
      <c r="M835" s="21" t="str">
        <f t="shared" si="103"/>
        <v/>
      </c>
      <c r="N835" s="21" t="str">
        <f t="shared" si="98"/>
        <v/>
      </c>
      <c r="O835" s="21" t="str">
        <f t="shared" si="99"/>
        <v/>
      </c>
      <c r="P835" s="21" t="str">
        <f t="shared" si="100"/>
        <v/>
      </c>
      <c r="Q835" s="21" t="str">
        <f t="shared" si="101"/>
        <v/>
      </c>
      <c r="R835" s="21" t="str">
        <f t="shared" si="102"/>
        <v/>
      </c>
      <c r="S835" s="7" t="str">
        <f>IF(ROW()-5&lt;=Kontroll!$B$8,1,"")</f>
        <v/>
      </c>
    </row>
    <row r="836" spans="1:19" x14ac:dyDescent="0.2">
      <c r="A836" s="7" t="str">
        <f t="shared" si="96"/>
        <v/>
      </c>
      <c r="B836" s="7" t="str">
        <f>IF($S836="","",INT(($A836-1)/Kontroll!$B$6)+1)</f>
        <v/>
      </c>
      <c r="C836" s="7" t="str">
        <f>IF($S836="","",MOD($A836-1,Kontroll!$B$6)+1)</f>
        <v/>
      </c>
      <c r="D836" s="15" t="str">
        <f>IF($S836="","",INDEX(Transjer!$A$6:$A$125,$B836))</f>
        <v/>
      </c>
      <c r="E836" s="15" t="str">
        <f>IF($S836="","",INDEX(Transjer!$B$6:$B$125,$B836))</f>
        <v/>
      </c>
      <c r="F836" s="16" t="str">
        <f>IF($S836="","",INDEX(Transjer!$C$6:$C$125,$B836))</f>
        <v/>
      </c>
      <c r="G836" s="17" t="str">
        <f>IF($S836="","",INDEX(Skjermingsrenter!$A$6:$A$35,$C836))</f>
        <v/>
      </c>
      <c r="H836" s="18" t="str">
        <f>IF($S836="","",INDEX(Transjer!$D$6:$D$125,$B836))</f>
        <v/>
      </c>
      <c r="I836" s="18" t="str">
        <f>IF($S836="","",INDEX(Transjer!$E$6:$E$125,$B836))</f>
        <v/>
      </c>
      <c r="J836" s="19" t="str">
        <f>IF($S836="","",INDEX(Skjermingsrenter!$B$6:$B$35,$C836))</f>
        <v/>
      </c>
      <c r="K836" s="20" t="str">
        <f t="shared" si="97"/>
        <v/>
      </c>
      <c r="L836" s="21" t="str">
        <f>IF($S836="","",IF($G836&lt;YEAR($F836),0,$H836*SUMIFS(Utbytter!$D$6:$D$1005,Utbytter!$A$6:$A$1005,$E836,Utbytter!$B$6:$B$1005,"&gt;="&amp;$K836,Utbytter!$B$6:$B$1005,"&lt;="&amp;DATE($G836,12,31))))</f>
        <v/>
      </c>
      <c r="M836" s="21" t="str">
        <f t="shared" si="103"/>
        <v/>
      </c>
      <c r="N836" s="21" t="str">
        <f t="shared" si="98"/>
        <v/>
      </c>
      <c r="O836" s="21" t="str">
        <f t="shared" si="99"/>
        <v/>
      </c>
      <c r="P836" s="21" t="str">
        <f t="shared" si="100"/>
        <v/>
      </c>
      <c r="Q836" s="21" t="str">
        <f t="shared" si="101"/>
        <v/>
      </c>
      <c r="R836" s="21" t="str">
        <f t="shared" si="102"/>
        <v/>
      </c>
      <c r="S836" s="7" t="str">
        <f>IF(ROW()-5&lt;=Kontroll!$B$8,1,"")</f>
        <v/>
      </c>
    </row>
    <row r="837" spans="1:19" x14ac:dyDescent="0.2">
      <c r="A837" s="7" t="str">
        <f t="shared" si="96"/>
        <v/>
      </c>
      <c r="B837" s="7" t="str">
        <f>IF($S837="","",INT(($A837-1)/Kontroll!$B$6)+1)</f>
        <v/>
      </c>
      <c r="C837" s="7" t="str">
        <f>IF($S837="","",MOD($A837-1,Kontroll!$B$6)+1)</f>
        <v/>
      </c>
      <c r="D837" s="15" t="str">
        <f>IF($S837="","",INDEX(Transjer!$A$6:$A$125,$B837))</f>
        <v/>
      </c>
      <c r="E837" s="15" t="str">
        <f>IF($S837="","",INDEX(Transjer!$B$6:$B$125,$B837))</f>
        <v/>
      </c>
      <c r="F837" s="16" t="str">
        <f>IF($S837="","",INDEX(Transjer!$C$6:$C$125,$B837))</f>
        <v/>
      </c>
      <c r="G837" s="17" t="str">
        <f>IF($S837="","",INDEX(Skjermingsrenter!$A$6:$A$35,$C837))</f>
        <v/>
      </c>
      <c r="H837" s="18" t="str">
        <f>IF($S837="","",INDEX(Transjer!$D$6:$D$125,$B837))</f>
        <v/>
      </c>
      <c r="I837" s="18" t="str">
        <f>IF($S837="","",INDEX(Transjer!$E$6:$E$125,$B837))</f>
        <v/>
      </c>
      <c r="J837" s="19" t="str">
        <f>IF($S837="","",INDEX(Skjermingsrenter!$B$6:$B$35,$C837))</f>
        <v/>
      </c>
      <c r="K837" s="20" t="str">
        <f t="shared" si="97"/>
        <v/>
      </c>
      <c r="L837" s="21" t="str">
        <f>IF($S837="","",IF($G837&lt;YEAR($F837),0,$H837*SUMIFS(Utbytter!$D$6:$D$1005,Utbytter!$A$6:$A$1005,$E837,Utbytter!$B$6:$B$1005,"&gt;="&amp;$K837,Utbytter!$B$6:$B$1005,"&lt;="&amp;DATE($G837,12,31))))</f>
        <v/>
      </c>
      <c r="M837" s="21" t="str">
        <f t="shared" si="103"/>
        <v/>
      </c>
      <c r="N837" s="21" t="str">
        <f t="shared" si="98"/>
        <v/>
      </c>
      <c r="O837" s="21" t="str">
        <f t="shared" si="99"/>
        <v/>
      </c>
      <c r="P837" s="21" t="str">
        <f t="shared" si="100"/>
        <v/>
      </c>
      <c r="Q837" s="21" t="str">
        <f t="shared" si="101"/>
        <v/>
      </c>
      <c r="R837" s="21" t="str">
        <f t="shared" si="102"/>
        <v/>
      </c>
      <c r="S837" s="7" t="str">
        <f>IF(ROW()-5&lt;=Kontroll!$B$8,1,"")</f>
        <v/>
      </c>
    </row>
    <row r="838" spans="1:19" x14ac:dyDescent="0.2">
      <c r="A838" s="7" t="str">
        <f t="shared" ref="A838:A901" si="104">IF($S838="","",ROW()-5)</f>
        <v/>
      </c>
      <c r="B838" s="7" t="str">
        <f>IF($S838="","",INT(($A838-1)/Kontroll!$B$6)+1)</f>
        <v/>
      </c>
      <c r="C838" s="7" t="str">
        <f>IF($S838="","",MOD($A838-1,Kontroll!$B$6)+1)</f>
        <v/>
      </c>
      <c r="D838" s="15" t="str">
        <f>IF($S838="","",INDEX(Transjer!$A$6:$A$125,$B838))</f>
        <v/>
      </c>
      <c r="E838" s="15" t="str">
        <f>IF($S838="","",INDEX(Transjer!$B$6:$B$125,$B838))</f>
        <v/>
      </c>
      <c r="F838" s="16" t="str">
        <f>IF($S838="","",INDEX(Transjer!$C$6:$C$125,$B838))</f>
        <v/>
      </c>
      <c r="G838" s="17" t="str">
        <f>IF($S838="","",INDEX(Skjermingsrenter!$A$6:$A$35,$C838))</f>
        <v/>
      </c>
      <c r="H838" s="18" t="str">
        <f>IF($S838="","",INDEX(Transjer!$D$6:$D$125,$B838))</f>
        <v/>
      </c>
      <c r="I838" s="18" t="str">
        <f>IF($S838="","",INDEX(Transjer!$E$6:$E$125,$B838))</f>
        <v/>
      </c>
      <c r="J838" s="19" t="str">
        <f>IF($S838="","",INDEX(Skjermingsrenter!$B$6:$B$35,$C838))</f>
        <v/>
      </c>
      <c r="K838" s="20" t="str">
        <f t="shared" ref="K838:K901" si="105">IF($S838="","",MAX(DATE($G838,1,1),$F838))</f>
        <v/>
      </c>
      <c r="L838" s="21" t="str">
        <f>IF($S838="","",IF($G838&lt;YEAR($F838),0,$H838*SUMIFS(Utbytter!$D$6:$D$1005,Utbytter!$A$6:$A$1005,$E838,Utbytter!$B$6:$B$1005,"&gt;="&amp;$K838,Utbytter!$B$6:$B$1005,"&lt;="&amp;DATE($G838,12,31))))</f>
        <v/>
      </c>
      <c r="M838" s="21" t="str">
        <f t="shared" si="103"/>
        <v/>
      </c>
      <c r="N838" s="21" t="str">
        <f t="shared" ref="N838:N901" si="106">IF($S838="","",IF($F838&lt;=DATE($G838,12,31),($I838+$M838)*$J838,0))</f>
        <v/>
      </c>
      <c r="O838" s="21" t="str">
        <f t="shared" ref="O838:O901" si="107">IF($S838="","",$M838+$N838)</f>
        <v/>
      </c>
      <c r="P838" s="21" t="str">
        <f t="shared" ref="P838:P901" si="108">IF($S838="","",MIN($L838,$O838))</f>
        <v/>
      </c>
      <c r="Q838" s="21" t="str">
        <f t="shared" ref="Q838:Q901" si="109">IF($S838="","",$O838-$P838)</f>
        <v/>
      </c>
      <c r="R838" s="21" t="str">
        <f t="shared" ref="R838:R901" si="110">IF($S838="","",$L838-$P838)</f>
        <v/>
      </c>
      <c r="S838" s="7" t="str">
        <f>IF(ROW()-5&lt;=Kontroll!$B$8,1,"")</f>
        <v/>
      </c>
    </row>
    <row r="839" spans="1:19" x14ac:dyDescent="0.2">
      <c r="A839" s="7" t="str">
        <f t="shared" si="104"/>
        <v/>
      </c>
      <c r="B839" s="7" t="str">
        <f>IF($S839="","",INT(($A839-1)/Kontroll!$B$6)+1)</f>
        <v/>
      </c>
      <c r="C839" s="7" t="str">
        <f>IF($S839="","",MOD($A839-1,Kontroll!$B$6)+1)</f>
        <v/>
      </c>
      <c r="D839" s="15" t="str">
        <f>IF($S839="","",INDEX(Transjer!$A$6:$A$125,$B839))</f>
        <v/>
      </c>
      <c r="E839" s="15" t="str">
        <f>IF($S839="","",INDEX(Transjer!$B$6:$B$125,$B839))</f>
        <v/>
      </c>
      <c r="F839" s="16" t="str">
        <f>IF($S839="","",INDEX(Transjer!$C$6:$C$125,$B839))</f>
        <v/>
      </c>
      <c r="G839" s="17" t="str">
        <f>IF($S839="","",INDEX(Skjermingsrenter!$A$6:$A$35,$C839))</f>
        <v/>
      </c>
      <c r="H839" s="18" t="str">
        <f>IF($S839="","",INDEX(Transjer!$D$6:$D$125,$B839))</f>
        <v/>
      </c>
      <c r="I839" s="18" t="str">
        <f>IF($S839="","",INDEX(Transjer!$E$6:$E$125,$B839))</f>
        <v/>
      </c>
      <c r="J839" s="19" t="str">
        <f>IF($S839="","",INDEX(Skjermingsrenter!$B$6:$B$35,$C839))</f>
        <v/>
      </c>
      <c r="K839" s="20" t="str">
        <f t="shared" si="105"/>
        <v/>
      </c>
      <c r="L839" s="21" t="str">
        <f>IF($S839="","",IF($G839&lt;YEAR($F839),0,$H839*SUMIFS(Utbytter!$D$6:$D$1005,Utbytter!$A$6:$A$1005,$E839,Utbytter!$B$6:$B$1005,"&gt;="&amp;$K839,Utbytter!$B$6:$B$1005,"&lt;="&amp;DATE($G839,12,31))))</f>
        <v/>
      </c>
      <c r="M839" s="21" t="str">
        <f t="shared" ref="M839:M902" si="111">IF($S839="","",IF($C839=1,0,IF($D839=$D838,$Q838,0)))</f>
        <v/>
      </c>
      <c r="N839" s="21" t="str">
        <f t="shared" si="106"/>
        <v/>
      </c>
      <c r="O839" s="21" t="str">
        <f t="shared" si="107"/>
        <v/>
      </c>
      <c r="P839" s="21" t="str">
        <f t="shared" si="108"/>
        <v/>
      </c>
      <c r="Q839" s="21" t="str">
        <f t="shared" si="109"/>
        <v/>
      </c>
      <c r="R839" s="21" t="str">
        <f t="shared" si="110"/>
        <v/>
      </c>
      <c r="S839" s="7" t="str">
        <f>IF(ROW()-5&lt;=Kontroll!$B$8,1,"")</f>
        <v/>
      </c>
    </row>
    <row r="840" spans="1:19" x14ac:dyDescent="0.2">
      <c r="A840" s="7" t="str">
        <f t="shared" si="104"/>
        <v/>
      </c>
      <c r="B840" s="7" t="str">
        <f>IF($S840="","",INT(($A840-1)/Kontroll!$B$6)+1)</f>
        <v/>
      </c>
      <c r="C840" s="7" t="str">
        <f>IF($S840="","",MOD($A840-1,Kontroll!$B$6)+1)</f>
        <v/>
      </c>
      <c r="D840" s="15" t="str">
        <f>IF($S840="","",INDEX(Transjer!$A$6:$A$125,$B840))</f>
        <v/>
      </c>
      <c r="E840" s="15" t="str">
        <f>IF($S840="","",INDEX(Transjer!$B$6:$B$125,$B840))</f>
        <v/>
      </c>
      <c r="F840" s="16" t="str">
        <f>IF($S840="","",INDEX(Transjer!$C$6:$C$125,$B840))</f>
        <v/>
      </c>
      <c r="G840" s="17" t="str">
        <f>IF($S840="","",INDEX(Skjermingsrenter!$A$6:$A$35,$C840))</f>
        <v/>
      </c>
      <c r="H840" s="18" t="str">
        <f>IF($S840="","",INDEX(Transjer!$D$6:$D$125,$B840))</f>
        <v/>
      </c>
      <c r="I840" s="18" t="str">
        <f>IF($S840="","",INDEX(Transjer!$E$6:$E$125,$B840))</f>
        <v/>
      </c>
      <c r="J840" s="19" t="str">
        <f>IF($S840="","",INDEX(Skjermingsrenter!$B$6:$B$35,$C840))</f>
        <v/>
      </c>
      <c r="K840" s="20" t="str">
        <f t="shared" si="105"/>
        <v/>
      </c>
      <c r="L840" s="21" t="str">
        <f>IF($S840="","",IF($G840&lt;YEAR($F840),0,$H840*SUMIFS(Utbytter!$D$6:$D$1005,Utbytter!$A$6:$A$1005,$E840,Utbytter!$B$6:$B$1005,"&gt;="&amp;$K840,Utbytter!$B$6:$B$1005,"&lt;="&amp;DATE($G840,12,31))))</f>
        <v/>
      </c>
      <c r="M840" s="21" t="str">
        <f t="shared" si="111"/>
        <v/>
      </c>
      <c r="N840" s="21" t="str">
        <f t="shared" si="106"/>
        <v/>
      </c>
      <c r="O840" s="21" t="str">
        <f t="shared" si="107"/>
        <v/>
      </c>
      <c r="P840" s="21" t="str">
        <f t="shared" si="108"/>
        <v/>
      </c>
      <c r="Q840" s="21" t="str">
        <f t="shared" si="109"/>
        <v/>
      </c>
      <c r="R840" s="21" t="str">
        <f t="shared" si="110"/>
        <v/>
      </c>
      <c r="S840" s="7" t="str">
        <f>IF(ROW()-5&lt;=Kontroll!$B$8,1,"")</f>
        <v/>
      </c>
    </row>
    <row r="841" spans="1:19" x14ac:dyDescent="0.2">
      <c r="A841" s="7" t="str">
        <f t="shared" si="104"/>
        <v/>
      </c>
      <c r="B841" s="7" t="str">
        <f>IF($S841="","",INT(($A841-1)/Kontroll!$B$6)+1)</f>
        <v/>
      </c>
      <c r="C841" s="7" t="str">
        <f>IF($S841="","",MOD($A841-1,Kontroll!$B$6)+1)</f>
        <v/>
      </c>
      <c r="D841" s="15" t="str">
        <f>IF($S841="","",INDEX(Transjer!$A$6:$A$125,$B841))</f>
        <v/>
      </c>
      <c r="E841" s="15" t="str">
        <f>IF($S841="","",INDEX(Transjer!$B$6:$B$125,$B841))</f>
        <v/>
      </c>
      <c r="F841" s="16" t="str">
        <f>IF($S841="","",INDEX(Transjer!$C$6:$C$125,$B841))</f>
        <v/>
      </c>
      <c r="G841" s="17" t="str">
        <f>IF($S841="","",INDEX(Skjermingsrenter!$A$6:$A$35,$C841))</f>
        <v/>
      </c>
      <c r="H841" s="18" t="str">
        <f>IF($S841="","",INDEX(Transjer!$D$6:$D$125,$B841))</f>
        <v/>
      </c>
      <c r="I841" s="18" t="str">
        <f>IF($S841="","",INDEX(Transjer!$E$6:$E$125,$B841))</f>
        <v/>
      </c>
      <c r="J841" s="19" t="str">
        <f>IF($S841="","",INDEX(Skjermingsrenter!$B$6:$B$35,$C841))</f>
        <v/>
      </c>
      <c r="K841" s="20" t="str">
        <f t="shared" si="105"/>
        <v/>
      </c>
      <c r="L841" s="21" t="str">
        <f>IF($S841="","",IF($G841&lt;YEAR($F841),0,$H841*SUMIFS(Utbytter!$D$6:$D$1005,Utbytter!$A$6:$A$1005,$E841,Utbytter!$B$6:$B$1005,"&gt;="&amp;$K841,Utbytter!$B$6:$B$1005,"&lt;="&amp;DATE($G841,12,31))))</f>
        <v/>
      </c>
      <c r="M841" s="21" t="str">
        <f t="shared" si="111"/>
        <v/>
      </c>
      <c r="N841" s="21" t="str">
        <f t="shared" si="106"/>
        <v/>
      </c>
      <c r="O841" s="21" t="str">
        <f t="shared" si="107"/>
        <v/>
      </c>
      <c r="P841" s="21" t="str">
        <f t="shared" si="108"/>
        <v/>
      </c>
      <c r="Q841" s="21" t="str">
        <f t="shared" si="109"/>
        <v/>
      </c>
      <c r="R841" s="21" t="str">
        <f t="shared" si="110"/>
        <v/>
      </c>
      <c r="S841" s="7" t="str">
        <f>IF(ROW()-5&lt;=Kontroll!$B$8,1,"")</f>
        <v/>
      </c>
    </row>
    <row r="842" spans="1:19" x14ac:dyDescent="0.2">
      <c r="A842" s="7" t="str">
        <f t="shared" si="104"/>
        <v/>
      </c>
      <c r="B842" s="7" t="str">
        <f>IF($S842="","",INT(($A842-1)/Kontroll!$B$6)+1)</f>
        <v/>
      </c>
      <c r="C842" s="7" t="str">
        <f>IF($S842="","",MOD($A842-1,Kontroll!$B$6)+1)</f>
        <v/>
      </c>
      <c r="D842" s="15" t="str">
        <f>IF($S842="","",INDEX(Transjer!$A$6:$A$125,$B842))</f>
        <v/>
      </c>
      <c r="E842" s="15" t="str">
        <f>IF($S842="","",INDEX(Transjer!$B$6:$B$125,$B842))</f>
        <v/>
      </c>
      <c r="F842" s="16" t="str">
        <f>IF($S842="","",INDEX(Transjer!$C$6:$C$125,$B842))</f>
        <v/>
      </c>
      <c r="G842" s="17" t="str">
        <f>IF($S842="","",INDEX(Skjermingsrenter!$A$6:$A$35,$C842))</f>
        <v/>
      </c>
      <c r="H842" s="18" t="str">
        <f>IF($S842="","",INDEX(Transjer!$D$6:$D$125,$B842))</f>
        <v/>
      </c>
      <c r="I842" s="18" t="str">
        <f>IF($S842="","",INDEX(Transjer!$E$6:$E$125,$B842))</f>
        <v/>
      </c>
      <c r="J842" s="19" t="str">
        <f>IF($S842="","",INDEX(Skjermingsrenter!$B$6:$B$35,$C842))</f>
        <v/>
      </c>
      <c r="K842" s="20" t="str">
        <f t="shared" si="105"/>
        <v/>
      </c>
      <c r="L842" s="21" t="str">
        <f>IF($S842="","",IF($G842&lt;YEAR($F842),0,$H842*SUMIFS(Utbytter!$D$6:$D$1005,Utbytter!$A$6:$A$1005,$E842,Utbytter!$B$6:$B$1005,"&gt;="&amp;$K842,Utbytter!$B$6:$B$1005,"&lt;="&amp;DATE($G842,12,31))))</f>
        <v/>
      </c>
      <c r="M842" s="21" t="str">
        <f t="shared" si="111"/>
        <v/>
      </c>
      <c r="N842" s="21" t="str">
        <f t="shared" si="106"/>
        <v/>
      </c>
      <c r="O842" s="21" t="str">
        <f t="shared" si="107"/>
        <v/>
      </c>
      <c r="P842" s="21" t="str">
        <f t="shared" si="108"/>
        <v/>
      </c>
      <c r="Q842" s="21" t="str">
        <f t="shared" si="109"/>
        <v/>
      </c>
      <c r="R842" s="21" t="str">
        <f t="shared" si="110"/>
        <v/>
      </c>
      <c r="S842" s="7" t="str">
        <f>IF(ROW()-5&lt;=Kontroll!$B$8,1,"")</f>
        <v/>
      </c>
    </row>
    <row r="843" spans="1:19" x14ac:dyDescent="0.2">
      <c r="A843" s="7" t="str">
        <f t="shared" si="104"/>
        <v/>
      </c>
      <c r="B843" s="7" t="str">
        <f>IF($S843="","",INT(($A843-1)/Kontroll!$B$6)+1)</f>
        <v/>
      </c>
      <c r="C843" s="7" t="str">
        <f>IF($S843="","",MOD($A843-1,Kontroll!$B$6)+1)</f>
        <v/>
      </c>
      <c r="D843" s="15" t="str">
        <f>IF($S843="","",INDEX(Transjer!$A$6:$A$125,$B843))</f>
        <v/>
      </c>
      <c r="E843" s="15" t="str">
        <f>IF($S843="","",INDEX(Transjer!$B$6:$B$125,$B843))</f>
        <v/>
      </c>
      <c r="F843" s="16" t="str">
        <f>IF($S843="","",INDEX(Transjer!$C$6:$C$125,$B843))</f>
        <v/>
      </c>
      <c r="G843" s="17" t="str">
        <f>IF($S843="","",INDEX(Skjermingsrenter!$A$6:$A$35,$C843))</f>
        <v/>
      </c>
      <c r="H843" s="18" t="str">
        <f>IF($S843="","",INDEX(Transjer!$D$6:$D$125,$B843))</f>
        <v/>
      </c>
      <c r="I843" s="18" t="str">
        <f>IF($S843="","",INDEX(Transjer!$E$6:$E$125,$B843))</f>
        <v/>
      </c>
      <c r="J843" s="19" t="str">
        <f>IF($S843="","",INDEX(Skjermingsrenter!$B$6:$B$35,$C843))</f>
        <v/>
      </c>
      <c r="K843" s="20" t="str">
        <f t="shared" si="105"/>
        <v/>
      </c>
      <c r="L843" s="21" t="str">
        <f>IF($S843="","",IF($G843&lt;YEAR($F843),0,$H843*SUMIFS(Utbytter!$D$6:$D$1005,Utbytter!$A$6:$A$1005,$E843,Utbytter!$B$6:$B$1005,"&gt;="&amp;$K843,Utbytter!$B$6:$B$1005,"&lt;="&amp;DATE($G843,12,31))))</f>
        <v/>
      </c>
      <c r="M843" s="21" t="str">
        <f t="shared" si="111"/>
        <v/>
      </c>
      <c r="N843" s="21" t="str">
        <f t="shared" si="106"/>
        <v/>
      </c>
      <c r="O843" s="21" t="str">
        <f t="shared" si="107"/>
        <v/>
      </c>
      <c r="P843" s="21" t="str">
        <f t="shared" si="108"/>
        <v/>
      </c>
      <c r="Q843" s="21" t="str">
        <f t="shared" si="109"/>
        <v/>
      </c>
      <c r="R843" s="21" t="str">
        <f t="shared" si="110"/>
        <v/>
      </c>
      <c r="S843" s="7" t="str">
        <f>IF(ROW()-5&lt;=Kontroll!$B$8,1,"")</f>
        <v/>
      </c>
    </row>
    <row r="844" spans="1:19" x14ac:dyDescent="0.2">
      <c r="A844" s="7" t="str">
        <f t="shared" si="104"/>
        <v/>
      </c>
      <c r="B844" s="7" t="str">
        <f>IF($S844="","",INT(($A844-1)/Kontroll!$B$6)+1)</f>
        <v/>
      </c>
      <c r="C844" s="7" t="str">
        <f>IF($S844="","",MOD($A844-1,Kontroll!$B$6)+1)</f>
        <v/>
      </c>
      <c r="D844" s="15" t="str">
        <f>IF($S844="","",INDEX(Transjer!$A$6:$A$125,$B844))</f>
        <v/>
      </c>
      <c r="E844" s="15" t="str">
        <f>IF($S844="","",INDEX(Transjer!$B$6:$B$125,$B844))</f>
        <v/>
      </c>
      <c r="F844" s="16" t="str">
        <f>IF($S844="","",INDEX(Transjer!$C$6:$C$125,$B844))</f>
        <v/>
      </c>
      <c r="G844" s="17" t="str">
        <f>IF($S844="","",INDEX(Skjermingsrenter!$A$6:$A$35,$C844))</f>
        <v/>
      </c>
      <c r="H844" s="18" t="str">
        <f>IF($S844="","",INDEX(Transjer!$D$6:$D$125,$B844))</f>
        <v/>
      </c>
      <c r="I844" s="18" t="str">
        <f>IF($S844="","",INDEX(Transjer!$E$6:$E$125,$B844))</f>
        <v/>
      </c>
      <c r="J844" s="19" t="str">
        <f>IF($S844="","",INDEX(Skjermingsrenter!$B$6:$B$35,$C844))</f>
        <v/>
      </c>
      <c r="K844" s="20" t="str">
        <f t="shared" si="105"/>
        <v/>
      </c>
      <c r="L844" s="21" t="str">
        <f>IF($S844="","",IF($G844&lt;YEAR($F844),0,$H844*SUMIFS(Utbytter!$D$6:$D$1005,Utbytter!$A$6:$A$1005,$E844,Utbytter!$B$6:$B$1005,"&gt;="&amp;$K844,Utbytter!$B$6:$B$1005,"&lt;="&amp;DATE($G844,12,31))))</f>
        <v/>
      </c>
      <c r="M844" s="21" t="str">
        <f t="shared" si="111"/>
        <v/>
      </c>
      <c r="N844" s="21" t="str">
        <f t="shared" si="106"/>
        <v/>
      </c>
      <c r="O844" s="21" t="str">
        <f t="shared" si="107"/>
        <v/>
      </c>
      <c r="P844" s="21" t="str">
        <f t="shared" si="108"/>
        <v/>
      </c>
      <c r="Q844" s="21" t="str">
        <f t="shared" si="109"/>
        <v/>
      </c>
      <c r="R844" s="21" t="str">
        <f t="shared" si="110"/>
        <v/>
      </c>
      <c r="S844" s="7" t="str">
        <f>IF(ROW()-5&lt;=Kontroll!$B$8,1,"")</f>
        <v/>
      </c>
    </row>
    <row r="845" spans="1:19" x14ac:dyDescent="0.2">
      <c r="A845" s="7" t="str">
        <f t="shared" si="104"/>
        <v/>
      </c>
      <c r="B845" s="7" t="str">
        <f>IF($S845="","",INT(($A845-1)/Kontroll!$B$6)+1)</f>
        <v/>
      </c>
      <c r="C845" s="7" t="str">
        <f>IF($S845="","",MOD($A845-1,Kontroll!$B$6)+1)</f>
        <v/>
      </c>
      <c r="D845" s="15" t="str">
        <f>IF($S845="","",INDEX(Transjer!$A$6:$A$125,$B845))</f>
        <v/>
      </c>
      <c r="E845" s="15" t="str">
        <f>IF($S845="","",INDEX(Transjer!$B$6:$B$125,$B845))</f>
        <v/>
      </c>
      <c r="F845" s="16" t="str">
        <f>IF($S845="","",INDEX(Transjer!$C$6:$C$125,$B845))</f>
        <v/>
      </c>
      <c r="G845" s="17" t="str">
        <f>IF($S845="","",INDEX(Skjermingsrenter!$A$6:$A$35,$C845))</f>
        <v/>
      </c>
      <c r="H845" s="18" t="str">
        <f>IF($S845="","",INDEX(Transjer!$D$6:$D$125,$B845))</f>
        <v/>
      </c>
      <c r="I845" s="18" t="str">
        <f>IF($S845="","",INDEX(Transjer!$E$6:$E$125,$B845))</f>
        <v/>
      </c>
      <c r="J845" s="19" t="str">
        <f>IF($S845="","",INDEX(Skjermingsrenter!$B$6:$B$35,$C845))</f>
        <v/>
      </c>
      <c r="K845" s="20" t="str">
        <f t="shared" si="105"/>
        <v/>
      </c>
      <c r="L845" s="21" t="str">
        <f>IF($S845="","",IF($G845&lt;YEAR($F845),0,$H845*SUMIFS(Utbytter!$D$6:$D$1005,Utbytter!$A$6:$A$1005,$E845,Utbytter!$B$6:$B$1005,"&gt;="&amp;$K845,Utbytter!$B$6:$B$1005,"&lt;="&amp;DATE($G845,12,31))))</f>
        <v/>
      </c>
      <c r="M845" s="21" t="str">
        <f t="shared" si="111"/>
        <v/>
      </c>
      <c r="N845" s="21" t="str">
        <f t="shared" si="106"/>
        <v/>
      </c>
      <c r="O845" s="21" t="str">
        <f t="shared" si="107"/>
        <v/>
      </c>
      <c r="P845" s="21" t="str">
        <f t="shared" si="108"/>
        <v/>
      </c>
      <c r="Q845" s="21" t="str">
        <f t="shared" si="109"/>
        <v/>
      </c>
      <c r="R845" s="21" t="str">
        <f t="shared" si="110"/>
        <v/>
      </c>
      <c r="S845" s="7" t="str">
        <f>IF(ROW()-5&lt;=Kontroll!$B$8,1,"")</f>
        <v/>
      </c>
    </row>
    <row r="846" spans="1:19" x14ac:dyDescent="0.2">
      <c r="A846" s="7" t="str">
        <f t="shared" si="104"/>
        <v/>
      </c>
      <c r="B846" s="7" t="str">
        <f>IF($S846="","",INT(($A846-1)/Kontroll!$B$6)+1)</f>
        <v/>
      </c>
      <c r="C846" s="7" t="str">
        <f>IF($S846="","",MOD($A846-1,Kontroll!$B$6)+1)</f>
        <v/>
      </c>
      <c r="D846" s="15" t="str">
        <f>IF($S846="","",INDEX(Transjer!$A$6:$A$125,$B846))</f>
        <v/>
      </c>
      <c r="E846" s="15" t="str">
        <f>IF($S846="","",INDEX(Transjer!$B$6:$B$125,$B846))</f>
        <v/>
      </c>
      <c r="F846" s="16" t="str">
        <f>IF($S846="","",INDEX(Transjer!$C$6:$C$125,$B846))</f>
        <v/>
      </c>
      <c r="G846" s="17" t="str">
        <f>IF($S846="","",INDEX(Skjermingsrenter!$A$6:$A$35,$C846))</f>
        <v/>
      </c>
      <c r="H846" s="18" t="str">
        <f>IF($S846="","",INDEX(Transjer!$D$6:$D$125,$B846))</f>
        <v/>
      </c>
      <c r="I846" s="18" t="str">
        <f>IF($S846="","",INDEX(Transjer!$E$6:$E$125,$B846))</f>
        <v/>
      </c>
      <c r="J846" s="19" t="str">
        <f>IF($S846="","",INDEX(Skjermingsrenter!$B$6:$B$35,$C846))</f>
        <v/>
      </c>
      <c r="K846" s="20" t="str">
        <f t="shared" si="105"/>
        <v/>
      </c>
      <c r="L846" s="21" t="str">
        <f>IF($S846="","",IF($G846&lt;YEAR($F846),0,$H846*SUMIFS(Utbytter!$D$6:$D$1005,Utbytter!$A$6:$A$1005,$E846,Utbytter!$B$6:$B$1005,"&gt;="&amp;$K846,Utbytter!$B$6:$B$1005,"&lt;="&amp;DATE($G846,12,31))))</f>
        <v/>
      </c>
      <c r="M846" s="21" t="str">
        <f t="shared" si="111"/>
        <v/>
      </c>
      <c r="N846" s="21" t="str">
        <f t="shared" si="106"/>
        <v/>
      </c>
      <c r="O846" s="21" t="str">
        <f t="shared" si="107"/>
        <v/>
      </c>
      <c r="P846" s="21" t="str">
        <f t="shared" si="108"/>
        <v/>
      </c>
      <c r="Q846" s="21" t="str">
        <f t="shared" si="109"/>
        <v/>
      </c>
      <c r="R846" s="21" t="str">
        <f t="shared" si="110"/>
        <v/>
      </c>
      <c r="S846" s="7" t="str">
        <f>IF(ROW()-5&lt;=Kontroll!$B$8,1,"")</f>
        <v/>
      </c>
    </row>
    <row r="847" spans="1:19" x14ac:dyDescent="0.2">
      <c r="A847" s="7" t="str">
        <f t="shared" si="104"/>
        <v/>
      </c>
      <c r="B847" s="7" t="str">
        <f>IF($S847="","",INT(($A847-1)/Kontroll!$B$6)+1)</f>
        <v/>
      </c>
      <c r="C847" s="7" t="str">
        <f>IF($S847="","",MOD($A847-1,Kontroll!$B$6)+1)</f>
        <v/>
      </c>
      <c r="D847" s="15" t="str">
        <f>IF($S847="","",INDEX(Transjer!$A$6:$A$125,$B847))</f>
        <v/>
      </c>
      <c r="E847" s="15" t="str">
        <f>IF($S847="","",INDEX(Transjer!$B$6:$B$125,$B847))</f>
        <v/>
      </c>
      <c r="F847" s="16" t="str">
        <f>IF($S847="","",INDEX(Transjer!$C$6:$C$125,$B847))</f>
        <v/>
      </c>
      <c r="G847" s="17" t="str">
        <f>IF($S847="","",INDEX(Skjermingsrenter!$A$6:$A$35,$C847))</f>
        <v/>
      </c>
      <c r="H847" s="18" t="str">
        <f>IF($S847="","",INDEX(Transjer!$D$6:$D$125,$B847))</f>
        <v/>
      </c>
      <c r="I847" s="18" t="str">
        <f>IF($S847="","",INDEX(Transjer!$E$6:$E$125,$B847))</f>
        <v/>
      </c>
      <c r="J847" s="19" t="str">
        <f>IF($S847="","",INDEX(Skjermingsrenter!$B$6:$B$35,$C847))</f>
        <v/>
      </c>
      <c r="K847" s="20" t="str">
        <f t="shared" si="105"/>
        <v/>
      </c>
      <c r="L847" s="21" t="str">
        <f>IF($S847="","",IF($G847&lt;YEAR($F847),0,$H847*SUMIFS(Utbytter!$D$6:$D$1005,Utbytter!$A$6:$A$1005,$E847,Utbytter!$B$6:$B$1005,"&gt;="&amp;$K847,Utbytter!$B$6:$B$1005,"&lt;="&amp;DATE($G847,12,31))))</f>
        <v/>
      </c>
      <c r="M847" s="21" t="str">
        <f t="shared" si="111"/>
        <v/>
      </c>
      <c r="N847" s="21" t="str">
        <f t="shared" si="106"/>
        <v/>
      </c>
      <c r="O847" s="21" t="str">
        <f t="shared" si="107"/>
        <v/>
      </c>
      <c r="P847" s="21" t="str">
        <f t="shared" si="108"/>
        <v/>
      </c>
      <c r="Q847" s="21" t="str">
        <f t="shared" si="109"/>
        <v/>
      </c>
      <c r="R847" s="21" t="str">
        <f t="shared" si="110"/>
        <v/>
      </c>
      <c r="S847" s="7" t="str">
        <f>IF(ROW()-5&lt;=Kontroll!$B$8,1,"")</f>
        <v/>
      </c>
    </row>
    <row r="848" spans="1:19" x14ac:dyDescent="0.2">
      <c r="A848" s="7" t="str">
        <f t="shared" si="104"/>
        <v/>
      </c>
      <c r="B848" s="7" t="str">
        <f>IF($S848="","",INT(($A848-1)/Kontroll!$B$6)+1)</f>
        <v/>
      </c>
      <c r="C848" s="7" t="str">
        <f>IF($S848="","",MOD($A848-1,Kontroll!$B$6)+1)</f>
        <v/>
      </c>
      <c r="D848" s="15" t="str">
        <f>IF($S848="","",INDEX(Transjer!$A$6:$A$125,$B848))</f>
        <v/>
      </c>
      <c r="E848" s="15" t="str">
        <f>IF($S848="","",INDEX(Transjer!$B$6:$B$125,$B848))</f>
        <v/>
      </c>
      <c r="F848" s="16" t="str">
        <f>IF($S848="","",INDEX(Transjer!$C$6:$C$125,$B848))</f>
        <v/>
      </c>
      <c r="G848" s="17" t="str">
        <f>IF($S848="","",INDEX(Skjermingsrenter!$A$6:$A$35,$C848))</f>
        <v/>
      </c>
      <c r="H848" s="18" t="str">
        <f>IF($S848="","",INDEX(Transjer!$D$6:$D$125,$B848))</f>
        <v/>
      </c>
      <c r="I848" s="18" t="str">
        <f>IF($S848="","",INDEX(Transjer!$E$6:$E$125,$B848))</f>
        <v/>
      </c>
      <c r="J848" s="19" t="str">
        <f>IF($S848="","",INDEX(Skjermingsrenter!$B$6:$B$35,$C848))</f>
        <v/>
      </c>
      <c r="K848" s="20" t="str">
        <f t="shared" si="105"/>
        <v/>
      </c>
      <c r="L848" s="21" t="str">
        <f>IF($S848="","",IF($G848&lt;YEAR($F848),0,$H848*SUMIFS(Utbytter!$D$6:$D$1005,Utbytter!$A$6:$A$1005,$E848,Utbytter!$B$6:$B$1005,"&gt;="&amp;$K848,Utbytter!$B$6:$B$1005,"&lt;="&amp;DATE($G848,12,31))))</f>
        <v/>
      </c>
      <c r="M848" s="21" t="str">
        <f t="shared" si="111"/>
        <v/>
      </c>
      <c r="N848" s="21" t="str">
        <f t="shared" si="106"/>
        <v/>
      </c>
      <c r="O848" s="21" t="str">
        <f t="shared" si="107"/>
        <v/>
      </c>
      <c r="P848" s="21" t="str">
        <f t="shared" si="108"/>
        <v/>
      </c>
      <c r="Q848" s="21" t="str">
        <f t="shared" si="109"/>
        <v/>
      </c>
      <c r="R848" s="21" t="str">
        <f t="shared" si="110"/>
        <v/>
      </c>
      <c r="S848" s="7" t="str">
        <f>IF(ROW()-5&lt;=Kontroll!$B$8,1,"")</f>
        <v/>
      </c>
    </row>
    <row r="849" spans="1:19" x14ac:dyDescent="0.2">
      <c r="A849" s="7" t="str">
        <f t="shared" si="104"/>
        <v/>
      </c>
      <c r="B849" s="7" t="str">
        <f>IF($S849="","",INT(($A849-1)/Kontroll!$B$6)+1)</f>
        <v/>
      </c>
      <c r="C849" s="7" t="str">
        <f>IF($S849="","",MOD($A849-1,Kontroll!$B$6)+1)</f>
        <v/>
      </c>
      <c r="D849" s="15" t="str">
        <f>IF($S849="","",INDEX(Transjer!$A$6:$A$125,$B849))</f>
        <v/>
      </c>
      <c r="E849" s="15" t="str">
        <f>IF($S849="","",INDEX(Transjer!$B$6:$B$125,$B849))</f>
        <v/>
      </c>
      <c r="F849" s="16" t="str">
        <f>IF($S849="","",INDEX(Transjer!$C$6:$C$125,$B849))</f>
        <v/>
      </c>
      <c r="G849" s="17" t="str">
        <f>IF($S849="","",INDEX(Skjermingsrenter!$A$6:$A$35,$C849))</f>
        <v/>
      </c>
      <c r="H849" s="18" t="str">
        <f>IF($S849="","",INDEX(Transjer!$D$6:$D$125,$B849))</f>
        <v/>
      </c>
      <c r="I849" s="18" t="str">
        <f>IF($S849="","",INDEX(Transjer!$E$6:$E$125,$B849))</f>
        <v/>
      </c>
      <c r="J849" s="19" t="str">
        <f>IF($S849="","",INDEX(Skjermingsrenter!$B$6:$B$35,$C849))</f>
        <v/>
      </c>
      <c r="K849" s="20" t="str">
        <f t="shared" si="105"/>
        <v/>
      </c>
      <c r="L849" s="21" t="str">
        <f>IF($S849="","",IF($G849&lt;YEAR($F849),0,$H849*SUMIFS(Utbytter!$D$6:$D$1005,Utbytter!$A$6:$A$1005,$E849,Utbytter!$B$6:$B$1005,"&gt;="&amp;$K849,Utbytter!$B$6:$B$1005,"&lt;="&amp;DATE($G849,12,31))))</f>
        <v/>
      </c>
      <c r="M849" s="21" t="str">
        <f t="shared" si="111"/>
        <v/>
      </c>
      <c r="N849" s="21" t="str">
        <f t="shared" si="106"/>
        <v/>
      </c>
      <c r="O849" s="21" t="str">
        <f t="shared" si="107"/>
        <v/>
      </c>
      <c r="P849" s="21" t="str">
        <f t="shared" si="108"/>
        <v/>
      </c>
      <c r="Q849" s="21" t="str">
        <f t="shared" si="109"/>
        <v/>
      </c>
      <c r="R849" s="21" t="str">
        <f t="shared" si="110"/>
        <v/>
      </c>
      <c r="S849" s="7" t="str">
        <f>IF(ROW()-5&lt;=Kontroll!$B$8,1,"")</f>
        <v/>
      </c>
    </row>
    <row r="850" spans="1:19" x14ac:dyDescent="0.2">
      <c r="A850" s="7" t="str">
        <f t="shared" si="104"/>
        <v/>
      </c>
      <c r="B850" s="7" t="str">
        <f>IF($S850="","",INT(($A850-1)/Kontroll!$B$6)+1)</f>
        <v/>
      </c>
      <c r="C850" s="7" t="str">
        <f>IF($S850="","",MOD($A850-1,Kontroll!$B$6)+1)</f>
        <v/>
      </c>
      <c r="D850" s="15" t="str">
        <f>IF($S850="","",INDEX(Transjer!$A$6:$A$125,$B850))</f>
        <v/>
      </c>
      <c r="E850" s="15" t="str">
        <f>IF($S850="","",INDEX(Transjer!$B$6:$B$125,$B850))</f>
        <v/>
      </c>
      <c r="F850" s="16" t="str">
        <f>IF($S850="","",INDEX(Transjer!$C$6:$C$125,$B850))</f>
        <v/>
      </c>
      <c r="G850" s="17" t="str">
        <f>IF($S850="","",INDEX(Skjermingsrenter!$A$6:$A$35,$C850))</f>
        <v/>
      </c>
      <c r="H850" s="18" t="str">
        <f>IF($S850="","",INDEX(Transjer!$D$6:$D$125,$B850))</f>
        <v/>
      </c>
      <c r="I850" s="18" t="str">
        <f>IF($S850="","",INDEX(Transjer!$E$6:$E$125,$B850))</f>
        <v/>
      </c>
      <c r="J850" s="19" t="str">
        <f>IF($S850="","",INDEX(Skjermingsrenter!$B$6:$B$35,$C850))</f>
        <v/>
      </c>
      <c r="K850" s="20" t="str">
        <f t="shared" si="105"/>
        <v/>
      </c>
      <c r="L850" s="21" t="str">
        <f>IF($S850="","",IF($G850&lt;YEAR($F850),0,$H850*SUMIFS(Utbytter!$D$6:$D$1005,Utbytter!$A$6:$A$1005,$E850,Utbytter!$B$6:$B$1005,"&gt;="&amp;$K850,Utbytter!$B$6:$B$1005,"&lt;="&amp;DATE($G850,12,31))))</f>
        <v/>
      </c>
      <c r="M850" s="21" t="str">
        <f t="shared" si="111"/>
        <v/>
      </c>
      <c r="N850" s="21" t="str">
        <f t="shared" si="106"/>
        <v/>
      </c>
      <c r="O850" s="21" t="str">
        <f t="shared" si="107"/>
        <v/>
      </c>
      <c r="P850" s="21" t="str">
        <f t="shared" si="108"/>
        <v/>
      </c>
      <c r="Q850" s="21" t="str">
        <f t="shared" si="109"/>
        <v/>
      </c>
      <c r="R850" s="21" t="str">
        <f t="shared" si="110"/>
        <v/>
      </c>
      <c r="S850" s="7" t="str">
        <f>IF(ROW()-5&lt;=Kontroll!$B$8,1,"")</f>
        <v/>
      </c>
    </row>
    <row r="851" spans="1:19" x14ac:dyDescent="0.2">
      <c r="A851" s="7" t="str">
        <f t="shared" si="104"/>
        <v/>
      </c>
      <c r="B851" s="7" t="str">
        <f>IF($S851="","",INT(($A851-1)/Kontroll!$B$6)+1)</f>
        <v/>
      </c>
      <c r="C851" s="7" t="str">
        <f>IF($S851="","",MOD($A851-1,Kontroll!$B$6)+1)</f>
        <v/>
      </c>
      <c r="D851" s="15" t="str">
        <f>IF($S851="","",INDEX(Transjer!$A$6:$A$125,$B851))</f>
        <v/>
      </c>
      <c r="E851" s="15" t="str">
        <f>IF($S851="","",INDEX(Transjer!$B$6:$B$125,$B851))</f>
        <v/>
      </c>
      <c r="F851" s="16" t="str">
        <f>IF($S851="","",INDEX(Transjer!$C$6:$C$125,$B851))</f>
        <v/>
      </c>
      <c r="G851" s="17" t="str">
        <f>IF($S851="","",INDEX(Skjermingsrenter!$A$6:$A$35,$C851))</f>
        <v/>
      </c>
      <c r="H851" s="18" t="str">
        <f>IF($S851="","",INDEX(Transjer!$D$6:$D$125,$B851))</f>
        <v/>
      </c>
      <c r="I851" s="18" t="str">
        <f>IF($S851="","",INDEX(Transjer!$E$6:$E$125,$B851))</f>
        <v/>
      </c>
      <c r="J851" s="19" t="str">
        <f>IF($S851="","",INDEX(Skjermingsrenter!$B$6:$B$35,$C851))</f>
        <v/>
      </c>
      <c r="K851" s="20" t="str">
        <f t="shared" si="105"/>
        <v/>
      </c>
      <c r="L851" s="21" t="str">
        <f>IF($S851="","",IF($G851&lt;YEAR($F851),0,$H851*SUMIFS(Utbytter!$D$6:$D$1005,Utbytter!$A$6:$A$1005,$E851,Utbytter!$B$6:$B$1005,"&gt;="&amp;$K851,Utbytter!$B$6:$B$1005,"&lt;="&amp;DATE($G851,12,31))))</f>
        <v/>
      </c>
      <c r="M851" s="21" t="str">
        <f t="shared" si="111"/>
        <v/>
      </c>
      <c r="N851" s="21" t="str">
        <f t="shared" si="106"/>
        <v/>
      </c>
      <c r="O851" s="21" t="str">
        <f t="shared" si="107"/>
        <v/>
      </c>
      <c r="P851" s="21" t="str">
        <f t="shared" si="108"/>
        <v/>
      </c>
      <c r="Q851" s="21" t="str">
        <f t="shared" si="109"/>
        <v/>
      </c>
      <c r="R851" s="21" t="str">
        <f t="shared" si="110"/>
        <v/>
      </c>
      <c r="S851" s="7" t="str">
        <f>IF(ROW()-5&lt;=Kontroll!$B$8,1,"")</f>
        <v/>
      </c>
    </row>
    <row r="852" spans="1:19" x14ac:dyDescent="0.2">
      <c r="A852" s="7" t="str">
        <f t="shared" si="104"/>
        <v/>
      </c>
      <c r="B852" s="7" t="str">
        <f>IF($S852="","",INT(($A852-1)/Kontroll!$B$6)+1)</f>
        <v/>
      </c>
      <c r="C852" s="7" t="str">
        <f>IF($S852="","",MOD($A852-1,Kontroll!$B$6)+1)</f>
        <v/>
      </c>
      <c r="D852" s="15" t="str">
        <f>IF($S852="","",INDEX(Transjer!$A$6:$A$125,$B852))</f>
        <v/>
      </c>
      <c r="E852" s="15" t="str">
        <f>IF($S852="","",INDEX(Transjer!$B$6:$B$125,$B852))</f>
        <v/>
      </c>
      <c r="F852" s="16" t="str">
        <f>IF($S852="","",INDEX(Transjer!$C$6:$C$125,$B852))</f>
        <v/>
      </c>
      <c r="G852" s="17" t="str">
        <f>IF($S852="","",INDEX(Skjermingsrenter!$A$6:$A$35,$C852))</f>
        <v/>
      </c>
      <c r="H852" s="18" t="str">
        <f>IF($S852="","",INDEX(Transjer!$D$6:$D$125,$B852))</f>
        <v/>
      </c>
      <c r="I852" s="18" t="str">
        <f>IF($S852="","",INDEX(Transjer!$E$6:$E$125,$B852))</f>
        <v/>
      </c>
      <c r="J852" s="19" t="str">
        <f>IF($S852="","",INDEX(Skjermingsrenter!$B$6:$B$35,$C852))</f>
        <v/>
      </c>
      <c r="K852" s="20" t="str">
        <f t="shared" si="105"/>
        <v/>
      </c>
      <c r="L852" s="21" t="str">
        <f>IF($S852="","",IF($G852&lt;YEAR($F852),0,$H852*SUMIFS(Utbytter!$D$6:$D$1005,Utbytter!$A$6:$A$1005,$E852,Utbytter!$B$6:$B$1005,"&gt;="&amp;$K852,Utbytter!$B$6:$B$1005,"&lt;="&amp;DATE($G852,12,31))))</f>
        <v/>
      </c>
      <c r="M852" s="21" t="str">
        <f t="shared" si="111"/>
        <v/>
      </c>
      <c r="N852" s="21" t="str">
        <f t="shared" si="106"/>
        <v/>
      </c>
      <c r="O852" s="21" t="str">
        <f t="shared" si="107"/>
        <v/>
      </c>
      <c r="P852" s="21" t="str">
        <f t="shared" si="108"/>
        <v/>
      </c>
      <c r="Q852" s="21" t="str">
        <f t="shared" si="109"/>
        <v/>
      </c>
      <c r="R852" s="21" t="str">
        <f t="shared" si="110"/>
        <v/>
      </c>
      <c r="S852" s="7" t="str">
        <f>IF(ROW()-5&lt;=Kontroll!$B$8,1,"")</f>
        <v/>
      </c>
    </row>
    <row r="853" spans="1:19" x14ac:dyDescent="0.2">
      <c r="A853" s="7" t="str">
        <f t="shared" si="104"/>
        <v/>
      </c>
      <c r="B853" s="7" t="str">
        <f>IF($S853="","",INT(($A853-1)/Kontroll!$B$6)+1)</f>
        <v/>
      </c>
      <c r="C853" s="7" t="str">
        <f>IF($S853="","",MOD($A853-1,Kontroll!$B$6)+1)</f>
        <v/>
      </c>
      <c r="D853" s="15" t="str">
        <f>IF($S853="","",INDEX(Transjer!$A$6:$A$125,$B853))</f>
        <v/>
      </c>
      <c r="E853" s="15" t="str">
        <f>IF($S853="","",INDEX(Transjer!$B$6:$B$125,$B853))</f>
        <v/>
      </c>
      <c r="F853" s="16" t="str">
        <f>IF($S853="","",INDEX(Transjer!$C$6:$C$125,$B853))</f>
        <v/>
      </c>
      <c r="G853" s="17" t="str">
        <f>IF($S853="","",INDEX(Skjermingsrenter!$A$6:$A$35,$C853))</f>
        <v/>
      </c>
      <c r="H853" s="18" t="str">
        <f>IF($S853="","",INDEX(Transjer!$D$6:$D$125,$B853))</f>
        <v/>
      </c>
      <c r="I853" s="18" t="str">
        <f>IF($S853="","",INDEX(Transjer!$E$6:$E$125,$B853))</f>
        <v/>
      </c>
      <c r="J853" s="19" t="str">
        <f>IF($S853="","",INDEX(Skjermingsrenter!$B$6:$B$35,$C853))</f>
        <v/>
      </c>
      <c r="K853" s="20" t="str">
        <f t="shared" si="105"/>
        <v/>
      </c>
      <c r="L853" s="21" t="str">
        <f>IF($S853="","",IF($G853&lt;YEAR($F853),0,$H853*SUMIFS(Utbytter!$D$6:$D$1005,Utbytter!$A$6:$A$1005,$E853,Utbytter!$B$6:$B$1005,"&gt;="&amp;$K853,Utbytter!$B$6:$B$1005,"&lt;="&amp;DATE($G853,12,31))))</f>
        <v/>
      </c>
      <c r="M853" s="21" t="str">
        <f t="shared" si="111"/>
        <v/>
      </c>
      <c r="N853" s="21" t="str">
        <f t="shared" si="106"/>
        <v/>
      </c>
      <c r="O853" s="21" t="str">
        <f t="shared" si="107"/>
        <v/>
      </c>
      <c r="P853" s="21" t="str">
        <f t="shared" si="108"/>
        <v/>
      </c>
      <c r="Q853" s="21" t="str">
        <f t="shared" si="109"/>
        <v/>
      </c>
      <c r="R853" s="21" t="str">
        <f t="shared" si="110"/>
        <v/>
      </c>
      <c r="S853" s="7" t="str">
        <f>IF(ROW()-5&lt;=Kontroll!$B$8,1,"")</f>
        <v/>
      </c>
    </row>
    <row r="854" spans="1:19" x14ac:dyDescent="0.2">
      <c r="A854" s="7" t="str">
        <f t="shared" si="104"/>
        <v/>
      </c>
      <c r="B854" s="7" t="str">
        <f>IF($S854="","",INT(($A854-1)/Kontroll!$B$6)+1)</f>
        <v/>
      </c>
      <c r="C854" s="7" t="str">
        <f>IF($S854="","",MOD($A854-1,Kontroll!$B$6)+1)</f>
        <v/>
      </c>
      <c r="D854" s="15" t="str">
        <f>IF($S854="","",INDEX(Transjer!$A$6:$A$125,$B854))</f>
        <v/>
      </c>
      <c r="E854" s="15" t="str">
        <f>IF($S854="","",INDEX(Transjer!$B$6:$B$125,$B854))</f>
        <v/>
      </c>
      <c r="F854" s="16" t="str">
        <f>IF($S854="","",INDEX(Transjer!$C$6:$C$125,$B854))</f>
        <v/>
      </c>
      <c r="G854" s="17" t="str">
        <f>IF($S854="","",INDEX(Skjermingsrenter!$A$6:$A$35,$C854))</f>
        <v/>
      </c>
      <c r="H854" s="18" t="str">
        <f>IF($S854="","",INDEX(Transjer!$D$6:$D$125,$B854))</f>
        <v/>
      </c>
      <c r="I854" s="18" t="str">
        <f>IF($S854="","",INDEX(Transjer!$E$6:$E$125,$B854))</f>
        <v/>
      </c>
      <c r="J854" s="19" t="str">
        <f>IF($S854="","",INDEX(Skjermingsrenter!$B$6:$B$35,$C854))</f>
        <v/>
      </c>
      <c r="K854" s="20" t="str">
        <f t="shared" si="105"/>
        <v/>
      </c>
      <c r="L854" s="21" t="str">
        <f>IF($S854="","",IF($G854&lt;YEAR($F854),0,$H854*SUMIFS(Utbytter!$D$6:$D$1005,Utbytter!$A$6:$A$1005,$E854,Utbytter!$B$6:$B$1005,"&gt;="&amp;$K854,Utbytter!$B$6:$B$1005,"&lt;="&amp;DATE($G854,12,31))))</f>
        <v/>
      </c>
      <c r="M854" s="21" t="str">
        <f t="shared" si="111"/>
        <v/>
      </c>
      <c r="N854" s="21" t="str">
        <f t="shared" si="106"/>
        <v/>
      </c>
      <c r="O854" s="21" t="str">
        <f t="shared" si="107"/>
        <v/>
      </c>
      <c r="P854" s="21" t="str">
        <f t="shared" si="108"/>
        <v/>
      </c>
      <c r="Q854" s="21" t="str">
        <f t="shared" si="109"/>
        <v/>
      </c>
      <c r="R854" s="21" t="str">
        <f t="shared" si="110"/>
        <v/>
      </c>
      <c r="S854" s="7" t="str">
        <f>IF(ROW()-5&lt;=Kontroll!$B$8,1,"")</f>
        <v/>
      </c>
    </row>
    <row r="855" spans="1:19" x14ac:dyDescent="0.2">
      <c r="A855" s="7" t="str">
        <f t="shared" si="104"/>
        <v/>
      </c>
      <c r="B855" s="7" t="str">
        <f>IF($S855="","",INT(($A855-1)/Kontroll!$B$6)+1)</f>
        <v/>
      </c>
      <c r="C855" s="7" t="str">
        <f>IF($S855="","",MOD($A855-1,Kontroll!$B$6)+1)</f>
        <v/>
      </c>
      <c r="D855" s="15" t="str">
        <f>IF($S855="","",INDEX(Transjer!$A$6:$A$125,$B855))</f>
        <v/>
      </c>
      <c r="E855" s="15" t="str">
        <f>IF($S855="","",INDEX(Transjer!$B$6:$B$125,$B855))</f>
        <v/>
      </c>
      <c r="F855" s="16" t="str">
        <f>IF($S855="","",INDEX(Transjer!$C$6:$C$125,$B855))</f>
        <v/>
      </c>
      <c r="G855" s="17" t="str">
        <f>IF($S855="","",INDEX(Skjermingsrenter!$A$6:$A$35,$C855))</f>
        <v/>
      </c>
      <c r="H855" s="18" t="str">
        <f>IF($S855="","",INDEX(Transjer!$D$6:$D$125,$B855))</f>
        <v/>
      </c>
      <c r="I855" s="18" t="str">
        <f>IF($S855="","",INDEX(Transjer!$E$6:$E$125,$B855))</f>
        <v/>
      </c>
      <c r="J855" s="19" t="str">
        <f>IF($S855="","",INDEX(Skjermingsrenter!$B$6:$B$35,$C855))</f>
        <v/>
      </c>
      <c r="K855" s="20" t="str">
        <f t="shared" si="105"/>
        <v/>
      </c>
      <c r="L855" s="21" t="str">
        <f>IF($S855="","",IF($G855&lt;YEAR($F855),0,$H855*SUMIFS(Utbytter!$D$6:$D$1005,Utbytter!$A$6:$A$1005,$E855,Utbytter!$B$6:$B$1005,"&gt;="&amp;$K855,Utbytter!$B$6:$B$1005,"&lt;="&amp;DATE($G855,12,31))))</f>
        <v/>
      </c>
      <c r="M855" s="21" t="str">
        <f t="shared" si="111"/>
        <v/>
      </c>
      <c r="N855" s="21" t="str">
        <f t="shared" si="106"/>
        <v/>
      </c>
      <c r="O855" s="21" t="str">
        <f t="shared" si="107"/>
        <v/>
      </c>
      <c r="P855" s="21" t="str">
        <f t="shared" si="108"/>
        <v/>
      </c>
      <c r="Q855" s="21" t="str">
        <f t="shared" si="109"/>
        <v/>
      </c>
      <c r="R855" s="21" t="str">
        <f t="shared" si="110"/>
        <v/>
      </c>
      <c r="S855" s="7" t="str">
        <f>IF(ROW()-5&lt;=Kontroll!$B$8,1,"")</f>
        <v/>
      </c>
    </row>
    <row r="856" spans="1:19" x14ac:dyDescent="0.2">
      <c r="A856" s="7" t="str">
        <f t="shared" si="104"/>
        <v/>
      </c>
      <c r="B856" s="7" t="str">
        <f>IF($S856="","",INT(($A856-1)/Kontroll!$B$6)+1)</f>
        <v/>
      </c>
      <c r="C856" s="7" t="str">
        <f>IF($S856="","",MOD($A856-1,Kontroll!$B$6)+1)</f>
        <v/>
      </c>
      <c r="D856" s="15" t="str">
        <f>IF($S856="","",INDEX(Transjer!$A$6:$A$125,$B856))</f>
        <v/>
      </c>
      <c r="E856" s="15" t="str">
        <f>IF($S856="","",INDEX(Transjer!$B$6:$B$125,$B856))</f>
        <v/>
      </c>
      <c r="F856" s="16" t="str">
        <f>IF($S856="","",INDEX(Transjer!$C$6:$C$125,$B856))</f>
        <v/>
      </c>
      <c r="G856" s="17" t="str">
        <f>IF($S856="","",INDEX(Skjermingsrenter!$A$6:$A$35,$C856))</f>
        <v/>
      </c>
      <c r="H856" s="18" t="str">
        <f>IF($S856="","",INDEX(Transjer!$D$6:$D$125,$B856))</f>
        <v/>
      </c>
      <c r="I856" s="18" t="str">
        <f>IF($S856="","",INDEX(Transjer!$E$6:$E$125,$B856))</f>
        <v/>
      </c>
      <c r="J856" s="19" t="str">
        <f>IF($S856="","",INDEX(Skjermingsrenter!$B$6:$B$35,$C856))</f>
        <v/>
      </c>
      <c r="K856" s="20" t="str">
        <f t="shared" si="105"/>
        <v/>
      </c>
      <c r="L856" s="21" t="str">
        <f>IF($S856="","",IF($G856&lt;YEAR($F856),0,$H856*SUMIFS(Utbytter!$D$6:$D$1005,Utbytter!$A$6:$A$1005,$E856,Utbytter!$B$6:$B$1005,"&gt;="&amp;$K856,Utbytter!$B$6:$B$1005,"&lt;="&amp;DATE($G856,12,31))))</f>
        <v/>
      </c>
      <c r="M856" s="21" t="str">
        <f t="shared" si="111"/>
        <v/>
      </c>
      <c r="N856" s="21" t="str">
        <f t="shared" si="106"/>
        <v/>
      </c>
      <c r="O856" s="21" t="str">
        <f t="shared" si="107"/>
        <v/>
      </c>
      <c r="P856" s="21" t="str">
        <f t="shared" si="108"/>
        <v/>
      </c>
      <c r="Q856" s="21" t="str">
        <f t="shared" si="109"/>
        <v/>
      </c>
      <c r="R856" s="21" t="str">
        <f t="shared" si="110"/>
        <v/>
      </c>
      <c r="S856" s="7" t="str">
        <f>IF(ROW()-5&lt;=Kontroll!$B$8,1,"")</f>
        <v/>
      </c>
    </row>
    <row r="857" spans="1:19" x14ac:dyDescent="0.2">
      <c r="A857" s="7" t="str">
        <f t="shared" si="104"/>
        <v/>
      </c>
      <c r="B857" s="7" t="str">
        <f>IF($S857="","",INT(($A857-1)/Kontroll!$B$6)+1)</f>
        <v/>
      </c>
      <c r="C857" s="7" t="str">
        <f>IF($S857="","",MOD($A857-1,Kontroll!$B$6)+1)</f>
        <v/>
      </c>
      <c r="D857" s="15" t="str">
        <f>IF($S857="","",INDEX(Transjer!$A$6:$A$125,$B857))</f>
        <v/>
      </c>
      <c r="E857" s="15" t="str">
        <f>IF($S857="","",INDEX(Transjer!$B$6:$B$125,$B857))</f>
        <v/>
      </c>
      <c r="F857" s="16" t="str">
        <f>IF($S857="","",INDEX(Transjer!$C$6:$C$125,$B857))</f>
        <v/>
      </c>
      <c r="G857" s="17" t="str">
        <f>IF($S857="","",INDEX(Skjermingsrenter!$A$6:$A$35,$C857))</f>
        <v/>
      </c>
      <c r="H857" s="18" t="str">
        <f>IF($S857="","",INDEX(Transjer!$D$6:$D$125,$B857))</f>
        <v/>
      </c>
      <c r="I857" s="18" t="str">
        <f>IF($S857="","",INDEX(Transjer!$E$6:$E$125,$B857))</f>
        <v/>
      </c>
      <c r="J857" s="19" t="str">
        <f>IF($S857="","",INDEX(Skjermingsrenter!$B$6:$B$35,$C857))</f>
        <v/>
      </c>
      <c r="K857" s="20" t="str">
        <f t="shared" si="105"/>
        <v/>
      </c>
      <c r="L857" s="21" t="str">
        <f>IF($S857="","",IF($G857&lt;YEAR($F857),0,$H857*SUMIFS(Utbytter!$D$6:$D$1005,Utbytter!$A$6:$A$1005,$E857,Utbytter!$B$6:$B$1005,"&gt;="&amp;$K857,Utbytter!$B$6:$B$1005,"&lt;="&amp;DATE($G857,12,31))))</f>
        <v/>
      </c>
      <c r="M857" s="21" t="str">
        <f t="shared" si="111"/>
        <v/>
      </c>
      <c r="N857" s="21" t="str">
        <f t="shared" si="106"/>
        <v/>
      </c>
      <c r="O857" s="21" t="str">
        <f t="shared" si="107"/>
        <v/>
      </c>
      <c r="P857" s="21" t="str">
        <f t="shared" si="108"/>
        <v/>
      </c>
      <c r="Q857" s="21" t="str">
        <f t="shared" si="109"/>
        <v/>
      </c>
      <c r="R857" s="21" t="str">
        <f t="shared" si="110"/>
        <v/>
      </c>
      <c r="S857" s="7" t="str">
        <f>IF(ROW()-5&lt;=Kontroll!$B$8,1,"")</f>
        <v/>
      </c>
    </row>
    <row r="858" spans="1:19" x14ac:dyDescent="0.2">
      <c r="A858" s="7" t="str">
        <f t="shared" si="104"/>
        <v/>
      </c>
      <c r="B858" s="7" t="str">
        <f>IF($S858="","",INT(($A858-1)/Kontroll!$B$6)+1)</f>
        <v/>
      </c>
      <c r="C858" s="7" t="str">
        <f>IF($S858="","",MOD($A858-1,Kontroll!$B$6)+1)</f>
        <v/>
      </c>
      <c r="D858" s="15" t="str">
        <f>IF($S858="","",INDEX(Transjer!$A$6:$A$125,$B858))</f>
        <v/>
      </c>
      <c r="E858" s="15" t="str">
        <f>IF($S858="","",INDEX(Transjer!$B$6:$B$125,$B858))</f>
        <v/>
      </c>
      <c r="F858" s="16" t="str">
        <f>IF($S858="","",INDEX(Transjer!$C$6:$C$125,$B858))</f>
        <v/>
      </c>
      <c r="G858" s="17" t="str">
        <f>IF($S858="","",INDEX(Skjermingsrenter!$A$6:$A$35,$C858))</f>
        <v/>
      </c>
      <c r="H858" s="18" t="str">
        <f>IF($S858="","",INDEX(Transjer!$D$6:$D$125,$B858))</f>
        <v/>
      </c>
      <c r="I858" s="18" t="str">
        <f>IF($S858="","",INDEX(Transjer!$E$6:$E$125,$B858))</f>
        <v/>
      </c>
      <c r="J858" s="19" t="str">
        <f>IF($S858="","",INDEX(Skjermingsrenter!$B$6:$B$35,$C858))</f>
        <v/>
      </c>
      <c r="K858" s="20" t="str">
        <f t="shared" si="105"/>
        <v/>
      </c>
      <c r="L858" s="21" t="str">
        <f>IF($S858="","",IF($G858&lt;YEAR($F858),0,$H858*SUMIFS(Utbytter!$D$6:$D$1005,Utbytter!$A$6:$A$1005,$E858,Utbytter!$B$6:$B$1005,"&gt;="&amp;$K858,Utbytter!$B$6:$B$1005,"&lt;="&amp;DATE($G858,12,31))))</f>
        <v/>
      </c>
      <c r="M858" s="21" t="str">
        <f t="shared" si="111"/>
        <v/>
      </c>
      <c r="N858" s="21" t="str">
        <f t="shared" si="106"/>
        <v/>
      </c>
      <c r="O858" s="21" t="str">
        <f t="shared" si="107"/>
        <v/>
      </c>
      <c r="P858" s="21" t="str">
        <f t="shared" si="108"/>
        <v/>
      </c>
      <c r="Q858" s="21" t="str">
        <f t="shared" si="109"/>
        <v/>
      </c>
      <c r="R858" s="21" t="str">
        <f t="shared" si="110"/>
        <v/>
      </c>
      <c r="S858" s="7" t="str">
        <f>IF(ROW()-5&lt;=Kontroll!$B$8,1,"")</f>
        <v/>
      </c>
    </row>
    <row r="859" spans="1:19" x14ac:dyDescent="0.2">
      <c r="A859" s="7" t="str">
        <f t="shared" si="104"/>
        <v/>
      </c>
      <c r="B859" s="7" t="str">
        <f>IF($S859="","",INT(($A859-1)/Kontroll!$B$6)+1)</f>
        <v/>
      </c>
      <c r="C859" s="7" t="str">
        <f>IF($S859="","",MOD($A859-1,Kontroll!$B$6)+1)</f>
        <v/>
      </c>
      <c r="D859" s="15" t="str">
        <f>IF($S859="","",INDEX(Transjer!$A$6:$A$125,$B859))</f>
        <v/>
      </c>
      <c r="E859" s="15" t="str">
        <f>IF($S859="","",INDEX(Transjer!$B$6:$B$125,$B859))</f>
        <v/>
      </c>
      <c r="F859" s="16" t="str">
        <f>IF($S859="","",INDEX(Transjer!$C$6:$C$125,$B859))</f>
        <v/>
      </c>
      <c r="G859" s="17" t="str">
        <f>IF($S859="","",INDEX(Skjermingsrenter!$A$6:$A$35,$C859))</f>
        <v/>
      </c>
      <c r="H859" s="18" t="str">
        <f>IF($S859="","",INDEX(Transjer!$D$6:$D$125,$B859))</f>
        <v/>
      </c>
      <c r="I859" s="18" t="str">
        <f>IF($S859="","",INDEX(Transjer!$E$6:$E$125,$B859))</f>
        <v/>
      </c>
      <c r="J859" s="19" t="str">
        <f>IF($S859="","",INDEX(Skjermingsrenter!$B$6:$B$35,$C859))</f>
        <v/>
      </c>
      <c r="K859" s="20" t="str">
        <f t="shared" si="105"/>
        <v/>
      </c>
      <c r="L859" s="21" t="str">
        <f>IF($S859="","",IF($G859&lt;YEAR($F859),0,$H859*SUMIFS(Utbytter!$D$6:$D$1005,Utbytter!$A$6:$A$1005,$E859,Utbytter!$B$6:$B$1005,"&gt;="&amp;$K859,Utbytter!$B$6:$B$1005,"&lt;="&amp;DATE($G859,12,31))))</f>
        <v/>
      </c>
      <c r="M859" s="21" t="str">
        <f t="shared" si="111"/>
        <v/>
      </c>
      <c r="N859" s="21" t="str">
        <f t="shared" si="106"/>
        <v/>
      </c>
      <c r="O859" s="21" t="str">
        <f t="shared" si="107"/>
        <v/>
      </c>
      <c r="P859" s="21" t="str">
        <f t="shared" si="108"/>
        <v/>
      </c>
      <c r="Q859" s="21" t="str">
        <f t="shared" si="109"/>
        <v/>
      </c>
      <c r="R859" s="21" t="str">
        <f t="shared" si="110"/>
        <v/>
      </c>
      <c r="S859" s="7" t="str">
        <f>IF(ROW()-5&lt;=Kontroll!$B$8,1,"")</f>
        <v/>
      </c>
    </row>
    <row r="860" spans="1:19" x14ac:dyDescent="0.2">
      <c r="A860" s="7" t="str">
        <f t="shared" si="104"/>
        <v/>
      </c>
      <c r="B860" s="7" t="str">
        <f>IF($S860="","",INT(($A860-1)/Kontroll!$B$6)+1)</f>
        <v/>
      </c>
      <c r="C860" s="7" t="str">
        <f>IF($S860="","",MOD($A860-1,Kontroll!$B$6)+1)</f>
        <v/>
      </c>
      <c r="D860" s="15" t="str">
        <f>IF($S860="","",INDEX(Transjer!$A$6:$A$125,$B860))</f>
        <v/>
      </c>
      <c r="E860" s="15" t="str">
        <f>IF($S860="","",INDEX(Transjer!$B$6:$B$125,$B860))</f>
        <v/>
      </c>
      <c r="F860" s="16" t="str">
        <f>IF($S860="","",INDEX(Transjer!$C$6:$C$125,$B860))</f>
        <v/>
      </c>
      <c r="G860" s="17" t="str">
        <f>IF($S860="","",INDEX(Skjermingsrenter!$A$6:$A$35,$C860))</f>
        <v/>
      </c>
      <c r="H860" s="18" t="str">
        <f>IF($S860="","",INDEX(Transjer!$D$6:$D$125,$B860))</f>
        <v/>
      </c>
      <c r="I860" s="18" t="str">
        <f>IF($S860="","",INDEX(Transjer!$E$6:$E$125,$B860))</f>
        <v/>
      </c>
      <c r="J860" s="19" t="str">
        <f>IF($S860="","",INDEX(Skjermingsrenter!$B$6:$B$35,$C860))</f>
        <v/>
      </c>
      <c r="K860" s="20" t="str">
        <f t="shared" si="105"/>
        <v/>
      </c>
      <c r="L860" s="21" t="str">
        <f>IF($S860="","",IF($G860&lt;YEAR($F860),0,$H860*SUMIFS(Utbytter!$D$6:$D$1005,Utbytter!$A$6:$A$1005,$E860,Utbytter!$B$6:$B$1005,"&gt;="&amp;$K860,Utbytter!$B$6:$B$1005,"&lt;="&amp;DATE($G860,12,31))))</f>
        <v/>
      </c>
      <c r="M860" s="21" t="str">
        <f t="shared" si="111"/>
        <v/>
      </c>
      <c r="N860" s="21" t="str">
        <f t="shared" si="106"/>
        <v/>
      </c>
      <c r="O860" s="21" t="str">
        <f t="shared" si="107"/>
        <v/>
      </c>
      <c r="P860" s="21" t="str">
        <f t="shared" si="108"/>
        <v/>
      </c>
      <c r="Q860" s="21" t="str">
        <f t="shared" si="109"/>
        <v/>
      </c>
      <c r="R860" s="21" t="str">
        <f t="shared" si="110"/>
        <v/>
      </c>
      <c r="S860" s="7" t="str">
        <f>IF(ROW()-5&lt;=Kontroll!$B$8,1,"")</f>
        <v/>
      </c>
    </row>
    <row r="861" spans="1:19" x14ac:dyDescent="0.2">
      <c r="A861" s="7" t="str">
        <f t="shared" si="104"/>
        <v/>
      </c>
      <c r="B861" s="7" t="str">
        <f>IF($S861="","",INT(($A861-1)/Kontroll!$B$6)+1)</f>
        <v/>
      </c>
      <c r="C861" s="7" t="str">
        <f>IF($S861="","",MOD($A861-1,Kontroll!$B$6)+1)</f>
        <v/>
      </c>
      <c r="D861" s="15" t="str">
        <f>IF($S861="","",INDEX(Transjer!$A$6:$A$125,$B861))</f>
        <v/>
      </c>
      <c r="E861" s="15" t="str">
        <f>IF($S861="","",INDEX(Transjer!$B$6:$B$125,$B861))</f>
        <v/>
      </c>
      <c r="F861" s="16" t="str">
        <f>IF($S861="","",INDEX(Transjer!$C$6:$C$125,$B861))</f>
        <v/>
      </c>
      <c r="G861" s="17" t="str">
        <f>IF($S861="","",INDEX(Skjermingsrenter!$A$6:$A$35,$C861))</f>
        <v/>
      </c>
      <c r="H861" s="18" t="str">
        <f>IF($S861="","",INDEX(Transjer!$D$6:$D$125,$B861))</f>
        <v/>
      </c>
      <c r="I861" s="18" t="str">
        <f>IF($S861="","",INDEX(Transjer!$E$6:$E$125,$B861))</f>
        <v/>
      </c>
      <c r="J861" s="19" t="str">
        <f>IF($S861="","",INDEX(Skjermingsrenter!$B$6:$B$35,$C861))</f>
        <v/>
      </c>
      <c r="K861" s="20" t="str">
        <f t="shared" si="105"/>
        <v/>
      </c>
      <c r="L861" s="21" t="str">
        <f>IF($S861="","",IF($G861&lt;YEAR($F861),0,$H861*SUMIFS(Utbytter!$D$6:$D$1005,Utbytter!$A$6:$A$1005,$E861,Utbytter!$B$6:$B$1005,"&gt;="&amp;$K861,Utbytter!$B$6:$B$1005,"&lt;="&amp;DATE($G861,12,31))))</f>
        <v/>
      </c>
      <c r="M861" s="21" t="str">
        <f t="shared" si="111"/>
        <v/>
      </c>
      <c r="N861" s="21" t="str">
        <f t="shared" si="106"/>
        <v/>
      </c>
      <c r="O861" s="21" t="str">
        <f t="shared" si="107"/>
        <v/>
      </c>
      <c r="P861" s="21" t="str">
        <f t="shared" si="108"/>
        <v/>
      </c>
      <c r="Q861" s="21" t="str">
        <f t="shared" si="109"/>
        <v/>
      </c>
      <c r="R861" s="21" t="str">
        <f t="shared" si="110"/>
        <v/>
      </c>
      <c r="S861" s="7" t="str">
        <f>IF(ROW()-5&lt;=Kontroll!$B$8,1,"")</f>
        <v/>
      </c>
    </row>
    <row r="862" spans="1:19" x14ac:dyDescent="0.2">
      <c r="A862" s="7" t="str">
        <f t="shared" si="104"/>
        <v/>
      </c>
      <c r="B862" s="7" t="str">
        <f>IF($S862="","",INT(($A862-1)/Kontroll!$B$6)+1)</f>
        <v/>
      </c>
      <c r="C862" s="7" t="str">
        <f>IF($S862="","",MOD($A862-1,Kontroll!$B$6)+1)</f>
        <v/>
      </c>
      <c r="D862" s="15" t="str">
        <f>IF($S862="","",INDEX(Transjer!$A$6:$A$125,$B862))</f>
        <v/>
      </c>
      <c r="E862" s="15" t="str">
        <f>IF($S862="","",INDEX(Transjer!$B$6:$B$125,$B862))</f>
        <v/>
      </c>
      <c r="F862" s="16" t="str">
        <f>IF($S862="","",INDEX(Transjer!$C$6:$C$125,$B862))</f>
        <v/>
      </c>
      <c r="G862" s="17" t="str">
        <f>IF($S862="","",INDEX(Skjermingsrenter!$A$6:$A$35,$C862))</f>
        <v/>
      </c>
      <c r="H862" s="18" t="str">
        <f>IF($S862="","",INDEX(Transjer!$D$6:$D$125,$B862))</f>
        <v/>
      </c>
      <c r="I862" s="18" t="str">
        <f>IF($S862="","",INDEX(Transjer!$E$6:$E$125,$B862))</f>
        <v/>
      </c>
      <c r="J862" s="19" t="str">
        <f>IF($S862="","",INDEX(Skjermingsrenter!$B$6:$B$35,$C862))</f>
        <v/>
      </c>
      <c r="K862" s="20" t="str">
        <f t="shared" si="105"/>
        <v/>
      </c>
      <c r="L862" s="21" t="str">
        <f>IF($S862="","",IF($G862&lt;YEAR($F862),0,$H862*SUMIFS(Utbytter!$D$6:$D$1005,Utbytter!$A$6:$A$1005,$E862,Utbytter!$B$6:$B$1005,"&gt;="&amp;$K862,Utbytter!$B$6:$B$1005,"&lt;="&amp;DATE($G862,12,31))))</f>
        <v/>
      </c>
      <c r="M862" s="21" t="str">
        <f t="shared" si="111"/>
        <v/>
      </c>
      <c r="N862" s="21" t="str">
        <f t="shared" si="106"/>
        <v/>
      </c>
      <c r="O862" s="21" t="str">
        <f t="shared" si="107"/>
        <v/>
      </c>
      <c r="P862" s="21" t="str">
        <f t="shared" si="108"/>
        <v/>
      </c>
      <c r="Q862" s="21" t="str">
        <f t="shared" si="109"/>
        <v/>
      </c>
      <c r="R862" s="21" t="str">
        <f t="shared" si="110"/>
        <v/>
      </c>
      <c r="S862" s="7" t="str">
        <f>IF(ROW()-5&lt;=Kontroll!$B$8,1,"")</f>
        <v/>
      </c>
    </row>
    <row r="863" spans="1:19" x14ac:dyDescent="0.2">
      <c r="A863" s="7" t="str">
        <f t="shared" si="104"/>
        <v/>
      </c>
      <c r="B863" s="7" t="str">
        <f>IF($S863="","",INT(($A863-1)/Kontroll!$B$6)+1)</f>
        <v/>
      </c>
      <c r="C863" s="7" t="str">
        <f>IF($S863="","",MOD($A863-1,Kontroll!$B$6)+1)</f>
        <v/>
      </c>
      <c r="D863" s="15" t="str">
        <f>IF($S863="","",INDEX(Transjer!$A$6:$A$125,$B863))</f>
        <v/>
      </c>
      <c r="E863" s="15" t="str">
        <f>IF($S863="","",INDEX(Transjer!$B$6:$B$125,$B863))</f>
        <v/>
      </c>
      <c r="F863" s="16" t="str">
        <f>IF($S863="","",INDEX(Transjer!$C$6:$C$125,$B863))</f>
        <v/>
      </c>
      <c r="G863" s="17" t="str">
        <f>IF($S863="","",INDEX(Skjermingsrenter!$A$6:$A$35,$C863))</f>
        <v/>
      </c>
      <c r="H863" s="18" t="str">
        <f>IF($S863="","",INDEX(Transjer!$D$6:$D$125,$B863))</f>
        <v/>
      </c>
      <c r="I863" s="18" t="str">
        <f>IF($S863="","",INDEX(Transjer!$E$6:$E$125,$B863))</f>
        <v/>
      </c>
      <c r="J863" s="19" t="str">
        <f>IF($S863="","",INDEX(Skjermingsrenter!$B$6:$B$35,$C863))</f>
        <v/>
      </c>
      <c r="K863" s="20" t="str">
        <f t="shared" si="105"/>
        <v/>
      </c>
      <c r="L863" s="21" t="str">
        <f>IF($S863="","",IF($G863&lt;YEAR($F863),0,$H863*SUMIFS(Utbytter!$D$6:$D$1005,Utbytter!$A$6:$A$1005,$E863,Utbytter!$B$6:$B$1005,"&gt;="&amp;$K863,Utbytter!$B$6:$B$1005,"&lt;="&amp;DATE($G863,12,31))))</f>
        <v/>
      </c>
      <c r="M863" s="21" t="str">
        <f t="shared" si="111"/>
        <v/>
      </c>
      <c r="N863" s="21" t="str">
        <f t="shared" si="106"/>
        <v/>
      </c>
      <c r="O863" s="21" t="str">
        <f t="shared" si="107"/>
        <v/>
      </c>
      <c r="P863" s="21" t="str">
        <f t="shared" si="108"/>
        <v/>
      </c>
      <c r="Q863" s="21" t="str">
        <f t="shared" si="109"/>
        <v/>
      </c>
      <c r="R863" s="21" t="str">
        <f t="shared" si="110"/>
        <v/>
      </c>
      <c r="S863" s="7" t="str">
        <f>IF(ROW()-5&lt;=Kontroll!$B$8,1,"")</f>
        <v/>
      </c>
    </row>
    <row r="864" spans="1:19" x14ac:dyDescent="0.2">
      <c r="A864" s="7" t="str">
        <f t="shared" si="104"/>
        <v/>
      </c>
      <c r="B864" s="7" t="str">
        <f>IF($S864="","",INT(($A864-1)/Kontroll!$B$6)+1)</f>
        <v/>
      </c>
      <c r="C864" s="7" t="str">
        <f>IF($S864="","",MOD($A864-1,Kontroll!$B$6)+1)</f>
        <v/>
      </c>
      <c r="D864" s="15" t="str">
        <f>IF($S864="","",INDEX(Transjer!$A$6:$A$125,$B864))</f>
        <v/>
      </c>
      <c r="E864" s="15" t="str">
        <f>IF($S864="","",INDEX(Transjer!$B$6:$B$125,$B864))</f>
        <v/>
      </c>
      <c r="F864" s="16" t="str">
        <f>IF($S864="","",INDEX(Transjer!$C$6:$C$125,$B864))</f>
        <v/>
      </c>
      <c r="G864" s="17" t="str">
        <f>IF($S864="","",INDEX(Skjermingsrenter!$A$6:$A$35,$C864))</f>
        <v/>
      </c>
      <c r="H864" s="18" t="str">
        <f>IF($S864="","",INDEX(Transjer!$D$6:$D$125,$B864))</f>
        <v/>
      </c>
      <c r="I864" s="18" t="str">
        <f>IF($S864="","",INDEX(Transjer!$E$6:$E$125,$B864))</f>
        <v/>
      </c>
      <c r="J864" s="19" t="str">
        <f>IF($S864="","",INDEX(Skjermingsrenter!$B$6:$B$35,$C864))</f>
        <v/>
      </c>
      <c r="K864" s="20" t="str">
        <f t="shared" si="105"/>
        <v/>
      </c>
      <c r="L864" s="21" t="str">
        <f>IF($S864="","",IF($G864&lt;YEAR($F864),0,$H864*SUMIFS(Utbytter!$D$6:$D$1005,Utbytter!$A$6:$A$1005,$E864,Utbytter!$B$6:$B$1005,"&gt;="&amp;$K864,Utbytter!$B$6:$B$1005,"&lt;="&amp;DATE($G864,12,31))))</f>
        <v/>
      </c>
      <c r="M864" s="21" t="str">
        <f t="shared" si="111"/>
        <v/>
      </c>
      <c r="N864" s="21" t="str">
        <f t="shared" si="106"/>
        <v/>
      </c>
      <c r="O864" s="21" t="str">
        <f t="shared" si="107"/>
        <v/>
      </c>
      <c r="P864" s="21" t="str">
        <f t="shared" si="108"/>
        <v/>
      </c>
      <c r="Q864" s="21" t="str">
        <f t="shared" si="109"/>
        <v/>
      </c>
      <c r="R864" s="21" t="str">
        <f t="shared" si="110"/>
        <v/>
      </c>
      <c r="S864" s="7" t="str">
        <f>IF(ROW()-5&lt;=Kontroll!$B$8,1,"")</f>
        <v/>
      </c>
    </row>
    <row r="865" spans="1:19" x14ac:dyDescent="0.2">
      <c r="A865" s="7" t="str">
        <f t="shared" si="104"/>
        <v/>
      </c>
      <c r="B865" s="7" t="str">
        <f>IF($S865="","",INT(($A865-1)/Kontroll!$B$6)+1)</f>
        <v/>
      </c>
      <c r="C865" s="7" t="str">
        <f>IF($S865="","",MOD($A865-1,Kontroll!$B$6)+1)</f>
        <v/>
      </c>
      <c r="D865" s="15" t="str">
        <f>IF($S865="","",INDEX(Transjer!$A$6:$A$125,$B865))</f>
        <v/>
      </c>
      <c r="E865" s="15" t="str">
        <f>IF($S865="","",INDEX(Transjer!$B$6:$B$125,$B865))</f>
        <v/>
      </c>
      <c r="F865" s="16" t="str">
        <f>IF($S865="","",INDEX(Transjer!$C$6:$C$125,$B865))</f>
        <v/>
      </c>
      <c r="G865" s="17" t="str">
        <f>IF($S865="","",INDEX(Skjermingsrenter!$A$6:$A$35,$C865))</f>
        <v/>
      </c>
      <c r="H865" s="18" t="str">
        <f>IF($S865="","",INDEX(Transjer!$D$6:$D$125,$B865))</f>
        <v/>
      </c>
      <c r="I865" s="18" t="str">
        <f>IF($S865="","",INDEX(Transjer!$E$6:$E$125,$B865))</f>
        <v/>
      </c>
      <c r="J865" s="19" t="str">
        <f>IF($S865="","",INDEX(Skjermingsrenter!$B$6:$B$35,$C865))</f>
        <v/>
      </c>
      <c r="K865" s="20" t="str">
        <f t="shared" si="105"/>
        <v/>
      </c>
      <c r="L865" s="21" t="str">
        <f>IF($S865="","",IF($G865&lt;YEAR($F865),0,$H865*SUMIFS(Utbytter!$D$6:$D$1005,Utbytter!$A$6:$A$1005,$E865,Utbytter!$B$6:$B$1005,"&gt;="&amp;$K865,Utbytter!$B$6:$B$1005,"&lt;="&amp;DATE($G865,12,31))))</f>
        <v/>
      </c>
      <c r="M865" s="21" t="str">
        <f t="shared" si="111"/>
        <v/>
      </c>
      <c r="N865" s="21" t="str">
        <f t="shared" si="106"/>
        <v/>
      </c>
      <c r="O865" s="21" t="str">
        <f t="shared" si="107"/>
        <v/>
      </c>
      <c r="P865" s="21" t="str">
        <f t="shared" si="108"/>
        <v/>
      </c>
      <c r="Q865" s="21" t="str">
        <f t="shared" si="109"/>
        <v/>
      </c>
      <c r="R865" s="21" t="str">
        <f t="shared" si="110"/>
        <v/>
      </c>
      <c r="S865" s="7" t="str">
        <f>IF(ROW()-5&lt;=Kontroll!$B$8,1,"")</f>
        <v/>
      </c>
    </row>
    <row r="866" spans="1:19" x14ac:dyDescent="0.2">
      <c r="A866" s="7" t="str">
        <f t="shared" si="104"/>
        <v/>
      </c>
      <c r="B866" s="7" t="str">
        <f>IF($S866="","",INT(($A866-1)/Kontroll!$B$6)+1)</f>
        <v/>
      </c>
      <c r="C866" s="7" t="str">
        <f>IF($S866="","",MOD($A866-1,Kontroll!$B$6)+1)</f>
        <v/>
      </c>
      <c r="D866" s="15" t="str">
        <f>IF($S866="","",INDEX(Transjer!$A$6:$A$125,$B866))</f>
        <v/>
      </c>
      <c r="E866" s="15" t="str">
        <f>IF($S866="","",INDEX(Transjer!$B$6:$B$125,$B866))</f>
        <v/>
      </c>
      <c r="F866" s="16" t="str">
        <f>IF($S866="","",INDEX(Transjer!$C$6:$C$125,$B866))</f>
        <v/>
      </c>
      <c r="G866" s="17" t="str">
        <f>IF($S866="","",INDEX(Skjermingsrenter!$A$6:$A$35,$C866))</f>
        <v/>
      </c>
      <c r="H866" s="18" t="str">
        <f>IF($S866="","",INDEX(Transjer!$D$6:$D$125,$B866))</f>
        <v/>
      </c>
      <c r="I866" s="18" t="str">
        <f>IF($S866="","",INDEX(Transjer!$E$6:$E$125,$B866))</f>
        <v/>
      </c>
      <c r="J866" s="19" t="str">
        <f>IF($S866="","",INDEX(Skjermingsrenter!$B$6:$B$35,$C866))</f>
        <v/>
      </c>
      <c r="K866" s="20" t="str">
        <f t="shared" si="105"/>
        <v/>
      </c>
      <c r="L866" s="21" t="str">
        <f>IF($S866="","",IF($G866&lt;YEAR($F866),0,$H866*SUMIFS(Utbytter!$D$6:$D$1005,Utbytter!$A$6:$A$1005,$E866,Utbytter!$B$6:$B$1005,"&gt;="&amp;$K866,Utbytter!$B$6:$B$1005,"&lt;="&amp;DATE($G866,12,31))))</f>
        <v/>
      </c>
      <c r="M866" s="21" t="str">
        <f t="shared" si="111"/>
        <v/>
      </c>
      <c r="N866" s="21" t="str">
        <f t="shared" si="106"/>
        <v/>
      </c>
      <c r="O866" s="21" t="str">
        <f t="shared" si="107"/>
        <v/>
      </c>
      <c r="P866" s="21" t="str">
        <f t="shared" si="108"/>
        <v/>
      </c>
      <c r="Q866" s="21" t="str">
        <f t="shared" si="109"/>
        <v/>
      </c>
      <c r="R866" s="21" t="str">
        <f t="shared" si="110"/>
        <v/>
      </c>
      <c r="S866" s="7" t="str">
        <f>IF(ROW()-5&lt;=Kontroll!$B$8,1,"")</f>
        <v/>
      </c>
    </row>
    <row r="867" spans="1:19" x14ac:dyDescent="0.2">
      <c r="A867" s="7" t="str">
        <f t="shared" si="104"/>
        <v/>
      </c>
      <c r="B867" s="7" t="str">
        <f>IF($S867="","",INT(($A867-1)/Kontroll!$B$6)+1)</f>
        <v/>
      </c>
      <c r="C867" s="7" t="str">
        <f>IF($S867="","",MOD($A867-1,Kontroll!$B$6)+1)</f>
        <v/>
      </c>
      <c r="D867" s="15" t="str">
        <f>IF($S867="","",INDEX(Transjer!$A$6:$A$125,$B867))</f>
        <v/>
      </c>
      <c r="E867" s="15" t="str">
        <f>IF($S867="","",INDEX(Transjer!$B$6:$B$125,$B867))</f>
        <v/>
      </c>
      <c r="F867" s="16" t="str">
        <f>IF($S867="","",INDEX(Transjer!$C$6:$C$125,$B867))</f>
        <v/>
      </c>
      <c r="G867" s="17" t="str">
        <f>IF($S867="","",INDEX(Skjermingsrenter!$A$6:$A$35,$C867))</f>
        <v/>
      </c>
      <c r="H867" s="18" t="str">
        <f>IF($S867="","",INDEX(Transjer!$D$6:$D$125,$B867))</f>
        <v/>
      </c>
      <c r="I867" s="18" t="str">
        <f>IF($S867="","",INDEX(Transjer!$E$6:$E$125,$B867))</f>
        <v/>
      </c>
      <c r="J867" s="19" t="str">
        <f>IF($S867="","",INDEX(Skjermingsrenter!$B$6:$B$35,$C867))</f>
        <v/>
      </c>
      <c r="K867" s="20" t="str">
        <f t="shared" si="105"/>
        <v/>
      </c>
      <c r="L867" s="21" t="str">
        <f>IF($S867="","",IF($G867&lt;YEAR($F867),0,$H867*SUMIFS(Utbytter!$D$6:$D$1005,Utbytter!$A$6:$A$1005,$E867,Utbytter!$B$6:$B$1005,"&gt;="&amp;$K867,Utbytter!$B$6:$B$1005,"&lt;="&amp;DATE($G867,12,31))))</f>
        <v/>
      </c>
      <c r="M867" s="21" t="str">
        <f t="shared" si="111"/>
        <v/>
      </c>
      <c r="N867" s="21" t="str">
        <f t="shared" si="106"/>
        <v/>
      </c>
      <c r="O867" s="21" t="str">
        <f t="shared" si="107"/>
        <v/>
      </c>
      <c r="P867" s="21" t="str">
        <f t="shared" si="108"/>
        <v/>
      </c>
      <c r="Q867" s="21" t="str">
        <f t="shared" si="109"/>
        <v/>
      </c>
      <c r="R867" s="21" t="str">
        <f t="shared" si="110"/>
        <v/>
      </c>
      <c r="S867" s="7" t="str">
        <f>IF(ROW()-5&lt;=Kontroll!$B$8,1,"")</f>
        <v/>
      </c>
    </row>
    <row r="868" spans="1:19" x14ac:dyDescent="0.2">
      <c r="A868" s="7" t="str">
        <f t="shared" si="104"/>
        <v/>
      </c>
      <c r="B868" s="7" t="str">
        <f>IF($S868="","",INT(($A868-1)/Kontroll!$B$6)+1)</f>
        <v/>
      </c>
      <c r="C868" s="7" t="str">
        <f>IF($S868="","",MOD($A868-1,Kontroll!$B$6)+1)</f>
        <v/>
      </c>
      <c r="D868" s="15" t="str">
        <f>IF($S868="","",INDEX(Transjer!$A$6:$A$125,$B868))</f>
        <v/>
      </c>
      <c r="E868" s="15" t="str">
        <f>IF($S868="","",INDEX(Transjer!$B$6:$B$125,$B868))</f>
        <v/>
      </c>
      <c r="F868" s="16" t="str">
        <f>IF($S868="","",INDEX(Transjer!$C$6:$C$125,$B868))</f>
        <v/>
      </c>
      <c r="G868" s="17" t="str">
        <f>IF($S868="","",INDEX(Skjermingsrenter!$A$6:$A$35,$C868))</f>
        <v/>
      </c>
      <c r="H868" s="18" t="str">
        <f>IF($S868="","",INDEX(Transjer!$D$6:$D$125,$B868))</f>
        <v/>
      </c>
      <c r="I868" s="18" t="str">
        <f>IF($S868="","",INDEX(Transjer!$E$6:$E$125,$B868))</f>
        <v/>
      </c>
      <c r="J868" s="19" t="str">
        <f>IF($S868="","",INDEX(Skjermingsrenter!$B$6:$B$35,$C868))</f>
        <v/>
      </c>
      <c r="K868" s="20" t="str">
        <f t="shared" si="105"/>
        <v/>
      </c>
      <c r="L868" s="21" t="str">
        <f>IF($S868="","",IF($G868&lt;YEAR($F868),0,$H868*SUMIFS(Utbytter!$D$6:$D$1005,Utbytter!$A$6:$A$1005,$E868,Utbytter!$B$6:$B$1005,"&gt;="&amp;$K868,Utbytter!$B$6:$B$1005,"&lt;="&amp;DATE($G868,12,31))))</f>
        <v/>
      </c>
      <c r="M868" s="21" t="str">
        <f t="shared" si="111"/>
        <v/>
      </c>
      <c r="N868" s="21" t="str">
        <f t="shared" si="106"/>
        <v/>
      </c>
      <c r="O868" s="21" t="str">
        <f t="shared" si="107"/>
        <v/>
      </c>
      <c r="P868" s="21" t="str">
        <f t="shared" si="108"/>
        <v/>
      </c>
      <c r="Q868" s="21" t="str">
        <f t="shared" si="109"/>
        <v/>
      </c>
      <c r="R868" s="21" t="str">
        <f t="shared" si="110"/>
        <v/>
      </c>
      <c r="S868" s="7" t="str">
        <f>IF(ROW()-5&lt;=Kontroll!$B$8,1,"")</f>
        <v/>
      </c>
    </row>
    <row r="869" spans="1:19" x14ac:dyDescent="0.2">
      <c r="A869" s="7" t="str">
        <f t="shared" si="104"/>
        <v/>
      </c>
      <c r="B869" s="7" t="str">
        <f>IF($S869="","",INT(($A869-1)/Kontroll!$B$6)+1)</f>
        <v/>
      </c>
      <c r="C869" s="7" t="str">
        <f>IF($S869="","",MOD($A869-1,Kontroll!$B$6)+1)</f>
        <v/>
      </c>
      <c r="D869" s="15" t="str">
        <f>IF($S869="","",INDEX(Transjer!$A$6:$A$125,$B869))</f>
        <v/>
      </c>
      <c r="E869" s="15" t="str">
        <f>IF($S869="","",INDEX(Transjer!$B$6:$B$125,$B869))</f>
        <v/>
      </c>
      <c r="F869" s="16" t="str">
        <f>IF($S869="","",INDEX(Transjer!$C$6:$C$125,$B869))</f>
        <v/>
      </c>
      <c r="G869" s="17" t="str">
        <f>IF($S869="","",INDEX(Skjermingsrenter!$A$6:$A$35,$C869))</f>
        <v/>
      </c>
      <c r="H869" s="18" t="str">
        <f>IF($S869="","",INDEX(Transjer!$D$6:$D$125,$B869))</f>
        <v/>
      </c>
      <c r="I869" s="18" t="str">
        <f>IF($S869="","",INDEX(Transjer!$E$6:$E$125,$B869))</f>
        <v/>
      </c>
      <c r="J869" s="19" t="str">
        <f>IF($S869="","",INDEX(Skjermingsrenter!$B$6:$B$35,$C869))</f>
        <v/>
      </c>
      <c r="K869" s="20" t="str">
        <f t="shared" si="105"/>
        <v/>
      </c>
      <c r="L869" s="21" t="str">
        <f>IF($S869="","",IF($G869&lt;YEAR($F869),0,$H869*SUMIFS(Utbytter!$D$6:$D$1005,Utbytter!$A$6:$A$1005,$E869,Utbytter!$B$6:$B$1005,"&gt;="&amp;$K869,Utbytter!$B$6:$B$1005,"&lt;="&amp;DATE($G869,12,31))))</f>
        <v/>
      </c>
      <c r="M869" s="21" t="str">
        <f t="shared" si="111"/>
        <v/>
      </c>
      <c r="N869" s="21" t="str">
        <f t="shared" si="106"/>
        <v/>
      </c>
      <c r="O869" s="21" t="str">
        <f t="shared" si="107"/>
        <v/>
      </c>
      <c r="P869" s="21" t="str">
        <f t="shared" si="108"/>
        <v/>
      </c>
      <c r="Q869" s="21" t="str">
        <f t="shared" si="109"/>
        <v/>
      </c>
      <c r="R869" s="21" t="str">
        <f t="shared" si="110"/>
        <v/>
      </c>
      <c r="S869" s="7" t="str">
        <f>IF(ROW()-5&lt;=Kontroll!$B$8,1,"")</f>
        <v/>
      </c>
    </row>
    <row r="870" spans="1:19" x14ac:dyDescent="0.2">
      <c r="A870" s="7" t="str">
        <f t="shared" si="104"/>
        <v/>
      </c>
      <c r="B870" s="7" t="str">
        <f>IF($S870="","",INT(($A870-1)/Kontroll!$B$6)+1)</f>
        <v/>
      </c>
      <c r="C870" s="7" t="str">
        <f>IF($S870="","",MOD($A870-1,Kontroll!$B$6)+1)</f>
        <v/>
      </c>
      <c r="D870" s="15" t="str">
        <f>IF($S870="","",INDEX(Transjer!$A$6:$A$125,$B870))</f>
        <v/>
      </c>
      <c r="E870" s="15" t="str">
        <f>IF($S870="","",INDEX(Transjer!$B$6:$B$125,$B870))</f>
        <v/>
      </c>
      <c r="F870" s="16" t="str">
        <f>IF($S870="","",INDEX(Transjer!$C$6:$C$125,$B870))</f>
        <v/>
      </c>
      <c r="G870" s="17" t="str">
        <f>IF($S870="","",INDEX(Skjermingsrenter!$A$6:$A$35,$C870))</f>
        <v/>
      </c>
      <c r="H870" s="18" t="str">
        <f>IF($S870="","",INDEX(Transjer!$D$6:$D$125,$B870))</f>
        <v/>
      </c>
      <c r="I870" s="18" t="str">
        <f>IF($S870="","",INDEX(Transjer!$E$6:$E$125,$B870))</f>
        <v/>
      </c>
      <c r="J870" s="19" t="str">
        <f>IF($S870="","",INDEX(Skjermingsrenter!$B$6:$B$35,$C870))</f>
        <v/>
      </c>
      <c r="K870" s="20" t="str">
        <f t="shared" si="105"/>
        <v/>
      </c>
      <c r="L870" s="21" t="str">
        <f>IF($S870="","",IF($G870&lt;YEAR($F870),0,$H870*SUMIFS(Utbytter!$D$6:$D$1005,Utbytter!$A$6:$A$1005,$E870,Utbytter!$B$6:$B$1005,"&gt;="&amp;$K870,Utbytter!$B$6:$B$1005,"&lt;="&amp;DATE($G870,12,31))))</f>
        <v/>
      </c>
      <c r="M870" s="21" t="str">
        <f t="shared" si="111"/>
        <v/>
      </c>
      <c r="N870" s="21" t="str">
        <f t="shared" si="106"/>
        <v/>
      </c>
      <c r="O870" s="21" t="str">
        <f t="shared" si="107"/>
        <v/>
      </c>
      <c r="P870" s="21" t="str">
        <f t="shared" si="108"/>
        <v/>
      </c>
      <c r="Q870" s="21" t="str">
        <f t="shared" si="109"/>
        <v/>
      </c>
      <c r="R870" s="21" t="str">
        <f t="shared" si="110"/>
        <v/>
      </c>
      <c r="S870" s="7" t="str">
        <f>IF(ROW()-5&lt;=Kontroll!$B$8,1,"")</f>
        <v/>
      </c>
    </row>
    <row r="871" spans="1:19" x14ac:dyDescent="0.2">
      <c r="A871" s="7" t="str">
        <f t="shared" si="104"/>
        <v/>
      </c>
      <c r="B871" s="7" t="str">
        <f>IF($S871="","",INT(($A871-1)/Kontroll!$B$6)+1)</f>
        <v/>
      </c>
      <c r="C871" s="7" t="str">
        <f>IF($S871="","",MOD($A871-1,Kontroll!$B$6)+1)</f>
        <v/>
      </c>
      <c r="D871" s="15" t="str">
        <f>IF($S871="","",INDEX(Transjer!$A$6:$A$125,$B871))</f>
        <v/>
      </c>
      <c r="E871" s="15" t="str">
        <f>IF($S871="","",INDEX(Transjer!$B$6:$B$125,$B871))</f>
        <v/>
      </c>
      <c r="F871" s="16" t="str">
        <f>IF($S871="","",INDEX(Transjer!$C$6:$C$125,$B871))</f>
        <v/>
      </c>
      <c r="G871" s="17" t="str">
        <f>IF($S871="","",INDEX(Skjermingsrenter!$A$6:$A$35,$C871))</f>
        <v/>
      </c>
      <c r="H871" s="18" t="str">
        <f>IF($S871="","",INDEX(Transjer!$D$6:$D$125,$B871))</f>
        <v/>
      </c>
      <c r="I871" s="18" t="str">
        <f>IF($S871="","",INDEX(Transjer!$E$6:$E$125,$B871))</f>
        <v/>
      </c>
      <c r="J871" s="19" t="str">
        <f>IF($S871="","",INDEX(Skjermingsrenter!$B$6:$B$35,$C871))</f>
        <v/>
      </c>
      <c r="K871" s="20" t="str">
        <f t="shared" si="105"/>
        <v/>
      </c>
      <c r="L871" s="21" t="str">
        <f>IF($S871="","",IF($G871&lt;YEAR($F871),0,$H871*SUMIFS(Utbytter!$D$6:$D$1005,Utbytter!$A$6:$A$1005,$E871,Utbytter!$B$6:$B$1005,"&gt;="&amp;$K871,Utbytter!$B$6:$B$1005,"&lt;="&amp;DATE($G871,12,31))))</f>
        <v/>
      </c>
      <c r="M871" s="21" t="str">
        <f t="shared" si="111"/>
        <v/>
      </c>
      <c r="N871" s="21" t="str">
        <f t="shared" si="106"/>
        <v/>
      </c>
      <c r="O871" s="21" t="str">
        <f t="shared" si="107"/>
        <v/>
      </c>
      <c r="P871" s="21" t="str">
        <f t="shared" si="108"/>
        <v/>
      </c>
      <c r="Q871" s="21" t="str">
        <f t="shared" si="109"/>
        <v/>
      </c>
      <c r="R871" s="21" t="str">
        <f t="shared" si="110"/>
        <v/>
      </c>
      <c r="S871" s="7" t="str">
        <f>IF(ROW()-5&lt;=Kontroll!$B$8,1,"")</f>
        <v/>
      </c>
    </row>
    <row r="872" spans="1:19" x14ac:dyDescent="0.2">
      <c r="A872" s="7" t="str">
        <f t="shared" si="104"/>
        <v/>
      </c>
      <c r="B872" s="7" t="str">
        <f>IF($S872="","",INT(($A872-1)/Kontroll!$B$6)+1)</f>
        <v/>
      </c>
      <c r="C872" s="7" t="str">
        <f>IF($S872="","",MOD($A872-1,Kontroll!$B$6)+1)</f>
        <v/>
      </c>
      <c r="D872" s="15" t="str">
        <f>IF($S872="","",INDEX(Transjer!$A$6:$A$125,$B872))</f>
        <v/>
      </c>
      <c r="E872" s="15" t="str">
        <f>IF($S872="","",INDEX(Transjer!$B$6:$B$125,$B872))</f>
        <v/>
      </c>
      <c r="F872" s="16" t="str">
        <f>IF($S872="","",INDEX(Transjer!$C$6:$C$125,$B872))</f>
        <v/>
      </c>
      <c r="G872" s="17" t="str">
        <f>IF($S872="","",INDEX(Skjermingsrenter!$A$6:$A$35,$C872))</f>
        <v/>
      </c>
      <c r="H872" s="18" t="str">
        <f>IF($S872="","",INDEX(Transjer!$D$6:$D$125,$B872))</f>
        <v/>
      </c>
      <c r="I872" s="18" t="str">
        <f>IF($S872="","",INDEX(Transjer!$E$6:$E$125,$B872))</f>
        <v/>
      </c>
      <c r="J872" s="19" t="str">
        <f>IF($S872="","",INDEX(Skjermingsrenter!$B$6:$B$35,$C872))</f>
        <v/>
      </c>
      <c r="K872" s="20" t="str">
        <f t="shared" si="105"/>
        <v/>
      </c>
      <c r="L872" s="21" t="str">
        <f>IF($S872="","",IF($G872&lt;YEAR($F872),0,$H872*SUMIFS(Utbytter!$D$6:$D$1005,Utbytter!$A$6:$A$1005,$E872,Utbytter!$B$6:$B$1005,"&gt;="&amp;$K872,Utbytter!$B$6:$B$1005,"&lt;="&amp;DATE($G872,12,31))))</f>
        <v/>
      </c>
      <c r="M872" s="21" t="str">
        <f t="shared" si="111"/>
        <v/>
      </c>
      <c r="N872" s="21" t="str">
        <f t="shared" si="106"/>
        <v/>
      </c>
      <c r="O872" s="21" t="str">
        <f t="shared" si="107"/>
        <v/>
      </c>
      <c r="P872" s="21" t="str">
        <f t="shared" si="108"/>
        <v/>
      </c>
      <c r="Q872" s="21" t="str">
        <f t="shared" si="109"/>
        <v/>
      </c>
      <c r="R872" s="21" t="str">
        <f t="shared" si="110"/>
        <v/>
      </c>
      <c r="S872" s="7" t="str">
        <f>IF(ROW()-5&lt;=Kontroll!$B$8,1,"")</f>
        <v/>
      </c>
    </row>
    <row r="873" spans="1:19" x14ac:dyDescent="0.2">
      <c r="A873" s="7" t="str">
        <f t="shared" si="104"/>
        <v/>
      </c>
      <c r="B873" s="7" t="str">
        <f>IF($S873="","",INT(($A873-1)/Kontroll!$B$6)+1)</f>
        <v/>
      </c>
      <c r="C873" s="7" t="str">
        <f>IF($S873="","",MOD($A873-1,Kontroll!$B$6)+1)</f>
        <v/>
      </c>
      <c r="D873" s="15" t="str">
        <f>IF($S873="","",INDEX(Transjer!$A$6:$A$125,$B873))</f>
        <v/>
      </c>
      <c r="E873" s="15" t="str">
        <f>IF($S873="","",INDEX(Transjer!$B$6:$B$125,$B873))</f>
        <v/>
      </c>
      <c r="F873" s="16" t="str">
        <f>IF($S873="","",INDEX(Transjer!$C$6:$C$125,$B873))</f>
        <v/>
      </c>
      <c r="G873" s="17" t="str">
        <f>IF($S873="","",INDEX(Skjermingsrenter!$A$6:$A$35,$C873))</f>
        <v/>
      </c>
      <c r="H873" s="18" t="str">
        <f>IF($S873="","",INDEX(Transjer!$D$6:$D$125,$B873))</f>
        <v/>
      </c>
      <c r="I873" s="18" t="str">
        <f>IF($S873="","",INDEX(Transjer!$E$6:$E$125,$B873))</f>
        <v/>
      </c>
      <c r="J873" s="19" t="str">
        <f>IF($S873="","",INDEX(Skjermingsrenter!$B$6:$B$35,$C873))</f>
        <v/>
      </c>
      <c r="K873" s="20" t="str">
        <f t="shared" si="105"/>
        <v/>
      </c>
      <c r="L873" s="21" t="str">
        <f>IF($S873="","",IF($G873&lt;YEAR($F873),0,$H873*SUMIFS(Utbytter!$D$6:$D$1005,Utbytter!$A$6:$A$1005,$E873,Utbytter!$B$6:$B$1005,"&gt;="&amp;$K873,Utbytter!$B$6:$B$1005,"&lt;="&amp;DATE($G873,12,31))))</f>
        <v/>
      </c>
      <c r="M873" s="21" t="str">
        <f t="shared" si="111"/>
        <v/>
      </c>
      <c r="N873" s="21" t="str">
        <f t="shared" si="106"/>
        <v/>
      </c>
      <c r="O873" s="21" t="str">
        <f t="shared" si="107"/>
        <v/>
      </c>
      <c r="P873" s="21" t="str">
        <f t="shared" si="108"/>
        <v/>
      </c>
      <c r="Q873" s="21" t="str">
        <f t="shared" si="109"/>
        <v/>
      </c>
      <c r="R873" s="21" t="str">
        <f t="shared" si="110"/>
        <v/>
      </c>
      <c r="S873" s="7" t="str">
        <f>IF(ROW()-5&lt;=Kontroll!$B$8,1,"")</f>
        <v/>
      </c>
    </row>
    <row r="874" spans="1:19" x14ac:dyDescent="0.2">
      <c r="A874" s="7" t="str">
        <f t="shared" si="104"/>
        <v/>
      </c>
      <c r="B874" s="7" t="str">
        <f>IF($S874="","",INT(($A874-1)/Kontroll!$B$6)+1)</f>
        <v/>
      </c>
      <c r="C874" s="7" t="str">
        <f>IF($S874="","",MOD($A874-1,Kontroll!$B$6)+1)</f>
        <v/>
      </c>
      <c r="D874" s="15" t="str">
        <f>IF($S874="","",INDEX(Transjer!$A$6:$A$125,$B874))</f>
        <v/>
      </c>
      <c r="E874" s="15" t="str">
        <f>IF($S874="","",INDEX(Transjer!$B$6:$B$125,$B874))</f>
        <v/>
      </c>
      <c r="F874" s="16" t="str">
        <f>IF($S874="","",INDEX(Transjer!$C$6:$C$125,$B874))</f>
        <v/>
      </c>
      <c r="G874" s="17" t="str">
        <f>IF($S874="","",INDEX(Skjermingsrenter!$A$6:$A$35,$C874))</f>
        <v/>
      </c>
      <c r="H874" s="18" t="str">
        <f>IF($S874="","",INDEX(Transjer!$D$6:$D$125,$B874))</f>
        <v/>
      </c>
      <c r="I874" s="18" t="str">
        <f>IF($S874="","",INDEX(Transjer!$E$6:$E$125,$B874))</f>
        <v/>
      </c>
      <c r="J874" s="19" t="str">
        <f>IF($S874="","",INDEX(Skjermingsrenter!$B$6:$B$35,$C874))</f>
        <v/>
      </c>
      <c r="K874" s="20" t="str">
        <f t="shared" si="105"/>
        <v/>
      </c>
      <c r="L874" s="21" t="str">
        <f>IF($S874="","",IF($G874&lt;YEAR($F874),0,$H874*SUMIFS(Utbytter!$D$6:$D$1005,Utbytter!$A$6:$A$1005,$E874,Utbytter!$B$6:$B$1005,"&gt;="&amp;$K874,Utbytter!$B$6:$B$1005,"&lt;="&amp;DATE($G874,12,31))))</f>
        <v/>
      </c>
      <c r="M874" s="21" t="str">
        <f t="shared" si="111"/>
        <v/>
      </c>
      <c r="N874" s="21" t="str">
        <f t="shared" si="106"/>
        <v/>
      </c>
      <c r="O874" s="21" t="str">
        <f t="shared" si="107"/>
        <v/>
      </c>
      <c r="P874" s="21" t="str">
        <f t="shared" si="108"/>
        <v/>
      </c>
      <c r="Q874" s="21" t="str">
        <f t="shared" si="109"/>
        <v/>
      </c>
      <c r="R874" s="21" t="str">
        <f t="shared" si="110"/>
        <v/>
      </c>
      <c r="S874" s="7" t="str">
        <f>IF(ROW()-5&lt;=Kontroll!$B$8,1,"")</f>
        <v/>
      </c>
    </row>
    <row r="875" spans="1:19" x14ac:dyDescent="0.2">
      <c r="A875" s="7" t="str">
        <f t="shared" si="104"/>
        <v/>
      </c>
      <c r="B875" s="7" t="str">
        <f>IF($S875="","",INT(($A875-1)/Kontroll!$B$6)+1)</f>
        <v/>
      </c>
      <c r="C875" s="7" t="str">
        <f>IF($S875="","",MOD($A875-1,Kontroll!$B$6)+1)</f>
        <v/>
      </c>
      <c r="D875" s="15" t="str">
        <f>IF($S875="","",INDEX(Transjer!$A$6:$A$125,$B875))</f>
        <v/>
      </c>
      <c r="E875" s="15" t="str">
        <f>IF($S875="","",INDEX(Transjer!$B$6:$B$125,$B875))</f>
        <v/>
      </c>
      <c r="F875" s="16" t="str">
        <f>IF($S875="","",INDEX(Transjer!$C$6:$C$125,$B875))</f>
        <v/>
      </c>
      <c r="G875" s="17" t="str">
        <f>IF($S875="","",INDEX(Skjermingsrenter!$A$6:$A$35,$C875))</f>
        <v/>
      </c>
      <c r="H875" s="18" t="str">
        <f>IF($S875="","",INDEX(Transjer!$D$6:$D$125,$B875))</f>
        <v/>
      </c>
      <c r="I875" s="18" t="str">
        <f>IF($S875="","",INDEX(Transjer!$E$6:$E$125,$B875))</f>
        <v/>
      </c>
      <c r="J875" s="19" t="str">
        <f>IF($S875="","",INDEX(Skjermingsrenter!$B$6:$B$35,$C875))</f>
        <v/>
      </c>
      <c r="K875" s="20" t="str">
        <f t="shared" si="105"/>
        <v/>
      </c>
      <c r="L875" s="21" t="str">
        <f>IF($S875="","",IF($G875&lt;YEAR($F875),0,$H875*SUMIFS(Utbytter!$D$6:$D$1005,Utbytter!$A$6:$A$1005,$E875,Utbytter!$B$6:$B$1005,"&gt;="&amp;$K875,Utbytter!$B$6:$B$1005,"&lt;="&amp;DATE($G875,12,31))))</f>
        <v/>
      </c>
      <c r="M875" s="21" t="str">
        <f t="shared" si="111"/>
        <v/>
      </c>
      <c r="N875" s="21" t="str">
        <f t="shared" si="106"/>
        <v/>
      </c>
      <c r="O875" s="21" t="str">
        <f t="shared" si="107"/>
        <v/>
      </c>
      <c r="P875" s="21" t="str">
        <f t="shared" si="108"/>
        <v/>
      </c>
      <c r="Q875" s="21" t="str">
        <f t="shared" si="109"/>
        <v/>
      </c>
      <c r="R875" s="21" t="str">
        <f t="shared" si="110"/>
        <v/>
      </c>
      <c r="S875" s="7" t="str">
        <f>IF(ROW()-5&lt;=Kontroll!$B$8,1,"")</f>
        <v/>
      </c>
    </row>
    <row r="876" spans="1:19" x14ac:dyDescent="0.2">
      <c r="A876" s="7" t="str">
        <f t="shared" si="104"/>
        <v/>
      </c>
      <c r="B876" s="7" t="str">
        <f>IF($S876="","",INT(($A876-1)/Kontroll!$B$6)+1)</f>
        <v/>
      </c>
      <c r="C876" s="7" t="str">
        <f>IF($S876="","",MOD($A876-1,Kontroll!$B$6)+1)</f>
        <v/>
      </c>
      <c r="D876" s="15" t="str">
        <f>IF($S876="","",INDEX(Transjer!$A$6:$A$125,$B876))</f>
        <v/>
      </c>
      <c r="E876" s="15" t="str">
        <f>IF($S876="","",INDEX(Transjer!$B$6:$B$125,$B876))</f>
        <v/>
      </c>
      <c r="F876" s="16" t="str">
        <f>IF($S876="","",INDEX(Transjer!$C$6:$C$125,$B876))</f>
        <v/>
      </c>
      <c r="G876" s="17" t="str">
        <f>IF($S876="","",INDEX(Skjermingsrenter!$A$6:$A$35,$C876))</f>
        <v/>
      </c>
      <c r="H876" s="18" t="str">
        <f>IF($S876="","",INDEX(Transjer!$D$6:$D$125,$B876))</f>
        <v/>
      </c>
      <c r="I876" s="18" t="str">
        <f>IF($S876="","",INDEX(Transjer!$E$6:$E$125,$B876))</f>
        <v/>
      </c>
      <c r="J876" s="19" t="str">
        <f>IF($S876="","",INDEX(Skjermingsrenter!$B$6:$B$35,$C876))</f>
        <v/>
      </c>
      <c r="K876" s="20" t="str">
        <f t="shared" si="105"/>
        <v/>
      </c>
      <c r="L876" s="21" t="str">
        <f>IF($S876="","",IF($G876&lt;YEAR($F876),0,$H876*SUMIFS(Utbytter!$D$6:$D$1005,Utbytter!$A$6:$A$1005,$E876,Utbytter!$B$6:$B$1005,"&gt;="&amp;$K876,Utbytter!$B$6:$B$1005,"&lt;="&amp;DATE($G876,12,31))))</f>
        <v/>
      </c>
      <c r="M876" s="21" t="str">
        <f t="shared" si="111"/>
        <v/>
      </c>
      <c r="N876" s="21" t="str">
        <f t="shared" si="106"/>
        <v/>
      </c>
      <c r="O876" s="21" t="str">
        <f t="shared" si="107"/>
        <v/>
      </c>
      <c r="P876" s="21" t="str">
        <f t="shared" si="108"/>
        <v/>
      </c>
      <c r="Q876" s="21" t="str">
        <f t="shared" si="109"/>
        <v/>
      </c>
      <c r="R876" s="21" t="str">
        <f t="shared" si="110"/>
        <v/>
      </c>
      <c r="S876" s="7" t="str">
        <f>IF(ROW()-5&lt;=Kontroll!$B$8,1,"")</f>
        <v/>
      </c>
    </row>
    <row r="877" spans="1:19" x14ac:dyDescent="0.2">
      <c r="A877" s="7" t="str">
        <f t="shared" si="104"/>
        <v/>
      </c>
      <c r="B877" s="7" t="str">
        <f>IF($S877="","",INT(($A877-1)/Kontroll!$B$6)+1)</f>
        <v/>
      </c>
      <c r="C877" s="7" t="str">
        <f>IF($S877="","",MOD($A877-1,Kontroll!$B$6)+1)</f>
        <v/>
      </c>
      <c r="D877" s="15" t="str">
        <f>IF($S877="","",INDEX(Transjer!$A$6:$A$125,$B877))</f>
        <v/>
      </c>
      <c r="E877" s="15" t="str">
        <f>IF($S877="","",INDEX(Transjer!$B$6:$B$125,$B877))</f>
        <v/>
      </c>
      <c r="F877" s="16" t="str">
        <f>IF($S877="","",INDEX(Transjer!$C$6:$C$125,$B877))</f>
        <v/>
      </c>
      <c r="G877" s="17" t="str">
        <f>IF($S877="","",INDEX(Skjermingsrenter!$A$6:$A$35,$C877))</f>
        <v/>
      </c>
      <c r="H877" s="18" t="str">
        <f>IF($S877="","",INDEX(Transjer!$D$6:$D$125,$B877))</f>
        <v/>
      </c>
      <c r="I877" s="18" t="str">
        <f>IF($S877="","",INDEX(Transjer!$E$6:$E$125,$B877))</f>
        <v/>
      </c>
      <c r="J877" s="19" t="str">
        <f>IF($S877="","",INDEX(Skjermingsrenter!$B$6:$B$35,$C877))</f>
        <v/>
      </c>
      <c r="K877" s="20" t="str">
        <f t="shared" si="105"/>
        <v/>
      </c>
      <c r="L877" s="21" t="str">
        <f>IF($S877="","",IF($G877&lt;YEAR($F877),0,$H877*SUMIFS(Utbytter!$D$6:$D$1005,Utbytter!$A$6:$A$1005,$E877,Utbytter!$B$6:$B$1005,"&gt;="&amp;$K877,Utbytter!$B$6:$B$1005,"&lt;="&amp;DATE($G877,12,31))))</f>
        <v/>
      </c>
      <c r="M877" s="21" t="str">
        <f t="shared" si="111"/>
        <v/>
      </c>
      <c r="N877" s="21" t="str">
        <f t="shared" si="106"/>
        <v/>
      </c>
      <c r="O877" s="21" t="str">
        <f t="shared" si="107"/>
        <v/>
      </c>
      <c r="P877" s="21" t="str">
        <f t="shared" si="108"/>
        <v/>
      </c>
      <c r="Q877" s="21" t="str">
        <f t="shared" si="109"/>
        <v/>
      </c>
      <c r="R877" s="21" t="str">
        <f t="shared" si="110"/>
        <v/>
      </c>
      <c r="S877" s="7" t="str">
        <f>IF(ROW()-5&lt;=Kontroll!$B$8,1,"")</f>
        <v/>
      </c>
    </row>
    <row r="878" spans="1:19" x14ac:dyDescent="0.2">
      <c r="A878" s="7" t="str">
        <f t="shared" si="104"/>
        <v/>
      </c>
      <c r="B878" s="7" t="str">
        <f>IF($S878="","",INT(($A878-1)/Kontroll!$B$6)+1)</f>
        <v/>
      </c>
      <c r="C878" s="7" t="str">
        <f>IF($S878="","",MOD($A878-1,Kontroll!$B$6)+1)</f>
        <v/>
      </c>
      <c r="D878" s="15" t="str">
        <f>IF($S878="","",INDEX(Transjer!$A$6:$A$125,$B878))</f>
        <v/>
      </c>
      <c r="E878" s="15" t="str">
        <f>IF($S878="","",INDEX(Transjer!$B$6:$B$125,$B878))</f>
        <v/>
      </c>
      <c r="F878" s="16" t="str">
        <f>IF($S878="","",INDEX(Transjer!$C$6:$C$125,$B878))</f>
        <v/>
      </c>
      <c r="G878" s="17" t="str">
        <f>IF($S878="","",INDEX(Skjermingsrenter!$A$6:$A$35,$C878))</f>
        <v/>
      </c>
      <c r="H878" s="18" t="str">
        <f>IF($S878="","",INDEX(Transjer!$D$6:$D$125,$B878))</f>
        <v/>
      </c>
      <c r="I878" s="18" t="str">
        <f>IF($S878="","",INDEX(Transjer!$E$6:$E$125,$B878))</f>
        <v/>
      </c>
      <c r="J878" s="19" t="str">
        <f>IF($S878="","",INDEX(Skjermingsrenter!$B$6:$B$35,$C878))</f>
        <v/>
      </c>
      <c r="K878" s="20" t="str">
        <f t="shared" si="105"/>
        <v/>
      </c>
      <c r="L878" s="21" t="str">
        <f>IF($S878="","",IF($G878&lt;YEAR($F878),0,$H878*SUMIFS(Utbytter!$D$6:$D$1005,Utbytter!$A$6:$A$1005,$E878,Utbytter!$B$6:$B$1005,"&gt;="&amp;$K878,Utbytter!$B$6:$B$1005,"&lt;="&amp;DATE($G878,12,31))))</f>
        <v/>
      </c>
      <c r="M878" s="21" t="str">
        <f t="shared" si="111"/>
        <v/>
      </c>
      <c r="N878" s="21" t="str">
        <f t="shared" si="106"/>
        <v/>
      </c>
      <c r="O878" s="21" t="str">
        <f t="shared" si="107"/>
        <v/>
      </c>
      <c r="P878" s="21" t="str">
        <f t="shared" si="108"/>
        <v/>
      </c>
      <c r="Q878" s="21" t="str">
        <f t="shared" si="109"/>
        <v/>
      </c>
      <c r="R878" s="21" t="str">
        <f t="shared" si="110"/>
        <v/>
      </c>
      <c r="S878" s="7" t="str">
        <f>IF(ROW()-5&lt;=Kontroll!$B$8,1,"")</f>
        <v/>
      </c>
    </row>
    <row r="879" spans="1:19" x14ac:dyDescent="0.2">
      <c r="A879" s="7" t="str">
        <f t="shared" si="104"/>
        <v/>
      </c>
      <c r="B879" s="7" t="str">
        <f>IF($S879="","",INT(($A879-1)/Kontroll!$B$6)+1)</f>
        <v/>
      </c>
      <c r="C879" s="7" t="str">
        <f>IF($S879="","",MOD($A879-1,Kontroll!$B$6)+1)</f>
        <v/>
      </c>
      <c r="D879" s="15" t="str">
        <f>IF($S879="","",INDEX(Transjer!$A$6:$A$125,$B879))</f>
        <v/>
      </c>
      <c r="E879" s="15" t="str">
        <f>IF($S879="","",INDEX(Transjer!$B$6:$B$125,$B879))</f>
        <v/>
      </c>
      <c r="F879" s="16" t="str">
        <f>IF($S879="","",INDEX(Transjer!$C$6:$C$125,$B879))</f>
        <v/>
      </c>
      <c r="G879" s="17" t="str">
        <f>IF($S879="","",INDEX(Skjermingsrenter!$A$6:$A$35,$C879))</f>
        <v/>
      </c>
      <c r="H879" s="18" t="str">
        <f>IF($S879="","",INDEX(Transjer!$D$6:$D$125,$B879))</f>
        <v/>
      </c>
      <c r="I879" s="18" t="str">
        <f>IF($S879="","",INDEX(Transjer!$E$6:$E$125,$B879))</f>
        <v/>
      </c>
      <c r="J879" s="19" t="str">
        <f>IF($S879="","",INDEX(Skjermingsrenter!$B$6:$B$35,$C879))</f>
        <v/>
      </c>
      <c r="K879" s="20" t="str">
        <f t="shared" si="105"/>
        <v/>
      </c>
      <c r="L879" s="21" t="str">
        <f>IF($S879="","",IF($G879&lt;YEAR($F879),0,$H879*SUMIFS(Utbytter!$D$6:$D$1005,Utbytter!$A$6:$A$1005,$E879,Utbytter!$B$6:$B$1005,"&gt;="&amp;$K879,Utbytter!$B$6:$B$1005,"&lt;="&amp;DATE($G879,12,31))))</f>
        <v/>
      </c>
      <c r="M879" s="21" t="str">
        <f t="shared" si="111"/>
        <v/>
      </c>
      <c r="N879" s="21" t="str">
        <f t="shared" si="106"/>
        <v/>
      </c>
      <c r="O879" s="21" t="str">
        <f t="shared" si="107"/>
        <v/>
      </c>
      <c r="P879" s="21" t="str">
        <f t="shared" si="108"/>
        <v/>
      </c>
      <c r="Q879" s="21" t="str">
        <f t="shared" si="109"/>
        <v/>
      </c>
      <c r="R879" s="21" t="str">
        <f t="shared" si="110"/>
        <v/>
      </c>
      <c r="S879" s="7" t="str">
        <f>IF(ROW()-5&lt;=Kontroll!$B$8,1,"")</f>
        <v/>
      </c>
    </row>
    <row r="880" spans="1:19" x14ac:dyDescent="0.2">
      <c r="A880" s="7" t="str">
        <f t="shared" si="104"/>
        <v/>
      </c>
      <c r="B880" s="7" t="str">
        <f>IF($S880="","",INT(($A880-1)/Kontroll!$B$6)+1)</f>
        <v/>
      </c>
      <c r="C880" s="7" t="str">
        <f>IF($S880="","",MOD($A880-1,Kontroll!$B$6)+1)</f>
        <v/>
      </c>
      <c r="D880" s="15" t="str">
        <f>IF($S880="","",INDEX(Transjer!$A$6:$A$125,$B880))</f>
        <v/>
      </c>
      <c r="E880" s="15" t="str">
        <f>IF($S880="","",INDEX(Transjer!$B$6:$B$125,$B880))</f>
        <v/>
      </c>
      <c r="F880" s="16" t="str">
        <f>IF($S880="","",INDEX(Transjer!$C$6:$C$125,$B880))</f>
        <v/>
      </c>
      <c r="G880" s="17" t="str">
        <f>IF($S880="","",INDEX(Skjermingsrenter!$A$6:$A$35,$C880))</f>
        <v/>
      </c>
      <c r="H880" s="18" t="str">
        <f>IF($S880="","",INDEX(Transjer!$D$6:$D$125,$B880))</f>
        <v/>
      </c>
      <c r="I880" s="18" t="str">
        <f>IF($S880="","",INDEX(Transjer!$E$6:$E$125,$B880))</f>
        <v/>
      </c>
      <c r="J880" s="19" t="str">
        <f>IF($S880="","",INDEX(Skjermingsrenter!$B$6:$B$35,$C880))</f>
        <v/>
      </c>
      <c r="K880" s="20" t="str">
        <f t="shared" si="105"/>
        <v/>
      </c>
      <c r="L880" s="21" t="str">
        <f>IF($S880="","",IF($G880&lt;YEAR($F880),0,$H880*SUMIFS(Utbytter!$D$6:$D$1005,Utbytter!$A$6:$A$1005,$E880,Utbytter!$B$6:$B$1005,"&gt;="&amp;$K880,Utbytter!$B$6:$B$1005,"&lt;="&amp;DATE($G880,12,31))))</f>
        <v/>
      </c>
      <c r="M880" s="21" t="str">
        <f t="shared" si="111"/>
        <v/>
      </c>
      <c r="N880" s="21" t="str">
        <f t="shared" si="106"/>
        <v/>
      </c>
      <c r="O880" s="21" t="str">
        <f t="shared" si="107"/>
        <v/>
      </c>
      <c r="P880" s="21" t="str">
        <f t="shared" si="108"/>
        <v/>
      </c>
      <c r="Q880" s="21" t="str">
        <f t="shared" si="109"/>
        <v/>
      </c>
      <c r="R880" s="21" t="str">
        <f t="shared" si="110"/>
        <v/>
      </c>
      <c r="S880" s="7" t="str">
        <f>IF(ROW()-5&lt;=Kontroll!$B$8,1,"")</f>
        <v/>
      </c>
    </row>
    <row r="881" spans="1:19" x14ac:dyDescent="0.2">
      <c r="A881" s="7" t="str">
        <f t="shared" si="104"/>
        <v/>
      </c>
      <c r="B881" s="7" t="str">
        <f>IF($S881="","",INT(($A881-1)/Kontroll!$B$6)+1)</f>
        <v/>
      </c>
      <c r="C881" s="7" t="str">
        <f>IF($S881="","",MOD($A881-1,Kontroll!$B$6)+1)</f>
        <v/>
      </c>
      <c r="D881" s="15" t="str">
        <f>IF($S881="","",INDEX(Transjer!$A$6:$A$125,$B881))</f>
        <v/>
      </c>
      <c r="E881" s="15" t="str">
        <f>IF($S881="","",INDEX(Transjer!$B$6:$B$125,$B881))</f>
        <v/>
      </c>
      <c r="F881" s="16" t="str">
        <f>IF($S881="","",INDEX(Transjer!$C$6:$C$125,$B881))</f>
        <v/>
      </c>
      <c r="G881" s="17" t="str">
        <f>IF($S881="","",INDEX(Skjermingsrenter!$A$6:$A$35,$C881))</f>
        <v/>
      </c>
      <c r="H881" s="18" t="str">
        <f>IF($S881="","",INDEX(Transjer!$D$6:$D$125,$B881))</f>
        <v/>
      </c>
      <c r="I881" s="18" t="str">
        <f>IF($S881="","",INDEX(Transjer!$E$6:$E$125,$B881))</f>
        <v/>
      </c>
      <c r="J881" s="19" t="str">
        <f>IF($S881="","",INDEX(Skjermingsrenter!$B$6:$B$35,$C881))</f>
        <v/>
      </c>
      <c r="K881" s="20" t="str">
        <f t="shared" si="105"/>
        <v/>
      </c>
      <c r="L881" s="21" t="str">
        <f>IF($S881="","",IF($G881&lt;YEAR($F881),0,$H881*SUMIFS(Utbytter!$D$6:$D$1005,Utbytter!$A$6:$A$1005,$E881,Utbytter!$B$6:$B$1005,"&gt;="&amp;$K881,Utbytter!$B$6:$B$1005,"&lt;="&amp;DATE($G881,12,31))))</f>
        <v/>
      </c>
      <c r="M881" s="21" t="str">
        <f t="shared" si="111"/>
        <v/>
      </c>
      <c r="N881" s="21" t="str">
        <f t="shared" si="106"/>
        <v/>
      </c>
      <c r="O881" s="21" t="str">
        <f t="shared" si="107"/>
        <v/>
      </c>
      <c r="P881" s="21" t="str">
        <f t="shared" si="108"/>
        <v/>
      </c>
      <c r="Q881" s="21" t="str">
        <f t="shared" si="109"/>
        <v/>
      </c>
      <c r="R881" s="21" t="str">
        <f t="shared" si="110"/>
        <v/>
      </c>
      <c r="S881" s="7" t="str">
        <f>IF(ROW()-5&lt;=Kontroll!$B$8,1,"")</f>
        <v/>
      </c>
    </row>
    <row r="882" spans="1:19" x14ac:dyDescent="0.2">
      <c r="A882" s="7" t="str">
        <f t="shared" si="104"/>
        <v/>
      </c>
      <c r="B882" s="7" t="str">
        <f>IF($S882="","",INT(($A882-1)/Kontroll!$B$6)+1)</f>
        <v/>
      </c>
      <c r="C882" s="7" t="str">
        <f>IF($S882="","",MOD($A882-1,Kontroll!$B$6)+1)</f>
        <v/>
      </c>
      <c r="D882" s="15" t="str">
        <f>IF($S882="","",INDEX(Transjer!$A$6:$A$125,$B882))</f>
        <v/>
      </c>
      <c r="E882" s="15" t="str">
        <f>IF($S882="","",INDEX(Transjer!$B$6:$B$125,$B882))</f>
        <v/>
      </c>
      <c r="F882" s="16" t="str">
        <f>IF($S882="","",INDEX(Transjer!$C$6:$C$125,$B882))</f>
        <v/>
      </c>
      <c r="G882" s="17" t="str">
        <f>IF($S882="","",INDEX(Skjermingsrenter!$A$6:$A$35,$C882))</f>
        <v/>
      </c>
      <c r="H882" s="18" t="str">
        <f>IF($S882="","",INDEX(Transjer!$D$6:$D$125,$B882))</f>
        <v/>
      </c>
      <c r="I882" s="18" t="str">
        <f>IF($S882="","",INDEX(Transjer!$E$6:$E$125,$B882))</f>
        <v/>
      </c>
      <c r="J882" s="19" t="str">
        <f>IF($S882="","",INDEX(Skjermingsrenter!$B$6:$B$35,$C882))</f>
        <v/>
      </c>
      <c r="K882" s="20" t="str">
        <f t="shared" si="105"/>
        <v/>
      </c>
      <c r="L882" s="21" t="str">
        <f>IF($S882="","",IF($G882&lt;YEAR($F882),0,$H882*SUMIFS(Utbytter!$D$6:$D$1005,Utbytter!$A$6:$A$1005,$E882,Utbytter!$B$6:$B$1005,"&gt;="&amp;$K882,Utbytter!$B$6:$B$1005,"&lt;="&amp;DATE($G882,12,31))))</f>
        <v/>
      </c>
      <c r="M882" s="21" t="str">
        <f t="shared" si="111"/>
        <v/>
      </c>
      <c r="N882" s="21" t="str">
        <f t="shared" si="106"/>
        <v/>
      </c>
      <c r="O882" s="21" t="str">
        <f t="shared" si="107"/>
        <v/>
      </c>
      <c r="P882" s="21" t="str">
        <f t="shared" si="108"/>
        <v/>
      </c>
      <c r="Q882" s="21" t="str">
        <f t="shared" si="109"/>
        <v/>
      </c>
      <c r="R882" s="21" t="str">
        <f t="shared" si="110"/>
        <v/>
      </c>
      <c r="S882" s="7" t="str">
        <f>IF(ROW()-5&lt;=Kontroll!$B$8,1,"")</f>
        <v/>
      </c>
    </row>
    <row r="883" spans="1:19" x14ac:dyDescent="0.2">
      <c r="A883" s="7" t="str">
        <f t="shared" si="104"/>
        <v/>
      </c>
      <c r="B883" s="7" t="str">
        <f>IF($S883="","",INT(($A883-1)/Kontroll!$B$6)+1)</f>
        <v/>
      </c>
      <c r="C883" s="7" t="str">
        <f>IF($S883="","",MOD($A883-1,Kontroll!$B$6)+1)</f>
        <v/>
      </c>
      <c r="D883" s="15" t="str">
        <f>IF($S883="","",INDEX(Transjer!$A$6:$A$125,$B883))</f>
        <v/>
      </c>
      <c r="E883" s="15" t="str">
        <f>IF($S883="","",INDEX(Transjer!$B$6:$B$125,$B883))</f>
        <v/>
      </c>
      <c r="F883" s="16" t="str">
        <f>IF($S883="","",INDEX(Transjer!$C$6:$C$125,$B883))</f>
        <v/>
      </c>
      <c r="G883" s="17" t="str">
        <f>IF($S883="","",INDEX(Skjermingsrenter!$A$6:$A$35,$C883))</f>
        <v/>
      </c>
      <c r="H883" s="18" t="str">
        <f>IF($S883="","",INDEX(Transjer!$D$6:$D$125,$B883))</f>
        <v/>
      </c>
      <c r="I883" s="18" t="str">
        <f>IF($S883="","",INDEX(Transjer!$E$6:$E$125,$B883))</f>
        <v/>
      </c>
      <c r="J883" s="19" t="str">
        <f>IF($S883="","",INDEX(Skjermingsrenter!$B$6:$B$35,$C883))</f>
        <v/>
      </c>
      <c r="K883" s="20" t="str">
        <f t="shared" si="105"/>
        <v/>
      </c>
      <c r="L883" s="21" t="str">
        <f>IF($S883="","",IF($G883&lt;YEAR($F883),0,$H883*SUMIFS(Utbytter!$D$6:$D$1005,Utbytter!$A$6:$A$1005,$E883,Utbytter!$B$6:$B$1005,"&gt;="&amp;$K883,Utbytter!$B$6:$B$1005,"&lt;="&amp;DATE($G883,12,31))))</f>
        <v/>
      </c>
      <c r="M883" s="21" t="str">
        <f t="shared" si="111"/>
        <v/>
      </c>
      <c r="N883" s="21" t="str">
        <f t="shared" si="106"/>
        <v/>
      </c>
      <c r="O883" s="21" t="str">
        <f t="shared" si="107"/>
        <v/>
      </c>
      <c r="P883" s="21" t="str">
        <f t="shared" si="108"/>
        <v/>
      </c>
      <c r="Q883" s="21" t="str">
        <f t="shared" si="109"/>
        <v/>
      </c>
      <c r="R883" s="21" t="str">
        <f t="shared" si="110"/>
        <v/>
      </c>
      <c r="S883" s="7" t="str">
        <f>IF(ROW()-5&lt;=Kontroll!$B$8,1,"")</f>
        <v/>
      </c>
    </row>
    <row r="884" spans="1:19" x14ac:dyDescent="0.2">
      <c r="A884" s="7" t="str">
        <f t="shared" si="104"/>
        <v/>
      </c>
      <c r="B884" s="7" t="str">
        <f>IF($S884="","",INT(($A884-1)/Kontroll!$B$6)+1)</f>
        <v/>
      </c>
      <c r="C884" s="7" t="str">
        <f>IF($S884="","",MOD($A884-1,Kontroll!$B$6)+1)</f>
        <v/>
      </c>
      <c r="D884" s="15" t="str">
        <f>IF($S884="","",INDEX(Transjer!$A$6:$A$125,$B884))</f>
        <v/>
      </c>
      <c r="E884" s="15" t="str">
        <f>IF($S884="","",INDEX(Transjer!$B$6:$B$125,$B884))</f>
        <v/>
      </c>
      <c r="F884" s="16" t="str">
        <f>IF($S884="","",INDEX(Transjer!$C$6:$C$125,$B884))</f>
        <v/>
      </c>
      <c r="G884" s="17" t="str">
        <f>IF($S884="","",INDEX(Skjermingsrenter!$A$6:$A$35,$C884))</f>
        <v/>
      </c>
      <c r="H884" s="18" t="str">
        <f>IF($S884="","",INDEX(Transjer!$D$6:$D$125,$B884))</f>
        <v/>
      </c>
      <c r="I884" s="18" t="str">
        <f>IF($S884="","",INDEX(Transjer!$E$6:$E$125,$B884))</f>
        <v/>
      </c>
      <c r="J884" s="19" t="str">
        <f>IF($S884="","",INDEX(Skjermingsrenter!$B$6:$B$35,$C884))</f>
        <v/>
      </c>
      <c r="K884" s="20" t="str">
        <f t="shared" si="105"/>
        <v/>
      </c>
      <c r="L884" s="21" t="str">
        <f>IF($S884="","",IF($G884&lt;YEAR($F884),0,$H884*SUMIFS(Utbytter!$D$6:$D$1005,Utbytter!$A$6:$A$1005,$E884,Utbytter!$B$6:$B$1005,"&gt;="&amp;$K884,Utbytter!$B$6:$B$1005,"&lt;="&amp;DATE($G884,12,31))))</f>
        <v/>
      </c>
      <c r="M884" s="21" t="str">
        <f t="shared" si="111"/>
        <v/>
      </c>
      <c r="N884" s="21" t="str">
        <f t="shared" si="106"/>
        <v/>
      </c>
      <c r="O884" s="21" t="str">
        <f t="shared" si="107"/>
        <v/>
      </c>
      <c r="P884" s="21" t="str">
        <f t="shared" si="108"/>
        <v/>
      </c>
      <c r="Q884" s="21" t="str">
        <f t="shared" si="109"/>
        <v/>
      </c>
      <c r="R884" s="21" t="str">
        <f t="shared" si="110"/>
        <v/>
      </c>
      <c r="S884" s="7" t="str">
        <f>IF(ROW()-5&lt;=Kontroll!$B$8,1,"")</f>
        <v/>
      </c>
    </row>
    <row r="885" spans="1:19" x14ac:dyDescent="0.2">
      <c r="A885" s="7" t="str">
        <f t="shared" si="104"/>
        <v/>
      </c>
      <c r="B885" s="7" t="str">
        <f>IF($S885="","",INT(($A885-1)/Kontroll!$B$6)+1)</f>
        <v/>
      </c>
      <c r="C885" s="7" t="str">
        <f>IF($S885="","",MOD($A885-1,Kontroll!$B$6)+1)</f>
        <v/>
      </c>
      <c r="D885" s="15" t="str">
        <f>IF($S885="","",INDEX(Transjer!$A$6:$A$125,$B885))</f>
        <v/>
      </c>
      <c r="E885" s="15" t="str">
        <f>IF($S885="","",INDEX(Transjer!$B$6:$B$125,$B885))</f>
        <v/>
      </c>
      <c r="F885" s="16" t="str">
        <f>IF($S885="","",INDEX(Transjer!$C$6:$C$125,$B885))</f>
        <v/>
      </c>
      <c r="G885" s="17" t="str">
        <f>IF($S885="","",INDEX(Skjermingsrenter!$A$6:$A$35,$C885))</f>
        <v/>
      </c>
      <c r="H885" s="18" t="str">
        <f>IF($S885="","",INDEX(Transjer!$D$6:$D$125,$B885))</f>
        <v/>
      </c>
      <c r="I885" s="18" t="str">
        <f>IF($S885="","",INDEX(Transjer!$E$6:$E$125,$B885))</f>
        <v/>
      </c>
      <c r="J885" s="19" t="str">
        <f>IF($S885="","",INDEX(Skjermingsrenter!$B$6:$B$35,$C885))</f>
        <v/>
      </c>
      <c r="K885" s="20" t="str">
        <f t="shared" si="105"/>
        <v/>
      </c>
      <c r="L885" s="21" t="str">
        <f>IF($S885="","",IF($G885&lt;YEAR($F885),0,$H885*SUMIFS(Utbytter!$D$6:$D$1005,Utbytter!$A$6:$A$1005,$E885,Utbytter!$B$6:$B$1005,"&gt;="&amp;$K885,Utbytter!$B$6:$B$1005,"&lt;="&amp;DATE($G885,12,31))))</f>
        <v/>
      </c>
      <c r="M885" s="21" t="str">
        <f t="shared" si="111"/>
        <v/>
      </c>
      <c r="N885" s="21" t="str">
        <f t="shared" si="106"/>
        <v/>
      </c>
      <c r="O885" s="21" t="str">
        <f t="shared" si="107"/>
        <v/>
      </c>
      <c r="P885" s="21" t="str">
        <f t="shared" si="108"/>
        <v/>
      </c>
      <c r="Q885" s="21" t="str">
        <f t="shared" si="109"/>
        <v/>
      </c>
      <c r="R885" s="21" t="str">
        <f t="shared" si="110"/>
        <v/>
      </c>
      <c r="S885" s="7" t="str">
        <f>IF(ROW()-5&lt;=Kontroll!$B$8,1,"")</f>
        <v/>
      </c>
    </row>
    <row r="886" spans="1:19" x14ac:dyDescent="0.2">
      <c r="A886" s="7" t="str">
        <f t="shared" si="104"/>
        <v/>
      </c>
      <c r="B886" s="7" t="str">
        <f>IF($S886="","",INT(($A886-1)/Kontroll!$B$6)+1)</f>
        <v/>
      </c>
      <c r="C886" s="7" t="str">
        <f>IF($S886="","",MOD($A886-1,Kontroll!$B$6)+1)</f>
        <v/>
      </c>
      <c r="D886" s="15" t="str">
        <f>IF($S886="","",INDEX(Transjer!$A$6:$A$125,$B886))</f>
        <v/>
      </c>
      <c r="E886" s="15" t="str">
        <f>IF($S886="","",INDEX(Transjer!$B$6:$B$125,$B886))</f>
        <v/>
      </c>
      <c r="F886" s="16" t="str">
        <f>IF($S886="","",INDEX(Transjer!$C$6:$C$125,$B886))</f>
        <v/>
      </c>
      <c r="G886" s="17" t="str">
        <f>IF($S886="","",INDEX(Skjermingsrenter!$A$6:$A$35,$C886))</f>
        <v/>
      </c>
      <c r="H886" s="18" t="str">
        <f>IF($S886="","",INDEX(Transjer!$D$6:$D$125,$B886))</f>
        <v/>
      </c>
      <c r="I886" s="18" t="str">
        <f>IF($S886="","",INDEX(Transjer!$E$6:$E$125,$B886))</f>
        <v/>
      </c>
      <c r="J886" s="19" t="str">
        <f>IF($S886="","",INDEX(Skjermingsrenter!$B$6:$B$35,$C886))</f>
        <v/>
      </c>
      <c r="K886" s="20" t="str">
        <f t="shared" si="105"/>
        <v/>
      </c>
      <c r="L886" s="21" t="str">
        <f>IF($S886="","",IF($G886&lt;YEAR($F886),0,$H886*SUMIFS(Utbytter!$D$6:$D$1005,Utbytter!$A$6:$A$1005,$E886,Utbytter!$B$6:$B$1005,"&gt;="&amp;$K886,Utbytter!$B$6:$B$1005,"&lt;="&amp;DATE($G886,12,31))))</f>
        <v/>
      </c>
      <c r="M886" s="21" t="str">
        <f t="shared" si="111"/>
        <v/>
      </c>
      <c r="N886" s="21" t="str">
        <f t="shared" si="106"/>
        <v/>
      </c>
      <c r="O886" s="21" t="str">
        <f t="shared" si="107"/>
        <v/>
      </c>
      <c r="P886" s="21" t="str">
        <f t="shared" si="108"/>
        <v/>
      </c>
      <c r="Q886" s="21" t="str">
        <f t="shared" si="109"/>
        <v/>
      </c>
      <c r="R886" s="21" t="str">
        <f t="shared" si="110"/>
        <v/>
      </c>
      <c r="S886" s="7" t="str">
        <f>IF(ROW()-5&lt;=Kontroll!$B$8,1,"")</f>
        <v/>
      </c>
    </row>
    <row r="887" spans="1:19" x14ac:dyDescent="0.2">
      <c r="A887" s="7" t="str">
        <f t="shared" si="104"/>
        <v/>
      </c>
      <c r="B887" s="7" t="str">
        <f>IF($S887="","",INT(($A887-1)/Kontroll!$B$6)+1)</f>
        <v/>
      </c>
      <c r="C887" s="7" t="str">
        <f>IF($S887="","",MOD($A887-1,Kontroll!$B$6)+1)</f>
        <v/>
      </c>
      <c r="D887" s="15" t="str">
        <f>IF($S887="","",INDEX(Transjer!$A$6:$A$125,$B887))</f>
        <v/>
      </c>
      <c r="E887" s="15" t="str">
        <f>IF($S887="","",INDEX(Transjer!$B$6:$B$125,$B887))</f>
        <v/>
      </c>
      <c r="F887" s="16" t="str">
        <f>IF($S887="","",INDEX(Transjer!$C$6:$C$125,$B887))</f>
        <v/>
      </c>
      <c r="G887" s="17" t="str">
        <f>IF($S887="","",INDEX(Skjermingsrenter!$A$6:$A$35,$C887))</f>
        <v/>
      </c>
      <c r="H887" s="18" t="str">
        <f>IF($S887="","",INDEX(Transjer!$D$6:$D$125,$B887))</f>
        <v/>
      </c>
      <c r="I887" s="18" t="str">
        <f>IF($S887="","",INDEX(Transjer!$E$6:$E$125,$B887))</f>
        <v/>
      </c>
      <c r="J887" s="19" t="str">
        <f>IF($S887="","",INDEX(Skjermingsrenter!$B$6:$B$35,$C887))</f>
        <v/>
      </c>
      <c r="K887" s="20" t="str">
        <f t="shared" si="105"/>
        <v/>
      </c>
      <c r="L887" s="21" t="str">
        <f>IF($S887="","",IF($G887&lt;YEAR($F887),0,$H887*SUMIFS(Utbytter!$D$6:$D$1005,Utbytter!$A$6:$A$1005,$E887,Utbytter!$B$6:$B$1005,"&gt;="&amp;$K887,Utbytter!$B$6:$B$1005,"&lt;="&amp;DATE($G887,12,31))))</f>
        <v/>
      </c>
      <c r="M887" s="21" t="str">
        <f t="shared" si="111"/>
        <v/>
      </c>
      <c r="N887" s="21" t="str">
        <f t="shared" si="106"/>
        <v/>
      </c>
      <c r="O887" s="21" t="str">
        <f t="shared" si="107"/>
        <v/>
      </c>
      <c r="P887" s="21" t="str">
        <f t="shared" si="108"/>
        <v/>
      </c>
      <c r="Q887" s="21" t="str">
        <f t="shared" si="109"/>
        <v/>
      </c>
      <c r="R887" s="21" t="str">
        <f t="shared" si="110"/>
        <v/>
      </c>
      <c r="S887" s="7" t="str">
        <f>IF(ROW()-5&lt;=Kontroll!$B$8,1,"")</f>
        <v/>
      </c>
    </row>
    <row r="888" spans="1:19" x14ac:dyDescent="0.2">
      <c r="A888" s="7" t="str">
        <f t="shared" si="104"/>
        <v/>
      </c>
      <c r="B888" s="7" t="str">
        <f>IF($S888="","",INT(($A888-1)/Kontroll!$B$6)+1)</f>
        <v/>
      </c>
      <c r="C888" s="7" t="str">
        <f>IF($S888="","",MOD($A888-1,Kontroll!$B$6)+1)</f>
        <v/>
      </c>
      <c r="D888" s="15" t="str">
        <f>IF($S888="","",INDEX(Transjer!$A$6:$A$125,$B888))</f>
        <v/>
      </c>
      <c r="E888" s="15" t="str">
        <f>IF($S888="","",INDEX(Transjer!$B$6:$B$125,$B888))</f>
        <v/>
      </c>
      <c r="F888" s="16" t="str">
        <f>IF($S888="","",INDEX(Transjer!$C$6:$C$125,$B888))</f>
        <v/>
      </c>
      <c r="G888" s="17" t="str">
        <f>IF($S888="","",INDEX(Skjermingsrenter!$A$6:$A$35,$C888))</f>
        <v/>
      </c>
      <c r="H888" s="18" t="str">
        <f>IF($S888="","",INDEX(Transjer!$D$6:$D$125,$B888))</f>
        <v/>
      </c>
      <c r="I888" s="18" t="str">
        <f>IF($S888="","",INDEX(Transjer!$E$6:$E$125,$B888))</f>
        <v/>
      </c>
      <c r="J888" s="19" t="str">
        <f>IF($S888="","",INDEX(Skjermingsrenter!$B$6:$B$35,$C888))</f>
        <v/>
      </c>
      <c r="K888" s="20" t="str">
        <f t="shared" si="105"/>
        <v/>
      </c>
      <c r="L888" s="21" t="str">
        <f>IF($S888="","",IF($G888&lt;YEAR($F888),0,$H888*SUMIFS(Utbytter!$D$6:$D$1005,Utbytter!$A$6:$A$1005,$E888,Utbytter!$B$6:$B$1005,"&gt;="&amp;$K888,Utbytter!$B$6:$B$1005,"&lt;="&amp;DATE($G888,12,31))))</f>
        <v/>
      </c>
      <c r="M888" s="21" t="str">
        <f t="shared" si="111"/>
        <v/>
      </c>
      <c r="N888" s="21" t="str">
        <f t="shared" si="106"/>
        <v/>
      </c>
      <c r="O888" s="21" t="str">
        <f t="shared" si="107"/>
        <v/>
      </c>
      <c r="P888" s="21" t="str">
        <f t="shared" si="108"/>
        <v/>
      </c>
      <c r="Q888" s="21" t="str">
        <f t="shared" si="109"/>
        <v/>
      </c>
      <c r="R888" s="21" t="str">
        <f t="shared" si="110"/>
        <v/>
      </c>
      <c r="S888" s="7" t="str">
        <f>IF(ROW()-5&lt;=Kontroll!$B$8,1,"")</f>
        <v/>
      </c>
    </row>
    <row r="889" spans="1:19" x14ac:dyDescent="0.2">
      <c r="A889" s="7" t="str">
        <f t="shared" si="104"/>
        <v/>
      </c>
      <c r="B889" s="7" t="str">
        <f>IF($S889="","",INT(($A889-1)/Kontroll!$B$6)+1)</f>
        <v/>
      </c>
      <c r="C889" s="7" t="str">
        <f>IF($S889="","",MOD($A889-1,Kontroll!$B$6)+1)</f>
        <v/>
      </c>
      <c r="D889" s="15" t="str">
        <f>IF($S889="","",INDEX(Transjer!$A$6:$A$125,$B889))</f>
        <v/>
      </c>
      <c r="E889" s="15" t="str">
        <f>IF($S889="","",INDEX(Transjer!$B$6:$B$125,$B889))</f>
        <v/>
      </c>
      <c r="F889" s="16" t="str">
        <f>IF($S889="","",INDEX(Transjer!$C$6:$C$125,$B889))</f>
        <v/>
      </c>
      <c r="G889" s="17" t="str">
        <f>IF($S889="","",INDEX(Skjermingsrenter!$A$6:$A$35,$C889))</f>
        <v/>
      </c>
      <c r="H889" s="18" t="str">
        <f>IF($S889="","",INDEX(Transjer!$D$6:$D$125,$B889))</f>
        <v/>
      </c>
      <c r="I889" s="18" t="str">
        <f>IF($S889="","",INDEX(Transjer!$E$6:$E$125,$B889))</f>
        <v/>
      </c>
      <c r="J889" s="19" t="str">
        <f>IF($S889="","",INDEX(Skjermingsrenter!$B$6:$B$35,$C889))</f>
        <v/>
      </c>
      <c r="K889" s="20" t="str">
        <f t="shared" si="105"/>
        <v/>
      </c>
      <c r="L889" s="21" t="str">
        <f>IF($S889="","",IF($G889&lt;YEAR($F889),0,$H889*SUMIFS(Utbytter!$D$6:$D$1005,Utbytter!$A$6:$A$1005,$E889,Utbytter!$B$6:$B$1005,"&gt;="&amp;$K889,Utbytter!$B$6:$B$1005,"&lt;="&amp;DATE($G889,12,31))))</f>
        <v/>
      </c>
      <c r="M889" s="21" t="str">
        <f t="shared" si="111"/>
        <v/>
      </c>
      <c r="N889" s="21" t="str">
        <f t="shared" si="106"/>
        <v/>
      </c>
      <c r="O889" s="21" t="str">
        <f t="shared" si="107"/>
        <v/>
      </c>
      <c r="P889" s="21" t="str">
        <f t="shared" si="108"/>
        <v/>
      </c>
      <c r="Q889" s="21" t="str">
        <f t="shared" si="109"/>
        <v/>
      </c>
      <c r="R889" s="21" t="str">
        <f t="shared" si="110"/>
        <v/>
      </c>
      <c r="S889" s="7" t="str">
        <f>IF(ROW()-5&lt;=Kontroll!$B$8,1,"")</f>
        <v/>
      </c>
    </row>
    <row r="890" spans="1:19" x14ac:dyDescent="0.2">
      <c r="A890" s="7" t="str">
        <f t="shared" si="104"/>
        <v/>
      </c>
      <c r="B890" s="7" t="str">
        <f>IF($S890="","",INT(($A890-1)/Kontroll!$B$6)+1)</f>
        <v/>
      </c>
      <c r="C890" s="7" t="str">
        <f>IF($S890="","",MOD($A890-1,Kontroll!$B$6)+1)</f>
        <v/>
      </c>
      <c r="D890" s="15" t="str">
        <f>IF($S890="","",INDEX(Transjer!$A$6:$A$125,$B890))</f>
        <v/>
      </c>
      <c r="E890" s="15" t="str">
        <f>IF($S890="","",INDEX(Transjer!$B$6:$B$125,$B890))</f>
        <v/>
      </c>
      <c r="F890" s="16" t="str">
        <f>IF($S890="","",INDEX(Transjer!$C$6:$C$125,$B890))</f>
        <v/>
      </c>
      <c r="G890" s="17" t="str">
        <f>IF($S890="","",INDEX(Skjermingsrenter!$A$6:$A$35,$C890))</f>
        <v/>
      </c>
      <c r="H890" s="18" t="str">
        <f>IF($S890="","",INDEX(Transjer!$D$6:$D$125,$B890))</f>
        <v/>
      </c>
      <c r="I890" s="18" t="str">
        <f>IF($S890="","",INDEX(Transjer!$E$6:$E$125,$B890))</f>
        <v/>
      </c>
      <c r="J890" s="19" t="str">
        <f>IF($S890="","",INDEX(Skjermingsrenter!$B$6:$B$35,$C890))</f>
        <v/>
      </c>
      <c r="K890" s="20" t="str">
        <f t="shared" si="105"/>
        <v/>
      </c>
      <c r="L890" s="21" t="str">
        <f>IF($S890="","",IF($G890&lt;YEAR($F890),0,$H890*SUMIFS(Utbytter!$D$6:$D$1005,Utbytter!$A$6:$A$1005,$E890,Utbytter!$B$6:$B$1005,"&gt;="&amp;$K890,Utbytter!$B$6:$B$1005,"&lt;="&amp;DATE($G890,12,31))))</f>
        <v/>
      </c>
      <c r="M890" s="21" t="str">
        <f t="shared" si="111"/>
        <v/>
      </c>
      <c r="N890" s="21" t="str">
        <f t="shared" si="106"/>
        <v/>
      </c>
      <c r="O890" s="21" t="str">
        <f t="shared" si="107"/>
        <v/>
      </c>
      <c r="P890" s="21" t="str">
        <f t="shared" si="108"/>
        <v/>
      </c>
      <c r="Q890" s="21" t="str">
        <f t="shared" si="109"/>
        <v/>
      </c>
      <c r="R890" s="21" t="str">
        <f t="shared" si="110"/>
        <v/>
      </c>
      <c r="S890" s="7" t="str">
        <f>IF(ROW()-5&lt;=Kontroll!$B$8,1,"")</f>
        <v/>
      </c>
    </row>
    <row r="891" spans="1:19" x14ac:dyDescent="0.2">
      <c r="A891" s="7" t="str">
        <f t="shared" si="104"/>
        <v/>
      </c>
      <c r="B891" s="7" t="str">
        <f>IF($S891="","",INT(($A891-1)/Kontroll!$B$6)+1)</f>
        <v/>
      </c>
      <c r="C891" s="7" t="str">
        <f>IF($S891="","",MOD($A891-1,Kontroll!$B$6)+1)</f>
        <v/>
      </c>
      <c r="D891" s="15" t="str">
        <f>IF($S891="","",INDEX(Transjer!$A$6:$A$125,$B891))</f>
        <v/>
      </c>
      <c r="E891" s="15" t="str">
        <f>IF($S891="","",INDEX(Transjer!$B$6:$B$125,$B891))</f>
        <v/>
      </c>
      <c r="F891" s="16" t="str">
        <f>IF($S891="","",INDEX(Transjer!$C$6:$C$125,$B891))</f>
        <v/>
      </c>
      <c r="G891" s="17" t="str">
        <f>IF($S891="","",INDEX(Skjermingsrenter!$A$6:$A$35,$C891))</f>
        <v/>
      </c>
      <c r="H891" s="18" t="str">
        <f>IF($S891="","",INDEX(Transjer!$D$6:$D$125,$B891))</f>
        <v/>
      </c>
      <c r="I891" s="18" t="str">
        <f>IF($S891="","",INDEX(Transjer!$E$6:$E$125,$B891))</f>
        <v/>
      </c>
      <c r="J891" s="19" t="str">
        <f>IF($S891="","",INDEX(Skjermingsrenter!$B$6:$B$35,$C891))</f>
        <v/>
      </c>
      <c r="K891" s="20" t="str">
        <f t="shared" si="105"/>
        <v/>
      </c>
      <c r="L891" s="21" t="str">
        <f>IF($S891="","",IF($G891&lt;YEAR($F891),0,$H891*SUMIFS(Utbytter!$D$6:$D$1005,Utbytter!$A$6:$A$1005,$E891,Utbytter!$B$6:$B$1005,"&gt;="&amp;$K891,Utbytter!$B$6:$B$1005,"&lt;="&amp;DATE($G891,12,31))))</f>
        <v/>
      </c>
      <c r="M891" s="21" t="str">
        <f t="shared" si="111"/>
        <v/>
      </c>
      <c r="N891" s="21" t="str">
        <f t="shared" si="106"/>
        <v/>
      </c>
      <c r="O891" s="21" t="str">
        <f t="shared" si="107"/>
        <v/>
      </c>
      <c r="P891" s="21" t="str">
        <f t="shared" si="108"/>
        <v/>
      </c>
      <c r="Q891" s="21" t="str">
        <f t="shared" si="109"/>
        <v/>
      </c>
      <c r="R891" s="21" t="str">
        <f t="shared" si="110"/>
        <v/>
      </c>
      <c r="S891" s="7" t="str">
        <f>IF(ROW()-5&lt;=Kontroll!$B$8,1,"")</f>
        <v/>
      </c>
    </row>
    <row r="892" spans="1:19" x14ac:dyDescent="0.2">
      <c r="A892" s="7" t="str">
        <f t="shared" si="104"/>
        <v/>
      </c>
      <c r="B892" s="7" t="str">
        <f>IF($S892="","",INT(($A892-1)/Kontroll!$B$6)+1)</f>
        <v/>
      </c>
      <c r="C892" s="7" t="str">
        <f>IF($S892="","",MOD($A892-1,Kontroll!$B$6)+1)</f>
        <v/>
      </c>
      <c r="D892" s="15" t="str">
        <f>IF($S892="","",INDEX(Transjer!$A$6:$A$125,$B892))</f>
        <v/>
      </c>
      <c r="E892" s="15" t="str">
        <f>IF($S892="","",INDEX(Transjer!$B$6:$B$125,$B892))</f>
        <v/>
      </c>
      <c r="F892" s="16" t="str">
        <f>IF($S892="","",INDEX(Transjer!$C$6:$C$125,$B892))</f>
        <v/>
      </c>
      <c r="G892" s="17" t="str">
        <f>IF($S892="","",INDEX(Skjermingsrenter!$A$6:$A$35,$C892))</f>
        <v/>
      </c>
      <c r="H892" s="18" t="str">
        <f>IF($S892="","",INDEX(Transjer!$D$6:$D$125,$B892))</f>
        <v/>
      </c>
      <c r="I892" s="18" t="str">
        <f>IF($S892="","",INDEX(Transjer!$E$6:$E$125,$B892))</f>
        <v/>
      </c>
      <c r="J892" s="19" t="str">
        <f>IF($S892="","",INDEX(Skjermingsrenter!$B$6:$B$35,$C892))</f>
        <v/>
      </c>
      <c r="K892" s="20" t="str">
        <f t="shared" si="105"/>
        <v/>
      </c>
      <c r="L892" s="21" t="str">
        <f>IF($S892="","",IF($G892&lt;YEAR($F892),0,$H892*SUMIFS(Utbytter!$D$6:$D$1005,Utbytter!$A$6:$A$1005,$E892,Utbytter!$B$6:$B$1005,"&gt;="&amp;$K892,Utbytter!$B$6:$B$1005,"&lt;="&amp;DATE($G892,12,31))))</f>
        <v/>
      </c>
      <c r="M892" s="21" t="str">
        <f t="shared" si="111"/>
        <v/>
      </c>
      <c r="N892" s="21" t="str">
        <f t="shared" si="106"/>
        <v/>
      </c>
      <c r="O892" s="21" t="str">
        <f t="shared" si="107"/>
        <v/>
      </c>
      <c r="P892" s="21" t="str">
        <f t="shared" si="108"/>
        <v/>
      </c>
      <c r="Q892" s="21" t="str">
        <f t="shared" si="109"/>
        <v/>
      </c>
      <c r="R892" s="21" t="str">
        <f t="shared" si="110"/>
        <v/>
      </c>
      <c r="S892" s="7" t="str">
        <f>IF(ROW()-5&lt;=Kontroll!$B$8,1,"")</f>
        <v/>
      </c>
    </row>
    <row r="893" spans="1:19" x14ac:dyDescent="0.2">
      <c r="A893" s="7" t="str">
        <f t="shared" si="104"/>
        <v/>
      </c>
      <c r="B893" s="7" t="str">
        <f>IF($S893="","",INT(($A893-1)/Kontroll!$B$6)+1)</f>
        <v/>
      </c>
      <c r="C893" s="7" t="str">
        <f>IF($S893="","",MOD($A893-1,Kontroll!$B$6)+1)</f>
        <v/>
      </c>
      <c r="D893" s="15" t="str">
        <f>IF($S893="","",INDEX(Transjer!$A$6:$A$125,$B893))</f>
        <v/>
      </c>
      <c r="E893" s="15" t="str">
        <f>IF($S893="","",INDEX(Transjer!$B$6:$B$125,$B893))</f>
        <v/>
      </c>
      <c r="F893" s="16" t="str">
        <f>IF($S893="","",INDEX(Transjer!$C$6:$C$125,$B893))</f>
        <v/>
      </c>
      <c r="G893" s="17" t="str">
        <f>IF($S893="","",INDEX(Skjermingsrenter!$A$6:$A$35,$C893))</f>
        <v/>
      </c>
      <c r="H893" s="18" t="str">
        <f>IF($S893="","",INDEX(Transjer!$D$6:$D$125,$B893))</f>
        <v/>
      </c>
      <c r="I893" s="18" t="str">
        <f>IF($S893="","",INDEX(Transjer!$E$6:$E$125,$B893))</f>
        <v/>
      </c>
      <c r="J893" s="19" t="str">
        <f>IF($S893="","",INDEX(Skjermingsrenter!$B$6:$B$35,$C893))</f>
        <v/>
      </c>
      <c r="K893" s="20" t="str">
        <f t="shared" si="105"/>
        <v/>
      </c>
      <c r="L893" s="21" t="str">
        <f>IF($S893="","",IF($G893&lt;YEAR($F893),0,$H893*SUMIFS(Utbytter!$D$6:$D$1005,Utbytter!$A$6:$A$1005,$E893,Utbytter!$B$6:$B$1005,"&gt;="&amp;$K893,Utbytter!$B$6:$B$1005,"&lt;="&amp;DATE($G893,12,31))))</f>
        <v/>
      </c>
      <c r="M893" s="21" t="str">
        <f t="shared" si="111"/>
        <v/>
      </c>
      <c r="N893" s="21" t="str">
        <f t="shared" si="106"/>
        <v/>
      </c>
      <c r="O893" s="21" t="str">
        <f t="shared" si="107"/>
        <v/>
      </c>
      <c r="P893" s="21" t="str">
        <f t="shared" si="108"/>
        <v/>
      </c>
      <c r="Q893" s="21" t="str">
        <f t="shared" si="109"/>
        <v/>
      </c>
      <c r="R893" s="21" t="str">
        <f t="shared" si="110"/>
        <v/>
      </c>
      <c r="S893" s="7" t="str">
        <f>IF(ROW()-5&lt;=Kontroll!$B$8,1,"")</f>
        <v/>
      </c>
    </row>
    <row r="894" spans="1:19" x14ac:dyDescent="0.2">
      <c r="A894" s="7" t="str">
        <f t="shared" si="104"/>
        <v/>
      </c>
      <c r="B894" s="7" t="str">
        <f>IF($S894="","",INT(($A894-1)/Kontroll!$B$6)+1)</f>
        <v/>
      </c>
      <c r="C894" s="7" t="str">
        <f>IF($S894="","",MOD($A894-1,Kontroll!$B$6)+1)</f>
        <v/>
      </c>
      <c r="D894" s="15" t="str">
        <f>IF($S894="","",INDEX(Transjer!$A$6:$A$125,$B894))</f>
        <v/>
      </c>
      <c r="E894" s="15" t="str">
        <f>IF($S894="","",INDEX(Transjer!$B$6:$B$125,$B894))</f>
        <v/>
      </c>
      <c r="F894" s="16" t="str">
        <f>IF($S894="","",INDEX(Transjer!$C$6:$C$125,$B894))</f>
        <v/>
      </c>
      <c r="G894" s="17" t="str">
        <f>IF($S894="","",INDEX(Skjermingsrenter!$A$6:$A$35,$C894))</f>
        <v/>
      </c>
      <c r="H894" s="18" t="str">
        <f>IF($S894="","",INDEX(Transjer!$D$6:$D$125,$B894))</f>
        <v/>
      </c>
      <c r="I894" s="18" t="str">
        <f>IF($S894="","",INDEX(Transjer!$E$6:$E$125,$B894))</f>
        <v/>
      </c>
      <c r="J894" s="19" t="str">
        <f>IF($S894="","",INDEX(Skjermingsrenter!$B$6:$B$35,$C894))</f>
        <v/>
      </c>
      <c r="K894" s="20" t="str">
        <f t="shared" si="105"/>
        <v/>
      </c>
      <c r="L894" s="21" t="str">
        <f>IF($S894="","",IF($G894&lt;YEAR($F894),0,$H894*SUMIFS(Utbytter!$D$6:$D$1005,Utbytter!$A$6:$A$1005,$E894,Utbytter!$B$6:$B$1005,"&gt;="&amp;$K894,Utbytter!$B$6:$B$1005,"&lt;="&amp;DATE($G894,12,31))))</f>
        <v/>
      </c>
      <c r="M894" s="21" t="str">
        <f t="shared" si="111"/>
        <v/>
      </c>
      <c r="N894" s="21" t="str">
        <f t="shared" si="106"/>
        <v/>
      </c>
      <c r="O894" s="21" t="str">
        <f t="shared" si="107"/>
        <v/>
      </c>
      <c r="P894" s="21" t="str">
        <f t="shared" si="108"/>
        <v/>
      </c>
      <c r="Q894" s="21" t="str">
        <f t="shared" si="109"/>
        <v/>
      </c>
      <c r="R894" s="21" t="str">
        <f t="shared" si="110"/>
        <v/>
      </c>
      <c r="S894" s="7" t="str">
        <f>IF(ROW()-5&lt;=Kontroll!$B$8,1,"")</f>
        <v/>
      </c>
    </row>
    <row r="895" spans="1:19" x14ac:dyDescent="0.2">
      <c r="A895" s="7" t="str">
        <f t="shared" si="104"/>
        <v/>
      </c>
      <c r="B895" s="7" t="str">
        <f>IF($S895="","",INT(($A895-1)/Kontroll!$B$6)+1)</f>
        <v/>
      </c>
      <c r="C895" s="7" t="str">
        <f>IF($S895="","",MOD($A895-1,Kontroll!$B$6)+1)</f>
        <v/>
      </c>
      <c r="D895" s="15" t="str">
        <f>IF($S895="","",INDEX(Transjer!$A$6:$A$125,$B895))</f>
        <v/>
      </c>
      <c r="E895" s="15" t="str">
        <f>IF($S895="","",INDEX(Transjer!$B$6:$B$125,$B895))</f>
        <v/>
      </c>
      <c r="F895" s="16" t="str">
        <f>IF($S895="","",INDEX(Transjer!$C$6:$C$125,$B895))</f>
        <v/>
      </c>
      <c r="G895" s="17" t="str">
        <f>IF($S895="","",INDEX(Skjermingsrenter!$A$6:$A$35,$C895))</f>
        <v/>
      </c>
      <c r="H895" s="18" t="str">
        <f>IF($S895="","",INDEX(Transjer!$D$6:$D$125,$B895))</f>
        <v/>
      </c>
      <c r="I895" s="18" t="str">
        <f>IF($S895="","",INDEX(Transjer!$E$6:$E$125,$B895))</f>
        <v/>
      </c>
      <c r="J895" s="19" t="str">
        <f>IF($S895="","",INDEX(Skjermingsrenter!$B$6:$B$35,$C895))</f>
        <v/>
      </c>
      <c r="K895" s="20" t="str">
        <f t="shared" si="105"/>
        <v/>
      </c>
      <c r="L895" s="21" t="str">
        <f>IF($S895="","",IF($G895&lt;YEAR($F895),0,$H895*SUMIFS(Utbytter!$D$6:$D$1005,Utbytter!$A$6:$A$1005,$E895,Utbytter!$B$6:$B$1005,"&gt;="&amp;$K895,Utbytter!$B$6:$B$1005,"&lt;="&amp;DATE($G895,12,31))))</f>
        <v/>
      </c>
      <c r="M895" s="21" t="str">
        <f t="shared" si="111"/>
        <v/>
      </c>
      <c r="N895" s="21" t="str">
        <f t="shared" si="106"/>
        <v/>
      </c>
      <c r="O895" s="21" t="str">
        <f t="shared" si="107"/>
        <v/>
      </c>
      <c r="P895" s="21" t="str">
        <f t="shared" si="108"/>
        <v/>
      </c>
      <c r="Q895" s="21" t="str">
        <f t="shared" si="109"/>
        <v/>
      </c>
      <c r="R895" s="21" t="str">
        <f t="shared" si="110"/>
        <v/>
      </c>
      <c r="S895" s="7" t="str">
        <f>IF(ROW()-5&lt;=Kontroll!$B$8,1,"")</f>
        <v/>
      </c>
    </row>
    <row r="896" spans="1:19" x14ac:dyDescent="0.2">
      <c r="A896" s="7" t="str">
        <f t="shared" si="104"/>
        <v/>
      </c>
      <c r="B896" s="7" t="str">
        <f>IF($S896="","",INT(($A896-1)/Kontroll!$B$6)+1)</f>
        <v/>
      </c>
      <c r="C896" s="7" t="str">
        <f>IF($S896="","",MOD($A896-1,Kontroll!$B$6)+1)</f>
        <v/>
      </c>
      <c r="D896" s="15" t="str">
        <f>IF($S896="","",INDEX(Transjer!$A$6:$A$125,$B896))</f>
        <v/>
      </c>
      <c r="E896" s="15" t="str">
        <f>IF($S896="","",INDEX(Transjer!$B$6:$B$125,$B896))</f>
        <v/>
      </c>
      <c r="F896" s="16" t="str">
        <f>IF($S896="","",INDEX(Transjer!$C$6:$C$125,$B896))</f>
        <v/>
      </c>
      <c r="G896" s="17" t="str">
        <f>IF($S896="","",INDEX(Skjermingsrenter!$A$6:$A$35,$C896))</f>
        <v/>
      </c>
      <c r="H896" s="18" t="str">
        <f>IF($S896="","",INDEX(Transjer!$D$6:$D$125,$B896))</f>
        <v/>
      </c>
      <c r="I896" s="18" t="str">
        <f>IF($S896="","",INDEX(Transjer!$E$6:$E$125,$B896))</f>
        <v/>
      </c>
      <c r="J896" s="19" t="str">
        <f>IF($S896="","",INDEX(Skjermingsrenter!$B$6:$B$35,$C896))</f>
        <v/>
      </c>
      <c r="K896" s="20" t="str">
        <f t="shared" si="105"/>
        <v/>
      </c>
      <c r="L896" s="21" t="str">
        <f>IF($S896="","",IF($G896&lt;YEAR($F896),0,$H896*SUMIFS(Utbytter!$D$6:$D$1005,Utbytter!$A$6:$A$1005,$E896,Utbytter!$B$6:$B$1005,"&gt;="&amp;$K896,Utbytter!$B$6:$B$1005,"&lt;="&amp;DATE($G896,12,31))))</f>
        <v/>
      </c>
      <c r="M896" s="21" t="str">
        <f t="shared" si="111"/>
        <v/>
      </c>
      <c r="N896" s="21" t="str">
        <f t="shared" si="106"/>
        <v/>
      </c>
      <c r="O896" s="21" t="str">
        <f t="shared" si="107"/>
        <v/>
      </c>
      <c r="P896" s="21" t="str">
        <f t="shared" si="108"/>
        <v/>
      </c>
      <c r="Q896" s="21" t="str">
        <f t="shared" si="109"/>
        <v/>
      </c>
      <c r="R896" s="21" t="str">
        <f t="shared" si="110"/>
        <v/>
      </c>
      <c r="S896" s="7" t="str">
        <f>IF(ROW()-5&lt;=Kontroll!$B$8,1,"")</f>
        <v/>
      </c>
    </row>
    <row r="897" spans="1:19" x14ac:dyDescent="0.2">
      <c r="A897" s="7" t="str">
        <f t="shared" si="104"/>
        <v/>
      </c>
      <c r="B897" s="7" t="str">
        <f>IF($S897="","",INT(($A897-1)/Kontroll!$B$6)+1)</f>
        <v/>
      </c>
      <c r="C897" s="7" t="str">
        <f>IF($S897="","",MOD($A897-1,Kontroll!$B$6)+1)</f>
        <v/>
      </c>
      <c r="D897" s="15" t="str">
        <f>IF($S897="","",INDEX(Transjer!$A$6:$A$125,$B897))</f>
        <v/>
      </c>
      <c r="E897" s="15" t="str">
        <f>IF($S897="","",INDEX(Transjer!$B$6:$B$125,$B897))</f>
        <v/>
      </c>
      <c r="F897" s="16" t="str">
        <f>IF($S897="","",INDEX(Transjer!$C$6:$C$125,$B897))</f>
        <v/>
      </c>
      <c r="G897" s="17" t="str">
        <f>IF($S897="","",INDEX(Skjermingsrenter!$A$6:$A$35,$C897))</f>
        <v/>
      </c>
      <c r="H897" s="18" t="str">
        <f>IF($S897="","",INDEX(Transjer!$D$6:$D$125,$B897))</f>
        <v/>
      </c>
      <c r="I897" s="18" t="str">
        <f>IF($S897="","",INDEX(Transjer!$E$6:$E$125,$B897))</f>
        <v/>
      </c>
      <c r="J897" s="19" t="str">
        <f>IF($S897="","",INDEX(Skjermingsrenter!$B$6:$B$35,$C897))</f>
        <v/>
      </c>
      <c r="K897" s="20" t="str">
        <f t="shared" si="105"/>
        <v/>
      </c>
      <c r="L897" s="21" t="str">
        <f>IF($S897="","",IF($G897&lt;YEAR($F897),0,$H897*SUMIFS(Utbytter!$D$6:$D$1005,Utbytter!$A$6:$A$1005,$E897,Utbytter!$B$6:$B$1005,"&gt;="&amp;$K897,Utbytter!$B$6:$B$1005,"&lt;="&amp;DATE($G897,12,31))))</f>
        <v/>
      </c>
      <c r="M897" s="21" t="str">
        <f t="shared" si="111"/>
        <v/>
      </c>
      <c r="N897" s="21" t="str">
        <f t="shared" si="106"/>
        <v/>
      </c>
      <c r="O897" s="21" t="str">
        <f t="shared" si="107"/>
        <v/>
      </c>
      <c r="P897" s="21" t="str">
        <f t="shared" si="108"/>
        <v/>
      </c>
      <c r="Q897" s="21" t="str">
        <f t="shared" si="109"/>
        <v/>
      </c>
      <c r="R897" s="21" t="str">
        <f t="shared" si="110"/>
        <v/>
      </c>
      <c r="S897" s="7" t="str">
        <f>IF(ROW()-5&lt;=Kontroll!$B$8,1,"")</f>
        <v/>
      </c>
    </row>
    <row r="898" spans="1:19" x14ac:dyDescent="0.2">
      <c r="A898" s="7" t="str">
        <f t="shared" si="104"/>
        <v/>
      </c>
      <c r="B898" s="7" t="str">
        <f>IF($S898="","",INT(($A898-1)/Kontroll!$B$6)+1)</f>
        <v/>
      </c>
      <c r="C898" s="7" t="str">
        <f>IF($S898="","",MOD($A898-1,Kontroll!$B$6)+1)</f>
        <v/>
      </c>
      <c r="D898" s="15" t="str">
        <f>IF($S898="","",INDEX(Transjer!$A$6:$A$125,$B898))</f>
        <v/>
      </c>
      <c r="E898" s="15" t="str">
        <f>IF($S898="","",INDEX(Transjer!$B$6:$B$125,$B898))</f>
        <v/>
      </c>
      <c r="F898" s="16" t="str">
        <f>IF($S898="","",INDEX(Transjer!$C$6:$C$125,$B898))</f>
        <v/>
      </c>
      <c r="G898" s="17" t="str">
        <f>IF($S898="","",INDEX(Skjermingsrenter!$A$6:$A$35,$C898))</f>
        <v/>
      </c>
      <c r="H898" s="18" t="str">
        <f>IF($S898="","",INDEX(Transjer!$D$6:$D$125,$B898))</f>
        <v/>
      </c>
      <c r="I898" s="18" t="str">
        <f>IF($S898="","",INDEX(Transjer!$E$6:$E$125,$B898))</f>
        <v/>
      </c>
      <c r="J898" s="19" t="str">
        <f>IF($S898="","",INDEX(Skjermingsrenter!$B$6:$B$35,$C898))</f>
        <v/>
      </c>
      <c r="K898" s="20" t="str">
        <f t="shared" si="105"/>
        <v/>
      </c>
      <c r="L898" s="21" t="str">
        <f>IF($S898="","",IF($G898&lt;YEAR($F898),0,$H898*SUMIFS(Utbytter!$D$6:$D$1005,Utbytter!$A$6:$A$1005,$E898,Utbytter!$B$6:$B$1005,"&gt;="&amp;$K898,Utbytter!$B$6:$B$1005,"&lt;="&amp;DATE($G898,12,31))))</f>
        <v/>
      </c>
      <c r="M898" s="21" t="str">
        <f t="shared" si="111"/>
        <v/>
      </c>
      <c r="N898" s="21" t="str">
        <f t="shared" si="106"/>
        <v/>
      </c>
      <c r="O898" s="21" t="str">
        <f t="shared" si="107"/>
        <v/>
      </c>
      <c r="P898" s="21" t="str">
        <f t="shared" si="108"/>
        <v/>
      </c>
      <c r="Q898" s="21" t="str">
        <f t="shared" si="109"/>
        <v/>
      </c>
      <c r="R898" s="21" t="str">
        <f t="shared" si="110"/>
        <v/>
      </c>
      <c r="S898" s="7" t="str">
        <f>IF(ROW()-5&lt;=Kontroll!$B$8,1,"")</f>
        <v/>
      </c>
    </row>
    <row r="899" spans="1:19" x14ac:dyDescent="0.2">
      <c r="A899" s="7" t="str">
        <f t="shared" si="104"/>
        <v/>
      </c>
      <c r="B899" s="7" t="str">
        <f>IF($S899="","",INT(($A899-1)/Kontroll!$B$6)+1)</f>
        <v/>
      </c>
      <c r="C899" s="7" t="str">
        <f>IF($S899="","",MOD($A899-1,Kontroll!$B$6)+1)</f>
        <v/>
      </c>
      <c r="D899" s="15" t="str">
        <f>IF($S899="","",INDEX(Transjer!$A$6:$A$125,$B899))</f>
        <v/>
      </c>
      <c r="E899" s="15" t="str">
        <f>IF($S899="","",INDEX(Transjer!$B$6:$B$125,$B899))</f>
        <v/>
      </c>
      <c r="F899" s="16" t="str">
        <f>IF($S899="","",INDEX(Transjer!$C$6:$C$125,$B899))</f>
        <v/>
      </c>
      <c r="G899" s="17" t="str">
        <f>IF($S899="","",INDEX(Skjermingsrenter!$A$6:$A$35,$C899))</f>
        <v/>
      </c>
      <c r="H899" s="18" t="str">
        <f>IF($S899="","",INDEX(Transjer!$D$6:$D$125,$B899))</f>
        <v/>
      </c>
      <c r="I899" s="18" t="str">
        <f>IF($S899="","",INDEX(Transjer!$E$6:$E$125,$B899))</f>
        <v/>
      </c>
      <c r="J899" s="19" t="str">
        <f>IF($S899="","",INDEX(Skjermingsrenter!$B$6:$B$35,$C899))</f>
        <v/>
      </c>
      <c r="K899" s="20" t="str">
        <f t="shared" si="105"/>
        <v/>
      </c>
      <c r="L899" s="21" t="str">
        <f>IF($S899="","",IF($G899&lt;YEAR($F899),0,$H899*SUMIFS(Utbytter!$D$6:$D$1005,Utbytter!$A$6:$A$1005,$E899,Utbytter!$B$6:$B$1005,"&gt;="&amp;$K899,Utbytter!$B$6:$B$1005,"&lt;="&amp;DATE($G899,12,31))))</f>
        <v/>
      </c>
      <c r="M899" s="21" t="str">
        <f t="shared" si="111"/>
        <v/>
      </c>
      <c r="N899" s="21" t="str">
        <f t="shared" si="106"/>
        <v/>
      </c>
      <c r="O899" s="21" t="str">
        <f t="shared" si="107"/>
        <v/>
      </c>
      <c r="P899" s="21" t="str">
        <f t="shared" si="108"/>
        <v/>
      </c>
      <c r="Q899" s="21" t="str">
        <f t="shared" si="109"/>
        <v/>
      </c>
      <c r="R899" s="21" t="str">
        <f t="shared" si="110"/>
        <v/>
      </c>
      <c r="S899" s="7" t="str">
        <f>IF(ROW()-5&lt;=Kontroll!$B$8,1,"")</f>
        <v/>
      </c>
    </row>
    <row r="900" spans="1:19" x14ac:dyDescent="0.2">
      <c r="A900" s="7" t="str">
        <f t="shared" si="104"/>
        <v/>
      </c>
      <c r="B900" s="7" t="str">
        <f>IF($S900="","",INT(($A900-1)/Kontroll!$B$6)+1)</f>
        <v/>
      </c>
      <c r="C900" s="7" t="str">
        <f>IF($S900="","",MOD($A900-1,Kontroll!$B$6)+1)</f>
        <v/>
      </c>
      <c r="D900" s="15" t="str">
        <f>IF($S900="","",INDEX(Transjer!$A$6:$A$125,$B900))</f>
        <v/>
      </c>
      <c r="E900" s="15" t="str">
        <f>IF($S900="","",INDEX(Transjer!$B$6:$B$125,$B900))</f>
        <v/>
      </c>
      <c r="F900" s="16" t="str">
        <f>IF($S900="","",INDEX(Transjer!$C$6:$C$125,$B900))</f>
        <v/>
      </c>
      <c r="G900" s="17" t="str">
        <f>IF($S900="","",INDEX(Skjermingsrenter!$A$6:$A$35,$C900))</f>
        <v/>
      </c>
      <c r="H900" s="18" t="str">
        <f>IF($S900="","",INDEX(Transjer!$D$6:$D$125,$B900))</f>
        <v/>
      </c>
      <c r="I900" s="18" t="str">
        <f>IF($S900="","",INDEX(Transjer!$E$6:$E$125,$B900))</f>
        <v/>
      </c>
      <c r="J900" s="19" t="str">
        <f>IF($S900="","",INDEX(Skjermingsrenter!$B$6:$B$35,$C900))</f>
        <v/>
      </c>
      <c r="K900" s="20" t="str">
        <f t="shared" si="105"/>
        <v/>
      </c>
      <c r="L900" s="21" t="str">
        <f>IF($S900="","",IF($G900&lt;YEAR($F900),0,$H900*SUMIFS(Utbytter!$D$6:$D$1005,Utbytter!$A$6:$A$1005,$E900,Utbytter!$B$6:$B$1005,"&gt;="&amp;$K900,Utbytter!$B$6:$B$1005,"&lt;="&amp;DATE($G900,12,31))))</f>
        <v/>
      </c>
      <c r="M900" s="21" t="str">
        <f t="shared" si="111"/>
        <v/>
      </c>
      <c r="N900" s="21" t="str">
        <f t="shared" si="106"/>
        <v/>
      </c>
      <c r="O900" s="21" t="str">
        <f t="shared" si="107"/>
        <v/>
      </c>
      <c r="P900" s="21" t="str">
        <f t="shared" si="108"/>
        <v/>
      </c>
      <c r="Q900" s="21" t="str">
        <f t="shared" si="109"/>
        <v/>
      </c>
      <c r="R900" s="21" t="str">
        <f t="shared" si="110"/>
        <v/>
      </c>
      <c r="S900" s="7" t="str">
        <f>IF(ROW()-5&lt;=Kontroll!$B$8,1,"")</f>
        <v/>
      </c>
    </row>
    <row r="901" spans="1:19" x14ac:dyDescent="0.2">
      <c r="A901" s="7" t="str">
        <f t="shared" si="104"/>
        <v/>
      </c>
      <c r="B901" s="7" t="str">
        <f>IF($S901="","",INT(($A901-1)/Kontroll!$B$6)+1)</f>
        <v/>
      </c>
      <c r="C901" s="7" t="str">
        <f>IF($S901="","",MOD($A901-1,Kontroll!$B$6)+1)</f>
        <v/>
      </c>
      <c r="D901" s="15" t="str">
        <f>IF($S901="","",INDEX(Transjer!$A$6:$A$125,$B901))</f>
        <v/>
      </c>
      <c r="E901" s="15" t="str">
        <f>IF($S901="","",INDEX(Transjer!$B$6:$B$125,$B901))</f>
        <v/>
      </c>
      <c r="F901" s="16" t="str">
        <f>IF($S901="","",INDEX(Transjer!$C$6:$C$125,$B901))</f>
        <v/>
      </c>
      <c r="G901" s="17" t="str">
        <f>IF($S901="","",INDEX(Skjermingsrenter!$A$6:$A$35,$C901))</f>
        <v/>
      </c>
      <c r="H901" s="18" t="str">
        <f>IF($S901="","",INDEX(Transjer!$D$6:$D$125,$B901))</f>
        <v/>
      </c>
      <c r="I901" s="18" t="str">
        <f>IF($S901="","",INDEX(Transjer!$E$6:$E$125,$B901))</f>
        <v/>
      </c>
      <c r="J901" s="19" t="str">
        <f>IF($S901="","",INDEX(Skjermingsrenter!$B$6:$B$35,$C901))</f>
        <v/>
      </c>
      <c r="K901" s="20" t="str">
        <f t="shared" si="105"/>
        <v/>
      </c>
      <c r="L901" s="21" t="str">
        <f>IF($S901="","",IF($G901&lt;YEAR($F901),0,$H901*SUMIFS(Utbytter!$D$6:$D$1005,Utbytter!$A$6:$A$1005,$E901,Utbytter!$B$6:$B$1005,"&gt;="&amp;$K901,Utbytter!$B$6:$B$1005,"&lt;="&amp;DATE($G901,12,31))))</f>
        <v/>
      </c>
      <c r="M901" s="21" t="str">
        <f t="shared" si="111"/>
        <v/>
      </c>
      <c r="N901" s="21" t="str">
        <f t="shared" si="106"/>
        <v/>
      </c>
      <c r="O901" s="21" t="str">
        <f t="shared" si="107"/>
        <v/>
      </c>
      <c r="P901" s="21" t="str">
        <f t="shared" si="108"/>
        <v/>
      </c>
      <c r="Q901" s="21" t="str">
        <f t="shared" si="109"/>
        <v/>
      </c>
      <c r="R901" s="21" t="str">
        <f t="shared" si="110"/>
        <v/>
      </c>
      <c r="S901" s="7" t="str">
        <f>IF(ROW()-5&lt;=Kontroll!$B$8,1,"")</f>
        <v/>
      </c>
    </row>
    <row r="902" spans="1:19" x14ac:dyDescent="0.2">
      <c r="A902" s="7" t="str">
        <f t="shared" ref="A902:A965" si="112">IF($S902="","",ROW()-5)</f>
        <v/>
      </c>
      <c r="B902" s="7" t="str">
        <f>IF($S902="","",INT(($A902-1)/Kontroll!$B$6)+1)</f>
        <v/>
      </c>
      <c r="C902" s="7" t="str">
        <f>IF($S902="","",MOD($A902-1,Kontroll!$B$6)+1)</f>
        <v/>
      </c>
      <c r="D902" s="15" t="str">
        <f>IF($S902="","",INDEX(Transjer!$A$6:$A$125,$B902))</f>
        <v/>
      </c>
      <c r="E902" s="15" t="str">
        <f>IF($S902="","",INDEX(Transjer!$B$6:$B$125,$B902))</f>
        <v/>
      </c>
      <c r="F902" s="16" t="str">
        <f>IF($S902="","",INDEX(Transjer!$C$6:$C$125,$B902))</f>
        <v/>
      </c>
      <c r="G902" s="17" t="str">
        <f>IF($S902="","",INDEX(Skjermingsrenter!$A$6:$A$35,$C902))</f>
        <v/>
      </c>
      <c r="H902" s="18" t="str">
        <f>IF($S902="","",INDEX(Transjer!$D$6:$D$125,$B902))</f>
        <v/>
      </c>
      <c r="I902" s="18" t="str">
        <f>IF($S902="","",INDEX(Transjer!$E$6:$E$125,$B902))</f>
        <v/>
      </c>
      <c r="J902" s="19" t="str">
        <f>IF($S902="","",INDEX(Skjermingsrenter!$B$6:$B$35,$C902))</f>
        <v/>
      </c>
      <c r="K902" s="20" t="str">
        <f t="shared" ref="K902:K965" si="113">IF($S902="","",MAX(DATE($G902,1,1),$F902))</f>
        <v/>
      </c>
      <c r="L902" s="21" t="str">
        <f>IF($S902="","",IF($G902&lt;YEAR($F902),0,$H902*SUMIFS(Utbytter!$D$6:$D$1005,Utbytter!$A$6:$A$1005,$E902,Utbytter!$B$6:$B$1005,"&gt;="&amp;$K902,Utbytter!$B$6:$B$1005,"&lt;="&amp;DATE($G902,12,31))))</f>
        <v/>
      </c>
      <c r="M902" s="21" t="str">
        <f t="shared" si="111"/>
        <v/>
      </c>
      <c r="N902" s="21" t="str">
        <f t="shared" ref="N902:N965" si="114">IF($S902="","",IF($F902&lt;=DATE($G902,12,31),($I902+$M902)*$J902,0))</f>
        <v/>
      </c>
      <c r="O902" s="21" t="str">
        <f t="shared" ref="O902:O965" si="115">IF($S902="","",$M902+$N902)</f>
        <v/>
      </c>
      <c r="P902" s="21" t="str">
        <f t="shared" ref="P902:P965" si="116">IF($S902="","",MIN($L902,$O902))</f>
        <v/>
      </c>
      <c r="Q902" s="21" t="str">
        <f t="shared" ref="Q902:Q965" si="117">IF($S902="","",$O902-$P902)</f>
        <v/>
      </c>
      <c r="R902" s="21" t="str">
        <f t="shared" ref="R902:R965" si="118">IF($S902="","",$L902-$P902)</f>
        <v/>
      </c>
      <c r="S902" s="7" t="str">
        <f>IF(ROW()-5&lt;=Kontroll!$B$8,1,"")</f>
        <v/>
      </c>
    </row>
    <row r="903" spans="1:19" x14ac:dyDescent="0.2">
      <c r="A903" s="7" t="str">
        <f t="shared" si="112"/>
        <v/>
      </c>
      <c r="B903" s="7" t="str">
        <f>IF($S903="","",INT(($A903-1)/Kontroll!$B$6)+1)</f>
        <v/>
      </c>
      <c r="C903" s="7" t="str">
        <f>IF($S903="","",MOD($A903-1,Kontroll!$B$6)+1)</f>
        <v/>
      </c>
      <c r="D903" s="15" t="str">
        <f>IF($S903="","",INDEX(Transjer!$A$6:$A$125,$B903))</f>
        <v/>
      </c>
      <c r="E903" s="15" t="str">
        <f>IF($S903="","",INDEX(Transjer!$B$6:$B$125,$B903))</f>
        <v/>
      </c>
      <c r="F903" s="16" t="str">
        <f>IF($S903="","",INDEX(Transjer!$C$6:$C$125,$B903))</f>
        <v/>
      </c>
      <c r="G903" s="17" t="str">
        <f>IF($S903="","",INDEX(Skjermingsrenter!$A$6:$A$35,$C903))</f>
        <v/>
      </c>
      <c r="H903" s="18" t="str">
        <f>IF($S903="","",INDEX(Transjer!$D$6:$D$125,$B903))</f>
        <v/>
      </c>
      <c r="I903" s="18" t="str">
        <f>IF($S903="","",INDEX(Transjer!$E$6:$E$125,$B903))</f>
        <v/>
      </c>
      <c r="J903" s="19" t="str">
        <f>IF($S903="","",INDEX(Skjermingsrenter!$B$6:$B$35,$C903))</f>
        <v/>
      </c>
      <c r="K903" s="20" t="str">
        <f t="shared" si="113"/>
        <v/>
      </c>
      <c r="L903" s="21" t="str">
        <f>IF($S903="","",IF($G903&lt;YEAR($F903),0,$H903*SUMIFS(Utbytter!$D$6:$D$1005,Utbytter!$A$6:$A$1005,$E903,Utbytter!$B$6:$B$1005,"&gt;="&amp;$K903,Utbytter!$B$6:$B$1005,"&lt;="&amp;DATE($G903,12,31))))</f>
        <v/>
      </c>
      <c r="M903" s="21" t="str">
        <f t="shared" ref="M903:M966" si="119">IF($S903="","",IF($C903=1,0,IF($D903=$D902,$Q902,0)))</f>
        <v/>
      </c>
      <c r="N903" s="21" t="str">
        <f t="shared" si="114"/>
        <v/>
      </c>
      <c r="O903" s="21" t="str">
        <f t="shared" si="115"/>
        <v/>
      </c>
      <c r="P903" s="21" t="str">
        <f t="shared" si="116"/>
        <v/>
      </c>
      <c r="Q903" s="21" t="str">
        <f t="shared" si="117"/>
        <v/>
      </c>
      <c r="R903" s="21" t="str">
        <f t="shared" si="118"/>
        <v/>
      </c>
      <c r="S903" s="7" t="str">
        <f>IF(ROW()-5&lt;=Kontroll!$B$8,1,"")</f>
        <v/>
      </c>
    </row>
    <row r="904" spans="1:19" x14ac:dyDescent="0.2">
      <c r="A904" s="7" t="str">
        <f t="shared" si="112"/>
        <v/>
      </c>
      <c r="B904" s="7" t="str">
        <f>IF($S904="","",INT(($A904-1)/Kontroll!$B$6)+1)</f>
        <v/>
      </c>
      <c r="C904" s="7" t="str">
        <f>IF($S904="","",MOD($A904-1,Kontroll!$B$6)+1)</f>
        <v/>
      </c>
      <c r="D904" s="15" t="str">
        <f>IF($S904="","",INDEX(Transjer!$A$6:$A$125,$B904))</f>
        <v/>
      </c>
      <c r="E904" s="15" t="str">
        <f>IF($S904="","",INDEX(Transjer!$B$6:$B$125,$B904))</f>
        <v/>
      </c>
      <c r="F904" s="16" t="str">
        <f>IF($S904="","",INDEX(Transjer!$C$6:$C$125,$B904))</f>
        <v/>
      </c>
      <c r="G904" s="17" t="str">
        <f>IF($S904="","",INDEX(Skjermingsrenter!$A$6:$A$35,$C904))</f>
        <v/>
      </c>
      <c r="H904" s="18" t="str">
        <f>IF($S904="","",INDEX(Transjer!$D$6:$D$125,$B904))</f>
        <v/>
      </c>
      <c r="I904" s="18" t="str">
        <f>IF($S904="","",INDEX(Transjer!$E$6:$E$125,$B904))</f>
        <v/>
      </c>
      <c r="J904" s="19" t="str">
        <f>IF($S904="","",INDEX(Skjermingsrenter!$B$6:$B$35,$C904))</f>
        <v/>
      </c>
      <c r="K904" s="20" t="str">
        <f t="shared" si="113"/>
        <v/>
      </c>
      <c r="L904" s="21" t="str">
        <f>IF($S904="","",IF($G904&lt;YEAR($F904),0,$H904*SUMIFS(Utbytter!$D$6:$D$1005,Utbytter!$A$6:$A$1005,$E904,Utbytter!$B$6:$B$1005,"&gt;="&amp;$K904,Utbytter!$B$6:$B$1005,"&lt;="&amp;DATE($G904,12,31))))</f>
        <v/>
      </c>
      <c r="M904" s="21" t="str">
        <f t="shared" si="119"/>
        <v/>
      </c>
      <c r="N904" s="21" t="str">
        <f t="shared" si="114"/>
        <v/>
      </c>
      <c r="O904" s="21" t="str">
        <f t="shared" si="115"/>
        <v/>
      </c>
      <c r="P904" s="21" t="str">
        <f t="shared" si="116"/>
        <v/>
      </c>
      <c r="Q904" s="21" t="str">
        <f t="shared" si="117"/>
        <v/>
      </c>
      <c r="R904" s="21" t="str">
        <f t="shared" si="118"/>
        <v/>
      </c>
      <c r="S904" s="7" t="str">
        <f>IF(ROW()-5&lt;=Kontroll!$B$8,1,"")</f>
        <v/>
      </c>
    </row>
    <row r="905" spans="1:19" x14ac:dyDescent="0.2">
      <c r="A905" s="7" t="str">
        <f t="shared" si="112"/>
        <v/>
      </c>
      <c r="B905" s="7" t="str">
        <f>IF($S905="","",INT(($A905-1)/Kontroll!$B$6)+1)</f>
        <v/>
      </c>
      <c r="C905" s="7" t="str">
        <f>IF($S905="","",MOD($A905-1,Kontroll!$B$6)+1)</f>
        <v/>
      </c>
      <c r="D905" s="15" t="str">
        <f>IF($S905="","",INDEX(Transjer!$A$6:$A$125,$B905))</f>
        <v/>
      </c>
      <c r="E905" s="15" t="str">
        <f>IF($S905="","",INDEX(Transjer!$B$6:$B$125,$B905))</f>
        <v/>
      </c>
      <c r="F905" s="16" t="str">
        <f>IF($S905="","",INDEX(Transjer!$C$6:$C$125,$B905))</f>
        <v/>
      </c>
      <c r="G905" s="17" t="str">
        <f>IF($S905="","",INDEX(Skjermingsrenter!$A$6:$A$35,$C905))</f>
        <v/>
      </c>
      <c r="H905" s="18" t="str">
        <f>IF($S905="","",INDEX(Transjer!$D$6:$D$125,$B905))</f>
        <v/>
      </c>
      <c r="I905" s="18" t="str">
        <f>IF($S905="","",INDEX(Transjer!$E$6:$E$125,$B905))</f>
        <v/>
      </c>
      <c r="J905" s="19" t="str">
        <f>IF($S905="","",INDEX(Skjermingsrenter!$B$6:$B$35,$C905))</f>
        <v/>
      </c>
      <c r="K905" s="20" t="str">
        <f t="shared" si="113"/>
        <v/>
      </c>
      <c r="L905" s="21" t="str">
        <f>IF($S905="","",IF($G905&lt;YEAR($F905),0,$H905*SUMIFS(Utbytter!$D$6:$D$1005,Utbytter!$A$6:$A$1005,$E905,Utbytter!$B$6:$B$1005,"&gt;="&amp;$K905,Utbytter!$B$6:$B$1005,"&lt;="&amp;DATE($G905,12,31))))</f>
        <v/>
      </c>
      <c r="M905" s="21" t="str">
        <f t="shared" si="119"/>
        <v/>
      </c>
      <c r="N905" s="21" t="str">
        <f t="shared" si="114"/>
        <v/>
      </c>
      <c r="O905" s="21" t="str">
        <f t="shared" si="115"/>
        <v/>
      </c>
      <c r="P905" s="21" t="str">
        <f t="shared" si="116"/>
        <v/>
      </c>
      <c r="Q905" s="21" t="str">
        <f t="shared" si="117"/>
        <v/>
      </c>
      <c r="R905" s="21" t="str">
        <f t="shared" si="118"/>
        <v/>
      </c>
      <c r="S905" s="7" t="str">
        <f>IF(ROW()-5&lt;=Kontroll!$B$8,1,"")</f>
        <v/>
      </c>
    </row>
    <row r="906" spans="1:19" x14ac:dyDescent="0.2">
      <c r="A906" s="7" t="str">
        <f t="shared" si="112"/>
        <v/>
      </c>
      <c r="B906" s="7" t="str">
        <f>IF($S906="","",INT(($A906-1)/Kontroll!$B$6)+1)</f>
        <v/>
      </c>
      <c r="C906" s="7" t="str">
        <f>IF($S906="","",MOD($A906-1,Kontroll!$B$6)+1)</f>
        <v/>
      </c>
      <c r="D906" s="15" t="str">
        <f>IF($S906="","",INDEX(Transjer!$A$6:$A$125,$B906))</f>
        <v/>
      </c>
      <c r="E906" s="15" t="str">
        <f>IF($S906="","",INDEX(Transjer!$B$6:$B$125,$B906))</f>
        <v/>
      </c>
      <c r="F906" s="16" t="str">
        <f>IF($S906="","",INDEX(Transjer!$C$6:$C$125,$B906))</f>
        <v/>
      </c>
      <c r="G906" s="17" t="str">
        <f>IF($S906="","",INDEX(Skjermingsrenter!$A$6:$A$35,$C906))</f>
        <v/>
      </c>
      <c r="H906" s="18" t="str">
        <f>IF($S906="","",INDEX(Transjer!$D$6:$D$125,$B906))</f>
        <v/>
      </c>
      <c r="I906" s="18" t="str">
        <f>IF($S906="","",INDEX(Transjer!$E$6:$E$125,$B906))</f>
        <v/>
      </c>
      <c r="J906" s="19" t="str">
        <f>IF($S906="","",INDEX(Skjermingsrenter!$B$6:$B$35,$C906))</f>
        <v/>
      </c>
      <c r="K906" s="20" t="str">
        <f t="shared" si="113"/>
        <v/>
      </c>
      <c r="L906" s="21" t="str">
        <f>IF($S906="","",IF($G906&lt;YEAR($F906),0,$H906*SUMIFS(Utbytter!$D$6:$D$1005,Utbytter!$A$6:$A$1005,$E906,Utbytter!$B$6:$B$1005,"&gt;="&amp;$K906,Utbytter!$B$6:$B$1005,"&lt;="&amp;DATE($G906,12,31))))</f>
        <v/>
      </c>
      <c r="M906" s="21" t="str">
        <f t="shared" si="119"/>
        <v/>
      </c>
      <c r="N906" s="21" t="str">
        <f t="shared" si="114"/>
        <v/>
      </c>
      <c r="O906" s="21" t="str">
        <f t="shared" si="115"/>
        <v/>
      </c>
      <c r="P906" s="21" t="str">
        <f t="shared" si="116"/>
        <v/>
      </c>
      <c r="Q906" s="21" t="str">
        <f t="shared" si="117"/>
        <v/>
      </c>
      <c r="R906" s="21" t="str">
        <f t="shared" si="118"/>
        <v/>
      </c>
      <c r="S906" s="7" t="str">
        <f>IF(ROW()-5&lt;=Kontroll!$B$8,1,"")</f>
        <v/>
      </c>
    </row>
    <row r="907" spans="1:19" x14ac:dyDescent="0.2">
      <c r="A907" s="7" t="str">
        <f t="shared" si="112"/>
        <v/>
      </c>
      <c r="B907" s="7" t="str">
        <f>IF($S907="","",INT(($A907-1)/Kontroll!$B$6)+1)</f>
        <v/>
      </c>
      <c r="C907" s="7" t="str">
        <f>IF($S907="","",MOD($A907-1,Kontroll!$B$6)+1)</f>
        <v/>
      </c>
      <c r="D907" s="15" t="str">
        <f>IF($S907="","",INDEX(Transjer!$A$6:$A$125,$B907))</f>
        <v/>
      </c>
      <c r="E907" s="15" t="str">
        <f>IF($S907="","",INDEX(Transjer!$B$6:$B$125,$B907))</f>
        <v/>
      </c>
      <c r="F907" s="16" t="str">
        <f>IF($S907="","",INDEX(Transjer!$C$6:$C$125,$B907))</f>
        <v/>
      </c>
      <c r="G907" s="17" t="str">
        <f>IF($S907="","",INDEX(Skjermingsrenter!$A$6:$A$35,$C907))</f>
        <v/>
      </c>
      <c r="H907" s="18" t="str">
        <f>IF($S907="","",INDEX(Transjer!$D$6:$D$125,$B907))</f>
        <v/>
      </c>
      <c r="I907" s="18" t="str">
        <f>IF($S907="","",INDEX(Transjer!$E$6:$E$125,$B907))</f>
        <v/>
      </c>
      <c r="J907" s="19" t="str">
        <f>IF($S907="","",INDEX(Skjermingsrenter!$B$6:$B$35,$C907))</f>
        <v/>
      </c>
      <c r="K907" s="20" t="str">
        <f t="shared" si="113"/>
        <v/>
      </c>
      <c r="L907" s="21" t="str">
        <f>IF($S907="","",IF($G907&lt;YEAR($F907),0,$H907*SUMIFS(Utbytter!$D$6:$D$1005,Utbytter!$A$6:$A$1005,$E907,Utbytter!$B$6:$B$1005,"&gt;="&amp;$K907,Utbytter!$B$6:$B$1005,"&lt;="&amp;DATE($G907,12,31))))</f>
        <v/>
      </c>
      <c r="M907" s="21" t="str">
        <f t="shared" si="119"/>
        <v/>
      </c>
      <c r="N907" s="21" t="str">
        <f t="shared" si="114"/>
        <v/>
      </c>
      <c r="O907" s="21" t="str">
        <f t="shared" si="115"/>
        <v/>
      </c>
      <c r="P907" s="21" t="str">
        <f t="shared" si="116"/>
        <v/>
      </c>
      <c r="Q907" s="21" t="str">
        <f t="shared" si="117"/>
        <v/>
      </c>
      <c r="R907" s="21" t="str">
        <f t="shared" si="118"/>
        <v/>
      </c>
      <c r="S907" s="7" t="str">
        <f>IF(ROW()-5&lt;=Kontroll!$B$8,1,"")</f>
        <v/>
      </c>
    </row>
    <row r="908" spans="1:19" x14ac:dyDescent="0.2">
      <c r="A908" s="7" t="str">
        <f t="shared" si="112"/>
        <v/>
      </c>
      <c r="B908" s="7" t="str">
        <f>IF($S908="","",INT(($A908-1)/Kontroll!$B$6)+1)</f>
        <v/>
      </c>
      <c r="C908" s="7" t="str">
        <f>IF($S908="","",MOD($A908-1,Kontroll!$B$6)+1)</f>
        <v/>
      </c>
      <c r="D908" s="15" t="str">
        <f>IF($S908="","",INDEX(Transjer!$A$6:$A$125,$B908))</f>
        <v/>
      </c>
      <c r="E908" s="15" t="str">
        <f>IF($S908="","",INDEX(Transjer!$B$6:$B$125,$B908))</f>
        <v/>
      </c>
      <c r="F908" s="16" t="str">
        <f>IF($S908="","",INDEX(Transjer!$C$6:$C$125,$B908))</f>
        <v/>
      </c>
      <c r="G908" s="17" t="str">
        <f>IF($S908="","",INDEX(Skjermingsrenter!$A$6:$A$35,$C908))</f>
        <v/>
      </c>
      <c r="H908" s="18" t="str">
        <f>IF($S908="","",INDEX(Transjer!$D$6:$D$125,$B908))</f>
        <v/>
      </c>
      <c r="I908" s="18" t="str">
        <f>IF($S908="","",INDEX(Transjer!$E$6:$E$125,$B908))</f>
        <v/>
      </c>
      <c r="J908" s="19" t="str">
        <f>IF($S908="","",INDEX(Skjermingsrenter!$B$6:$B$35,$C908))</f>
        <v/>
      </c>
      <c r="K908" s="20" t="str">
        <f t="shared" si="113"/>
        <v/>
      </c>
      <c r="L908" s="21" t="str">
        <f>IF($S908="","",IF($G908&lt;YEAR($F908),0,$H908*SUMIFS(Utbytter!$D$6:$D$1005,Utbytter!$A$6:$A$1005,$E908,Utbytter!$B$6:$B$1005,"&gt;="&amp;$K908,Utbytter!$B$6:$B$1005,"&lt;="&amp;DATE($G908,12,31))))</f>
        <v/>
      </c>
      <c r="M908" s="21" t="str">
        <f t="shared" si="119"/>
        <v/>
      </c>
      <c r="N908" s="21" t="str">
        <f t="shared" si="114"/>
        <v/>
      </c>
      <c r="O908" s="21" t="str">
        <f t="shared" si="115"/>
        <v/>
      </c>
      <c r="P908" s="21" t="str">
        <f t="shared" si="116"/>
        <v/>
      </c>
      <c r="Q908" s="21" t="str">
        <f t="shared" si="117"/>
        <v/>
      </c>
      <c r="R908" s="21" t="str">
        <f t="shared" si="118"/>
        <v/>
      </c>
      <c r="S908" s="7" t="str">
        <f>IF(ROW()-5&lt;=Kontroll!$B$8,1,"")</f>
        <v/>
      </c>
    </row>
    <row r="909" spans="1:19" x14ac:dyDescent="0.2">
      <c r="A909" s="7" t="str">
        <f t="shared" si="112"/>
        <v/>
      </c>
      <c r="B909" s="7" t="str">
        <f>IF($S909="","",INT(($A909-1)/Kontroll!$B$6)+1)</f>
        <v/>
      </c>
      <c r="C909" s="7" t="str">
        <f>IF($S909="","",MOD($A909-1,Kontroll!$B$6)+1)</f>
        <v/>
      </c>
      <c r="D909" s="15" t="str">
        <f>IF($S909="","",INDEX(Transjer!$A$6:$A$125,$B909))</f>
        <v/>
      </c>
      <c r="E909" s="15" t="str">
        <f>IF($S909="","",INDEX(Transjer!$B$6:$B$125,$B909))</f>
        <v/>
      </c>
      <c r="F909" s="16" t="str">
        <f>IF($S909="","",INDEX(Transjer!$C$6:$C$125,$B909))</f>
        <v/>
      </c>
      <c r="G909" s="17" t="str">
        <f>IF($S909="","",INDEX(Skjermingsrenter!$A$6:$A$35,$C909))</f>
        <v/>
      </c>
      <c r="H909" s="18" t="str">
        <f>IF($S909="","",INDEX(Transjer!$D$6:$D$125,$B909))</f>
        <v/>
      </c>
      <c r="I909" s="18" t="str">
        <f>IF($S909="","",INDEX(Transjer!$E$6:$E$125,$B909))</f>
        <v/>
      </c>
      <c r="J909" s="19" t="str">
        <f>IF($S909="","",INDEX(Skjermingsrenter!$B$6:$B$35,$C909))</f>
        <v/>
      </c>
      <c r="K909" s="20" t="str">
        <f t="shared" si="113"/>
        <v/>
      </c>
      <c r="L909" s="21" t="str">
        <f>IF($S909="","",IF($G909&lt;YEAR($F909),0,$H909*SUMIFS(Utbytter!$D$6:$D$1005,Utbytter!$A$6:$A$1005,$E909,Utbytter!$B$6:$B$1005,"&gt;="&amp;$K909,Utbytter!$B$6:$B$1005,"&lt;="&amp;DATE($G909,12,31))))</f>
        <v/>
      </c>
      <c r="M909" s="21" t="str">
        <f t="shared" si="119"/>
        <v/>
      </c>
      <c r="N909" s="21" t="str">
        <f t="shared" si="114"/>
        <v/>
      </c>
      <c r="O909" s="21" t="str">
        <f t="shared" si="115"/>
        <v/>
      </c>
      <c r="P909" s="21" t="str">
        <f t="shared" si="116"/>
        <v/>
      </c>
      <c r="Q909" s="21" t="str">
        <f t="shared" si="117"/>
        <v/>
      </c>
      <c r="R909" s="21" t="str">
        <f t="shared" si="118"/>
        <v/>
      </c>
      <c r="S909" s="7" t="str">
        <f>IF(ROW()-5&lt;=Kontroll!$B$8,1,"")</f>
        <v/>
      </c>
    </row>
    <row r="910" spans="1:19" x14ac:dyDescent="0.2">
      <c r="A910" s="7" t="str">
        <f t="shared" si="112"/>
        <v/>
      </c>
      <c r="B910" s="7" t="str">
        <f>IF($S910="","",INT(($A910-1)/Kontroll!$B$6)+1)</f>
        <v/>
      </c>
      <c r="C910" s="7" t="str">
        <f>IF($S910="","",MOD($A910-1,Kontroll!$B$6)+1)</f>
        <v/>
      </c>
      <c r="D910" s="15" t="str">
        <f>IF($S910="","",INDEX(Transjer!$A$6:$A$125,$B910))</f>
        <v/>
      </c>
      <c r="E910" s="15" t="str">
        <f>IF($S910="","",INDEX(Transjer!$B$6:$B$125,$B910))</f>
        <v/>
      </c>
      <c r="F910" s="16" t="str">
        <f>IF($S910="","",INDEX(Transjer!$C$6:$C$125,$B910))</f>
        <v/>
      </c>
      <c r="G910" s="17" t="str">
        <f>IF($S910="","",INDEX(Skjermingsrenter!$A$6:$A$35,$C910))</f>
        <v/>
      </c>
      <c r="H910" s="18" t="str">
        <f>IF($S910="","",INDEX(Transjer!$D$6:$D$125,$B910))</f>
        <v/>
      </c>
      <c r="I910" s="18" t="str">
        <f>IF($S910="","",INDEX(Transjer!$E$6:$E$125,$B910))</f>
        <v/>
      </c>
      <c r="J910" s="19" t="str">
        <f>IF($S910="","",INDEX(Skjermingsrenter!$B$6:$B$35,$C910))</f>
        <v/>
      </c>
      <c r="K910" s="20" t="str">
        <f t="shared" si="113"/>
        <v/>
      </c>
      <c r="L910" s="21" t="str">
        <f>IF($S910="","",IF($G910&lt;YEAR($F910),0,$H910*SUMIFS(Utbytter!$D$6:$D$1005,Utbytter!$A$6:$A$1005,$E910,Utbytter!$B$6:$B$1005,"&gt;="&amp;$K910,Utbytter!$B$6:$B$1005,"&lt;="&amp;DATE($G910,12,31))))</f>
        <v/>
      </c>
      <c r="M910" s="21" t="str">
        <f t="shared" si="119"/>
        <v/>
      </c>
      <c r="N910" s="21" t="str">
        <f t="shared" si="114"/>
        <v/>
      </c>
      <c r="O910" s="21" t="str">
        <f t="shared" si="115"/>
        <v/>
      </c>
      <c r="P910" s="21" t="str">
        <f t="shared" si="116"/>
        <v/>
      </c>
      <c r="Q910" s="21" t="str">
        <f t="shared" si="117"/>
        <v/>
      </c>
      <c r="R910" s="21" t="str">
        <f t="shared" si="118"/>
        <v/>
      </c>
      <c r="S910" s="7" t="str">
        <f>IF(ROW()-5&lt;=Kontroll!$B$8,1,"")</f>
        <v/>
      </c>
    </row>
    <row r="911" spans="1:19" x14ac:dyDescent="0.2">
      <c r="A911" s="7" t="str">
        <f t="shared" si="112"/>
        <v/>
      </c>
      <c r="B911" s="7" t="str">
        <f>IF($S911="","",INT(($A911-1)/Kontroll!$B$6)+1)</f>
        <v/>
      </c>
      <c r="C911" s="7" t="str">
        <f>IF($S911="","",MOD($A911-1,Kontroll!$B$6)+1)</f>
        <v/>
      </c>
      <c r="D911" s="15" t="str">
        <f>IF($S911="","",INDEX(Transjer!$A$6:$A$125,$B911))</f>
        <v/>
      </c>
      <c r="E911" s="15" t="str">
        <f>IF($S911="","",INDEX(Transjer!$B$6:$B$125,$B911))</f>
        <v/>
      </c>
      <c r="F911" s="16" t="str">
        <f>IF($S911="","",INDEX(Transjer!$C$6:$C$125,$B911))</f>
        <v/>
      </c>
      <c r="G911" s="17" t="str">
        <f>IF($S911="","",INDEX(Skjermingsrenter!$A$6:$A$35,$C911))</f>
        <v/>
      </c>
      <c r="H911" s="18" t="str">
        <f>IF($S911="","",INDEX(Transjer!$D$6:$D$125,$B911))</f>
        <v/>
      </c>
      <c r="I911" s="18" t="str">
        <f>IF($S911="","",INDEX(Transjer!$E$6:$E$125,$B911))</f>
        <v/>
      </c>
      <c r="J911" s="19" t="str">
        <f>IF($S911="","",INDEX(Skjermingsrenter!$B$6:$B$35,$C911))</f>
        <v/>
      </c>
      <c r="K911" s="20" t="str">
        <f t="shared" si="113"/>
        <v/>
      </c>
      <c r="L911" s="21" t="str">
        <f>IF($S911="","",IF($G911&lt;YEAR($F911),0,$H911*SUMIFS(Utbytter!$D$6:$D$1005,Utbytter!$A$6:$A$1005,$E911,Utbytter!$B$6:$B$1005,"&gt;="&amp;$K911,Utbytter!$B$6:$B$1005,"&lt;="&amp;DATE($G911,12,31))))</f>
        <v/>
      </c>
      <c r="M911" s="21" t="str">
        <f t="shared" si="119"/>
        <v/>
      </c>
      <c r="N911" s="21" t="str">
        <f t="shared" si="114"/>
        <v/>
      </c>
      <c r="O911" s="21" t="str">
        <f t="shared" si="115"/>
        <v/>
      </c>
      <c r="P911" s="21" t="str">
        <f t="shared" si="116"/>
        <v/>
      </c>
      <c r="Q911" s="21" t="str">
        <f t="shared" si="117"/>
        <v/>
      </c>
      <c r="R911" s="21" t="str">
        <f t="shared" si="118"/>
        <v/>
      </c>
      <c r="S911" s="7" t="str">
        <f>IF(ROW()-5&lt;=Kontroll!$B$8,1,"")</f>
        <v/>
      </c>
    </row>
    <row r="912" spans="1:19" x14ac:dyDescent="0.2">
      <c r="A912" s="7" t="str">
        <f t="shared" si="112"/>
        <v/>
      </c>
      <c r="B912" s="7" t="str">
        <f>IF($S912="","",INT(($A912-1)/Kontroll!$B$6)+1)</f>
        <v/>
      </c>
      <c r="C912" s="7" t="str">
        <f>IF($S912="","",MOD($A912-1,Kontroll!$B$6)+1)</f>
        <v/>
      </c>
      <c r="D912" s="15" t="str">
        <f>IF($S912="","",INDEX(Transjer!$A$6:$A$125,$B912))</f>
        <v/>
      </c>
      <c r="E912" s="15" t="str">
        <f>IF($S912="","",INDEX(Transjer!$B$6:$B$125,$B912))</f>
        <v/>
      </c>
      <c r="F912" s="16" t="str">
        <f>IF($S912="","",INDEX(Transjer!$C$6:$C$125,$B912))</f>
        <v/>
      </c>
      <c r="G912" s="17" t="str">
        <f>IF($S912="","",INDEX(Skjermingsrenter!$A$6:$A$35,$C912))</f>
        <v/>
      </c>
      <c r="H912" s="18" t="str">
        <f>IF($S912="","",INDEX(Transjer!$D$6:$D$125,$B912))</f>
        <v/>
      </c>
      <c r="I912" s="18" t="str">
        <f>IF($S912="","",INDEX(Transjer!$E$6:$E$125,$B912))</f>
        <v/>
      </c>
      <c r="J912" s="19" t="str">
        <f>IF($S912="","",INDEX(Skjermingsrenter!$B$6:$B$35,$C912))</f>
        <v/>
      </c>
      <c r="K912" s="20" t="str">
        <f t="shared" si="113"/>
        <v/>
      </c>
      <c r="L912" s="21" t="str">
        <f>IF($S912="","",IF($G912&lt;YEAR($F912),0,$H912*SUMIFS(Utbytter!$D$6:$D$1005,Utbytter!$A$6:$A$1005,$E912,Utbytter!$B$6:$B$1005,"&gt;="&amp;$K912,Utbytter!$B$6:$B$1005,"&lt;="&amp;DATE($G912,12,31))))</f>
        <v/>
      </c>
      <c r="M912" s="21" t="str">
        <f t="shared" si="119"/>
        <v/>
      </c>
      <c r="N912" s="21" t="str">
        <f t="shared" si="114"/>
        <v/>
      </c>
      <c r="O912" s="21" t="str">
        <f t="shared" si="115"/>
        <v/>
      </c>
      <c r="P912" s="21" t="str">
        <f t="shared" si="116"/>
        <v/>
      </c>
      <c r="Q912" s="21" t="str">
        <f t="shared" si="117"/>
        <v/>
      </c>
      <c r="R912" s="21" t="str">
        <f t="shared" si="118"/>
        <v/>
      </c>
      <c r="S912" s="7" t="str">
        <f>IF(ROW()-5&lt;=Kontroll!$B$8,1,"")</f>
        <v/>
      </c>
    </row>
    <row r="913" spans="1:19" x14ac:dyDescent="0.2">
      <c r="A913" s="7" t="str">
        <f t="shared" si="112"/>
        <v/>
      </c>
      <c r="B913" s="7" t="str">
        <f>IF($S913="","",INT(($A913-1)/Kontroll!$B$6)+1)</f>
        <v/>
      </c>
      <c r="C913" s="7" t="str">
        <f>IF($S913="","",MOD($A913-1,Kontroll!$B$6)+1)</f>
        <v/>
      </c>
      <c r="D913" s="15" t="str">
        <f>IF($S913="","",INDEX(Transjer!$A$6:$A$125,$B913))</f>
        <v/>
      </c>
      <c r="E913" s="15" t="str">
        <f>IF($S913="","",INDEX(Transjer!$B$6:$B$125,$B913))</f>
        <v/>
      </c>
      <c r="F913" s="16" t="str">
        <f>IF($S913="","",INDEX(Transjer!$C$6:$C$125,$B913))</f>
        <v/>
      </c>
      <c r="G913" s="17" t="str">
        <f>IF($S913="","",INDEX(Skjermingsrenter!$A$6:$A$35,$C913))</f>
        <v/>
      </c>
      <c r="H913" s="18" t="str">
        <f>IF($S913="","",INDEX(Transjer!$D$6:$D$125,$B913))</f>
        <v/>
      </c>
      <c r="I913" s="18" t="str">
        <f>IF($S913="","",INDEX(Transjer!$E$6:$E$125,$B913))</f>
        <v/>
      </c>
      <c r="J913" s="19" t="str">
        <f>IF($S913="","",INDEX(Skjermingsrenter!$B$6:$B$35,$C913))</f>
        <v/>
      </c>
      <c r="K913" s="20" t="str">
        <f t="shared" si="113"/>
        <v/>
      </c>
      <c r="L913" s="21" t="str">
        <f>IF($S913="","",IF($G913&lt;YEAR($F913),0,$H913*SUMIFS(Utbytter!$D$6:$D$1005,Utbytter!$A$6:$A$1005,$E913,Utbytter!$B$6:$B$1005,"&gt;="&amp;$K913,Utbytter!$B$6:$B$1005,"&lt;="&amp;DATE($G913,12,31))))</f>
        <v/>
      </c>
      <c r="M913" s="21" t="str">
        <f t="shared" si="119"/>
        <v/>
      </c>
      <c r="N913" s="21" t="str">
        <f t="shared" si="114"/>
        <v/>
      </c>
      <c r="O913" s="21" t="str">
        <f t="shared" si="115"/>
        <v/>
      </c>
      <c r="P913" s="21" t="str">
        <f t="shared" si="116"/>
        <v/>
      </c>
      <c r="Q913" s="21" t="str">
        <f t="shared" si="117"/>
        <v/>
      </c>
      <c r="R913" s="21" t="str">
        <f t="shared" si="118"/>
        <v/>
      </c>
      <c r="S913" s="7" t="str">
        <f>IF(ROW()-5&lt;=Kontroll!$B$8,1,"")</f>
        <v/>
      </c>
    </row>
    <row r="914" spans="1:19" x14ac:dyDescent="0.2">
      <c r="A914" s="7" t="str">
        <f t="shared" si="112"/>
        <v/>
      </c>
      <c r="B914" s="7" t="str">
        <f>IF($S914="","",INT(($A914-1)/Kontroll!$B$6)+1)</f>
        <v/>
      </c>
      <c r="C914" s="7" t="str">
        <f>IF($S914="","",MOD($A914-1,Kontroll!$B$6)+1)</f>
        <v/>
      </c>
      <c r="D914" s="15" t="str">
        <f>IF($S914="","",INDEX(Transjer!$A$6:$A$125,$B914))</f>
        <v/>
      </c>
      <c r="E914" s="15" t="str">
        <f>IF($S914="","",INDEX(Transjer!$B$6:$B$125,$B914))</f>
        <v/>
      </c>
      <c r="F914" s="16" t="str">
        <f>IF($S914="","",INDEX(Transjer!$C$6:$C$125,$B914))</f>
        <v/>
      </c>
      <c r="G914" s="17" t="str">
        <f>IF($S914="","",INDEX(Skjermingsrenter!$A$6:$A$35,$C914))</f>
        <v/>
      </c>
      <c r="H914" s="18" t="str">
        <f>IF($S914="","",INDEX(Transjer!$D$6:$D$125,$B914))</f>
        <v/>
      </c>
      <c r="I914" s="18" t="str">
        <f>IF($S914="","",INDEX(Transjer!$E$6:$E$125,$B914))</f>
        <v/>
      </c>
      <c r="J914" s="19" t="str">
        <f>IF($S914="","",INDEX(Skjermingsrenter!$B$6:$B$35,$C914))</f>
        <v/>
      </c>
      <c r="K914" s="20" t="str">
        <f t="shared" si="113"/>
        <v/>
      </c>
      <c r="L914" s="21" t="str">
        <f>IF($S914="","",IF($G914&lt;YEAR($F914),0,$H914*SUMIFS(Utbytter!$D$6:$D$1005,Utbytter!$A$6:$A$1005,$E914,Utbytter!$B$6:$B$1005,"&gt;="&amp;$K914,Utbytter!$B$6:$B$1005,"&lt;="&amp;DATE($G914,12,31))))</f>
        <v/>
      </c>
      <c r="M914" s="21" t="str">
        <f t="shared" si="119"/>
        <v/>
      </c>
      <c r="N914" s="21" t="str">
        <f t="shared" si="114"/>
        <v/>
      </c>
      <c r="O914" s="21" t="str">
        <f t="shared" si="115"/>
        <v/>
      </c>
      <c r="P914" s="21" t="str">
        <f t="shared" si="116"/>
        <v/>
      </c>
      <c r="Q914" s="21" t="str">
        <f t="shared" si="117"/>
        <v/>
      </c>
      <c r="R914" s="21" t="str">
        <f t="shared" si="118"/>
        <v/>
      </c>
      <c r="S914" s="7" t="str">
        <f>IF(ROW()-5&lt;=Kontroll!$B$8,1,"")</f>
        <v/>
      </c>
    </row>
    <row r="915" spans="1:19" x14ac:dyDescent="0.2">
      <c r="A915" s="7" t="str">
        <f t="shared" si="112"/>
        <v/>
      </c>
      <c r="B915" s="7" t="str">
        <f>IF($S915="","",INT(($A915-1)/Kontroll!$B$6)+1)</f>
        <v/>
      </c>
      <c r="C915" s="7" t="str">
        <f>IF($S915="","",MOD($A915-1,Kontroll!$B$6)+1)</f>
        <v/>
      </c>
      <c r="D915" s="15" t="str">
        <f>IF($S915="","",INDEX(Transjer!$A$6:$A$125,$B915))</f>
        <v/>
      </c>
      <c r="E915" s="15" t="str">
        <f>IF($S915="","",INDEX(Transjer!$B$6:$B$125,$B915))</f>
        <v/>
      </c>
      <c r="F915" s="16" t="str">
        <f>IF($S915="","",INDEX(Transjer!$C$6:$C$125,$B915))</f>
        <v/>
      </c>
      <c r="G915" s="17" t="str">
        <f>IF($S915="","",INDEX(Skjermingsrenter!$A$6:$A$35,$C915))</f>
        <v/>
      </c>
      <c r="H915" s="18" t="str">
        <f>IF($S915="","",INDEX(Transjer!$D$6:$D$125,$B915))</f>
        <v/>
      </c>
      <c r="I915" s="18" t="str">
        <f>IF($S915="","",INDEX(Transjer!$E$6:$E$125,$B915))</f>
        <v/>
      </c>
      <c r="J915" s="19" t="str">
        <f>IF($S915="","",INDEX(Skjermingsrenter!$B$6:$B$35,$C915))</f>
        <v/>
      </c>
      <c r="K915" s="20" t="str">
        <f t="shared" si="113"/>
        <v/>
      </c>
      <c r="L915" s="21" t="str">
        <f>IF($S915="","",IF($G915&lt;YEAR($F915),0,$H915*SUMIFS(Utbytter!$D$6:$D$1005,Utbytter!$A$6:$A$1005,$E915,Utbytter!$B$6:$B$1005,"&gt;="&amp;$K915,Utbytter!$B$6:$B$1005,"&lt;="&amp;DATE($G915,12,31))))</f>
        <v/>
      </c>
      <c r="M915" s="21" t="str">
        <f t="shared" si="119"/>
        <v/>
      </c>
      <c r="N915" s="21" t="str">
        <f t="shared" si="114"/>
        <v/>
      </c>
      <c r="O915" s="21" t="str">
        <f t="shared" si="115"/>
        <v/>
      </c>
      <c r="P915" s="21" t="str">
        <f t="shared" si="116"/>
        <v/>
      </c>
      <c r="Q915" s="21" t="str">
        <f t="shared" si="117"/>
        <v/>
      </c>
      <c r="R915" s="21" t="str">
        <f t="shared" si="118"/>
        <v/>
      </c>
      <c r="S915" s="7" t="str">
        <f>IF(ROW()-5&lt;=Kontroll!$B$8,1,"")</f>
        <v/>
      </c>
    </row>
    <row r="916" spans="1:19" x14ac:dyDescent="0.2">
      <c r="A916" s="7" t="str">
        <f t="shared" si="112"/>
        <v/>
      </c>
      <c r="B916" s="7" t="str">
        <f>IF($S916="","",INT(($A916-1)/Kontroll!$B$6)+1)</f>
        <v/>
      </c>
      <c r="C916" s="7" t="str">
        <f>IF($S916="","",MOD($A916-1,Kontroll!$B$6)+1)</f>
        <v/>
      </c>
      <c r="D916" s="15" t="str">
        <f>IF($S916="","",INDEX(Transjer!$A$6:$A$125,$B916))</f>
        <v/>
      </c>
      <c r="E916" s="15" t="str">
        <f>IF($S916="","",INDEX(Transjer!$B$6:$B$125,$B916))</f>
        <v/>
      </c>
      <c r="F916" s="16" t="str">
        <f>IF($S916="","",INDEX(Transjer!$C$6:$C$125,$B916))</f>
        <v/>
      </c>
      <c r="G916" s="17" t="str">
        <f>IF($S916="","",INDEX(Skjermingsrenter!$A$6:$A$35,$C916))</f>
        <v/>
      </c>
      <c r="H916" s="18" t="str">
        <f>IF($S916="","",INDEX(Transjer!$D$6:$D$125,$B916))</f>
        <v/>
      </c>
      <c r="I916" s="18" t="str">
        <f>IF($S916="","",INDEX(Transjer!$E$6:$E$125,$B916))</f>
        <v/>
      </c>
      <c r="J916" s="19" t="str">
        <f>IF($S916="","",INDEX(Skjermingsrenter!$B$6:$B$35,$C916))</f>
        <v/>
      </c>
      <c r="K916" s="20" t="str">
        <f t="shared" si="113"/>
        <v/>
      </c>
      <c r="L916" s="21" t="str">
        <f>IF($S916="","",IF($G916&lt;YEAR($F916),0,$H916*SUMIFS(Utbytter!$D$6:$D$1005,Utbytter!$A$6:$A$1005,$E916,Utbytter!$B$6:$B$1005,"&gt;="&amp;$K916,Utbytter!$B$6:$B$1005,"&lt;="&amp;DATE($G916,12,31))))</f>
        <v/>
      </c>
      <c r="M916" s="21" t="str">
        <f t="shared" si="119"/>
        <v/>
      </c>
      <c r="N916" s="21" t="str">
        <f t="shared" si="114"/>
        <v/>
      </c>
      <c r="O916" s="21" t="str">
        <f t="shared" si="115"/>
        <v/>
      </c>
      <c r="P916" s="21" t="str">
        <f t="shared" si="116"/>
        <v/>
      </c>
      <c r="Q916" s="21" t="str">
        <f t="shared" si="117"/>
        <v/>
      </c>
      <c r="R916" s="21" t="str">
        <f t="shared" si="118"/>
        <v/>
      </c>
      <c r="S916" s="7" t="str">
        <f>IF(ROW()-5&lt;=Kontroll!$B$8,1,"")</f>
        <v/>
      </c>
    </row>
    <row r="917" spans="1:19" x14ac:dyDescent="0.2">
      <c r="A917" s="7" t="str">
        <f t="shared" si="112"/>
        <v/>
      </c>
      <c r="B917" s="7" t="str">
        <f>IF($S917="","",INT(($A917-1)/Kontroll!$B$6)+1)</f>
        <v/>
      </c>
      <c r="C917" s="7" t="str">
        <f>IF($S917="","",MOD($A917-1,Kontroll!$B$6)+1)</f>
        <v/>
      </c>
      <c r="D917" s="15" t="str">
        <f>IF($S917="","",INDEX(Transjer!$A$6:$A$125,$B917))</f>
        <v/>
      </c>
      <c r="E917" s="15" t="str">
        <f>IF($S917="","",INDEX(Transjer!$B$6:$B$125,$B917))</f>
        <v/>
      </c>
      <c r="F917" s="16" t="str">
        <f>IF($S917="","",INDEX(Transjer!$C$6:$C$125,$B917))</f>
        <v/>
      </c>
      <c r="G917" s="17" t="str">
        <f>IF($S917="","",INDEX(Skjermingsrenter!$A$6:$A$35,$C917))</f>
        <v/>
      </c>
      <c r="H917" s="18" t="str">
        <f>IF($S917="","",INDEX(Transjer!$D$6:$D$125,$B917))</f>
        <v/>
      </c>
      <c r="I917" s="18" t="str">
        <f>IF($S917="","",INDEX(Transjer!$E$6:$E$125,$B917))</f>
        <v/>
      </c>
      <c r="J917" s="19" t="str">
        <f>IF($S917="","",INDEX(Skjermingsrenter!$B$6:$B$35,$C917))</f>
        <v/>
      </c>
      <c r="K917" s="20" t="str">
        <f t="shared" si="113"/>
        <v/>
      </c>
      <c r="L917" s="21" t="str">
        <f>IF($S917="","",IF($G917&lt;YEAR($F917),0,$H917*SUMIFS(Utbytter!$D$6:$D$1005,Utbytter!$A$6:$A$1005,$E917,Utbytter!$B$6:$B$1005,"&gt;="&amp;$K917,Utbytter!$B$6:$B$1005,"&lt;="&amp;DATE($G917,12,31))))</f>
        <v/>
      </c>
      <c r="M917" s="21" t="str">
        <f t="shared" si="119"/>
        <v/>
      </c>
      <c r="N917" s="21" t="str">
        <f t="shared" si="114"/>
        <v/>
      </c>
      <c r="O917" s="21" t="str">
        <f t="shared" si="115"/>
        <v/>
      </c>
      <c r="P917" s="21" t="str">
        <f t="shared" si="116"/>
        <v/>
      </c>
      <c r="Q917" s="21" t="str">
        <f t="shared" si="117"/>
        <v/>
      </c>
      <c r="R917" s="21" t="str">
        <f t="shared" si="118"/>
        <v/>
      </c>
      <c r="S917" s="7" t="str">
        <f>IF(ROW()-5&lt;=Kontroll!$B$8,1,"")</f>
        <v/>
      </c>
    </row>
    <row r="918" spans="1:19" x14ac:dyDescent="0.2">
      <c r="A918" s="7" t="str">
        <f t="shared" si="112"/>
        <v/>
      </c>
      <c r="B918" s="7" t="str">
        <f>IF($S918="","",INT(($A918-1)/Kontroll!$B$6)+1)</f>
        <v/>
      </c>
      <c r="C918" s="7" t="str">
        <f>IF($S918="","",MOD($A918-1,Kontroll!$B$6)+1)</f>
        <v/>
      </c>
      <c r="D918" s="15" t="str">
        <f>IF($S918="","",INDEX(Transjer!$A$6:$A$125,$B918))</f>
        <v/>
      </c>
      <c r="E918" s="15" t="str">
        <f>IF($S918="","",INDEX(Transjer!$B$6:$B$125,$B918))</f>
        <v/>
      </c>
      <c r="F918" s="16" t="str">
        <f>IF($S918="","",INDEX(Transjer!$C$6:$C$125,$B918))</f>
        <v/>
      </c>
      <c r="G918" s="17" t="str">
        <f>IF($S918="","",INDEX(Skjermingsrenter!$A$6:$A$35,$C918))</f>
        <v/>
      </c>
      <c r="H918" s="18" t="str">
        <f>IF($S918="","",INDEX(Transjer!$D$6:$D$125,$B918))</f>
        <v/>
      </c>
      <c r="I918" s="18" t="str">
        <f>IF($S918="","",INDEX(Transjer!$E$6:$E$125,$B918))</f>
        <v/>
      </c>
      <c r="J918" s="19" t="str">
        <f>IF($S918="","",INDEX(Skjermingsrenter!$B$6:$B$35,$C918))</f>
        <v/>
      </c>
      <c r="K918" s="20" t="str">
        <f t="shared" si="113"/>
        <v/>
      </c>
      <c r="L918" s="21" t="str">
        <f>IF($S918="","",IF($G918&lt;YEAR($F918),0,$H918*SUMIFS(Utbytter!$D$6:$D$1005,Utbytter!$A$6:$A$1005,$E918,Utbytter!$B$6:$B$1005,"&gt;="&amp;$K918,Utbytter!$B$6:$B$1005,"&lt;="&amp;DATE($G918,12,31))))</f>
        <v/>
      </c>
      <c r="M918" s="21" t="str">
        <f t="shared" si="119"/>
        <v/>
      </c>
      <c r="N918" s="21" t="str">
        <f t="shared" si="114"/>
        <v/>
      </c>
      <c r="O918" s="21" t="str">
        <f t="shared" si="115"/>
        <v/>
      </c>
      <c r="P918" s="21" t="str">
        <f t="shared" si="116"/>
        <v/>
      </c>
      <c r="Q918" s="21" t="str">
        <f t="shared" si="117"/>
        <v/>
      </c>
      <c r="R918" s="21" t="str">
        <f t="shared" si="118"/>
        <v/>
      </c>
      <c r="S918" s="7" t="str">
        <f>IF(ROW()-5&lt;=Kontroll!$B$8,1,"")</f>
        <v/>
      </c>
    </row>
    <row r="919" spans="1:19" x14ac:dyDescent="0.2">
      <c r="A919" s="7" t="str">
        <f t="shared" si="112"/>
        <v/>
      </c>
      <c r="B919" s="7" t="str">
        <f>IF($S919="","",INT(($A919-1)/Kontroll!$B$6)+1)</f>
        <v/>
      </c>
      <c r="C919" s="7" t="str">
        <f>IF($S919="","",MOD($A919-1,Kontroll!$B$6)+1)</f>
        <v/>
      </c>
      <c r="D919" s="15" t="str">
        <f>IF($S919="","",INDEX(Transjer!$A$6:$A$125,$B919))</f>
        <v/>
      </c>
      <c r="E919" s="15" t="str">
        <f>IF($S919="","",INDEX(Transjer!$B$6:$B$125,$B919))</f>
        <v/>
      </c>
      <c r="F919" s="16" t="str">
        <f>IF($S919="","",INDEX(Transjer!$C$6:$C$125,$B919))</f>
        <v/>
      </c>
      <c r="G919" s="17" t="str">
        <f>IF($S919="","",INDEX(Skjermingsrenter!$A$6:$A$35,$C919))</f>
        <v/>
      </c>
      <c r="H919" s="18" t="str">
        <f>IF($S919="","",INDEX(Transjer!$D$6:$D$125,$B919))</f>
        <v/>
      </c>
      <c r="I919" s="18" t="str">
        <f>IF($S919="","",INDEX(Transjer!$E$6:$E$125,$B919))</f>
        <v/>
      </c>
      <c r="J919" s="19" t="str">
        <f>IF($S919="","",INDEX(Skjermingsrenter!$B$6:$B$35,$C919))</f>
        <v/>
      </c>
      <c r="K919" s="20" t="str">
        <f t="shared" si="113"/>
        <v/>
      </c>
      <c r="L919" s="21" t="str">
        <f>IF($S919="","",IF($G919&lt;YEAR($F919),0,$H919*SUMIFS(Utbytter!$D$6:$D$1005,Utbytter!$A$6:$A$1005,$E919,Utbytter!$B$6:$B$1005,"&gt;="&amp;$K919,Utbytter!$B$6:$B$1005,"&lt;="&amp;DATE($G919,12,31))))</f>
        <v/>
      </c>
      <c r="M919" s="21" t="str">
        <f t="shared" si="119"/>
        <v/>
      </c>
      <c r="N919" s="21" t="str">
        <f t="shared" si="114"/>
        <v/>
      </c>
      <c r="O919" s="21" t="str">
        <f t="shared" si="115"/>
        <v/>
      </c>
      <c r="P919" s="21" t="str">
        <f t="shared" si="116"/>
        <v/>
      </c>
      <c r="Q919" s="21" t="str">
        <f t="shared" si="117"/>
        <v/>
      </c>
      <c r="R919" s="21" t="str">
        <f t="shared" si="118"/>
        <v/>
      </c>
      <c r="S919" s="7" t="str">
        <f>IF(ROW()-5&lt;=Kontroll!$B$8,1,"")</f>
        <v/>
      </c>
    </row>
    <row r="920" spans="1:19" x14ac:dyDescent="0.2">
      <c r="A920" s="7" t="str">
        <f t="shared" si="112"/>
        <v/>
      </c>
      <c r="B920" s="7" t="str">
        <f>IF($S920="","",INT(($A920-1)/Kontroll!$B$6)+1)</f>
        <v/>
      </c>
      <c r="C920" s="7" t="str">
        <f>IF($S920="","",MOD($A920-1,Kontroll!$B$6)+1)</f>
        <v/>
      </c>
      <c r="D920" s="15" t="str">
        <f>IF($S920="","",INDEX(Transjer!$A$6:$A$125,$B920))</f>
        <v/>
      </c>
      <c r="E920" s="15" t="str">
        <f>IF($S920="","",INDEX(Transjer!$B$6:$B$125,$B920))</f>
        <v/>
      </c>
      <c r="F920" s="16" t="str">
        <f>IF($S920="","",INDEX(Transjer!$C$6:$C$125,$B920))</f>
        <v/>
      </c>
      <c r="G920" s="17" t="str">
        <f>IF($S920="","",INDEX(Skjermingsrenter!$A$6:$A$35,$C920))</f>
        <v/>
      </c>
      <c r="H920" s="18" t="str">
        <f>IF($S920="","",INDEX(Transjer!$D$6:$D$125,$B920))</f>
        <v/>
      </c>
      <c r="I920" s="18" t="str">
        <f>IF($S920="","",INDEX(Transjer!$E$6:$E$125,$B920))</f>
        <v/>
      </c>
      <c r="J920" s="19" t="str">
        <f>IF($S920="","",INDEX(Skjermingsrenter!$B$6:$B$35,$C920))</f>
        <v/>
      </c>
      <c r="K920" s="20" t="str">
        <f t="shared" si="113"/>
        <v/>
      </c>
      <c r="L920" s="21" t="str">
        <f>IF($S920="","",IF($G920&lt;YEAR($F920),0,$H920*SUMIFS(Utbytter!$D$6:$D$1005,Utbytter!$A$6:$A$1005,$E920,Utbytter!$B$6:$B$1005,"&gt;="&amp;$K920,Utbytter!$B$6:$B$1005,"&lt;="&amp;DATE($G920,12,31))))</f>
        <v/>
      </c>
      <c r="M920" s="21" t="str">
        <f t="shared" si="119"/>
        <v/>
      </c>
      <c r="N920" s="21" t="str">
        <f t="shared" si="114"/>
        <v/>
      </c>
      <c r="O920" s="21" t="str">
        <f t="shared" si="115"/>
        <v/>
      </c>
      <c r="P920" s="21" t="str">
        <f t="shared" si="116"/>
        <v/>
      </c>
      <c r="Q920" s="21" t="str">
        <f t="shared" si="117"/>
        <v/>
      </c>
      <c r="R920" s="21" t="str">
        <f t="shared" si="118"/>
        <v/>
      </c>
      <c r="S920" s="7" t="str">
        <f>IF(ROW()-5&lt;=Kontroll!$B$8,1,"")</f>
        <v/>
      </c>
    </row>
    <row r="921" spans="1:19" x14ac:dyDescent="0.2">
      <c r="A921" s="7" t="str">
        <f t="shared" si="112"/>
        <v/>
      </c>
      <c r="B921" s="7" t="str">
        <f>IF($S921="","",INT(($A921-1)/Kontroll!$B$6)+1)</f>
        <v/>
      </c>
      <c r="C921" s="7" t="str">
        <f>IF($S921="","",MOD($A921-1,Kontroll!$B$6)+1)</f>
        <v/>
      </c>
      <c r="D921" s="15" t="str">
        <f>IF($S921="","",INDEX(Transjer!$A$6:$A$125,$B921))</f>
        <v/>
      </c>
      <c r="E921" s="15" t="str">
        <f>IF($S921="","",INDEX(Transjer!$B$6:$B$125,$B921))</f>
        <v/>
      </c>
      <c r="F921" s="16" t="str">
        <f>IF($S921="","",INDEX(Transjer!$C$6:$C$125,$B921))</f>
        <v/>
      </c>
      <c r="G921" s="17" t="str">
        <f>IF($S921="","",INDEX(Skjermingsrenter!$A$6:$A$35,$C921))</f>
        <v/>
      </c>
      <c r="H921" s="18" t="str">
        <f>IF($S921="","",INDEX(Transjer!$D$6:$D$125,$B921))</f>
        <v/>
      </c>
      <c r="I921" s="18" t="str">
        <f>IF($S921="","",INDEX(Transjer!$E$6:$E$125,$B921))</f>
        <v/>
      </c>
      <c r="J921" s="19" t="str">
        <f>IF($S921="","",INDEX(Skjermingsrenter!$B$6:$B$35,$C921))</f>
        <v/>
      </c>
      <c r="K921" s="20" t="str">
        <f t="shared" si="113"/>
        <v/>
      </c>
      <c r="L921" s="21" t="str">
        <f>IF($S921="","",IF($G921&lt;YEAR($F921),0,$H921*SUMIFS(Utbytter!$D$6:$D$1005,Utbytter!$A$6:$A$1005,$E921,Utbytter!$B$6:$B$1005,"&gt;="&amp;$K921,Utbytter!$B$6:$B$1005,"&lt;="&amp;DATE($G921,12,31))))</f>
        <v/>
      </c>
      <c r="M921" s="21" t="str">
        <f t="shared" si="119"/>
        <v/>
      </c>
      <c r="N921" s="21" t="str">
        <f t="shared" si="114"/>
        <v/>
      </c>
      <c r="O921" s="21" t="str">
        <f t="shared" si="115"/>
        <v/>
      </c>
      <c r="P921" s="21" t="str">
        <f t="shared" si="116"/>
        <v/>
      </c>
      <c r="Q921" s="21" t="str">
        <f t="shared" si="117"/>
        <v/>
      </c>
      <c r="R921" s="21" t="str">
        <f t="shared" si="118"/>
        <v/>
      </c>
      <c r="S921" s="7" t="str">
        <f>IF(ROW()-5&lt;=Kontroll!$B$8,1,"")</f>
        <v/>
      </c>
    </row>
    <row r="922" spans="1:19" x14ac:dyDescent="0.2">
      <c r="A922" s="7" t="str">
        <f t="shared" si="112"/>
        <v/>
      </c>
      <c r="B922" s="7" t="str">
        <f>IF($S922="","",INT(($A922-1)/Kontroll!$B$6)+1)</f>
        <v/>
      </c>
      <c r="C922" s="7" t="str">
        <f>IF($S922="","",MOD($A922-1,Kontroll!$B$6)+1)</f>
        <v/>
      </c>
      <c r="D922" s="15" t="str">
        <f>IF($S922="","",INDEX(Transjer!$A$6:$A$125,$B922))</f>
        <v/>
      </c>
      <c r="E922" s="15" t="str">
        <f>IF($S922="","",INDEX(Transjer!$B$6:$B$125,$B922))</f>
        <v/>
      </c>
      <c r="F922" s="16" t="str">
        <f>IF($S922="","",INDEX(Transjer!$C$6:$C$125,$B922))</f>
        <v/>
      </c>
      <c r="G922" s="17" t="str">
        <f>IF($S922="","",INDEX(Skjermingsrenter!$A$6:$A$35,$C922))</f>
        <v/>
      </c>
      <c r="H922" s="18" t="str">
        <f>IF($S922="","",INDEX(Transjer!$D$6:$D$125,$B922))</f>
        <v/>
      </c>
      <c r="I922" s="18" t="str">
        <f>IF($S922="","",INDEX(Transjer!$E$6:$E$125,$B922))</f>
        <v/>
      </c>
      <c r="J922" s="19" t="str">
        <f>IF($S922="","",INDEX(Skjermingsrenter!$B$6:$B$35,$C922))</f>
        <v/>
      </c>
      <c r="K922" s="20" t="str">
        <f t="shared" si="113"/>
        <v/>
      </c>
      <c r="L922" s="21" t="str">
        <f>IF($S922="","",IF($G922&lt;YEAR($F922),0,$H922*SUMIFS(Utbytter!$D$6:$D$1005,Utbytter!$A$6:$A$1005,$E922,Utbytter!$B$6:$B$1005,"&gt;="&amp;$K922,Utbytter!$B$6:$B$1005,"&lt;="&amp;DATE($G922,12,31))))</f>
        <v/>
      </c>
      <c r="M922" s="21" t="str">
        <f t="shared" si="119"/>
        <v/>
      </c>
      <c r="N922" s="21" t="str">
        <f t="shared" si="114"/>
        <v/>
      </c>
      <c r="O922" s="21" t="str">
        <f t="shared" si="115"/>
        <v/>
      </c>
      <c r="P922" s="21" t="str">
        <f t="shared" si="116"/>
        <v/>
      </c>
      <c r="Q922" s="21" t="str">
        <f t="shared" si="117"/>
        <v/>
      </c>
      <c r="R922" s="21" t="str">
        <f t="shared" si="118"/>
        <v/>
      </c>
      <c r="S922" s="7" t="str">
        <f>IF(ROW()-5&lt;=Kontroll!$B$8,1,"")</f>
        <v/>
      </c>
    </row>
    <row r="923" spans="1:19" x14ac:dyDescent="0.2">
      <c r="A923" s="7" t="str">
        <f t="shared" si="112"/>
        <v/>
      </c>
      <c r="B923" s="7" t="str">
        <f>IF($S923="","",INT(($A923-1)/Kontroll!$B$6)+1)</f>
        <v/>
      </c>
      <c r="C923" s="7" t="str">
        <f>IF($S923="","",MOD($A923-1,Kontroll!$B$6)+1)</f>
        <v/>
      </c>
      <c r="D923" s="15" t="str">
        <f>IF($S923="","",INDEX(Transjer!$A$6:$A$125,$B923))</f>
        <v/>
      </c>
      <c r="E923" s="15" t="str">
        <f>IF($S923="","",INDEX(Transjer!$B$6:$B$125,$B923))</f>
        <v/>
      </c>
      <c r="F923" s="16" t="str">
        <f>IF($S923="","",INDEX(Transjer!$C$6:$C$125,$B923))</f>
        <v/>
      </c>
      <c r="G923" s="17" t="str">
        <f>IF($S923="","",INDEX(Skjermingsrenter!$A$6:$A$35,$C923))</f>
        <v/>
      </c>
      <c r="H923" s="18" t="str">
        <f>IF($S923="","",INDEX(Transjer!$D$6:$D$125,$B923))</f>
        <v/>
      </c>
      <c r="I923" s="18" t="str">
        <f>IF($S923="","",INDEX(Transjer!$E$6:$E$125,$B923))</f>
        <v/>
      </c>
      <c r="J923" s="19" t="str">
        <f>IF($S923="","",INDEX(Skjermingsrenter!$B$6:$B$35,$C923))</f>
        <v/>
      </c>
      <c r="K923" s="20" t="str">
        <f t="shared" si="113"/>
        <v/>
      </c>
      <c r="L923" s="21" t="str">
        <f>IF($S923="","",IF($G923&lt;YEAR($F923),0,$H923*SUMIFS(Utbytter!$D$6:$D$1005,Utbytter!$A$6:$A$1005,$E923,Utbytter!$B$6:$B$1005,"&gt;="&amp;$K923,Utbytter!$B$6:$B$1005,"&lt;="&amp;DATE($G923,12,31))))</f>
        <v/>
      </c>
      <c r="M923" s="21" t="str">
        <f t="shared" si="119"/>
        <v/>
      </c>
      <c r="N923" s="21" t="str">
        <f t="shared" si="114"/>
        <v/>
      </c>
      <c r="O923" s="21" t="str">
        <f t="shared" si="115"/>
        <v/>
      </c>
      <c r="P923" s="21" t="str">
        <f t="shared" si="116"/>
        <v/>
      </c>
      <c r="Q923" s="21" t="str">
        <f t="shared" si="117"/>
        <v/>
      </c>
      <c r="R923" s="21" t="str">
        <f t="shared" si="118"/>
        <v/>
      </c>
      <c r="S923" s="7" t="str">
        <f>IF(ROW()-5&lt;=Kontroll!$B$8,1,"")</f>
        <v/>
      </c>
    </row>
    <row r="924" spans="1:19" x14ac:dyDescent="0.2">
      <c r="A924" s="7" t="str">
        <f t="shared" si="112"/>
        <v/>
      </c>
      <c r="B924" s="7" t="str">
        <f>IF($S924="","",INT(($A924-1)/Kontroll!$B$6)+1)</f>
        <v/>
      </c>
      <c r="C924" s="7" t="str">
        <f>IF($S924="","",MOD($A924-1,Kontroll!$B$6)+1)</f>
        <v/>
      </c>
      <c r="D924" s="15" t="str">
        <f>IF($S924="","",INDEX(Transjer!$A$6:$A$125,$B924))</f>
        <v/>
      </c>
      <c r="E924" s="15" t="str">
        <f>IF($S924="","",INDEX(Transjer!$B$6:$B$125,$B924))</f>
        <v/>
      </c>
      <c r="F924" s="16" t="str">
        <f>IF($S924="","",INDEX(Transjer!$C$6:$C$125,$B924))</f>
        <v/>
      </c>
      <c r="G924" s="17" t="str">
        <f>IF($S924="","",INDEX(Skjermingsrenter!$A$6:$A$35,$C924))</f>
        <v/>
      </c>
      <c r="H924" s="18" t="str">
        <f>IF($S924="","",INDEX(Transjer!$D$6:$D$125,$B924))</f>
        <v/>
      </c>
      <c r="I924" s="18" t="str">
        <f>IF($S924="","",INDEX(Transjer!$E$6:$E$125,$B924))</f>
        <v/>
      </c>
      <c r="J924" s="19" t="str">
        <f>IF($S924="","",INDEX(Skjermingsrenter!$B$6:$B$35,$C924))</f>
        <v/>
      </c>
      <c r="K924" s="20" t="str">
        <f t="shared" si="113"/>
        <v/>
      </c>
      <c r="L924" s="21" t="str">
        <f>IF($S924="","",IF($G924&lt;YEAR($F924),0,$H924*SUMIFS(Utbytter!$D$6:$D$1005,Utbytter!$A$6:$A$1005,$E924,Utbytter!$B$6:$B$1005,"&gt;="&amp;$K924,Utbytter!$B$6:$B$1005,"&lt;="&amp;DATE($G924,12,31))))</f>
        <v/>
      </c>
      <c r="M924" s="21" t="str">
        <f t="shared" si="119"/>
        <v/>
      </c>
      <c r="N924" s="21" t="str">
        <f t="shared" si="114"/>
        <v/>
      </c>
      <c r="O924" s="21" t="str">
        <f t="shared" si="115"/>
        <v/>
      </c>
      <c r="P924" s="21" t="str">
        <f t="shared" si="116"/>
        <v/>
      </c>
      <c r="Q924" s="21" t="str">
        <f t="shared" si="117"/>
        <v/>
      </c>
      <c r="R924" s="21" t="str">
        <f t="shared" si="118"/>
        <v/>
      </c>
      <c r="S924" s="7" t="str">
        <f>IF(ROW()-5&lt;=Kontroll!$B$8,1,"")</f>
        <v/>
      </c>
    </row>
    <row r="925" spans="1:19" x14ac:dyDescent="0.2">
      <c r="A925" s="7" t="str">
        <f t="shared" si="112"/>
        <v/>
      </c>
      <c r="B925" s="7" t="str">
        <f>IF($S925="","",INT(($A925-1)/Kontroll!$B$6)+1)</f>
        <v/>
      </c>
      <c r="C925" s="7" t="str">
        <f>IF($S925="","",MOD($A925-1,Kontroll!$B$6)+1)</f>
        <v/>
      </c>
      <c r="D925" s="15" t="str">
        <f>IF($S925="","",INDEX(Transjer!$A$6:$A$125,$B925))</f>
        <v/>
      </c>
      <c r="E925" s="15" t="str">
        <f>IF($S925="","",INDEX(Transjer!$B$6:$B$125,$B925))</f>
        <v/>
      </c>
      <c r="F925" s="16" t="str">
        <f>IF($S925="","",INDEX(Transjer!$C$6:$C$125,$B925))</f>
        <v/>
      </c>
      <c r="G925" s="17" t="str">
        <f>IF($S925="","",INDEX(Skjermingsrenter!$A$6:$A$35,$C925))</f>
        <v/>
      </c>
      <c r="H925" s="18" t="str">
        <f>IF($S925="","",INDEX(Transjer!$D$6:$D$125,$B925))</f>
        <v/>
      </c>
      <c r="I925" s="18" t="str">
        <f>IF($S925="","",INDEX(Transjer!$E$6:$E$125,$B925))</f>
        <v/>
      </c>
      <c r="J925" s="19" t="str">
        <f>IF($S925="","",INDEX(Skjermingsrenter!$B$6:$B$35,$C925))</f>
        <v/>
      </c>
      <c r="K925" s="20" t="str">
        <f t="shared" si="113"/>
        <v/>
      </c>
      <c r="L925" s="21" t="str">
        <f>IF($S925="","",IF($G925&lt;YEAR($F925),0,$H925*SUMIFS(Utbytter!$D$6:$D$1005,Utbytter!$A$6:$A$1005,$E925,Utbytter!$B$6:$B$1005,"&gt;="&amp;$K925,Utbytter!$B$6:$B$1005,"&lt;="&amp;DATE($G925,12,31))))</f>
        <v/>
      </c>
      <c r="M925" s="21" t="str">
        <f t="shared" si="119"/>
        <v/>
      </c>
      <c r="N925" s="21" t="str">
        <f t="shared" si="114"/>
        <v/>
      </c>
      <c r="O925" s="21" t="str">
        <f t="shared" si="115"/>
        <v/>
      </c>
      <c r="P925" s="21" t="str">
        <f t="shared" si="116"/>
        <v/>
      </c>
      <c r="Q925" s="21" t="str">
        <f t="shared" si="117"/>
        <v/>
      </c>
      <c r="R925" s="21" t="str">
        <f t="shared" si="118"/>
        <v/>
      </c>
      <c r="S925" s="7" t="str">
        <f>IF(ROW()-5&lt;=Kontroll!$B$8,1,"")</f>
        <v/>
      </c>
    </row>
    <row r="926" spans="1:19" x14ac:dyDescent="0.2">
      <c r="A926" s="7" t="str">
        <f t="shared" si="112"/>
        <v/>
      </c>
      <c r="B926" s="7" t="str">
        <f>IF($S926="","",INT(($A926-1)/Kontroll!$B$6)+1)</f>
        <v/>
      </c>
      <c r="C926" s="7" t="str">
        <f>IF($S926="","",MOD($A926-1,Kontroll!$B$6)+1)</f>
        <v/>
      </c>
      <c r="D926" s="15" t="str">
        <f>IF($S926="","",INDEX(Transjer!$A$6:$A$125,$B926))</f>
        <v/>
      </c>
      <c r="E926" s="15" t="str">
        <f>IF($S926="","",INDEX(Transjer!$B$6:$B$125,$B926))</f>
        <v/>
      </c>
      <c r="F926" s="16" t="str">
        <f>IF($S926="","",INDEX(Transjer!$C$6:$C$125,$B926))</f>
        <v/>
      </c>
      <c r="G926" s="17" t="str">
        <f>IF($S926="","",INDEX(Skjermingsrenter!$A$6:$A$35,$C926))</f>
        <v/>
      </c>
      <c r="H926" s="18" t="str">
        <f>IF($S926="","",INDEX(Transjer!$D$6:$D$125,$B926))</f>
        <v/>
      </c>
      <c r="I926" s="18" t="str">
        <f>IF($S926="","",INDEX(Transjer!$E$6:$E$125,$B926))</f>
        <v/>
      </c>
      <c r="J926" s="19" t="str">
        <f>IF($S926="","",INDEX(Skjermingsrenter!$B$6:$B$35,$C926))</f>
        <v/>
      </c>
      <c r="K926" s="20" t="str">
        <f t="shared" si="113"/>
        <v/>
      </c>
      <c r="L926" s="21" t="str">
        <f>IF($S926="","",IF($G926&lt;YEAR($F926),0,$H926*SUMIFS(Utbytter!$D$6:$D$1005,Utbytter!$A$6:$A$1005,$E926,Utbytter!$B$6:$B$1005,"&gt;="&amp;$K926,Utbytter!$B$6:$B$1005,"&lt;="&amp;DATE($G926,12,31))))</f>
        <v/>
      </c>
      <c r="M926" s="21" t="str">
        <f t="shared" si="119"/>
        <v/>
      </c>
      <c r="N926" s="21" t="str">
        <f t="shared" si="114"/>
        <v/>
      </c>
      <c r="O926" s="21" t="str">
        <f t="shared" si="115"/>
        <v/>
      </c>
      <c r="P926" s="21" t="str">
        <f t="shared" si="116"/>
        <v/>
      </c>
      <c r="Q926" s="21" t="str">
        <f t="shared" si="117"/>
        <v/>
      </c>
      <c r="R926" s="21" t="str">
        <f t="shared" si="118"/>
        <v/>
      </c>
      <c r="S926" s="7" t="str">
        <f>IF(ROW()-5&lt;=Kontroll!$B$8,1,"")</f>
        <v/>
      </c>
    </row>
    <row r="927" spans="1:19" x14ac:dyDescent="0.2">
      <c r="A927" s="7" t="str">
        <f t="shared" si="112"/>
        <v/>
      </c>
      <c r="B927" s="7" t="str">
        <f>IF($S927="","",INT(($A927-1)/Kontroll!$B$6)+1)</f>
        <v/>
      </c>
      <c r="C927" s="7" t="str">
        <f>IF($S927="","",MOD($A927-1,Kontroll!$B$6)+1)</f>
        <v/>
      </c>
      <c r="D927" s="15" t="str">
        <f>IF($S927="","",INDEX(Transjer!$A$6:$A$125,$B927))</f>
        <v/>
      </c>
      <c r="E927" s="15" t="str">
        <f>IF($S927="","",INDEX(Transjer!$B$6:$B$125,$B927))</f>
        <v/>
      </c>
      <c r="F927" s="16" t="str">
        <f>IF($S927="","",INDEX(Transjer!$C$6:$C$125,$B927))</f>
        <v/>
      </c>
      <c r="G927" s="17" t="str">
        <f>IF($S927="","",INDEX(Skjermingsrenter!$A$6:$A$35,$C927))</f>
        <v/>
      </c>
      <c r="H927" s="18" t="str">
        <f>IF($S927="","",INDEX(Transjer!$D$6:$D$125,$B927))</f>
        <v/>
      </c>
      <c r="I927" s="18" t="str">
        <f>IF($S927="","",INDEX(Transjer!$E$6:$E$125,$B927))</f>
        <v/>
      </c>
      <c r="J927" s="19" t="str">
        <f>IF($S927="","",INDEX(Skjermingsrenter!$B$6:$B$35,$C927))</f>
        <v/>
      </c>
      <c r="K927" s="20" t="str">
        <f t="shared" si="113"/>
        <v/>
      </c>
      <c r="L927" s="21" t="str">
        <f>IF($S927="","",IF($G927&lt;YEAR($F927),0,$H927*SUMIFS(Utbytter!$D$6:$D$1005,Utbytter!$A$6:$A$1005,$E927,Utbytter!$B$6:$B$1005,"&gt;="&amp;$K927,Utbytter!$B$6:$B$1005,"&lt;="&amp;DATE($G927,12,31))))</f>
        <v/>
      </c>
      <c r="M927" s="21" t="str">
        <f t="shared" si="119"/>
        <v/>
      </c>
      <c r="N927" s="21" t="str">
        <f t="shared" si="114"/>
        <v/>
      </c>
      <c r="O927" s="21" t="str">
        <f t="shared" si="115"/>
        <v/>
      </c>
      <c r="P927" s="21" t="str">
        <f t="shared" si="116"/>
        <v/>
      </c>
      <c r="Q927" s="21" t="str">
        <f t="shared" si="117"/>
        <v/>
      </c>
      <c r="R927" s="21" t="str">
        <f t="shared" si="118"/>
        <v/>
      </c>
      <c r="S927" s="7" t="str">
        <f>IF(ROW()-5&lt;=Kontroll!$B$8,1,"")</f>
        <v/>
      </c>
    </row>
    <row r="928" spans="1:19" x14ac:dyDescent="0.2">
      <c r="A928" s="7" t="str">
        <f t="shared" si="112"/>
        <v/>
      </c>
      <c r="B928" s="7" t="str">
        <f>IF($S928="","",INT(($A928-1)/Kontroll!$B$6)+1)</f>
        <v/>
      </c>
      <c r="C928" s="7" t="str">
        <f>IF($S928="","",MOD($A928-1,Kontroll!$B$6)+1)</f>
        <v/>
      </c>
      <c r="D928" s="15" t="str">
        <f>IF($S928="","",INDEX(Transjer!$A$6:$A$125,$B928))</f>
        <v/>
      </c>
      <c r="E928" s="15" t="str">
        <f>IF($S928="","",INDEX(Transjer!$B$6:$B$125,$B928))</f>
        <v/>
      </c>
      <c r="F928" s="16" t="str">
        <f>IF($S928="","",INDEX(Transjer!$C$6:$C$125,$B928))</f>
        <v/>
      </c>
      <c r="G928" s="17" t="str">
        <f>IF($S928="","",INDEX(Skjermingsrenter!$A$6:$A$35,$C928))</f>
        <v/>
      </c>
      <c r="H928" s="18" t="str">
        <f>IF($S928="","",INDEX(Transjer!$D$6:$D$125,$B928))</f>
        <v/>
      </c>
      <c r="I928" s="18" t="str">
        <f>IF($S928="","",INDEX(Transjer!$E$6:$E$125,$B928))</f>
        <v/>
      </c>
      <c r="J928" s="19" t="str">
        <f>IF($S928="","",INDEX(Skjermingsrenter!$B$6:$B$35,$C928))</f>
        <v/>
      </c>
      <c r="K928" s="20" t="str">
        <f t="shared" si="113"/>
        <v/>
      </c>
      <c r="L928" s="21" t="str">
        <f>IF($S928="","",IF($G928&lt;YEAR($F928),0,$H928*SUMIFS(Utbytter!$D$6:$D$1005,Utbytter!$A$6:$A$1005,$E928,Utbytter!$B$6:$B$1005,"&gt;="&amp;$K928,Utbytter!$B$6:$B$1005,"&lt;="&amp;DATE($G928,12,31))))</f>
        <v/>
      </c>
      <c r="M928" s="21" t="str">
        <f t="shared" si="119"/>
        <v/>
      </c>
      <c r="N928" s="21" t="str">
        <f t="shared" si="114"/>
        <v/>
      </c>
      <c r="O928" s="21" t="str">
        <f t="shared" si="115"/>
        <v/>
      </c>
      <c r="P928" s="21" t="str">
        <f t="shared" si="116"/>
        <v/>
      </c>
      <c r="Q928" s="21" t="str">
        <f t="shared" si="117"/>
        <v/>
      </c>
      <c r="R928" s="21" t="str">
        <f t="shared" si="118"/>
        <v/>
      </c>
      <c r="S928" s="7" t="str">
        <f>IF(ROW()-5&lt;=Kontroll!$B$8,1,"")</f>
        <v/>
      </c>
    </row>
    <row r="929" spans="1:19" x14ac:dyDescent="0.2">
      <c r="A929" s="7" t="str">
        <f t="shared" si="112"/>
        <v/>
      </c>
      <c r="B929" s="7" t="str">
        <f>IF($S929="","",INT(($A929-1)/Kontroll!$B$6)+1)</f>
        <v/>
      </c>
      <c r="C929" s="7" t="str">
        <f>IF($S929="","",MOD($A929-1,Kontroll!$B$6)+1)</f>
        <v/>
      </c>
      <c r="D929" s="15" t="str">
        <f>IF($S929="","",INDEX(Transjer!$A$6:$A$125,$B929))</f>
        <v/>
      </c>
      <c r="E929" s="15" t="str">
        <f>IF($S929="","",INDEX(Transjer!$B$6:$B$125,$B929))</f>
        <v/>
      </c>
      <c r="F929" s="16" t="str">
        <f>IF($S929="","",INDEX(Transjer!$C$6:$C$125,$B929))</f>
        <v/>
      </c>
      <c r="G929" s="17" t="str">
        <f>IF($S929="","",INDEX(Skjermingsrenter!$A$6:$A$35,$C929))</f>
        <v/>
      </c>
      <c r="H929" s="18" t="str">
        <f>IF($S929="","",INDEX(Transjer!$D$6:$D$125,$B929))</f>
        <v/>
      </c>
      <c r="I929" s="18" t="str">
        <f>IF($S929="","",INDEX(Transjer!$E$6:$E$125,$B929))</f>
        <v/>
      </c>
      <c r="J929" s="19" t="str">
        <f>IF($S929="","",INDEX(Skjermingsrenter!$B$6:$B$35,$C929))</f>
        <v/>
      </c>
      <c r="K929" s="20" t="str">
        <f t="shared" si="113"/>
        <v/>
      </c>
      <c r="L929" s="21" t="str">
        <f>IF($S929="","",IF($G929&lt;YEAR($F929),0,$H929*SUMIFS(Utbytter!$D$6:$D$1005,Utbytter!$A$6:$A$1005,$E929,Utbytter!$B$6:$B$1005,"&gt;="&amp;$K929,Utbytter!$B$6:$B$1005,"&lt;="&amp;DATE($G929,12,31))))</f>
        <v/>
      </c>
      <c r="M929" s="21" t="str">
        <f t="shared" si="119"/>
        <v/>
      </c>
      <c r="N929" s="21" t="str">
        <f t="shared" si="114"/>
        <v/>
      </c>
      <c r="O929" s="21" t="str">
        <f t="shared" si="115"/>
        <v/>
      </c>
      <c r="P929" s="21" t="str">
        <f t="shared" si="116"/>
        <v/>
      </c>
      <c r="Q929" s="21" t="str">
        <f t="shared" si="117"/>
        <v/>
      </c>
      <c r="R929" s="21" t="str">
        <f t="shared" si="118"/>
        <v/>
      </c>
      <c r="S929" s="7" t="str">
        <f>IF(ROW()-5&lt;=Kontroll!$B$8,1,"")</f>
        <v/>
      </c>
    </row>
    <row r="930" spans="1:19" x14ac:dyDescent="0.2">
      <c r="A930" s="7" t="str">
        <f t="shared" si="112"/>
        <v/>
      </c>
      <c r="B930" s="7" t="str">
        <f>IF($S930="","",INT(($A930-1)/Kontroll!$B$6)+1)</f>
        <v/>
      </c>
      <c r="C930" s="7" t="str">
        <f>IF($S930="","",MOD($A930-1,Kontroll!$B$6)+1)</f>
        <v/>
      </c>
      <c r="D930" s="15" t="str">
        <f>IF($S930="","",INDEX(Transjer!$A$6:$A$125,$B930))</f>
        <v/>
      </c>
      <c r="E930" s="15" t="str">
        <f>IF($S930="","",INDEX(Transjer!$B$6:$B$125,$B930))</f>
        <v/>
      </c>
      <c r="F930" s="16" t="str">
        <f>IF($S930="","",INDEX(Transjer!$C$6:$C$125,$B930))</f>
        <v/>
      </c>
      <c r="G930" s="17" t="str">
        <f>IF($S930="","",INDEX(Skjermingsrenter!$A$6:$A$35,$C930))</f>
        <v/>
      </c>
      <c r="H930" s="18" t="str">
        <f>IF($S930="","",INDEX(Transjer!$D$6:$D$125,$B930))</f>
        <v/>
      </c>
      <c r="I930" s="18" t="str">
        <f>IF($S930="","",INDEX(Transjer!$E$6:$E$125,$B930))</f>
        <v/>
      </c>
      <c r="J930" s="19" t="str">
        <f>IF($S930="","",INDEX(Skjermingsrenter!$B$6:$B$35,$C930))</f>
        <v/>
      </c>
      <c r="K930" s="20" t="str">
        <f t="shared" si="113"/>
        <v/>
      </c>
      <c r="L930" s="21" t="str">
        <f>IF($S930="","",IF($G930&lt;YEAR($F930),0,$H930*SUMIFS(Utbytter!$D$6:$D$1005,Utbytter!$A$6:$A$1005,$E930,Utbytter!$B$6:$B$1005,"&gt;="&amp;$K930,Utbytter!$B$6:$B$1005,"&lt;="&amp;DATE($G930,12,31))))</f>
        <v/>
      </c>
      <c r="M930" s="21" t="str">
        <f t="shared" si="119"/>
        <v/>
      </c>
      <c r="N930" s="21" t="str">
        <f t="shared" si="114"/>
        <v/>
      </c>
      <c r="O930" s="21" t="str">
        <f t="shared" si="115"/>
        <v/>
      </c>
      <c r="P930" s="21" t="str">
        <f t="shared" si="116"/>
        <v/>
      </c>
      <c r="Q930" s="21" t="str">
        <f t="shared" si="117"/>
        <v/>
      </c>
      <c r="R930" s="21" t="str">
        <f t="shared" si="118"/>
        <v/>
      </c>
      <c r="S930" s="7" t="str">
        <f>IF(ROW()-5&lt;=Kontroll!$B$8,1,"")</f>
        <v/>
      </c>
    </row>
    <row r="931" spans="1:19" x14ac:dyDescent="0.2">
      <c r="A931" s="7" t="str">
        <f t="shared" si="112"/>
        <v/>
      </c>
      <c r="B931" s="7" t="str">
        <f>IF($S931="","",INT(($A931-1)/Kontroll!$B$6)+1)</f>
        <v/>
      </c>
      <c r="C931" s="7" t="str">
        <f>IF($S931="","",MOD($A931-1,Kontroll!$B$6)+1)</f>
        <v/>
      </c>
      <c r="D931" s="15" t="str">
        <f>IF($S931="","",INDEX(Transjer!$A$6:$A$125,$B931))</f>
        <v/>
      </c>
      <c r="E931" s="15" t="str">
        <f>IF($S931="","",INDEX(Transjer!$B$6:$B$125,$B931))</f>
        <v/>
      </c>
      <c r="F931" s="16" t="str">
        <f>IF($S931="","",INDEX(Transjer!$C$6:$C$125,$B931))</f>
        <v/>
      </c>
      <c r="G931" s="17" t="str">
        <f>IF($S931="","",INDEX(Skjermingsrenter!$A$6:$A$35,$C931))</f>
        <v/>
      </c>
      <c r="H931" s="18" t="str">
        <f>IF($S931="","",INDEX(Transjer!$D$6:$D$125,$B931))</f>
        <v/>
      </c>
      <c r="I931" s="18" t="str">
        <f>IF($S931="","",INDEX(Transjer!$E$6:$E$125,$B931))</f>
        <v/>
      </c>
      <c r="J931" s="19" t="str">
        <f>IF($S931="","",INDEX(Skjermingsrenter!$B$6:$B$35,$C931))</f>
        <v/>
      </c>
      <c r="K931" s="20" t="str">
        <f t="shared" si="113"/>
        <v/>
      </c>
      <c r="L931" s="21" t="str">
        <f>IF($S931="","",IF($G931&lt;YEAR($F931),0,$H931*SUMIFS(Utbytter!$D$6:$D$1005,Utbytter!$A$6:$A$1005,$E931,Utbytter!$B$6:$B$1005,"&gt;="&amp;$K931,Utbytter!$B$6:$B$1005,"&lt;="&amp;DATE($G931,12,31))))</f>
        <v/>
      </c>
      <c r="M931" s="21" t="str">
        <f t="shared" si="119"/>
        <v/>
      </c>
      <c r="N931" s="21" t="str">
        <f t="shared" si="114"/>
        <v/>
      </c>
      <c r="O931" s="21" t="str">
        <f t="shared" si="115"/>
        <v/>
      </c>
      <c r="P931" s="21" t="str">
        <f t="shared" si="116"/>
        <v/>
      </c>
      <c r="Q931" s="21" t="str">
        <f t="shared" si="117"/>
        <v/>
      </c>
      <c r="R931" s="21" t="str">
        <f t="shared" si="118"/>
        <v/>
      </c>
      <c r="S931" s="7" t="str">
        <f>IF(ROW()-5&lt;=Kontroll!$B$8,1,"")</f>
        <v/>
      </c>
    </row>
    <row r="932" spans="1:19" x14ac:dyDescent="0.2">
      <c r="A932" s="7" t="str">
        <f t="shared" si="112"/>
        <v/>
      </c>
      <c r="B932" s="7" t="str">
        <f>IF($S932="","",INT(($A932-1)/Kontroll!$B$6)+1)</f>
        <v/>
      </c>
      <c r="C932" s="7" t="str">
        <f>IF($S932="","",MOD($A932-1,Kontroll!$B$6)+1)</f>
        <v/>
      </c>
      <c r="D932" s="15" t="str">
        <f>IF($S932="","",INDEX(Transjer!$A$6:$A$125,$B932))</f>
        <v/>
      </c>
      <c r="E932" s="15" t="str">
        <f>IF($S932="","",INDEX(Transjer!$B$6:$B$125,$B932))</f>
        <v/>
      </c>
      <c r="F932" s="16" t="str">
        <f>IF($S932="","",INDEX(Transjer!$C$6:$C$125,$B932))</f>
        <v/>
      </c>
      <c r="G932" s="17" t="str">
        <f>IF($S932="","",INDEX(Skjermingsrenter!$A$6:$A$35,$C932))</f>
        <v/>
      </c>
      <c r="H932" s="18" t="str">
        <f>IF($S932="","",INDEX(Transjer!$D$6:$D$125,$B932))</f>
        <v/>
      </c>
      <c r="I932" s="18" t="str">
        <f>IF($S932="","",INDEX(Transjer!$E$6:$E$125,$B932))</f>
        <v/>
      </c>
      <c r="J932" s="19" t="str">
        <f>IF($S932="","",INDEX(Skjermingsrenter!$B$6:$B$35,$C932))</f>
        <v/>
      </c>
      <c r="K932" s="20" t="str">
        <f t="shared" si="113"/>
        <v/>
      </c>
      <c r="L932" s="21" t="str">
        <f>IF($S932="","",IF($G932&lt;YEAR($F932),0,$H932*SUMIFS(Utbytter!$D$6:$D$1005,Utbytter!$A$6:$A$1005,$E932,Utbytter!$B$6:$B$1005,"&gt;="&amp;$K932,Utbytter!$B$6:$B$1005,"&lt;="&amp;DATE($G932,12,31))))</f>
        <v/>
      </c>
      <c r="M932" s="21" t="str">
        <f t="shared" si="119"/>
        <v/>
      </c>
      <c r="N932" s="21" t="str">
        <f t="shared" si="114"/>
        <v/>
      </c>
      <c r="O932" s="21" t="str">
        <f t="shared" si="115"/>
        <v/>
      </c>
      <c r="P932" s="21" t="str">
        <f t="shared" si="116"/>
        <v/>
      </c>
      <c r="Q932" s="21" t="str">
        <f t="shared" si="117"/>
        <v/>
      </c>
      <c r="R932" s="21" t="str">
        <f t="shared" si="118"/>
        <v/>
      </c>
      <c r="S932" s="7" t="str">
        <f>IF(ROW()-5&lt;=Kontroll!$B$8,1,"")</f>
        <v/>
      </c>
    </row>
    <row r="933" spans="1:19" x14ac:dyDescent="0.2">
      <c r="A933" s="7" t="str">
        <f t="shared" si="112"/>
        <v/>
      </c>
      <c r="B933" s="7" t="str">
        <f>IF($S933="","",INT(($A933-1)/Kontroll!$B$6)+1)</f>
        <v/>
      </c>
      <c r="C933" s="7" t="str">
        <f>IF($S933="","",MOD($A933-1,Kontroll!$B$6)+1)</f>
        <v/>
      </c>
      <c r="D933" s="15" t="str">
        <f>IF($S933="","",INDEX(Transjer!$A$6:$A$125,$B933))</f>
        <v/>
      </c>
      <c r="E933" s="15" t="str">
        <f>IF($S933="","",INDEX(Transjer!$B$6:$B$125,$B933))</f>
        <v/>
      </c>
      <c r="F933" s="16" t="str">
        <f>IF($S933="","",INDEX(Transjer!$C$6:$C$125,$B933))</f>
        <v/>
      </c>
      <c r="G933" s="17" t="str">
        <f>IF($S933="","",INDEX(Skjermingsrenter!$A$6:$A$35,$C933))</f>
        <v/>
      </c>
      <c r="H933" s="18" t="str">
        <f>IF($S933="","",INDEX(Transjer!$D$6:$D$125,$B933))</f>
        <v/>
      </c>
      <c r="I933" s="18" t="str">
        <f>IF($S933="","",INDEX(Transjer!$E$6:$E$125,$B933))</f>
        <v/>
      </c>
      <c r="J933" s="19" t="str">
        <f>IF($S933="","",INDEX(Skjermingsrenter!$B$6:$B$35,$C933))</f>
        <v/>
      </c>
      <c r="K933" s="20" t="str">
        <f t="shared" si="113"/>
        <v/>
      </c>
      <c r="L933" s="21" t="str">
        <f>IF($S933="","",IF($G933&lt;YEAR($F933),0,$H933*SUMIFS(Utbytter!$D$6:$D$1005,Utbytter!$A$6:$A$1005,$E933,Utbytter!$B$6:$B$1005,"&gt;="&amp;$K933,Utbytter!$B$6:$B$1005,"&lt;="&amp;DATE($G933,12,31))))</f>
        <v/>
      </c>
      <c r="M933" s="21" t="str">
        <f t="shared" si="119"/>
        <v/>
      </c>
      <c r="N933" s="21" t="str">
        <f t="shared" si="114"/>
        <v/>
      </c>
      <c r="O933" s="21" t="str">
        <f t="shared" si="115"/>
        <v/>
      </c>
      <c r="P933" s="21" t="str">
        <f t="shared" si="116"/>
        <v/>
      </c>
      <c r="Q933" s="21" t="str">
        <f t="shared" si="117"/>
        <v/>
      </c>
      <c r="R933" s="21" t="str">
        <f t="shared" si="118"/>
        <v/>
      </c>
      <c r="S933" s="7" t="str">
        <f>IF(ROW()-5&lt;=Kontroll!$B$8,1,"")</f>
        <v/>
      </c>
    </row>
    <row r="934" spans="1:19" x14ac:dyDescent="0.2">
      <c r="A934" s="7" t="str">
        <f t="shared" si="112"/>
        <v/>
      </c>
      <c r="B934" s="7" t="str">
        <f>IF($S934="","",INT(($A934-1)/Kontroll!$B$6)+1)</f>
        <v/>
      </c>
      <c r="C934" s="7" t="str">
        <f>IF($S934="","",MOD($A934-1,Kontroll!$B$6)+1)</f>
        <v/>
      </c>
      <c r="D934" s="15" t="str">
        <f>IF($S934="","",INDEX(Transjer!$A$6:$A$125,$B934))</f>
        <v/>
      </c>
      <c r="E934" s="15" t="str">
        <f>IF($S934="","",INDEX(Transjer!$B$6:$B$125,$B934))</f>
        <v/>
      </c>
      <c r="F934" s="16" t="str">
        <f>IF($S934="","",INDEX(Transjer!$C$6:$C$125,$B934))</f>
        <v/>
      </c>
      <c r="G934" s="17" t="str">
        <f>IF($S934="","",INDEX(Skjermingsrenter!$A$6:$A$35,$C934))</f>
        <v/>
      </c>
      <c r="H934" s="18" t="str">
        <f>IF($S934="","",INDEX(Transjer!$D$6:$D$125,$B934))</f>
        <v/>
      </c>
      <c r="I934" s="18" t="str">
        <f>IF($S934="","",INDEX(Transjer!$E$6:$E$125,$B934))</f>
        <v/>
      </c>
      <c r="J934" s="19" t="str">
        <f>IF($S934="","",INDEX(Skjermingsrenter!$B$6:$B$35,$C934))</f>
        <v/>
      </c>
      <c r="K934" s="20" t="str">
        <f t="shared" si="113"/>
        <v/>
      </c>
      <c r="L934" s="21" t="str">
        <f>IF($S934="","",IF($G934&lt;YEAR($F934),0,$H934*SUMIFS(Utbytter!$D$6:$D$1005,Utbytter!$A$6:$A$1005,$E934,Utbytter!$B$6:$B$1005,"&gt;="&amp;$K934,Utbytter!$B$6:$B$1005,"&lt;="&amp;DATE($G934,12,31))))</f>
        <v/>
      </c>
      <c r="M934" s="21" t="str">
        <f t="shared" si="119"/>
        <v/>
      </c>
      <c r="N934" s="21" t="str">
        <f t="shared" si="114"/>
        <v/>
      </c>
      <c r="O934" s="21" t="str">
        <f t="shared" si="115"/>
        <v/>
      </c>
      <c r="P934" s="21" t="str">
        <f t="shared" si="116"/>
        <v/>
      </c>
      <c r="Q934" s="21" t="str">
        <f t="shared" si="117"/>
        <v/>
      </c>
      <c r="R934" s="21" t="str">
        <f t="shared" si="118"/>
        <v/>
      </c>
      <c r="S934" s="7" t="str">
        <f>IF(ROW()-5&lt;=Kontroll!$B$8,1,"")</f>
        <v/>
      </c>
    </row>
    <row r="935" spans="1:19" x14ac:dyDescent="0.2">
      <c r="A935" s="7" t="str">
        <f t="shared" si="112"/>
        <v/>
      </c>
      <c r="B935" s="7" t="str">
        <f>IF($S935="","",INT(($A935-1)/Kontroll!$B$6)+1)</f>
        <v/>
      </c>
      <c r="C935" s="7" t="str">
        <f>IF($S935="","",MOD($A935-1,Kontroll!$B$6)+1)</f>
        <v/>
      </c>
      <c r="D935" s="15" t="str">
        <f>IF($S935="","",INDEX(Transjer!$A$6:$A$125,$B935))</f>
        <v/>
      </c>
      <c r="E935" s="15" t="str">
        <f>IF($S935="","",INDEX(Transjer!$B$6:$B$125,$B935))</f>
        <v/>
      </c>
      <c r="F935" s="16" t="str">
        <f>IF($S935="","",INDEX(Transjer!$C$6:$C$125,$B935))</f>
        <v/>
      </c>
      <c r="G935" s="17" t="str">
        <f>IF($S935="","",INDEX(Skjermingsrenter!$A$6:$A$35,$C935))</f>
        <v/>
      </c>
      <c r="H935" s="18" t="str">
        <f>IF($S935="","",INDEX(Transjer!$D$6:$D$125,$B935))</f>
        <v/>
      </c>
      <c r="I935" s="18" t="str">
        <f>IF($S935="","",INDEX(Transjer!$E$6:$E$125,$B935))</f>
        <v/>
      </c>
      <c r="J935" s="19" t="str">
        <f>IF($S935="","",INDEX(Skjermingsrenter!$B$6:$B$35,$C935))</f>
        <v/>
      </c>
      <c r="K935" s="20" t="str">
        <f t="shared" si="113"/>
        <v/>
      </c>
      <c r="L935" s="21" t="str">
        <f>IF($S935="","",IF($G935&lt;YEAR($F935),0,$H935*SUMIFS(Utbytter!$D$6:$D$1005,Utbytter!$A$6:$A$1005,$E935,Utbytter!$B$6:$B$1005,"&gt;="&amp;$K935,Utbytter!$B$6:$B$1005,"&lt;="&amp;DATE($G935,12,31))))</f>
        <v/>
      </c>
      <c r="M935" s="21" t="str">
        <f t="shared" si="119"/>
        <v/>
      </c>
      <c r="N935" s="21" t="str">
        <f t="shared" si="114"/>
        <v/>
      </c>
      <c r="O935" s="21" t="str">
        <f t="shared" si="115"/>
        <v/>
      </c>
      <c r="P935" s="21" t="str">
        <f t="shared" si="116"/>
        <v/>
      </c>
      <c r="Q935" s="21" t="str">
        <f t="shared" si="117"/>
        <v/>
      </c>
      <c r="R935" s="21" t="str">
        <f t="shared" si="118"/>
        <v/>
      </c>
      <c r="S935" s="7" t="str">
        <f>IF(ROW()-5&lt;=Kontroll!$B$8,1,"")</f>
        <v/>
      </c>
    </row>
    <row r="936" spans="1:19" x14ac:dyDescent="0.2">
      <c r="A936" s="7" t="str">
        <f t="shared" si="112"/>
        <v/>
      </c>
      <c r="B936" s="7" t="str">
        <f>IF($S936="","",INT(($A936-1)/Kontroll!$B$6)+1)</f>
        <v/>
      </c>
      <c r="C936" s="7" t="str">
        <f>IF($S936="","",MOD($A936-1,Kontroll!$B$6)+1)</f>
        <v/>
      </c>
      <c r="D936" s="15" t="str">
        <f>IF($S936="","",INDEX(Transjer!$A$6:$A$125,$B936))</f>
        <v/>
      </c>
      <c r="E936" s="15" t="str">
        <f>IF($S936="","",INDEX(Transjer!$B$6:$B$125,$B936))</f>
        <v/>
      </c>
      <c r="F936" s="16" t="str">
        <f>IF($S936="","",INDEX(Transjer!$C$6:$C$125,$B936))</f>
        <v/>
      </c>
      <c r="G936" s="17" t="str">
        <f>IF($S936="","",INDEX(Skjermingsrenter!$A$6:$A$35,$C936))</f>
        <v/>
      </c>
      <c r="H936" s="18" t="str">
        <f>IF($S936="","",INDEX(Transjer!$D$6:$D$125,$B936))</f>
        <v/>
      </c>
      <c r="I936" s="18" t="str">
        <f>IF($S936="","",INDEX(Transjer!$E$6:$E$125,$B936))</f>
        <v/>
      </c>
      <c r="J936" s="19" t="str">
        <f>IF($S936="","",INDEX(Skjermingsrenter!$B$6:$B$35,$C936))</f>
        <v/>
      </c>
      <c r="K936" s="20" t="str">
        <f t="shared" si="113"/>
        <v/>
      </c>
      <c r="L936" s="21" t="str">
        <f>IF($S936="","",IF($G936&lt;YEAR($F936),0,$H936*SUMIFS(Utbytter!$D$6:$D$1005,Utbytter!$A$6:$A$1005,$E936,Utbytter!$B$6:$B$1005,"&gt;="&amp;$K936,Utbytter!$B$6:$B$1005,"&lt;="&amp;DATE($G936,12,31))))</f>
        <v/>
      </c>
      <c r="M936" s="21" t="str">
        <f t="shared" si="119"/>
        <v/>
      </c>
      <c r="N936" s="21" t="str">
        <f t="shared" si="114"/>
        <v/>
      </c>
      <c r="O936" s="21" t="str">
        <f t="shared" si="115"/>
        <v/>
      </c>
      <c r="P936" s="21" t="str">
        <f t="shared" si="116"/>
        <v/>
      </c>
      <c r="Q936" s="21" t="str">
        <f t="shared" si="117"/>
        <v/>
      </c>
      <c r="R936" s="21" t="str">
        <f t="shared" si="118"/>
        <v/>
      </c>
      <c r="S936" s="7" t="str">
        <f>IF(ROW()-5&lt;=Kontroll!$B$8,1,"")</f>
        <v/>
      </c>
    </row>
    <row r="937" spans="1:19" x14ac:dyDescent="0.2">
      <c r="A937" s="7" t="str">
        <f t="shared" si="112"/>
        <v/>
      </c>
      <c r="B937" s="7" t="str">
        <f>IF($S937="","",INT(($A937-1)/Kontroll!$B$6)+1)</f>
        <v/>
      </c>
      <c r="C937" s="7" t="str">
        <f>IF($S937="","",MOD($A937-1,Kontroll!$B$6)+1)</f>
        <v/>
      </c>
      <c r="D937" s="15" t="str">
        <f>IF($S937="","",INDEX(Transjer!$A$6:$A$125,$B937))</f>
        <v/>
      </c>
      <c r="E937" s="15" t="str">
        <f>IF($S937="","",INDEX(Transjer!$B$6:$B$125,$B937))</f>
        <v/>
      </c>
      <c r="F937" s="16" t="str">
        <f>IF($S937="","",INDEX(Transjer!$C$6:$C$125,$B937))</f>
        <v/>
      </c>
      <c r="G937" s="17" t="str">
        <f>IF($S937="","",INDEX(Skjermingsrenter!$A$6:$A$35,$C937))</f>
        <v/>
      </c>
      <c r="H937" s="18" t="str">
        <f>IF($S937="","",INDEX(Transjer!$D$6:$D$125,$B937))</f>
        <v/>
      </c>
      <c r="I937" s="18" t="str">
        <f>IF($S937="","",INDEX(Transjer!$E$6:$E$125,$B937))</f>
        <v/>
      </c>
      <c r="J937" s="19" t="str">
        <f>IF($S937="","",INDEX(Skjermingsrenter!$B$6:$B$35,$C937))</f>
        <v/>
      </c>
      <c r="K937" s="20" t="str">
        <f t="shared" si="113"/>
        <v/>
      </c>
      <c r="L937" s="21" t="str">
        <f>IF($S937="","",IF($G937&lt;YEAR($F937),0,$H937*SUMIFS(Utbytter!$D$6:$D$1005,Utbytter!$A$6:$A$1005,$E937,Utbytter!$B$6:$B$1005,"&gt;="&amp;$K937,Utbytter!$B$6:$B$1005,"&lt;="&amp;DATE($G937,12,31))))</f>
        <v/>
      </c>
      <c r="M937" s="21" t="str">
        <f t="shared" si="119"/>
        <v/>
      </c>
      <c r="N937" s="21" t="str">
        <f t="shared" si="114"/>
        <v/>
      </c>
      <c r="O937" s="21" t="str">
        <f t="shared" si="115"/>
        <v/>
      </c>
      <c r="P937" s="21" t="str">
        <f t="shared" si="116"/>
        <v/>
      </c>
      <c r="Q937" s="21" t="str">
        <f t="shared" si="117"/>
        <v/>
      </c>
      <c r="R937" s="21" t="str">
        <f t="shared" si="118"/>
        <v/>
      </c>
      <c r="S937" s="7" t="str">
        <f>IF(ROW()-5&lt;=Kontroll!$B$8,1,"")</f>
        <v/>
      </c>
    </row>
    <row r="938" spans="1:19" x14ac:dyDescent="0.2">
      <c r="A938" s="7" t="str">
        <f t="shared" si="112"/>
        <v/>
      </c>
      <c r="B938" s="7" t="str">
        <f>IF($S938="","",INT(($A938-1)/Kontroll!$B$6)+1)</f>
        <v/>
      </c>
      <c r="C938" s="7" t="str">
        <f>IF($S938="","",MOD($A938-1,Kontroll!$B$6)+1)</f>
        <v/>
      </c>
      <c r="D938" s="15" t="str">
        <f>IF($S938="","",INDEX(Transjer!$A$6:$A$125,$B938))</f>
        <v/>
      </c>
      <c r="E938" s="15" t="str">
        <f>IF($S938="","",INDEX(Transjer!$B$6:$B$125,$B938))</f>
        <v/>
      </c>
      <c r="F938" s="16" t="str">
        <f>IF($S938="","",INDEX(Transjer!$C$6:$C$125,$B938))</f>
        <v/>
      </c>
      <c r="G938" s="17" t="str">
        <f>IF($S938="","",INDEX(Skjermingsrenter!$A$6:$A$35,$C938))</f>
        <v/>
      </c>
      <c r="H938" s="18" t="str">
        <f>IF($S938="","",INDEX(Transjer!$D$6:$D$125,$B938))</f>
        <v/>
      </c>
      <c r="I938" s="18" t="str">
        <f>IF($S938="","",INDEX(Transjer!$E$6:$E$125,$B938))</f>
        <v/>
      </c>
      <c r="J938" s="19" t="str">
        <f>IF($S938="","",INDEX(Skjermingsrenter!$B$6:$B$35,$C938))</f>
        <v/>
      </c>
      <c r="K938" s="20" t="str">
        <f t="shared" si="113"/>
        <v/>
      </c>
      <c r="L938" s="21" t="str">
        <f>IF($S938="","",IF($G938&lt;YEAR($F938),0,$H938*SUMIFS(Utbytter!$D$6:$D$1005,Utbytter!$A$6:$A$1005,$E938,Utbytter!$B$6:$B$1005,"&gt;="&amp;$K938,Utbytter!$B$6:$B$1005,"&lt;="&amp;DATE($G938,12,31))))</f>
        <v/>
      </c>
      <c r="M938" s="21" t="str">
        <f t="shared" si="119"/>
        <v/>
      </c>
      <c r="N938" s="21" t="str">
        <f t="shared" si="114"/>
        <v/>
      </c>
      <c r="O938" s="21" t="str">
        <f t="shared" si="115"/>
        <v/>
      </c>
      <c r="P938" s="21" t="str">
        <f t="shared" si="116"/>
        <v/>
      </c>
      <c r="Q938" s="21" t="str">
        <f t="shared" si="117"/>
        <v/>
      </c>
      <c r="R938" s="21" t="str">
        <f t="shared" si="118"/>
        <v/>
      </c>
      <c r="S938" s="7" t="str">
        <f>IF(ROW()-5&lt;=Kontroll!$B$8,1,"")</f>
        <v/>
      </c>
    </row>
    <row r="939" spans="1:19" x14ac:dyDescent="0.2">
      <c r="A939" s="7" t="str">
        <f t="shared" si="112"/>
        <v/>
      </c>
      <c r="B939" s="7" t="str">
        <f>IF($S939="","",INT(($A939-1)/Kontroll!$B$6)+1)</f>
        <v/>
      </c>
      <c r="C939" s="7" t="str">
        <f>IF($S939="","",MOD($A939-1,Kontroll!$B$6)+1)</f>
        <v/>
      </c>
      <c r="D939" s="15" t="str">
        <f>IF($S939="","",INDEX(Transjer!$A$6:$A$125,$B939))</f>
        <v/>
      </c>
      <c r="E939" s="15" t="str">
        <f>IF($S939="","",INDEX(Transjer!$B$6:$B$125,$B939))</f>
        <v/>
      </c>
      <c r="F939" s="16" t="str">
        <f>IF($S939="","",INDEX(Transjer!$C$6:$C$125,$B939))</f>
        <v/>
      </c>
      <c r="G939" s="17" t="str">
        <f>IF($S939="","",INDEX(Skjermingsrenter!$A$6:$A$35,$C939))</f>
        <v/>
      </c>
      <c r="H939" s="18" t="str">
        <f>IF($S939="","",INDEX(Transjer!$D$6:$D$125,$B939))</f>
        <v/>
      </c>
      <c r="I939" s="18" t="str">
        <f>IF($S939="","",INDEX(Transjer!$E$6:$E$125,$B939))</f>
        <v/>
      </c>
      <c r="J939" s="19" t="str">
        <f>IF($S939="","",INDEX(Skjermingsrenter!$B$6:$B$35,$C939))</f>
        <v/>
      </c>
      <c r="K939" s="20" t="str">
        <f t="shared" si="113"/>
        <v/>
      </c>
      <c r="L939" s="21" t="str">
        <f>IF($S939="","",IF($G939&lt;YEAR($F939),0,$H939*SUMIFS(Utbytter!$D$6:$D$1005,Utbytter!$A$6:$A$1005,$E939,Utbytter!$B$6:$B$1005,"&gt;="&amp;$K939,Utbytter!$B$6:$B$1005,"&lt;="&amp;DATE($G939,12,31))))</f>
        <v/>
      </c>
      <c r="M939" s="21" t="str">
        <f t="shared" si="119"/>
        <v/>
      </c>
      <c r="N939" s="21" t="str">
        <f t="shared" si="114"/>
        <v/>
      </c>
      <c r="O939" s="21" t="str">
        <f t="shared" si="115"/>
        <v/>
      </c>
      <c r="P939" s="21" t="str">
        <f t="shared" si="116"/>
        <v/>
      </c>
      <c r="Q939" s="21" t="str">
        <f t="shared" si="117"/>
        <v/>
      </c>
      <c r="R939" s="21" t="str">
        <f t="shared" si="118"/>
        <v/>
      </c>
      <c r="S939" s="7" t="str">
        <f>IF(ROW()-5&lt;=Kontroll!$B$8,1,"")</f>
        <v/>
      </c>
    </row>
    <row r="940" spans="1:19" x14ac:dyDescent="0.2">
      <c r="A940" s="7" t="str">
        <f t="shared" si="112"/>
        <v/>
      </c>
      <c r="B940" s="7" t="str">
        <f>IF($S940="","",INT(($A940-1)/Kontroll!$B$6)+1)</f>
        <v/>
      </c>
      <c r="C940" s="7" t="str">
        <f>IF($S940="","",MOD($A940-1,Kontroll!$B$6)+1)</f>
        <v/>
      </c>
      <c r="D940" s="15" t="str">
        <f>IF($S940="","",INDEX(Transjer!$A$6:$A$125,$B940))</f>
        <v/>
      </c>
      <c r="E940" s="15" t="str">
        <f>IF($S940="","",INDEX(Transjer!$B$6:$B$125,$B940))</f>
        <v/>
      </c>
      <c r="F940" s="16" t="str">
        <f>IF($S940="","",INDEX(Transjer!$C$6:$C$125,$B940))</f>
        <v/>
      </c>
      <c r="G940" s="17" t="str">
        <f>IF($S940="","",INDEX(Skjermingsrenter!$A$6:$A$35,$C940))</f>
        <v/>
      </c>
      <c r="H940" s="18" t="str">
        <f>IF($S940="","",INDEX(Transjer!$D$6:$D$125,$B940))</f>
        <v/>
      </c>
      <c r="I940" s="18" t="str">
        <f>IF($S940="","",INDEX(Transjer!$E$6:$E$125,$B940))</f>
        <v/>
      </c>
      <c r="J940" s="19" t="str">
        <f>IF($S940="","",INDEX(Skjermingsrenter!$B$6:$B$35,$C940))</f>
        <v/>
      </c>
      <c r="K940" s="20" t="str">
        <f t="shared" si="113"/>
        <v/>
      </c>
      <c r="L940" s="21" t="str">
        <f>IF($S940="","",IF($G940&lt;YEAR($F940),0,$H940*SUMIFS(Utbytter!$D$6:$D$1005,Utbytter!$A$6:$A$1005,$E940,Utbytter!$B$6:$B$1005,"&gt;="&amp;$K940,Utbytter!$B$6:$B$1005,"&lt;="&amp;DATE($G940,12,31))))</f>
        <v/>
      </c>
      <c r="M940" s="21" t="str">
        <f t="shared" si="119"/>
        <v/>
      </c>
      <c r="N940" s="21" t="str">
        <f t="shared" si="114"/>
        <v/>
      </c>
      <c r="O940" s="21" t="str">
        <f t="shared" si="115"/>
        <v/>
      </c>
      <c r="P940" s="21" t="str">
        <f t="shared" si="116"/>
        <v/>
      </c>
      <c r="Q940" s="21" t="str">
        <f t="shared" si="117"/>
        <v/>
      </c>
      <c r="R940" s="21" t="str">
        <f t="shared" si="118"/>
        <v/>
      </c>
      <c r="S940" s="7" t="str">
        <f>IF(ROW()-5&lt;=Kontroll!$B$8,1,"")</f>
        <v/>
      </c>
    </row>
    <row r="941" spans="1:19" x14ac:dyDescent="0.2">
      <c r="A941" s="7" t="str">
        <f t="shared" si="112"/>
        <v/>
      </c>
      <c r="B941" s="7" t="str">
        <f>IF($S941="","",INT(($A941-1)/Kontroll!$B$6)+1)</f>
        <v/>
      </c>
      <c r="C941" s="7" t="str">
        <f>IF($S941="","",MOD($A941-1,Kontroll!$B$6)+1)</f>
        <v/>
      </c>
      <c r="D941" s="15" t="str">
        <f>IF($S941="","",INDEX(Transjer!$A$6:$A$125,$B941))</f>
        <v/>
      </c>
      <c r="E941" s="15" t="str">
        <f>IF($S941="","",INDEX(Transjer!$B$6:$B$125,$B941))</f>
        <v/>
      </c>
      <c r="F941" s="16" t="str">
        <f>IF($S941="","",INDEX(Transjer!$C$6:$C$125,$B941))</f>
        <v/>
      </c>
      <c r="G941" s="17" t="str">
        <f>IF($S941="","",INDEX(Skjermingsrenter!$A$6:$A$35,$C941))</f>
        <v/>
      </c>
      <c r="H941" s="18" t="str">
        <f>IF($S941="","",INDEX(Transjer!$D$6:$D$125,$B941))</f>
        <v/>
      </c>
      <c r="I941" s="18" t="str">
        <f>IF($S941="","",INDEX(Transjer!$E$6:$E$125,$B941))</f>
        <v/>
      </c>
      <c r="J941" s="19" t="str">
        <f>IF($S941="","",INDEX(Skjermingsrenter!$B$6:$B$35,$C941))</f>
        <v/>
      </c>
      <c r="K941" s="20" t="str">
        <f t="shared" si="113"/>
        <v/>
      </c>
      <c r="L941" s="21" t="str">
        <f>IF($S941="","",IF($G941&lt;YEAR($F941),0,$H941*SUMIFS(Utbytter!$D$6:$D$1005,Utbytter!$A$6:$A$1005,$E941,Utbytter!$B$6:$B$1005,"&gt;="&amp;$K941,Utbytter!$B$6:$B$1005,"&lt;="&amp;DATE($G941,12,31))))</f>
        <v/>
      </c>
      <c r="M941" s="21" t="str">
        <f t="shared" si="119"/>
        <v/>
      </c>
      <c r="N941" s="21" t="str">
        <f t="shared" si="114"/>
        <v/>
      </c>
      <c r="O941" s="21" t="str">
        <f t="shared" si="115"/>
        <v/>
      </c>
      <c r="P941" s="21" t="str">
        <f t="shared" si="116"/>
        <v/>
      </c>
      <c r="Q941" s="21" t="str">
        <f t="shared" si="117"/>
        <v/>
      </c>
      <c r="R941" s="21" t="str">
        <f t="shared" si="118"/>
        <v/>
      </c>
      <c r="S941" s="7" t="str">
        <f>IF(ROW()-5&lt;=Kontroll!$B$8,1,"")</f>
        <v/>
      </c>
    </row>
    <row r="942" spans="1:19" x14ac:dyDescent="0.2">
      <c r="A942" s="7" t="str">
        <f t="shared" si="112"/>
        <v/>
      </c>
      <c r="B942" s="7" t="str">
        <f>IF($S942="","",INT(($A942-1)/Kontroll!$B$6)+1)</f>
        <v/>
      </c>
      <c r="C942" s="7" t="str">
        <f>IF($S942="","",MOD($A942-1,Kontroll!$B$6)+1)</f>
        <v/>
      </c>
      <c r="D942" s="15" t="str">
        <f>IF($S942="","",INDEX(Transjer!$A$6:$A$125,$B942))</f>
        <v/>
      </c>
      <c r="E942" s="15" t="str">
        <f>IF($S942="","",INDEX(Transjer!$B$6:$B$125,$B942))</f>
        <v/>
      </c>
      <c r="F942" s="16" t="str">
        <f>IF($S942="","",INDEX(Transjer!$C$6:$C$125,$B942))</f>
        <v/>
      </c>
      <c r="G942" s="17" t="str">
        <f>IF($S942="","",INDEX(Skjermingsrenter!$A$6:$A$35,$C942))</f>
        <v/>
      </c>
      <c r="H942" s="18" t="str">
        <f>IF($S942="","",INDEX(Transjer!$D$6:$D$125,$B942))</f>
        <v/>
      </c>
      <c r="I942" s="18" t="str">
        <f>IF($S942="","",INDEX(Transjer!$E$6:$E$125,$B942))</f>
        <v/>
      </c>
      <c r="J942" s="19" t="str">
        <f>IF($S942="","",INDEX(Skjermingsrenter!$B$6:$B$35,$C942))</f>
        <v/>
      </c>
      <c r="K942" s="20" t="str">
        <f t="shared" si="113"/>
        <v/>
      </c>
      <c r="L942" s="21" t="str">
        <f>IF($S942="","",IF($G942&lt;YEAR($F942),0,$H942*SUMIFS(Utbytter!$D$6:$D$1005,Utbytter!$A$6:$A$1005,$E942,Utbytter!$B$6:$B$1005,"&gt;="&amp;$K942,Utbytter!$B$6:$B$1005,"&lt;="&amp;DATE($G942,12,31))))</f>
        <v/>
      </c>
      <c r="M942" s="21" t="str">
        <f t="shared" si="119"/>
        <v/>
      </c>
      <c r="N942" s="21" t="str">
        <f t="shared" si="114"/>
        <v/>
      </c>
      <c r="O942" s="21" t="str">
        <f t="shared" si="115"/>
        <v/>
      </c>
      <c r="P942" s="21" t="str">
        <f t="shared" si="116"/>
        <v/>
      </c>
      <c r="Q942" s="21" t="str">
        <f t="shared" si="117"/>
        <v/>
      </c>
      <c r="R942" s="21" t="str">
        <f t="shared" si="118"/>
        <v/>
      </c>
      <c r="S942" s="7" t="str">
        <f>IF(ROW()-5&lt;=Kontroll!$B$8,1,"")</f>
        <v/>
      </c>
    </row>
    <row r="943" spans="1:19" x14ac:dyDescent="0.2">
      <c r="A943" s="7" t="str">
        <f t="shared" si="112"/>
        <v/>
      </c>
      <c r="B943" s="7" t="str">
        <f>IF($S943="","",INT(($A943-1)/Kontroll!$B$6)+1)</f>
        <v/>
      </c>
      <c r="C943" s="7" t="str">
        <f>IF($S943="","",MOD($A943-1,Kontroll!$B$6)+1)</f>
        <v/>
      </c>
      <c r="D943" s="15" t="str">
        <f>IF($S943="","",INDEX(Transjer!$A$6:$A$125,$B943))</f>
        <v/>
      </c>
      <c r="E943" s="15" t="str">
        <f>IF($S943="","",INDEX(Transjer!$B$6:$B$125,$B943))</f>
        <v/>
      </c>
      <c r="F943" s="16" t="str">
        <f>IF($S943="","",INDEX(Transjer!$C$6:$C$125,$B943))</f>
        <v/>
      </c>
      <c r="G943" s="17" t="str">
        <f>IF($S943="","",INDEX(Skjermingsrenter!$A$6:$A$35,$C943))</f>
        <v/>
      </c>
      <c r="H943" s="18" t="str">
        <f>IF($S943="","",INDEX(Transjer!$D$6:$D$125,$B943))</f>
        <v/>
      </c>
      <c r="I943" s="18" t="str">
        <f>IF($S943="","",INDEX(Transjer!$E$6:$E$125,$B943))</f>
        <v/>
      </c>
      <c r="J943" s="19" t="str">
        <f>IF($S943="","",INDEX(Skjermingsrenter!$B$6:$B$35,$C943))</f>
        <v/>
      </c>
      <c r="K943" s="20" t="str">
        <f t="shared" si="113"/>
        <v/>
      </c>
      <c r="L943" s="21" t="str">
        <f>IF($S943="","",IF($G943&lt;YEAR($F943),0,$H943*SUMIFS(Utbytter!$D$6:$D$1005,Utbytter!$A$6:$A$1005,$E943,Utbytter!$B$6:$B$1005,"&gt;="&amp;$K943,Utbytter!$B$6:$B$1005,"&lt;="&amp;DATE($G943,12,31))))</f>
        <v/>
      </c>
      <c r="M943" s="21" t="str">
        <f t="shared" si="119"/>
        <v/>
      </c>
      <c r="N943" s="21" t="str">
        <f t="shared" si="114"/>
        <v/>
      </c>
      <c r="O943" s="21" t="str">
        <f t="shared" si="115"/>
        <v/>
      </c>
      <c r="P943" s="21" t="str">
        <f t="shared" si="116"/>
        <v/>
      </c>
      <c r="Q943" s="21" t="str">
        <f t="shared" si="117"/>
        <v/>
      </c>
      <c r="R943" s="21" t="str">
        <f t="shared" si="118"/>
        <v/>
      </c>
      <c r="S943" s="7" t="str">
        <f>IF(ROW()-5&lt;=Kontroll!$B$8,1,"")</f>
        <v/>
      </c>
    </row>
    <row r="944" spans="1:19" x14ac:dyDescent="0.2">
      <c r="A944" s="7" t="str">
        <f t="shared" si="112"/>
        <v/>
      </c>
      <c r="B944" s="7" t="str">
        <f>IF($S944="","",INT(($A944-1)/Kontroll!$B$6)+1)</f>
        <v/>
      </c>
      <c r="C944" s="7" t="str">
        <f>IF($S944="","",MOD($A944-1,Kontroll!$B$6)+1)</f>
        <v/>
      </c>
      <c r="D944" s="15" t="str">
        <f>IF($S944="","",INDEX(Transjer!$A$6:$A$125,$B944))</f>
        <v/>
      </c>
      <c r="E944" s="15" t="str">
        <f>IF($S944="","",INDEX(Transjer!$B$6:$B$125,$B944))</f>
        <v/>
      </c>
      <c r="F944" s="16" t="str">
        <f>IF($S944="","",INDEX(Transjer!$C$6:$C$125,$B944))</f>
        <v/>
      </c>
      <c r="G944" s="17" t="str">
        <f>IF($S944="","",INDEX(Skjermingsrenter!$A$6:$A$35,$C944))</f>
        <v/>
      </c>
      <c r="H944" s="18" t="str">
        <f>IF($S944="","",INDEX(Transjer!$D$6:$D$125,$B944))</f>
        <v/>
      </c>
      <c r="I944" s="18" t="str">
        <f>IF($S944="","",INDEX(Transjer!$E$6:$E$125,$B944))</f>
        <v/>
      </c>
      <c r="J944" s="19" t="str">
        <f>IF($S944="","",INDEX(Skjermingsrenter!$B$6:$B$35,$C944))</f>
        <v/>
      </c>
      <c r="K944" s="20" t="str">
        <f t="shared" si="113"/>
        <v/>
      </c>
      <c r="L944" s="21" t="str">
        <f>IF($S944="","",IF($G944&lt;YEAR($F944),0,$H944*SUMIFS(Utbytter!$D$6:$D$1005,Utbytter!$A$6:$A$1005,$E944,Utbytter!$B$6:$B$1005,"&gt;="&amp;$K944,Utbytter!$B$6:$B$1005,"&lt;="&amp;DATE($G944,12,31))))</f>
        <v/>
      </c>
      <c r="M944" s="21" t="str">
        <f t="shared" si="119"/>
        <v/>
      </c>
      <c r="N944" s="21" t="str">
        <f t="shared" si="114"/>
        <v/>
      </c>
      <c r="O944" s="21" t="str">
        <f t="shared" si="115"/>
        <v/>
      </c>
      <c r="P944" s="21" t="str">
        <f t="shared" si="116"/>
        <v/>
      </c>
      <c r="Q944" s="21" t="str">
        <f t="shared" si="117"/>
        <v/>
      </c>
      <c r="R944" s="21" t="str">
        <f t="shared" si="118"/>
        <v/>
      </c>
      <c r="S944" s="7" t="str">
        <f>IF(ROW()-5&lt;=Kontroll!$B$8,1,"")</f>
        <v/>
      </c>
    </row>
    <row r="945" spans="1:19" x14ac:dyDescent="0.2">
      <c r="A945" s="7" t="str">
        <f t="shared" si="112"/>
        <v/>
      </c>
      <c r="B945" s="7" t="str">
        <f>IF($S945="","",INT(($A945-1)/Kontroll!$B$6)+1)</f>
        <v/>
      </c>
      <c r="C945" s="7" t="str">
        <f>IF($S945="","",MOD($A945-1,Kontroll!$B$6)+1)</f>
        <v/>
      </c>
      <c r="D945" s="15" t="str">
        <f>IF($S945="","",INDEX(Transjer!$A$6:$A$125,$B945))</f>
        <v/>
      </c>
      <c r="E945" s="15" t="str">
        <f>IF($S945="","",INDEX(Transjer!$B$6:$B$125,$B945))</f>
        <v/>
      </c>
      <c r="F945" s="16" t="str">
        <f>IF($S945="","",INDEX(Transjer!$C$6:$C$125,$B945))</f>
        <v/>
      </c>
      <c r="G945" s="17" t="str">
        <f>IF($S945="","",INDEX(Skjermingsrenter!$A$6:$A$35,$C945))</f>
        <v/>
      </c>
      <c r="H945" s="18" t="str">
        <f>IF($S945="","",INDEX(Transjer!$D$6:$D$125,$B945))</f>
        <v/>
      </c>
      <c r="I945" s="18" t="str">
        <f>IF($S945="","",INDEX(Transjer!$E$6:$E$125,$B945))</f>
        <v/>
      </c>
      <c r="J945" s="19" t="str">
        <f>IF($S945="","",INDEX(Skjermingsrenter!$B$6:$B$35,$C945))</f>
        <v/>
      </c>
      <c r="K945" s="20" t="str">
        <f t="shared" si="113"/>
        <v/>
      </c>
      <c r="L945" s="21" t="str">
        <f>IF($S945="","",IF($G945&lt;YEAR($F945),0,$H945*SUMIFS(Utbytter!$D$6:$D$1005,Utbytter!$A$6:$A$1005,$E945,Utbytter!$B$6:$B$1005,"&gt;="&amp;$K945,Utbytter!$B$6:$B$1005,"&lt;="&amp;DATE($G945,12,31))))</f>
        <v/>
      </c>
      <c r="M945" s="21" t="str">
        <f t="shared" si="119"/>
        <v/>
      </c>
      <c r="N945" s="21" t="str">
        <f t="shared" si="114"/>
        <v/>
      </c>
      <c r="O945" s="21" t="str">
        <f t="shared" si="115"/>
        <v/>
      </c>
      <c r="P945" s="21" t="str">
        <f t="shared" si="116"/>
        <v/>
      </c>
      <c r="Q945" s="21" t="str">
        <f t="shared" si="117"/>
        <v/>
      </c>
      <c r="R945" s="21" t="str">
        <f t="shared" si="118"/>
        <v/>
      </c>
      <c r="S945" s="7" t="str">
        <f>IF(ROW()-5&lt;=Kontroll!$B$8,1,"")</f>
        <v/>
      </c>
    </row>
    <row r="946" spans="1:19" x14ac:dyDescent="0.2">
      <c r="A946" s="7" t="str">
        <f t="shared" si="112"/>
        <v/>
      </c>
      <c r="B946" s="7" t="str">
        <f>IF($S946="","",INT(($A946-1)/Kontroll!$B$6)+1)</f>
        <v/>
      </c>
      <c r="C946" s="7" t="str">
        <f>IF($S946="","",MOD($A946-1,Kontroll!$B$6)+1)</f>
        <v/>
      </c>
      <c r="D946" s="15" t="str">
        <f>IF($S946="","",INDEX(Transjer!$A$6:$A$125,$B946))</f>
        <v/>
      </c>
      <c r="E946" s="15" t="str">
        <f>IF($S946="","",INDEX(Transjer!$B$6:$B$125,$B946))</f>
        <v/>
      </c>
      <c r="F946" s="16" t="str">
        <f>IF($S946="","",INDEX(Transjer!$C$6:$C$125,$B946))</f>
        <v/>
      </c>
      <c r="G946" s="17" t="str">
        <f>IF($S946="","",INDEX(Skjermingsrenter!$A$6:$A$35,$C946))</f>
        <v/>
      </c>
      <c r="H946" s="18" t="str">
        <f>IF($S946="","",INDEX(Transjer!$D$6:$D$125,$B946))</f>
        <v/>
      </c>
      <c r="I946" s="18" t="str">
        <f>IF($S946="","",INDEX(Transjer!$E$6:$E$125,$B946))</f>
        <v/>
      </c>
      <c r="J946" s="19" t="str">
        <f>IF($S946="","",INDEX(Skjermingsrenter!$B$6:$B$35,$C946))</f>
        <v/>
      </c>
      <c r="K946" s="20" t="str">
        <f t="shared" si="113"/>
        <v/>
      </c>
      <c r="L946" s="21" t="str">
        <f>IF($S946="","",IF($G946&lt;YEAR($F946),0,$H946*SUMIFS(Utbytter!$D$6:$D$1005,Utbytter!$A$6:$A$1005,$E946,Utbytter!$B$6:$B$1005,"&gt;="&amp;$K946,Utbytter!$B$6:$B$1005,"&lt;="&amp;DATE($G946,12,31))))</f>
        <v/>
      </c>
      <c r="M946" s="21" t="str">
        <f t="shared" si="119"/>
        <v/>
      </c>
      <c r="N946" s="21" t="str">
        <f t="shared" si="114"/>
        <v/>
      </c>
      <c r="O946" s="21" t="str">
        <f t="shared" si="115"/>
        <v/>
      </c>
      <c r="P946" s="21" t="str">
        <f t="shared" si="116"/>
        <v/>
      </c>
      <c r="Q946" s="21" t="str">
        <f t="shared" si="117"/>
        <v/>
      </c>
      <c r="R946" s="21" t="str">
        <f t="shared" si="118"/>
        <v/>
      </c>
      <c r="S946" s="7" t="str">
        <f>IF(ROW()-5&lt;=Kontroll!$B$8,1,"")</f>
        <v/>
      </c>
    </row>
    <row r="947" spans="1:19" x14ac:dyDescent="0.2">
      <c r="A947" s="7" t="str">
        <f t="shared" si="112"/>
        <v/>
      </c>
      <c r="B947" s="7" t="str">
        <f>IF($S947="","",INT(($A947-1)/Kontroll!$B$6)+1)</f>
        <v/>
      </c>
      <c r="C947" s="7" t="str">
        <f>IF($S947="","",MOD($A947-1,Kontroll!$B$6)+1)</f>
        <v/>
      </c>
      <c r="D947" s="15" t="str">
        <f>IF($S947="","",INDEX(Transjer!$A$6:$A$125,$B947))</f>
        <v/>
      </c>
      <c r="E947" s="15" t="str">
        <f>IF($S947="","",INDEX(Transjer!$B$6:$B$125,$B947))</f>
        <v/>
      </c>
      <c r="F947" s="16" t="str">
        <f>IF($S947="","",INDEX(Transjer!$C$6:$C$125,$B947))</f>
        <v/>
      </c>
      <c r="G947" s="17" t="str">
        <f>IF($S947="","",INDEX(Skjermingsrenter!$A$6:$A$35,$C947))</f>
        <v/>
      </c>
      <c r="H947" s="18" t="str">
        <f>IF($S947="","",INDEX(Transjer!$D$6:$D$125,$B947))</f>
        <v/>
      </c>
      <c r="I947" s="18" t="str">
        <f>IF($S947="","",INDEX(Transjer!$E$6:$E$125,$B947))</f>
        <v/>
      </c>
      <c r="J947" s="19" t="str">
        <f>IF($S947="","",INDEX(Skjermingsrenter!$B$6:$B$35,$C947))</f>
        <v/>
      </c>
      <c r="K947" s="20" t="str">
        <f t="shared" si="113"/>
        <v/>
      </c>
      <c r="L947" s="21" t="str">
        <f>IF($S947="","",IF($G947&lt;YEAR($F947),0,$H947*SUMIFS(Utbytter!$D$6:$D$1005,Utbytter!$A$6:$A$1005,$E947,Utbytter!$B$6:$B$1005,"&gt;="&amp;$K947,Utbytter!$B$6:$B$1005,"&lt;="&amp;DATE($G947,12,31))))</f>
        <v/>
      </c>
      <c r="M947" s="21" t="str">
        <f t="shared" si="119"/>
        <v/>
      </c>
      <c r="N947" s="21" t="str">
        <f t="shared" si="114"/>
        <v/>
      </c>
      <c r="O947" s="21" t="str">
        <f t="shared" si="115"/>
        <v/>
      </c>
      <c r="P947" s="21" t="str">
        <f t="shared" si="116"/>
        <v/>
      </c>
      <c r="Q947" s="21" t="str">
        <f t="shared" si="117"/>
        <v/>
      </c>
      <c r="R947" s="21" t="str">
        <f t="shared" si="118"/>
        <v/>
      </c>
      <c r="S947" s="7" t="str">
        <f>IF(ROW()-5&lt;=Kontroll!$B$8,1,"")</f>
        <v/>
      </c>
    </row>
    <row r="948" spans="1:19" x14ac:dyDescent="0.2">
      <c r="A948" s="7" t="str">
        <f t="shared" si="112"/>
        <v/>
      </c>
      <c r="B948" s="7" t="str">
        <f>IF($S948="","",INT(($A948-1)/Kontroll!$B$6)+1)</f>
        <v/>
      </c>
      <c r="C948" s="7" t="str">
        <f>IF($S948="","",MOD($A948-1,Kontroll!$B$6)+1)</f>
        <v/>
      </c>
      <c r="D948" s="15" t="str">
        <f>IF($S948="","",INDEX(Transjer!$A$6:$A$125,$B948))</f>
        <v/>
      </c>
      <c r="E948" s="15" t="str">
        <f>IF($S948="","",INDEX(Transjer!$B$6:$B$125,$B948))</f>
        <v/>
      </c>
      <c r="F948" s="16" t="str">
        <f>IF($S948="","",INDEX(Transjer!$C$6:$C$125,$B948))</f>
        <v/>
      </c>
      <c r="G948" s="17" t="str">
        <f>IF($S948="","",INDEX(Skjermingsrenter!$A$6:$A$35,$C948))</f>
        <v/>
      </c>
      <c r="H948" s="18" t="str">
        <f>IF($S948="","",INDEX(Transjer!$D$6:$D$125,$B948))</f>
        <v/>
      </c>
      <c r="I948" s="18" t="str">
        <f>IF($S948="","",INDEX(Transjer!$E$6:$E$125,$B948))</f>
        <v/>
      </c>
      <c r="J948" s="19" t="str">
        <f>IF($S948="","",INDEX(Skjermingsrenter!$B$6:$B$35,$C948))</f>
        <v/>
      </c>
      <c r="K948" s="20" t="str">
        <f t="shared" si="113"/>
        <v/>
      </c>
      <c r="L948" s="21" t="str">
        <f>IF($S948="","",IF($G948&lt;YEAR($F948),0,$H948*SUMIFS(Utbytter!$D$6:$D$1005,Utbytter!$A$6:$A$1005,$E948,Utbytter!$B$6:$B$1005,"&gt;="&amp;$K948,Utbytter!$B$6:$B$1005,"&lt;="&amp;DATE($G948,12,31))))</f>
        <v/>
      </c>
      <c r="M948" s="21" t="str">
        <f t="shared" si="119"/>
        <v/>
      </c>
      <c r="N948" s="21" t="str">
        <f t="shared" si="114"/>
        <v/>
      </c>
      <c r="O948" s="21" t="str">
        <f t="shared" si="115"/>
        <v/>
      </c>
      <c r="P948" s="21" t="str">
        <f t="shared" si="116"/>
        <v/>
      </c>
      <c r="Q948" s="21" t="str">
        <f t="shared" si="117"/>
        <v/>
      </c>
      <c r="R948" s="21" t="str">
        <f t="shared" si="118"/>
        <v/>
      </c>
      <c r="S948" s="7" t="str">
        <f>IF(ROW()-5&lt;=Kontroll!$B$8,1,"")</f>
        <v/>
      </c>
    </row>
    <row r="949" spans="1:19" x14ac:dyDescent="0.2">
      <c r="A949" s="7" t="str">
        <f t="shared" si="112"/>
        <v/>
      </c>
      <c r="B949" s="7" t="str">
        <f>IF($S949="","",INT(($A949-1)/Kontroll!$B$6)+1)</f>
        <v/>
      </c>
      <c r="C949" s="7" t="str">
        <f>IF($S949="","",MOD($A949-1,Kontroll!$B$6)+1)</f>
        <v/>
      </c>
      <c r="D949" s="15" t="str">
        <f>IF($S949="","",INDEX(Transjer!$A$6:$A$125,$B949))</f>
        <v/>
      </c>
      <c r="E949" s="15" t="str">
        <f>IF($S949="","",INDEX(Transjer!$B$6:$B$125,$B949))</f>
        <v/>
      </c>
      <c r="F949" s="16" t="str">
        <f>IF($S949="","",INDEX(Transjer!$C$6:$C$125,$B949))</f>
        <v/>
      </c>
      <c r="G949" s="17" t="str">
        <f>IF($S949="","",INDEX(Skjermingsrenter!$A$6:$A$35,$C949))</f>
        <v/>
      </c>
      <c r="H949" s="18" t="str">
        <f>IF($S949="","",INDEX(Transjer!$D$6:$D$125,$B949))</f>
        <v/>
      </c>
      <c r="I949" s="18" t="str">
        <f>IF($S949="","",INDEX(Transjer!$E$6:$E$125,$B949))</f>
        <v/>
      </c>
      <c r="J949" s="19" t="str">
        <f>IF($S949="","",INDEX(Skjermingsrenter!$B$6:$B$35,$C949))</f>
        <v/>
      </c>
      <c r="K949" s="20" t="str">
        <f t="shared" si="113"/>
        <v/>
      </c>
      <c r="L949" s="21" t="str">
        <f>IF($S949="","",IF($G949&lt;YEAR($F949),0,$H949*SUMIFS(Utbytter!$D$6:$D$1005,Utbytter!$A$6:$A$1005,$E949,Utbytter!$B$6:$B$1005,"&gt;="&amp;$K949,Utbytter!$B$6:$B$1005,"&lt;="&amp;DATE($G949,12,31))))</f>
        <v/>
      </c>
      <c r="M949" s="21" t="str">
        <f t="shared" si="119"/>
        <v/>
      </c>
      <c r="N949" s="21" t="str">
        <f t="shared" si="114"/>
        <v/>
      </c>
      <c r="O949" s="21" t="str">
        <f t="shared" si="115"/>
        <v/>
      </c>
      <c r="P949" s="21" t="str">
        <f t="shared" si="116"/>
        <v/>
      </c>
      <c r="Q949" s="21" t="str">
        <f t="shared" si="117"/>
        <v/>
      </c>
      <c r="R949" s="21" t="str">
        <f t="shared" si="118"/>
        <v/>
      </c>
      <c r="S949" s="7" t="str">
        <f>IF(ROW()-5&lt;=Kontroll!$B$8,1,"")</f>
        <v/>
      </c>
    </row>
    <row r="950" spans="1:19" x14ac:dyDescent="0.2">
      <c r="A950" s="7" t="str">
        <f t="shared" si="112"/>
        <v/>
      </c>
      <c r="B950" s="7" t="str">
        <f>IF($S950="","",INT(($A950-1)/Kontroll!$B$6)+1)</f>
        <v/>
      </c>
      <c r="C950" s="7" t="str">
        <f>IF($S950="","",MOD($A950-1,Kontroll!$B$6)+1)</f>
        <v/>
      </c>
      <c r="D950" s="15" t="str">
        <f>IF($S950="","",INDEX(Transjer!$A$6:$A$125,$B950))</f>
        <v/>
      </c>
      <c r="E950" s="15" t="str">
        <f>IF($S950="","",INDEX(Transjer!$B$6:$B$125,$B950))</f>
        <v/>
      </c>
      <c r="F950" s="16" t="str">
        <f>IF($S950="","",INDEX(Transjer!$C$6:$C$125,$B950))</f>
        <v/>
      </c>
      <c r="G950" s="17" t="str">
        <f>IF($S950="","",INDEX(Skjermingsrenter!$A$6:$A$35,$C950))</f>
        <v/>
      </c>
      <c r="H950" s="18" t="str">
        <f>IF($S950="","",INDEX(Transjer!$D$6:$D$125,$B950))</f>
        <v/>
      </c>
      <c r="I950" s="18" t="str">
        <f>IF($S950="","",INDEX(Transjer!$E$6:$E$125,$B950))</f>
        <v/>
      </c>
      <c r="J950" s="19" t="str">
        <f>IF($S950="","",INDEX(Skjermingsrenter!$B$6:$B$35,$C950))</f>
        <v/>
      </c>
      <c r="K950" s="20" t="str">
        <f t="shared" si="113"/>
        <v/>
      </c>
      <c r="L950" s="21" t="str">
        <f>IF($S950="","",IF($G950&lt;YEAR($F950),0,$H950*SUMIFS(Utbytter!$D$6:$D$1005,Utbytter!$A$6:$A$1005,$E950,Utbytter!$B$6:$B$1005,"&gt;="&amp;$K950,Utbytter!$B$6:$B$1005,"&lt;="&amp;DATE($G950,12,31))))</f>
        <v/>
      </c>
      <c r="M950" s="21" t="str">
        <f t="shared" si="119"/>
        <v/>
      </c>
      <c r="N950" s="21" t="str">
        <f t="shared" si="114"/>
        <v/>
      </c>
      <c r="O950" s="21" t="str">
        <f t="shared" si="115"/>
        <v/>
      </c>
      <c r="P950" s="21" t="str">
        <f t="shared" si="116"/>
        <v/>
      </c>
      <c r="Q950" s="21" t="str">
        <f t="shared" si="117"/>
        <v/>
      </c>
      <c r="R950" s="21" t="str">
        <f t="shared" si="118"/>
        <v/>
      </c>
      <c r="S950" s="7" t="str">
        <f>IF(ROW()-5&lt;=Kontroll!$B$8,1,"")</f>
        <v/>
      </c>
    </row>
    <row r="951" spans="1:19" x14ac:dyDescent="0.2">
      <c r="A951" s="7" t="str">
        <f t="shared" si="112"/>
        <v/>
      </c>
      <c r="B951" s="7" t="str">
        <f>IF($S951="","",INT(($A951-1)/Kontroll!$B$6)+1)</f>
        <v/>
      </c>
      <c r="C951" s="7" t="str">
        <f>IF($S951="","",MOD($A951-1,Kontroll!$B$6)+1)</f>
        <v/>
      </c>
      <c r="D951" s="15" t="str">
        <f>IF($S951="","",INDEX(Transjer!$A$6:$A$125,$B951))</f>
        <v/>
      </c>
      <c r="E951" s="15" t="str">
        <f>IF($S951="","",INDEX(Transjer!$B$6:$B$125,$B951))</f>
        <v/>
      </c>
      <c r="F951" s="16" t="str">
        <f>IF($S951="","",INDEX(Transjer!$C$6:$C$125,$B951))</f>
        <v/>
      </c>
      <c r="G951" s="17" t="str">
        <f>IF($S951="","",INDEX(Skjermingsrenter!$A$6:$A$35,$C951))</f>
        <v/>
      </c>
      <c r="H951" s="18" t="str">
        <f>IF($S951="","",INDEX(Transjer!$D$6:$D$125,$B951))</f>
        <v/>
      </c>
      <c r="I951" s="18" t="str">
        <f>IF($S951="","",INDEX(Transjer!$E$6:$E$125,$B951))</f>
        <v/>
      </c>
      <c r="J951" s="19" t="str">
        <f>IF($S951="","",INDEX(Skjermingsrenter!$B$6:$B$35,$C951))</f>
        <v/>
      </c>
      <c r="K951" s="20" t="str">
        <f t="shared" si="113"/>
        <v/>
      </c>
      <c r="L951" s="21" t="str">
        <f>IF($S951="","",IF($G951&lt;YEAR($F951),0,$H951*SUMIFS(Utbytter!$D$6:$D$1005,Utbytter!$A$6:$A$1005,$E951,Utbytter!$B$6:$B$1005,"&gt;="&amp;$K951,Utbytter!$B$6:$B$1005,"&lt;="&amp;DATE($G951,12,31))))</f>
        <v/>
      </c>
      <c r="M951" s="21" t="str">
        <f t="shared" si="119"/>
        <v/>
      </c>
      <c r="N951" s="21" t="str">
        <f t="shared" si="114"/>
        <v/>
      </c>
      <c r="O951" s="21" t="str">
        <f t="shared" si="115"/>
        <v/>
      </c>
      <c r="P951" s="21" t="str">
        <f t="shared" si="116"/>
        <v/>
      </c>
      <c r="Q951" s="21" t="str">
        <f t="shared" si="117"/>
        <v/>
      </c>
      <c r="R951" s="21" t="str">
        <f t="shared" si="118"/>
        <v/>
      </c>
      <c r="S951" s="7" t="str">
        <f>IF(ROW()-5&lt;=Kontroll!$B$8,1,"")</f>
        <v/>
      </c>
    </row>
    <row r="952" spans="1:19" x14ac:dyDescent="0.2">
      <c r="A952" s="7" t="str">
        <f t="shared" si="112"/>
        <v/>
      </c>
      <c r="B952" s="7" t="str">
        <f>IF($S952="","",INT(($A952-1)/Kontroll!$B$6)+1)</f>
        <v/>
      </c>
      <c r="C952" s="7" t="str">
        <f>IF($S952="","",MOD($A952-1,Kontroll!$B$6)+1)</f>
        <v/>
      </c>
      <c r="D952" s="15" t="str">
        <f>IF($S952="","",INDEX(Transjer!$A$6:$A$125,$B952))</f>
        <v/>
      </c>
      <c r="E952" s="15" t="str">
        <f>IF($S952="","",INDEX(Transjer!$B$6:$B$125,$B952))</f>
        <v/>
      </c>
      <c r="F952" s="16" t="str">
        <f>IF($S952="","",INDEX(Transjer!$C$6:$C$125,$B952))</f>
        <v/>
      </c>
      <c r="G952" s="17" t="str">
        <f>IF($S952="","",INDEX(Skjermingsrenter!$A$6:$A$35,$C952))</f>
        <v/>
      </c>
      <c r="H952" s="18" t="str">
        <f>IF($S952="","",INDEX(Transjer!$D$6:$D$125,$B952))</f>
        <v/>
      </c>
      <c r="I952" s="18" t="str">
        <f>IF($S952="","",INDEX(Transjer!$E$6:$E$125,$B952))</f>
        <v/>
      </c>
      <c r="J952" s="19" t="str">
        <f>IF($S952="","",INDEX(Skjermingsrenter!$B$6:$B$35,$C952))</f>
        <v/>
      </c>
      <c r="K952" s="20" t="str">
        <f t="shared" si="113"/>
        <v/>
      </c>
      <c r="L952" s="21" t="str">
        <f>IF($S952="","",IF($G952&lt;YEAR($F952),0,$H952*SUMIFS(Utbytter!$D$6:$D$1005,Utbytter!$A$6:$A$1005,$E952,Utbytter!$B$6:$B$1005,"&gt;="&amp;$K952,Utbytter!$B$6:$B$1005,"&lt;="&amp;DATE($G952,12,31))))</f>
        <v/>
      </c>
      <c r="M952" s="21" t="str">
        <f t="shared" si="119"/>
        <v/>
      </c>
      <c r="N952" s="21" t="str">
        <f t="shared" si="114"/>
        <v/>
      </c>
      <c r="O952" s="21" t="str">
        <f t="shared" si="115"/>
        <v/>
      </c>
      <c r="P952" s="21" t="str">
        <f t="shared" si="116"/>
        <v/>
      </c>
      <c r="Q952" s="21" t="str">
        <f t="shared" si="117"/>
        <v/>
      </c>
      <c r="R952" s="21" t="str">
        <f t="shared" si="118"/>
        <v/>
      </c>
      <c r="S952" s="7" t="str">
        <f>IF(ROW()-5&lt;=Kontroll!$B$8,1,"")</f>
        <v/>
      </c>
    </row>
    <row r="953" spans="1:19" x14ac:dyDescent="0.2">
      <c r="A953" s="7" t="str">
        <f t="shared" si="112"/>
        <v/>
      </c>
      <c r="B953" s="7" t="str">
        <f>IF($S953="","",INT(($A953-1)/Kontroll!$B$6)+1)</f>
        <v/>
      </c>
      <c r="C953" s="7" t="str">
        <f>IF($S953="","",MOD($A953-1,Kontroll!$B$6)+1)</f>
        <v/>
      </c>
      <c r="D953" s="15" t="str">
        <f>IF($S953="","",INDEX(Transjer!$A$6:$A$125,$B953))</f>
        <v/>
      </c>
      <c r="E953" s="15" t="str">
        <f>IF($S953="","",INDEX(Transjer!$B$6:$B$125,$B953))</f>
        <v/>
      </c>
      <c r="F953" s="16" t="str">
        <f>IF($S953="","",INDEX(Transjer!$C$6:$C$125,$B953))</f>
        <v/>
      </c>
      <c r="G953" s="17" t="str">
        <f>IF($S953="","",INDEX(Skjermingsrenter!$A$6:$A$35,$C953))</f>
        <v/>
      </c>
      <c r="H953" s="18" t="str">
        <f>IF($S953="","",INDEX(Transjer!$D$6:$D$125,$B953))</f>
        <v/>
      </c>
      <c r="I953" s="18" t="str">
        <f>IF($S953="","",INDEX(Transjer!$E$6:$E$125,$B953))</f>
        <v/>
      </c>
      <c r="J953" s="19" t="str">
        <f>IF($S953="","",INDEX(Skjermingsrenter!$B$6:$B$35,$C953))</f>
        <v/>
      </c>
      <c r="K953" s="20" t="str">
        <f t="shared" si="113"/>
        <v/>
      </c>
      <c r="L953" s="21" t="str">
        <f>IF($S953="","",IF($G953&lt;YEAR($F953),0,$H953*SUMIFS(Utbytter!$D$6:$D$1005,Utbytter!$A$6:$A$1005,$E953,Utbytter!$B$6:$B$1005,"&gt;="&amp;$K953,Utbytter!$B$6:$B$1005,"&lt;="&amp;DATE($G953,12,31))))</f>
        <v/>
      </c>
      <c r="M953" s="21" t="str">
        <f t="shared" si="119"/>
        <v/>
      </c>
      <c r="N953" s="21" t="str">
        <f t="shared" si="114"/>
        <v/>
      </c>
      <c r="O953" s="21" t="str">
        <f t="shared" si="115"/>
        <v/>
      </c>
      <c r="P953" s="21" t="str">
        <f t="shared" si="116"/>
        <v/>
      </c>
      <c r="Q953" s="21" t="str">
        <f t="shared" si="117"/>
        <v/>
      </c>
      <c r="R953" s="21" t="str">
        <f t="shared" si="118"/>
        <v/>
      </c>
      <c r="S953" s="7" t="str">
        <f>IF(ROW()-5&lt;=Kontroll!$B$8,1,"")</f>
        <v/>
      </c>
    </row>
    <row r="954" spans="1:19" x14ac:dyDescent="0.2">
      <c r="A954" s="7" t="str">
        <f t="shared" si="112"/>
        <v/>
      </c>
      <c r="B954" s="7" t="str">
        <f>IF($S954="","",INT(($A954-1)/Kontroll!$B$6)+1)</f>
        <v/>
      </c>
      <c r="C954" s="7" t="str">
        <f>IF($S954="","",MOD($A954-1,Kontroll!$B$6)+1)</f>
        <v/>
      </c>
      <c r="D954" s="15" t="str">
        <f>IF($S954="","",INDEX(Transjer!$A$6:$A$125,$B954))</f>
        <v/>
      </c>
      <c r="E954" s="15" t="str">
        <f>IF($S954="","",INDEX(Transjer!$B$6:$B$125,$B954))</f>
        <v/>
      </c>
      <c r="F954" s="16" t="str">
        <f>IF($S954="","",INDEX(Transjer!$C$6:$C$125,$B954))</f>
        <v/>
      </c>
      <c r="G954" s="17" t="str">
        <f>IF($S954="","",INDEX(Skjermingsrenter!$A$6:$A$35,$C954))</f>
        <v/>
      </c>
      <c r="H954" s="18" t="str">
        <f>IF($S954="","",INDEX(Transjer!$D$6:$D$125,$B954))</f>
        <v/>
      </c>
      <c r="I954" s="18" t="str">
        <f>IF($S954="","",INDEX(Transjer!$E$6:$E$125,$B954))</f>
        <v/>
      </c>
      <c r="J954" s="19" t="str">
        <f>IF($S954="","",INDEX(Skjermingsrenter!$B$6:$B$35,$C954))</f>
        <v/>
      </c>
      <c r="K954" s="20" t="str">
        <f t="shared" si="113"/>
        <v/>
      </c>
      <c r="L954" s="21" t="str">
        <f>IF($S954="","",IF($G954&lt;YEAR($F954),0,$H954*SUMIFS(Utbytter!$D$6:$D$1005,Utbytter!$A$6:$A$1005,$E954,Utbytter!$B$6:$B$1005,"&gt;="&amp;$K954,Utbytter!$B$6:$B$1005,"&lt;="&amp;DATE($G954,12,31))))</f>
        <v/>
      </c>
      <c r="M954" s="21" t="str">
        <f t="shared" si="119"/>
        <v/>
      </c>
      <c r="N954" s="21" t="str">
        <f t="shared" si="114"/>
        <v/>
      </c>
      <c r="O954" s="21" t="str">
        <f t="shared" si="115"/>
        <v/>
      </c>
      <c r="P954" s="21" t="str">
        <f t="shared" si="116"/>
        <v/>
      </c>
      <c r="Q954" s="21" t="str">
        <f t="shared" si="117"/>
        <v/>
      </c>
      <c r="R954" s="21" t="str">
        <f t="shared" si="118"/>
        <v/>
      </c>
      <c r="S954" s="7" t="str">
        <f>IF(ROW()-5&lt;=Kontroll!$B$8,1,"")</f>
        <v/>
      </c>
    </row>
    <row r="955" spans="1:19" x14ac:dyDescent="0.2">
      <c r="A955" s="7" t="str">
        <f t="shared" si="112"/>
        <v/>
      </c>
      <c r="B955" s="7" t="str">
        <f>IF($S955="","",INT(($A955-1)/Kontroll!$B$6)+1)</f>
        <v/>
      </c>
      <c r="C955" s="7" t="str">
        <f>IF($S955="","",MOD($A955-1,Kontroll!$B$6)+1)</f>
        <v/>
      </c>
      <c r="D955" s="15" t="str">
        <f>IF($S955="","",INDEX(Transjer!$A$6:$A$125,$B955))</f>
        <v/>
      </c>
      <c r="E955" s="15" t="str">
        <f>IF($S955="","",INDEX(Transjer!$B$6:$B$125,$B955))</f>
        <v/>
      </c>
      <c r="F955" s="16" t="str">
        <f>IF($S955="","",INDEX(Transjer!$C$6:$C$125,$B955))</f>
        <v/>
      </c>
      <c r="G955" s="17" t="str">
        <f>IF($S955="","",INDEX(Skjermingsrenter!$A$6:$A$35,$C955))</f>
        <v/>
      </c>
      <c r="H955" s="18" t="str">
        <f>IF($S955="","",INDEX(Transjer!$D$6:$D$125,$B955))</f>
        <v/>
      </c>
      <c r="I955" s="18" t="str">
        <f>IF($S955="","",INDEX(Transjer!$E$6:$E$125,$B955))</f>
        <v/>
      </c>
      <c r="J955" s="19" t="str">
        <f>IF($S955="","",INDEX(Skjermingsrenter!$B$6:$B$35,$C955))</f>
        <v/>
      </c>
      <c r="K955" s="20" t="str">
        <f t="shared" si="113"/>
        <v/>
      </c>
      <c r="L955" s="21" t="str">
        <f>IF($S955="","",IF($G955&lt;YEAR($F955),0,$H955*SUMIFS(Utbytter!$D$6:$D$1005,Utbytter!$A$6:$A$1005,$E955,Utbytter!$B$6:$B$1005,"&gt;="&amp;$K955,Utbytter!$B$6:$B$1005,"&lt;="&amp;DATE($G955,12,31))))</f>
        <v/>
      </c>
      <c r="M955" s="21" t="str">
        <f t="shared" si="119"/>
        <v/>
      </c>
      <c r="N955" s="21" t="str">
        <f t="shared" si="114"/>
        <v/>
      </c>
      <c r="O955" s="21" t="str">
        <f t="shared" si="115"/>
        <v/>
      </c>
      <c r="P955" s="21" t="str">
        <f t="shared" si="116"/>
        <v/>
      </c>
      <c r="Q955" s="21" t="str">
        <f t="shared" si="117"/>
        <v/>
      </c>
      <c r="R955" s="21" t="str">
        <f t="shared" si="118"/>
        <v/>
      </c>
      <c r="S955" s="7" t="str">
        <f>IF(ROW()-5&lt;=Kontroll!$B$8,1,"")</f>
        <v/>
      </c>
    </row>
    <row r="956" spans="1:19" x14ac:dyDescent="0.2">
      <c r="A956" s="7" t="str">
        <f t="shared" si="112"/>
        <v/>
      </c>
      <c r="B956" s="7" t="str">
        <f>IF($S956="","",INT(($A956-1)/Kontroll!$B$6)+1)</f>
        <v/>
      </c>
      <c r="C956" s="7" t="str">
        <f>IF($S956="","",MOD($A956-1,Kontroll!$B$6)+1)</f>
        <v/>
      </c>
      <c r="D956" s="15" t="str">
        <f>IF($S956="","",INDEX(Transjer!$A$6:$A$125,$B956))</f>
        <v/>
      </c>
      <c r="E956" s="15" t="str">
        <f>IF($S956="","",INDEX(Transjer!$B$6:$B$125,$B956))</f>
        <v/>
      </c>
      <c r="F956" s="16" t="str">
        <f>IF($S956="","",INDEX(Transjer!$C$6:$C$125,$B956))</f>
        <v/>
      </c>
      <c r="G956" s="17" t="str">
        <f>IF($S956="","",INDEX(Skjermingsrenter!$A$6:$A$35,$C956))</f>
        <v/>
      </c>
      <c r="H956" s="18" t="str">
        <f>IF($S956="","",INDEX(Transjer!$D$6:$D$125,$B956))</f>
        <v/>
      </c>
      <c r="I956" s="18" t="str">
        <f>IF($S956="","",INDEX(Transjer!$E$6:$E$125,$B956))</f>
        <v/>
      </c>
      <c r="J956" s="19" t="str">
        <f>IF($S956="","",INDEX(Skjermingsrenter!$B$6:$B$35,$C956))</f>
        <v/>
      </c>
      <c r="K956" s="20" t="str">
        <f t="shared" si="113"/>
        <v/>
      </c>
      <c r="L956" s="21" t="str">
        <f>IF($S956="","",IF($G956&lt;YEAR($F956),0,$H956*SUMIFS(Utbytter!$D$6:$D$1005,Utbytter!$A$6:$A$1005,$E956,Utbytter!$B$6:$B$1005,"&gt;="&amp;$K956,Utbytter!$B$6:$B$1005,"&lt;="&amp;DATE($G956,12,31))))</f>
        <v/>
      </c>
      <c r="M956" s="21" t="str">
        <f t="shared" si="119"/>
        <v/>
      </c>
      <c r="N956" s="21" t="str">
        <f t="shared" si="114"/>
        <v/>
      </c>
      <c r="O956" s="21" t="str">
        <f t="shared" si="115"/>
        <v/>
      </c>
      <c r="P956" s="21" t="str">
        <f t="shared" si="116"/>
        <v/>
      </c>
      <c r="Q956" s="21" t="str">
        <f t="shared" si="117"/>
        <v/>
      </c>
      <c r="R956" s="21" t="str">
        <f t="shared" si="118"/>
        <v/>
      </c>
      <c r="S956" s="7" t="str">
        <f>IF(ROW()-5&lt;=Kontroll!$B$8,1,"")</f>
        <v/>
      </c>
    </row>
    <row r="957" spans="1:19" x14ac:dyDescent="0.2">
      <c r="A957" s="7" t="str">
        <f t="shared" si="112"/>
        <v/>
      </c>
      <c r="B957" s="7" t="str">
        <f>IF($S957="","",INT(($A957-1)/Kontroll!$B$6)+1)</f>
        <v/>
      </c>
      <c r="C957" s="7" t="str">
        <f>IF($S957="","",MOD($A957-1,Kontroll!$B$6)+1)</f>
        <v/>
      </c>
      <c r="D957" s="15" t="str">
        <f>IF($S957="","",INDEX(Transjer!$A$6:$A$125,$B957))</f>
        <v/>
      </c>
      <c r="E957" s="15" t="str">
        <f>IF($S957="","",INDEX(Transjer!$B$6:$B$125,$B957))</f>
        <v/>
      </c>
      <c r="F957" s="16" t="str">
        <f>IF($S957="","",INDEX(Transjer!$C$6:$C$125,$B957))</f>
        <v/>
      </c>
      <c r="G957" s="17" t="str">
        <f>IF($S957="","",INDEX(Skjermingsrenter!$A$6:$A$35,$C957))</f>
        <v/>
      </c>
      <c r="H957" s="18" t="str">
        <f>IF($S957="","",INDEX(Transjer!$D$6:$D$125,$B957))</f>
        <v/>
      </c>
      <c r="I957" s="18" t="str">
        <f>IF($S957="","",INDEX(Transjer!$E$6:$E$125,$B957))</f>
        <v/>
      </c>
      <c r="J957" s="19" t="str">
        <f>IF($S957="","",INDEX(Skjermingsrenter!$B$6:$B$35,$C957))</f>
        <v/>
      </c>
      <c r="K957" s="20" t="str">
        <f t="shared" si="113"/>
        <v/>
      </c>
      <c r="L957" s="21" t="str">
        <f>IF($S957="","",IF($G957&lt;YEAR($F957),0,$H957*SUMIFS(Utbytter!$D$6:$D$1005,Utbytter!$A$6:$A$1005,$E957,Utbytter!$B$6:$B$1005,"&gt;="&amp;$K957,Utbytter!$B$6:$B$1005,"&lt;="&amp;DATE($G957,12,31))))</f>
        <v/>
      </c>
      <c r="M957" s="21" t="str">
        <f t="shared" si="119"/>
        <v/>
      </c>
      <c r="N957" s="21" t="str">
        <f t="shared" si="114"/>
        <v/>
      </c>
      <c r="O957" s="21" t="str">
        <f t="shared" si="115"/>
        <v/>
      </c>
      <c r="P957" s="21" t="str">
        <f t="shared" si="116"/>
        <v/>
      </c>
      <c r="Q957" s="21" t="str">
        <f t="shared" si="117"/>
        <v/>
      </c>
      <c r="R957" s="21" t="str">
        <f t="shared" si="118"/>
        <v/>
      </c>
      <c r="S957" s="7" t="str">
        <f>IF(ROW()-5&lt;=Kontroll!$B$8,1,"")</f>
        <v/>
      </c>
    </row>
    <row r="958" spans="1:19" x14ac:dyDescent="0.2">
      <c r="A958" s="7" t="str">
        <f t="shared" si="112"/>
        <v/>
      </c>
      <c r="B958" s="7" t="str">
        <f>IF($S958="","",INT(($A958-1)/Kontroll!$B$6)+1)</f>
        <v/>
      </c>
      <c r="C958" s="7" t="str">
        <f>IF($S958="","",MOD($A958-1,Kontroll!$B$6)+1)</f>
        <v/>
      </c>
      <c r="D958" s="15" t="str">
        <f>IF($S958="","",INDEX(Transjer!$A$6:$A$125,$B958))</f>
        <v/>
      </c>
      <c r="E958" s="15" t="str">
        <f>IF($S958="","",INDEX(Transjer!$B$6:$B$125,$B958))</f>
        <v/>
      </c>
      <c r="F958" s="16" t="str">
        <f>IF($S958="","",INDEX(Transjer!$C$6:$C$125,$B958))</f>
        <v/>
      </c>
      <c r="G958" s="17" t="str">
        <f>IF($S958="","",INDEX(Skjermingsrenter!$A$6:$A$35,$C958))</f>
        <v/>
      </c>
      <c r="H958" s="18" t="str">
        <f>IF($S958="","",INDEX(Transjer!$D$6:$D$125,$B958))</f>
        <v/>
      </c>
      <c r="I958" s="18" t="str">
        <f>IF($S958="","",INDEX(Transjer!$E$6:$E$125,$B958))</f>
        <v/>
      </c>
      <c r="J958" s="19" t="str">
        <f>IF($S958="","",INDEX(Skjermingsrenter!$B$6:$B$35,$C958))</f>
        <v/>
      </c>
      <c r="K958" s="20" t="str">
        <f t="shared" si="113"/>
        <v/>
      </c>
      <c r="L958" s="21" t="str">
        <f>IF($S958="","",IF($G958&lt;YEAR($F958),0,$H958*SUMIFS(Utbytter!$D$6:$D$1005,Utbytter!$A$6:$A$1005,$E958,Utbytter!$B$6:$B$1005,"&gt;="&amp;$K958,Utbytter!$B$6:$B$1005,"&lt;="&amp;DATE($G958,12,31))))</f>
        <v/>
      </c>
      <c r="M958" s="21" t="str">
        <f t="shared" si="119"/>
        <v/>
      </c>
      <c r="N958" s="21" t="str">
        <f t="shared" si="114"/>
        <v/>
      </c>
      <c r="O958" s="21" t="str">
        <f t="shared" si="115"/>
        <v/>
      </c>
      <c r="P958" s="21" t="str">
        <f t="shared" si="116"/>
        <v/>
      </c>
      <c r="Q958" s="21" t="str">
        <f t="shared" si="117"/>
        <v/>
      </c>
      <c r="R958" s="21" t="str">
        <f t="shared" si="118"/>
        <v/>
      </c>
      <c r="S958" s="7" t="str">
        <f>IF(ROW()-5&lt;=Kontroll!$B$8,1,"")</f>
        <v/>
      </c>
    </row>
    <row r="959" spans="1:19" x14ac:dyDescent="0.2">
      <c r="A959" s="7" t="str">
        <f t="shared" si="112"/>
        <v/>
      </c>
      <c r="B959" s="7" t="str">
        <f>IF($S959="","",INT(($A959-1)/Kontroll!$B$6)+1)</f>
        <v/>
      </c>
      <c r="C959" s="7" t="str">
        <f>IF($S959="","",MOD($A959-1,Kontroll!$B$6)+1)</f>
        <v/>
      </c>
      <c r="D959" s="15" t="str">
        <f>IF($S959="","",INDEX(Transjer!$A$6:$A$125,$B959))</f>
        <v/>
      </c>
      <c r="E959" s="15" t="str">
        <f>IF($S959="","",INDEX(Transjer!$B$6:$B$125,$B959))</f>
        <v/>
      </c>
      <c r="F959" s="16" t="str">
        <f>IF($S959="","",INDEX(Transjer!$C$6:$C$125,$B959))</f>
        <v/>
      </c>
      <c r="G959" s="17" t="str">
        <f>IF($S959="","",INDEX(Skjermingsrenter!$A$6:$A$35,$C959))</f>
        <v/>
      </c>
      <c r="H959" s="18" t="str">
        <f>IF($S959="","",INDEX(Transjer!$D$6:$D$125,$B959))</f>
        <v/>
      </c>
      <c r="I959" s="18" t="str">
        <f>IF($S959="","",INDEX(Transjer!$E$6:$E$125,$B959))</f>
        <v/>
      </c>
      <c r="J959" s="19" t="str">
        <f>IF($S959="","",INDEX(Skjermingsrenter!$B$6:$B$35,$C959))</f>
        <v/>
      </c>
      <c r="K959" s="20" t="str">
        <f t="shared" si="113"/>
        <v/>
      </c>
      <c r="L959" s="21" t="str">
        <f>IF($S959="","",IF($G959&lt;YEAR($F959),0,$H959*SUMIFS(Utbytter!$D$6:$D$1005,Utbytter!$A$6:$A$1005,$E959,Utbytter!$B$6:$B$1005,"&gt;="&amp;$K959,Utbytter!$B$6:$B$1005,"&lt;="&amp;DATE($G959,12,31))))</f>
        <v/>
      </c>
      <c r="M959" s="21" t="str">
        <f t="shared" si="119"/>
        <v/>
      </c>
      <c r="N959" s="21" t="str">
        <f t="shared" si="114"/>
        <v/>
      </c>
      <c r="O959" s="21" t="str">
        <f t="shared" si="115"/>
        <v/>
      </c>
      <c r="P959" s="21" t="str">
        <f t="shared" si="116"/>
        <v/>
      </c>
      <c r="Q959" s="21" t="str">
        <f t="shared" si="117"/>
        <v/>
      </c>
      <c r="R959" s="21" t="str">
        <f t="shared" si="118"/>
        <v/>
      </c>
      <c r="S959" s="7" t="str">
        <f>IF(ROW()-5&lt;=Kontroll!$B$8,1,"")</f>
        <v/>
      </c>
    </row>
    <row r="960" spans="1:19" x14ac:dyDescent="0.2">
      <c r="A960" s="7" t="str">
        <f t="shared" si="112"/>
        <v/>
      </c>
      <c r="B960" s="7" t="str">
        <f>IF($S960="","",INT(($A960-1)/Kontroll!$B$6)+1)</f>
        <v/>
      </c>
      <c r="C960" s="7" t="str">
        <f>IF($S960="","",MOD($A960-1,Kontroll!$B$6)+1)</f>
        <v/>
      </c>
      <c r="D960" s="15" t="str">
        <f>IF($S960="","",INDEX(Transjer!$A$6:$A$125,$B960))</f>
        <v/>
      </c>
      <c r="E960" s="15" t="str">
        <f>IF($S960="","",INDEX(Transjer!$B$6:$B$125,$B960))</f>
        <v/>
      </c>
      <c r="F960" s="16" t="str">
        <f>IF($S960="","",INDEX(Transjer!$C$6:$C$125,$B960))</f>
        <v/>
      </c>
      <c r="G960" s="17" t="str">
        <f>IF($S960="","",INDEX(Skjermingsrenter!$A$6:$A$35,$C960))</f>
        <v/>
      </c>
      <c r="H960" s="18" t="str">
        <f>IF($S960="","",INDEX(Transjer!$D$6:$D$125,$B960))</f>
        <v/>
      </c>
      <c r="I960" s="18" t="str">
        <f>IF($S960="","",INDEX(Transjer!$E$6:$E$125,$B960))</f>
        <v/>
      </c>
      <c r="J960" s="19" t="str">
        <f>IF($S960="","",INDEX(Skjermingsrenter!$B$6:$B$35,$C960))</f>
        <v/>
      </c>
      <c r="K960" s="20" t="str">
        <f t="shared" si="113"/>
        <v/>
      </c>
      <c r="L960" s="21" t="str">
        <f>IF($S960="","",IF($G960&lt;YEAR($F960),0,$H960*SUMIFS(Utbytter!$D$6:$D$1005,Utbytter!$A$6:$A$1005,$E960,Utbytter!$B$6:$B$1005,"&gt;="&amp;$K960,Utbytter!$B$6:$B$1005,"&lt;="&amp;DATE($G960,12,31))))</f>
        <v/>
      </c>
      <c r="M960" s="21" t="str">
        <f t="shared" si="119"/>
        <v/>
      </c>
      <c r="N960" s="21" t="str">
        <f t="shared" si="114"/>
        <v/>
      </c>
      <c r="O960" s="21" t="str">
        <f t="shared" si="115"/>
        <v/>
      </c>
      <c r="P960" s="21" t="str">
        <f t="shared" si="116"/>
        <v/>
      </c>
      <c r="Q960" s="21" t="str">
        <f t="shared" si="117"/>
        <v/>
      </c>
      <c r="R960" s="21" t="str">
        <f t="shared" si="118"/>
        <v/>
      </c>
      <c r="S960" s="7" t="str">
        <f>IF(ROW()-5&lt;=Kontroll!$B$8,1,"")</f>
        <v/>
      </c>
    </row>
    <row r="961" spans="1:19" x14ac:dyDescent="0.2">
      <c r="A961" s="7" t="str">
        <f t="shared" si="112"/>
        <v/>
      </c>
      <c r="B961" s="7" t="str">
        <f>IF($S961="","",INT(($A961-1)/Kontroll!$B$6)+1)</f>
        <v/>
      </c>
      <c r="C961" s="7" t="str">
        <f>IF($S961="","",MOD($A961-1,Kontroll!$B$6)+1)</f>
        <v/>
      </c>
      <c r="D961" s="15" t="str">
        <f>IF($S961="","",INDEX(Transjer!$A$6:$A$125,$B961))</f>
        <v/>
      </c>
      <c r="E961" s="15" t="str">
        <f>IF($S961="","",INDEX(Transjer!$B$6:$B$125,$B961))</f>
        <v/>
      </c>
      <c r="F961" s="16" t="str">
        <f>IF($S961="","",INDEX(Transjer!$C$6:$C$125,$B961))</f>
        <v/>
      </c>
      <c r="G961" s="17" t="str">
        <f>IF($S961="","",INDEX(Skjermingsrenter!$A$6:$A$35,$C961))</f>
        <v/>
      </c>
      <c r="H961" s="18" t="str">
        <f>IF($S961="","",INDEX(Transjer!$D$6:$D$125,$B961))</f>
        <v/>
      </c>
      <c r="I961" s="18" t="str">
        <f>IF($S961="","",INDEX(Transjer!$E$6:$E$125,$B961))</f>
        <v/>
      </c>
      <c r="J961" s="19" t="str">
        <f>IF($S961="","",INDEX(Skjermingsrenter!$B$6:$B$35,$C961))</f>
        <v/>
      </c>
      <c r="K961" s="20" t="str">
        <f t="shared" si="113"/>
        <v/>
      </c>
      <c r="L961" s="21" t="str">
        <f>IF($S961="","",IF($G961&lt;YEAR($F961),0,$H961*SUMIFS(Utbytter!$D$6:$D$1005,Utbytter!$A$6:$A$1005,$E961,Utbytter!$B$6:$B$1005,"&gt;="&amp;$K961,Utbytter!$B$6:$B$1005,"&lt;="&amp;DATE($G961,12,31))))</f>
        <v/>
      </c>
      <c r="M961" s="21" t="str">
        <f t="shared" si="119"/>
        <v/>
      </c>
      <c r="N961" s="21" t="str">
        <f t="shared" si="114"/>
        <v/>
      </c>
      <c r="O961" s="21" t="str">
        <f t="shared" si="115"/>
        <v/>
      </c>
      <c r="P961" s="21" t="str">
        <f t="shared" si="116"/>
        <v/>
      </c>
      <c r="Q961" s="21" t="str">
        <f t="shared" si="117"/>
        <v/>
      </c>
      <c r="R961" s="21" t="str">
        <f t="shared" si="118"/>
        <v/>
      </c>
      <c r="S961" s="7" t="str">
        <f>IF(ROW()-5&lt;=Kontroll!$B$8,1,"")</f>
        <v/>
      </c>
    </row>
    <row r="962" spans="1:19" x14ac:dyDescent="0.2">
      <c r="A962" s="7" t="str">
        <f t="shared" si="112"/>
        <v/>
      </c>
      <c r="B962" s="7" t="str">
        <f>IF($S962="","",INT(($A962-1)/Kontroll!$B$6)+1)</f>
        <v/>
      </c>
      <c r="C962" s="7" t="str">
        <f>IF($S962="","",MOD($A962-1,Kontroll!$B$6)+1)</f>
        <v/>
      </c>
      <c r="D962" s="15" t="str">
        <f>IF($S962="","",INDEX(Transjer!$A$6:$A$125,$B962))</f>
        <v/>
      </c>
      <c r="E962" s="15" t="str">
        <f>IF($S962="","",INDEX(Transjer!$B$6:$B$125,$B962))</f>
        <v/>
      </c>
      <c r="F962" s="16" t="str">
        <f>IF($S962="","",INDEX(Transjer!$C$6:$C$125,$B962))</f>
        <v/>
      </c>
      <c r="G962" s="17" t="str">
        <f>IF($S962="","",INDEX(Skjermingsrenter!$A$6:$A$35,$C962))</f>
        <v/>
      </c>
      <c r="H962" s="18" t="str">
        <f>IF($S962="","",INDEX(Transjer!$D$6:$D$125,$B962))</f>
        <v/>
      </c>
      <c r="I962" s="18" t="str">
        <f>IF($S962="","",INDEX(Transjer!$E$6:$E$125,$B962))</f>
        <v/>
      </c>
      <c r="J962" s="19" t="str">
        <f>IF($S962="","",INDEX(Skjermingsrenter!$B$6:$B$35,$C962))</f>
        <v/>
      </c>
      <c r="K962" s="20" t="str">
        <f t="shared" si="113"/>
        <v/>
      </c>
      <c r="L962" s="21" t="str">
        <f>IF($S962="","",IF($G962&lt;YEAR($F962),0,$H962*SUMIFS(Utbytter!$D$6:$D$1005,Utbytter!$A$6:$A$1005,$E962,Utbytter!$B$6:$B$1005,"&gt;="&amp;$K962,Utbytter!$B$6:$B$1005,"&lt;="&amp;DATE($G962,12,31))))</f>
        <v/>
      </c>
      <c r="M962" s="21" t="str">
        <f t="shared" si="119"/>
        <v/>
      </c>
      <c r="N962" s="21" t="str">
        <f t="shared" si="114"/>
        <v/>
      </c>
      <c r="O962" s="21" t="str">
        <f t="shared" si="115"/>
        <v/>
      </c>
      <c r="P962" s="21" t="str">
        <f t="shared" si="116"/>
        <v/>
      </c>
      <c r="Q962" s="21" t="str">
        <f t="shared" si="117"/>
        <v/>
      </c>
      <c r="R962" s="21" t="str">
        <f t="shared" si="118"/>
        <v/>
      </c>
      <c r="S962" s="7" t="str">
        <f>IF(ROW()-5&lt;=Kontroll!$B$8,1,"")</f>
        <v/>
      </c>
    </row>
    <row r="963" spans="1:19" x14ac:dyDescent="0.2">
      <c r="A963" s="7" t="str">
        <f t="shared" si="112"/>
        <v/>
      </c>
      <c r="B963" s="7" t="str">
        <f>IF($S963="","",INT(($A963-1)/Kontroll!$B$6)+1)</f>
        <v/>
      </c>
      <c r="C963" s="7" t="str">
        <f>IF($S963="","",MOD($A963-1,Kontroll!$B$6)+1)</f>
        <v/>
      </c>
      <c r="D963" s="15" t="str">
        <f>IF($S963="","",INDEX(Transjer!$A$6:$A$125,$B963))</f>
        <v/>
      </c>
      <c r="E963" s="15" t="str">
        <f>IF($S963="","",INDEX(Transjer!$B$6:$B$125,$B963))</f>
        <v/>
      </c>
      <c r="F963" s="16" t="str">
        <f>IF($S963="","",INDEX(Transjer!$C$6:$C$125,$B963))</f>
        <v/>
      </c>
      <c r="G963" s="17" t="str">
        <f>IF($S963="","",INDEX(Skjermingsrenter!$A$6:$A$35,$C963))</f>
        <v/>
      </c>
      <c r="H963" s="18" t="str">
        <f>IF($S963="","",INDEX(Transjer!$D$6:$D$125,$B963))</f>
        <v/>
      </c>
      <c r="I963" s="18" t="str">
        <f>IF($S963="","",INDEX(Transjer!$E$6:$E$125,$B963))</f>
        <v/>
      </c>
      <c r="J963" s="19" t="str">
        <f>IF($S963="","",INDEX(Skjermingsrenter!$B$6:$B$35,$C963))</f>
        <v/>
      </c>
      <c r="K963" s="20" t="str">
        <f t="shared" si="113"/>
        <v/>
      </c>
      <c r="L963" s="21" t="str">
        <f>IF($S963="","",IF($G963&lt;YEAR($F963),0,$H963*SUMIFS(Utbytter!$D$6:$D$1005,Utbytter!$A$6:$A$1005,$E963,Utbytter!$B$6:$B$1005,"&gt;="&amp;$K963,Utbytter!$B$6:$B$1005,"&lt;="&amp;DATE($G963,12,31))))</f>
        <v/>
      </c>
      <c r="M963" s="21" t="str">
        <f t="shared" si="119"/>
        <v/>
      </c>
      <c r="N963" s="21" t="str">
        <f t="shared" si="114"/>
        <v/>
      </c>
      <c r="O963" s="21" t="str">
        <f t="shared" si="115"/>
        <v/>
      </c>
      <c r="P963" s="21" t="str">
        <f t="shared" si="116"/>
        <v/>
      </c>
      <c r="Q963" s="21" t="str">
        <f t="shared" si="117"/>
        <v/>
      </c>
      <c r="R963" s="21" t="str">
        <f t="shared" si="118"/>
        <v/>
      </c>
      <c r="S963" s="7" t="str">
        <f>IF(ROW()-5&lt;=Kontroll!$B$8,1,"")</f>
        <v/>
      </c>
    </row>
    <row r="964" spans="1:19" x14ac:dyDescent="0.2">
      <c r="A964" s="7" t="str">
        <f t="shared" si="112"/>
        <v/>
      </c>
      <c r="B964" s="7" t="str">
        <f>IF($S964="","",INT(($A964-1)/Kontroll!$B$6)+1)</f>
        <v/>
      </c>
      <c r="C964" s="7" t="str">
        <f>IF($S964="","",MOD($A964-1,Kontroll!$B$6)+1)</f>
        <v/>
      </c>
      <c r="D964" s="15" t="str">
        <f>IF($S964="","",INDEX(Transjer!$A$6:$A$125,$B964))</f>
        <v/>
      </c>
      <c r="E964" s="15" t="str">
        <f>IF($S964="","",INDEX(Transjer!$B$6:$B$125,$B964))</f>
        <v/>
      </c>
      <c r="F964" s="16" t="str">
        <f>IF($S964="","",INDEX(Transjer!$C$6:$C$125,$B964))</f>
        <v/>
      </c>
      <c r="G964" s="17" t="str">
        <f>IF($S964="","",INDEX(Skjermingsrenter!$A$6:$A$35,$C964))</f>
        <v/>
      </c>
      <c r="H964" s="18" t="str">
        <f>IF($S964="","",INDEX(Transjer!$D$6:$D$125,$B964))</f>
        <v/>
      </c>
      <c r="I964" s="18" t="str">
        <f>IF($S964="","",INDEX(Transjer!$E$6:$E$125,$B964))</f>
        <v/>
      </c>
      <c r="J964" s="19" t="str">
        <f>IF($S964="","",INDEX(Skjermingsrenter!$B$6:$B$35,$C964))</f>
        <v/>
      </c>
      <c r="K964" s="20" t="str">
        <f t="shared" si="113"/>
        <v/>
      </c>
      <c r="L964" s="21" t="str">
        <f>IF($S964="","",IF($G964&lt;YEAR($F964),0,$H964*SUMIFS(Utbytter!$D$6:$D$1005,Utbytter!$A$6:$A$1005,$E964,Utbytter!$B$6:$B$1005,"&gt;="&amp;$K964,Utbytter!$B$6:$B$1005,"&lt;="&amp;DATE($G964,12,31))))</f>
        <v/>
      </c>
      <c r="M964" s="21" t="str">
        <f t="shared" si="119"/>
        <v/>
      </c>
      <c r="N964" s="21" t="str">
        <f t="shared" si="114"/>
        <v/>
      </c>
      <c r="O964" s="21" t="str">
        <f t="shared" si="115"/>
        <v/>
      </c>
      <c r="P964" s="21" t="str">
        <f t="shared" si="116"/>
        <v/>
      </c>
      <c r="Q964" s="21" t="str">
        <f t="shared" si="117"/>
        <v/>
      </c>
      <c r="R964" s="21" t="str">
        <f t="shared" si="118"/>
        <v/>
      </c>
      <c r="S964" s="7" t="str">
        <f>IF(ROW()-5&lt;=Kontroll!$B$8,1,"")</f>
        <v/>
      </c>
    </row>
    <row r="965" spans="1:19" x14ac:dyDescent="0.2">
      <c r="A965" s="7" t="str">
        <f t="shared" si="112"/>
        <v/>
      </c>
      <c r="B965" s="7" t="str">
        <f>IF($S965="","",INT(($A965-1)/Kontroll!$B$6)+1)</f>
        <v/>
      </c>
      <c r="C965" s="7" t="str">
        <f>IF($S965="","",MOD($A965-1,Kontroll!$B$6)+1)</f>
        <v/>
      </c>
      <c r="D965" s="15" t="str">
        <f>IF($S965="","",INDEX(Transjer!$A$6:$A$125,$B965))</f>
        <v/>
      </c>
      <c r="E965" s="15" t="str">
        <f>IF($S965="","",INDEX(Transjer!$B$6:$B$125,$B965))</f>
        <v/>
      </c>
      <c r="F965" s="16" t="str">
        <f>IF($S965="","",INDEX(Transjer!$C$6:$C$125,$B965))</f>
        <v/>
      </c>
      <c r="G965" s="17" t="str">
        <f>IF($S965="","",INDEX(Skjermingsrenter!$A$6:$A$35,$C965))</f>
        <v/>
      </c>
      <c r="H965" s="18" t="str">
        <f>IF($S965="","",INDEX(Transjer!$D$6:$D$125,$B965))</f>
        <v/>
      </c>
      <c r="I965" s="18" t="str">
        <f>IF($S965="","",INDEX(Transjer!$E$6:$E$125,$B965))</f>
        <v/>
      </c>
      <c r="J965" s="19" t="str">
        <f>IF($S965="","",INDEX(Skjermingsrenter!$B$6:$B$35,$C965))</f>
        <v/>
      </c>
      <c r="K965" s="20" t="str">
        <f t="shared" si="113"/>
        <v/>
      </c>
      <c r="L965" s="21" t="str">
        <f>IF($S965="","",IF($G965&lt;YEAR($F965),0,$H965*SUMIFS(Utbytter!$D$6:$D$1005,Utbytter!$A$6:$A$1005,$E965,Utbytter!$B$6:$B$1005,"&gt;="&amp;$K965,Utbytter!$B$6:$B$1005,"&lt;="&amp;DATE($G965,12,31))))</f>
        <v/>
      </c>
      <c r="M965" s="21" t="str">
        <f t="shared" si="119"/>
        <v/>
      </c>
      <c r="N965" s="21" t="str">
        <f t="shared" si="114"/>
        <v/>
      </c>
      <c r="O965" s="21" t="str">
        <f t="shared" si="115"/>
        <v/>
      </c>
      <c r="P965" s="21" t="str">
        <f t="shared" si="116"/>
        <v/>
      </c>
      <c r="Q965" s="21" t="str">
        <f t="shared" si="117"/>
        <v/>
      </c>
      <c r="R965" s="21" t="str">
        <f t="shared" si="118"/>
        <v/>
      </c>
      <c r="S965" s="7" t="str">
        <f>IF(ROW()-5&lt;=Kontroll!$B$8,1,"")</f>
        <v/>
      </c>
    </row>
    <row r="966" spans="1:19" x14ac:dyDescent="0.2">
      <c r="A966" s="7" t="str">
        <f t="shared" ref="A966:A1029" si="120">IF($S966="","",ROW()-5)</f>
        <v/>
      </c>
      <c r="B966" s="7" t="str">
        <f>IF($S966="","",INT(($A966-1)/Kontroll!$B$6)+1)</f>
        <v/>
      </c>
      <c r="C966" s="7" t="str">
        <f>IF($S966="","",MOD($A966-1,Kontroll!$B$6)+1)</f>
        <v/>
      </c>
      <c r="D966" s="15" t="str">
        <f>IF($S966="","",INDEX(Transjer!$A$6:$A$125,$B966))</f>
        <v/>
      </c>
      <c r="E966" s="15" t="str">
        <f>IF($S966="","",INDEX(Transjer!$B$6:$B$125,$B966))</f>
        <v/>
      </c>
      <c r="F966" s="16" t="str">
        <f>IF($S966="","",INDEX(Transjer!$C$6:$C$125,$B966))</f>
        <v/>
      </c>
      <c r="G966" s="17" t="str">
        <f>IF($S966="","",INDEX(Skjermingsrenter!$A$6:$A$35,$C966))</f>
        <v/>
      </c>
      <c r="H966" s="18" t="str">
        <f>IF($S966="","",INDEX(Transjer!$D$6:$D$125,$B966))</f>
        <v/>
      </c>
      <c r="I966" s="18" t="str">
        <f>IF($S966="","",INDEX(Transjer!$E$6:$E$125,$B966))</f>
        <v/>
      </c>
      <c r="J966" s="19" t="str">
        <f>IF($S966="","",INDEX(Skjermingsrenter!$B$6:$B$35,$C966))</f>
        <v/>
      </c>
      <c r="K966" s="20" t="str">
        <f t="shared" ref="K966:K1029" si="121">IF($S966="","",MAX(DATE($G966,1,1),$F966))</f>
        <v/>
      </c>
      <c r="L966" s="21" t="str">
        <f>IF($S966="","",IF($G966&lt;YEAR($F966),0,$H966*SUMIFS(Utbytter!$D$6:$D$1005,Utbytter!$A$6:$A$1005,$E966,Utbytter!$B$6:$B$1005,"&gt;="&amp;$K966,Utbytter!$B$6:$B$1005,"&lt;="&amp;DATE($G966,12,31))))</f>
        <v/>
      </c>
      <c r="M966" s="21" t="str">
        <f t="shared" si="119"/>
        <v/>
      </c>
      <c r="N966" s="21" t="str">
        <f t="shared" ref="N966:N1029" si="122">IF($S966="","",IF($F966&lt;=DATE($G966,12,31),($I966+$M966)*$J966,0))</f>
        <v/>
      </c>
      <c r="O966" s="21" t="str">
        <f t="shared" ref="O966:O1029" si="123">IF($S966="","",$M966+$N966)</f>
        <v/>
      </c>
      <c r="P966" s="21" t="str">
        <f t="shared" ref="P966:P1029" si="124">IF($S966="","",MIN($L966,$O966))</f>
        <v/>
      </c>
      <c r="Q966" s="21" t="str">
        <f t="shared" ref="Q966:Q1029" si="125">IF($S966="","",$O966-$P966)</f>
        <v/>
      </c>
      <c r="R966" s="21" t="str">
        <f t="shared" ref="R966:R1029" si="126">IF($S966="","",$L966-$P966)</f>
        <v/>
      </c>
      <c r="S966" s="7" t="str">
        <f>IF(ROW()-5&lt;=Kontroll!$B$8,1,"")</f>
        <v/>
      </c>
    </row>
    <row r="967" spans="1:19" x14ac:dyDescent="0.2">
      <c r="A967" s="7" t="str">
        <f t="shared" si="120"/>
        <v/>
      </c>
      <c r="B967" s="7" t="str">
        <f>IF($S967="","",INT(($A967-1)/Kontroll!$B$6)+1)</f>
        <v/>
      </c>
      <c r="C967" s="7" t="str">
        <f>IF($S967="","",MOD($A967-1,Kontroll!$B$6)+1)</f>
        <v/>
      </c>
      <c r="D967" s="15" t="str">
        <f>IF($S967="","",INDEX(Transjer!$A$6:$A$125,$B967))</f>
        <v/>
      </c>
      <c r="E967" s="15" t="str">
        <f>IF($S967="","",INDEX(Transjer!$B$6:$B$125,$B967))</f>
        <v/>
      </c>
      <c r="F967" s="16" t="str">
        <f>IF($S967="","",INDEX(Transjer!$C$6:$C$125,$B967))</f>
        <v/>
      </c>
      <c r="G967" s="17" t="str">
        <f>IF($S967="","",INDEX(Skjermingsrenter!$A$6:$A$35,$C967))</f>
        <v/>
      </c>
      <c r="H967" s="18" t="str">
        <f>IF($S967="","",INDEX(Transjer!$D$6:$D$125,$B967))</f>
        <v/>
      </c>
      <c r="I967" s="18" t="str">
        <f>IF($S967="","",INDEX(Transjer!$E$6:$E$125,$B967))</f>
        <v/>
      </c>
      <c r="J967" s="19" t="str">
        <f>IF($S967="","",INDEX(Skjermingsrenter!$B$6:$B$35,$C967))</f>
        <v/>
      </c>
      <c r="K967" s="20" t="str">
        <f t="shared" si="121"/>
        <v/>
      </c>
      <c r="L967" s="21" t="str">
        <f>IF($S967="","",IF($G967&lt;YEAR($F967),0,$H967*SUMIFS(Utbytter!$D$6:$D$1005,Utbytter!$A$6:$A$1005,$E967,Utbytter!$B$6:$B$1005,"&gt;="&amp;$K967,Utbytter!$B$6:$B$1005,"&lt;="&amp;DATE($G967,12,31))))</f>
        <v/>
      </c>
      <c r="M967" s="21" t="str">
        <f t="shared" ref="M967:M1030" si="127">IF($S967="","",IF($C967=1,0,IF($D967=$D966,$Q966,0)))</f>
        <v/>
      </c>
      <c r="N967" s="21" t="str">
        <f t="shared" si="122"/>
        <v/>
      </c>
      <c r="O967" s="21" t="str">
        <f t="shared" si="123"/>
        <v/>
      </c>
      <c r="P967" s="21" t="str">
        <f t="shared" si="124"/>
        <v/>
      </c>
      <c r="Q967" s="21" t="str">
        <f t="shared" si="125"/>
        <v/>
      </c>
      <c r="R967" s="21" t="str">
        <f t="shared" si="126"/>
        <v/>
      </c>
      <c r="S967" s="7" t="str">
        <f>IF(ROW()-5&lt;=Kontroll!$B$8,1,"")</f>
        <v/>
      </c>
    </row>
    <row r="968" spans="1:19" x14ac:dyDescent="0.2">
      <c r="A968" s="7" t="str">
        <f t="shared" si="120"/>
        <v/>
      </c>
      <c r="B968" s="7" t="str">
        <f>IF($S968="","",INT(($A968-1)/Kontroll!$B$6)+1)</f>
        <v/>
      </c>
      <c r="C968" s="7" t="str">
        <f>IF($S968="","",MOD($A968-1,Kontroll!$B$6)+1)</f>
        <v/>
      </c>
      <c r="D968" s="15" t="str">
        <f>IF($S968="","",INDEX(Transjer!$A$6:$A$125,$B968))</f>
        <v/>
      </c>
      <c r="E968" s="15" t="str">
        <f>IF($S968="","",INDEX(Transjer!$B$6:$B$125,$B968))</f>
        <v/>
      </c>
      <c r="F968" s="16" t="str">
        <f>IF($S968="","",INDEX(Transjer!$C$6:$C$125,$B968))</f>
        <v/>
      </c>
      <c r="G968" s="17" t="str">
        <f>IF($S968="","",INDEX(Skjermingsrenter!$A$6:$A$35,$C968))</f>
        <v/>
      </c>
      <c r="H968" s="18" t="str">
        <f>IF($S968="","",INDEX(Transjer!$D$6:$D$125,$B968))</f>
        <v/>
      </c>
      <c r="I968" s="18" t="str">
        <f>IF($S968="","",INDEX(Transjer!$E$6:$E$125,$B968))</f>
        <v/>
      </c>
      <c r="J968" s="19" t="str">
        <f>IF($S968="","",INDEX(Skjermingsrenter!$B$6:$B$35,$C968))</f>
        <v/>
      </c>
      <c r="K968" s="20" t="str">
        <f t="shared" si="121"/>
        <v/>
      </c>
      <c r="L968" s="21" t="str">
        <f>IF($S968="","",IF($G968&lt;YEAR($F968),0,$H968*SUMIFS(Utbytter!$D$6:$D$1005,Utbytter!$A$6:$A$1005,$E968,Utbytter!$B$6:$B$1005,"&gt;="&amp;$K968,Utbytter!$B$6:$B$1005,"&lt;="&amp;DATE($G968,12,31))))</f>
        <v/>
      </c>
      <c r="M968" s="21" t="str">
        <f t="shared" si="127"/>
        <v/>
      </c>
      <c r="N968" s="21" t="str">
        <f t="shared" si="122"/>
        <v/>
      </c>
      <c r="O968" s="21" t="str">
        <f t="shared" si="123"/>
        <v/>
      </c>
      <c r="P968" s="21" t="str">
        <f t="shared" si="124"/>
        <v/>
      </c>
      <c r="Q968" s="21" t="str">
        <f t="shared" si="125"/>
        <v/>
      </c>
      <c r="R968" s="21" t="str">
        <f t="shared" si="126"/>
        <v/>
      </c>
      <c r="S968" s="7" t="str">
        <f>IF(ROW()-5&lt;=Kontroll!$B$8,1,"")</f>
        <v/>
      </c>
    </row>
    <row r="969" spans="1:19" x14ac:dyDescent="0.2">
      <c r="A969" s="7" t="str">
        <f t="shared" si="120"/>
        <v/>
      </c>
      <c r="B969" s="7" t="str">
        <f>IF($S969="","",INT(($A969-1)/Kontroll!$B$6)+1)</f>
        <v/>
      </c>
      <c r="C969" s="7" t="str">
        <f>IF($S969="","",MOD($A969-1,Kontroll!$B$6)+1)</f>
        <v/>
      </c>
      <c r="D969" s="15" t="str">
        <f>IF($S969="","",INDEX(Transjer!$A$6:$A$125,$B969))</f>
        <v/>
      </c>
      <c r="E969" s="15" t="str">
        <f>IF($S969="","",INDEX(Transjer!$B$6:$B$125,$B969))</f>
        <v/>
      </c>
      <c r="F969" s="16" t="str">
        <f>IF($S969="","",INDEX(Transjer!$C$6:$C$125,$B969))</f>
        <v/>
      </c>
      <c r="G969" s="17" t="str">
        <f>IF($S969="","",INDEX(Skjermingsrenter!$A$6:$A$35,$C969))</f>
        <v/>
      </c>
      <c r="H969" s="18" t="str">
        <f>IF($S969="","",INDEX(Transjer!$D$6:$D$125,$B969))</f>
        <v/>
      </c>
      <c r="I969" s="18" t="str">
        <f>IF($S969="","",INDEX(Transjer!$E$6:$E$125,$B969))</f>
        <v/>
      </c>
      <c r="J969" s="19" t="str">
        <f>IF($S969="","",INDEX(Skjermingsrenter!$B$6:$B$35,$C969))</f>
        <v/>
      </c>
      <c r="K969" s="20" t="str">
        <f t="shared" si="121"/>
        <v/>
      </c>
      <c r="L969" s="21" t="str">
        <f>IF($S969="","",IF($G969&lt;YEAR($F969),0,$H969*SUMIFS(Utbytter!$D$6:$D$1005,Utbytter!$A$6:$A$1005,$E969,Utbytter!$B$6:$B$1005,"&gt;="&amp;$K969,Utbytter!$B$6:$B$1005,"&lt;="&amp;DATE($G969,12,31))))</f>
        <v/>
      </c>
      <c r="M969" s="21" t="str">
        <f t="shared" si="127"/>
        <v/>
      </c>
      <c r="N969" s="21" t="str">
        <f t="shared" si="122"/>
        <v/>
      </c>
      <c r="O969" s="21" t="str">
        <f t="shared" si="123"/>
        <v/>
      </c>
      <c r="P969" s="21" t="str">
        <f t="shared" si="124"/>
        <v/>
      </c>
      <c r="Q969" s="21" t="str">
        <f t="shared" si="125"/>
        <v/>
      </c>
      <c r="R969" s="21" t="str">
        <f t="shared" si="126"/>
        <v/>
      </c>
      <c r="S969" s="7" t="str">
        <f>IF(ROW()-5&lt;=Kontroll!$B$8,1,"")</f>
        <v/>
      </c>
    </row>
    <row r="970" spans="1:19" x14ac:dyDescent="0.2">
      <c r="A970" s="7" t="str">
        <f t="shared" si="120"/>
        <v/>
      </c>
      <c r="B970" s="7" t="str">
        <f>IF($S970="","",INT(($A970-1)/Kontroll!$B$6)+1)</f>
        <v/>
      </c>
      <c r="C970" s="7" t="str">
        <f>IF($S970="","",MOD($A970-1,Kontroll!$B$6)+1)</f>
        <v/>
      </c>
      <c r="D970" s="15" t="str">
        <f>IF($S970="","",INDEX(Transjer!$A$6:$A$125,$B970))</f>
        <v/>
      </c>
      <c r="E970" s="15" t="str">
        <f>IF($S970="","",INDEX(Transjer!$B$6:$B$125,$B970))</f>
        <v/>
      </c>
      <c r="F970" s="16" t="str">
        <f>IF($S970="","",INDEX(Transjer!$C$6:$C$125,$B970))</f>
        <v/>
      </c>
      <c r="G970" s="17" t="str">
        <f>IF($S970="","",INDEX(Skjermingsrenter!$A$6:$A$35,$C970))</f>
        <v/>
      </c>
      <c r="H970" s="18" t="str">
        <f>IF($S970="","",INDEX(Transjer!$D$6:$D$125,$B970))</f>
        <v/>
      </c>
      <c r="I970" s="18" t="str">
        <f>IF($S970="","",INDEX(Transjer!$E$6:$E$125,$B970))</f>
        <v/>
      </c>
      <c r="J970" s="19" t="str">
        <f>IF($S970="","",INDEX(Skjermingsrenter!$B$6:$B$35,$C970))</f>
        <v/>
      </c>
      <c r="K970" s="20" t="str">
        <f t="shared" si="121"/>
        <v/>
      </c>
      <c r="L970" s="21" t="str">
        <f>IF($S970="","",IF($G970&lt;YEAR($F970),0,$H970*SUMIFS(Utbytter!$D$6:$D$1005,Utbytter!$A$6:$A$1005,$E970,Utbytter!$B$6:$B$1005,"&gt;="&amp;$K970,Utbytter!$B$6:$B$1005,"&lt;="&amp;DATE($G970,12,31))))</f>
        <v/>
      </c>
      <c r="M970" s="21" t="str">
        <f t="shared" si="127"/>
        <v/>
      </c>
      <c r="N970" s="21" t="str">
        <f t="shared" si="122"/>
        <v/>
      </c>
      <c r="O970" s="21" t="str">
        <f t="shared" si="123"/>
        <v/>
      </c>
      <c r="P970" s="21" t="str">
        <f t="shared" si="124"/>
        <v/>
      </c>
      <c r="Q970" s="21" t="str">
        <f t="shared" si="125"/>
        <v/>
      </c>
      <c r="R970" s="21" t="str">
        <f t="shared" si="126"/>
        <v/>
      </c>
      <c r="S970" s="7" t="str">
        <f>IF(ROW()-5&lt;=Kontroll!$B$8,1,"")</f>
        <v/>
      </c>
    </row>
    <row r="971" spans="1:19" x14ac:dyDescent="0.2">
      <c r="A971" s="7" t="str">
        <f t="shared" si="120"/>
        <v/>
      </c>
      <c r="B971" s="7" t="str">
        <f>IF($S971="","",INT(($A971-1)/Kontroll!$B$6)+1)</f>
        <v/>
      </c>
      <c r="C971" s="7" t="str">
        <f>IF($S971="","",MOD($A971-1,Kontroll!$B$6)+1)</f>
        <v/>
      </c>
      <c r="D971" s="15" t="str">
        <f>IF($S971="","",INDEX(Transjer!$A$6:$A$125,$B971))</f>
        <v/>
      </c>
      <c r="E971" s="15" t="str">
        <f>IF($S971="","",INDEX(Transjer!$B$6:$B$125,$B971))</f>
        <v/>
      </c>
      <c r="F971" s="16" t="str">
        <f>IF($S971="","",INDEX(Transjer!$C$6:$C$125,$B971))</f>
        <v/>
      </c>
      <c r="G971" s="17" t="str">
        <f>IF($S971="","",INDEX(Skjermingsrenter!$A$6:$A$35,$C971))</f>
        <v/>
      </c>
      <c r="H971" s="18" t="str">
        <f>IF($S971="","",INDEX(Transjer!$D$6:$D$125,$B971))</f>
        <v/>
      </c>
      <c r="I971" s="18" t="str">
        <f>IF($S971="","",INDEX(Transjer!$E$6:$E$125,$B971))</f>
        <v/>
      </c>
      <c r="J971" s="19" t="str">
        <f>IF($S971="","",INDEX(Skjermingsrenter!$B$6:$B$35,$C971))</f>
        <v/>
      </c>
      <c r="K971" s="20" t="str">
        <f t="shared" si="121"/>
        <v/>
      </c>
      <c r="L971" s="21" t="str">
        <f>IF($S971="","",IF($G971&lt;YEAR($F971),0,$H971*SUMIFS(Utbytter!$D$6:$D$1005,Utbytter!$A$6:$A$1005,$E971,Utbytter!$B$6:$B$1005,"&gt;="&amp;$K971,Utbytter!$B$6:$B$1005,"&lt;="&amp;DATE($G971,12,31))))</f>
        <v/>
      </c>
      <c r="M971" s="21" t="str">
        <f t="shared" si="127"/>
        <v/>
      </c>
      <c r="N971" s="21" t="str">
        <f t="shared" si="122"/>
        <v/>
      </c>
      <c r="O971" s="21" t="str">
        <f t="shared" si="123"/>
        <v/>
      </c>
      <c r="P971" s="21" t="str">
        <f t="shared" si="124"/>
        <v/>
      </c>
      <c r="Q971" s="21" t="str">
        <f t="shared" si="125"/>
        <v/>
      </c>
      <c r="R971" s="21" t="str">
        <f t="shared" si="126"/>
        <v/>
      </c>
      <c r="S971" s="7" t="str">
        <f>IF(ROW()-5&lt;=Kontroll!$B$8,1,"")</f>
        <v/>
      </c>
    </row>
    <row r="972" spans="1:19" x14ac:dyDescent="0.2">
      <c r="A972" s="7" t="str">
        <f t="shared" si="120"/>
        <v/>
      </c>
      <c r="B972" s="7" t="str">
        <f>IF($S972="","",INT(($A972-1)/Kontroll!$B$6)+1)</f>
        <v/>
      </c>
      <c r="C972" s="7" t="str">
        <f>IF($S972="","",MOD($A972-1,Kontroll!$B$6)+1)</f>
        <v/>
      </c>
      <c r="D972" s="15" t="str">
        <f>IF($S972="","",INDEX(Transjer!$A$6:$A$125,$B972))</f>
        <v/>
      </c>
      <c r="E972" s="15" t="str">
        <f>IF($S972="","",INDEX(Transjer!$B$6:$B$125,$B972))</f>
        <v/>
      </c>
      <c r="F972" s="16" t="str">
        <f>IF($S972="","",INDEX(Transjer!$C$6:$C$125,$B972))</f>
        <v/>
      </c>
      <c r="G972" s="17" t="str">
        <f>IF($S972="","",INDEX(Skjermingsrenter!$A$6:$A$35,$C972))</f>
        <v/>
      </c>
      <c r="H972" s="18" t="str">
        <f>IF($S972="","",INDEX(Transjer!$D$6:$D$125,$B972))</f>
        <v/>
      </c>
      <c r="I972" s="18" t="str">
        <f>IF($S972="","",INDEX(Transjer!$E$6:$E$125,$B972))</f>
        <v/>
      </c>
      <c r="J972" s="19" t="str">
        <f>IF($S972="","",INDEX(Skjermingsrenter!$B$6:$B$35,$C972))</f>
        <v/>
      </c>
      <c r="K972" s="20" t="str">
        <f t="shared" si="121"/>
        <v/>
      </c>
      <c r="L972" s="21" t="str">
        <f>IF($S972="","",IF($G972&lt;YEAR($F972),0,$H972*SUMIFS(Utbytter!$D$6:$D$1005,Utbytter!$A$6:$A$1005,$E972,Utbytter!$B$6:$B$1005,"&gt;="&amp;$K972,Utbytter!$B$6:$B$1005,"&lt;="&amp;DATE($G972,12,31))))</f>
        <v/>
      </c>
      <c r="M972" s="21" t="str">
        <f t="shared" si="127"/>
        <v/>
      </c>
      <c r="N972" s="21" t="str">
        <f t="shared" si="122"/>
        <v/>
      </c>
      <c r="O972" s="21" t="str">
        <f t="shared" si="123"/>
        <v/>
      </c>
      <c r="P972" s="21" t="str">
        <f t="shared" si="124"/>
        <v/>
      </c>
      <c r="Q972" s="21" t="str">
        <f t="shared" si="125"/>
        <v/>
      </c>
      <c r="R972" s="21" t="str">
        <f t="shared" si="126"/>
        <v/>
      </c>
      <c r="S972" s="7" t="str">
        <f>IF(ROW()-5&lt;=Kontroll!$B$8,1,"")</f>
        <v/>
      </c>
    </row>
    <row r="973" spans="1:19" x14ac:dyDescent="0.2">
      <c r="A973" s="7" t="str">
        <f t="shared" si="120"/>
        <v/>
      </c>
      <c r="B973" s="7" t="str">
        <f>IF($S973="","",INT(($A973-1)/Kontroll!$B$6)+1)</f>
        <v/>
      </c>
      <c r="C973" s="7" t="str">
        <f>IF($S973="","",MOD($A973-1,Kontroll!$B$6)+1)</f>
        <v/>
      </c>
      <c r="D973" s="15" t="str">
        <f>IF($S973="","",INDEX(Transjer!$A$6:$A$125,$B973))</f>
        <v/>
      </c>
      <c r="E973" s="15" t="str">
        <f>IF($S973="","",INDEX(Transjer!$B$6:$B$125,$B973))</f>
        <v/>
      </c>
      <c r="F973" s="16" t="str">
        <f>IF($S973="","",INDEX(Transjer!$C$6:$C$125,$B973))</f>
        <v/>
      </c>
      <c r="G973" s="17" t="str">
        <f>IF($S973="","",INDEX(Skjermingsrenter!$A$6:$A$35,$C973))</f>
        <v/>
      </c>
      <c r="H973" s="18" t="str">
        <f>IF($S973="","",INDEX(Transjer!$D$6:$D$125,$B973))</f>
        <v/>
      </c>
      <c r="I973" s="18" t="str">
        <f>IF($S973="","",INDEX(Transjer!$E$6:$E$125,$B973))</f>
        <v/>
      </c>
      <c r="J973" s="19" t="str">
        <f>IF($S973="","",INDEX(Skjermingsrenter!$B$6:$B$35,$C973))</f>
        <v/>
      </c>
      <c r="K973" s="20" t="str">
        <f t="shared" si="121"/>
        <v/>
      </c>
      <c r="L973" s="21" t="str">
        <f>IF($S973="","",IF($G973&lt;YEAR($F973),0,$H973*SUMIFS(Utbytter!$D$6:$D$1005,Utbytter!$A$6:$A$1005,$E973,Utbytter!$B$6:$B$1005,"&gt;="&amp;$K973,Utbytter!$B$6:$B$1005,"&lt;="&amp;DATE($G973,12,31))))</f>
        <v/>
      </c>
      <c r="M973" s="21" t="str">
        <f t="shared" si="127"/>
        <v/>
      </c>
      <c r="N973" s="21" t="str">
        <f t="shared" si="122"/>
        <v/>
      </c>
      <c r="O973" s="21" t="str">
        <f t="shared" si="123"/>
        <v/>
      </c>
      <c r="P973" s="21" t="str">
        <f t="shared" si="124"/>
        <v/>
      </c>
      <c r="Q973" s="21" t="str">
        <f t="shared" si="125"/>
        <v/>
      </c>
      <c r="R973" s="21" t="str">
        <f t="shared" si="126"/>
        <v/>
      </c>
      <c r="S973" s="7" t="str">
        <f>IF(ROW()-5&lt;=Kontroll!$B$8,1,"")</f>
        <v/>
      </c>
    </row>
    <row r="974" spans="1:19" x14ac:dyDescent="0.2">
      <c r="A974" s="7" t="str">
        <f t="shared" si="120"/>
        <v/>
      </c>
      <c r="B974" s="7" t="str">
        <f>IF($S974="","",INT(($A974-1)/Kontroll!$B$6)+1)</f>
        <v/>
      </c>
      <c r="C974" s="7" t="str">
        <f>IF($S974="","",MOD($A974-1,Kontroll!$B$6)+1)</f>
        <v/>
      </c>
      <c r="D974" s="15" t="str">
        <f>IF($S974="","",INDEX(Transjer!$A$6:$A$125,$B974))</f>
        <v/>
      </c>
      <c r="E974" s="15" t="str">
        <f>IF($S974="","",INDEX(Transjer!$B$6:$B$125,$B974))</f>
        <v/>
      </c>
      <c r="F974" s="16" t="str">
        <f>IF($S974="","",INDEX(Transjer!$C$6:$C$125,$B974))</f>
        <v/>
      </c>
      <c r="G974" s="17" t="str">
        <f>IF($S974="","",INDEX(Skjermingsrenter!$A$6:$A$35,$C974))</f>
        <v/>
      </c>
      <c r="H974" s="18" t="str">
        <f>IF($S974="","",INDEX(Transjer!$D$6:$D$125,$B974))</f>
        <v/>
      </c>
      <c r="I974" s="18" t="str">
        <f>IF($S974="","",INDEX(Transjer!$E$6:$E$125,$B974))</f>
        <v/>
      </c>
      <c r="J974" s="19" t="str">
        <f>IF($S974="","",INDEX(Skjermingsrenter!$B$6:$B$35,$C974))</f>
        <v/>
      </c>
      <c r="K974" s="20" t="str">
        <f t="shared" si="121"/>
        <v/>
      </c>
      <c r="L974" s="21" t="str">
        <f>IF($S974="","",IF($G974&lt;YEAR($F974),0,$H974*SUMIFS(Utbytter!$D$6:$D$1005,Utbytter!$A$6:$A$1005,$E974,Utbytter!$B$6:$B$1005,"&gt;="&amp;$K974,Utbytter!$B$6:$B$1005,"&lt;="&amp;DATE($G974,12,31))))</f>
        <v/>
      </c>
      <c r="M974" s="21" t="str">
        <f t="shared" si="127"/>
        <v/>
      </c>
      <c r="N974" s="21" t="str">
        <f t="shared" si="122"/>
        <v/>
      </c>
      <c r="O974" s="21" t="str">
        <f t="shared" si="123"/>
        <v/>
      </c>
      <c r="P974" s="21" t="str">
        <f t="shared" si="124"/>
        <v/>
      </c>
      <c r="Q974" s="21" t="str">
        <f t="shared" si="125"/>
        <v/>
      </c>
      <c r="R974" s="21" t="str">
        <f t="shared" si="126"/>
        <v/>
      </c>
      <c r="S974" s="7" t="str">
        <f>IF(ROW()-5&lt;=Kontroll!$B$8,1,"")</f>
        <v/>
      </c>
    </row>
    <row r="975" spans="1:19" x14ac:dyDescent="0.2">
      <c r="A975" s="7" t="str">
        <f t="shared" si="120"/>
        <v/>
      </c>
      <c r="B975" s="7" t="str">
        <f>IF($S975="","",INT(($A975-1)/Kontroll!$B$6)+1)</f>
        <v/>
      </c>
      <c r="C975" s="7" t="str">
        <f>IF($S975="","",MOD($A975-1,Kontroll!$B$6)+1)</f>
        <v/>
      </c>
      <c r="D975" s="15" t="str">
        <f>IF($S975="","",INDEX(Transjer!$A$6:$A$125,$B975))</f>
        <v/>
      </c>
      <c r="E975" s="15" t="str">
        <f>IF($S975="","",INDEX(Transjer!$B$6:$B$125,$B975))</f>
        <v/>
      </c>
      <c r="F975" s="16" t="str">
        <f>IF($S975="","",INDEX(Transjer!$C$6:$C$125,$B975))</f>
        <v/>
      </c>
      <c r="G975" s="17" t="str">
        <f>IF($S975="","",INDEX(Skjermingsrenter!$A$6:$A$35,$C975))</f>
        <v/>
      </c>
      <c r="H975" s="18" t="str">
        <f>IF($S975="","",INDEX(Transjer!$D$6:$D$125,$B975))</f>
        <v/>
      </c>
      <c r="I975" s="18" t="str">
        <f>IF($S975="","",INDEX(Transjer!$E$6:$E$125,$B975))</f>
        <v/>
      </c>
      <c r="J975" s="19" t="str">
        <f>IF($S975="","",INDEX(Skjermingsrenter!$B$6:$B$35,$C975))</f>
        <v/>
      </c>
      <c r="K975" s="20" t="str">
        <f t="shared" si="121"/>
        <v/>
      </c>
      <c r="L975" s="21" t="str">
        <f>IF($S975="","",IF($G975&lt;YEAR($F975),0,$H975*SUMIFS(Utbytter!$D$6:$D$1005,Utbytter!$A$6:$A$1005,$E975,Utbytter!$B$6:$B$1005,"&gt;="&amp;$K975,Utbytter!$B$6:$B$1005,"&lt;="&amp;DATE($G975,12,31))))</f>
        <v/>
      </c>
      <c r="M975" s="21" t="str">
        <f t="shared" si="127"/>
        <v/>
      </c>
      <c r="N975" s="21" t="str">
        <f t="shared" si="122"/>
        <v/>
      </c>
      <c r="O975" s="21" t="str">
        <f t="shared" si="123"/>
        <v/>
      </c>
      <c r="P975" s="21" t="str">
        <f t="shared" si="124"/>
        <v/>
      </c>
      <c r="Q975" s="21" t="str">
        <f t="shared" si="125"/>
        <v/>
      </c>
      <c r="R975" s="21" t="str">
        <f t="shared" si="126"/>
        <v/>
      </c>
      <c r="S975" s="7" t="str">
        <f>IF(ROW()-5&lt;=Kontroll!$B$8,1,"")</f>
        <v/>
      </c>
    </row>
    <row r="976" spans="1:19" x14ac:dyDescent="0.2">
      <c r="A976" s="7" t="str">
        <f t="shared" si="120"/>
        <v/>
      </c>
      <c r="B976" s="7" t="str">
        <f>IF($S976="","",INT(($A976-1)/Kontroll!$B$6)+1)</f>
        <v/>
      </c>
      <c r="C976" s="7" t="str">
        <f>IF($S976="","",MOD($A976-1,Kontroll!$B$6)+1)</f>
        <v/>
      </c>
      <c r="D976" s="15" t="str">
        <f>IF($S976="","",INDEX(Transjer!$A$6:$A$125,$B976))</f>
        <v/>
      </c>
      <c r="E976" s="15" t="str">
        <f>IF($S976="","",INDEX(Transjer!$B$6:$B$125,$B976))</f>
        <v/>
      </c>
      <c r="F976" s="16" t="str">
        <f>IF($S976="","",INDEX(Transjer!$C$6:$C$125,$B976))</f>
        <v/>
      </c>
      <c r="G976" s="17" t="str">
        <f>IF($S976="","",INDEX(Skjermingsrenter!$A$6:$A$35,$C976))</f>
        <v/>
      </c>
      <c r="H976" s="18" t="str">
        <f>IF($S976="","",INDEX(Transjer!$D$6:$D$125,$B976))</f>
        <v/>
      </c>
      <c r="I976" s="18" t="str">
        <f>IF($S976="","",INDEX(Transjer!$E$6:$E$125,$B976))</f>
        <v/>
      </c>
      <c r="J976" s="19" t="str">
        <f>IF($S976="","",INDEX(Skjermingsrenter!$B$6:$B$35,$C976))</f>
        <v/>
      </c>
      <c r="K976" s="20" t="str">
        <f t="shared" si="121"/>
        <v/>
      </c>
      <c r="L976" s="21" t="str">
        <f>IF($S976="","",IF($G976&lt;YEAR($F976),0,$H976*SUMIFS(Utbytter!$D$6:$D$1005,Utbytter!$A$6:$A$1005,$E976,Utbytter!$B$6:$B$1005,"&gt;="&amp;$K976,Utbytter!$B$6:$B$1005,"&lt;="&amp;DATE($G976,12,31))))</f>
        <v/>
      </c>
      <c r="M976" s="21" t="str">
        <f t="shared" si="127"/>
        <v/>
      </c>
      <c r="N976" s="21" t="str">
        <f t="shared" si="122"/>
        <v/>
      </c>
      <c r="O976" s="21" t="str">
        <f t="shared" si="123"/>
        <v/>
      </c>
      <c r="P976" s="21" t="str">
        <f t="shared" si="124"/>
        <v/>
      </c>
      <c r="Q976" s="21" t="str">
        <f t="shared" si="125"/>
        <v/>
      </c>
      <c r="R976" s="21" t="str">
        <f t="shared" si="126"/>
        <v/>
      </c>
      <c r="S976" s="7" t="str">
        <f>IF(ROW()-5&lt;=Kontroll!$B$8,1,"")</f>
        <v/>
      </c>
    </row>
    <row r="977" spans="1:19" x14ac:dyDescent="0.2">
      <c r="A977" s="7" t="str">
        <f t="shared" si="120"/>
        <v/>
      </c>
      <c r="B977" s="7" t="str">
        <f>IF($S977="","",INT(($A977-1)/Kontroll!$B$6)+1)</f>
        <v/>
      </c>
      <c r="C977" s="7" t="str">
        <f>IF($S977="","",MOD($A977-1,Kontroll!$B$6)+1)</f>
        <v/>
      </c>
      <c r="D977" s="15" t="str">
        <f>IF($S977="","",INDEX(Transjer!$A$6:$A$125,$B977))</f>
        <v/>
      </c>
      <c r="E977" s="15" t="str">
        <f>IF($S977="","",INDEX(Transjer!$B$6:$B$125,$B977))</f>
        <v/>
      </c>
      <c r="F977" s="16" t="str">
        <f>IF($S977="","",INDEX(Transjer!$C$6:$C$125,$B977))</f>
        <v/>
      </c>
      <c r="G977" s="17" t="str">
        <f>IF($S977="","",INDEX(Skjermingsrenter!$A$6:$A$35,$C977))</f>
        <v/>
      </c>
      <c r="H977" s="18" t="str">
        <f>IF($S977="","",INDEX(Transjer!$D$6:$D$125,$B977))</f>
        <v/>
      </c>
      <c r="I977" s="18" t="str">
        <f>IF($S977="","",INDEX(Transjer!$E$6:$E$125,$B977))</f>
        <v/>
      </c>
      <c r="J977" s="19" t="str">
        <f>IF($S977="","",INDEX(Skjermingsrenter!$B$6:$B$35,$C977))</f>
        <v/>
      </c>
      <c r="K977" s="20" t="str">
        <f t="shared" si="121"/>
        <v/>
      </c>
      <c r="L977" s="21" t="str">
        <f>IF($S977="","",IF($G977&lt;YEAR($F977),0,$H977*SUMIFS(Utbytter!$D$6:$D$1005,Utbytter!$A$6:$A$1005,$E977,Utbytter!$B$6:$B$1005,"&gt;="&amp;$K977,Utbytter!$B$6:$B$1005,"&lt;="&amp;DATE($G977,12,31))))</f>
        <v/>
      </c>
      <c r="M977" s="21" t="str">
        <f t="shared" si="127"/>
        <v/>
      </c>
      <c r="N977" s="21" t="str">
        <f t="shared" si="122"/>
        <v/>
      </c>
      <c r="O977" s="21" t="str">
        <f t="shared" si="123"/>
        <v/>
      </c>
      <c r="P977" s="21" t="str">
        <f t="shared" si="124"/>
        <v/>
      </c>
      <c r="Q977" s="21" t="str">
        <f t="shared" si="125"/>
        <v/>
      </c>
      <c r="R977" s="21" t="str">
        <f t="shared" si="126"/>
        <v/>
      </c>
      <c r="S977" s="7" t="str">
        <f>IF(ROW()-5&lt;=Kontroll!$B$8,1,"")</f>
        <v/>
      </c>
    </row>
    <row r="978" spans="1:19" x14ac:dyDescent="0.2">
      <c r="A978" s="7" t="str">
        <f t="shared" si="120"/>
        <v/>
      </c>
      <c r="B978" s="7" t="str">
        <f>IF($S978="","",INT(($A978-1)/Kontroll!$B$6)+1)</f>
        <v/>
      </c>
      <c r="C978" s="7" t="str">
        <f>IF($S978="","",MOD($A978-1,Kontroll!$B$6)+1)</f>
        <v/>
      </c>
      <c r="D978" s="15" t="str">
        <f>IF($S978="","",INDEX(Transjer!$A$6:$A$125,$B978))</f>
        <v/>
      </c>
      <c r="E978" s="15" t="str">
        <f>IF($S978="","",INDEX(Transjer!$B$6:$B$125,$B978))</f>
        <v/>
      </c>
      <c r="F978" s="16" t="str">
        <f>IF($S978="","",INDEX(Transjer!$C$6:$C$125,$B978))</f>
        <v/>
      </c>
      <c r="G978" s="17" t="str">
        <f>IF($S978="","",INDEX(Skjermingsrenter!$A$6:$A$35,$C978))</f>
        <v/>
      </c>
      <c r="H978" s="18" t="str">
        <f>IF($S978="","",INDEX(Transjer!$D$6:$D$125,$B978))</f>
        <v/>
      </c>
      <c r="I978" s="18" t="str">
        <f>IF($S978="","",INDEX(Transjer!$E$6:$E$125,$B978))</f>
        <v/>
      </c>
      <c r="J978" s="19" t="str">
        <f>IF($S978="","",INDEX(Skjermingsrenter!$B$6:$B$35,$C978))</f>
        <v/>
      </c>
      <c r="K978" s="20" t="str">
        <f t="shared" si="121"/>
        <v/>
      </c>
      <c r="L978" s="21" t="str">
        <f>IF($S978="","",IF($G978&lt;YEAR($F978),0,$H978*SUMIFS(Utbytter!$D$6:$D$1005,Utbytter!$A$6:$A$1005,$E978,Utbytter!$B$6:$B$1005,"&gt;="&amp;$K978,Utbytter!$B$6:$B$1005,"&lt;="&amp;DATE($G978,12,31))))</f>
        <v/>
      </c>
      <c r="M978" s="21" t="str">
        <f t="shared" si="127"/>
        <v/>
      </c>
      <c r="N978" s="21" t="str">
        <f t="shared" si="122"/>
        <v/>
      </c>
      <c r="O978" s="21" t="str">
        <f t="shared" si="123"/>
        <v/>
      </c>
      <c r="P978" s="21" t="str">
        <f t="shared" si="124"/>
        <v/>
      </c>
      <c r="Q978" s="21" t="str">
        <f t="shared" si="125"/>
        <v/>
      </c>
      <c r="R978" s="21" t="str">
        <f t="shared" si="126"/>
        <v/>
      </c>
      <c r="S978" s="7" t="str">
        <f>IF(ROW()-5&lt;=Kontroll!$B$8,1,"")</f>
        <v/>
      </c>
    </row>
    <row r="979" spans="1:19" x14ac:dyDescent="0.2">
      <c r="A979" s="7" t="str">
        <f t="shared" si="120"/>
        <v/>
      </c>
      <c r="B979" s="7" t="str">
        <f>IF($S979="","",INT(($A979-1)/Kontroll!$B$6)+1)</f>
        <v/>
      </c>
      <c r="C979" s="7" t="str">
        <f>IF($S979="","",MOD($A979-1,Kontroll!$B$6)+1)</f>
        <v/>
      </c>
      <c r="D979" s="15" t="str">
        <f>IF($S979="","",INDEX(Transjer!$A$6:$A$125,$B979))</f>
        <v/>
      </c>
      <c r="E979" s="15" t="str">
        <f>IF($S979="","",INDEX(Transjer!$B$6:$B$125,$B979))</f>
        <v/>
      </c>
      <c r="F979" s="16" t="str">
        <f>IF($S979="","",INDEX(Transjer!$C$6:$C$125,$B979))</f>
        <v/>
      </c>
      <c r="G979" s="17" t="str">
        <f>IF($S979="","",INDEX(Skjermingsrenter!$A$6:$A$35,$C979))</f>
        <v/>
      </c>
      <c r="H979" s="18" t="str">
        <f>IF($S979="","",INDEX(Transjer!$D$6:$D$125,$B979))</f>
        <v/>
      </c>
      <c r="I979" s="18" t="str">
        <f>IF($S979="","",INDEX(Transjer!$E$6:$E$125,$B979))</f>
        <v/>
      </c>
      <c r="J979" s="19" t="str">
        <f>IF($S979="","",INDEX(Skjermingsrenter!$B$6:$B$35,$C979))</f>
        <v/>
      </c>
      <c r="K979" s="20" t="str">
        <f t="shared" si="121"/>
        <v/>
      </c>
      <c r="L979" s="21" t="str">
        <f>IF($S979="","",IF($G979&lt;YEAR($F979),0,$H979*SUMIFS(Utbytter!$D$6:$D$1005,Utbytter!$A$6:$A$1005,$E979,Utbytter!$B$6:$B$1005,"&gt;="&amp;$K979,Utbytter!$B$6:$B$1005,"&lt;="&amp;DATE($G979,12,31))))</f>
        <v/>
      </c>
      <c r="M979" s="21" t="str">
        <f t="shared" si="127"/>
        <v/>
      </c>
      <c r="N979" s="21" t="str">
        <f t="shared" si="122"/>
        <v/>
      </c>
      <c r="O979" s="21" t="str">
        <f t="shared" si="123"/>
        <v/>
      </c>
      <c r="P979" s="21" t="str">
        <f t="shared" si="124"/>
        <v/>
      </c>
      <c r="Q979" s="21" t="str">
        <f t="shared" si="125"/>
        <v/>
      </c>
      <c r="R979" s="21" t="str">
        <f t="shared" si="126"/>
        <v/>
      </c>
      <c r="S979" s="7" t="str">
        <f>IF(ROW()-5&lt;=Kontroll!$B$8,1,"")</f>
        <v/>
      </c>
    </row>
    <row r="980" spans="1:19" x14ac:dyDescent="0.2">
      <c r="A980" s="7" t="str">
        <f t="shared" si="120"/>
        <v/>
      </c>
      <c r="B980" s="7" t="str">
        <f>IF($S980="","",INT(($A980-1)/Kontroll!$B$6)+1)</f>
        <v/>
      </c>
      <c r="C980" s="7" t="str">
        <f>IF($S980="","",MOD($A980-1,Kontroll!$B$6)+1)</f>
        <v/>
      </c>
      <c r="D980" s="15" t="str">
        <f>IF($S980="","",INDEX(Transjer!$A$6:$A$125,$B980))</f>
        <v/>
      </c>
      <c r="E980" s="15" t="str">
        <f>IF($S980="","",INDEX(Transjer!$B$6:$B$125,$B980))</f>
        <v/>
      </c>
      <c r="F980" s="16" t="str">
        <f>IF($S980="","",INDEX(Transjer!$C$6:$C$125,$B980))</f>
        <v/>
      </c>
      <c r="G980" s="17" t="str">
        <f>IF($S980="","",INDEX(Skjermingsrenter!$A$6:$A$35,$C980))</f>
        <v/>
      </c>
      <c r="H980" s="18" t="str">
        <f>IF($S980="","",INDEX(Transjer!$D$6:$D$125,$B980))</f>
        <v/>
      </c>
      <c r="I980" s="18" t="str">
        <f>IF($S980="","",INDEX(Transjer!$E$6:$E$125,$B980))</f>
        <v/>
      </c>
      <c r="J980" s="19" t="str">
        <f>IF($S980="","",INDEX(Skjermingsrenter!$B$6:$B$35,$C980))</f>
        <v/>
      </c>
      <c r="K980" s="20" t="str">
        <f t="shared" si="121"/>
        <v/>
      </c>
      <c r="L980" s="21" t="str">
        <f>IF($S980="","",IF($G980&lt;YEAR($F980),0,$H980*SUMIFS(Utbytter!$D$6:$D$1005,Utbytter!$A$6:$A$1005,$E980,Utbytter!$B$6:$B$1005,"&gt;="&amp;$K980,Utbytter!$B$6:$B$1005,"&lt;="&amp;DATE($G980,12,31))))</f>
        <v/>
      </c>
      <c r="M980" s="21" t="str">
        <f t="shared" si="127"/>
        <v/>
      </c>
      <c r="N980" s="21" t="str">
        <f t="shared" si="122"/>
        <v/>
      </c>
      <c r="O980" s="21" t="str">
        <f t="shared" si="123"/>
        <v/>
      </c>
      <c r="P980" s="21" t="str">
        <f t="shared" si="124"/>
        <v/>
      </c>
      <c r="Q980" s="21" t="str">
        <f t="shared" si="125"/>
        <v/>
      </c>
      <c r="R980" s="21" t="str">
        <f t="shared" si="126"/>
        <v/>
      </c>
      <c r="S980" s="7" t="str">
        <f>IF(ROW()-5&lt;=Kontroll!$B$8,1,"")</f>
        <v/>
      </c>
    </row>
    <row r="981" spans="1:19" x14ac:dyDescent="0.2">
      <c r="A981" s="7" t="str">
        <f t="shared" si="120"/>
        <v/>
      </c>
      <c r="B981" s="7" t="str">
        <f>IF($S981="","",INT(($A981-1)/Kontroll!$B$6)+1)</f>
        <v/>
      </c>
      <c r="C981" s="7" t="str">
        <f>IF($S981="","",MOD($A981-1,Kontroll!$B$6)+1)</f>
        <v/>
      </c>
      <c r="D981" s="15" t="str">
        <f>IF($S981="","",INDEX(Transjer!$A$6:$A$125,$B981))</f>
        <v/>
      </c>
      <c r="E981" s="15" t="str">
        <f>IF($S981="","",INDEX(Transjer!$B$6:$B$125,$B981))</f>
        <v/>
      </c>
      <c r="F981" s="16" t="str">
        <f>IF($S981="","",INDEX(Transjer!$C$6:$C$125,$B981))</f>
        <v/>
      </c>
      <c r="G981" s="17" t="str">
        <f>IF($S981="","",INDEX(Skjermingsrenter!$A$6:$A$35,$C981))</f>
        <v/>
      </c>
      <c r="H981" s="18" t="str">
        <f>IF($S981="","",INDEX(Transjer!$D$6:$D$125,$B981))</f>
        <v/>
      </c>
      <c r="I981" s="18" t="str">
        <f>IF($S981="","",INDEX(Transjer!$E$6:$E$125,$B981))</f>
        <v/>
      </c>
      <c r="J981" s="19" t="str">
        <f>IF($S981="","",INDEX(Skjermingsrenter!$B$6:$B$35,$C981))</f>
        <v/>
      </c>
      <c r="K981" s="20" t="str">
        <f t="shared" si="121"/>
        <v/>
      </c>
      <c r="L981" s="21" t="str">
        <f>IF($S981="","",IF($G981&lt;YEAR($F981),0,$H981*SUMIFS(Utbytter!$D$6:$D$1005,Utbytter!$A$6:$A$1005,$E981,Utbytter!$B$6:$B$1005,"&gt;="&amp;$K981,Utbytter!$B$6:$B$1005,"&lt;="&amp;DATE($G981,12,31))))</f>
        <v/>
      </c>
      <c r="M981" s="21" t="str">
        <f t="shared" si="127"/>
        <v/>
      </c>
      <c r="N981" s="21" t="str">
        <f t="shared" si="122"/>
        <v/>
      </c>
      <c r="O981" s="21" t="str">
        <f t="shared" si="123"/>
        <v/>
      </c>
      <c r="P981" s="21" t="str">
        <f t="shared" si="124"/>
        <v/>
      </c>
      <c r="Q981" s="21" t="str">
        <f t="shared" si="125"/>
        <v/>
      </c>
      <c r="R981" s="21" t="str">
        <f t="shared" si="126"/>
        <v/>
      </c>
      <c r="S981" s="7" t="str">
        <f>IF(ROW()-5&lt;=Kontroll!$B$8,1,"")</f>
        <v/>
      </c>
    </row>
    <row r="982" spans="1:19" x14ac:dyDescent="0.2">
      <c r="A982" s="7" t="str">
        <f t="shared" si="120"/>
        <v/>
      </c>
      <c r="B982" s="7" t="str">
        <f>IF($S982="","",INT(($A982-1)/Kontroll!$B$6)+1)</f>
        <v/>
      </c>
      <c r="C982" s="7" t="str">
        <f>IF($S982="","",MOD($A982-1,Kontroll!$B$6)+1)</f>
        <v/>
      </c>
      <c r="D982" s="15" t="str">
        <f>IF($S982="","",INDEX(Transjer!$A$6:$A$125,$B982))</f>
        <v/>
      </c>
      <c r="E982" s="15" t="str">
        <f>IF($S982="","",INDEX(Transjer!$B$6:$B$125,$B982))</f>
        <v/>
      </c>
      <c r="F982" s="16" t="str">
        <f>IF($S982="","",INDEX(Transjer!$C$6:$C$125,$B982))</f>
        <v/>
      </c>
      <c r="G982" s="17" t="str">
        <f>IF($S982="","",INDEX(Skjermingsrenter!$A$6:$A$35,$C982))</f>
        <v/>
      </c>
      <c r="H982" s="18" t="str">
        <f>IF($S982="","",INDEX(Transjer!$D$6:$D$125,$B982))</f>
        <v/>
      </c>
      <c r="I982" s="18" t="str">
        <f>IF($S982="","",INDEX(Transjer!$E$6:$E$125,$B982))</f>
        <v/>
      </c>
      <c r="J982" s="19" t="str">
        <f>IF($S982="","",INDEX(Skjermingsrenter!$B$6:$B$35,$C982))</f>
        <v/>
      </c>
      <c r="K982" s="20" t="str">
        <f t="shared" si="121"/>
        <v/>
      </c>
      <c r="L982" s="21" t="str">
        <f>IF($S982="","",IF($G982&lt;YEAR($F982),0,$H982*SUMIFS(Utbytter!$D$6:$D$1005,Utbytter!$A$6:$A$1005,$E982,Utbytter!$B$6:$B$1005,"&gt;="&amp;$K982,Utbytter!$B$6:$B$1005,"&lt;="&amp;DATE($G982,12,31))))</f>
        <v/>
      </c>
      <c r="M982" s="21" t="str">
        <f t="shared" si="127"/>
        <v/>
      </c>
      <c r="N982" s="21" t="str">
        <f t="shared" si="122"/>
        <v/>
      </c>
      <c r="O982" s="21" t="str">
        <f t="shared" si="123"/>
        <v/>
      </c>
      <c r="P982" s="21" t="str">
        <f t="shared" si="124"/>
        <v/>
      </c>
      <c r="Q982" s="21" t="str">
        <f t="shared" si="125"/>
        <v/>
      </c>
      <c r="R982" s="21" t="str">
        <f t="shared" si="126"/>
        <v/>
      </c>
      <c r="S982" s="7" t="str">
        <f>IF(ROW()-5&lt;=Kontroll!$B$8,1,"")</f>
        <v/>
      </c>
    </row>
    <row r="983" spans="1:19" x14ac:dyDescent="0.2">
      <c r="A983" s="7" t="str">
        <f t="shared" si="120"/>
        <v/>
      </c>
      <c r="B983" s="7" t="str">
        <f>IF($S983="","",INT(($A983-1)/Kontroll!$B$6)+1)</f>
        <v/>
      </c>
      <c r="C983" s="7" t="str">
        <f>IF($S983="","",MOD($A983-1,Kontroll!$B$6)+1)</f>
        <v/>
      </c>
      <c r="D983" s="15" t="str">
        <f>IF($S983="","",INDEX(Transjer!$A$6:$A$125,$B983))</f>
        <v/>
      </c>
      <c r="E983" s="15" t="str">
        <f>IF($S983="","",INDEX(Transjer!$B$6:$B$125,$B983))</f>
        <v/>
      </c>
      <c r="F983" s="16" t="str">
        <f>IF($S983="","",INDEX(Transjer!$C$6:$C$125,$B983))</f>
        <v/>
      </c>
      <c r="G983" s="17" t="str">
        <f>IF($S983="","",INDEX(Skjermingsrenter!$A$6:$A$35,$C983))</f>
        <v/>
      </c>
      <c r="H983" s="18" t="str">
        <f>IF($S983="","",INDEX(Transjer!$D$6:$D$125,$B983))</f>
        <v/>
      </c>
      <c r="I983" s="18" t="str">
        <f>IF($S983="","",INDEX(Transjer!$E$6:$E$125,$B983))</f>
        <v/>
      </c>
      <c r="J983" s="19" t="str">
        <f>IF($S983="","",INDEX(Skjermingsrenter!$B$6:$B$35,$C983))</f>
        <v/>
      </c>
      <c r="K983" s="20" t="str">
        <f t="shared" si="121"/>
        <v/>
      </c>
      <c r="L983" s="21" t="str">
        <f>IF($S983="","",IF($G983&lt;YEAR($F983),0,$H983*SUMIFS(Utbytter!$D$6:$D$1005,Utbytter!$A$6:$A$1005,$E983,Utbytter!$B$6:$B$1005,"&gt;="&amp;$K983,Utbytter!$B$6:$B$1005,"&lt;="&amp;DATE($G983,12,31))))</f>
        <v/>
      </c>
      <c r="M983" s="21" t="str">
        <f t="shared" si="127"/>
        <v/>
      </c>
      <c r="N983" s="21" t="str">
        <f t="shared" si="122"/>
        <v/>
      </c>
      <c r="O983" s="21" t="str">
        <f t="shared" si="123"/>
        <v/>
      </c>
      <c r="P983" s="21" t="str">
        <f t="shared" si="124"/>
        <v/>
      </c>
      <c r="Q983" s="21" t="str">
        <f t="shared" si="125"/>
        <v/>
      </c>
      <c r="R983" s="21" t="str">
        <f t="shared" si="126"/>
        <v/>
      </c>
      <c r="S983" s="7" t="str">
        <f>IF(ROW()-5&lt;=Kontroll!$B$8,1,"")</f>
        <v/>
      </c>
    </row>
    <row r="984" spans="1:19" x14ac:dyDescent="0.2">
      <c r="A984" s="7" t="str">
        <f t="shared" si="120"/>
        <v/>
      </c>
      <c r="B984" s="7" t="str">
        <f>IF($S984="","",INT(($A984-1)/Kontroll!$B$6)+1)</f>
        <v/>
      </c>
      <c r="C984" s="7" t="str">
        <f>IF($S984="","",MOD($A984-1,Kontroll!$B$6)+1)</f>
        <v/>
      </c>
      <c r="D984" s="15" t="str">
        <f>IF($S984="","",INDEX(Transjer!$A$6:$A$125,$B984))</f>
        <v/>
      </c>
      <c r="E984" s="15" t="str">
        <f>IF($S984="","",INDEX(Transjer!$B$6:$B$125,$B984))</f>
        <v/>
      </c>
      <c r="F984" s="16" t="str">
        <f>IF($S984="","",INDEX(Transjer!$C$6:$C$125,$B984))</f>
        <v/>
      </c>
      <c r="G984" s="17" t="str">
        <f>IF($S984="","",INDEX(Skjermingsrenter!$A$6:$A$35,$C984))</f>
        <v/>
      </c>
      <c r="H984" s="18" t="str">
        <f>IF($S984="","",INDEX(Transjer!$D$6:$D$125,$B984))</f>
        <v/>
      </c>
      <c r="I984" s="18" t="str">
        <f>IF($S984="","",INDEX(Transjer!$E$6:$E$125,$B984))</f>
        <v/>
      </c>
      <c r="J984" s="19" t="str">
        <f>IF($S984="","",INDEX(Skjermingsrenter!$B$6:$B$35,$C984))</f>
        <v/>
      </c>
      <c r="K984" s="20" t="str">
        <f t="shared" si="121"/>
        <v/>
      </c>
      <c r="L984" s="21" t="str">
        <f>IF($S984="","",IF($G984&lt;YEAR($F984),0,$H984*SUMIFS(Utbytter!$D$6:$D$1005,Utbytter!$A$6:$A$1005,$E984,Utbytter!$B$6:$B$1005,"&gt;="&amp;$K984,Utbytter!$B$6:$B$1005,"&lt;="&amp;DATE($G984,12,31))))</f>
        <v/>
      </c>
      <c r="M984" s="21" t="str">
        <f t="shared" si="127"/>
        <v/>
      </c>
      <c r="N984" s="21" t="str">
        <f t="shared" si="122"/>
        <v/>
      </c>
      <c r="O984" s="21" t="str">
        <f t="shared" si="123"/>
        <v/>
      </c>
      <c r="P984" s="21" t="str">
        <f t="shared" si="124"/>
        <v/>
      </c>
      <c r="Q984" s="21" t="str">
        <f t="shared" si="125"/>
        <v/>
      </c>
      <c r="R984" s="21" t="str">
        <f t="shared" si="126"/>
        <v/>
      </c>
      <c r="S984" s="7" t="str">
        <f>IF(ROW()-5&lt;=Kontroll!$B$8,1,"")</f>
        <v/>
      </c>
    </row>
    <row r="985" spans="1:19" x14ac:dyDescent="0.2">
      <c r="A985" s="7" t="str">
        <f t="shared" si="120"/>
        <v/>
      </c>
      <c r="B985" s="7" t="str">
        <f>IF($S985="","",INT(($A985-1)/Kontroll!$B$6)+1)</f>
        <v/>
      </c>
      <c r="C985" s="7" t="str">
        <f>IF($S985="","",MOD($A985-1,Kontroll!$B$6)+1)</f>
        <v/>
      </c>
      <c r="D985" s="15" t="str">
        <f>IF($S985="","",INDEX(Transjer!$A$6:$A$125,$B985))</f>
        <v/>
      </c>
      <c r="E985" s="15" t="str">
        <f>IF($S985="","",INDEX(Transjer!$B$6:$B$125,$B985))</f>
        <v/>
      </c>
      <c r="F985" s="16" t="str">
        <f>IF($S985="","",INDEX(Transjer!$C$6:$C$125,$B985))</f>
        <v/>
      </c>
      <c r="G985" s="17" t="str">
        <f>IF($S985="","",INDEX(Skjermingsrenter!$A$6:$A$35,$C985))</f>
        <v/>
      </c>
      <c r="H985" s="18" t="str">
        <f>IF($S985="","",INDEX(Transjer!$D$6:$D$125,$B985))</f>
        <v/>
      </c>
      <c r="I985" s="18" t="str">
        <f>IF($S985="","",INDEX(Transjer!$E$6:$E$125,$B985))</f>
        <v/>
      </c>
      <c r="J985" s="19" t="str">
        <f>IF($S985="","",INDEX(Skjermingsrenter!$B$6:$B$35,$C985))</f>
        <v/>
      </c>
      <c r="K985" s="20" t="str">
        <f t="shared" si="121"/>
        <v/>
      </c>
      <c r="L985" s="21" t="str">
        <f>IF($S985="","",IF($G985&lt;YEAR($F985),0,$H985*SUMIFS(Utbytter!$D$6:$D$1005,Utbytter!$A$6:$A$1005,$E985,Utbytter!$B$6:$B$1005,"&gt;="&amp;$K985,Utbytter!$B$6:$B$1005,"&lt;="&amp;DATE($G985,12,31))))</f>
        <v/>
      </c>
      <c r="M985" s="21" t="str">
        <f t="shared" si="127"/>
        <v/>
      </c>
      <c r="N985" s="21" t="str">
        <f t="shared" si="122"/>
        <v/>
      </c>
      <c r="O985" s="21" t="str">
        <f t="shared" si="123"/>
        <v/>
      </c>
      <c r="P985" s="21" t="str">
        <f t="shared" si="124"/>
        <v/>
      </c>
      <c r="Q985" s="21" t="str">
        <f t="shared" si="125"/>
        <v/>
      </c>
      <c r="R985" s="21" t="str">
        <f t="shared" si="126"/>
        <v/>
      </c>
      <c r="S985" s="7" t="str">
        <f>IF(ROW()-5&lt;=Kontroll!$B$8,1,"")</f>
        <v/>
      </c>
    </row>
    <row r="986" spans="1:19" x14ac:dyDescent="0.2">
      <c r="A986" s="7" t="str">
        <f t="shared" si="120"/>
        <v/>
      </c>
      <c r="B986" s="7" t="str">
        <f>IF($S986="","",INT(($A986-1)/Kontroll!$B$6)+1)</f>
        <v/>
      </c>
      <c r="C986" s="7" t="str">
        <f>IF($S986="","",MOD($A986-1,Kontroll!$B$6)+1)</f>
        <v/>
      </c>
      <c r="D986" s="15" t="str">
        <f>IF($S986="","",INDEX(Transjer!$A$6:$A$125,$B986))</f>
        <v/>
      </c>
      <c r="E986" s="15" t="str">
        <f>IF($S986="","",INDEX(Transjer!$B$6:$B$125,$B986))</f>
        <v/>
      </c>
      <c r="F986" s="16" t="str">
        <f>IF($S986="","",INDEX(Transjer!$C$6:$C$125,$B986))</f>
        <v/>
      </c>
      <c r="G986" s="17" t="str">
        <f>IF($S986="","",INDEX(Skjermingsrenter!$A$6:$A$35,$C986))</f>
        <v/>
      </c>
      <c r="H986" s="18" t="str">
        <f>IF($S986="","",INDEX(Transjer!$D$6:$D$125,$B986))</f>
        <v/>
      </c>
      <c r="I986" s="18" t="str">
        <f>IF($S986="","",INDEX(Transjer!$E$6:$E$125,$B986))</f>
        <v/>
      </c>
      <c r="J986" s="19" t="str">
        <f>IF($S986="","",INDEX(Skjermingsrenter!$B$6:$B$35,$C986))</f>
        <v/>
      </c>
      <c r="K986" s="20" t="str">
        <f t="shared" si="121"/>
        <v/>
      </c>
      <c r="L986" s="21" t="str">
        <f>IF($S986="","",IF($G986&lt;YEAR($F986),0,$H986*SUMIFS(Utbytter!$D$6:$D$1005,Utbytter!$A$6:$A$1005,$E986,Utbytter!$B$6:$B$1005,"&gt;="&amp;$K986,Utbytter!$B$6:$B$1005,"&lt;="&amp;DATE($G986,12,31))))</f>
        <v/>
      </c>
      <c r="M986" s="21" t="str">
        <f t="shared" si="127"/>
        <v/>
      </c>
      <c r="N986" s="21" t="str">
        <f t="shared" si="122"/>
        <v/>
      </c>
      <c r="O986" s="21" t="str">
        <f t="shared" si="123"/>
        <v/>
      </c>
      <c r="P986" s="21" t="str">
        <f t="shared" si="124"/>
        <v/>
      </c>
      <c r="Q986" s="21" t="str">
        <f t="shared" si="125"/>
        <v/>
      </c>
      <c r="R986" s="21" t="str">
        <f t="shared" si="126"/>
        <v/>
      </c>
      <c r="S986" s="7" t="str">
        <f>IF(ROW()-5&lt;=Kontroll!$B$8,1,"")</f>
        <v/>
      </c>
    </row>
    <row r="987" spans="1:19" x14ac:dyDescent="0.2">
      <c r="A987" s="7" t="str">
        <f t="shared" si="120"/>
        <v/>
      </c>
      <c r="B987" s="7" t="str">
        <f>IF($S987="","",INT(($A987-1)/Kontroll!$B$6)+1)</f>
        <v/>
      </c>
      <c r="C987" s="7" t="str">
        <f>IF($S987="","",MOD($A987-1,Kontroll!$B$6)+1)</f>
        <v/>
      </c>
      <c r="D987" s="15" t="str">
        <f>IF($S987="","",INDEX(Transjer!$A$6:$A$125,$B987))</f>
        <v/>
      </c>
      <c r="E987" s="15" t="str">
        <f>IF($S987="","",INDEX(Transjer!$B$6:$B$125,$B987))</f>
        <v/>
      </c>
      <c r="F987" s="16" t="str">
        <f>IF($S987="","",INDEX(Transjer!$C$6:$C$125,$B987))</f>
        <v/>
      </c>
      <c r="G987" s="17" t="str">
        <f>IF($S987="","",INDEX(Skjermingsrenter!$A$6:$A$35,$C987))</f>
        <v/>
      </c>
      <c r="H987" s="18" t="str">
        <f>IF($S987="","",INDEX(Transjer!$D$6:$D$125,$B987))</f>
        <v/>
      </c>
      <c r="I987" s="18" t="str">
        <f>IF($S987="","",INDEX(Transjer!$E$6:$E$125,$B987))</f>
        <v/>
      </c>
      <c r="J987" s="19" t="str">
        <f>IF($S987="","",INDEX(Skjermingsrenter!$B$6:$B$35,$C987))</f>
        <v/>
      </c>
      <c r="K987" s="20" t="str">
        <f t="shared" si="121"/>
        <v/>
      </c>
      <c r="L987" s="21" t="str">
        <f>IF($S987="","",IF($G987&lt;YEAR($F987),0,$H987*SUMIFS(Utbytter!$D$6:$D$1005,Utbytter!$A$6:$A$1005,$E987,Utbytter!$B$6:$B$1005,"&gt;="&amp;$K987,Utbytter!$B$6:$B$1005,"&lt;="&amp;DATE($G987,12,31))))</f>
        <v/>
      </c>
      <c r="M987" s="21" t="str">
        <f t="shared" si="127"/>
        <v/>
      </c>
      <c r="N987" s="21" t="str">
        <f t="shared" si="122"/>
        <v/>
      </c>
      <c r="O987" s="21" t="str">
        <f t="shared" si="123"/>
        <v/>
      </c>
      <c r="P987" s="21" t="str">
        <f t="shared" si="124"/>
        <v/>
      </c>
      <c r="Q987" s="21" t="str">
        <f t="shared" si="125"/>
        <v/>
      </c>
      <c r="R987" s="21" t="str">
        <f t="shared" si="126"/>
        <v/>
      </c>
      <c r="S987" s="7" t="str">
        <f>IF(ROW()-5&lt;=Kontroll!$B$8,1,"")</f>
        <v/>
      </c>
    </row>
    <row r="988" spans="1:19" x14ac:dyDescent="0.2">
      <c r="A988" s="7" t="str">
        <f t="shared" si="120"/>
        <v/>
      </c>
      <c r="B988" s="7" t="str">
        <f>IF($S988="","",INT(($A988-1)/Kontroll!$B$6)+1)</f>
        <v/>
      </c>
      <c r="C988" s="7" t="str">
        <f>IF($S988="","",MOD($A988-1,Kontroll!$B$6)+1)</f>
        <v/>
      </c>
      <c r="D988" s="15" t="str">
        <f>IF($S988="","",INDEX(Transjer!$A$6:$A$125,$B988))</f>
        <v/>
      </c>
      <c r="E988" s="15" t="str">
        <f>IF($S988="","",INDEX(Transjer!$B$6:$B$125,$B988))</f>
        <v/>
      </c>
      <c r="F988" s="16" t="str">
        <f>IF($S988="","",INDEX(Transjer!$C$6:$C$125,$B988))</f>
        <v/>
      </c>
      <c r="G988" s="17" t="str">
        <f>IF($S988="","",INDEX(Skjermingsrenter!$A$6:$A$35,$C988))</f>
        <v/>
      </c>
      <c r="H988" s="18" t="str">
        <f>IF($S988="","",INDEX(Transjer!$D$6:$D$125,$B988))</f>
        <v/>
      </c>
      <c r="I988" s="18" t="str">
        <f>IF($S988="","",INDEX(Transjer!$E$6:$E$125,$B988))</f>
        <v/>
      </c>
      <c r="J988" s="19" t="str">
        <f>IF($S988="","",INDEX(Skjermingsrenter!$B$6:$B$35,$C988))</f>
        <v/>
      </c>
      <c r="K988" s="20" t="str">
        <f t="shared" si="121"/>
        <v/>
      </c>
      <c r="L988" s="21" t="str">
        <f>IF($S988="","",IF($G988&lt;YEAR($F988),0,$H988*SUMIFS(Utbytter!$D$6:$D$1005,Utbytter!$A$6:$A$1005,$E988,Utbytter!$B$6:$B$1005,"&gt;="&amp;$K988,Utbytter!$B$6:$B$1005,"&lt;="&amp;DATE($G988,12,31))))</f>
        <v/>
      </c>
      <c r="M988" s="21" t="str">
        <f t="shared" si="127"/>
        <v/>
      </c>
      <c r="N988" s="21" t="str">
        <f t="shared" si="122"/>
        <v/>
      </c>
      <c r="O988" s="21" t="str">
        <f t="shared" si="123"/>
        <v/>
      </c>
      <c r="P988" s="21" t="str">
        <f t="shared" si="124"/>
        <v/>
      </c>
      <c r="Q988" s="21" t="str">
        <f t="shared" si="125"/>
        <v/>
      </c>
      <c r="R988" s="21" t="str">
        <f t="shared" si="126"/>
        <v/>
      </c>
      <c r="S988" s="7" t="str">
        <f>IF(ROW()-5&lt;=Kontroll!$B$8,1,"")</f>
        <v/>
      </c>
    </row>
    <row r="989" spans="1:19" x14ac:dyDescent="0.2">
      <c r="A989" s="7" t="str">
        <f t="shared" si="120"/>
        <v/>
      </c>
      <c r="B989" s="7" t="str">
        <f>IF($S989="","",INT(($A989-1)/Kontroll!$B$6)+1)</f>
        <v/>
      </c>
      <c r="C989" s="7" t="str">
        <f>IF($S989="","",MOD($A989-1,Kontroll!$B$6)+1)</f>
        <v/>
      </c>
      <c r="D989" s="15" t="str">
        <f>IF($S989="","",INDEX(Transjer!$A$6:$A$125,$B989))</f>
        <v/>
      </c>
      <c r="E989" s="15" t="str">
        <f>IF($S989="","",INDEX(Transjer!$B$6:$B$125,$B989))</f>
        <v/>
      </c>
      <c r="F989" s="16" t="str">
        <f>IF($S989="","",INDEX(Transjer!$C$6:$C$125,$B989))</f>
        <v/>
      </c>
      <c r="G989" s="17" t="str">
        <f>IF($S989="","",INDEX(Skjermingsrenter!$A$6:$A$35,$C989))</f>
        <v/>
      </c>
      <c r="H989" s="18" t="str">
        <f>IF($S989="","",INDEX(Transjer!$D$6:$D$125,$B989))</f>
        <v/>
      </c>
      <c r="I989" s="18" t="str">
        <f>IF($S989="","",INDEX(Transjer!$E$6:$E$125,$B989))</f>
        <v/>
      </c>
      <c r="J989" s="19" t="str">
        <f>IF($S989="","",INDEX(Skjermingsrenter!$B$6:$B$35,$C989))</f>
        <v/>
      </c>
      <c r="K989" s="20" t="str">
        <f t="shared" si="121"/>
        <v/>
      </c>
      <c r="L989" s="21" t="str">
        <f>IF($S989="","",IF($G989&lt;YEAR($F989),0,$H989*SUMIFS(Utbytter!$D$6:$D$1005,Utbytter!$A$6:$A$1005,$E989,Utbytter!$B$6:$B$1005,"&gt;="&amp;$K989,Utbytter!$B$6:$B$1005,"&lt;="&amp;DATE($G989,12,31))))</f>
        <v/>
      </c>
      <c r="M989" s="21" t="str">
        <f t="shared" si="127"/>
        <v/>
      </c>
      <c r="N989" s="21" t="str">
        <f t="shared" si="122"/>
        <v/>
      </c>
      <c r="O989" s="21" t="str">
        <f t="shared" si="123"/>
        <v/>
      </c>
      <c r="P989" s="21" t="str">
        <f t="shared" si="124"/>
        <v/>
      </c>
      <c r="Q989" s="21" t="str">
        <f t="shared" si="125"/>
        <v/>
      </c>
      <c r="R989" s="21" t="str">
        <f t="shared" si="126"/>
        <v/>
      </c>
      <c r="S989" s="7" t="str">
        <f>IF(ROW()-5&lt;=Kontroll!$B$8,1,"")</f>
        <v/>
      </c>
    </row>
    <row r="990" spans="1:19" x14ac:dyDescent="0.2">
      <c r="A990" s="7" t="str">
        <f t="shared" si="120"/>
        <v/>
      </c>
      <c r="B990" s="7" t="str">
        <f>IF($S990="","",INT(($A990-1)/Kontroll!$B$6)+1)</f>
        <v/>
      </c>
      <c r="C990" s="7" t="str">
        <f>IF($S990="","",MOD($A990-1,Kontroll!$B$6)+1)</f>
        <v/>
      </c>
      <c r="D990" s="15" t="str">
        <f>IF($S990="","",INDEX(Transjer!$A$6:$A$125,$B990))</f>
        <v/>
      </c>
      <c r="E990" s="15" t="str">
        <f>IF($S990="","",INDEX(Transjer!$B$6:$B$125,$B990))</f>
        <v/>
      </c>
      <c r="F990" s="16" t="str">
        <f>IF($S990="","",INDEX(Transjer!$C$6:$C$125,$B990))</f>
        <v/>
      </c>
      <c r="G990" s="17" t="str">
        <f>IF($S990="","",INDEX(Skjermingsrenter!$A$6:$A$35,$C990))</f>
        <v/>
      </c>
      <c r="H990" s="18" t="str">
        <f>IF($S990="","",INDEX(Transjer!$D$6:$D$125,$B990))</f>
        <v/>
      </c>
      <c r="I990" s="18" t="str">
        <f>IF($S990="","",INDEX(Transjer!$E$6:$E$125,$B990))</f>
        <v/>
      </c>
      <c r="J990" s="19" t="str">
        <f>IF($S990="","",INDEX(Skjermingsrenter!$B$6:$B$35,$C990))</f>
        <v/>
      </c>
      <c r="K990" s="20" t="str">
        <f t="shared" si="121"/>
        <v/>
      </c>
      <c r="L990" s="21" t="str">
        <f>IF($S990="","",IF($G990&lt;YEAR($F990),0,$H990*SUMIFS(Utbytter!$D$6:$D$1005,Utbytter!$A$6:$A$1005,$E990,Utbytter!$B$6:$B$1005,"&gt;="&amp;$K990,Utbytter!$B$6:$B$1005,"&lt;="&amp;DATE($G990,12,31))))</f>
        <v/>
      </c>
      <c r="M990" s="21" t="str">
        <f t="shared" si="127"/>
        <v/>
      </c>
      <c r="N990" s="21" t="str">
        <f t="shared" si="122"/>
        <v/>
      </c>
      <c r="O990" s="21" t="str">
        <f t="shared" si="123"/>
        <v/>
      </c>
      <c r="P990" s="21" t="str">
        <f t="shared" si="124"/>
        <v/>
      </c>
      <c r="Q990" s="21" t="str">
        <f t="shared" si="125"/>
        <v/>
      </c>
      <c r="R990" s="21" t="str">
        <f t="shared" si="126"/>
        <v/>
      </c>
      <c r="S990" s="7" t="str">
        <f>IF(ROW()-5&lt;=Kontroll!$B$8,1,"")</f>
        <v/>
      </c>
    </row>
    <row r="991" spans="1:19" x14ac:dyDescent="0.2">
      <c r="A991" s="7" t="str">
        <f t="shared" si="120"/>
        <v/>
      </c>
      <c r="B991" s="7" t="str">
        <f>IF($S991="","",INT(($A991-1)/Kontroll!$B$6)+1)</f>
        <v/>
      </c>
      <c r="C991" s="7" t="str">
        <f>IF($S991="","",MOD($A991-1,Kontroll!$B$6)+1)</f>
        <v/>
      </c>
      <c r="D991" s="15" t="str">
        <f>IF($S991="","",INDEX(Transjer!$A$6:$A$125,$B991))</f>
        <v/>
      </c>
      <c r="E991" s="15" t="str">
        <f>IF($S991="","",INDEX(Transjer!$B$6:$B$125,$B991))</f>
        <v/>
      </c>
      <c r="F991" s="16" t="str">
        <f>IF($S991="","",INDEX(Transjer!$C$6:$C$125,$B991))</f>
        <v/>
      </c>
      <c r="G991" s="17" t="str">
        <f>IF($S991="","",INDEX(Skjermingsrenter!$A$6:$A$35,$C991))</f>
        <v/>
      </c>
      <c r="H991" s="18" t="str">
        <f>IF($S991="","",INDEX(Transjer!$D$6:$D$125,$B991))</f>
        <v/>
      </c>
      <c r="I991" s="18" t="str">
        <f>IF($S991="","",INDEX(Transjer!$E$6:$E$125,$B991))</f>
        <v/>
      </c>
      <c r="J991" s="19" t="str">
        <f>IF($S991="","",INDEX(Skjermingsrenter!$B$6:$B$35,$C991))</f>
        <v/>
      </c>
      <c r="K991" s="20" t="str">
        <f t="shared" si="121"/>
        <v/>
      </c>
      <c r="L991" s="21" t="str">
        <f>IF($S991="","",IF($G991&lt;YEAR($F991),0,$H991*SUMIFS(Utbytter!$D$6:$D$1005,Utbytter!$A$6:$A$1005,$E991,Utbytter!$B$6:$B$1005,"&gt;="&amp;$K991,Utbytter!$B$6:$B$1005,"&lt;="&amp;DATE($G991,12,31))))</f>
        <v/>
      </c>
      <c r="M991" s="21" t="str">
        <f t="shared" si="127"/>
        <v/>
      </c>
      <c r="N991" s="21" t="str">
        <f t="shared" si="122"/>
        <v/>
      </c>
      <c r="O991" s="21" t="str">
        <f t="shared" si="123"/>
        <v/>
      </c>
      <c r="P991" s="21" t="str">
        <f t="shared" si="124"/>
        <v/>
      </c>
      <c r="Q991" s="21" t="str">
        <f t="shared" si="125"/>
        <v/>
      </c>
      <c r="R991" s="21" t="str">
        <f t="shared" si="126"/>
        <v/>
      </c>
      <c r="S991" s="7" t="str">
        <f>IF(ROW()-5&lt;=Kontroll!$B$8,1,"")</f>
        <v/>
      </c>
    </row>
    <row r="992" spans="1:19" x14ac:dyDescent="0.2">
      <c r="A992" s="7" t="str">
        <f t="shared" si="120"/>
        <v/>
      </c>
      <c r="B992" s="7" t="str">
        <f>IF($S992="","",INT(($A992-1)/Kontroll!$B$6)+1)</f>
        <v/>
      </c>
      <c r="C992" s="7" t="str">
        <f>IF($S992="","",MOD($A992-1,Kontroll!$B$6)+1)</f>
        <v/>
      </c>
      <c r="D992" s="15" t="str">
        <f>IF($S992="","",INDEX(Transjer!$A$6:$A$125,$B992))</f>
        <v/>
      </c>
      <c r="E992" s="15" t="str">
        <f>IF($S992="","",INDEX(Transjer!$B$6:$B$125,$B992))</f>
        <v/>
      </c>
      <c r="F992" s="16" t="str">
        <f>IF($S992="","",INDEX(Transjer!$C$6:$C$125,$B992))</f>
        <v/>
      </c>
      <c r="G992" s="17" t="str">
        <f>IF($S992="","",INDEX(Skjermingsrenter!$A$6:$A$35,$C992))</f>
        <v/>
      </c>
      <c r="H992" s="18" t="str">
        <f>IF($S992="","",INDEX(Transjer!$D$6:$D$125,$B992))</f>
        <v/>
      </c>
      <c r="I992" s="18" t="str">
        <f>IF($S992="","",INDEX(Transjer!$E$6:$E$125,$B992))</f>
        <v/>
      </c>
      <c r="J992" s="19" t="str">
        <f>IF($S992="","",INDEX(Skjermingsrenter!$B$6:$B$35,$C992))</f>
        <v/>
      </c>
      <c r="K992" s="20" t="str">
        <f t="shared" si="121"/>
        <v/>
      </c>
      <c r="L992" s="21" t="str">
        <f>IF($S992="","",IF($G992&lt;YEAR($F992),0,$H992*SUMIFS(Utbytter!$D$6:$D$1005,Utbytter!$A$6:$A$1005,$E992,Utbytter!$B$6:$B$1005,"&gt;="&amp;$K992,Utbytter!$B$6:$B$1005,"&lt;="&amp;DATE($G992,12,31))))</f>
        <v/>
      </c>
      <c r="M992" s="21" t="str">
        <f t="shared" si="127"/>
        <v/>
      </c>
      <c r="N992" s="21" t="str">
        <f t="shared" si="122"/>
        <v/>
      </c>
      <c r="O992" s="21" t="str">
        <f t="shared" si="123"/>
        <v/>
      </c>
      <c r="P992" s="21" t="str">
        <f t="shared" si="124"/>
        <v/>
      </c>
      <c r="Q992" s="21" t="str">
        <f t="shared" si="125"/>
        <v/>
      </c>
      <c r="R992" s="21" t="str">
        <f t="shared" si="126"/>
        <v/>
      </c>
      <c r="S992" s="7" t="str">
        <f>IF(ROW()-5&lt;=Kontroll!$B$8,1,"")</f>
        <v/>
      </c>
    </row>
    <row r="993" spans="1:19" x14ac:dyDescent="0.2">
      <c r="A993" s="7" t="str">
        <f t="shared" si="120"/>
        <v/>
      </c>
      <c r="B993" s="7" t="str">
        <f>IF($S993="","",INT(($A993-1)/Kontroll!$B$6)+1)</f>
        <v/>
      </c>
      <c r="C993" s="7" t="str">
        <f>IF($S993="","",MOD($A993-1,Kontroll!$B$6)+1)</f>
        <v/>
      </c>
      <c r="D993" s="15" t="str">
        <f>IF($S993="","",INDEX(Transjer!$A$6:$A$125,$B993))</f>
        <v/>
      </c>
      <c r="E993" s="15" t="str">
        <f>IF($S993="","",INDEX(Transjer!$B$6:$B$125,$B993))</f>
        <v/>
      </c>
      <c r="F993" s="16" t="str">
        <f>IF($S993="","",INDEX(Transjer!$C$6:$C$125,$B993))</f>
        <v/>
      </c>
      <c r="G993" s="17" t="str">
        <f>IF($S993="","",INDEX(Skjermingsrenter!$A$6:$A$35,$C993))</f>
        <v/>
      </c>
      <c r="H993" s="18" t="str">
        <f>IF($S993="","",INDEX(Transjer!$D$6:$D$125,$B993))</f>
        <v/>
      </c>
      <c r="I993" s="18" t="str">
        <f>IF($S993="","",INDEX(Transjer!$E$6:$E$125,$B993))</f>
        <v/>
      </c>
      <c r="J993" s="19" t="str">
        <f>IF($S993="","",INDEX(Skjermingsrenter!$B$6:$B$35,$C993))</f>
        <v/>
      </c>
      <c r="K993" s="20" t="str">
        <f t="shared" si="121"/>
        <v/>
      </c>
      <c r="L993" s="21" t="str">
        <f>IF($S993="","",IF($G993&lt;YEAR($F993),0,$H993*SUMIFS(Utbytter!$D$6:$D$1005,Utbytter!$A$6:$A$1005,$E993,Utbytter!$B$6:$B$1005,"&gt;="&amp;$K993,Utbytter!$B$6:$B$1005,"&lt;="&amp;DATE($G993,12,31))))</f>
        <v/>
      </c>
      <c r="M993" s="21" t="str">
        <f t="shared" si="127"/>
        <v/>
      </c>
      <c r="N993" s="21" t="str">
        <f t="shared" si="122"/>
        <v/>
      </c>
      <c r="O993" s="21" t="str">
        <f t="shared" si="123"/>
        <v/>
      </c>
      <c r="P993" s="21" t="str">
        <f t="shared" si="124"/>
        <v/>
      </c>
      <c r="Q993" s="21" t="str">
        <f t="shared" si="125"/>
        <v/>
      </c>
      <c r="R993" s="21" t="str">
        <f t="shared" si="126"/>
        <v/>
      </c>
      <c r="S993" s="7" t="str">
        <f>IF(ROW()-5&lt;=Kontroll!$B$8,1,"")</f>
        <v/>
      </c>
    </row>
    <row r="994" spans="1:19" x14ac:dyDescent="0.2">
      <c r="A994" s="7" t="str">
        <f t="shared" si="120"/>
        <v/>
      </c>
      <c r="B994" s="7" t="str">
        <f>IF($S994="","",INT(($A994-1)/Kontroll!$B$6)+1)</f>
        <v/>
      </c>
      <c r="C994" s="7" t="str">
        <f>IF($S994="","",MOD($A994-1,Kontroll!$B$6)+1)</f>
        <v/>
      </c>
      <c r="D994" s="15" t="str">
        <f>IF($S994="","",INDEX(Transjer!$A$6:$A$125,$B994))</f>
        <v/>
      </c>
      <c r="E994" s="15" t="str">
        <f>IF($S994="","",INDEX(Transjer!$B$6:$B$125,$B994))</f>
        <v/>
      </c>
      <c r="F994" s="16" t="str">
        <f>IF($S994="","",INDEX(Transjer!$C$6:$C$125,$B994))</f>
        <v/>
      </c>
      <c r="G994" s="17" t="str">
        <f>IF($S994="","",INDEX(Skjermingsrenter!$A$6:$A$35,$C994))</f>
        <v/>
      </c>
      <c r="H994" s="18" t="str">
        <f>IF($S994="","",INDEX(Transjer!$D$6:$D$125,$B994))</f>
        <v/>
      </c>
      <c r="I994" s="18" t="str">
        <f>IF($S994="","",INDEX(Transjer!$E$6:$E$125,$B994))</f>
        <v/>
      </c>
      <c r="J994" s="19" t="str">
        <f>IF($S994="","",INDEX(Skjermingsrenter!$B$6:$B$35,$C994))</f>
        <v/>
      </c>
      <c r="K994" s="20" t="str">
        <f t="shared" si="121"/>
        <v/>
      </c>
      <c r="L994" s="21" t="str">
        <f>IF($S994="","",IF($G994&lt;YEAR($F994),0,$H994*SUMIFS(Utbytter!$D$6:$D$1005,Utbytter!$A$6:$A$1005,$E994,Utbytter!$B$6:$B$1005,"&gt;="&amp;$K994,Utbytter!$B$6:$B$1005,"&lt;="&amp;DATE($G994,12,31))))</f>
        <v/>
      </c>
      <c r="M994" s="21" t="str">
        <f t="shared" si="127"/>
        <v/>
      </c>
      <c r="N994" s="21" t="str">
        <f t="shared" si="122"/>
        <v/>
      </c>
      <c r="O994" s="21" t="str">
        <f t="shared" si="123"/>
        <v/>
      </c>
      <c r="P994" s="21" t="str">
        <f t="shared" si="124"/>
        <v/>
      </c>
      <c r="Q994" s="21" t="str">
        <f t="shared" si="125"/>
        <v/>
      </c>
      <c r="R994" s="21" t="str">
        <f t="shared" si="126"/>
        <v/>
      </c>
      <c r="S994" s="7" t="str">
        <f>IF(ROW()-5&lt;=Kontroll!$B$8,1,"")</f>
        <v/>
      </c>
    </row>
    <row r="995" spans="1:19" x14ac:dyDescent="0.2">
      <c r="A995" s="7" t="str">
        <f t="shared" si="120"/>
        <v/>
      </c>
      <c r="B995" s="7" t="str">
        <f>IF($S995="","",INT(($A995-1)/Kontroll!$B$6)+1)</f>
        <v/>
      </c>
      <c r="C995" s="7" t="str">
        <f>IF($S995="","",MOD($A995-1,Kontroll!$B$6)+1)</f>
        <v/>
      </c>
      <c r="D995" s="15" t="str">
        <f>IF($S995="","",INDEX(Transjer!$A$6:$A$125,$B995))</f>
        <v/>
      </c>
      <c r="E995" s="15" t="str">
        <f>IF($S995="","",INDEX(Transjer!$B$6:$B$125,$B995))</f>
        <v/>
      </c>
      <c r="F995" s="16" t="str">
        <f>IF($S995="","",INDEX(Transjer!$C$6:$C$125,$B995))</f>
        <v/>
      </c>
      <c r="G995" s="17" t="str">
        <f>IF($S995="","",INDEX(Skjermingsrenter!$A$6:$A$35,$C995))</f>
        <v/>
      </c>
      <c r="H995" s="18" t="str">
        <f>IF($S995="","",INDEX(Transjer!$D$6:$D$125,$B995))</f>
        <v/>
      </c>
      <c r="I995" s="18" t="str">
        <f>IF($S995="","",INDEX(Transjer!$E$6:$E$125,$B995))</f>
        <v/>
      </c>
      <c r="J995" s="19" t="str">
        <f>IF($S995="","",INDEX(Skjermingsrenter!$B$6:$B$35,$C995))</f>
        <v/>
      </c>
      <c r="K995" s="20" t="str">
        <f t="shared" si="121"/>
        <v/>
      </c>
      <c r="L995" s="21" t="str">
        <f>IF($S995="","",IF($G995&lt;YEAR($F995),0,$H995*SUMIFS(Utbytter!$D$6:$D$1005,Utbytter!$A$6:$A$1005,$E995,Utbytter!$B$6:$B$1005,"&gt;="&amp;$K995,Utbytter!$B$6:$B$1005,"&lt;="&amp;DATE($G995,12,31))))</f>
        <v/>
      </c>
      <c r="M995" s="21" t="str">
        <f t="shared" si="127"/>
        <v/>
      </c>
      <c r="N995" s="21" t="str">
        <f t="shared" si="122"/>
        <v/>
      </c>
      <c r="O995" s="21" t="str">
        <f t="shared" si="123"/>
        <v/>
      </c>
      <c r="P995" s="21" t="str">
        <f t="shared" si="124"/>
        <v/>
      </c>
      <c r="Q995" s="21" t="str">
        <f t="shared" si="125"/>
        <v/>
      </c>
      <c r="R995" s="21" t="str">
        <f t="shared" si="126"/>
        <v/>
      </c>
      <c r="S995" s="7" t="str">
        <f>IF(ROW()-5&lt;=Kontroll!$B$8,1,"")</f>
        <v/>
      </c>
    </row>
    <row r="996" spans="1:19" x14ac:dyDescent="0.2">
      <c r="A996" s="7" t="str">
        <f t="shared" si="120"/>
        <v/>
      </c>
      <c r="B996" s="7" t="str">
        <f>IF($S996="","",INT(($A996-1)/Kontroll!$B$6)+1)</f>
        <v/>
      </c>
      <c r="C996" s="7" t="str">
        <f>IF($S996="","",MOD($A996-1,Kontroll!$B$6)+1)</f>
        <v/>
      </c>
      <c r="D996" s="15" t="str">
        <f>IF($S996="","",INDEX(Transjer!$A$6:$A$125,$B996))</f>
        <v/>
      </c>
      <c r="E996" s="15" t="str">
        <f>IF($S996="","",INDEX(Transjer!$B$6:$B$125,$B996))</f>
        <v/>
      </c>
      <c r="F996" s="16" t="str">
        <f>IF($S996="","",INDEX(Transjer!$C$6:$C$125,$B996))</f>
        <v/>
      </c>
      <c r="G996" s="17" t="str">
        <f>IF($S996="","",INDEX(Skjermingsrenter!$A$6:$A$35,$C996))</f>
        <v/>
      </c>
      <c r="H996" s="18" t="str">
        <f>IF($S996="","",INDEX(Transjer!$D$6:$D$125,$B996))</f>
        <v/>
      </c>
      <c r="I996" s="18" t="str">
        <f>IF($S996="","",INDEX(Transjer!$E$6:$E$125,$B996))</f>
        <v/>
      </c>
      <c r="J996" s="19" t="str">
        <f>IF($S996="","",INDEX(Skjermingsrenter!$B$6:$B$35,$C996))</f>
        <v/>
      </c>
      <c r="K996" s="20" t="str">
        <f t="shared" si="121"/>
        <v/>
      </c>
      <c r="L996" s="21" t="str">
        <f>IF($S996="","",IF($G996&lt;YEAR($F996),0,$H996*SUMIFS(Utbytter!$D$6:$D$1005,Utbytter!$A$6:$A$1005,$E996,Utbytter!$B$6:$B$1005,"&gt;="&amp;$K996,Utbytter!$B$6:$B$1005,"&lt;="&amp;DATE($G996,12,31))))</f>
        <v/>
      </c>
      <c r="M996" s="21" t="str">
        <f t="shared" si="127"/>
        <v/>
      </c>
      <c r="N996" s="21" t="str">
        <f t="shared" si="122"/>
        <v/>
      </c>
      <c r="O996" s="21" t="str">
        <f t="shared" si="123"/>
        <v/>
      </c>
      <c r="P996" s="21" t="str">
        <f t="shared" si="124"/>
        <v/>
      </c>
      <c r="Q996" s="21" t="str">
        <f t="shared" si="125"/>
        <v/>
      </c>
      <c r="R996" s="21" t="str">
        <f t="shared" si="126"/>
        <v/>
      </c>
      <c r="S996" s="7" t="str">
        <f>IF(ROW()-5&lt;=Kontroll!$B$8,1,"")</f>
        <v/>
      </c>
    </row>
    <row r="997" spans="1:19" x14ac:dyDescent="0.2">
      <c r="A997" s="7" t="str">
        <f t="shared" si="120"/>
        <v/>
      </c>
      <c r="B997" s="7" t="str">
        <f>IF($S997="","",INT(($A997-1)/Kontroll!$B$6)+1)</f>
        <v/>
      </c>
      <c r="C997" s="7" t="str">
        <f>IF($S997="","",MOD($A997-1,Kontroll!$B$6)+1)</f>
        <v/>
      </c>
      <c r="D997" s="15" t="str">
        <f>IF($S997="","",INDEX(Transjer!$A$6:$A$125,$B997))</f>
        <v/>
      </c>
      <c r="E997" s="15" t="str">
        <f>IF($S997="","",INDEX(Transjer!$B$6:$B$125,$B997))</f>
        <v/>
      </c>
      <c r="F997" s="16" t="str">
        <f>IF($S997="","",INDEX(Transjer!$C$6:$C$125,$B997))</f>
        <v/>
      </c>
      <c r="G997" s="17" t="str">
        <f>IF($S997="","",INDEX(Skjermingsrenter!$A$6:$A$35,$C997))</f>
        <v/>
      </c>
      <c r="H997" s="18" t="str">
        <f>IF($S997="","",INDEX(Transjer!$D$6:$D$125,$B997))</f>
        <v/>
      </c>
      <c r="I997" s="18" t="str">
        <f>IF($S997="","",INDEX(Transjer!$E$6:$E$125,$B997))</f>
        <v/>
      </c>
      <c r="J997" s="19" t="str">
        <f>IF($S997="","",INDEX(Skjermingsrenter!$B$6:$B$35,$C997))</f>
        <v/>
      </c>
      <c r="K997" s="20" t="str">
        <f t="shared" si="121"/>
        <v/>
      </c>
      <c r="L997" s="21" t="str">
        <f>IF($S997="","",IF($G997&lt;YEAR($F997),0,$H997*SUMIFS(Utbytter!$D$6:$D$1005,Utbytter!$A$6:$A$1005,$E997,Utbytter!$B$6:$B$1005,"&gt;="&amp;$K997,Utbytter!$B$6:$B$1005,"&lt;="&amp;DATE($G997,12,31))))</f>
        <v/>
      </c>
      <c r="M997" s="21" t="str">
        <f t="shared" si="127"/>
        <v/>
      </c>
      <c r="N997" s="21" t="str">
        <f t="shared" si="122"/>
        <v/>
      </c>
      <c r="O997" s="21" t="str">
        <f t="shared" si="123"/>
        <v/>
      </c>
      <c r="P997" s="21" t="str">
        <f t="shared" si="124"/>
        <v/>
      </c>
      <c r="Q997" s="21" t="str">
        <f t="shared" si="125"/>
        <v/>
      </c>
      <c r="R997" s="21" t="str">
        <f t="shared" si="126"/>
        <v/>
      </c>
      <c r="S997" s="7" t="str">
        <f>IF(ROW()-5&lt;=Kontroll!$B$8,1,"")</f>
        <v/>
      </c>
    </row>
    <row r="998" spans="1:19" x14ac:dyDescent="0.2">
      <c r="A998" s="7" t="str">
        <f t="shared" si="120"/>
        <v/>
      </c>
      <c r="B998" s="7" t="str">
        <f>IF($S998="","",INT(($A998-1)/Kontroll!$B$6)+1)</f>
        <v/>
      </c>
      <c r="C998" s="7" t="str">
        <f>IF($S998="","",MOD($A998-1,Kontroll!$B$6)+1)</f>
        <v/>
      </c>
      <c r="D998" s="15" t="str">
        <f>IF($S998="","",INDEX(Transjer!$A$6:$A$125,$B998))</f>
        <v/>
      </c>
      <c r="E998" s="15" t="str">
        <f>IF($S998="","",INDEX(Transjer!$B$6:$B$125,$B998))</f>
        <v/>
      </c>
      <c r="F998" s="16" t="str">
        <f>IF($S998="","",INDEX(Transjer!$C$6:$C$125,$B998))</f>
        <v/>
      </c>
      <c r="G998" s="17" t="str">
        <f>IF($S998="","",INDEX(Skjermingsrenter!$A$6:$A$35,$C998))</f>
        <v/>
      </c>
      <c r="H998" s="18" t="str">
        <f>IF($S998="","",INDEX(Transjer!$D$6:$D$125,$B998))</f>
        <v/>
      </c>
      <c r="I998" s="18" t="str">
        <f>IF($S998="","",INDEX(Transjer!$E$6:$E$125,$B998))</f>
        <v/>
      </c>
      <c r="J998" s="19" t="str">
        <f>IF($S998="","",INDEX(Skjermingsrenter!$B$6:$B$35,$C998))</f>
        <v/>
      </c>
      <c r="K998" s="20" t="str">
        <f t="shared" si="121"/>
        <v/>
      </c>
      <c r="L998" s="21" t="str">
        <f>IF($S998="","",IF($G998&lt;YEAR($F998),0,$H998*SUMIFS(Utbytter!$D$6:$D$1005,Utbytter!$A$6:$A$1005,$E998,Utbytter!$B$6:$B$1005,"&gt;="&amp;$K998,Utbytter!$B$6:$B$1005,"&lt;="&amp;DATE($G998,12,31))))</f>
        <v/>
      </c>
      <c r="M998" s="21" t="str">
        <f t="shared" si="127"/>
        <v/>
      </c>
      <c r="N998" s="21" t="str">
        <f t="shared" si="122"/>
        <v/>
      </c>
      <c r="O998" s="21" t="str">
        <f t="shared" si="123"/>
        <v/>
      </c>
      <c r="P998" s="21" t="str">
        <f t="shared" si="124"/>
        <v/>
      </c>
      <c r="Q998" s="21" t="str">
        <f t="shared" si="125"/>
        <v/>
      </c>
      <c r="R998" s="21" t="str">
        <f t="shared" si="126"/>
        <v/>
      </c>
      <c r="S998" s="7" t="str">
        <f>IF(ROW()-5&lt;=Kontroll!$B$8,1,"")</f>
        <v/>
      </c>
    </row>
    <row r="999" spans="1:19" x14ac:dyDescent="0.2">
      <c r="A999" s="7" t="str">
        <f t="shared" si="120"/>
        <v/>
      </c>
      <c r="B999" s="7" t="str">
        <f>IF($S999="","",INT(($A999-1)/Kontroll!$B$6)+1)</f>
        <v/>
      </c>
      <c r="C999" s="7" t="str">
        <f>IF($S999="","",MOD($A999-1,Kontroll!$B$6)+1)</f>
        <v/>
      </c>
      <c r="D999" s="15" t="str">
        <f>IF($S999="","",INDEX(Transjer!$A$6:$A$125,$B999))</f>
        <v/>
      </c>
      <c r="E999" s="15" t="str">
        <f>IF($S999="","",INDEX(Transjer!$B$6:$B$125,$B999))</f>
        <v/>
      </c>
      <c r="F999" s="16" t="str">
        <f>IF($S999="","",INDEX(Transjer!$C$6:$C$125,$B999))</f>
        <v/>
      </c>
      <c r="G999" s="17" t="str">
        <f>IF($S999="","",INDEX(Skjermingsrenter!$A$6:$A$35,$C999))</f>
        <v/>
      </c>
      <c r="H999" s="18" t="str">
        <f>IF($S999="","",INDEX(Transjer!$D$6:$D$125,$B999))</f>
        <v/>
      </c>
      <c r="I999" s="18" t="str">
        <f>IF($S999="","",INDEX(Transjer!$E$6:$E$125,$B999))</f>
        <v/>
      </c>
      <c r="J999" s="19" t="str">
        <f>IF($S999="","",INDEX(Skjermingsrenter!$B$6:$B$35,$C999))</f>
        <v/>
      </c>
      <c r="K999" s="20" t="str">
        <f t="shared" si="121"/>
        <v/>
      </c>
      <c r="L999" s="21" t="str">
        <f>IF($S999="","",IF($G999&lt;YEAR($F999),0,$H999*SUMIFS(Utbytter!$D$6:$D$1005,Utbytter!$A$6:$A$1005,$E999,Utbytter!$B$6:$B$1005,"&gt;="&amp;$K999,Utbytter!$B$6:$B$1005,"&lt;="&amp;DATE($G999,12,31))))</f>
        <v/>
      </c>
      <c r="M999" s="21" t="str">
        <f t="shared" si="127"/>
        <v/>
      </c>
      <c r="N999" s="21" t="str">
        <f t="shared" si="122"/>
        <v/>
      </c>
      <c r="O999" s="21" t="str">
        <f t="shared" si="123"/>
        <v/>
      </c>
      <c r="P999" s="21" t="str">
        <f t="shared" si="124"/>
        <v/>
      </c>
      <c r="Q999" s="21" t="str">
        <f t="shared" si="125"/>
        <v/>
      </c>
      <c r="R999" s="21" t="str">
        <f t="shared" si="126"/>
        <v/>
      </c>
      <c r="S999" s="7" t="str">
        <f>IF(ROW()-5&lt;=Kontroll!$B$8,1,"")</f>
        <v/>
      </c>
    </row>
    <row r="1000" spans="1:19" x14ac:dyDescent="0.2">
      <c r="A1000" s="7" t="str">
        <f t="shared" si="120"/>
        <v/>
      </c>
      <c r="B1000" s="7" t="str">
        <f>IF($S1000="","",INT(($A1000-1)/Kontroll!$B$6)+1)</f>
        <v/>
      </c>
      <c r="C1000" s="7" t="str">
        <f>IF($S1000="","",MOD($A1000-1,Kontroll!$B$6)+1)</f>
        <v/>
      </c>
      <c r="D1000" s="15" t="str">
        <f>IF($S1000="","",INDEX(Transjer!$A$6:$A$125,$B1000))</f>
        <v/>
      </c>
      <c r="E1000" s="15" t="str">
        <f>IF($S1000="","",INDEX(Transjer!$B$6:$B$125,$B1000))</f>
        <v/>
      </c>
      <c r="F1000" s="16" t="str">
        <f>IF($S1000="","",INDEX(Transjer!$C$6:$C$125,$B1000))</f>
        <v/>
      </c>
      <c r="G1000" s="17" t="str">
        <f>IF($S1000="","",INDEX(Skjermingsrenter!$A$6:$A$35,$C1000))</f>
        <v/>
      </c>
      <c r="H1000" s="18" t="str">
        <f>IF($S1000="","",INDEX(Transjer!$D$6:$D$125,$B1000))</f>
        <v/>
      </c>
      <c r="I1000" s="18" t="str">
        <f>IF($S1000="","",INDEX(Transjer!$E$6:$E$125,$B1000))</f>
        <v/>
      </c>
      <c r="J1000" s="19" t="str">
        <f>IF($S1000="","",INDEX(Skjermingsrenter!$B$6:$B$35,$C1000))</f>
        <v/>
      </c>
      <c r="K1000" s="20" t="str">
        <f t="shared" si="121"/>
        <v/>
      </c>
      <c r="L1000" s="21" t="str">
        <f>IF($S1000="","",IF($G1000&lt;YEAR($F1000),0,$H1000*SUMIFS(Utbytter!$D$6:$D$1005,Utbytter!$A$6:$A$1005,$E1000,Utbytter!$B$6:$B$1005,"&gt;="&amp;$K1000,Utbytter!$B$6:$B$1005,"&lt;="&amp;DATE($G1000,12,31))))</f>
        <v/>
      </c>
      <c r="M1000" s="21" t="str">
        <f t="shared" si="127"/>
        <v/>
      </c>
      <c r="N1000" s="21" t="str">
        <f t="shared" si="122"/>
        <v/>
      </c>
      <c r="O1000" s="21" t="str">
        <f t="shared" si="123"/>
        <v/>
      </c>
      <c r="P1000" s="21" t="str">
        <f t="shared" si="124"/>
        <v/>
      </c>
      <c r="Q1000" s="21" t="str">
        <f t="shared" si="125"/>
        <v/>
      </c>
      <c r="R1000" s="21" t="str">
        <f t="shared" si="126"/>
        <v/>
      </c>
      <c r="S1000" s="7" t="str">
        <f>IF(ROW()-5&lt;=Kontroll!$B$8,1,"")</f>
        <v/>
      </c>
    </row>
    <row r="1001" spans="1:19" x14ac:dyDescent="0.2">
      <c r="A1001" s="7" t="str">
        <f t="shared" si="120"/>
        <v/>
      </c>
      <c r="B1001" s="7" t="str">
        <f>IF($S1001="","",INT(($A1001-1)/Kontroll!$B$6)+1)</f>
        <v/>
      </c>
      <c r="C1001" s="7" t="str">
        <f>IF($S1001="","",MOD($A1001-1,Kontroll!$B$6)+1)</f>
        <v/>
      </c>
      <c r="D1001" s="15" t="str">
        <f>IF($S1001="","",INDEX(Transjer!$A$6:$A$125,$B1001))</f>
        <v/>
      </c>
      <c r="E1001" s="15" t="str">
        <f>IF($S1001="","",INDEX(Transjer!$B$6:$B$125,$B1001))</f>
        <v/>
      </c>
      <c r="F1001" s="16" t="str">
        <f>IF($S1001="","",INDEX(Transjer!$C$6:$C$125,$B1001))</f>
        <v/>
      </c>
      <c r="G1001" s="17" t="str">
        <f>IF($S1001="","",INDEX(Skjermingsrenter!$A$6:$A$35,$C1001))</f>
        <v/>
      </c>
      <c r="H1001" s="18" t="str">
        <f>IF($S1001="","",INDEX(Transjer!$D$6:$D$125,$B1001))</f>
        <v/>
      </c>
      <c r="I1001" s="18" t="str">
        <f>IF($S1001="","",INDEX(Transjer!$E$6:$E$125,$B1001))</f>
        <v/>
      </c>
      <c r="J1001" s="19" t="str">
        <f>IF($S1001="","",INDEX(Skjermingsrenter!$B$6:$B$35,$C1001))</f>
        <v/>
      </c>
      <c r="K1001" s="20" t="str">
        <f t="shared" si="121"/>
        <v/>
      </c>
      <c r="L1001" s="21" t="str">
        <f>IF($S1001="","",IF($G1001&lt;YEAR($F1001),0,$H1001*SUMIFS(Utbytter!$D$6:$D$1005,Utbytter!$A$6:$A$1005,$E1001,Utbytter!$B$6:$B$1005,"&gt;="&amp;$K1001,Utbytter!$B$6:$B$1005,"&lt;="&amp;DATE($G1001,12,31))))</f>
        <v/>
      </c>
      <c r="M1001" s="21" t="str">
        <f t="shared" si="127"/>
        <v/>
      </c>
      <c r="N1001" s="21" t="str">
        <f t="shared" si="122"/>
        <v/>
      </c>
      <c r="O1001" s="21" t="str">
        <f t="shared" si="123"/>
        <v/>
      </c>
      <c r="P1001" s="21" t="str">
        <f t="shared" si="124"/>
        <v/>
      </c>
      <c r="Q1001" s="21" t="str">
        <f t="shared" si="125"/>
        <v/>
      </c>
      <c r="R1001" s="21" t="str">
        <f t="shared" si="126"/>
        <v/>
      </c>
      <c r="S1001" s="7" t="str">
        <f>IF(ROW()-5&lt;=Kontroll!$B$8,1,"")</f>
        <v/>
      </c>
    </row>
    <row r="1002" spans="1:19" x14ac:dyDescent="0.2">
      <c r="A1002" s="7" t="str">
        <f t="shared" si="120"/>
        <v/>
      </c>
      <c r="B1002" s="7" t="str">
        <f>IF($S1002="","",INT(($A1002-1)/Kontroll!$B$6)+1)</f>
        <v/>
      </c>
      <c r="C1002" s="7" t="str">
        <f>IF($S1002="","",MOD($A1002-1,Kontroll!$B$6)+1)</f>
        <v/>
      </c>
      <c r="D1002" s="15" t="str">
        <f>IF($S1002="","",INDEX(Transjer!$A$6:$A$125,$B1002))</f>
        <v/>
      </c>
      <c r="E1002" s="15" t="str">
        <f>IF($S1002="","",INDEX(Transjer!$B$6:$B$125,$B1002))</f>
        <v/>
      </c>
      <c r="F1002" s="16" t="str">
        <f>IF($S1002="","",INDEX(Transjer!$C$6:$C$125,$B1002))</f>
        <v/>
      </c>
      <c r="G1002" s="17" t="str">
        <f>IF($S1002="","",INDEX(Skjermingsrenter!$A$6:$A$35,$C1002))</f>
        <v/>
      </c>
      <c r="H1002" s="18" t="str">
        <f>IF($S1002="","",INDEX(Transjer!$D$6:$D$125,$B1002))</f>
        <v/>
      </c>
      <c r="I1002" s="18" t="str">
        <f>IF($S1002="","",INDEX(Transjer!$E$6:$E$125,$B1002))</f>
        <v/>
      </c>
      <c r="J1002" s="19" t="str">
        <f>IF($S1002="","",INDEX(Skjermingsrenter!$B$6:$B$35,$C1002))</f>
        <v/>
      </c>
      <c r="K1002" s="20" t="str">
        <f t="shared" si="121"/>
        <v/>
      </c>
      <c r="L1002" s="21" t="str">
        <f>IF($S1002="","",IF($G1002&lt;YEAR($F1002),0,$H1002*SUMIFS(Utbytter!$D$6:$D$1005,Utbytter!$A$6:$A$1005,$E1002,Utbytter!$B$6:$B$1005,"&gt;="&amp;$K1002,Utbytter!$B$6:$B$1005,"&lt;="&amp;DATE($G1002,12,31))))</f>
        <v/>
      </c>
      <c r="M1002" s="21" t="str">
        <f t="shared" si="127"/>
        <v/>
      </c>
      <c r="N1002" s="21" t="str">
        <f t="shared" si="122"/>
        <v/>
      </c>
      <c r="O1002" s="21" t="str">
        <f t="shared" si="123"/>
        <v/>
      </c>
      <c r="P1002" s="21" t="str">
        <f t="shared" si="124"/>
        <v/>
      </c>
      <c r="Q1002" s="21" t="str">
        <f t="shared" si="125"/>
        <v/>
      </c>
      <c r="R1002" s="21" t="str">
        <f t="shared" si="126"/>
        <v/>
      </c>
      <c r="S1002" s="7" t="str">
        <f>IF(ROW()-5&lt;=Kontroll!$B$8,1,"")</f>
        <v/>
      </c>
    </row>
    <row r="1003" spans="1:19" x14ac:dyDescent="0.2">
      <c r="A1003" s="7" t="str">
        <f t="shared" si="120"/>
        <v/>
      </c>
      <c r="B1003" s="7" t="str">
        <f>IF($S1003="","",INT(($A1003-1)/Kontroll!$B$6)+1)</f>
        <v/>
      </c>
      <c r="C1003" s="7" t="str">
        <f>IF($S1003="","",MOD($A1003-1,Kontroll!$B$6)+1)</f>
        <v/>
      </c>
      <c r="D1003" s="15" t="str">
        <f>IF($S1003="","",INDEX(Transjer!$A$6:$A$125,$B1003))</f>
        <v/>
      </c>
      <c r="E1003" s="15" t="str">
        <f>IF($S1003="","",INDEX(Transjer!$B$6:$B$125,$B1003))</f>
        <v/>
      </c>
      <c r="F1003" s="16" t="str">
        <f>IF($S1003="","",INDEX(Transjer!$C$6:$C$125,$B1003))</f>
        <v/>
      </c>
      <c r="G1003" s="17" t="str">
        <f>IF($S1003="","",INDEX(Skjermingsrenter!$A$6:$A$35,$C1003))</f>
        <v/>
      </c>
      <c r="H1003" s="18" t="str">
        <f>IF($S1003="","",INDEX(Transjer!$D$6:$D$125,$B1003))</f>
        <v/>
      </c>
      <c r="I1003" s="18" t="str">
        <f>IF($S1003="","",INDEX(Transjer!$E$6:$E$125,$B1003))</f>
        <v/>
      </c>
      <c r="J1003" s="19" t="str">
        <f>IF($S1003="","",INDEX(Skjermingsrenter!$B$6:$B$35,$C1003))</f>
        <v/>
      </c>
      <c r="K1003" s="20" t="str">
        <f t="shared" si="121"/>
        <v/>
      </c>
      <c r="L1003" s="21" t="str">
        <f>IF($S1003="","",IF($G1003&lt;YEAR($F1003),0,$H1003*SUMIFS(Utbytter!$D$6:$D$1005,Utbytter!$A$6:$A$1005,$E1003,Utbytter!$B$6:$B$1005,"&gt;="&amp;$K1003,Utbytter!$B$6:$B$1005,"&lt;="&amp;DATE($G1003,12,31))))</f>
        <v/>
      </c>
      <c r="M1003" s="21" t="str">
        <f t="shared" si="127"/>
        <v/>
      </c>
      <c r="N1003" s="21" t="str">
        <f t="shared" si="122"/>
        <v/>
      </c>
      <c r="O1003" s="21" t="str">
        <f t="shared" si="123"/>
        <v/>
      </c>
      <c r="P1003" s="21" t="str">
        <f t="shared" si="124"/>
        <v/>
      </c>
      <c r="Q1003" s="21" t="str">
        <f t="shared" si="125"/>
        <v/>
      </c>
      <c r="R1003" s="21" t="str">
        <f t="shared" si="126"/>
        <v/>
      </c>
      <c r="S1003" s="7" t="str">
        <f>IF(ROW()-5&lt;=Kontroll!$B$8,1,"")</f>
        <v/>
      </c>
    </row>
    <row r="1004" spans="1:19" x14ac:dyDescent="0.2">
      <c r="A1004" s="7" t="str">
        <f t="shared" si="120"/>
        <v/>
      </c>
      <c r="B1004" s="7" t="str">
        <f>IF($S1004="","",INT(($A1004-1)/Kontroll!$B$6)+1)</f>
        <v/>
      </c>
      <c r="C1004" s="7" t="str">
        <f>IF($S1004="","",MOD($A1004-1,Kontroll!$B$6)+1)</f>
        <v/>
      </c>
      <c r="D1004" s="15" t="str">
        <f>IF($S1004="","",INDEX(Transjer!$A$6:$A$125,$B1004))</f>
        <v/>
      </c>
      <c r="E1004" s="15" t="str">
        <f>IF($S1004="","",INDEX(Transjer!$B$6:$B$125,$B1004))</f>
        <v/>
      </c>
      <c r="F1004" s="16" t="str">
        <f>IF($S1004="","",INDEX(Transjer!$C$6:$C$125,$B1004))</f>
        <v/>
      </c>
      <c r="G1004" s="17" t="str">
        <f>IF($S1004="","",INDEX(Skjermingsrenter!$A$6:$A$35,$C1004))</f>
        <v/>
      </c>
      <c r="H1004" s="18" t="str">
        <f>IF($S1004="","",INDEX(Transjer!$D$6:$D$125,$B1004))</f>
        <v/>
      </c>
      <c r="I1004" s="18" t="str">
        <f>IF($S1004="","",INDEX(Transjer!$E$6:$E$125,$B1004))</f>
        <v/>
      </c>
      <c r="J1004" s="19" t="str">
        <f>IF($S1004="","",INDEX(Skjermingsrenter!$B$6:$B$35,$C1004))</f>
        <v/>
      </c>
      <c r="K1004" s="20" t="str">
        <f t="shared" si="121"/>
        <v/>
      </c>
      <c r="L1004" s="21" t="str">
        <f>IF($S1004="","",IF($G1004&lt;YEAR($F1004),0,$H1004*SUMIFS(Utbytter!$D$6:$D$1005,Utbytter!$A$6:$A$1005,$E1004,Utbytter!$B$6:$B$1005,"&gt;="&amp;$K1004,Utbytter!$B$6:$B$1005,"&lt;="&amp;DATE($G1004,12,31))))</f>
        <v/>
      </c>
      <c r="M1004" s="21" t="str">
        <f t="shared" si="127"/>
        <v/>
      </c>
      <c r="N1004" s="21" t="str">
        <f t="shared" si="122"/>
        <v/>
      </c>
      <c r="O1004" s="21" t="str">
        <f t="shared" si="123"/>
        <v/>
      </c>
      <c r="P1004" s="21" t="str">
        <f t="shared" si="124"/>
        <v/>
      </c>
      <c r="Q1004" s="21" t="str">
        <f t="shared" si="125"/>
        <v/>
      </c>
      <c r="R1004" s="21" t="str">
        <f t="shared" si="126"/>
        <v/>
      </c>
      <c r="S1004" s="7" t="str">
        <f>IF(ROW()-5&lt;=Kontroll!$B$8,1,"")</f>
        <v/>
      </c>
    </row>
    <row r="1005" spans="1:19" x14ac:dyDescent="0.2">
      <c r="A1005" s="7" t="str">
        <f t="shared" si="120"/>
        <v/>
      </c>
      <c r="B1005" s="7" t="str">
        <f>IF($S1005="","",INT(($A1005-1)/Kontroll!$B$6)+1)</f>
        <v/>
      </c>
      <c r="C1005" s="7" t="str">
        <f>IF($S1005="","",MOD($A1005-1,Kontroll!$B$6)+1)</f>
        <v/>
      </c>
      <c r="D1005" s="15" t="str">
        <f>IF($S1005="","",INDEX(Transjer!$A$6:$A$125,$B1005))</f>
        <v/>
      </c>
      <c r="E1005" s="15" t="str">
        <f>IF($S1005="","",INDEX(Transjer!$B$6:$B$125,$B1005))</f>
        <v/>
      </c>
      <c r="F1005" s="16" t="str">
        <f>IF($S1005="","",INDEX(Transjer!$C$6:$C$125,$B1005))</f>
        <v/>
      </c>
      <c r="G1005" s="17" t="str">
        <f>IF($S1005="","",INDEX(Skjermingsrenter!$A$6:$A$35,$C1005))</f>
        <v/>
      </c>
      <c r="H1005" s="18" t="str">
        <f>IF($S1005="","",INDEX(Transjer!$D$6:$D$125,$B1005))</f>
        <v/>
      </c>
      <c r="I1005" s="18" t="str">
        <f>IF($S1005="","",INDEX(Transjer!$E$6:$E$125,$B1005))</f>
        <v/>
      </c>
      <c r="J1005" s="19" t="str">
        <f>IF($S1005="","",INDEX(Skjermingsrenter!$B$6:$B$35,$C1005))</f>
        <v/>
      </c>
      <c r="K1005" s="20" t="str">
        <f t="shared" si="121"/>
        <v/>
      </c>
      <c r="L1005" s="21" t="str">
        <f>IF($S1005="","",IF($G1005&lt;YEAR($F1005),0,$H1005*SUMIFS(Utbytter!$D$6:$D$1005,Utbytter!$A$6:$A$1005,$E1005,Utbytter!$B$6:$B$1005,"&gt;="&amp;$K1005,Utbytter!$B$6:$B$1005,"&lt;="&amp;DATE($G1005,12,31))))</f>
        <v/>
      </c>
      <c r="M1005" s="21" t="str">
        <f t="shared" si="127"/>
        <v/>
      </c>
      <c r="N1005" s="21" t="str">
        <f t="shared" si="122"/>
        <v/>
      </c>
      <c r="O1005" s="21" t="str">
        <f t="shared" si="123"/>
        <v/>
      </c>
      <c r="P1005" s="21" t="str">
        <f t="shared" si="124"/>
        <v/>
      </c>
      <c r="Q1005" s="21" t="str">
        <f t="shared" si="125"/>
        <v/>
      </c>
      <c r="R1005" s="21" t="str">
        <f t="shared" si="126"/>
        <v/>
      </c>
      <c r="S1005" s="7" t="str">
        <f>IF(ROW()-5&lt;=Kontroll!$B$8,1,"")</f>
        <v/>
      </c>
    </row>
    <row r="1006" spans="1:19" x14ac:dyDescent="0.2">
      <c r="A1006" s="7" t="str">
        <f t="shared" si="120"/>
        <v/>
      </c>
      <c r="B1006" s="7" t="str">
        <f>IF($S1006="","",INT(($A1006-1)/Kontroll!$B$6)+1)</f>
        <v/>
      </c>
      <c r="C1006" s="7" t="str">
        <f>IF($S1006="","",MOD($A1006-1,Kontroll!$B$6)+1)</f>
        <v/>
      </c>
      <c r="D1006" s="15" t="str">
        <f>IF($S1006="","",INDEX(Transjer!$A$6:$A$125,$B1006))</f>
        <v/>
      </c>
      <c r="E1006" s="15" t="str">
        <f>IF($S1006="","",INDEX(Transjer!$B$6:$B$125,$B1006))</f>
        <v/>
      </c>
      <c r="F1006" s="16" t="str">
        <f>IF($S1006="","",INDEX(Transjer!$C$6:$C$125,$B1006))</f>
        <v/>
      </c>
      <c r="G1006" s="17" t="str">
        <f>IF($S1006="","",INDEX(Skjermingsrenter!$A$6:$A$35,$C1006))</f>
        <v/>
      </c>
      <c r="H1006" s="18" t="str">
        <f>IF($S1006="","",INDEX(Transjer!$D$6:$D$125,$B1006))</f>
        <v/>
      </c>
      <c r="I1006" s="18" t="str">
        <f>IF($S1006="","",INDEX(Transjer!$E$6:$E$125,$B1006))</f>
        <v/>
      </c>
      <c r="J1006" s="19" t="str">
        <f>IF($S1006="","",INDEX(Skjermingsrenter!$B$6:$B$35,$C1006))</f>
        <v/>
      </c>
      <c r="K1006" s="20" t="str">
        <f t="shared" si="121"/>
        <v/>
      </c>
      <c r="L1006" s="21" t="str">
        <f>IF($S1006="","",IF($G1006&lt;YEAR($F1006),0,$H1006*SUMIFS(Utbytter!$D$6:$D$1005,Utbytter!$A$6:$A$1005,$E1006,Utbytter!$B$6:$B$1005,"&gt;="&amp;$K1006,Utbytter!$B$6:$B$1005,"&lt;="&amp;DATE($G1006,12,31))))</f>
        <v/>
      </c>
      <c r="M1006" s="21" t="str">
        <f t="shared" si="127"/>
        <v/>
      </c>
      <c r="N1006" s="21" t="str">
        <f t="shared" si="122"/>
        <v/>
      </c>
      <c r="O1006" s="21" t="str">
        <f t="shared" si="123"/>
        <v/>
      </c>
      <c r="P1006" s="21" t="str">
        <f t="shared" si="124"/>
        <v/>
      </c>
      <c r="Q1006" s="21" t="str">
        <f t="shared" si="125"/>
        <v/>
      </c>
      <c r="R1006" s="21" t="str">
        <f t="shared" si="126"/>
        <v/>
      </c>
      <c r="S1006" s="7" t="str">
        <f>IF(ROW()-5&lt;=Kontroll!$B$8,1,"")</f>
        <v/>
      </c>
    </row>
    <row r="1007" spans="1:19" x14ac:dyDescent="0.2">
      <c r="A1007" s="7" t="str">
        <f t="shared" si="120"/>
        <v/>
      </c>
      <c r="B1007" s="7" t="str">
        <f>IF($S1007="","",INT(($A1007-1)/Kontroll!$B$6)+1)</f>
        <v/>
      </c>
      <c r="C1007" s="7" t="str">
        <f>IF($S1007="","",MOD($A1007-1,Kontroll!$B$6)+1)</f>
        <v/>
      </c>
      <c r="D1007" s="15" t="str">
        <f>IF($S1007="","",INDEX(Transjer!$A$6:$A$125,$B1007))</f>
        <v/>
      </c>
      <c r="E1007" s="15" t="str">
        <f>IF($S1007="","",INDEX(Transjer!$B$6:$B$125,$B1007))</f>
        <v/>
      </c>
      <c r="F1007" s="16" t="str">
        <f>IF($S1007="","",INDEX(Transjer!$C$6:$C$125,$B1007))</f>
        <v/>
      </c>
      <c r="G1007" s="17" t="str">
        <f>IF($S1007="","",INDEX(Skjermingsrenter!$A$6:$A$35,$C1007))</f>
        <v/>
      </c>
      <c r="H1007" s="18" t="str">
        <f>IF($S1007="","",INDEX(Transjer!$D$6:$D$125,$B1007))</f>
        <v/>
      </c>
      <c r="I1007" s="18" t="str">
        <f>IF($S1007="","",INDEX(Transjer!$E$6:$E$125,$B1007))</f>
        <v/>
      </c>
      <c r="J1007" s="19" t="str">
        <f>IF($S1007="","",INDEX(Skjermingsrenter!$B$6:$B$35,$C1007))</f>
        <v/>
      </c>
      <c r="K1007" s="20" t="str">
        <f t="shared" si="121"/>
        <v/>
      </c>
      <c r="L1007" s="21" t="str">
        <f>IF($S1007="","",IF($G1007&lt;YEAR($F1007),0,$H1007*SUMIFS(Utbytter!$D$6:$D$1005,Utbytter!$A$6:$A$1005,$E1007,Utbytter!$B$6:$B$1005,"&gt;="&amp;$K1007,Utbytter!$B$6:$B$1005,"&lt;="&amp;DATE($G1007,12,31))))</f>
        <v/>
      </c>
      <c r="M1007" s="21" t="str">
        <f t="shared" si="127"/>
        <v/>
      </c>
      <c r="N1007" s="21" t="str">
        <f t="shared" si="122"/>
        <v/>
      </c>
      <c r="O1007" s="21" t="str">
        <f t="shared" si="123"/>
        <v/>
      </c>
      <c r="P1007" s="21" t="str">
        <f t="shared" si="124"/>
        <v/>
      </c>
      <c r="Q1007" s="21" t="str">
        <f t="shared" si="125"/>
        <v/>
      </c>
      <c r="R1007" s="21" t="str">
        <f t="shared" si="126"/>
        <v/>
      </c>
      <c r="S1007" s="7" t="str">
        <f>IF(ROW()-5&lt;=Kontroll!$B$8,1,"")</f>
        <v/>
      </c>
    </row>
    <row r="1008" spans="1:19" x14ac:dyDescent="0.2">
      <c r="A1008" s="7" t="str">
        <f t="shared" si="120"/>
        <v/>
      </c>
      <c r="B1008" s="7" t="str">
        <f>IF($S1008="","",INT(($A1008-1)/Kontroll!$B$6)+1)</f>
        <v/>
      </c>
      <c r="C1008" s="7" t="str">
        <f>IF($S1008="","",MOD($A1008-1,Kontroll!$B$6)+1)</f>
        <v/>
      </c>
      <c r="D1008" s="15" t="str">
        <f>IF($S1008="","",INDEX(Transjer!$A$6:$A$125,$B1008))</f>
        <v/>
      </c>
      <c r="E1008" s="15" t="str">
        <f>IF($S1008="","",INDEX(Transjer!$B$6:$B$125,$B1008))</f>
        <v/>
      </c>
      <c r="F1008" s="16" t="str">
        <f>IF($S1008="","",INDEX(Transjer!$C$6:$C$125,$B1008))</f>
        <v/>
      </c>
      <c r="G1008" s="17" t="str">
        <f>IF($S1008="","",INDEX(Skjermingsrenter!$A$6:$A$35,$C1008))</f>
        <v/>
      </c>
      <c r="H1008" s="18" t="str">
        <f>IF($S1008="","",INDEX(Transjer!$D$6:$D$125,$B1008))</f>
        <v/>
      </c>
      <c r="I1008" s="18" t="str">
        <f>IF($S1008="","",INDEX(Transjer!$E$6:$E$125,$B1008))</f>
        <v/>
      </c>
      <c r="J1008" s="19" t="str">
        <f>IF($S1008="","",INDEX(Skjermingsrenter!$B$6:$B$35,$C1008))</f>
        <v/>
      </c>
      <c r="K1008" s="20" t="str">
        <f t="shared" si="121"/>
        <v/>
      </c>
      <c r="L1008" s="21" t="str">
        <f>IF($S1008="","",IF($G1008&lt;YEAR($F1008),0,$H1008*SUMIFS(Utbytter!$D$6:$D$1005,Utbytter!$A$6:$A$1005,$E1008,Utbytter!$B$6:$B$1005,"&gt;="&amp;$K1008,Utbytter!$B$6:$B$1005,"&lt;="&amp;DATE($G1008,12,31))))</f>
        <v/>
      </c>
      <c r="M1008" s="21" t="str">
        <f t="shared" si="127"/>
        <v/>
      </c>
      <c r="N1008" s="21" t="str">
        <f t="shared" si="122"/>
        <v/>
      </c>
      <c r="O1008" s="21" t="str">
        <f t="shared" si="123"/>
        <v/>
      </c>
      <c r="P1008" s="21" t="str">
        <f t="shared" si="124"/>
        <v/>
      </c>
      <c r="Q1008" s="21" t="str">
        <f t="shared" si="125"/>
        <v/>
      </c>
      <c r="R1008" s="21" t="str">
        <f t="shared" si="126"/>
        <v/>
      </c>
      <c r="S1008" s="7" t="str">
        <f>IF(ROW()-5&lt;=Kontroll!$B$8,1,"")</f>
        <v/>
      </c>
    </row>
    <row r="1009" spans="1:19" x14ac:dyDescent="0.2">
      <c r="A1009" s="7" t="str">
        <f t="shared" si="120"/>
        <v/>
      </c>
      <c r="B1009" s="7" t="str">
        <f>IF($S1009="","",INT(($A1009-1)/Kontroll!$B$6)+1)</f>
        <v/>
      </c>
      <c r="C1009" s="7" t="str">
        <f>IF($S1009="","",MOD($A1009-1,Kontroll!$B$6)+1)</f>
        <v/>
      </c>
      <c r="D1009" s="15" t="str">
        <f>IF($S1009="","",INDEX(Transjer!$A$6:$A$125,$B1009))</f>
        <v/>
      </c>
      <c r="E1009" s="15" t="str">
        <f>IF($S1009="","",INDEX(Transjer!$B$6:$B$125,$B1009))</f>
        <v/>
      </c>
      <c r="F1009" s="16" t="str">
        <f>IF($S1009="","",INDEX(Transjer!$C$6:$C$125,$B1009))</f>
        <v/>
      </c>
      <c r="G1009" s="17" t="str">
        <f>IF($S1009="","",INDEX(Skjermingsrenter!$A$6:$A$35,$C1009))</f>
        <v/>
      </c>
      <c r="H1009" s="18" t="str">
        <f>IF($S1009="","",INDEX(Transjer!$D$6:$D$125,$B1009))</f>
        <v/>
      </c>
      <c r="I1009" s="18" t="str">
        <f>IF($S1009="","",INDEX(Transjer!$E$6:$E$125,$B1009))</f>
        <v/>
      </c>
      <c r="J1009" s="19" t="str">
        <f>IF($S1009="","",INDEX(Skjermingsrenter!$B$6:$B$35,$C1009))</f>
        <v/>
      </c>
      <c r="K1009" s="20" t="str">
        <f t="shared" si="121"/>
        <v/>
      </c>
      <c r="L1009" s="21" t="str">
        <f>IF($S1009="","",IF($G1009&lt;YEAR($F1009),0,$H1009*SUMIFS(Utbytter!$D$6:$D$1005,Utbytter!$A$6:$A$1005,$E1009,Utbytter!$B$6:$B$1005,"&gt;="&amp;$K1009,Utbytter!$B$6:$B$1005,"&lt;="&amp;DATE($G1009,12,31))))</f>
        <v/>
      </c>
      <c r="M1009" s="21" t="str">
        <f t="shared" si="127"/>
        <v/>
      </c>
      <c r="N1009" s="21" t="str">
        <f t="shared" si="122"/>
        <v/>
      </c>
      <c r="O1009" s="21" t="str">
        <f t="shared" si="123"/>
        <v/>
      </c>
      <c r="P1009" s="21" t="str">
        <f t="shared" si="124"/>
        <v/>
      </c>
      <c r="Q1009" s="21" t="str">
        <f t="shared" si="125"/>
        <v/>
      </c>
      <c r="R1009" s="21" t="str">
        <f t="shared" si="126"/>
        <v/>
      </c>
      <c r="S1009" s="7" t="str">
        <f>IF(ROW()-5&lt;=Kontroll!$B$8,1,"")</f>
        <v/>
      </c>
    </row>
    <row r="1010" spans="1:19" x14ac:dyDescent="0.2">
      <c r="A1010" s="7" t="str">
        <f t="shared" si="120"/>
        <v/>
      </c>
      <c r="B1010" s="7" t="str">
        <f>IF($S1010="","",INT(($A1010-1)/Kontroll!$B$6)+1)</f>
        <v/>
      </c>
      <c r="C1010" s="7" t="str">
        <f>IF($S1010="","",MOD($A1010-1,Kontroll!$B$6)+1)</f>
        <v/>
      </c>
      <c r="D1010" s="15" t="str">
        <f>IF($S1010="","",INDEX(Transjer!$A$6:$A$125,$B1010))</f>
        <v/>
      </c>
      <c r="E1010" s="15" t="str">
        <f>IF($S1010="","",INDEX(Transjer!$B$6:$B$125,$B1010))</f>
        <v/>
      </c>
      <c r="F1010" s="16" t="str">
        <f>IF($S1010="","",INDEX(Transjer!$C$6:$C$125,$B1010))</f>
        <v/>
      </c>
      <c r="G1010" s="17" t="str">
        <f>IF($S1010="","",INDEX(Skjermingsrenter!$A$6:$A$35,$C1010))</f>
        <v/>
      </c>
      <c r="H1010" s="18" t="str">
        <f>IF($S1010="","",INDEX(Transjer!$D$6:$D$125,$B1010))</f>
        <v/>
      </c>
      <c r="I1010" s="18" t="str">
        <f>IF($S1010="","",INDEX(Transjer!$E$6:$E$125,$B1010))</f>
        <v/>
      </c>
      <c r="J1010" s="19" t="str">
        <f>IF($S1010="","",INDEX(Skjermingsrenter!$B$6:$B$35,$C1010))</f>
        <v/>
      </c>
      <c r="K1010" s="20" t="str">
        <f t="shared" si="121"/>
        <v/>
      </c>
      <c r="L1010" s="21" t="str">
        <f>IF($S1010="","",IF($G1010&lt;YEAR($F1010),0,$H1010*SUMIFS(Utbytter!$D$6:$D$1005,Utbytter!$A$6:$A$1005,$E1010,Utbytter!$B$6:$B$1005,"&gt;="&amp;$K1010,Utbytter!$B$6:$B$1005,"&lt;="&amp;DATE($G1010,12,31))))</f>
        <v/>
      </c>
      <c r="M1010" s="21" t="str">
        <f t="shared" si="127"/>
        <v/>
      </c>
      <c r="N1010" s="21" t="str">
        <f t="shared" si="122"/>
        <v/>
      </c>
      <c r="O1010" s="21" t="str">
        <f t="shared" si="123"/>
        <v/>
      </c>
      <c r="P1010" s="21" t="str">
        <f t="shared" si="124"/>
        <v/>
      </c>
      <c r="Q1010" s="21" t="str">
        <f t="shared" si="125"/>
        <v/>
      </c>
      <c r="R1010" s="21" t="str">
        <f t="shared" si="126"/>
        <v/>
      </c>
      <c r="S1010" s="7" t="str">
        <f>IF(ROW()-5&lt;=Kontroll!$B$8,1,"")</f>
        <v/>
      </c>
    </row>
    <row r="1011" spans="1:19" x14ac:dyDescent="0.2">
      <c r="A1011" s="7" t="str">
        <f t="shared" si="120"/>
        <v/>
      </c>
      <c r="B1011" s="7" t="str">
        <f>IF($S1011="","",INT(($A1011-1)/Kontroll!$B$6)+1)</f>
        <v/>
      </c>
      <c r="C1011" s="7" t="str">
        <f>IF($S1011="","",MOD($A1011-1,Kontroll!$B$6)+1)</f>
        <v/>
      </c>
      <c r="D1011" s="15" t="str">
        <f>IF($S1011="","",INDEX(Transjer!$A$6:$A$125,$B1011))</f>
        <v/>
      </c>
      <c r="E1011" s="15" t="str">
        <f>IF($S1011="","",INDEX(Transjer!$B$6:$B$125,$B1011))</f>
        <v/>
      </c>
      <c r="F1011" s="16" t="str">
        <f>IF($S1011="","",INDEX(Transjer!$C$6:$C$125,$B1011))</f>
        <v/>
      </c>
      <c r="G1011" s="17" t="str">
        <f>IF($S1011="","",INDEX(Skjermingsrenter!$A$6:$A$35,$C1011))</f>
        <v/>
      </c>
      <c r="H1011" s="18" t="str">
        <f>IF($S1011="","",INDEX(Transjer!$D$6:$D$125,$B1011))</f>
        <v/>
      </c>
      <c r="I1011" s="18" t="str">
        <f>IF($S1011="","",INDEX(Transjer!$E$6:$E$125,$B1011))</f>
        <v/>
      </c>
      <c r="J1011" s="19" t="str">
        <f>IF($S1011="","",INDEX(Skjermingsrenter!$B$6:$B$35,$C1011))</f>
        <v/>
      </c>
      <c r="K1011" s="20" t="str">
        <f t="shared" si="121"/>
        <v/>
      </c>
      <c r="L1011" s="21" t="str">
        <f>IF($S1011="","",IF($G1011&lt;YEAR($F1011),0,$H1011*SUMIFS(Utbytter!$D$6:$D$1005,Utbytter!$A$6:$A$1005,$E1011,Utbytter!$B$6:$B$1005,"&gt;="&amp;$K1011,Utbytter!$B$6:$B$1005,"&lt;="&amp;DATE($G1011,12,31))))</f>
        <v/>
      </c>
      <c r="M1011" s="21" t="str">
        <f t="shared" si="127"/>
        <v/>
      </c>
      <c r="N1011" s="21" t="str">
        <f t="shared" si="122"/>
        <v/>
      </c>
      <c r="O1011" s="21" t="str">
        <f t="shared" si="123"/>
        <v/>
      </c>
      <c r="P1011" s="21" t="str">
        <f t="shared" si="124"/>
        <v/>
      </c>
      <c r="Q1011" s="21" t="str">
        <f t="shared" si="125"/>
        <v/>
      </c>
      <c r="R1011" s="21" t="str">
        <f t="shared" si="126"/>
        <v/>
      </c>
      <c r="S1011" s="7" t="str">
        <f>IF(ROW()-5&lt;=Kontroll!$B$8,1,"")</f>
        <v/>
      </c>
    </row>
    <row r="1012" spans="1:19" x14ac:dyDescent="0.2">
      <c r="A1012" s="7" t="str">
        <f t="shared" si="120"/>
        <v/>
      </c>
      <c r="B1012" s="7" t="str">
        <f>IF($S1012="","",INT(($A1012-1)/Kontroll!$B$6)+1)</f>
        <v/>
      </c>
      <c r="C1012" s="7" t="str">
        <f>IF($S1012="","",MOD($A1012-1,Kontroll!$B$6)+1)</f>
        <v/>
      </c>
      <c r="D1012" s="15" t="str">
        <f>IF($S1012="","",INDEX(Transjer!$A$6:$A$125,$B1012))</f>
        <v/>
      </c>
      <c r="E1012" s="15" t="str">
        <f>IF($S1012="","",INDEX(Transjer!$B$6:$B$125,$B1012))</f>
        <v/>
      </c>
      <c r="F1012" s="16" t="str">
        <f>IF($S1012="","",INDEX(Transjer!$C$6:$C$125,$B1012))</f>
        <v/>
      </c>
      <c r="G1012" s="17" t="str">
        <f>IF($S1012="","",INDEX(Skjermingsrenter!$A$6:$A$35,$C1012))</f>
        <v/>
      </c>
      <c r="H1012" s="18" t="str">
        <f>IF($S1012="","",INDEX(Transjer!$D$6:$D$125,$B1012))</f>
        <v/>
      </c>
      <c r="I1012" s="18" t="str">
        <f>IF($S1012="","",INDEX(Transjer!$E$6:$E$125,$B1012))</f>
        <v/>
      </c>
      <c r="J1012" s="19" t="str">
        <f>IF($S1012="","",INDEX(Skjermingsrenter!$B$6:$B$35,$C1012))</f>
        <v/>
      </c>
      <c r="K1012" s="20" t="str">
        <f t="shared" si="121"/>
        <v/>
      </c>
      <c r="L1012" s="21" t="str">
        <f>IF($S1012="","",IF($G1012&lt;YEAR($F1012),0,$H1012*SUMIFS(Utbytter!$D$6:$D$1005,Utbytter!$A$6:$A$1005,$E1012,Utbytter!$B$6:$B$1005,"&gt;="&amp;$K1012,Utbytter!$B$6:$B$1005,"&lt;="&amp;DATE($G1012,12,31))))</f>
        <v/>
      </c>
      <c r="M1012" s="21" t="str">
        <f t="shared" si="127"/>
        <v/>
      </c>
      <c r="N1012" s="21" t="str">
        <f t="shared" si="122"/>
        <v/>
      </c>
      <c r="O1012" s="21" t="str">
        <f t="shared" si="123"/>
        <v/>
      </c>
      <c r="P1012" s="21" t="str">
        <f t="shared" si="124"/>
        <v/>
      </c>
      <c r="Q1012" s="21" t="str">
        <f t="shared" si="125"/>
        <v/>
      </c>
      <c r="R1012" s="21" t="str">
        <f t="shared" si="126"/>
        <v/>
      </c>
      <c r="S1012" s="7" t="str">
        <f>IF(ROW()-5&lt;=Kontroll!$B$8,1,"")</f>
        <v/>
      </c>
    </row>
    <row r="1013" spans="1:19" x14ac:dyDescent="0.2">
      <c r="A1013" s="7" t="str">
        <f t="shared" si="120"/>
        <v/>
      </c>
      <c r="B1013" s="7" t="str">
        <f>IF($S1013="","",INT(($A1013-1)/Kontroll!$B$6)+1)</f>
        <v/>
      </c>
      <c r="C1013" s="7" t="str">
        <f>IF($S1013="","",MOD($A1013-1,Kontroll!$B$6)+1)</f>
        <v/>
      </c>
      <c r="D1013" s="15" t="str">
        <f>IF($S1013="","",INDEX(Transjer!$A$6:$A$125,$B1013))</f>
        <v/>
      </c>
      <c r="E1013" s="15" t="str">
        <f>IF($S1013="","",INDEX(Transjer!$B$6:$B$125,$B1013))</f>
        <v/>
      </c>
      <c r="F1013" s="16" t="str">
        <f>IF($S1013="","",INDEX(Transjer!$C$6:$C$125,$B1013))</f>
        <v/>
      </c>
      <c r="G1013" s="17" t="str">
        <f>IF($S1013="","",INDEX(Skjermingsrenter!$A$6:$A$35,$C1013))</f>
        <v/>
      </c>
      <c r="H1013" s="18" t="str">
        <f>IF($S1013="","",INDEX(Transjer!$D$6:$D$125,$B1013))</f>
        <v/>
      </c>
      <c r="I1013" s="18" t="str">
        <f>IF($S1013="","",INDEX(Transjer!$E$6:$E$125,$B1013))</f>
        <v/>
      </c>
      <c r="J1013" s="19" t="str">
        <f>IF($S1013="","",INDEX(Skjermingsrenter!$B$6:$B$35,$C1013))</f>
        <v/>
      </c>
      <c r="K1013" s="20" t="str">
        <f t="shared" si="121"/>
        <v/>
      </c>
      <c r="L1013" s="21" t="str">
        <f>IF($S1013="","",IF($G1013&lt;YEAR($F1013),0,$H1013*SUMIFS(Utbytter!$D$6:$D$1005,Utbytter!$A$6:$A$1005,$E1013,Utbytter!$B$6:$B$1005,"&gt;="&amp;$K1013,Utbytter!$B$6:$B$1005,"&lt;="&amp;DATE($G1013,12,31))))</f>
        <v/>
      </c>
      <c r="M1013" s="21" t="str">
        <f t="shared" si="127"/>
        <v/>
      </c>
      <c r="N1013" s="21" t="str">
        <f t="shared" si="122"/>
        <v/>
      </c>
      <c r="O1013" s="21" t="str">
        <f t="shared" si="123"/>
        <v/>
      </c>
      <c r="P1013" s="21" t="str">
        <f t="shared" si="124"/>
        <v/>
      </c>
      <c r="Q1013" s="21" t="str">
        <f t="shared" si="125"/>
        <v/>
      </c>
      <c r="R1013" s="21" t="str">
        <f t="shared" si="126"/>
        <v/>
      </c>
      <c r="S1013" s="7" t="str">
        <f>IF(ROW()-5&lt;=Kontroll!$B$8,1,"")</f>
        <v/>
      </c>
    </row>
    <row r="1014" spans="1:19" x14ac:dyDescent="0.2">
      <c r="A1014" s="7" t="str">
        <f t="shared" si="120"/>
        <v/>
      </c>
      <c r="B1014" s="7" t="str">
        <f>IF($S1014="","",INT(($A1014-1)/Kontroll!$B$6)+1)</f>
        <v/>
      </c>
      <c r="C1014" s="7" t="str">
        <f>IF($S1014="","",MOD($A1014-1,Kontroll!$B$6)+1)</f>
        <v/>
      </c>
      <c r="D1014" s="15" t="str">
        <f>IF($S1014="","",INDEX(Transjer!$A$6:$A$125,$B1014))</f>
        <v/>
      </c>
      <c r="E1014" s="15" t="str">
        <f>IF($S1014="","",INDEX(Transjer!$B$6:$B$125,$B1014))</f>
        <v/>
      </c>
      <c r="F1014" s="16" t="str">
        <f>IF($S1014="","",INDEX(Transjer!$C$6:$C$125,$B1014))</f>
        <v/>
      </c>
      <c r="G1014" s="17" t="str">
        <f>IF($S1014="","",INDEX(Skjermingsrenter!$A$6:$A$35,$C1014))</f>
        <v/>
      </c>
      <c r="H1014" s="18" t="str">
        <f>IF($S1014="","",INDEX(Transjer!$D$6:$D$125,$B1014))</f>
        <v/>
      </c>
      <c r="I1014" s="18" t="str">
        <f>IF($S1014="","",INDEX(Transjer!$E$6:$E$125,$B1014))</f>
        <v/>
      </c>
      <c r="J1014" s="19" t="str">
        <f>IF($S1014="","",INDEX(Skjermingsrenter!$B$6:$B$35,$C1014))</f>
        <v/>
      </c>
      <c r="K1014" s="20" t="str">
        <f t="shared" si="121"/>
        <v/>
      </c>
      <c r="L1014" s="21" t="str">
        <f>IF($S1014="","",IF($G1014&lt;YEAR($F1014),0,$H1014*SUMIFS(Utbytter!$D$6:$D$1005,Utbytter!$A$6:$A$1005,$E1014,Utbytter!$B$6:$B$1005,"&gt;="&amp;$K1014,Utbytter!$B$6:$B$1005,"&lt;="&amp;DATE($G1014,12,31))))</f>
        <v/>
      </c>
      <c r="M1014" s="21" t="str">
        <f t="shared" si="127"/>
        <v/>
      </c>
      <c r="N1014" s="21" t="str">
        <f t="shared" si="122"/>
        <v/>
      </c>
      <c r="O1014" s="21" t="str">
        <f t="shared" si="123"/>
        <v/>
      </c>
      <c r="P1014" s="21" t="str">
        <f t="shared" si="124"/>
        <v/>
      </c>
      <c r="Q1014" s="21" t="str">
        <f t="shared" si="125"/>
        <v/>
      </c>
      <c r="R1014" s="21" t="str">
        <f t="shared" si="126"/>
        <v/>
      </c>
      <c r="S1014" s="7" t="str">
        <f>IF(ROW()-5&lt;=Kontroll!$B$8,1,"")</f>
        <v/>
      </c>
    </row>
    <row r="1015" spans="1:19" x14ac:dyDescent="0.2">
      <c r="A1015" s="7" t="str">
        <f t="shared" si="120"/>
        <v/>
      </c>
      <c r="B1015" s="7" t="str">
        <f>IF($S1015="","",INT(($A1015-1)/Kontroll!$B$6)+1)</f>
        <v/>
      </c>
      <c r="C1015" s="7" t="str">
        <f>IF($S1015="","",MOD($A1015-1,Kontroll!$B$6)+1)</f>
        <v/>
      </c>
      <c r="D1015" s="15" t="str">
        <f>IF($S1015="","",INDEX(Transjer!$A$6:$A$125,$B1015))</f>
        <v/>
      </c>
      <c r="E1015" s="15" t="str">
        <f>IF($S1015="","",INDEX(Transjer!$B$6:$B$125,$B1015))</f>
        <v/>
      </c>
      <c r="F1015" s="16" t="str">
        <f>IF($S1015="","",INDEX(Transjer!$C$6:$C$125,$B1015))</f>
        <v/>
      </c>
      <c r="G1015" s="17" t="str">
        <f>IF($S1015="","",INDEX(Skjermingsrenter!$A$6:$A$35,$C1015))</f>
        <v/>
      </c>
      <c r="H1015" s="18" t="str">
        <f>IF($S1015="","",INDEX(Transjer!$D$6:$D$125,$B1015))</f>
        <v/>
      </c>
      <c r="I1015" s="18" t="str">
        <f>IF($S1015="","",INDEX(Transjer!$E$6:$E$125,$B1015))</f>
        <v/>
      </c>
      <c r="J1015" s="19" t="str">
        <f>IF($S1015="","",INDEX(Skjermingsrenter!$B$6:$B$35,$C1015))</f>
        <v/>
      </c>
      <c r="K1015" s="20" t="str">
        <f t="shared" si="121"/>
        <v/>
      </c>
      <c r="L1015" s="21" t="str">
        <f>IF($S1015="","",IF($G1015&lt;YEAR($F1015),0,$H1015*SUMIFS(Utbytter!$D$6:$D$1005,Utbytter!$A$6:$A$1005,$E1015,Utbytter!$B$6:$B$1005,"&gt;="&amp;$K1015,Utbytter!$B$6:$B$1005,"&lt;="&amp;DATE($G1015,12,31))))</f>
        <v/>
      </c>
      <c r="M1015" s="21" t="str">
        <f t="shared" si="127"/>
        <v/>
      </c>
      <c r="N1015" s="21" t="str">
        <f t="shared" si="122"/>
        <v/>
      </c>
      <c r="O1015" s="21" t="str">
        <f t="shared" si="123"/>
        <v/>
      </c>
      <c r="P1015" s="21" t="str">
        <f t="shared" si="124"/>
        <v/>
      </c>
      <c r="Q1015" s="21" t="str">
        <f t="shared" si="125"/>
        <v/>
      </c>
      <c r="R1015" s="21" t="str">
        <f t="shared" si="126"/>
        <v/>
      </c>
      <c r="S1015" s="7" t="str">
        <f>IF(ROW()-5&lt;=Kontroll!$B$8,1,"")</f>
        <v/>
      </c>
    </row>
    <row r="1016" spans="1:19" x14ac:dyDescent="0.2">
      <c r="A1016" s="7" t="str">
        <f t="shared" si="120"/>
        <v/>
      </c>
      <c r="B1016" s="7" t="str">
        <f>IF($S1016="","",INT(($A1016-1)/Kontroll!$B$6)+1)</f>
        <v/>
      </c>
      <c r="C1016" s="7" t="str">
        <f>IF($S1016="","",MOD($A1016-1,Kontroll!$B$6)+1)</f>
        <v/>
      </c>
      <c r="D1016" s="15" t="str">
        <f>IF($S1016="","",INDEX(Transjer!$A$6:$A$125,$B1016))</f>
        <v/>
      </c>
      <c r="E1016" s="15" t="str">
        <f>IF($S1016="","",INDEX(Transjer!$B$6:$B$125,$B1016))</f>
        <v/>
      </c>
      <c r="F1016" s="16" t="str">
        <f>IF($S1016="","",INDEX(Transjer!$C$6:$C$125,$B1016))</f>
        <v/>
      </c>
      <c r="G1016" s="17" t="str">
        <f>IF($S1016="","",INDEX(Skjermingsrenter!$A$6:$A$35,$C1016))</f>
        <v/>
      </c>
      <c r="H1016" s="18" t="str">
        <f>IF($S1016="","",INDEX(Transjer!$D$6:$D$125,$B1016))</f>
        <v/>
      </c>
      <c r="I1016" s="18" t="str">
        <f>IF($S1016="","",INDEX(Transjer!$E$6:$E$125,$B1016))</f>
        <v/>
      </c>
      <c r="J1016" s="19" t="str">
        <f>IF($S1016="","",INDEX(Skjermingsrenter!$B$6:$B$35,$C1016))</f>
        <v/>
      </c>
      <c r="K1016" s="20" t="str">
        <f t="shared" si="121"/>
        <v/>
      </c>
      <c r="L1016" s="21" t="str">
        <f>IF($S1016="","",IF($G1016&lt;YEAR($F1016),0,$H1016*SUMIFS(Utbytter!$D$6:$D$1005,Utbytter!$A$6:$A$1005,$E1016,Utbytter!$B$6:$B$1005,"&gt;="&amp;$K1016,Utbytter!$B$6:$B$1005,"&lt;="&amp;DATE($G1016,12,31))))</f>
        <v/>
      </c>
      <c r="M1016" s="21" t="str">
        <f t="shared" si="127"/>
        <v/>
      </c>
      <c r="N1016" s="21" t="str">
        <f t="shared" si="122"/>
        <v/>
      </c>
      <c r="O1016" s="21" t="str">
        <f t="shared" si="123"/>
        <v/>
      </c>
      <c r="P1016" s="21" t="str">
        <f t="shared" si="124"/>
        <v/>
      </c>
      <c r="Q1016" s="21" t="str">
        <f t="shared" si="125"/>
        <v/>
      </c>
      <c r="R1016" s="21" t="str">
        <f t="shared" si="126"/>
        <v/>
      </c>
      <c r="S1016" s="7" t="str">
        <f>IF(ROW()-5&lt;=Kontroll!$B$8,1,"")</f>
        <v/>
      </c>
    </row>
    <row r="1017" spans="1:19" x14ac:dyDescent="0.2">
      <c r="A1017" s="7" t="str">
        <f t="shared" si="120"/>
        <v/>
      </c>
      <c r="B1017" s="7" t="str">
        <f>IF($S1017="","",INT(($A1017-1)/Kontroll!$B$6)+1)</f>
        <v/>
      </c>
      <c r="C1017" s="7" t="str">
        <f>IF($S1017="","",MOD($A1017-1,Kontroll!$B$6)+1)</f>
        <v/>
      </c>
      <c r="D1017" s="15" t="str">
        <f>IF($S1017="","",INDEX(Transjer!$A$6:$A$125,$B1017))</f>
        <v/>
      </c>
      <c r="E1017" s="15" t="str">
        <f>IF($S1017="","",INDEX(Transjer!$B$6:$B$125,$B1017))</f>
        <v/>
      </c>
      <c r="F1017" s="16" t="str">
        <f>IF($S1017="","",INDEX(Transjer!$C$6:$C$125,$B1017))</f>
        <v/>
      </c>
      <c r="G1017" s="17" t="str">
        <f>IF($S1017="","",INDEX(Skjermingsrenter!$A$6:$A$35,$C1017))</f>
        <v/>
      </c>
      <c r="H1017" s="18" t="str">
        <f>IF($S1017="","",INDEX(Transjer!$D$6:$D$125,$B1017))</f>
        <v/>
      </c>
      <c r="I1017" s="18" t="str">
        <f>IF($S1017="","",INDEX(Transjer!$E$6:$E$125,$B1017))</f>
        <v/>
      </c>
      <c r="J1017" s="19" t="str">
        <f>IF($S1017="","",INDEX(Skjermingsrenter!$B$6:$B$35,$C1017))</f>
        <v/>
      </c>
      <c r="K1017" s="20" t="str">
        <f t="shared" si="121"/>
        <v/>
      </c>
      <c r="L1017" s="21" t="str">
        <f>IF($S1017="","",IF($G1017&lt;YEAR($F1017),0,$H1017*SUMIFS(Utbytter!$D$6:$D$1005,Utbytter!$A$6:$A$1005,$E1017,Utbytter!$B$6:$B$1005,"&gt;="&amp;$K1017,Utbytter!$B$6:$B$1005,"&lt;="&amp;DATE($G1017,12,31))))</f>
        <v/>
      </c>
      <c r="M1017" s="21" t="str">
        <f t="shared" si="127"/>
        <v/>
      </c>
      <c r="N1017" s="21" t="str">
        <f t="shared" si="122"/>
        <v/>
      </c>
      <c r="O1017" s="21" t="str">
        <f t="shared" si="123"/>
        <v/>
      </c>
      <c r="P1017" s="21" t="str">
        <f t="shared" si="124"/>
        <v/>
      </c>
      <c r="Q1017" s="21" t="str">
        <f t="shared" si="125"/>
        <v/>
      </c>
      <c r="R1017" s="21" t="str">
        <f t="shared" si="126"/>
        <v/>
      </c>
      <c r="S1017" s="7" t="str">
        <f>IF(ROW()-5&lt;=Kontroll!$B$8,1,"")</f>
        <v/>
      </c>
    </row>
    <row r="1018" spans="1:19" x14ac:dyDescent="0.2">
      <c r="A1018" s="7" t="str">
        <f t="shared" si="120"/>
        <v/>
      </c>
      <c r="B1018" s="7" t="str">
        <f>IF($S1018="","",INT(($A1018-1)/Kontroll!$B$6)+1)</f>
        <v/>
      </c>
      <c r="C1018" s="7" t="str">
        <f>IF($S1018="","",MOD($A1018-1,Kontroll!$B$6)+1)</f>
        <v/>
      </c>
      <c r="D1018" s="15" t="str">
        <f>IF($S1018="","",INDEX(Transjer!$A$6:$A$125,$B1018))</f>
        <v/>
      </c>
      <c r="E1018" s="15" t="str">
        <f>IF($S1018="","",INDEX(Transjer!$B$6:$B$125,$B1018))</f>
        <v/>
      </c>
      <c r="F1018" s="16" t="str">
        <f>IF($S1018="","",INDEX(Transjer!$C$6:$C$125,$B1018))</f>
        <v/>
      </c>
      <c r="G1018" s="17" t="str">
        <f>IF($S1018="","",INDEX(Skjermingsrenter!$A$6:$A$35,$C1018))</f>
        <v/>
      </c>
      <c r="H1018" s="18" t="str">
        <f>IF($S1018="","",INDEX(Transjer!$D$6:$D$125,$B1018))</f>
        <v/>
      </c>
      <c r="I1018" s="18" t="str">
        <f>IF($S1018="","",INDEX(Transjer!$E$6:$E$125,$B1018))</f>
        <v/>
      </c>
      <c r="J1018" s="19" t="str">
        <f>IF($S1018="","",INDEX(Skjermingsrenter!$B$6:$B$35,$C1018))</f>
        <v/>
      </c>
      <c r="K1018" s="20" t="str">
        <f t="shared" si="121"/>
        <v/>
      </c>
      <c r="L1018" s="21" t="str">
        <f>IF($S1018="","",IF($G1018&lt;YEAR($F1018),0,$H1018*SUMIFS(Utbytter!$D$6:$D$1005,Utbytter!$A$6:$A$1005,$E1018,Utbytter!$B$6:$B$1005,"&gt;="&amp;$K1018,Utbytter!$B$6:$B$1005,"&lt;="&amp;DATE($G1018,12,31))))</f>
        <v/>
      </c>
      <c r="M1018" s="21" t="str">
        <f t="shared" si="127"/>
        <v/>
      </c>
      <c r="N1018" s="21" t="str">
        <f t="shared" si="122"/>
        <v/>
      </c>
      <c r="O1018" s="21" t="str">
        <f t="shared" si="123"/>
        <v/>
      </c>
      <c r="P1018" s="21" t="str">
        <f t="shared" si="124"/>
        <v/>
      </c>
      <c r="Q1018" s="21" t="str">
        <f t="shared" si="125"/>
        <v/>
      </c>
      <c r="R1018" s="21" t="str">
        <f t="shared" si="126"/>
        <v/>
      </c>
      <c r="S1018" s="7" t="str">
        <f>IF(ROW()-5&lt;=Kontroll!$B$8,1,"")</f>
        <v/>
      </c>
    </row>
    <row r="1019" spans="1:19" x14ac:dyDescent="0.2">
      <c r="A1019" s="7" t="str">
        <f t="shared" si="120"/>
        <v/>
      </c>
      <c r="B1019" s="7" t="str">
        <f>IF($S1019="","",INT(($A1019-1)/Kontroll!$B$6)+1)</f>
        <v/>
      </c>
      <c r="C1019" s="7" t="str">
        <f>IF($S1019="","",MOD($A1019-1,Kontroll!$B$6)+1)</f>
        <v/>
      </c>
      <c r="D1019" s="15" t="str">
        <f>IF($S1019="","",INDEX(Transjer!$A$6:$A$125,$B1019))</f>
        <v/>
      </c>
      <c r="E1019" s="15" t="str">
        <f>IF($S1019="","",INDEX(Transjer!$B$6:$B$125,$B1019))</f>
        <v/>
      </c>
      <c r="F1019" s="16" t="str">
        <f>IF($S1019="","",INDEX(Transjer!$C$6:$C$125,$B1019))</f>
        <v/>
      </c>
      <c r="G1019" s="17" t="str">
        <f>IF($S1019="","",INDEX(Skjermingsrenter!$A$6:$A$35,$C1019))</f>
        <v/>
      </c>
      <c r="H1019" s="18" t="str">
        <f>IF($S1019="","",INDEX(Transjer!$D$6:$D$125,$B1019))</f>
        <v/>
      </c>
      <c r="I1019" s="18" t="str">
        <f>IF($S1019="","",INDEX(Transjer!$E$6:$E$125,$B1019))</f>
        <v/>
      </c>
      <c r="J1019" s="19" t="str">
        <f>IF($S1019="","",INDEX(Skjermingsrenter!$B$6:$B$35,$C1019))</f>
        <v/>
      </c>
      <c r="K1019" s="20" t="str">
        <f t="shared" si="121"/>
        <v/>
      </c>
      <c r="L1019" s="21" t="str">
        <f>IF($S1019="","",IF($G1019&lt;YEAR($F1019),0,$H1019*SUMIFS(Utbytter!$D$6:$D$1005,Utbytter!$A$6:$A$1005,$E1019,Utbytter!$B$6:$B$1005,"&gt;="&amp;$K1019,Utbytter!$B$6:$B$1005,"&lt;="&amp;DATE($G1019,12,31))))</f>
        <v/>
      </c>
      <c r="M1019" s="21" t="str">
        <f t="shared" si="127"/>
        <v/>
      </c>
      <c r="N1019" s="21" t="str">
        <f t="shared" si="122"/>
        <v/>
      </c>
      <c r="O1019" s="21" t="str">
        <f t="shared" si="123"/>
        <v/>
      </c>
      <c r="P1019" s="21" t="str">
        <f t="shared" si="124"/>
        <v/>
      </c>
      <c r="Q1019" s="21" t="str">
        <f t="shared" si="125"/>
        <v/>
      </c>
      <c r="R1019" s="21" t="str">
        <f t="shared" si="126"/>
        <v/>
      </c>
      <c r="S1019" s="7" t="str">
        <f>IF(ROW()-5&lt;=Kontroll!$B$8,1,"")</f>
        <v/>
      </c>
    </row>
    <row r="1020" spans="1:19" x14ac:dyDescent="0.2">
      <c r="A1020" s="7" t="str">
        <f t="shared" si="120"/>
        <v/>
      </c>
      <c r="B1020" s="7" t="str">
        <f>IF($S1020="","",INT(($A1020-1)/Kontroll!$B$6)+1)</f>
        <v/>
      </c>
      <c r="C1020" s="7" t="str">
        <f>IF($S1020="","",MOD($A1020-1,Kontroll!$B$6)+1)</f>
        <v/>
      </c>
      <c r="D1020" s="15" t="str">
        <f>IF($S1020="","",INDEX(Transjer!$A$6:$A$125,$B1020))</f>
        <v/>
      </c>
      <c r="E1020" s="15" t="str">
        <f>IF($S1020="","",INDEX(Transjer!$B$6:$B$125,$B1020))</f>
        <v/>
      </c>
      <c r="F1020" s="16" t="str">
        <f>IF($S1020="","",INDEX(Transjer!$C$6:$C$125,$B1020))</f>
        <v/>
      </c>
      <c r="G1020" s="17" t="str">
        <f>IF($S1020="","",INDEX(Skjermingsrenter!$A$6:$A$35,$C1020))</f>
        <v/>
      </c>
      <c r="H1020" s="18" t="str">
        <f>IF($S1020="","",INDEX(Transjer!$D$6:$D$125,$B1020))</f>
        <v/>
      </c>
      <c r="I1020" s="18" t="str">
        <f>IF($S1020="","",INDEX(Transjer!$E$6:$E$125,$B1020))</f>
        <v/>
      </c>
      <c r="J1020" s="19" t="str">
        <f>IF($S1020="","",INDEX(Skjermingsrenter!$B$6:$B$35,$C1020))</f>
        <v/>
      </c>
      <c r="K1020" s="20" t="str">
        <f t="shared" si="121"/>
        <v/>
      </c>
      <c r="L1020" s="21" t="str">
        <f>IF($S1020="","",IF($G1020&lt;YEAR($F1020),0,$H1020*SUMIFS(Utbytter!$D$6:$D$1005,Utbytter!$A$6:$A$1005,$E1020,Utbytter!$B$6:$B$1005,"&gt;="&amp;$K1020,Utbytter!$B$6:$B$1005,"&lt;="&amp;DATE($G1020,12,31))))</f>
        <v/>
      </c>
      <c r="M1020" s="21" t="str">
        <f t="shared" si="127"/>
        <v/>
      </c>
      <c r="N1020" s="21" t="str">
        <f t="shared" si="122"/>
        <v/>
      </c>
      <c r="O1020" s="21" t="str">
        <f t="shared" si="123"/>
        <v/>
      </c>
      <c r="P1020" s="21" t="str">
        <f t="shared" si="124"/>
        <v/>
      </c>
      <c r="Q1020" s="21" t="str">
        <f t="shared" si="125"/>
        <v/>
      </c>
      <c r="R1020" s="21" t="str">
        <f t="shared" si="126"/>
        <v/>
      </c>
      <c r="S1020" s="7" t="str">
        <f>IF(ROW()-5&lt;=Kontroll!$B$8,1,"")</f>
        <v/>
      </c>
    </row>
    <row r="1021" spans="1:19" x14ac:dyDescent="0.2">
      <c r="A1021" s="7" t="str">
        <f t="shared" si="120"/>
        <v/>
      </c>
      <c r="B1021" s="7" t="str">
        <f>IF($S1021="","",INT(($A1021-1)/Kontroll!$B$6)+1)</f>
        <v/>
      </c>
      <c r="C1021" s="7" t="str">
        <f>IF($S1021="","",MOD($A1021-1,Kontroll!$B$6)+1)</f>
        <v/>
      </c>
      <c r="D1021" s="15" t="str">
        <f>IF($S1021="","",INDEX(Transjer!$A$6:$A$125,$B1021))</f>
        <v/>
      </c>
      <c r="E1021" s="15" t="str">
        <f>IF($S1021="","",INDEX(Transjer!$B$6:$B$125,$B1021))</f>
        <v/>
      </c>
      <c r="F1021" s="16" t="str">
        <f>IF($S1021="","",INDEX(Transjer!$C$6:$C$125,$B1021))</f>
        <v/>
      </c>
      <c r="G1021" s="17" t="str">
        <f>IF($S1021="","",INDEX(Skjermingsrenter!$A$6:$A$35,$C1021))</f>
        <v/>
      </c>
      <c r="H1021" s="18" t="str">
        <f>IF($S1021="","",INDEX(Transjer!$D$6:$D$125,$B1021))</f>
        <v/>
      </c>
      <c r="I1021" s="18" t="str">
        <f>IF($S1021="","",INDEX(Transjer!$E$6:$E$125,$B1021))</f>
        <v/>
      </c>
      <c r="J1021" s="19" t="str">
        <f>IF($S1021="","",INDEX(Skjermingsrenter!$B$6:$B$35,$C1021))</f>
        <v/>
      </c>
      <c r="K1021" s="20" t="str">
        <f t="shared" si="121"/>
        <v/>
      </c>
      <c r="L1021" s="21" t="str">
        <f>IF($S1021="","",IF($G1021&lt;YEAR($F1021),0,$H1021*SUMIFS(Utbytter!$D$6:$D$1005,Utbytter!$A$6:$A$1005,$E1021,Utbytter!$B$6:$B$1005,"&gt;="&amp;$K1021,Utbytter!$B$6:$B$1005,"&lt;="&amp;DATE($G1021,12,31))))</f>
        <v/>
      </c>
      <c r="M1021" s="21" t="str">
        <f t="shared" si="127"/>
        <v/>
      </c>
      <c r="N1021" s="21" t="str">
        <f t="shared" si="122"/>
        <v/>
      </c>
      <c r="O1021" s="21" t="str">
        <f t="shared" si="123"/>
        <v/>
      </c>
      <c r="P1021" s="21" t="str">
        <f t="shared" si="124"/>
        <v/>
      </c>
      <c r="Q1021" s="21" t="str">
        <f t="shared" si="125"/>
        <v/>
      </c>
      <c r="R1021" s="21" t="str">
        <f t="shared" si="126"/>
        <v/>
      </c>
      <c r="S1021" s="7" t="str">
        <f>IF(ROW()-5&lt;=Kontroll!$B$8,1,"")</f>
        <v/>
      </c>
    </row>
    <row r="1022" spans="1:19" x14ac:dyDescent="0.2">
      <c r="A1022" s="7" t="str">
        <f t="shared" si="120"/>
        <v/>
      </c>
      <c r="B1022" s="7" t="str">
        <f>IF($S1022="","",INT(($A1022-1)/Kontroll!$B$6)+1)</f>
        <v/>
      </c>
      <c r="C1022" s="7" t="str">
        <f>IF($S1022="","",MOD($A1022-1,Kontroll!$B$6)+1)</f>
        <v/>
      </c>
      <c r="D1022" s="15" t="str">
        <f>IF($S1022="","",INDEX(Transjer!$A$6:$A$125,$B1022))</f>
        <v/>
      </c>
      <c r="E1022" s="15" t="str">
        <f>IF($S1022="","",INDEX(Transjer!$B$6:$B$125,$B1022))</f>
        <v/>
      </c>
      <c r="F1022" s="16" t="str">
        <f>IF($S1022="","",INDEX(Transjer!$C$6:$C$125,$B1022))</f>
        <v/>
      </c>
      <c r="G1022" s="17" t="str">
        <f>IF($S1022="","",INDEX(Skjermingsrenter!$A$6:$A$35,$C1022))</f>
        <v/>
      </c>
      <c r="H1022" s="18" t="str">
        <f>IF($S1022="","",INDEX(Transjer!$D$6:$D$125,$B1022))</f>
        <v/>
      </c>
      <c r="I1022" s="18" t="str">
        <f>IF($S1022="","",INDEX(Transjer!$E$6:$E$125,$B1022))</f>
        <v/>
      </c>
      <c r="J1022" s="19" t="str">
        <f>IF($S1022="","",INDEX(Skjermingsrenter!$B$6:$B$35,$C1022))</f>
        <v/>
      </c>
      <c r="K1022" s="20" t="str">
        <f t="shared" si="121"/>
        <v/>
      </c>
      <c r="L1022" s="21" t="str">
        <f>IF($S1022="","",IF($G1022&lt;YEAR($F1022),0,$H1022*SUMIFS(Utbytter!$D$6:$D$1005,Utbytter!$A$6:$A$1005,$E1022,Utbytter!$B$6:$B$1005,"&gt;="&amp;$K1022,Utbytter!$B$6:$B$1005,"&lt;="&amp;DATE($G1022,12,31))))</f>
        <v/>
      </c>
      <c r="M1022" s="21" t="str">
        <f t="shared" si="127"/>
        <v/>
      </c>
      <c r="N1022" s="21" t="str">
        <f t="shared" si="122"/>
        <v/>
      </c>
      <c r="O1022" s="21" t="str">
        <f t="shared" si="123"/>
        <v/>
      </c>
      <c r="P1022" s="21" t="str">
        <f t="shared" si="124"/>
        <v/>
      </c>
      <c r="Q1022" s="21" t="str">
        <f t="shared" si="125"/>
        <v/>
      </c>
      <c r="R1022" s="21" t="str">
        <f t="shared" si="126"/>
        <v/>
      </c>
      <c r="S1022" s="7" t="str">
        <f>IF(ROW()-5&lt;=Kontroll!$B$8,1,"")</f>
        <v/>
      </c>
    </row>
    <row r="1023" spans="1:19" x14ac:dyDescent="0.2">
      <c r="A1023" s="7" t="str">
        <f t="shared" si="120"/>
        <v/>
      </c>
      <c r="B1023" s="7" t="str">
        <f>IF($S1023="","",INT(($A1023-1)/Kontroll!$B$6)+1)</f>
        <v/>
      </c>
      <c r="C1023" s="7" t="str">
        <f>IF($S1023="","",MOD($A1023-1,Kontroll!$B$6)+1)</f>
        <v/>
      </c>
      <c r="D1023" s="15" t="str">
        <f>IF($S1023="","",INDEX(Transjer!$A$6:$A$125,$B1023))</f>
        <v/>
      </c>
      <c r="E1023" s="15" t="str">
        <f>IF($S1023="","",INDEX(Transjer!$B$6:$B$125,$B1023))</f>
        <v/>
      </c>
      <c r="F1023" s="16" t="str">
        <f>IF($S1023="","",INDEX(Transjer!$C$6:$C$125,$B1023))</f>
        <v/>
      </c>
      <c r="G1023" s="17" t="str">
        <f>IF($S1023="","",INDEX(Skjermingsrenter!$A$6:$A$35,$C1023))</f>
        <v/>
      </c>
      <c r="H1023" s="18" t="str">
        <f>IF($S1023="","",INDEX(Transjer!$D$6:$D$125,$B1023))</f>
        <v/>
      </c>
      <c r="I1023" s="18" t="str">
        <f>IF($S1023="","",INDEX(Transjer!$E$6:$E$125,$B1023))</f>
        <v/>
      </c>
      <c r="J1023" s="19" t="str">
        <f>IF($S1023="","",INDEX(Skjermingsrenter!$B$6:$B$35,$C1023))</f>
        <v/>
      </c>
      <c r="K1023" s="20" t="str">
        <f t="shared" si="121"/>
        <v/>
      </c>
      <c r="L1023" s="21" t="str">
        <f>IF($S1023="","",IF($G1023&lt;YEAR($F1023),0,$H1023*SUMIFS(Utbytter!$D$6:$D$1005,Utbytter!$A$6:$A$1005,$E1023,Utbytter!$B$6:$B$1005,"&gt;="&amp;$K1023,Utbytter!$B$6:$B$1005,"&lt;="&amp;DATE($G1023,12,31))))</f>
        <v/>
      </c>
      <c r="M1023" s="21" t="str">
        <f t="shared" si="127"/>
        <v/>
      </c>
      <c r="N1023" s="21" t="str">
        <f t="shared" si="122"/>
        <v/>
      </c>
      <c r="O1023" s="21" t="str">
        <f t="shared" si="123"/>
        <v/>
      </c>
      <c r="P1023" s="21" t="str">
        <f t="shared" si="124"/>
        <v/>
      </c>
      <c r="Q1023" s="21" t="str">
        <f t="shared" si="125"/>
        <v/>
      </c>
      <c r="R1023" s="21" t="str">
        <f t="shared" si="126"/>
        <v/>
      </c>
      <c r="S1023" s="7" t="str">
        <f>IF(ROW()-5&lt;=Kontroll!$B$8,1,"")</f>
        <v/>
      </c>
    </row>
    <row r="1024" spans="1:19" x14ac:dyDescent="0.2">
      <c r="A1024" s="7" t="str">
        <f t="shared" si="120"/>
        <v/>
      </c>
      <c r="B1024" s="7" t="str">
        <f>IF($S1024="","",INT(($A1024-1)/Kontroll!$B$6)+1)</f>
        <v/>
      </c>
      <c r="C1024" s="7" t="str">
        <f>IF($S1024="","",MOD($A1024-1,Kontroll!$B$6)+1)</f>
        <v/>
      </c>
      <c r="D1024" s="15" t="str">
        <f>IF($S1024="","",INDEX(Transjer!$A$6:$A$125,$B1024))</f>
        <v/>
      </c>
      <c r="E1024" s="15" t="str">
        <f>IF($S1024="","",INDEX(Transjer!$B$6:$B$125,$B1024))</f>
        <v/>
      </c>
      <c r="F1024" s="16" t="str">
        <f>IF($S1024="","",INDEX(Transjer!$C$6:$C$125,$B1024))</f>
        <v/>
      </c>
      <c r="G1024" s="17" t="str">
        <f>IF($S1024="","",INDEX(Skjermingsrenter!$A$6:$A$35,$C1024))</f>
        <v/>
      </c>
      <c r="H1024" s="18" t="str">
        <f>IF($S1024="","",INDEX(Transjer!$D$6:$D$125,$B1024))</f>
        <v/>
      </c>
      <c r="I1024" s="18" t="str">
        <f>IF($S1024="","",INDEX(Transjer!$E$6:$E$125,$B1024))</f>
        <v/>
      </c>
      <c r="J1024" s="19" t="str">
        <f>IF($S1024="","",INDEX(Skjermingsrenter!$B$6:$B$35,$C1024))</f>
        <v/>
      </c>
      <c r="K1024" s="20" t="str">
        <f t="shared" si="121"/>
        <v/>
      </c>
      <c r="L1024" s="21" t="str">
        <f>IF($S1024="","",IF($G1024&lt;YEAR($F1024),0,$H1024*SUMIFS(Utbytter!$D$6:$D$1005,Utbytter!$A$6:$A$1005,$E1024,Utbytter!$B$6:$B$1005,"&gt;="&amp;$K1024,Utbytter!$B$6:$B$1005,"&lt;="&amp;DATE($G1024,12,31))))</f>
        <v/>
      </c>
      <c r="M1024" s="21" t="str">
        <f t="shared" si="127"/>
        <v/>
      </c>
      <c r="N1024" s="21" t="str">
        <f t="shared" si="122"/>
        <v/>
      </c>
      <c r="O1024" s="21" t="str">
        <f t="shared" si="123"/>
        <v/>
      </c>
      <c r="P1024" s="21" t="str">
        <f t="shared" si="124"/>
        <v/>
      </c>
      <c r="Q1024" s="21" t="str">
        <f t="shared" si="125"/>
        <v/>
      </c>
      <c r="R1024" s="21" t="str">
        <f t="shared" si="126"/>
        <v/>
      </c>
      <c r="S1024" s="7" t="str">
        <f>IF(ROW()-5&lt;=Kontroll!$B$8,1,"")</f>
        <v/>
      </c>
    </row>
    <row r="1025" spans="1:19" x14ac:dyDescent="0.2">
      <c r="A1025" s="7" t="str">
        <f t="shared" si="120"/>
        <v/>
      </c>
      <c r="B1025" s="7" t="str">
        <f>IF($S1025="","",INT(($A1025-1)/Kontroll!$B$6)+1)</f>
        <v/>
      </c>
      <c r="C1025" s="7" t="str">
        <f>IF($S1025="","",MOD($A1025-1,Kontroll!$B$6)+1)</f>
        <v/>
      </c>
      <c r="D1025" s="15" t="str">
        <f>IF($S1025="","",INDEX(Transjer!$A$6:$A$125,$B1025))</f>
        <v/>
      </c>
      <c r="E1025" s="15" t="str">
        <f>IF($S1025="","",INDEX(Transjer!$B$6:$B$125,$B1025))</f>
        <v/>
      </c>
      <c r="F1025" s="16" t="str">
        <f>IF($S1025="","",INDEX(Transjer!$C$6:$C$125,$B1025))</f>
        <v/>
      </c>
      <c r="G1025" s="17" t="str">
        <f>IF($S1025="","",INDEX(Skjermingsrenter!$A$6:$A$35,$C1025))</f>
        <v/>
      </c>
      <c r="H1025" s="18" t="str">
        <f>IF($S1025="","",INDEX(Transjer!$D$6:$D$125,$B1025))</f>
        <v/>
      </c>
      <c r="I1025" s="18" t="str">
        <f>IF($S1025="","",INDEX(Transjer!$E$6:$E$125,$B1025))</f>
        <v/>
      </c>
      <c r="J1025" s="19" t="str">
        <f>IF($S1025="","",INDEX(Skjermingsrenter!$B$6:$B$35,$C1025))</f>
        <v/>
      </c>
      <c r="K1025" s="20" t="str">
        <f t="shared" si="121"/>
        <v/>
      </c>
      <c r="L1025" s="21" t="str">
        <f>IF($S1025="","",IF($G1025&lt;YEAR($F1025),0,$H1025*SUMIFS(Utbytter!$D$6:$D$1005,Utbytter!$A$6:$A$1005,$E1025,Utbytter!$B$6:$B$1005,"&gt;="&amp;$K1025,Utbytter!$B$6:$B$1005,"&lt;="&amp;DATE($G1025,12,31))))</f>
        <v/>
      </c>
      <c r="M1025" s="21" t="str">
        <f t="shared" si="127"/>
        <v/>
      </c>
      <c r="N1025" s="21" t="str">
        <f t="shared" si="122"/>
        <v/>
      </c>
      <c r="O1025" s="21" t="str">
        <f t="shared" si="123"/>
        <v/>
      </c>
      <c r="P1025" s="21" t="str">
        <f t="shared" si="124"/>
        <v/>
      </c>
      <c r="Q1025" s="21" t="str">
        <f t="shared" si="125"/>
        <v/>
      </c>
      <c r="R1025" s="21" t="str">
        <f t="shared" si="126"/>
        <v/>
      </c>
      <c r="S1025" s="7" t="str">
        <f>IF(ROW()-5&lt;=Kontroll!$B$8,1,"")</f>
        <v/>
      </c>
    </row>
    <row r="1026" spans="1:19" x14ac:dyDescent="0.2">
      <c r="A1026" s="7" t="str">
        <f t="shared" si="120"/>
        <v/>
      </c>
      <c r="B1026" s="7" t="str">
        <f>IF($S1026="","",INT(($A1026-1)/Kontroll!$B$6)+1)</f>
        <v/>
      </c>
      <c r="C1026" s="7" t="str">
        <f>IF($S1026="","",MOD($A1026-1,Kontroll!$B$6)+1)</f>
        <v/>
      </c>
      <c r="D1026" s="15" t="str">
        <f>IF($S1026="","",INDEX(Transjer!$A$6:$A$125,$B1026))</f>
        <v/>
      </c>
      <c r="E1026" s="15" t="str">
        <f>IF($S1026="","",INDEX(Transjer!$B$6:$B$125,$B1026))</f>
        <v/>
      </c>
      <c r="F1026" s="16" t="str">
        <f>IF($S1026="","",INDEX(Transjer!$C$6:$C$125,$B1026))</f>
        <v/>
      </c>
      <c r="G1026" s="17" t="str">
        <f>IF($S1026="","",INDEX(Skjermingsrenter!$A$6:$A$35,$C1026))</f>
        <v/>
      </c>
      <c r="H1026" s="18" t="str">
        <f>IF($S1026="","",INDEX(Transjer!$D$6:$D$125,$B1026))</f>
        <v/>
      </c>
      <c r="I1026" s="18" t="str">
        <f>IF($S1026="","",INDEX(Transjer!$E$6:$E$125,$B1026))</f>
        <v/>
      </c>
      <c r="J1026" s="19" t="str">
        <f>IF($S1026="","",INDEX(Skjermingsrenter!$B$6:$B$35,$C1026))</f>
        <v/>
      </c>
      <c r="K1026" s="20" t="str">
        <f t="shared" si="121"/>
        <v/>
      </c>
      <c r="L1026" s="21" t="str">
        <f>IF($S1026="","",IF($G1026&lt;YEAR($F1026),0,$H1026*SUMIFS(Utbytter!$D$6:$D$1005,Utbytter!$A$6:$A$1005,$E1026,Utbytter!$B$6:$B$1005,"&gt;="&amp;$K1026,Utbytter!$B$6:$B$1005,"&lt;="&amp;DATE($G1026,12,31))))</f>
        <v/>
      </c>
      <c r="M1026" s="21" t="str">
        <f t="shared" si="127"/>
        <v/>
      </c>
      <c r="N1026" s="21" t="str">
        <f t="shared" si="122"/>
        <v/>
      </c>
      <c r="O1026" s="21" t="str">
        <f t="shared" si="123"/>
        <v/>
      </c>
      <c r="P1026" s="21" t="str">
        <f t="shared" si="124"/>
        <v/>
      </c>
      <c r="Q1026" s="21" t="str">
        <f t="shared" si="125"/>
        <v/>
      </c>
      <c r="R1026" s="21" t="str">
        <f t="shared" si="126"/>
        <v/>
      </c>
      <c r="S1026" s="7" t="str">
        <f>IF(ROW()-5&lt;=Kontroll!$B$8,1,"")</f>
        <v/>
      </c>
    </row>
    <row r="1027" spans="1:19" x14ac:dyDescent="0.2">
      <c r="A1027" s="7" t="str">
        <f t="shared" si="120"/>
        <v/>
      </c>
      <c r="B1027" s="7" t="str">
        <f>IF($S1027="","",INT(($A1027-1)/Kontroll!$B$6)+1)</f>
        <v/>
      </c>
      <c r="C1027" s="7" t="str">
        <f>IF($S1027="","",MOD($A1027-1,Kontroll!$B$6)+1)</f>
        <v/>
      </c>
      <c r="D1027" s="15" t="str">
        <f>IF($S1027="","",INDEX(Transjer!$A$6:$A$125,$B1027))</f>
        <v/>
      </c>
      <c r="E1027" s="15" t="str">
        <f>IF($S1027="","",INDEX(Transjer!$B$6:$B$125,$B1027))</f>
        <v/>
      </c>
      <c r="F1027" s="16" t="str">
        <f>IF($S1027="","",INDEX(Transjer!$C$6:$C$125,$B1027))</f>
        <v/>
      </c>
      <c r="G1027" s="17" t="str">
        <f>IF($S1027="","",INDEX(Skjermingsrenter!$A$6:$A$35,$C1027))</f>
        <v/>
      </c>
      <c r="H1027" s="18" t="str">
        <f>IF($S1027="","",INDEX(Transjer!$D$6:$D$125,$B1027))</f>
        <v/>
      </c>
      <c r="I1027" s="18" t="str">
        <f>IF($S1027="","",INDEX(Transjer!$E$6:$E$125,$B1027))</f>
        <v/>
      </c>
      <c r="J1027" s="19" t="str">
        <f>IF($S1027="","",INDEX(Skjermingsrenter!$B$6:$B$35,$C1027))</f>
        <v/>
      </c>
      <c r="K1027" s="20" t="str">
        <f t="shared" si="121"/>
        <v/>
      </c>
      <c r="L1027" s="21" t="str">
        <f>IF($S1027="","",IF($G1027&lt;YEAR($F1027),0,$H1027*SUMIFS(Utbytter!$D$6:$D$1005,Utbytter!$A$6:$A$1005,$E1027,Utbytter!$B$6:$B$1005,"&gt;="&amp;$K1027,Utbytter!$B$6:$B$1005,"&lt;="&amp;DATE($G1027,12,31))))</f>
        <v/>
      </c>
      <c r="M1027" s="21" t="str">
        <f t="shared" si="127"/>
        <v/>
      </c>
      <c r="N1027" s="21" t="str">
        <f t="shared" si="122"/>
        <v/>
      </c>
      <c r="O1027" s="21" t="str">
        <f t="shared" si="123"/>
        <v/>
      </c>
      <c r="P1027" s="21" t="str">
        <f t="shared" si="124"/>
        <v/>
      </c>
      <c r="Q1027" s="21" t="str">
        <f t="shared" si="125"/>
        <v/>
      </c>
      <c r="R1027" s="21" t="str">
        <f t="shared" si="126"/>
        <v/>
      </c>
      <c r="S1027" s="7" t="str">
        <f>IF(ROW()-5&lt;=Kontroll!$B$8,1,"")</f>
        <v/>
      </c>
    </row>
    <row r="1028" spans="1:19" x14ac:dyDescent="0.2">
      <c r="A1028" s="7" t="str">
        <f t="shared" si="120"/>
        <v/>
      </c>
      <c r="B1028" s="7" t="str">
        <f>IF($S1028="","",INT(($A1028-1)/Kontroll!$B$6)+1)</f>
        <v/>
      </c>
      <c r="C1028" s="7" t="str">
        <f>IF($S1028="","",MOD($A1028-1,Kontroll!$B$6)+1)</f>
        <v/>
      </c>
      <c r="D1028" s="15" t="str">
        <f>IF($S1028="","",INDEX(Transjer!$A$6:$A$125,$B1028))</f>
        <v/>
      </c>
      <c r="E1028" s="15" t="str">
        <f>IF($S1028="","",INDEX(Transjer!$B$6:$B$125,$B1028))</f>
        <v/>
      </c>
      <c r="F1028" s="16" t="str">
        <f>IF($S1028="","",INDEX(Transjer!$C$6:$C$125,$B1028))</f>
        <v/>
      </c>
      <c r="G1028" s="17" t="str">
        <f>IF($S1028="","",INDEX(Skjermingsrenter!$A$6:$A$35,$C1028))</f>
        <v/>
      </c>
      <c r="H1028" s="18" t="str">
        <f>IF($S1028="","",INDEX(Transjer!$D$6:$D$125,$B1028))</f>
        <v/>
      </c>
      <c r="I1028" s="18" t="str">
        <f>IF($S1028="","",INDEX(Transjer!$E$6:$E$125,$B1028))</f>
        <v/>
      </c>
      <c r="J1028" s="19" t="str">
        <f>IF($S1028="","",INDEX(Skjermingsrenter!$B$6:$B$35,$C1028))</f>
        <v/>
      </c>
      <c r="K1028" s="20" t="str">
        <f t="shared" si="121"/>
        <v/>
      </c>
      <c r="L1028" s="21" t="str">
        <f>IF($S1028="","",IF($G1028&lt;YEAR($F1028),0,$H1028*SUMIFS(Utbytter!$D$6:$D$1005,Utbytter!$A$6:$A$1005,$E1028,Utbytter!$B$6:$B$1005,"&gt;="&amp;$K1028,Utbytter!$B$6:$B$1005,"&lt;="&amp;DATE($G1028,12,31))))</f>
        <v/>
      </c>
      <c r="M1028" s="21" t="str">
        <f t="shared" si="127"/>
        <v/>
      </c>
      <c r="N1028" s="21" t="str">
        <f t="shared" si="122"/>
        <v/>
      </c>
      <c r="O1028" s="21" t="str">
        <f t="shared" si="123"/>
        <v/>
      </c>
      <c r="P1028" s="21" t="str">
        <f t="shared" si="124"/>
        <v/>
      </c>
      <c r="Q1028" s="21" t="str">
        <f t="shared" si="125"/>
        <v/>
      </c>
      <c r="R1028" s="21" t="str">
        <f t="shared" si="126"/>
        <v/>
      </c>
      <c r="S1028" s="7" t="str">
        <f>IF(ROW()-5&lt;=Kontroll!$B$8,1,"")</f>
        <v/>
      </c>
    </row>
    <row r="1029" spans="1:19" x14ac:dyDescent="0.2">
      <c r="A1029" s="7" t="str">
        <f t="shared" si="120"/>
        <v/>
      </c>
      <c r="B1029" s="7" t="str">
        <f>IF($S1029="","",INT(($A1029-1)/Kontroll!$B$6)+1)</f>
        <v/>
      </c>
      <c r="C1029" s="7" t="str">
        <f>IF($S1029="","",MOD($A1029-1,Kontroll!$B$6)+1)</f>
        <v/>
      </c>
      <c r="D1029" s="15" t="str">
        <f>IF($S1029="","",INDEX(Transjer!$A$6:$A$125,$B1029))</f>
        <v/>
      </c>
      <c r="E1029" s="15" t="str">
        <f>IF($S1029="","",INDEX(Transjer!$B$6:$B$125,$B1029))</f>
        <v/>
      </c>
      <c r="F1029" s="16" t="str">
        <f>IF($S1029="","",INDEX(Transjer!$C$6:$C$125,$B1029))</f>
        <v/>
      </c>
      <c r="G1029" s="17" t="str">
        <f>IF($S1029="","",INDEX(Skjermingsrenter!$A$6:$A$35,$C1029))</f>
        <v/>
      </c>
      <c r="H1029" s="18" t="str">
        <f>IF($S1029="","",INDEX(Transjer!$D$6:$D$125,$B1029))</f>
        <v/>
      </c>
      <c r="I1029" s="18" t="str">
        <f>IF($S1029="","",INDEX(Transjer!$E$6:$E$125,$B1029))</f>
        <v/>
      </c>
      <c r="J1029" s="19" t="str">
        <f>IF($S1029="","",INDEX(Skjermingsrenter!$B$6:$B$35,$C1029))</f>
        <v/>
      </c>
      <c r="K1029" s="20" t="str">
        <f t="shared" si="121"/>
        <v/>
      </c>
      <c r="L1029" s="21" t="str">
        <f>IF($S1029="","",IF($G1029&lt;YEAR($F1029),0,$H1029*SUMIFS(Utbytter!$D$6:$D$1005,Utbytter!$A$6:$A$1005,$E1029,Utbytter!$B$6:$B$1005,"&gt;="&amp;$K1029,Utbytter!$B$6:$B$1005,"&lt;="&amp;DATE($G1029,12,31))))</f>
        <v/>
      </c>
      <c r="M1029" s="21" t="str">
        <f t="shared" si="127"/>
        <v/>
      </c>
      <c r="N1029" s="21" t="str">
        <f t="shared" si="122"/>
        <v/>
      </c>
      <c r="O1029" s="21" t="str">
        <f t="shared" si="123"/>
        <v/>
      </c>
      <c r="P1029" s="21" t="str">
        <f t="shared" si="124"/>
        <v/>
      </c>
      <c r="Q1029" s="21" t="str">
        <f t="shared" si="125"/>
        <v/>
      </c>
      <c r="R1029" s="21" t="str">
        <f t="shared" si="126"/>
        <v/>
      </c>
      <c r="S1029" s="7" t="str">
        <f>IF(ROW()-5&lt;=Kontroll!$B$8,1,"")</f>
        <v/>
      </c>
    </row>
    <row r="1030" spans="1:19" x14ac:dyDescent="0.2">
      <c r="A1030" s="7" t="str">
        <f t="shared" ref="A1030:A1093" si="128">IF($S1030="","",ROW()-5)</f>
        <v/>
      </c>
      <c r="B1030" s="7" t="str">
        <f>IF($S1030="","",INT(($A1030-1)/Kontroll!$B$6)+1)</f>
        <v/>
      </c>
      <c r="C1030" s="7" t="str">
        <f>IF($S1030="","",MOD($A1030-1,Kontroll!$B$6)+1)</f>
        <v/>
      </c>
      <c r="D1030" s="15" t="str">
        <f>IF($S1030="","",INDEX(Transjer!$A$6:$A$125,$B1030))</f>
        <v/>
      </c>
      <c r="E1030" s="15" t="str">
        <f>IF($S1030="","",INDEX(Transjer!$B$6:$B$125,$B1030))</f>
        <v/>
      </c>
      <c r="F1030" s="16" t="str">
        <f>IF($S1030="","",INDEX(Transjer!$C$6:$C$125,$B1030))</f>
        <v/>
      </c>
      <c r="G1030" s="17" t="str">
        <f>IF($S1030="","",INDEX(Skjermingsrenter!$A$6:$A$35,$C1030))</f>
        <v/>
      </c>
      <c r="H1030" s="18" t="str">
        <f>IF($S1030="","",INDEX(Transjer!$D$6:$D$125,$B1030))</f>
        <v/>
      </c>
      <c r="I1030" s="18" t="str">
        <f>IF($S1030="","",INDEX(Transjer!$E$6:$E$125,$B1030))</f>
        <v/>
      </c>
      <c r="J1030" s="19" t="str">
        <f>IF($S1030="","",INDEX(Skjermingsrenter!$B$6:$B$35,$C1030))</f>
        <v/>
      </c>
      <c r="K1030" s="20" t="str">
        <f t="shared" ref="K1030:K1093" si="129">IF($S1030="","",MAX(DATE($G1030,1,1),$F1030))</f>
        <v/>
      </c>
      <c r="L1030" s="21" t="str">
        <f>IF($S1030="","",IF($G1030&lt;YEAR($F1030),0,$H1030*SUMIFS(Utbytter!$D$6:$D$1005,Utbytter!$A$6:$A$1005,$E1030,Utbytter!$B$6:$B$1005,"&gt;="&amp;$K1030,Utbytter!$B$6:$B$1005,"&lt;="&amp;DATE($G1030,12,31))))</f>
        <v/>
      </c>
      <c r="M1030" s="21" t="str">
        <f t="shared" si="127"/>
        <v/>
      </c>
      <c r="N1030" s="21" t="str">
        <f t="shared" ref="N1030:N1093" si="130">IF($S1030="","",IF($F1030&lt;=DATE($G1030,12,31),($I1030+$M1030)*$J1030,0))</f>
        <v/>
      </c>
      <c r="O1030" s="21" t="str">
        <f t="shared" ref="O1030:O1093" si="131">IF($S1030="","",$M1030+$N1030)</f>
        <v/>
      </c>
      <c r="P1030" s="21" t="str">
        <f t="shared" ref="P1030:P1093" si="132">IF($S1030="","",MIN($L1030,$O1030))</f>
        <v/>
      </c>
      <c r="Q1030" s="21" t="str">
        <f t="shared" ref="Q1030:Q1093" si="133">IF($S1030="","",$O1030-$P1030)</f>
        <v/>
      </c>
      <c r="R1030" s="21" t="str">
        <f t="shared" ref="R1030:R1093" si="134">IF($S1030="","",$L1030-$P1030)</f>
        <v/>
      </c>
      <c r="S1030" s="7" t="str">
        <f>IF(ROW()-5&lt;=Kontroll!$B$8,1,"")</f>
        <v/>
      </c>
    </row>
    <row r="1031" spans="1:19" x14ac:dyDescent="0.2">
      <c r="A1031" s="7" t="str">
        <f t="shared" si="128"/>
        <v/>
      </c>
      <c r="B1031" s="7" t="str">
        <f>IF($S1031="","",INT(($A1031-1)/Kontroll!$B$6)+1)</f>
        <v/>
      </c>
      <c r="C1031" s="7" t="str">
        <f>IF($S1031="","",MOD($A1031-1,Kontroll!$B$6)+1)</f>
        <v/>
      </c>
      <c r="D1031" s="15" t="str">
        <f>IF($S1031="","",INDEX(Transjer!$A$6:$A$125,$B1031))</f>
        <v/>
      </c>
      <c r="E1031" s="15" t="str">
        <f>IF($S1031="","",INDEX(Transjer!$B$6:$B$125,$B1031))</f>
        <v/>
      </c>
      <c r="F1031" s="16" t="str">
        <f>IF($S1031="","",INDEX(Transjer!$C$6:$C$125,$B1031))</f>
        <v/>
      </c>
      <c r="G1031" s="17" t="str">
        <f>IF($S1031="","",INDEX(Skjermingsrenter!$A$6:$A$35,$C1031))</f>
        <v/>
      </c>
      <c r="H1031" s="18" t="str">
        <f>IF($S1031="","",INDEX(Transjer!$D$6:$D$125,$B1031))</f>
        <v/>
      </c>
      <c r="I1031" s="18" t="str">
        <f>IF($S1031="","",INDEX(Transjer!$E$6:$E$125,$B1031))</f>
        <v/>
      </c>
      <c r="J1031" s="19" t="str">
        <f>IF($S1031="","",INDEX(Skjermingsrenter!$B$6:$B$35,$C1031))</f>
        <v/>
      </c>
      <c r="K1031" s="20" t="str">
        <f t="shared" si="129"/>
        <v/>
      </c>
      <c r="L1031" s="21" t="str">
        <f>IF($S1031="","",IF($G1031&lt;YEAR($F1031),0,$H1031*SUMIFS(Utbytter!$D$6:$D$1005,Utbytter!$A$6:$A$1005,$E1031,Utbytter!$B$6:$B$1005,"&gt;="&amp;$K1031,Utbytter!$B$6:$B$1005,"&lt;="&amp;DATE($G1031,12,31))))</f>
        <v/>
      </c>
      <c r="M1031" s="21" t="str">
        <f t="shared" ref="M1031:M1094" si="135">IF($S1031="","",IF($C1031=1,0,IF($D1031=$D1030,$Q1030,0)))</f>
        <v/>
      </c>
      <c r="N1031" s="21" t="str">
        <f t="shared" si="130"/>
        <v/>
      </c>
      <c r="O1031" s="21" t="str">
        <f t="shared" si="131"/>
        <v/>
      </c>
      <c r="P1031" s="21" t="str">
        <f t="shared" si="132"/>
        <v/>
      </c>
      <c r="Q1031" s="21" t="str">
        <f t="shared" si="133"/>
        <v/>
      </c>
      <c r="R1031" s="21" t="str">
        <f t="shared" si="134"/>
        <v/>
      </c>
      <c r="S1031" s="7" t="str">
        <f>IF(ROW()-5&lt;=Kontroll!$B$8,1,"")</f>
        <v/>
      </c>
    </row>
    <row r="1032" spans="1:19" x14ac:dyDescent="0.2">
      <c r="A1032" s="7" t="str">
        <f t="shared" si="128"/>
        <v/>
      </c>
      <c r="B1032" s="7" t="str">
        <f>IF($S1032="","",INT(($A1032-1)/Kontroll!$B$6)+1)</f>
        <v/>
      </c>
      <c r="C1032" s="7" t="str">
        <f>IF($S1032="","",MOD($A1032-1,Kontroll!$B$6)+1)</f>
        <v/>
      </c>
      <c r="D1032" s="15" t="str">
        <f>IF($S1032="","",INDEX(Transjer!$A$6:$A$125,$B1032))</f>
        <v/>
      </c>
      <c r="E1032" s="15" t="str">
        <f>IF($S1032="","",INDEX(Transjer!$B$6:$B$125,$B1032))</f>
        <v/>
      </c>
      <c r="F1032" s="16" t="str">
        <f>IF($S1032="","",INDEX(Transjer!$C$6:$C$125,$B1032))</f>
        <v/>
      </c>
      <c r="G1032" s="17" t="str">
        <f>IF($S1032="","",INDEX(Skjermingsrenter!$A$6:$A$35,$C1032))</f>
        <v/>
      </c>
      <c r="H1032" s="18" t="str">
        <f>IF($S1032="","",INDEX(Transjer!$D$6:$D$125,$B1032))</f>
        <v/>
      </c>
      <c r="I1032" s="18" t="str">
        <f>IF($S1032="","",INDEX(Transjer!$E$6:$E$125,$B1032))</f>
        <v/>
      </c>
      <c r="J1032" s="19" t="str">
        <f>IF($S1032="","",INDEX(Skjermingsrenter!$B$6:$B$35,$C1032))</f>
        <v/>
      </c>
      <c r="K1032" s="20" t="str">
        <f t="shared" si="129"/>
        <v/>
      </c>
      <c r="L1032" s="21" t="str">
        <f>IF($S1032="","",IF($G1032&lt;YEAR($F1032),0,$H1032*SUMIFS(Utbytter!$D$6:$D$1005,Utbytter!$A$6:$A$1005,$E1032,Utbytter!$B$6:$B$1005,"&gt;="&amp;$K1032,Utbytter!$B$6:$B$1005,"&lt;="&amp;DATE($G1032,12,31))))</f>
        <v/>
      </c>
      <c r="M1032" s="21" t="str">
        <f t="shared" si="135"/>
        <v/>
      </c>
      <c r="N1032" s="21" t="str">
        <f t="shared" si="130"/>
        <v/>
      </c>
      <c r="O1032" s="21" t="str">
        <f t="shared" si="131"/>
        <v/>
      </c>
      <c r="P1032" s="21" t="str">
        <f t="shared" si="132"/>
        <v/>
      </c>
      <c r="Q1032" s="21" t="str">
        <f t="shared" si="133"/>
        <v/>
      </c>
      <c r="R1032" s="21" t="str">
        <f t="shared" si="134"/>
        <v/>
      </c>
      <c r="S1032" s="7" t="str">
        <f>IF(ROW()-5&lt;=Kontroll!$B$8,1,"")</f>
        <v/>
      </c>
    </row>
    <row r="1033" spans="1:19" x14ac:dyDescent="0.2">
      <c r="A1033" s="7" t="str">
        <f t="shared" si="128"/>
        <v/>
      </c>
      <c r="B1033" s="7" t="str">
        <f>IF($S1033="","",INT(($A1033-1)/Kontroll!$B$6)+1)</f>
        <v/>
      </c>
      <c r="C1033" s="7" t="str">
        <f>IF($S1033="","",MOD($A1033-1,Kontroll!$B$6)+1)</f>
        <v/>
      </c>
      <c r="D1033" s="15" t="str">
        <f>IF($S1033="","",INDEX(Transjer!$A$6:$A$125,$B1033))</f>
        <v/>
      </c>
      <c r="E1033" s="15" t="str">
        <f>IF($S1033="","",INDEX(Transjer!$B$6:$B$125,$B1033))</f>
        <v/>
      </c>
      <c r="F1033" s="16" t="str">
        <f>IF($S1033="","",INDEX(Transjer!$C$6:$C$125,$B1033))</f>
        <v/>
      </c>
      <c r="G1033" s="17" t="str">
        <f>IF($S1033="","",INDEX(Skjermingsrenter!$A$6:$A$35,$C1033))</f>
        <v/>
      </c>
      <c r="H1033" s="18" t="str">
        <f>IF($S1033="","",INDEX(Transjer!$D$6:$D$125,$B1033))</f>
        <v/>
      </c>
      <c r="I1033" s="18" t="str">
        <f>IF($S1033="","",INDEX(Transjer!$E$6:$E$125,$B1033))</f>
        <v/>
      </c>
      <c r="J1033" s="19" t="str">
        <f>IF($S1033="","",INDEX(Skjermingsrenter!$B$6:$B$35,$C1033))</f>
        <v/>
      </c>
      <c r="K1033" s="20" t="str">
        <f t="shared" si="129"/>
        <v/>
      </c>
      <c r="L1033" s="21" t="str">
        <f>IF($S1033="","",IF($G1033&lt;YEAR($F1033),0,$H1033*SUMIFS(Utbytter!$D$6:$D$1005,Utbytter!$A$6:$A$1005,$E1033,Utbytter!$B$6:$B$1005,"&gt;="&amp;$K1033,Utbytter!$B$6:$B$1005,"&lt;="&amp;DATE($G1033,12,31))))</f>
        <v/>
      </c>
      <c r="M1033" s="21" t="str">
        <f t="shared" si="135"/>
        <v/>
      </c>
      <c r="N1033" s="21" t="str">
        <f t="shared" si="130"/>
        <v/>
      </c>
      <c r="O1033" s="21" t="str">
        <f t="shared" si="131"/>
        <v/>
      </c>
      <c r="P1033" s="21" t="str">
        <f t="shared" si="132"/>
        <v/>
      </c>
      <c r="Q1033" s="21" t="str">
        <f t="shared" si="133"/>
        <v/>
      </c>
      <c r="R1033" s="21" t="str">
        <f t="shared" si="134"/>
        <v/>
      </c>
      <c r="S1033" s="7" t="str">
        <f>IF(ROW()-5&lt;=Kontroll!$B$8,1,"")</f>
        <v/>
      </c>
    </row>
    <row r="1034" spans="1:19" x14ac:dyDescent="0.2">
      <c r="A1034" s="7" t="str">
        <f t="shared" si="128"/>
        <v/>
      </c>
      <c r="B1034" s="7" t="str">
        <f>IF($S1034="","",INT(($A1034-1)/Kontroll!$B$6)+1)</f>
        <v/>
      </c>
      <c r="C1034" s="7" t="str">
        <f>IF($S1034="","",MOD($A1034-1,Kontroll!$B$6)+1)</f>
        <v/>
      </c>
      <c r="D1034" s="15" t="str">
        <f>IF($S1034="","",INDEX(Transjer!$A$6:$A$125,$B1034))</f>
        <v/>
      </c>
      <c r="E1034" s="15" t="str">
        <f>IF($S1034="","",INDEX(Transjer!$B$6:$B$125,$B1034))</f>
        <v/>
      </c>
      <c r="F1034" s="16" t="str">
        <f>IF($S1034="","",INDEX(Transjer!$C$6:$C$125,$B1034))</f>
        <v/>
      </c>
      <c r="G1034" s="17" t="str">
        <f>IF($S1034="","",INDEX(Skjermingsrenter!$A$6:$A$35,$C1034))</f>
        <v/>
      </c>
      <c r="H1034" s="18" t="str">
        <f>IF($S1034="","",INDEX(Transjer!$D$6:$D$125,$B1034))</f>
        <v/>
      </c>
      <c r="I1034" s="18" t="str">
        <f>IF($S1034="","",INDEX(Transjer!$E$6:$E$125,$B1034))</f>
        <v/>
      </c>
      <c r="J1034" s="19" t="str">
        <f>IF($S1034="","",INDEX(Skjermingsrenter!$B$6:$B$35,$C1034))</f>
        <v/>
      </c>
      <c r="K1034" s="20" t="str">
        <f t="shared" si="129"/>
        <v/>
      </c>
      <c r="L1034" s="21" t="str">
        <f>IF($S1034="","",IF($G1034&lt;YEAR($F1034),0,$H1034*SUMIFS(Utbytter!$D$6:$D$1005,Utbytter!$A$6:$A$1005,$E1034,Utbytter!$B$6:$B$1005,"&gt;="&amp;$K1034,Utbytter!$B$6:$B$1005,"&lt;="&amp;DATE($G1034,12,31))))</f>
        <v/>
      </c>
      <c r="M1034" s="21" t="str">
        <f t="shared" si="135"/>
        <v/>
      </c>
      <c r="N1034" s="21" t="str">
        <f t="shared" si="130"/>
        <v/>
      </c>
      <c r="O1034" s="21" t="str">
        <f t="shared" si="131"/>
        <v/>
      </c>
      <c r="P1034" s="21" t="str">
        <f t="shared" si="132"/>
        <v/>
      </c>
      <c r="Q1034" s="21" t="str">
        <f t="shared" si="133"/>
        <v/>
      </c>
      <c r="R1034" s="21" t="str">
        <f t="shared" si="134"/>
        <v/>
      </c>
      <c r="S1034" s="7" t="str">
        <f>IF(ROW()-5&lt;=Kontroll!$B$8,1,"")</f>
        <v/>
      </c>
    </row>
    <row r="1035" spans="1:19" x14ac:dyDescent="0.2">
      <c r="A1035" s="7" t="str">
        <f t="shared" si="128"/>
        <v/>
      </c>
      <c r="B1035" s="7" t="str">
        <f>IF($S1035="","",INT(($A1035-1)/Kontroll!$B$6)+1)</f>
        <v/>
      </c>
      <c r="C1035" s="7" t="str">
        <f>IF($S1035="","",MOD($A1035-1,Kontroll!$B$6)+1)</f>
        <v/>
      </c>
      <c r="D1035" s="15" t="str">
        <f>IF($S1035="","",INDEX(Transjer!$A$6:$A$125,$B1035))</f>
        <v/>
      </c>
      <c r="E1035" s="15" t="str">
        <f>IF($S1035="","",INDEX(Transjer!$B$6:$B$125,$B1035))</f>
        <v/>
      </c>
      <c r="F1035" s="16" t="str">
        <f>IF($S1035="","",INDEX(Transjer!$C$6:$C$125,$B1035))</f>
        <v/>
      </c>
      <c r="G1035" s="17" t="str">
        <f>IF($S1035="","",INDEX(Skjermingsrenter!$A$6:$A$35,$C1035))</f>
        <v/>
      </c>
      <c r="H1035" s="18" t="str">
        <f>IF($S1035="","",INDEX(Transjer!$D$6:$D$125,$B1035))</f>
        <v/>
      </c>
      <c r="I1035" s="18" t="str">
        <f>IF($S1035="","",INDEX(Transjer!$E$6:$E$125,$B1035))</f>
        <v/>
      </c>
      <c r="J1035" s="19" t="str">
        <f>IF($S1035="","",INDEX(Skjermingsrenter!$B$6:$B$35,$C1035))</f>
        <v/>
      </c>
      <c r="K1035" s="20" t="str">
        <f t="shared" si="129"/>
        <v/>
      </c>
      <c r="L1035" s="21" t="str">
        <f>IF($S1035="","",IF($G1035&lt;YEAR($F1035),0,$H1035*SUMIFS(Utbytter!$D$6:$D$1005,Utbytter!$A$6:$A$1005,$E1035,Utbytter!$B$6:$B$1005,"&gt;="&amp;$K1035,Utbytter!$B$6:$B$1005,"&lt;="&amp;DATE($G1035,12,31))))</f>
        <v/>
      </c>
      <c r="M1035" s="21" t="str">
        <f t="shared" si="135"/>
        <v/>
      </c>
      <c r="N1035" s="21" t="str">
        <f t="shared" si="130"/>
        <v/>
      </c>
      <c r="O1035" s="21" t="str">
        <f t="shared" si="131"/>
        <v/>
      </c>
      <c r="P1035" s="21" t="str">
        <f t="shared" si="132"/>
        <v/>
      </c>
      <c r="Q1035" s="21" t="str">
        <f t="shared" si="133"/>
        <v/>
      </c>
      <c r="R1035" s="21" t="str">
        <f t="shared" si="134"/>
        <v/>
      </c>
      <c r="S1035" s="7" t="str">
        <f>IF(ROW()-5&lt;=Kontroll!$B$8,1,"")</f>
        <v/>
      </c>
    </row>
    <row r="1036" spans="1:19" x14ac:dyDescent="0.2">
      <c r="A1036" s="7" t="str">
        <f t="shared" si="128"/>
        <v/>
      </c>
      <c r="B1036" s="7" t="str">
        <f>IF($S1036="","",INT(($A1036-1)/Kontroll!$B$6)+1)</f>
        <v/>
      </c>
      <c r="C1036" s="7" t="str">
        <f>IF($S1036="","",MOD($A1036-1,Kontroll!$B$6)+1)</f>
        <v/>
      </c>
      <c r="D1036" s="15" t="str">
        <f>IF($S1036="","",INDEX(Transjer!$A$6:$A$125,$B1036))</f>
        <v/>
      </c>
      <c r="E1036" s="15" t="str">
        <f>IF($S1036="","",INDEX(Transjer!$B$6:$B$125,$B1036))</f>
        <v/>
      </c>
      <c r="F1036" s="16" t="str">
        <f>IF($S1036="","",INDEX(Transjer!$C$6:$C$125,$B1036))</f>
        <v/>
      </c>
      <c r="G1036" s="17" t="str">
        <f>IF($S1036="","",INDEX(Skjermingsrenter!$A$6:$A$35,$C1036))</f>
        <v/>
      </c>
      <c r="H1036" s="18" t="str">
        <f>IF($S1036="","",INDEX(Transjer!$D$6:$D$125,$B1036))</f>
        <v/>
      </c>
      <c r="I1036" s="18" t="str">
        <f>IF($S1036="","",INDEX(Transjer!$E$6:$E$125,$B1036))</f>
        <v/>
      </c>
      <c r="J1036" s="19" t="str">
        <f>IF($S1036="","",INDEX(Skjermingsrenter!$B$6:$B$35,$C1036))</f>
        <v/>
      </c>
      <c r="K1036" s="20" t="str">
        <f t="shared" si="129"/>
        <v/>
      </c>
      <c r="L1036" s="21" t="str">
        <f>IF($S1036="","",IF($G1036&lt;YEAR($F1036),0,$H1036*SUMIFS(Utbytter!$D$6:$D$1005,Utbytter!$A$6:$A$1005,$E1036,Utbytter!$B$6:$B$1005,"&gt;="&amp;$K1036,Utbytter!$B$6:$B$1005,"&lt;="&amp;DATE($G1036,12,31))))</f>
        <v/>
      </c>
      <c r="M1036" s="21" t="str">
        <f t="shared" si="135"/>
        <v/>
      </c>
      <c r="N1036" s="21" t="str">
        <f t="shared" si="130"/>
        <v/>
      </c>
      <c r="O1036" s="21" t="str">
        <f t="shared" si="131"/>
        <v/>
      </c>
      <c r="P1036" s="21" t="str">
        <f t="shared" si="132"/>
        <v/>
      </c>
      <c r="Q1036" s="21" t="str">
        <f t="shared" si="133"/>
        <v/>
      </c>
      <c r="R1036" s="21" t="str">
        <f t="shared" si="134"/>
        <v/>
      </c>
      <c r="S1036" s="7" t="str">
        <f>IF(ROW()-5&lt;=Kontroll!$B$8,1,"")</f>
        <v/>
      </c>
    </row>
    <row r="1037" spans="1:19" x14ac:dyDescent="0.2">
      <c r="A1037" s="7" t="str">
        <f t="shared" si="128"/>
        <v/>
      </c>
      <c r="B1037" s="7" t="str">
        <f>IF($S1037="","",INT(($A1037-1)/Kontroll!$B$6)+1)</f>
        <v/>
      </c>
      <c r="C1037" s="7" t="str">
        <f>IF($S1037="","",MOD($A1037-1,Kontroll!$B$6)+1)</f>
        <v/>
      </c>
      <c r="D1037" s="15" t="str">
        <f>IF($S1037="","",INDEX(Transjer!$A$6:$A$125,$B1037))</f>
        <v/>
      </c>
      <c r="E1037" s="15" t="str">
        <f>IF($S1037="","",INDEX(Transjer!$B$6:$B$125,$B1037))</f>
        <v/>
      </c>
      <c r="F1037" s="16" t="str">
        <f>IF($S1037="","",INDEX(Transjer!$C$6:$C$125,$B1037))</f>
        <v/>
      </c>
      <c r="G1037" s="17" t="str">
        <f>IF($S1037="","",INDEX(Skjermingsrenter!$A$6:$A$35,$C1037))</f>
        <v/>
      </c>
      <c r="H1037" s="18" t="str">
        <f>IF($S1037="","",INDEX(Transjer!$D$6:$D$125,$B1037))</f>
        <v/>
      </c>
      <c r="I1037" s="18" t="str">
        <f>IF($S1037="","",INDEX(Transjer!$E$6:$E$125,$B1037))</f>
        <v/>
      </c>
      <c r="J1037" s="19" t="str">
        <f>IF($S1037="","",INDEX(Skjermingsrenter!$B$6:$B$35,$C1037))</f>
        <v/>
      </c>
      <c r="K1037" s="20" t="str">
        <f t="shared" si="129"/>
        <v/>
      </c>
      <c r="L1037" s="21" t="str">
        <f>IF($S1037="","",IF($G1037&lt;YEAR($F1037),0,$H1037*SUMIFS(Utbytter!$D$6:$D$1005,Utbytter!$A$6:$A$1005,$E1037,Utbytter!$B$6:$B$1005,"&gt;="&amp;$K1037,Utbytter!$B$6:$B$1005,"&lt;="&amp;DATE($G1037,12,31))))</f>
        <v/>
      </c>
      <c r="M1037" s="21" t="str">
        <f t="shared" si="135"/>
        <v/>
      </c>
      <c r="N1037" s="21" t="str">
        <f t="shared" si="130"/>
        <v/>
      </c>
      <c r="O1037" s="21" t="str">
        <f t="shared" si="131"/>
        <v/>
      </c>
      <c r="P1037" s="21" t="str">
        <f t="shared" si="132"/>
        <v/>
      </c>
      <c r="Q1037" s="21" t="str">
        <f t="shared" si="133"/>
        <v/>
      </c>
      <c r="R1037" s="21" t="str">
        <f t="shared" si="134"/>
        <v/>
      </c>
      <c r="S1037" s="7" t="str">
        <f>IF(ROW()-5&lt;=Kontroll!$B$8,1,"")</f>
        <v/>
      </c>
    </row>
    <row r="1038" spans="1:19" x14ac:dyDescent="0.2">
      <c r="A1038" s="7" t="str">
        <f t="shared" si="128"/>
        <v/>
      </c>
      <c r="B1038" s="7" t="str">
        <f>IF($S1038="","",INT(($A1038-1)/Kontroll!$B$6)+1)</f>
        <v/>
      </c>
      <c r="C1038" s="7" t="str">
        <f>IF($S1038="","",MOD($A1038-1,Kontroll!$B$6)+1)</f>
        <v/>
      </c>
      <c r="D1038" s="15" t="str">
        <f>IF($S1038="","",INDEX(Transjer!$A$6:$A$125,$B1038))</f>
        <v/>
      </c>
      <c r="E1038" s="15" t="str">
        <f>IF($S1038="","",INDEX(Transjer!$B$6:$B$125,$B1038))</f>
        <v/>
      </c>
      <c r="F1038" s="16" t="str">
        <f>IF($S1038="","",INDEX(Transjer!$C$6:$C$125,$B1038))</f>
        <v/>
      </c>
      <c r="G1038" s="17" t="str">
        <f>IF($S1038="","",INDEX(Skjermingsrenter!$A$6:$A$35,$C1038))</f>
        <v/>
      </c>
      <c r="H1038" s="18" t="str">
        <f>IF($S1038="","",INDEX(Transjer!$D$6:$D$125,$B1038))</f>
        <v/>
      </c>
      <c r="I1038" s="18" t="str">
        <f>IF($S1038="","",INDEX(Transjer!$E$6:$E$125,$B1038))</f>
        <v/>
      </c>
      <c r="J1038" s="19" t="str">
        <f>IF($S1038="","",INDEX(Skjermingsrenter!$B$6:$B$35,$C1038))</f>
        <v/>
      </c>
      <c r="K1038" s="20" t="str">
        <f t="shared" si="129"/>
        <v/>
      </c>
      <c r="L1038" s="21" t="str">
        <f>IF($S1038="","",IF($G1038&lt;YEAR($F1038),0,$H1038*SUMIFS(Utbytter!$D$6:$D$1005,Utbytter!$A$6:$A$1005,$E1038,Utbytter!$B$6:$B$1005,"&gt;="&amp;$K1038,Utbytter!$B$6:$B$1005,"&lt;="&amp;DATE($G1038,12,31))))</f>
        <v/>
      </c>
      <c r="M1038" s="21" t="str">
        <f t="shared" si="135"/>
        <v/>
      </c>
      <c r="N1038" s="21" t="str">
        <f t="shared" si="130"/>
        <v/>
      </c>
      <c r="O1038" s="21" t="str">
        <f t="shared" si="131"/>
        <v/>
      </c>
      <c r="P1038" s="21" t="str">
        <f t="shared" si="132"/>
        <v/>
      </c>
      <c r="Q1038" s="21" t="str">
        <f t="shared" si="133"/>
        <v/>
      </c>
      <c r="R1038" s="21" t="str">
        <f t="shared" si="134"/>
        <v/>
      </c>
      <c r="S1038" s="7" t="str">
        <f>IF(ROW()-5&lt;=Kontroll!$B$8,1,"")</f>
        <v/>
      </c>
    </row>
    <row r="1039" spans="1:19" x14ac:dyDescent="0.2">
      <c r="A1039" s="7" t="str">
        <f t="shared" si="128"/>
        <v/>
      </c>
      <c r="B1039" s="7" t="str">
        <f>IF($S1039="","",INT(($A1039-1)/Kontroll!$B$6)+1)</f>
        <v/>
      </c>
      <c r="C1039" s="7" t="str">
        <f>IF($S1039="","",MOD($A1039-1,Kontroll!$B$6)+1)</f>
        <v/>
      </c>
      <c r="D1039" s="15" t="str">
        <f>IF($S1039="","",INDEX(Transjer!$A$6:$A$125,$B1039))</f>
        <v/>
      </c>
      <c r="E1039" s="15" t="str">
        <f>IF($S1039="","",INDEX(Transjer!$B$6:$B$125,$B1039))</f>
        <v/>
      </c>
      <c r="F1039" s="16" t="str">
        <f>IF($S1039="","",INDEX(Transjer!$C$6:$C$125,$B1039))</f>
        <v/>
      </c>
      <c r="G1039" s="17" t="str">
        <f>IF($S1039="","",INDEX(Skjermingsrenter!$A$6:$A$35,$C1039))</f>
        <v/>
      </c>
      <c r="H1039" s="18" t="str">
        <f>IF($S1039="","",INDEX(Transjer!$D$6:$D$125,$B1039))</f>
        <v/>
      </c>
      <c r="I1039" s="18" t="str">
        <f>IF($S1039="","",INDEX(Transjer!$E$6:$E$125,$B1039))</f>
        <v/>
      </c>
      <c r="J1039" s="19" t="str">
        <f>IF($S1039="","",INDEX(Skjermingsrenter!$B$6:$B$35,$C1039))</f>
        <v/>
      </c>
      <c r="K1039" s="20" t="str">
        <f t="shared" si="129"/>
        <v/>
      </c>
      <c r="L1039" s="21" t="str">
        <f>IF($S1039="","",IF($G1039&lt;YEAR($F1039),0,$H1039*SUMIFS(Utbytter!$D$6:$D$1005,Utbytter!$A$6:$A$1005,$E1039,Utbytter!$B$6:$B$1005,"&gt;="&amp;$K1039,Utbytter!$B$6:$B$1005,"&lt;="&amp;DATE($G1039,12,31))))</f>
        <v/>
      </c>
      <c r="M1039" s="21" t="str">
        <f t="shared" si="135"/>
        <v/>
      </c>
      <c r="N1039" s="21" t="str">
        <f t="shared" si="130"/>
        <v/>
      </c>
      <c r="O1039" s="21" t="str">
        <f t="shared" si="131"/>
        <v/>
      </c>
      <c r="P1039" s="21" t="str">
        <f t="shared" si="132"/>
        <v/>
      </c>
      <c r="Q1039" s="21" t="str">
        <f t="shared" si="133"/>
        <v/>
      </c>
      <c r="R1039" s="21" t="str">
        <f t="shared" si="134"/>
        <v/>
      </c>
      <c r="S1039" s="7" t="str">
        <f>IF(ROW()-5&lt;=Kontroll!$B$8,1,"")</f>
        <v/>
      </c>
    </row>
    <row r="1040" spans="1:19" x14ac:dyDescent="0.2">
      <c r="A1040" s="7" t="str">
        <f t="shared" si="128"/>
        <v/>
      </c>
      <c r="B1040" s="7" t="str">
        <f>IF($S1040="","",INT(($A1040-1)/Kontroll!$B$6)+1)</f>
        <v/>
      </c>
      <c r="C1040" s="7" t="str">
        <f>IF($S1040="","",MOD($A1040-1,Kontroll!$B$6)+1)</f>
        <v/>
      </c>
      <c r="D1040" s="15" t="str">
        <f>IF($S1040="","",INDEX(Transjer!$A$6:$A$125,$B1040))</f>
        <v/>
      </c>
      <c r="E1040" s="15" t="str">
        <f>IF($S1040="","",INDEX(Transjer!$B$6:$B$125,$B1040))</f>
        <v/>
      </c>
      <c r="F1040" s="16" t="str">
        <f>IF($S1040="","",INDEX(Transjer!$C$6:$C$125,$B1040))</f>
        <v/>
      </c>
      <c r="G1040" s="17" t="str">
        <f>IF($S1040="","",INDEX(Skjermingsrenter!$A$6:$A$35,$C1040))</f>
        <v/>
      </c>
      <c r="H1040" s="18" t="str">
        <f>IF($S1040="","",INDEX(Transjer!$D$6:$D$125,$B1040))</f>
        <v/>
      </c>
      <c r="I1040" s="18" t="str">
        <f>IF($S1040="","",INDEX(Transjer!$E$6:$E$125,$B1040))</f>
        <v/>
      </c>
      <c r="J1040" s="19" t="str">
        <f>IF($S1040="","",INDEX(Skjermingsrenter!$B$6:$B$35,$C1040))</f>
        <v/>
      </c>
      <c r="K1040" s="20" t="str">
        <f t="shared" si="129"/>
        <v/>
      </c>
      <c r="L1040" s="21" t="str">
        <f>IF($S1040="","",IF($G1040&lt;YEAR($F1040),0,$H1040*SUMIFS(Utbytter!$D$6:$D$1005,Utbytter!$A$6:$A$1005,$E1040,Utbytter!$B$6:$B$1005,"&gt;="&amp;$K1040,Utbytter!$B$6:$B$1005,"&lt;="&amp;DATE($G1040,12,31))))</f>
        <v/>
      </c>
      <c r="M1040" s="21" t="str">
        <f t="shared" si="135"/>
        <v/>
      </c>
      <c r="N1040" s="21" t="str">
        <f t="shared" si="130"/>
        <v/>
      </c>
      <c r="O1040" s="21" t="str">
        <f t="shared" si="131"/>
        <v/>
      </c>
      <c r="P1040" s="21" t="str">
        <f t="shared" si="132"/>
        <v/>
      </c>
      <c r="Q1040" s="21" t="str">
        <f t="shared" si="133"/>
        <v/>
      </c>
      <c r="R1040" s="21" t="str">
        <f t="shared" si="134"/>
        <v/>
      </c>
      <c r="S1040" s="7" t="str">
        <f>IF(ROW()-5&lt;=Kontroll!$B$8,1,"")</f>
        <v/>
      </c>
    </row>
    <row r="1041" spans="1:19" x14ac:dyDescent="0.2">
      <c r="A1041" s="7" t="str">
        <f t="shared" si="128"/>
        <v/>
      </c>
      <c r="B1041" s="7" t="str">
        <f>IF($S1041="","",INT(($A1041-1)/Kontroll!$B$6)+1)</f>
        <v/>
      </c>
      <c r="C1041" s="7" t="str">
        <f>IF($S1041="","",MOD($A1041-1,Kontroll!$B$6)+1)</f>
        <v/>
      </c>
      <c r="D1041" s="15" t="str">
        <f>IF($S1041="","",INDEX(Transjer!$A$6:$A$125,$B1041))</f>
        <v/>
      </c>
      <c r="E1041" s="15" t="str">
        <f>IF($S1041="","",INDEX(Transjer!$B$6:$B$125,$B1041))</f>
        <v/>
      </c>
      <c r="F1041" s="16" t="str">
        <f>IF($S1041="","",INDEX(Transjer!$C$6:$C$125,$B1041))</f>
        <v/>
      </c>
      <c r="G1041" s="17" t="str">
        <f>IF($S1041="","",INDEX(Skjermingsrenter!$A$6:$A$35,$C1041))</f>
        <v/>
      </c>
      <c r="H1041" s="18" t="str">
        <f>IF($S1041="","",INDEX(Transjer!$D$6:$D$125,$B1041))</f>
        <v/>
      </c>
      <c r="I1041" s="18" t="str">
        <f>IF($S1041="","",INDEX(Transjer!$E$6:$E$125,$B1041))</f>
        <v/>
      </c>
      <c r="J1041" s="19" t="str">
        <f>IF($S1041="","",INDEX(Skjermingsrenter!$B$6:$B$35,$C1041))</f>
        <v/>
      </c>
      <c r="K1041" s="20" t="str">
        <f t="shared" si="129"/>
        <v/>
      </c>
      <c r="L1041" s="21" t="str">
        <f>IF($S1041="","",IF($G1041&lt;YEAR($F1041),0,$H1041*SUMIFS(Utbytter!$D$6:$D$1005,Utbytter!$A$6:$A$1005,$E1041,Utbytter!$B$6:$B$1005,"&gt;="&amp;$K1041,Utbytter!$B$6:$B$1005,"&lt;="&amp;DATE($G1041,12,31))))</f>
        <v/>
      </c>
      <c r="M1041" s="21" t="str">
        <f t="shared" si="135"/>
        <v/>
      </c>
      <c r="N1041" s="21" t="str">
        <f t="shared" si="130"/>
        <v/>
      </c>
      <c r="O1041" s="21" t="str">
        <f t="shared" si="131"/>
        <v/>
      </c>
      <c r="P1041" s="21" t="str">
        <f t="shared" si="132"/>
        <v/>
      </c>
      <c r="Q1041" s="21" t="str">
        <f t="shared" si="133"/>
        <v/>
      </c>
      <c r="R1041" s="21" t="str">
        <f t="shared" si="134"/>
        <v/>
      </c>
      <c r="S1041" s="7" t="str">
        <f>IF(ROW()-5&lt;=Kontroll!$B$8,1,"")</f>
        <v/>
      </c>
    </row>
    <row r="1042" spans="1:19" x14ac:dyDescent="0.2">
      <c r="A1042" s="7" t="str">
        <f t="shared" si="128"/>
        <v/>
      </c>
      <c r="B1042" s="7" t="str">
        <f>IF($S1042="","",INT(($A1042-1)/Kontroll!$B$6)+1)</f>
        <v/>
      </c>
      <c r="C1042" s="7" t="str">
        <f>IF($S1042="","",MOD($A1042-1,Kontroll!$B$6)+1)</f>
        <v/>
      </c>
      <c r="D1042" s="15" t="str">
        <f>IF($S1042="","",INDEX(Transjer!$A$6:$A$125,$B1042))</f>
        <v/>
      </c>
      <c r="E1042" s="15" t="str">
        <f>IF($S1042="","",INDEX(Transjer!$B$6:$B$125,$B1042))</f>
        <v/>
      </c>
      <c r="F1042" s="16" t="str">
        <f>IF($S1042="","",INDEX(Transjer!$C$6:$C$125,$B1042))</f>
        <v/>
      </c>
      <c r="G1042" s="17" t="str">
        <f>IF($S1042="","",INDEX(Skjermingsrenter!$A$6:$A$35,$C1042))</f>
        <v/>
      </c>
      <c r="H1042" s="18" t="str">
        <f>IF($S1042="","",INDEX(Transjer!$D$6:$D$125,$B1042))</f>
        <v/>
      </c>
      <c r="I1042" s="18" t="str">
        <f>IF($S1042="","",INDEX(Transjer!$E$6:$E$125,$B1042))</f>
        <v/>
      </c>
      <c r="J1042" s="19" t="str">
        <f>IF($S1042="","",INDEX(Skjermingsrenter!$B$6:$B$35,$C1042))</f>
        <v/>
      </c>
      <c r="K1042" s="20" t="str">
        <f t="shared" si="129"/>
        <v/>
      </c>
      <c r="L1042" s="21" t="str">
        <f>IF($S1042="","",IF($G1042&lt;YEAR($F1042),0,$H1042*SUMIFS(Utbytter!$D$6:$D$1005,Utbytter!$A$6:$A$1005,$E1042,Utbytter!$B$6:$B$1005,"&gt;="&amp;$K1042,Utbytter!$B$6:$B$1005,"&lt;="&amp;DATE($G1042,12,31))))</f>
        <v/>
      </c>
      <c r="M1042" s="21" t="str">
        <f t="shared" si="135"/>
        <v/>
      </c>
      <c r="N1042" s="21" t="str">
        <f t="shared" si="130"/>
        <v/>
      </c>
      <c r="O1042" s="21" t="str">
        <f t="shared" si="131"/>
        <v/>
      </c>
      <c r="P1042" s="21" t="str">
        <f t="shared" si="132"/>
        <v/>
      </c>
      <c r="Q1042" s="21" t="str">
        <f t="shared" si="133"/>
        <v/>
      </c>
      <c r="R1042" s="21" t="str">
        <f t="shared" si="134"/>
        <v/>
      </c>
      <c r="S1042" s="7" t="str">
        <f>IF(ROW()-5&lt;=Kontroll!$B$8,1,"")</f>
        <v/>
      </c>
    </row>
    <row r="1043" spans="1:19" x14ac:dyDescent="0.2">
      <c r="A1043" s="7" t="str">
        <f t="shared" si="128"/>
        <v/>
      </c>
      <c r="B1043" s="7" t="str">
        <f>IF($S1043="","",INT(($A1043-1)/Kontroll!$B$6)+1)</f>
        <v/>
      </c>
      <c r="C1043" s="7" t="str">
        <f>IF($S1043="","",MOD($A1043-1,Kontroll!$B$6)+1)</f>
        <v/>
      </c>
      <c r="D1043" s="15" t="str">
        <f>IF($S1043="","",INDEX(Transjer!$A$6:$A$125,$B1043))</f>
        <v/>
      </c>
      <c r="E1043" s="15" t="str">
        <f>IF($S1043="","",INDEX(Transjer!$B$6:$B$125,$B1043))</f>
        <v/>
      </c>
      <c r="F1043" s="16" t="str">
        <f>IF($S1043="","",INDEX(Transjer!$C$6:$C$125,$B1043))</f>
        <v/>
      </c>
      <c r="G1043" s="17" t="str">
        <f>IF($S1043="","",INDEX(Skjermingsrenter!$A$6:$A$35,$C1043))</f>
        <v/>
      </c>
      <c r="H1043" s="18" t="str">
        <f>IF($S1043="","",INDEX(Transjer!$D$6:$D$125,$B1043))</f>
        <v/>
      </c>
      <c r="I1043" s="18" t="str">
        <f>IF($S1043="","",INDEX(Transjer!$E$6:$E$125,$B1043))</f>
        <v/>
      </c>
      <c r="J1043" s="19" t="str">
        <f>IF($S1043="","",INDEX(Skjermingsrenter!$B$6:$B$35,$C1043))</f>
        <v/>
      </c>
      <c r="K1043" s="20" t="str">
        <f t="shared" si="129"/>
        <v/>
      </c>
      <c r="L1043" s="21" t="str">
        <f>IF($S1043="","",IF($G1043&lt;YEAR($F1043),0,$H1043*SUMIFS(Utbytter!$D$6:$D$1005,Utbytter!$A$6:$A$1005,$E1043,Utbytter!$B$6:$B$1005,"&gt;="&amp;$K1043,Utbytter!$B$6:$B$1005,"&lt;="&amp;DATE($G1043,12,31))))</f>
        <v/>
      </c>
      <c r="M1043" s="21" t="str">
        <f t="shared" si="135"/>
        <v/>
      </c>
      <c r="N1043" s="21" t="str">
        <f t="shared" si="130"/>
        <v/>
      </c>
      <c r="O1043" s="21" t="str">
        <f t="shared" si="131"/>
        <v/>
      </c>
      <c r="P1043" s="21" t="str">
        <f t="shared" si="132"/>
        <v/>
      </c>
      <c r="Q1043" s="21" t="str">
        <f t="shared" si="133"/>
        <v/>
      </c>
      <c r="R1043" s="21" t="str">
        <f t="shared" si="134"/>
        <v/>
      </c>
      <c r="S1043" s="7" t="str">
        <f>IF(ROW()-5&lt;=Kontroll!$B$8,1,"")</f>
        <v/>
      </c>
    </row>
    <row r="1044" spans="1:19" x14ac:dyDescent="0.2">
      <c r="A1044" s="7" t="str">
        <f t="shared" si="128"/>
        <v/>
      </c>
      <c r="B1044" s="7" t="str">
        <f>IF($S1044="","",INT(($A1044-1)/Kontroll!$B$6)+1)</f>
        <v/>
      </c>
      <c r="C1044" s="7" t="str">
        <f>IF($S1044="","",MOD($A1044-1,Kontroll!$B$6)+1)</f>
        <v/>
      </c>
      <c r="D1044" s="15" t="str">
        <f>IF($S1044="","",INDEX(Transjer!$A$6:$A$125,$B1044))</f>
        <v/>
      </c>
      <c r="E1044" s="15" t="str">
        <f>IF($S1044="","",INDEX(Transjer!$B$6:$B$125,$B1044))</f>
        <v/>
      </c>
      <c r="F1044" s="16" t="str">
        <f>IF($S1044="","",INDEX(Transjer!$C$6:$C$125,$B1044))</f>
        <v/>
      </c>
      <c r="G1044" s="17" t="str">
        <f>IF($S1044="","",INDEX(Skjermingsrenter!$A$6:$A$35,$C1044))</f>
        <v/>
      </c>
      <c r="H1044" s="18" t="str">
        <f>IF($S1044="","",INDEX(Transjer!$D$6:$D$125,$B1044))</f>
        <v/>
      </c>
      <c r="I1044" s="18" t="str">
        <f>IF($S1044="","",INDEX(Transjer!$E$6:$E$125,$B1044))</f>
        <v/>
      </c>
      <c r="J1044" s="19" t="str">
        <f>IF($S1044="","",INDEX(Skjermingsrenter!$B$6:$B$35,$C1044))</f>
        <v/>
      </c>
      <c r="K1044" s="20" t="str">
        <f t="shared" si="129"/>
        <v/>
      </c>
      <c r="L1044" s="21" t="str">
        <f>IF($S1044="","",IF($G1044&lt;YEAR($F1044),0,$H1044*SUMIFS(Utbytter!$D$6:$D$1005,Utbytter!$A$6:$A$1005,$E1044,Utbytter!$B$6:$B$1005,"&gt;="&amp;$K1044,Utbytter!$B$6:$B$1005,"&lt;="&amp;DATE($G1044,12,31))))</f>
        <v/>
      </c>
      <c r="M1044" s="21" t="str">
        <f t="shared" si="135"/>
        <v/>
      </c>
      <c r="N1044" s="21" t="str">
        <f t="shared" si="130"/>
        <v/>
      </c>
      <c r="O1044" s="21" t="str">
        <f t="shared" si="131"/>
        <v/>
      </c>
      <c r="P1044" s="21" t="str">
        <f t="shared" si="132"/>
        <v/>
      </c>
      <c r="Q1044" s="21" t="str">
        <f t="shared" si="133"/>
        <v/>
      </c>
      <c r="R1044" s="21" t="str">
        <f t="shared" si="134"/>
        <v/>
      </c>
      <c r="S1044" s="7" t="str">
        <f>IF(ROW()-5&lt;=Kontroll!$B$8,1,"")</f>
        <v/>
      </c>
    </row>
    <row r="1045" spans="1:19" x14ac:dyDescent="0.2">
      <c r="A1045" s="7" t="str">
        <f t="shared" si="128"/>
        <v/>
      </c>
      <c r="B1045" s="7" t="str">
        <f>IF($S1045="","",INT(($A1045-1)/Kontroll!$B$6)+1)</f>
        <v/>
      </c>
      <c r="C1045" s="7" t="str">
        <f>IF($S1045="","",MOD($A1045-1,Kontroll!$B$6)+1)</f>
        <v/>
      </c>
      <c r="D1045" s="15" t="str">
        <f>IF($S1045="","",INDEX(Transjer!$A$6:$A$125,$B1045))</f>
        <v/>
      </c>
      <c r="E1045" s="15" t="str">
        <f>IF($S1045="","",INDEX(Transjer!$B$6:$B$125,$B1045))</f>
        <v/>
      </c>
      <c r="F1045" s="16" t="str">
        <f>IF($S1045="","",INDEX(Transjer!$C$6:$C$125,$B1045))</f>
        <v/>
      </c>
      <c r="G1045" s="17" t="str">
        <f>IF($S1045="","",INDEX(Skjermingsrenter!$A$6:$A$35,$C1045))</f>
        <v/>
      </c>
      <c r="H1045" s="18" t="str">
        <f>IF($S1045="","",INDEX(Transjer!$D$6:$D$125,$B1045))</f>
        <v/>
      </c>
      <c r="I1045" s="18" t="str">
        <f>IF($S1045="","",INDEX(Transjer!$E$6:$E$125,$B1045))</f>
        <v/>
      </c>
      <c r="J1045" s="19" t="str">
        <f>IF($S1045="","",INDEX(Skjermingsrenter!$B$6:$B$35,$C1045))</f>
        <v/>
      </c>
      <c r="K1045" s="20" t="str">
        <f t="shared" si="129"/>
        <v/>
      </c>
      <c r="L1045" s="21" t="str">
        <f>IF($S1045="","",IF($G1045&lt;YEAR($F1045),0,$H1045*SUMIFS(Utbytter!$D$6:$D$1005,Utbytter!$A$6:$A$1005,$E1045,Utbytter!$B$6:$B$1005,"&gt;="&amp;$K1045,Utbytter!$B$6:$B$1005,"&lt;="&amp;DATE($G1045,12,31))))</f>
        <v/>
      </c>
      <c r="M1045" s="21" t="str">
        <f t="shared" si="135"/>
        <v/>
      </c>
      <c r="N1045" s="21" t="str">
        <f t="shared" si="130"/>
        <v/>
      </c>
      <c r="O1045" s="21" t="str">
        <f t="shared" si="131"/>
        <v/>
      </c>
      <c r="P1045" s="21" t="str">
        <f t="shared" si="132"/>
        <v/>
      </c>
      <c r="Q1045" s="21" t="str">
        <f t="shared" si="133"/>
        <v/>
      </c>
      <c r="R1045" s="21" t="str">
        <f t="shared" si="134"/>
        <v/>
      </c>
      <c r="S1045" s="7" t="str">
        <f>IF(ROW()-5&lt;=Kontroll!$B$8,1,"")</f>
        <v/>
      </c>
    </row>
    <row r="1046" spans="1:19" x14ac:dyDescent="0.2">
      <c r="A1046" s="7" t="str">
        <f t="shared" si="128"/>
        <v/>
      </c>
      <c r="B1046" s="7" t="str">
        <f>IF($S1046="","",INT(($A1046-1)/Kontroll!$B$6)+1)</f>
        <v/>
      </c>
      <c r="C1046" s="7" t="str">
        <f>IF($S1046="","",MOD($A1046-1,Kontroll!$B$6)+1)</f>
        <v/>
      </c>
      <c r="D1046" s="15" t="str">
        <f>IF($S1046="","",INDEX(Transjer!$A$6:$A$125,$B1046))</f>
        <v/>
      </c>
      <c r="E1046" s="15" t="str">
        <f>IF($S1046="","",INDEX(Transjer!$B$6:$B$125,$B1046))</f>
        <v/>
      </c>
      <c r="F1046" s="16" t="str">
        <f>IF($S1046="","",INDEX(Transjer!$C$6:$C$125,$B1046))</f>
        <v/>
      </c>
      <c r="G1046" s="17" t="str">
        <f>IF($S1046="","",INDEX(Skjermingsrenter!$A$6:$A$35,$C1046))</f>
        <v/>
      </c>
      <c r="H1046" s="18" t="str">
        <f>IF($S1046="","",INDEX(Transjer!$D$6:$D$125,$B1046))</f>
        <v/>
      </c>
      <c r="I1046" s="18" t="str">
        <f>IF($S1046="","",INDEX(Transjer!$E$6:$E$125,$B1046))</f>
        <v/>
      </c>
      <c r="J1046" s="19" t="str">
        <f>IF($S1046="","",INDEX(Skjermingsrenter!$B$6:$B$35,$C1046))</f>
        <v/>
      </c>
      <c r="K1046" s="20" t="str">
        <f t="shared" si="129"/>
        <v/>
      </c>
      <c r="L1046" s="21" t="str">
        <f>IF($S1046="","",IF($G1046&lt;YEAR($F1046),0,$H1046*SUMIFS(Utbytter!$D$6:$D$1005,Utbytter!$A$6:$A$1005,$E1046,Utbytter!$B$6:$B$1005,"&gt;="&amp;$K1046,Utbytter!$B$6:$B$1005,"&lt;="&amp;DATE($G1046,12,31))))</f>
        <v/>
      </c>
      <c r="M1046" s="21" t="str">
        <f t="shared" si="135"/>
        <v/>
      </c>
      <c r="N1046" s="21" t="str">
        <f t="shared" si="130"/>
        <v/>
      </c>
      <c r="O1046" s="21" t="str">
        <f t="shared" si="131"/>
        <v/>
      </c>
      <c r="P1046" s="21" t="str">
        <f t="shared" si="132"/>
        <v/>
      </c>
      <c r="Q1046" s="21" t="str">
        <f t="shared" si="133"/>
        <v/>
      </c>
      <c r="R1046" s="21" t="str">
        <f t="shared" si="134"/>
        <v/>
      </c>
      <c r="S1046" s="7" t="str">
        <f>IF(ROW()-5&lt;=Kontroll!$B$8,1,"")</f>
        <v/>
      </c>
    </row>
    <row r="1047" spans="1:19" x14ac:dyDescent="0.2">
      <c r="A1047" s="7" t="str">
        <f t="shared" si="128"/>
        <v/>
      </c>
      <c r="B1047" s="7" t="str">
        <f>IF($S1047="","",INT(($A1047-1)/Kontroll!$B$6)+1)</f>
        <v/>
      </c>
      <c r="C1047" s="7" t="str">
        <f>IF($S1047="","",MOD($A1047-1,Kontroll!$B$6)+1)</f>
        <v/>
      </c>
      <c r="D1047" s="15" t="str">
        <f>IF($S1047="","",INDEX(Transjer!$A$6:$A$125,$B1047))</f>
        <v/>
      </c>
      <c r="E1047" s="15" t="str">
        <f>IF($S1047="","",INDEX(Transjer!$B$6:$B$125,$B1047))</f>
        <v/>
      </c>
      <c r="F1047" s="16" t="str">
        <f>IF($S1047="","",INDEX(Transjer!$C$6:$C$125,$B1047))</f>
        <v/>
      </c>
      <c r="G1047" s="17" t="str">
        <f>IF($S1047="","",INDEX(Skjermingsrenter!$A$6:$A$35,$C1047))</f>
        <v/>
      </c>
      <c r="H1047" s="18" t="str">
        <f>IF($S1047="","",INDEX(Transjer!$D$6:$D$125,$B1047))</f>
        <v/>
      </c>
      <c r="I1047" s="18" t="str">
        <f>IF($S1047="","",INDEX(Transjer!$E$6:$E$125,$B1047))</f>
        <v/>
      </c>
      <c r="J1047" s="19" t="str">
        <f>IF($S1047="","",INDEX(Skjermingsrenter!$B$6:$B$35,$C1047))</f>
        <v/>
      </c>
      <c r="K1047" s="20" t="str">
        <f t="shared" si="129"/>
        <v/>
      </c>
      <c r="L1047" s="21" t="str">
        <f>IF($S1047="","",IF($G1047&lt;YEAR($F1047),0,$H1047*SUMIFS(Utbytter!$D$6:$D$1005,Utbytter!$A$6:$A$1005,$E1047,Utbytter!$B$6:$B$1005,"&gt;="&amp;$K1047,Utbytter!$B$6:$B$1005,"&lt;="&amp;DATE($G1047,12,31))))</f>
        <v/>
      </c>
      <c r="M1047" s="21" t="str">
        <f t="shared" si="135"/>
        <v/>
      </c>
      <c r="N1047" s="21" t="str">
        <f t="shared" si="130"/>
        <v/>
      </c>
      <c r="O1047" s="21" t="str">
        <f t="shared" si="131"/>
        <v/>
      </c>
      <c r="P1047" s="21" t="str">
        <f t="shared" si="132"/>
        <v/>
      </c>
      <c r="Q1047" s="21" t="str">
        <f t="shared" si="133"/>
        <v/>
      </c>
      <c r="R1047" s="21" t="str">
        <f t="shared" si="134"/>
        <v/>
      </c>
      <c r="S1047" s="7" t="str">
        <f>IF(ROW()-5&lt;=Kontroll!$B$8,1,"")</f>
        <v/>
      </c>
    </row>
    <row r="1048" spans="1:19" x14ac:dyDescent="0.2">
      <c r="A1048" s="7" t="str">
        <f t="shared" si="128"/>
        <v/>
      </c>
      <c r="B1048" s="7" t="str">
        <f>IF($S1048="","",INT(($A1048-1)/Kontroll!$B$6)+1)</f>
        <v/>
      </c>
      <c r="C1048" s="7" t="str">
        <f>IF($S1048="","",MOD($A1048-1,Kontroll!$B$6)+1)</f>
        <v/>
      </c>
      <c r="D1048" s="15" t="str">
        <f>IF($S1048="","",INDEX(Transjer!$A$6:$A$125,$B1048))</f>
        <v/>
      </c>
      <c r="E1048" s="15" t="str">
        <f>IF($S1048="","",INDEX(Transjer!$B$6:$B$125,$B1048))</f>
        <v/>
      </c>
      <c r="F1048" s="16" t="str">
        <f>IF($S1048="","",INDEX(Transjer!$C$6:$C$125,$B1048))</f>
        <v/>
      </c>
      <c r="G1048" s="17" t="str">
        <f>IF($S1048="","",INDEX(Skjermingsrenter!$A$6:$A$35,$C1048))</f>
        <v/>
      </c>
      <c r="H1048" s="18" t="str">
        <f>IF($S1048="","",INDEX(Transjer!$D$6:$D$125,$B1048))</f>
        <v/>
      </c>
      <c r="I1048" s="18" t="str">
        <f>IF($S1048="","",INDEX(Transjer!$E$6:$E$125,$B1048))</f>
        <v/>
      </c>
      <c r="J1048" s="19" t="str">
        <f>IF($S1048="","",INDEX(Skjermingsrenter!$B$6:$B$35,$C1048))</f>
        <v/>
      </c>
      <c r="K1048" s="20" t="str">
        <f t="shared" si="129"/>
        <v/>
      </c>
      <c r="L1048" s="21" t="str">
        <f>IF($S1048="","",IF($G1048&lt;YEAR($F1048),0,$H1048*SUMIFS(Utbytter!$D$6:$D$1005,Utbytter!$A$6:$A$1005,$E1048,Utbytter!$B$6:$B$1005,"&gt;="&amp;$K1048,Utbytter!$B$6:$B$1005,"&lt;="&amp;DATE($G1048,12,31))))</f>
        <v/>
      </c>
      <c r="M1048" s="21" t="str">
        <f t="shared" si="135"/>
        <v/>
      </c>
      <c r="N1048" s="21" t="str">
        <f t="shared" si="130"/>
        <v/>
      </c>
      <c r="O1048" s="21" t="str">
        <f t="shared" si="131"/>
        <v/>
      </c>
      <c r="P1048" s="21" t="str">
        <f t="shared" si="132"/>
        <v/>
      </c>
      <c r="Q1048" s="21" t="str">
        <f t="shared" si="133"/>
        <v/>
      </c>
      <c r="R1048" s="21" t="str">
        <f t="shared" si="134"/>
        <v/>
      </c>
      <c r="S1048" s="7" t="str">
        <f>IF(ROW()-5&lt;=Kontroll!$B$8,1,"")</f>
        <v/>
      </c>
    </row>
    <row r="1049" spans="1:19" x14ac:dyDescent="0.2">
      <c r="A1049" s="7" t="str">
        <f t="shared" si="128"/>
        <v/>
      </c>
      <c r="B1049" s="7" t="str">
        <f>IF($S1049="","",INT(($A1049-1)/Kontroll!$B$6)+1)</f>
        <v/>
      </c>
      <c r="C1049" s="7" t="str">
        <f>IF($S1049="","",MOD($A1049-1,Kontroll!$B$6)+1)</f>
        <v/>
      </c>
      <c r="D1049" s="15" t="str">
        <f>IF($S1049="","",INDEX(Transjer!$A$6:$A$125,$B1049))</f>
        <v/>
      </c>
      <c r="E1049" s="15" t="str">
        <f>IF($S1049="","",INDEX(Transjer!$B$6:$B$125,$B1049))</f>
        <v/>
      </c>
      <c r="F1049" s="16" t="str">
        <f>IF($S1049="","",INDEX(Transjer!$C$6:$C$125,$B1049))</f>
        <v/>
      </c>
      <c r="G1049" s="17" t="str">
        <f>IF($S1049="","",INDEX(Skjermingsrenter!$A$6:$A$35,$C1049))</f>
        <v/>
      </c>
      <c r="H1049" s="18" t="str">
        <f>IF($S1049="","",INDEX(Transjer!$D$6:$D$125,$B1049))</f>
        <v/>
      </c>
      <c r="I1049" s="18" t="str">
        <f>IF($S1049="","",INDEX(Transjer!$E$6:$E$125,$B1049))</f>
        <v/>
      </c>
      <c r="J1049" s="19" t="str">
        <f>IF($S1049="","",INDEX(Skjermingsrenter!$B$6:$B$35,$C1049))</f>
        <v/>
      </c>
      <c r="K1049" s="20" t="str">
        <f t="shared" si="129"/>
        <v/>
      </c>
      <c r="L1049" s="21" t="str">
        <f>IF($S1049="","",IF($G1049&lt;YEAR($F1049),0,$H1049*SUMIFS(Utbytter!$D$6:$D$1005,Utbytter!$A$6:$A$1005,$E1049,Utbytter!$B$6:$B$1005,"&gt;="&amp;$K1049,Utbytter!$B$6:$B$1005,"&lt;="&amp;DATE($G1049,12,31))))</f>
        <v/>
      </c>
      <c r="M1049" s="21" t="str">
        <f t="shared" si="135"/>
        <v/>
      </c>
      <c r="N1049" s="21" t="str">
        <f t="shared" si="130"/>
        <v/>
      </c>
      <c r="O1049" s="21" t="str">
        <f t="shared" si="131"/>
        <v/>
      </c>
      <c r="P1049" s="21" t="str">
        <f t="shared" si="132"/>
        <v/>
      </c>
      <c r="Q1049" s="21" t="str">
        <f t="shared" si="133"/>
        <v/>
      </c>
      <c r="R1049" s="21" t="str">
        <f t="shared" si="134"/>
        <v/>
      </c>
      <c r="S1049" s="7" t="str">
        <f>IF(ROW()-5&lt;=Kontroll!$B$8,1,"")</f>
        <v/>
      </c>
    </row>
    <row r="1050" spans="1:19" x14ac:dyDescent="0.2">
      <c r="A1050" s="7" t="str">
        <f t="shared" si="128"/>
        <v/>
      </c>
      <c r="B1050" s="7" t="str">
        <f>IF($S1050="","",INT(($A1050-1)/Kontroll!$B$6)+1)</f>
        <v/>
      </c>
      <c r="C1050" s="7" t="str">
        <f>IF($S1050="","",MOD($A1050-1,Kontroll!$B$6)+1)</f>
        <v/>
      </c>
      <c r="D1050" s="15" t="str">
        <f>IF($S1050="","",INDEX(Transjer!$A$6:$A$125,$B1050))</f>
        <v/>
      </c>
      <c r="E1050" s="15" t="str">
        <f>IF($S1050="","",INDEX(Transjer!$B$6:$B$125,$B1050))</f>
        <v/>
      </c>
      <c r="F1050" s="16" t="str">
        <f>IF($S1050="","",INDEX(Transjer!$C$6:$C$125,$B1050))</f>
        <v/>
      </c>
      <c r="G1050" s="17" t="str">
        <f>IF($S1050="","",INDEX(Skjermingsrenter!$A$6:$A$35,$C1050))</f>
        <v/>
      </c>
      <c r="H1050" s="18" t="str">
        <f>IF($S1050="","",INDEX(Transjer!$D$6:$D$125,$B1050))</f>
        <v/>
      </c>
      <c r="I1050" s="18" t="str">
        <f>IF($S1050="","",INDEX(Transjer!$E$6:$E$125,$B1050))</f>
        <v/>
      </c>
      <c r="J1050" s="19" t="str">
        <f>IF($S1050="","",INDEX(Skjermingsrenter!$B$6:$B$35,$C1050))</f>
        <v/>
      </c>
      <c r="K1050" s="20" t="str">
        <f t="shared" si="129"/>
        <v/>
      </c>
      <c r="L1050" s="21" t="str">
        <f>IF($S1050="","",IF($G1050&lt;YEAR($F1050),0,$H1050*SUMIFS(Utbytter!$D$6:$D$1005,Utbytter!$A$6:$A$1005,$E1050,Utbytter!$B$6:$B$1005,"&gt;="&amp;$K1050,Utbytter!$B$6:$B$1005,"&lt;="&amp;DATE($G1050,12,31))))</f>
        <v/>
      </c>
      <c r="M1050" s="21" t="str">
        <f t="shared" si="135"/>
        <v/>
      </c>
      <c r="N1050" s="21" t="str">
        <f t="shared" si="130"/>
        <v/>
      </c>
      <c r="O1050" s="21" t="str">
        <f t="shared" si="131"/>
        <v/>
      </c>
      <c r="P1050" s="21" t="str">
        <f t="shared" si="132"/>
        <v/>
      </c>
      <c r="Q1050" s="21" t="str">
        <f t="shared" si="133"/>
        <v/>
      </c>
      <c r="R1050" s="21" t="str">
        <f t="shared" si="134"/>
        <v/>
      </c>
      <c r="S1050" s="7" t="str">
        <f>IF(ROW()-5&lt;=Kontroll!$B$8,1,"")</f>
        <v/>
      </c>
    </row>
    <row r="1051" spans="1:19" x14ac:dyDescent="0.2">
      <c r="A1051" s="7" t="str">
        <f t="shared" si="128"/>
        <v/>
      </c>
      <c r="B1051" s="7" t="str">
        <f>IF($S1051="","",INT(($A1051-1)/Kontroll!$B$6)+1)</f>
        <v/>
      </c>
      <c r="C1051" s="7" t="str">
        <f>IF($S1051="","",MOD($A1051-1,Kontroll!$B$6)+1)</f>
        <v/>
      </c>
      <c r="D1051" s="15" t="str">
        <f>IF($S1051="","",INDEX(Transjer!$A$6:$A$125,$B1051))</f>
        <v/>
      </c>
      <c r="E1051" s="15" t="str">
        <f>IF($S1051="","",INDEX(Transjer!$B$6:$B$125,$B1051))</f>
        <v/>
      </c>
      <c r="F1051" s="16" t="str">
        <f>IF($S1051="","",INDEX(Transjer!$C$6:$C$125,$B1051))</f>
        <v/>
      </c>
      <c r="G1051" s="17" t="str">
        <f>IF($S1051="","",INDEX(Skjermingsrenter!$A$6:$A$35,$C1051))</f>
        <v/>
      </c>
      <c r="H1051" s="18" t="str">
        <f>IF($S1051="","",INDEX(Transjer!$D$6:$D$125,$B1051))</f>
        <v/>
      </c>
      <c r="I1051" s="18" t="str">
        <f>IF($S1051="","",INDEX(Transjer!$E$6:$E$125,$B1051))</f>
        <v/>
      </c>
      <c r="J1051" s="19" t="str">
        <f>IF($S1051="","",INDEX(Skjermingsrenter!$B$6:$B$35,$C1051))</f>
        <v/>
      </c>
      <c r="K1051" s="20" t="str">
        <f t="shared" si="129"/>
        <v/>
      </c>
      <c r="L1051" s="21" t="str">
        <f>IF($S1051="","",IF($G1051&lt;YEAR($F1051),0,$H1051*SUMIFS(Utbytter!$D$6:$D$1005,Utbytter!$A$6:$A$1005,$E1051,Utbytter!$B$6:$B$1005,"&gt;="&amp;$K1051,Utbytter!$B$6:$B$1005,"&lt;="&amp;DATE($G1051,12,31))))</f>
        <v/>
      </c>
      <c r="M1051" s="21" t="str">
        <f t="shared" si="135"/>
        <v/>
      </c>
      <c r="N1051" s="21" t="str">
        <f t="shared" si="130"/>
        <v/>
      </c>
      <c r="O1051" s="21" t="str">
        <f t="shared" si="131"/>
        <v/>
      </c>
      <c r="P1051" s="21" t="str">
        <f t="shared" si="132"/>
        <v/>
      </c>
      <c r="Q1051" s="21" t="str">
        <f t="shared" si="133"/>
        <v/>
      </c>
      <c r="R1051" s="21" t="str">
        <f t="shared" si="134"/>
        <v/>
      </c>
      <c r="S1051" s="7" t="str">
        <f>IF(ROW()-5&lt;=Kontroll!$B$8,1,"")</f>
        <v/>
      </c>
    </row>
    <row r="1052" spans="1:19" x14ac:dyDescent="0.2">
      <c r="A1052" s="7" t="str">
        <f t="shared" si="128"/>
        <v/>
      </c>
      <c r="B1052" s="7" t="str">
        <f>IF($S1052="","",INT(($A1052-1)/Kontroll!$B$6)+1)</f>
        <v/>
      </c>
      <c r="C1052" s="7" t="str">
        <f>IF($S1052="","",MOD($A1052-1,Kontroll!$B$6)+1)</f>
        <v/>
      </c>
      <c r="D1052" s="15" t="str">
        <f>IF($S1052="","",INDEX(Transjer!$A$6:$A$125,$B1052))</f>
        <v/>
      </c>
      <c r="E1052" s="15" t="str">
        <f>IF($S1052="","",INDEX(Transjer!$B$6:$B$125,$B1052))</f>
        <v/>
      </c>
      <c r="F1052" s="16" t="str">
        <f>IF($S1052="","",INDEX(Transjer!$C$6:$C$125,$B1052))</f>
        <v/>
      </c>
      <c r="G1052" s="17" t="str">
        <f>IF($S1052="","",INDEX(Skjermingsrenter!$A$6:$A$35,$C1052))</f>
        <v/>
      </c>
      <c r="H1052" s="18" t="str">
        <f>IF($S1052="","",INDEX(Transjer!$D$6:$D$125,$B1052))</f>
        <v/>
      </c>
      <c r="I1052" s="18" t="str">
        <f>IF($S1052="","",INDEX(Transjer!$E$6:$E$125,$B1052))</f>
        <v/>
      </c>
      <c r="J1052" s="19" t="str">
        <f>IF($S1052="","",INDEX(Skjermingsrenter!$B$6:$B$35,$C1052))</f>
        <v/>
      </c>
      <c r="K1052" s="20" t="str">
        <f t="shared" si="129"/>
        <v/>
      </c>
      <c r="L1052" s="21" t="str">
        <f>IF($S1052="","",IF($G1052&lt;YEAR($F1052),0,$H1052*SUMIFS(Utbytter!$D$6:$D$1005,Utbytter!$A$6:$A$1005,$E1052,Utbytter!$B$6:$B$1005,"&gt;="&amp;$K1052,Utbytter!$B$6:$B$1005,"&lt;="&amp;DATE($G1052,12,31))))</f>
        <v/>
      </c>
      <c r="M1052" s="21" t="str">
        <f t="shared" si="135"/>
        <v/>
      </c>
      <c r="N1052" s="21" t="str">
        <f t="shared" si="130"/>
        <v/>
      </c>
      <c r="O1052" s="21" t="str">
        <f t="shared" si="131"/>
        <v/>
      </c>
      <c r="P1052" s="21" t="str">
        <f t="shared" si="132"/>
        <v/>
      </c>
      <c r="Q1052" s="21" t="str">
        <f t="shared" si="133"/>
        <v/>
      </c>
      <c r="R1052" s="21" t="str">
        <f t="shared" si="134"/>
        <v/>
      </c>
      <c r="S1052" s="7" t="str">
        <f>IF(ROW()-5&lt;=Kontroll!$B$8,1,"")</f>
        <v/>
      </c>
    </row>
    <row r="1053" spans="1:19" x14ac:dyDescent="0.2">
      <c r="A1053" s="7" t="str">
        <f t="shared" si="128"/>
        <v/>
      </c>
      <c r="B1053" s="7" t="str">
        <f>IF($S1053="","",INT(($A1053-1)/Kontroll!$B$6)+1)</f>
        <v/>
      </c>
      <c r="C1053" s="7" t="str">
        <f>IF($S1053="","",MOD($A1053-1,Kontroll!$B$6)+1)</f>
        <v/>
      </c>
      <c r="D1053" s="15" t="str">
        <f>IF($S1053="","",INDEX(Transjer!$A$6:$A$125,$B1053))</f>
        <v/>
      </c>
      <c r="E1053" s="15" t="str">
        <f>IF($S1053="","",INDEX(Transjer!$B$6:$B$125,$B1053))</f>
        <v/>
      </c>
      <c r="F1053" s="16" t="str">
        <f>IF($S1053="","",INDEX(Transjer!$C$6:$C$125,$B1053))</f>
        <v/>
      </c>
      <c r="G1053" s="17" t="str">
        <f>IF($S1053="","",INDEX(Skjermingsrenter!$A$6:$A$35,$C1053))</f>
        <v/>
      </c>
      <c r="H1053" s="18" t="str">
        <f>IF($S1053="","",INDEX(Transjer!$D$6:$D$125,$B1053))</f>
        <v/>
      </c>
      <c r="I1053" s="18" t="str">
        <f>IF($S1053="","",INDEX(Transjer!$E$6:$E$125,$B1053))</f>
        <v/>
      </c>
      <c r="J1053" s="19" t="str">
        <f>IF($S1053="","",INDEX(Skjermingsrenter!$B$6:$B$35,$C1053))</f>
        <v/>
      </c>
      <c r="K1053" s="20" t="str">
        <f t="shared" si="129"/>
        <v/>
      </c>
      <c r="L1053" s="21" t="str">
        <f>IF($S1053="","",IF($G1053&lt;YEAR($F1053),0,$H1053*SUMIFS(Utbytter!$D$6:$D$1005,Utbytter!$A$6:$A$1005,$E1053,Utbytter!$B$6:$B$1005,"&gt;="&amp;$K1053,Utbytter!$B$6:$B$1005,"&lt;="&amp;DATE($G1053,12,31))))</f>
        <v/>
      </c>
      <c r="M1053" s="21" t="str">
        <f t="shared" si="135"/>
        <v/>
      </c>
      <c r="N1053" s="21" t="str">
        <f t="shared" si="130"/>
        <v/>
      </c>
      <c r="O1053" s="21" t="str">
        <f t="shared" si="131"/>
        <v/>
      </c>
      <c r="P1053" s="21" t="str">
        <f t="shared" si="132"/>
        <v/>
      </c>
      <c r="Q1053" s="21" t="str">
        <f t="shared" si="133"/>
        <v/>
      </c>
      <c r="R1053" s="21" t="str">
        <f t="shared" si="134"/>
        <v/>
      </c>
      <c r="S1053" s="7" t="str">
        <f>IF(ROW()-5&lt;=Kontroll!$B$8,1,"")</f>
        <v/>
      </c>
    </row>
    <row r="1054" spans="1:19" x14ac:dyDescent="0.2">
      <c r="A1054" s="7" t="str">
        <f t="shared" si="128"/>
        <v/>
      </c>
      <c r="B1054" s="7" t="str">
        <f>IF($S1054="","",INT(($A1054-1)/Kontroll!$B$6)+1)</f>
        <v/>
      </c>
      <c r="C1054" s="7" t="str">
        <f>IF($S1054="","",MOD($A1054-1,Kontroll!$B$6)+1)</f>
        <v/>
      </c>
      <c r="D1054" s="15" t="str">
        <f>IF($S1054="","",INDEX(Transjer!$A$6:$A$125,$B1054))</f>
        <v/>
      </c>
      <c r="E1054" s="15" t="str">
        <f>IF($S1054="","",INDEX(Transjer!$B$6:$B$125,$B1054))</f>
        <v/>
      </c>
      <c r="F1054" s="16" t="str">
        <f>IF($S1054="","",INDEX(Transjer!$C$6:$C$125,$B1054))</f>
        <v/>
      </c>
      <c r="G1054" s="17" t="str">
        <f>IF($S1054="","",INDEX(Skjermingsrenter!$A$6:$A$35,$C1054))</f>
        <v/>
      </c>
      <c r="H1054" s="18" t="str">
        <f>IF($S1054="","",INDEX(Transjer!$D$6:$D$125,$B1054))</f>
        <v/>
      </c>
      <c r="I1054" s="18" t="str">
        <f>IF($S1054="","",INDEX(Transjer!$E$6:$E$125,$B1054))</f>
        <v/>
      </c>
      <c r="J1054" s="19" t="str">
        <f>IF($S1054="","",INDEX(Skjermingsrenter!$B$6:$B$35,$C1054))</f>
        <v/>
      </c>
      <c r="K1054" s="20" t="str">
        <f t="shared" si="129"/>
        <v/>
      </c>
      <c r="L1054" s="21" t="str">
        <f>IF($S1054="","",IF($G1054&lt;YEAR($F1054),0,$H1054*SUMIFS(Utbytter!$D$6:$D$1005,Utbytter!$A$6:$A$1005,$E1054,Utbytter!$B$6:$B$1005,"&gt;="&amp;$K1054,Utbytter!$B$6:$B$1005,"&lt;="&amp;DATE($G1054,12,31))))</f>
        <v/>
      </c>
      <c r="M1054" s="21" t="str">
        <f t="shared" si="135"/>
        <v/>
      </c>
      <c r="N1054" s="21" t="str">
        <f t="shared" si="130"/>
        <v/>
      </c>
      <c r="O1054" s="21" t="str">
        <f t="shared" si="131"/>
        <v/>
      </c>
      <c r="P1054" s="21" t="str">
        <f t="shared" si="132"/>
        <v/>
      </c>
      <c r="Q1054" s="21" t="str">
        <f t="shared" si="133"/>
        <v/>
      </c>
      <c r="R1054" s="21" t="str">
        <f t="shared" si="134"/>
        <v/>
      </c>
      <c r="S1054" s="7" t="str">
        <f>IF(ROW()-5&lt;=Kontroll!$B$8,1,"")</f>
        <v/>
      </c>
    </row>
    <row r="1055" spans="1:19" x14ac:dyDescent="0.2">
      <c r="A1055" s="7" t="str">
        <f t="shared" si="128"/>
        <v/>
      </c>
      <c r="B1055" s="7" t="str">
        <f>IF($S1055="","",INT(($A1055-1)/Kontroll!$B$6)+1)</f>
        <v/>
      </c>
      <c r="C1055" s="7" t="str">
        <f>IF($S1055="","",MOD($A1055-1,Kontroll!$B$6)+1)</f>
        <v/>
      </c>
      <c r="D1055" s="15" t="str">
        <f>IF($S1055="","",INDEX(Transjer!$A$6:$A$125,$B1055))</f>
        <v/>
      </c>
      <c r="E1055" s="15" t="str">
        <f>IF($S1055="","",INDEX(Transjer!$B$6:$B$125,$B1055))</f>
        <v/>
      </c>
      <c r="F1055" s="16" t="str">
        <f>IF($S1055="","",INDEX(Transjer!$C$6:$C$125,$B1055))</f>
        <v/>
      </c>
      <c r="G1055" s="17" t="str">
        <f>IF($S1055="","",INDEX(Skjermingsrenter!$A$6:$A$35,$C1055))</f>
        <v/>
      </c>
      <c r="H1055" s="18" t="str">
        <f>IF($S1055="","",INDEX(Transjer!$D$6:$D$125,$B1055))</f>
        <v/>
      </c>
      <c r="I1055" s="18" t="str">
        <f>IF($S1055="","",INDEX(Transjer!$E$6:$E$125,$B1055))</f>
        <v/>
      </c>
      <c r="J1055" s="19" t="str">
        <f>IF($S1055="","",INDEX(Skjermingsrenter!$B$6:$B$35,$C1055))</f>
        <v/>
      </c>
      <c r="K1055" s="20" t="str">
        <f t="shared" si="129"/>
        <v/>
      </c>
      <c r="L1055" s="21" t="str">
        <f>IF($S1055="","",IF($G1055&lt;YEAR($F1055),0,$H1055*SUMIFS(Utbytter!$D$6:$D$1005,Utbytter!$A$6:$A$1005,$E1055,Utbytter!$B$6:$B$1005,"&gt;="&amp;$K1055,Utbytter!$B$6:$B$1005,"&lt;="&amp;DATE($G1055,12,31))))</f>
        <v/>
      </c>
      <c r="M1055" s="21" t="str">
        <f t="shared" si="135"/>
        <v/>
      </c>
      <c r="N1055" s="21" t="str">
        <f t="shared" si="130"/>
        <v/>
      </c>
      <c r="O1055" s="21" t="str">
        <f t="shared" si="131"/>
        <v/>
      </c>
      <c r="P1055" s="21" t="str">
        <f t="shared" si="132"/>
        <v/>
      </c>
      <c r="Q1055" s="21" t="str">
        <f t="shared" si="133"/>
        <v/>
      </c>
      <c r="R1055" s="21" t="str">
        <f t="shared" si="134"/>
        <v/>
      </c>
      <c r="S1055" s="7" t="str">
        <f>IF(ROW()-5&lt;=Kontroll!$B$8,1,"")</f>
        <v/>
      </c>
    </row>
    <row r="1056" spans="1:19" x14ac:dyDescent="0.2">
      <c r="A1056" s="7" t="str">
        <f t="shared" si="128"/>
        <v/>
      </c>
      <c r="B1056" s="7" t="str">
        <f>IF($S1056="","",INT(($A1056-1)/Kontroll!$B$6)+1)</f>
        <v/>
      </c>
      <c r="C1056" s="7" t="str">
        <f>IF($S1056="","",MOD($A1056-1,Kontroll!$B$6)+1)</f>
        <v/>
      </c>
      <c r="D1056" s="15" t="str">
        <f>IF($S1056="","",INDEX(Transjer!$A$6:$A$125,$B1056))</f>
        <v/>
      </c>
      <c r="E1056" s="15" t="str">
        <f>IF($S1056="","",INDEX(Transjer!$B$6:$B$125,$B1056))</f>
        <v/>
      </c>
      <c r="F1056" s="16" t="str">
        <f>IF($S1056="","",INDEX(Transjer!$C$6:$C$125,$B1056))</f>
        <v/>
      </c>
      <c r="G1056" s="17" t="str">
        <f>IF($S1056="","",INDEX(Skjermingsrenter!$A$6:$A$35,$C1056))</f>
        <v/>
      </c>
      <c r="H1056" s="18" t="str">
        <f>IF($S1056="","",INDEX(Transjer!$D$6:$D$125,$B1056))</f>
        <v/>
      </c>
      <c r="I1056" s="18" t="str">
        <f>IF($S1056="","",INDEX(Transjer!$E$6:$E$125,$B1056))</f>
        <v/>
      </c>
      <c r="J1056" s="19" t="str">
        <f>IF($S1056="","",INDEX(Skjermingsrenter!$B$6:$B$35,$C1056))</f>
        <v/>
      </c>
      <c r="K1056" s="20" t="str">
        <f t="shared" si="129"/>
        <v/>
      </c>
      <c r="L1056" s="21" t="str">
        <f>IF($S1056="","",IF($G1056&lt;YEAR($F1056),0,$H1056*SUMIFS(Utbytter!$D$6:$D$1005,Utbytter!$A$6:$A$1005,$E1056,Utbytter!$B$6:$B$1005,"&gt;="&amp;$K1056,Utbytter!$B$6:$B$1005,"&lt;="&amp;DATE($G1056,12,31))))</f>
        <v/>
      </c>
      <c r="M1056" s="21" t="str">
        <f t="shared" si="135"/>
        <v/>
      </c>
      <c r="N1056" s="21" t="str">
        <f t="shared" si="130"/>
        <v/>
      </c>
      <c r="O1056" s="21" t="str">
        <f t="shared" si="131"/>
        <v/>
      </c>
      <c r="P1056" s="21" t="str">
        <f t="shared" si="132"/>
        <v/>
      </c>
      <c r="Q1056" s="21" t="str">
        <f t="shared" si="133"/>
        <v/>
      </c>
      <c r="R1056" s="21" t="str">
        <f t="shared" si="134"/>
        <v/>
      </c>
      <c r="S1056" s="7" t="str">
        <f>IF(ROW()-5&lt;=Kontroll!$B$8,1,"")</f>
        <v/>
      </c>
    </row>
    <row r="1057" spans="1:19" x14ac:dyDescent="0.2">
      <c r="A1057" s="7" t="str">
        <f t="shared" si="128"/>
        <v/>
      </c>
      <c r="B1057" s="7" t="str">
        <f>IF($S1057="","",INT(($A1057-1)/Kontroll!$B$6)+1)</f>
        <v/>
      </c>
      <c r="C1057" s="7" t="str">
        <f>IF($S1057="","",MOD($A1057-1,Kontroll!$B$6)+1)</f>
        <v/>
      </c>
      <c r="D1057" s="15" t="str">
        <f>IF($S1057="","",INDEX(Transjer!$A$6:$A$125,$B1057))</f>
        <v/>
      </c>
      <c r="E1057" s="15" t="str">
        <f>IF($S1057="","",INDEX(Transjer!$B$6:$B$125,$B1057))</f>
        <v/>
      </c>
      <c r="F1057" s="16" t="str">
        <f>IF($S1057="","",INDEX(Transjer!$C$6:$C$125,$B1057))</f>
        <v/>
      </c>
      <c r="G1057" s="17" t="str">
        <f>IF($S1057="","",INDEX(Skjermingsrenter!$A$6:$A$35,$C1057))</f>
        <v/>
      </c>
      <c r="H1057" s="18" t="str">
        <f>IF($S1057="","",INDEX(Transjer!$D$6:$D$125,$B1057))</f>
        <v/>
      </c>
      <c r="I1057" s="18" t="str">
        <f>IF($S1057="","",INDEX(Transjer!$E$6:$E$125,$B1057))</f>
        <v/>
      </c>
      <c r="J1057" s="19" t="str">
        <f>IF($S1057="","",INDEX(Skjermingsrenter!$B$6:$B$35,$C1057))</f>
        <v/>
      </c>
      <c r="K1057" s="20" t="str">
        <f t="shared" si="129"/>
        <v/>
      </c>
      <c r="L1057" s="21" t="str">
        <f>IF($S1057="","",IF($G1057&lt;YEAR($F1057),0,$H1057*SUMIFS(Utbytter!$D$6:$D$1005,Utbytter!$A$6:$A$1005,$E1057,Utbytter!$B$6:$B$1005,"&gt;="&amp;$K1057,Utbytter!$B$6:$B$1005,"&lt;="&amp;DATE($G1057,12,31))))</f>
        <v/>
      </c>
      <c r="M1057" s="21" t="str">
        <f t="shared" si="135"/>
        <v/>
      </c>
      <c r="N1057" s="21" t="str">
        <f t="shared" si="130"/>
        <v/>
      </c>
      <c r="O1057" s="21" t="str">
        <f t="shared" si="131"/>
        <v/>
      </c>
      <c r="P1057" s="21" t="str">
        <f t="shared" si="132"/>
        <v/>
      </c>
      <c r="Q1057" s="21" t="str">
        <f t="shared" si="133"/>
        <v/>
      </c>
      <c r="R1057" s="21" t="str">
        <f t="shared" si="134"/>
        <v/>
      </c>
      <c r="S1057" s="7" t="str">
        <f>IF(ROW()-5&lt;=Kontroll!$B$8,1,"")</f>
        <v/>
      </c>
    </row>
    <row r="1058" spans="1:19" x14ac:dyDescent="0.2">
      <c r="A1058" s="7" t="str">
        <f t="shared" si="128"/>
        <v/>
      </c>
      <c r="B1058" s="7" t="str">
        <f>IF($S1058="","",INT(($A1058-1)/Kontroll!$B$6)+1)</f>
        <v/>
      </c>
      <c r="C1058" s="7" t="str">
        <f>IF($S1058="","",MOD($A1058-1,Kontroll!$B$6)+1)</f>
        <v/>
      </c>
      <c r="D1058" s="15" t="str">
        <f>IF($S1058="","",INDEX(Transjer!$A$6:$A$125,$B1058))</f>
        <v/>
      </c>
      <c r="E1058" s="15" t="str">
        <f>IF($S1058="","",INDEX(Transjer!$B$6:$B$125,$B1058))</f>
        <v/>
      </c>
      <c r="F1058" s="16" t="str">
        <f>IF($S1058="","",INDEX(Transjer!$C$6:$C$125,$B1058))</f>
        <v/>
      </c>
      <c r="G1058" s="17" t="str">
        <f>IF($S1058="","",INDEX(Skjermingsrenter!$A$6:$A$35,$C1058))</f>
        <v/>
      </c>
      <c r="H1058" s="18" t="str">
        <f>IF($S1058="","",INDEX(Transjer!$D$6:$D$125,$B1058))</f>
        <v/>
      </c>
      <c r="I1058" s="18" t="str">
        <f>IF($S1058="","",INDEX(Transjer!$E$6:$E$125,$B1058))</f>
        <v/>
      </c>
      <c r="J1058" s="19" t="str">
        <f>IF($S1058="","",INDEX(Skjermingsrenter!$B$6:$B$35,$C1058))</f>
        <v/>
      </c>
      <c r="K1058" s="20" t="str">
        <f t="shared" si="129"/>
        <v/>
      </c>
      <c r="L1058" s="21" t="str">
        <f>IF($S1058="","",IF($G1058&lt;YEAR($F1058),0,$H1058*SUMIFS(Utbytter!$D$6:$D$1005,Utbytter!$A$6:$A$1005,$E1058,Utbytter!$B$6:$B$1005,"&gt;="&amp;$K1058,Utbytter!$B$6:$B$1005,"&lt;="&amp;DATE($G1058,12,31))))</f>
        <v/>
      </c>
      <c r="M1058" s="21" t="str">
        <f t="shared" si="135"/>
        <v/>
      </c>
      <c r="N1058" s="21" t="str">
        <f t="shared" si="130"/>
        <v/>
      </c>
      <c r="O1058" s="21" t="str">
        <f t="shared" si="131"/>
        <v/>
      </c>
      <c r="P1058" s="21" t="str">
        <f t="shared" si="132"/>
        <v/>
      </c>
      <c r="Q1058" s="21" t="str">
        <f t="shared" si="133"/>
        <v/>
      </c>
      <c r="R1058" s="21" t="str">
        <f t="shared" si="134"/>
        <v/>
      </c>
      <c r="S1058" s="7" t="str">
        <f>IF(ROW()-5&lt;=Kontroll!$B$8,1,"")</f>
        <v/>
      </c>
    </row>
    <row r="1059" spans="1:19" x14ac:dyDescent="0.2">
      <c r="A1059" s="7" t="str">
        <f t="shared" si="128"/>
        <v/>
      </c>
      <c r="B1059" s="7" t="str">
        <f>IF($S1059="","",INT(($A1059-1)/Kontroll!$B$6)+1)</f>
        <v/>
      </c>
      <c r="C1059" s="7" t="str">
        <f>IF($S1059="","",MOD($A1059-1,Kontroll!$B$6)+1)</f>
        <v/>
      </c>
      <c r="D1059" s="15" t="str">
        <f>IF($S1059="","",INDEX(Transjer!$A$6:$A$125,$B1059))</f>
        <v/>
      </c>
      <c r="E1059" s="15" t="str">
        <f>IF($S1059="","",INDEX(Transjer!$B$6:$B$125,$B1059))</f>
        <v/>
      </c>
      <c r="F1059" s="16" t="str">
        <f>IF($S1059="","",INDEX(Transjer!$C$6:$C$125,$B1059))</f>
        <v/>
      </c>
      <c r="G1059" s="17" t="str">
        <f>IF($S1059="","",INDEX(Skjermingsrenter!$A$6:$A$35,$C1059))</f>
        <v/>
      </c>
      <c r="H1059" s="18" t="str">
        <f>IF($S1059="","",INDEX(Transjer!$D$6:$D$125,$B1059))</f>
        <v/>
      </c>
      <c r="I1059" s="18" t="str">
        <f>IF($S1059="","",INDEX(Transjer!$E$6:$E$125,$B1059))</f>
        <v/>
      </c>
      <c r="J1059" s="19" t="str">
        <f>IF($S1059="","",INDEX(Skjermingsrenter!$B$6:$B$35,$C1059))</f>
        <v/>
      </c>
      <c r="K1059" s="20" t="str">
        <f t="shared" si="129"/>
        <v/>
      </c>
      <c r="L1059" s="21" t="str">
        <f>IF($S1059="","",IF($G1059&lt;YEAR($F1059),0,$H1059*SUMIFS(Utbytter!$D$6:$D$1005,Utbytter!$A$6:$A$1005,$E1059,Utbytter!$B$6:$B$1005,"&gt;="&amp;$K1059,Utbytter!$B$6:$B$1005,"&lt;="&amp;DATE($G1059,12,31))))</f>
        <v/>
      </c>
      <c r="M1059" s="21" t="str">
        <f t="shared" si="135"/>
        <v/>
      </c>
      <c r="N1059" s="21" t="str">
        <f t="shared" si="130"/>
        <v/>
      </c>
      <c r="O1059" s="21" t="str">
        <f t="shared" si="131"/>
        <v/>
      </c>
      <c r="P1059" s="21" t="str">
        <f t="shared" si="132"/>
        <v/>
      </c>
      <c r="Q1059" s="21" t="str">
        <f t="shared" si="133"/>
        <v/>
      </c>
      <c r="R1059" s="21" t="str">
        <f t="shared" si="134"/>
        <v/>
      </c>
      <c r="S1059" s="7" t="str">
        <f>IF(ROW()-5&lt;=Kontroll!$B$8,1,"")</f>
        <v/>
      </c>
    </row>
    <row r="1060" spans="1:19" x14ac:dyDescent="0.2">
      <c r="A1060" s="7" t="str">
        <f t="shared" si="128"/>
        <v/>
      </c>
      <c r="B1060" s="7" t="str">
        <f>IF($S1060="","",INT(($A1060-1)/Kontroll!$B$6)+1)</f>
        <v/>
      </c>
      <c r="C1060" s="7" t="str">
        <f>IF($S1060="","",MOD($A1060-1,Kontroll!$B$6)+1)</f>
        <v/>
      </c>
      <c r="D1060" s="15" t="str">
        <f>IF($S1060="","",INDEX(Transjer!$A$6:$A$125,$B1060))</f>
        <v/>
      </c>
      <c r="E1060" s="15" t="str">
        <f>IF($S1060="","",INDEX(Transjer!$B$6:$B$125,$B1060))</f>
        <v/>
      </c>
      <c r="F1060" s="16" t="str">
        <f>IF($S1060="","",INDEX(Transjer!$C$6:$C$125,$B1060))</f>
        <v/>
      </c>
      <c r="G1060" s="17" t="str">
        <f>IF($S1060="","",INDEX(Skjermingsrenter!$A$6:$A$35,$C1060))</f>
        <v/>
      </c>
      <c r="H1060" s="18" t="str">
        <f>IF($S1060="","",INDEX(Transjer!$D$6:$D$125,$B1060))</f>
        <v/>
      </c>
      <c r="I1060" s="18" t="str">
        <f>IF($S1060="","",INDEX(Transjer!$E$6:$E$125,$B1060))</f>
        <v/>
      </c>
      <c r="J1060" s="19" t="str">
        <f>IF($S1060="","",INDEX(Skjermingsrenter!$B$6:$B$35,$C1060))</f>
        <v/>
      </c>
      <c r="K1060" s="20" t="str">
        <f t="shared" si="129"/>
        <v/>
      </c>
      <c r="L1060" s="21" t="str">
        <f>IF($S1060="","",IF($G1060&lt;YEAR($F1060),0,$H1060*SUMIFS(Utbytter!$D$6:$D$1005,Utbytter!$A$6:$A$1005,$E1060,Utbytter!$B$6:$B$1005,"&gt;="&amp;$K1060,Utbytter!$B$6:$B$1005,"&lt;="&amp;DATE($G1060,12,31))))</f>
        <v/>
      </c>
      <c r="M1060" s="21" t="str">
        <f t="shared" si="135"/>
        <v/>
      </c>
      <c r="N1060" s="21" t="str">
        <f t="shared" si="130"/>
        <v/>
      </c>
      <c r="O1060" s="21" t="str">
        <f t="shared" si="131"/>
        <v/>
      </c>
      <c r="P1060" s="21" t="str">
        <f t="shared" si="132"/>
        <v/>
      </c>
      <c r="Q1060" s="21" t="str">
        <f t="shared" si="133"/>
        <v/>
      </c>
      <c r="R1060" s="21" t="str">
        <f t="shared" si="134"/>
        <v/>
      </c>
      <c r="S1060" s="7" t="str">
        <f>IF(ROW()-5&lt;=Kontroll!$B$8,1,"")</f>
        <v/>
      </c>
    </row>
    <row r="1061" spans="1:19" x14ac:dyDescent="0.2">
      <c r="A1061" s="7" t="str">
        <f t="shared" si="128"/>
        <v/>
      </c>
      <c r="B1061" s="7" t="str">
        <f>IF($S1061="","",INT(($A1061-1)/Kontroll!$B$6)+1)</f>
        <v/>
      </c>
      <c r="C1061" s="7" t="str">
        <f>IF($S1061="","",MOD($A1061-1,Kontroll!$B$6)+1)</f>
        <v/>
      </c>
      <c r="D1061" s="15" t="str">
        <f>IF($S1061="","",INDEX(Transjer!$A$6:$A$125,$B1061))</f>
        <v/>
      </c>
      <c r="E1061" s="15" t="str">
        <f>IF($S1061="","",INDEX(Transjer!$B$6:$B$125,$B1061))</f>
        <v/>
      </c>
      <c r="F1061" s="16" t="str">
        <f>IF($S1061="","",INDEX(Transjer!$C$6:$C$125,$B1061))</f>
        <v/>
      </c>
      <c r="G1061" s="17" t="str">
        <f>IF($S1061="","",INDEX(Skjermingsrenter!$A$6:$A$35,$C1061))</f>
        <v/>
      </c>
      <c r="H1061" s="18" t="str">
        <f>IF($S1061="","",INDEX(Transjer!$D$6:$D$125,$B1061))</f>
        <v/>
      </c>
      <c r="I1061" s="18" t="str">
        <f>IF($S1061="","",INDEX(Transjer!$E$6:$E$125,$B1061))</f>
        <v/>
      </c>
      <c r="J1061" s="19" t="str">
        <f>IF($S1061="","",INDEX(Skjermingsrenter!$B$6:$B$35,$C1061))</f>
        <v/>
      </c>
      <c r="K1061" s="20" t="str">
        <f t="shared" si="129"/>
        <v/>
      </c>
      <c r="L1061" s="21" t="str">
        <f>IF($S1061="","",IF($G1061&lt;YEAR($F1061),0,$H1061*SUMIFS(Utbytter!$D$6:$D$1005,Utbytter!$A$6:$A$1005,$E1061,Utbytter!$B$6:$B$1005,"&gt;="&amp;$K1061,Utbytter!$B$6:$B$1005,"&lt;="&amp;DATE($G1061,12,31))))</f>
        <v/>
      </c>
      <c r="M1061" s="21" t="str">
        <f t="shared" si="135"/>
        <v/>
      </c>
      <c r="N1061" s="21" t="str">
        <f t="shared" si="130"/>
        <v/>
      </c>
      <c r="O1061" s="21" t="str">
        <f t="shared" si="131"/>
        <v/>
      </c>
      <c r="P1061" s="21" t="str">
        <f t="shared" si="132"/>
        <v/>
      </c>
      <c r="Q1061" s="21" t="str">
        <f t="shared" si="133"/>
        <v/>
      </c>
      <c r="R1061" s="21" t="str">
        <f t="shared" si="134"/>
        <v/>
      </c>
      <c r="S1061" s="7" t="str">
        <f>IF(ROW()-5&lt;=Kontroll!$B$8,1,"")</f>
        <v/>
      </c>
    </row>
    <row r="1062" spans="1:19" x14ac:dyDescent="0.2">
      <c r="A1062" s="7" t="str">
        <f t="shared" si="128"/>
        <v/>
      </c>
      <c r="B1062" s="7" t="str">
        <f>IF($S1062="","",INT(($A1062-1)/Kontroll!$B$6)+1)</f>
        <v/>
      </c>
      <c r="C1062" s="7" t="str">
        <f>IF($S1062="","",MOD($A1062-1,Kontroll!$B$6)+1)</f>
        <v/>
      </c>
      <c r="D1062" s="15" t="str">
        <f>IF($S1062="","",INDEX(Transjer!$A$6:$A$125,$B1062))</f>
        <v/>
      </c>
      <c r="E1062" s="15" t="str">
        <f>IF($S1062="","",INDEX(Transjer!$B$6:$B$125,$B1062))</f>
        <v/>
      </c>
      <c r="F1062" s="16" t="str">
        <f>IF($S1062="","",INDEX(Transjer!$C$6:$C$125,$B1062))</f>
        <v/>
      </c>
      <c r="G1062" s="17" t="str">
        <f>IF($S1062="","",INDEX(Skjermingsrenter!$A$6:$A$35,$C1062))</f>
        <v/>
      </c>
      <c r="H1062" s="18" t="str">
        <f>IF($S1062="","",INDEX(Transjer!$D$6:$D$125,$B1062))</f>
        <v/>
      </c>
      <c r="I1062" s="18" t="str">
        <f>IF($S1062="","",INDEX(Transjer!$E$6:$E$125,$B1062))</f>
        <v/>
      </c>
      <c r="J1062" s="19" t="str">
        <f>IF($S1062="","",INDEX(Skjermingsrenter!$B$6:$B$35,$C1062))</f>
        <v/>
      </c>
      <c r="K1062" s="20" t="str">
        <f t="shared" si="129"/>
        <v/>
      </c>
      <c r="L1062" s="21" t="str">
        <f>IF($S1062="","",IF($G1062&lt;YEAR($F1062),0,$H1062*SUMIFS(Utbytter!$D$6:$D$1005,Utbytter!$A$6:$A$1005,$E1062,Utbytter!$B$6:$B$1005,"&gt;="&amp;$K1062,Utbytter!$B$6:$B$1005,"&lt;="&amp;DATE($G1062,12,31))))</f>
        <v/>
      </c>
      <c r="M1062" s="21" t="str">
        <f t="shared" si="135"/>
        <v/>
      </c>
      <c r="N1062" s="21" t="str">
        <f t="shared" si="130"/>
        <v/>
      </c>
      <c r="O1062" s="21" t="str">
        <f t="shared" si="131"/>
        <v/>
      </c>
      <c r="P1062" s="21" t="str">
        <f t="shared" si="132"/>
        <v/>
      </c>
      <c r="Q1062" s="21" t="str">
        <f t="shared" si="133"/>
        <v/>
      </c>
      <c r="R1062" s="21" t="str">
        <f t="shared" si="134"/>
        <v/>
      </c>
      <c r="S1062" s="7" t="str">
        <f>IF(ROW()-5&lt;=Kontroll!$B$8,1,"")</f>
        <v/>
      </c>
    </row>
    <row r="1063" spans="1:19" x14ac:dyDescent="0.2">
      <c r="A1063" s="7" t="str">
        <f t="shared" si="128"/>
        <v/>
      </c>
      <c r="B1063" s="7" t="str">
        <f>IF($S1063="","",INT(($A1063-1)/Kontroll!$B$6)+1)</f>
        <v/>
      </c>
      <c r="C1063" s="7" t="str">
        <f>IF($S1063="","",MOD($A1063-1,Kontroll!$B$6)+1)</f>
        <v/>
      </c>
      <c r="D1063" s="15" t="str">
        <f>IF($S1063="","",INDEX(Transjer!$A$6:$A$125,$B1063))</f>
        <v/>
      </c>
      <c r="E1063" s="15" t="str">
        <f>IF($S1063="","",INDEX(Transjer!$B$6:$B$125,$B1063))</f>
        <v/>
      </c>
      <c r="F1063" s="16" t="str">
        <f>IF($S1063="","",INDEX(Transjer!$C$6:$C$125,$B1063))</f>
        <v/>
      </c>
      <c r="G1063" s="17" t="str">
        <f>IF($S1063="","",INDEX(Skjermingsrenter!$A$6:$A$35,$C1063))</f>
        <v/>
      </c>
      <c r="H1063" s="18" t="str">
        <f>IF($S1063="","",INDEX(Transjer!$D$6:$D$125,$B1063))</f>
        <v/>
      </c>
      <c r="I1063" s="18" t="str">
        <f>IF($S1063="","",INDEX(Transjer!$E$6:$E$125,$B1063))</f>
        <v/>
      </c>
      <c r="J1063" s="19" t="str">
        <f>IF($S1063="","",INDEX(Skjermingsrenter!$B$6:$B$35,$C1063))</f>
        <v/>
      </c>
      <c r="K1063" s="20" t="str">
        <f t="shared" si="129"/>
        <v/>
      </c>
      <c r="L1063" s="21" t="str">
        <f>IF($S1063="","",IF($G1063&lt;YEAR($F1063),0,$H1063*SUMIFS(Utbytter!$D$6:$D$1005,Utbytter!$A$6:$A$1005,$E1063,Utbytter!$B$6:$B$1005,"&gt;="&amp;$K1063,Utbytter!$B$6:$B$1005,"&lt;="&amp;DATE($G1063,12,31))))</f>
        <v/>
      </c>
      <c r="M1063" s="21" t="str">
        <f t="shared" si="135"/>
        <v/>
      </c>
      <c r="N1063" s="21" t="str">
        <f t="shared" si="130"/>
        <v/>
      </c>
      <c r="O1063" s="21" t="str">
        <f t="shared" si="131"/>
        <v/>
      </c>
      <c r="P1063" s="21" t="str">
        <f t="shared" si="132"/>
        <v/>
      </c>
      <c r="Q1063" s="21" t="str">
        <f t="shared" si="133"/>
        <v/>
      </c>
      <c r="R1063" s="21" t="str">
        <f t="shared" si="134"/>
        <v/>
      </c>
      <c r="S1063" s="7" t="str">
        <f>IF(ROW()-5&lt;=Kontroll!$B$8,1,"")</f>
        <v/>
      </c>
    </row>
    <row r="1064" spans="1:19" x14ac:dyDescent="0.2">
      <c r="A1064" s="7" t="str">
        <f t="shared" si="128"/>
        <v/>
      </c>
      <c r="B1064" s="7" t="str">
        <f>IF($S1064="","",INT(($A1064-1)/Kontroll!$B$6)+1)</f>
        <v/>
      </c>
      <c r="C1064" s="7" t="str">
        <f>IF($S1064="","",MOD($A1064-1,Kontroll!$B$6)+1)</f>
        <v/>
      </c>
      <c r="D1064" s="15" t="str">
        <f>IF($S1064="","",INDEX(Transjer!$A$6:$A$125,$B1064))</f>
        <v/>
      </c>
      <c r="E1064" s="15" t="str">
        <f>IF($S1064="","",INDEX(Transjer!$B$6:$B$125,$B1064))</f>
        <v/>
      </c>
      <c r="F1064" s="16" t="str">
        <f>IF($S1064="","",INDEX(Transjer!$C$6:$C$125,$B1064))</f>
        <v/>
      </c>
      <c r="G1064" s="17" t="str">
        <f>IF($S1064="","",INDEX(Skjermingsrenter!$A$6:$A$35,$C1064))</f>
        <v/>
      </c>
      <c r="H1064" s="18" t="str">
        <f>IF($S1064="","",INDEX(Transjer!$D$6:$D$125,$B1064))</f>
        <v/>
      </c>
      <c r="I1064" s="18" t="str">
        <f>IF($S1064="","",INDEX(Transjer!$E$6:$E$125,$B1064))</f>
        <v/>
      </c>
      <c r="J1064" s="19" t="str">
        <f>IF($S1064="","",INDEX(Skjermingsrenter!$B$6:$B$35,$C1064))</f>
        <v/>
      </c>
      <c r="K1064" s="20" t="str">
        <f t="shared" si="129"/>
        <v/>
      </c>
      <c r="L1064" s="21" t="str">
        <f>IF($S1064="","",IF($G1064&lt;YEAR($F1064),0,$H1064*SUMIFS(Utbytter!$D$6:$D$1005,Utbytter!$A$6:$A$1005,$E1064,Utbytter!$B$6:$B$1005,"&gt;="&amp;$K1064,Utbytter!$B$6:$B$1005,"&lt;="&amp;DATE($G1064,12,31))))</f>
        <v/>
      </c>
      <c r="M1064" s="21" t="str">
        <f t="shared" si="135"/>
        <v/>
      </c>
      <c r="N1064" s="21" t="str">
        <f t="shared" si="130"/>
        <v/>
      </c>
      <c r="O1064" s="21" t="str">
        <f t="shared" si="131"/>
        <v/>
      </c>
      <c r="P1064" s="21" t="str">
        <f t="shared" si="132"/>
        <v/>
      </c>
      <c r="Q1064" s="21" t="str">
        <f t="shared" si="133"/>
        <v/>
      </c>
      <c r="R1064" s="21" t="str">
        <f t="shared" si="134"/>
        <v/>
      </c>
      <c r="S1064" s="7" t="str">
        <f>IF(ROW()-5&lt;=Kontroll!$B$8,1,"")</f>
        <v/>
      </c>
    </row>
    <row r="1065" spans="1:19" x14ac:dyDescent="0.2">
      <c r="A1065" s="7" t="str">
        <f t="shared" si="128"/>
        <v/>
      </c>
      <c r="B1065" s="7" t="str">
        <f>IF($S1065="","",INT(($A1065-1)/Kontroll!$B$6)+1)</f>
        <v/>
      </c>
      <c r="C1065" s="7" t="str">
        <f>IF($S1065="","",MOD($A1065-1,Kontroll!$B$6)+1)</f>
        <v/>
      </c>
      <c r="D1065" s="15" t="str">
        <f>IF($S1065="","",INDEX(Transjer!$A$6:$A$125,$B1065))</f>
        <v/>
      </c>
      <c r="E1065" s="15" t="str">
        <f>IF($S1065="","",INDEX(Transjer!$B$6:$B$125,$B1065))</f>
        <v/>
      </c>
      <c r="F1065" s="16" t="str">
        <f>IF($S1065="","",INDEX(Transjer!$C$6:$C$125,$B1065))</f>
        <v/>
      </c>
      <c r="G1065" s="17" t="str">
        <f>IF($S1065="","",INDEX(Skjermingsrenter!$A$6:$A$35,$C1065))</f>
        <v/>
      </c>
      <c r="H1065" s="18" t="str">
        <f>IF($S1065="","",INDEX(Transjer!$D$6:$D$125,$B1065))</f>
        <v/>
      </c>
      <c r="I1065" s="18" t="str">
        <f>IF($S1065="","",INDEX(Transjer!$E$6:$E$125,$B1065))</f>
        <v/>
      </c>
      <c r="J1065" s="19" t="str">
        <f>IF($S1065="","",INDEX(Skjermingsrenter!$B$6:$B$35,$C1065))</f>
        <v/>
      </c>
      <c r="K1065" s="20" t="str">
        <f t="shared" si="129"/>
        <v/>
      </c>
      <c r="L1065" s="21" t="str">
        <f>IF($S1065="","",IF($G1065&lt;YEAR($F1065),0,$H1065*SUMIFS(Utbytter!$D$6:$D$1005,Utbytter!$A$6:$A$1005,$E1065,Utbytter!$B$6:$B$1005,"&gt;="&amp;$K1065,Utbytter!$B$6:$B$1005,"&lt;="&amp;DATE($G1065,12,31))))</f>
        <v/>
      </c>
      <c r="M1065" s="21" t="str">
        <f t="shared" si="135"/>
        <v/>
      </c>
      <c r="N1065" s="21" t="str">
        <f t="shared" si="130"/>
        <v/>
      </c>
      <c r="O1065" s="21" t="str">
        <f t="shared" si="131"/>
        <v/>
      </c>
      <c r="P1065" s="21" t="str">
        <f t="shared" si="132"/>
        <v/>
      </c>
      <c r="Q1065" s="21" t="str">
        <f t="shared" si="133"/>
        <v/>
      </c>
      <c r="R1065" s="21" t="str">
        <f t="shared" si="134"/>
        <v/>
      </c>
      <c r="S1065" s="7" t="str">
        <f>IF(ROW()-5&lt;=Kontroll!$B$8,1,"")</f>
        <v/>
      </c>
    </row>
    <row r="1066" spans="1:19" x14ac:dyDescent="0.2">
      <c r="A1066" s="7" t="str">
        <f t="shared" si="128"/>
        <v/>
      </c>
      <c r="B1066" s="7" t="str">
        <f>IF($S1066="","",INT(($A1066-1)/Kontroll!$B$6)+1)</f>
        <v/>
      </c>
      <c r="C1066" s="7" t="str">
        <f>IF($S1066="","",MOD($A1066-1,Kontroll!$B$6)+1)</f>
        <v/>
      </c>
      <c r="D1066" s="15" t="str">
        <f>IF($S1066="","",INDEX(Transjer!$A$6:$A$125,$B1066))</f>
        <v/>
      </c>
      <c r="E1066" s="15" t="str">
        <f>IF($S1066="","",INDEX(Transjer!$B$6:$B$125,$B1066))</f>
        <v/>
      </c>
      <c r="F1066" s="16" t="str">
        <f>IF($S1066="","",INDEX(Transjer!$C$6:$C$125,$B1066))</f>
        <v/>
      </c>
      <c r="G1066" s="17" t="str">
        <f>IF($S1066="","",INDEX(Skjermingsrenter!$A$6:$A$35,$C1066))</f>
        <v/>
      </c>
      <c r="H1066" s="18" t="str">
        <f>IF($S1066="","",INDEX(Transjer!$D$6:$D$125,$B1066))</f>
        <v/>
      </c>
      <c r="I1066" s="18" t="str">
        <f>IF($S1066="","",INDEX(Transjer!$E$6:$E$125,$B1066))</f>
        <v/>
      </c>
      <c r="J1066" s="19" t="str">
        <f>IF($S1066="","",INDEX(Skjermingsrenter!$B$6:$B$35,$C1066))</f>
        <v/>
      </c>
      <c r="K1066" s="20" t="str">
        <f t="shared" si="129"/>
        <v/>
      </c>
      <c r="L1066" s="21" t="str">
        <f>IF($S1066="","",IF($G1066&lt;YEAR($F1066),0,$H1066*SUMIFS(Utbytter!$D$6:$D$1005,Utbytter!$A$6:$A$1005,$E1066,Utbytter!$B$6:$B$1005,"&gt;="&amp;$K1066,Utbytter!$B$6:$B$1005,"&lt;="&amp;DATE($G1066,12,31))))</f>
        <v/>
      </c>
      <c r="M1066" s="21" t="str">
        <f t="shared" si="135"/>
        <v/>
      </c>
      <c r="N1066" s="21" t="str">
        <f t="shared" si="130"/>
        <v/>
      </c>
      <c r="O1066" s="21" t="str">
        <f t="shared" si="131"/>
        <v/>
      </c>
      <c r="P1066" s="21" t="str">
        <f t="shared" si="132"/>
        <v/>
      </c>
      <c r="Q1066" s="21" t="str">
        <f t="shared" si="133"/>
        <v/>
      </c>
      <c r="R1066" s="21" t="str">
        <f t="shared" si="134"/>
        <v/>
      </c>
      <c r="S1066" s="7" t="str">
        <f>IF(ROW()-5&lt;=Kontroll!$B$8,1,"")</f>
        <v/>
      </c>
    </row>
    <row r="1067" spans="1:19" x14ac:dyDescent="0.2">
      <c r="A1067" s="7" t="str">
        <f t="shared" si="128"/>
        <v/>
      </c>
      <c r="B1067" s="7" t="str">
        <f>IF($S1067="","",INT(($A1067-1)/Kontroll!$B$6)+1)</f>
        <v/>
      </c>
      <c r="C1067" s="7" t="str">
        <f>IF($S1067="","",MOD($A1067-1,Kontroll!$B$6)+1)</f>
        <v/>
      </c>
      <c r="D1067" s="15" t="str">
        <f>IF($S1067="","",INDEX(Transjer!$A$6:$A$125,$B1067))</f>
        <v/>
      </c>
      <c r="E1067" s="15" t="str">
        <f>IF($S1067="","",INDEX(Transjer!$B$6:$B$125,$B1067))</f>
        <v/>
      </c>
      <c r="F1067" s="16" t="str">
        <f>IF($S1067="","",INDEX(Transjer!$C$6:$C$125,$B1067))</f>
        <v/>
      </c>
      <c r="G1067" s="17" t="str">
        <f>IF($S1067="","",INDEX(Skjermingsrenter!$A$6:$A$35,$C1067))</f>
        <v/>
      </c>
      <c r="H1067" s="18" t="str">
        <f>IF($S1067="","",INDEX(Transjer!$D$6:$D$125,$B1067))</f>
        <v/>
      </c>
      <c r="I1067" s="18" t="str">
        <f>IF($S1067="","",INDEX(Transjer!$E$6:$E$125,$B1067))</f>
        <v/>
      </c>
      <c r="J1067" s="19" t="str">
        <f>IF($S1067="","",INDEX(Skjermingsrenter!$B$6:$B$35,$C1067))</f>
        <v/>
      </c>
      <c r="K1067" s="20" t="str">
        <f t="shared" si="129"/>
        <v/>
      </c>
      <c r="L1067" s="21" t="str">
        <f>IF($S1067="","",IF($G1067&lt;YEAR($F1067),0,$H1067*SUMIFS(Utbytter!$D$6:$D$1005,Utbytter!$A$6:$A$1005,$E1067,Utbytter!$B$6:$B$1005,"&gt;="&amp;$K1067,Utbytter!$B$6:$B$1005,"&lt;="&amp;DATE($G1067,12,31))))</f>
        <v/>
      </c>
      <c r="M1067" s="21" t="str">
        <f t="shared" si="135"/>
        <v/>
      </c>
      <c r="N1067" s="21" t="str">
        <f t="shared" si="130"/>
        <v/>
      </c>
      <c r="O1067" s="21" t="str">
        <f t="shared" si="131"/>
        <v/>
      </c>
      <c r="P1067" s="21" t="str">
        <f t="shared" si="132"/>
        <v/>
      </c>
      <c r="Q1067" s="21" t="str">
        <f t="shared" si="133"/>
        <v/>
      </c>
      <c r="R1067" s="21" t="str">
        <f t="shared" si="134"/>
        <v/>
      </c>
      <c r="S1067" s="7" t="str">
        <f>IF(ROW()-5&lt;=Kontroll!$B$8,1,"")</f>
        <v/>
      </c>
    </row>
    <row r="1068" spans="1:19" x14ac:dyDescent="0.2">
      <c r="A1068" s="7" t="str">
        <f t="shared" si="128"/>
        <v/>
      </c>
      <c r="B1068" s="7" t="str">
        <f>IF($S1068="","",INT(($A1068-1)/Kontroll!$B$6)+1)</f>
        <v/>
      </c>
      <c r="C1068" s="7" t="str">
        <f>IF($S1068="","",MOD($A1068-1,Kontroll!$B$6)+1)</f>
        <v/>
      </c>
      <c r="D1068" s="15" t="str">
        <f>IF($S1068="","",INDEX(Transjer!$A$6:$A$125,$B1068))</f>
        <v/>
      </c>
      <c r="E1068" s="15" t="str">
        <f>IF($S1068="","",INDEX(Transjer!$B$6:$B$125,$B1068))</f>
        <v/>
      </c>
      <c r="F1068" s="16" t="str">
        <f>IF($S1068="","",INDEX(Transjer!$C$6:$C$125,$B1068))</f>
        <v/>
      </c>
      <c r="G1068" s="17" t="str">
        <f>IF($S1068="","",INDEX(Skjermingsrenter!$A$6:$A$35,$C1068))</f>
        <v/>
      </c>
      <c r="H1068" s="18" t="str">
        <f>IF($S1068="","",INDEX(Transjer!$D$6:$D$125,$B1068))</f>
        <v/>
      </c>
      <c r="I1068" s="18" t="str">
        <f>IF($S1068="","",INDEX(Transjer!$E$6:$E$125,$B1068))</f>
        <v/>
      </c>
      <c r="J1068" s="19" t="str">
        <f>IF($S1068="","",INDEX(Skjermingsrenter!$B$6:$B$35,$C1068))</f>
        <v/>
      </c>
      <c r="K1068" s="20" t="str">
        <f t="shared" si="129"/>
        <v/>
      </c>
      <c r="L1068" s="21" t="str">
        <f>IF($S1068="","",IF($G1068&lt;YEAR($F1068),0,$H1068*SUMIFS(Utbytter!$D$6:$D$1005,Utbytter!$A$6:$A$1005,$E1068,Utbytter!$B$6:$B$1005,"&gt;="&amp;$K1068,Utbytter!$B$6:$B$1005,"&lt;="&amp;DATE($G1068,12,31))))</f>
        <v/>
      </c>
      <c r="M1068" s="21" t="str">
        <f t="shared" si="135"/>
        <v/>
      </c>
      <c r="N1068" s="21" t="str">
        <f t="shared" si="130"/>
        <v/>
      </c>
      <c r="O1068" s="21" t="str">
        <f t="shared" si="131"/>
        <v/>
      </c>
      <c r="P1068" s="21" t="str">
        <f t="shared" si="132"/>
        <v/>
      </c>
      <c r="Q1068" s="21" t="str">
        <f t="shared" si="133"/>
        <v/>
      </c>
      <c r="R1068" s="21" t="str">
        <f t="shared" si="134"/>
        <v/>
      </c>
      <c r="S1068" s="7" t="str">
        <f>IF(ROW()-5&lt;=Kontroll!$B$8,1,"")</f>
        <v/>
      </c>
    </row>
    <row r="1069" spans="1:19" x14ac:dyDescent="0.2">
      <c r="A1069" s="7" t="str">
        <f t="shared" si="128"/>
        <v/>
      </c>
      <c r="B1069" s="7" t="str">
        <f>IF($S1069="","",INT(($A1069-1)/Kontroll!$B$6)+1)</f>
        <v/>
      </c>
      <c r="C1069" s="7" t="str">
        <f>IF($S1069="","",MOD($A1069-1,Kontroll!$B$6)+1)</f>
        <v/>
      </c>
      <c r="D1069" s="15" t="str">
        <f>IF($S1069="","",INDEX(Transjer!$A$6:$A$125,$B1069))</f>
        <v/>
      </c>
      <c r="E1069" s="15" t="str">
        <f>IF($S1069="","",INDEX(Transjer!$B$6:$B$125,$B1069))</f>
        <v/>
      </c>
      <c r="F1069" s="16" t="str">
        <f>IF($S1069="","",INDEX(Transjer!$C$6:$C$125,$B1069))</f>
        <v/>
      </c>
      <c r="G1069" s="17" t="str">
        <f>IF($S1069="","",INDEX(Skjermingsrenter!$A$6:$A$35,$C1069))</f>
        <v/>
      </c>
      <c r="H1069" s="18" t="str">
        <f>IF($S1069="","",INDEX(Transjer!$D$6:$D$125,$B1069))</f>
        <v/>
      </c>
      <c r="I1069" s="18" t="str">
        <f>IF($S1069="","",INDEX(Transjer!$E$6:$E$125,$B1069))</f>
        <v/>
      </c>
      <c r="J1069" s="19" t="str">
        <f>IF($S1069="","",INDEX(Skjermingsrenter!$B$6:$B$35,$C1069))</f>
        <v/>
      </c>
      <c r="K1069" s="20" t="str">
        <f t="shared" si="129"/>
        <v/>
      </c>
      <c r="L1069" s="21" t="str">
        <f>IF($S1069="","",IF($G1069&lt;YEAR($F1069),0,$H1069*SUMIFS(Utbytter!$D$6:$D$1005,Utbytter!$A$6:$A$1005,$E1069,Utbytter!$B$6:$B$1005,"&gt;="&amp;$K1069,Utbytter!$B$6:$B$1005,"&lt;="&amp;DATE($G1069,12,31))))</f>
        <v/>
      </c>
      <c r="M1069" s="21" t="str">
        <f t="shared" si="135"/>
        <v/>
      </c>
      <c r="N1069" s="21" t="str">
        <f t="shared" si="130"/>
        <v/>
      </c>
      <c r="O1069" s="21" t="str">
        <f t="shared" si="131"/>
        <v/>
      </c>
      <c r="P1069" s="21" t="str">
        <f t="shared" si="132"/>
        <v/>
      </c>
      <c r="Q1069" s="21" t="str">
        <f t="shared" si="133"/>
        <v/>
      </c>
      <c r="R1069" s="21" t="str">
        <f t="shared" si="134"/>
        <v/>
      </c>
      <c r="S1069" s="7" t="str">
        <f>IF(ROW()-5&lt;=Kontroll!$B$8,1,"")</f>
        <v/>
      </c>
    </row>
    <row r="1070" spans="1:19" x14ac:dyDescent="0.2">
      <c r="A1070" s="7" t="str">
        <f t="shared" si="128"/>
        <v/>
      </c>
      <c r="B1070" s="7" t="str">
        <f>IF($S1070="","",INT(($A1070-1)/Kontroll!$B$6)+1)</f>
        <v/>
      </c>
      <c r="C1070" s="7" t="str">
        <f>IF($S1070="","",MOD($A1070-1,Kontroll!$B$6)+1)</f>
        <v/>
      </c>
      <c r="D1070" s="15" t="str">
        <f>IF($S1070="","",INDEX(Transjer!$A$6:$A$125,$B1070))</f>
        <v/>
      </c>
      <c r="E1070" s="15" t="str">
        <f>IF($S1070="","",INDEX(Transjer!$B$6:$B$125,$B1070))</f>
        <v/>
      </c>
      <c r="F1070" s="16" t="str">
        <f>IF($S1070="","",INDEX(Transjer!$C$6:$C$125,$B1070))</f>
        <v/>
      </c>
      <c r="G1070" s="17" t="str">
        <f>IF($S1070="","",INDEX(Skjermingsrenter!$A$6:$A$35,$C1070))</f>
        <v/>
      </c>
      <c r="H1070" s="18" t="str">
        <f>IF($S1070="","",INDEX(Transjer!$D$6:$D$125,$B1070))</f>
        <v/>
      </c>
      <c r="I1070" s="18" t="str">
        <f>IF($S1070="","",INDEX(Transjer!$E$6:$E$125,$B1070))</f>
        <v/>
      </c>
      <c r="J1070" s="19" t="str">
        <f>IF($S1070="","",INDEX(Skjermingsrenter!$B$6:$B$35,$C1070))</f>
        <v/>
      </c>
      <c r="K1070" s="20" t="str">
        <f t="shared" si="129"/>
        <v/>
      </c>
      <c r="L1070" s="21" t="str">
        <f>IF($S1070="","",IF($G1070&lt;YEAR($F1070),0,$H1070*SUMIFS(Utbytter!$D$6:$D$1005,Utbytter!$A$6:$A$1005,$E1070,Utbytter!$B$6:$B$1005,"&gt;="&amp;$K1070,Utbytter!$B$6:$B$1005,"&lt;="&amp;DATE($G1070,12,31))))</f>
        <v/>
      </c>
      <c r="M1070" s="21" t="str">
        <f t="shared" si="135"/>
        <v/>
      </c>
      <c r="N1070" s="21" t="str">
        <f t="shared" si="130"/>
        <v/>
      </c>
      <c r="O1070" s="21" t="str">
        <f t="shared" si="131"/>
        <v/>
      </c>
      <c r="P1070" s="21" t="str">
        <f t="shared" si="132"/>
        <v/>
      </c>
      <c r="Q1070" s="21" t="str">
        <f t="shared" si="133"/>
        <v/>
      </c>
      <c r="R1070" s="21" t="str">
        <f t="shared" si="134"/>
        <v/>
      </c>
      <c r="S1070" s="7" t="str">
        <f>IF(ROW()-5&lt;=Kontroll!$B$8,1,"")</f>
        <v/>
      </c>
    </row>
    <row r="1071" spans="1:19" x14ac:dyDescent="0.2">
      <c r="A1071" s="7" t="str">
        <f t="shared" si="128"/>
        <v/>
      </c>
      <c r="B1071" s="7" t="str">
        <f>IF($S1071="","",INT(($A1071-1)/Kontroll!$B$6)+1)</f>
        <v/>
      </c>
      <c r="C1071" s="7" t="str">
        <f>IF($S1071="","",MOD($A1071-1,Kontroll!$B$6)+1)</f>
        <v/>
      </c>
      <c r="D1071" s="15" t="str">
        <f>IF($S1071="","",INDEX(Transjer!$A$6:$A$125,$B1071))</f>
        <v/>
      </c>
      <c r="E1071" s="15" t="str">
        <f>IF($S1071="","",INDEX(Transjer!$B$6:$B$125,$B1071))</f>
        <v/>
      </c>
      <c r="F1071" s="16" t="str">
        <f>IF($S1071="","",INDEX(Transjer!$C$6:$C$125,$B1071))</f>
        <v/>
      </c>
      <c r="G1071" s="17" t="str">
        <f>IF($S1071="","",INDEX(Skjermingsrenter!$A$6:$A$35,$C1071))</f>
        <v/>
      </c>
      <c r="H1071" s="18" t="str">
        <f>IF($S1071="","",INDEX(Transjer!$D$6:$D$125,$B1071))</f>
        <v/>
      </c>
      <c r="I1071" s="18" t="str">
        <f>IF($S1071="","",INDEX(Transjer!$E$6:$E$125,$B1071))</f>
        <v/>
      </c>
      <c r="J1071" s="19" t="str">
        <f>IF($S1071="","",INDEX(Skjermingsrenter!$B$6:$B$35,$C1071))</f>
        <v/>
      </c>
      <c r="K1071" s="20" t="str">
        <f t="shared" si="129"/>
        <v/>
      </c>
      <c r="L1071" s="21" t="str">
        <f>IF($S1071="","",IF($G1071&lt;YEAR($F1071),0,$H1071*SUMIFS(Utbytter!$D$6:$D$1005,Utbytter!$A$6:$A$1005,$E1071,Utbytter!$B$6:$B$1005,"&gt;="&amp;$K1071,Utbytter!$B$6:$B$1005,"&lt;="&amp;DATE($G1071,12,31))))</f>
        <v/>
      </c>
      <c r="M1071" s="21" t="str">
        <f t="shared" si="135"/>
        <v/>
      </c>
      <c r="N1071" s="21" t="str">
        <f t="shared" si="130"/>
        <v/>
      </c>
      <c r="O1071" s="21" t="str">
        <f t="shared" si="131"/>
        <v/>
      </c>
      <c r="P1071" s="21" t="str">
        <f t="shared" si="132"/>
        <v/>
      </c>
      <c r="Q1071" s="21" t="str">
        <f t="shared" si="133"/>
        <v/>
      </c>
      <c r="R1071" s="21" t="str">
        <f t="shared" si="134"/>
        <v/>
      </c>
      <c r="S1071" s="7" t="str">
        <f>IF(ROW()-5&lt;=Kontroll!$B$8,1,"")</f>
        <v/>
      </c>
    </row>
    <row r="1072" spans="1:19" x14ac:dyDescent="0.2">
      <c r="A1072" s="7" t="str">
        <f t="shared" si="128"/>
        <v/>
      </c>
      <c r="B1072" s="7" t="str">
        <f>IF($S1072="","",INT(($A1072-1)/Kontroll!$B$6)+1)</f>
        <v/>
      </c>
      <c r="C1072" s="7" t="str">
        <f>IF($S1072="","",MOD($A1072-1,Kontroll!$B$6)+1)</f>
        <v/>
      </c>
      <c r="D1072" s="15" t="str">
        <f>IF($S1072="","",INDEX(Transjer!$A$6:$A$125,$B1072))</f>
        <v/>
      </c>
      <c r="E1072" s="15" t="str">
        <f>IF($S1072="","",INDEX(Transjer!$B$6:$B$125,$B1072))</f>
        <v/>
      </c>
      <c r="F1072" s="16" t="str">
        <f>IF($S1072="","",INDEX(Transjer!$C$6:$C$125,$B1072))</f>
        <v/>
      </c>
      <c r="G1072" s="17" t="str">
        <f>IF($S1072="","",INDEX(Skjermingsrenter!$A$6:$A$35,$C1072))</f>
        <v/>
      </c>
      <c r="H1072" s="18" t="str">
        <f>IF($S1072="","",INDEX(Transjer!$D$6:$D$125,$B1072))</f>
        <v/>
      </c>
      <c r="I1072" s="18" t="str">
        <f>IF($S1072="","",INDEX(Transjer!$E$6:$E$125,$B1072))</f>
        <v/>
      </c>
      <c r="J1072" s="19" t="str">
        <f>IF($S1072="","",INDEX(Skjermingsrenter!$B$6:$B$35,$C1072))</f>
        <v/>
      </c>
      <c r="K1072" s="20" t="str">
        <f t="shared" si="129"/>
        <v/>
      </c>
      <c r="L1072" s="21" t="str">
        <f>IF($S1072="","",IF($G1072&lt;YEAR($F1072),0,$H1072*SUMIFS(Utbytter!$D$6:$D$1005,Utbytter!$A$6:$A$1005,$E1072,Utbytter!$B$6:$B$1005,"&gt;="&amp;$K1072,Utbytter!$B$6:$B$1005,"&lt;="&amp;DATE($G1072,12,31))))</f>
        <v/>
      </c>
      <c r="M1072" s="21" t="str">
        <f t="shared" si="135"/>
        <v/>
      </c>
      <c r="N1072" s="21" t="str">
        <f t="shared" si="130"/>
        <v/>
      </c>
      <c r="O1072" s="21" t="str">
        <f t="shared" si="131"/>
        <v/>
      </c>
      <c r="P1072" s="21" t="str">
        <f t="shared" si="132"/>
        <v/>
      </c>
      <c r="Q1072" s="21" t="str">
        <f t="shared" si="133"/>
        <v/>
      </c>
      <c r="R1072" s="21" t="str">
        <f t="shared" si="134"/>
        <v/>
      </c>
      <c r="S1072" s="7" t="str">
        <f>IF(ROW()-5&lt;=Kontroll!$B$8,1,"")</f>
        <v/>
      </c>
    </row>
    <row r="1073" spans="1:19" x14ac:dyDescent="0.2">
      <c r="A1073" s="7" t="str">
        <f t="shared" si="128"/>
        <v/>
      </c>
      <c r="B1073" s="7" t="str">
        <f>IF($S1073="","",INT(($A1073-1)/Kontroll!$B$6)+1)</f>
        <v/>
      </c>
      <c r="C1073" s="7" t="str">
        <f>IF($S1073="","",MOD($A1073-1,Kontroll!$B$6)+1)</f>
        <v/>
      </c>
      <c r="D1073" s="15" t="str">
        <f>IF($S1073="","",INDEX(Transjer!$A$6:$A$125,$B1073))</f>
        <v/>
      </c>
      <c r="E1073" s="15" t="str">
        <f>IF($S1073="","",INDEX(Transjer!$B$6:$B$125,$B1073))</f>
        <v/>
      </c>
      <c r="F1073" s="16" t="str">
        <f>IF($S1073="","",INDEX(Transjer!$C$6:$C$125,$B1073))</f>
        <v/>
      </c>
      <c r="G1073" s="17" t="str">
        <f>IF($S1073="","",INDEX(Skjermingsrenter!$A$6:$A$35,$C1073))</f>
        <v/>
      </c>
      <c r="H1073" s="18" t="str">
        <f>IF($S1073="","",INDEX(Transjer!$D$6:$D$125,$B1073))</f>
        <v/>
      </c>
      <c r="I1073" s="18" t="str">
        <f>IF($S1073="","",INDEX(Transjer!$E$6:$E$125,$B1073))</f>
        <v/>
      </c>
      <c r="J1073" s="19" t="str">
        <f>IF($S1073="","",INDEX(Skjermingsrenter!$B$6:$B$35,$C1073))</f>
        <v/>
      </c>
      <c r="K1073" s="20" t="str">
        <f t="shared" si="129"/>
        <v/>
      </c>
      <c r="L1073" s="21" t="str">
        <f>IF($S1073="","",IF($G1073&lt;YEAR($F1073),0,$H1073*SUMIFS(Utbytter!$D$6:$D$1005,Utbytter!$A$6:$A$1005,$E1073,Utbytter!$B$6:$B$1005,"&gt;="&amp;$K1073,Utbytter!$B$6:$B$1005,"&lt;="&amp;DATE($G1073,12,31))))</f>
        <v/>
      </c>
      <c r="M1073" s="21" t="str">
        <f t="shared" si="135"/>
        <v/>
      </c>
      <c r="N1073" s="21" t="str">
        <f t="shared" si="130"/>
        <v/>
      </c>
      <c r="O1073" s="21" t="str">
        <f t="shared" si="131"/>
        <v/>
      </c>
      <c r="P1073" s="21" t="str">
        <f t="shared" si="132"/>
        <v/>
      </c>
      <c r="Q1073" s="21" t="str">
        <f t="shared" si="133"/>
        <v/>
      </c>
      <c r="R1073" s="21" t="str">
        <f t="shared" si="134"/>
        <v/>
      </c>
      <c r="S1073" s="7" t="str">
        <f>IF(ROW()-5&lt;=Kontroll!$B$8,1,"")</f>
        <v/>
      </c>
    </row>
    <row r="1074" spans="1:19" x14ac:dyDescent="0.2">
      <c r="A1074" s="7" t="str">
        <f t="shared" si="128"/>
        <v/>
      </c>
      <c r="B1074" s="7" t="str">
        <f>IF($S1074="","",INT(($A1074-1)/Kontroll!$B$6)+1)</f>
        <v/>
      </c>
      <c r="C1074" s="7" t="str">
        <f>IF($S1074="","",MOD($A1074-1,Kontroll!$B$6)+1)</f>
        <v/>
      </c>
      <c r="D1074" s="15" t="str">
        <f>IF($S1074="","",INDEX(Transjer!$A$6:$A$125,$B1074))</f>
        <v/>
      </c>
      <c r="E1074" s="15" t="str">
        <f>IF($S1074="","",INDEX(Transjer!$B$6:$B$125,$B1074))</f>
        <v/>
      </c>
      <c r="F1074" s="16" t="str">
        <f>IF($S1074="","",INDEX(Transjer!$C$6:$C$125,$B1074))</f>
        <v/>
      </c>
      <c r="G1074" s="17" t="str">
        <f>IF($S1074="","",INDEX(Skjermingsrenter!$A$6:$A$35,$C1074))</f>
        <v/>
      </c>
      <c r="H1074" s="18" t="str">
        <f>IF($S1074="","",INDEX(Transjer!$D$6:$D$125,$B1074))</f>
        <v/>
      </c>
      <c r="I1074" s="18" t="str">
        <f>IF($S1074="","",INDEX(Transjer!$E$6:$E$125,$B1074))</f>
        <v/>
      </c>
      <c r="J1074" s="19" t="str">
        <f>IF($S1074="","",INDEX(Skjermingsrenter!$B$6:$B$35,$C1074))</f>
        <v/>
      </c>
      <c r="K1074" s="20" t="str">
        <f t="shared" si="129"/>
        <v/>
      </c>
      <c r="L1074" s="21" t="str">
        <f>IF($S1074="","",IF($G1074&lt;YEAR($F1074),0,$H1074*SUMIFS(Utbytter!$D$6:$D$1005,Utbytter!$A$6:$A$1005,$E1074,Utbytter!$B$6:$B$1005,"&gt;="&amp;$K1074,Utbytter!$B$6:$B$1005,"&lt;="&amp;DATE($G1074,12,31))))</f>
        <v/>
      </c>
      <c r="M1074" s="21" t="str">
        <f t="shared" si="135"/>
        <v/>
      </c>
      <c r="N1074" s="21" t="str">
        <f t="shared" si="130"/>
        <v/>
      </c>
      <c r="O1074" s="21" t="str">
        <f t="shared" si="131"/>
        <v/>
      </c>
      <c r="P1074" s="21" t="str">
        <f t="shared" si="132"/>
        <v/>
      </c>
      <c r="Q1074" s="21" t="str">
        <f t="shared" si="133"/>
        <v/>
      </c>
      <c r="R1074" s="21" t="str">
        <f t="shared" si="134"/>
        <v/>
      </c>
      <c r="S1074" s="7" t="str">
        <f>IF(ROW()-5&lt;=Kontroll!$B$8,1,"")</f>
        <v/>
      </c>
    </row>
    <row r="1075" spans="1:19" x14ac:dyDescent="0.2">
      <c r="A1075" s="7" t="str">
        <f t="shared" si="128"/>
        <v/>
      </c>
      <c r="B1075" s="7" t="str">
        <f>IF($S1075="","",INT(($A1075-1)/Kontroll!$B$6)+1)</f>
        <v/>
      </c>
      <c r="C1075" s="7" t="str">
        <f>IF($S1075="","",MOD($A1075-1,Kontroll!$B$6)+1)</f>
        <v/>
      </c>
      <c r="D1075" s="15" t="str">
        <f>IF($S1075="","",INDEX(Transjer!$A$6:$A$125,$B1075))</f>
        <v/>
      </c>
      <c r="E1075" s="15" t="str">
        <f>IF($S1075="","",INDEX(Transjer!$B$6:$B$125,$B1075))</f>
        <v/>
      </c>
      <c r="F1075" s="16" t="str">
        <f>IF($S1075="","",INDEX(Transjer!$C$6:$C$125,$B1075))</f>
        <v/>
      </c>
      <c r="G1075" s="17" t="str">
        <f>IF($S1075="","",INDEX(Skjermingsrenter!$A$6:$A$35,$C1075))</f>
        <v/>
      </c>
      <c r="H1075" s="18" t="str">
        <f>IF($S1075="","",INDEX(Transjer!$D$6:$D$125,$B1075))</f>
        <v/>
      </c>
      <c r="I1075" s="18" t="str">
        <f>IF($S1075="","",INDEX(Transjer!$E$6:$E$125,$B1075))</f>
        <v/>
      </c>
      <c r="J1075" s="19" t="str">
        <f>IF($S1075="","",INDEX(Skjermingsrenter!$B$6:$B$35,$C1075))</f>
        <v/>
      </c>
      <c r="K1075" s="20" t="str">
        <f t="shared" si="129"/>
        <v/>
      </c>
      <c r="L1075" s="21" t="str">
        <f>IF($S1075="","",IF($G1075&lt;YEAR($F1075),0,$H1075*SUMIFS(Utbytter!$D$6:$D$1005,Utbytter!$A$6:$A$1005,$E1075,Utbytter!$B$6:$B$1005,"&gt;="&amp;$K1075,Utbytter!$B$6:$B$1005,"&lt;="&amp;DATE($G1075,12,31))))</f>
        <v/>
      </c>
      <c r="M1075" s="21" t="str">
        <f t="shared" si="135"/>
        <v/>
      </c>
      <c r="N1075" s="21" t="str">
        <f t="shared" si="130"/>
        <v/>
      </c>
      <c r="O1075" s="21" t="str">
        <f t="shared" si="131"/>
        <v/>
      </c>
      <c r="P1075" s="21" t="str">
        <f t="shared" si="132"/>
        <v/>
      </c>
      <c r="Q1075" s="21" t="str">
        <f t="shared" si="133"/>
        <v/>
      </c>
      <c r="R1075" s="21" t="str">
        <f t="shared" si="134"/>
        <v/>
      </c>
      <c r="S1075" s="7" t="str">
        <f>IF(ROW()-5&lt;=Kontroll!$B$8,1,"")</f>
        <v/>
      </c>
    </row>
    <row r="1076" spans="1:19" x14ac:dyDescent="0.2">
      <c r="A1076" s="7" t="str">
        <f t="shared" si="128"/>
        <v/>
      </c>
      <c r="B1076" s="7" t="str">
        <f>IF($S1076="","",INT(($A1076-1)/Kontroll!$B$6)+1)</f>
        <v/>
      </c>
      <c r="C1076" s="7" t="str">
        <f>IF($S1076="","",MOD($A1076-1,Kontroll!$B$6)+1)</f>
        <v/>
      </c>
      <c r="D1076" s="15" t="str">
        <f>IF($S1076="","",INDEX(Transjer!$A$6:$A$125,$B1076))</f>
        <v/>
      </c>
      <c r="E1076" s="15" t="str">
        <f>IF($S1076="","",INDEX(Transjer!$B$6:$B$125,$B1076))</f>
        <v/>
      </c>
      <c r="F1076" s="16" t="str">
        <f>IF($S1076="","",INDEX(Transjer!$C$6:$C$125,$B1076))</f>
        <v/>
      </c>
      <c r="G1076" s="17" t="str">
        <f>IF($S1076="","",INDEX(Skjermingsrenter!$A$6:$A$35,$C1076))</f>
        <v/>
      </c>
      <c r="H1076" s="18" t="str">
        <f>IF($S1076="","",INDEX(Transjer!$D$6:$D$125,$B1076))</f>
        <v/>
      </c>
      <c r="I1076" s="18" t="str">
        <f>IF($S1076="","",INDEX(Transjer!$E$6:$E$125,$B1076))</f>
        <v/>
      </c>
      <c r="J1076" s="19" t="str">
        <f>IF($S1076="","",INDEX(Skjermingsrenter!$B$6:$B$35,$C1076))</f>
        <v/>
      </c>
      <c r="K1076" s="20" t="str">
        <f t="shared" si="129"/>
        <v/>
      </c>
      <c r="L1076" s="21" t="str">
        <f>IF($S1076="","",IF($G1076&lt;YEAR($F1076),0,$H1076*SUMIFS(Utbytter!$D$6:$D$1005,Utbytter!$A$6:$A$1005,$E1076,Utbytter!$B$6:$B$1005,"&gt;="&amp;$K1076,Utbytter!$B$6:$B$1005,"&lt;="&amp;DATE($G1076,12,31))))</f>
        <v/>
      </c>
      <c r="M1076" s="21" t="str">
        <f t="shared" si="135"/>
        <v/>
      </c>
      <c r="N1076" s="21" t="str">
        <f t="shared" si="130"/>
        <v/>
      </c>
      <c r="O1076" s="21" t="str">
        <f t="shared" si="131"/>
        <v/>
      </c>
      <c r="P1076" s="21" t="str">
        <f t="shared" si="132"/>
        <v/>
      </c>
      <c r="Q1076" s="21" t="str">
        <f t="shared" si="133"/>
        <v/>
      </c>
      <c r="R1076" s="21" t="str">
        <f t="shared" si="134"/>
        <v/>
      </c>
      <c r="S1076" s="7" t="str">
        <f>IF(ROW()-5&lt;=Kontroll!$B$8,1,"")</f>
        <v/>
      </c>
    </row>
    <row r="1077" spans="1:19" x14ac:dyDescent="0.2">
      <c r="A1077" s="7" t="str">
        <f t="shared" si="128"/>
        <v/>
      </c>
      <c r="B1077" s="7" t="str">
        <f>IF($S1077="","",INT(($A1077-1)/Kontroll!$B$6)+1)</f>
        <v/>
      </c>
      <c r="C1077" s="7" t="str">
        <f>IF($S1077="","",MOD($A1077-1,Kontroll!$B$6)+1)</f>
        <v/>
      </c>
      <c r="D1077" s="15" t="str">
        <f>IF($S1077="","",INDEX(Transjer!$A$6:$A$125,$B1077))</f>
        <v/>
      </c>
      <c r="E1077" s="15" t="str">
        <f>IF($S1077="","",INDEX(Transjer!$B$6:$B$125,$B1077))</f>
        <v/>
      </c>
      <c r="F1077" s="16" t="str">
        <f>IF($S1077="","",INDEX(Transjer!$C$6:$C$125,$B1077))</f>
        <v/>
      </c>
      <c r="G1077" s="17" t="str">
        <f>IF($S1077="","",INDEX(Skjermingsrenter!$A$6:$A$35,$C1077))</f>
        <v/>
      </c>
      <c r="H1077" s="18" t="str">
        <f>IF($S1077="","",INDEX(Transjer!$D$6:$D$125,$B1077))</f>
        <v/>
      </c>
      <c r="I1077" s="18" t="str">
        <f>IF($S1077="","",INDEX(Transjer!$E$6:$E$125,$B1077))</f>
        <v/>
      </c>
      <c r="J1077" s="19" t="str">
        <f>IF($S1077="","",INDEX(Skjermingsrenter!$B$6:$B$35,$C1077))</f>
        <v/>
      </c>
      <c r="K1077" s="20" t="str">
        <f t="shared" si="129"/>
        <v/>
      </c>
      <c r="L1077" s="21" t="str">
        <f>IF($S1077="","",IF($G1077&lt;YEAR($F1077),0,$H1077*SUMIFS(Utbytter!$D$6:$D$1005,Utbytter!$A$6:$A$1005,$E1077,Utbytter!$B$6:$B$1005,"&gt;="&amp;$K1077,Utbytter!$B$6:$B$1005,"&lt;="&amp;DATE($G1077,12,31))))</f>
        <v/>
      </c>
      <c r="M1077" s="21" t="str">
        <f t="shared" si="135"/>
        <v/>
      </c>
      <c r="N1077" s="21" t="str">
        <f t="shared" si="130"/>
        <v/>
      </c>
      <c r="O1077" s="21" t="str">
        <f t="shared" si="131"/>
        <v/>
      </c>
      <c r="P1077" s="21" t="str">
        <f t="shared" si="132"/>
        <v/>
      </c>
      <c r="Q1077" s="21" t="str">
        <f t="shared" si="133"/>
        <v/>
      </c>
      <c r="R1077" s="21" t="str">
        <f t="shared" si="134"/>
        <v/>
      </c>
      <c r="S1077" s="7" t="str">
        <f>IF(ROW()-5&lt;=Kontroll!$B$8,1,"")</f>
        <v/>
      </c>
    </row>
    <row r="1078" spans="1:19" x14ac:dyDescent="0.2">
      <c r="A1078" s="7" t="str">
        <f t="shared" si="128"/>
        <v/>
      </c>
      <c r="B1078" s="7" t="str">
        <f>IF($S1078="","",INT(($A1078-1)/Kontroll!$B$6)+1)</f>
        <v/>
      </c>
      <c r="C1078" s="7" t="str">
        <f>IF($S1078="","",MOD($A1078-1,Kontroll!$B$6)+1)</f>
        <v/>
      </c>
      <c r="D1078" s="15" t="str">
        <f>IF($S1078="","",INDEX(Transjer!$A$6:$A$125,$B1078))</f>
        <v/>
      </c>
      <c r="E1078" s="15" t="str">
        <f>IF($S1078="","",INDEX(Transjer!$B$6:$B$125,$B1078))</f>
        <v/>
      </c>
      <c r="F1078" s="16" t="str">
        <f>IF($S1078="","",INDEX(Transjer!$C$6:$C$125,$B1078))</f>
        <v/>
      </c>
      <c r="G1078" s="17" t="str">
        <f>IF($S1078="","",INDEX(Skjermingsrenter!$A$6:$A$35,$C1078))</f>
        <v/>
      </c>
      <c r="H1078" s="18" t="str">
        <f>IF($S1078="","",INDEX(Transjer!$D$6:$D$125,$B1078))</f>
        <v/>
      </c>
      <c r="I1078" s="18" t="str">
        <f>IF($S1078="","",INDEX(Transjer!$E$6:$E$125,$B1078))</f>
        <v/>
      </c>
      <c r="J1078" s="19" t="str">
        <f>IF($S1078="","",INDEX(Skjermingsrenter!$B$6:$B$35,$C1078))</f>
        <v/>
      </c>
      <c r="K1078" s="20" t="str">
        <f t="shared" si="129"/>
        <v/>
      </c>
      <c r="L1078" s="21" t="str">
        <f>IF($S1078="","",IF($G1078&lt;YEAR($F1078),0,$H1078*SUMIFS(Utbytter!$D$6:$D$1005,Utbytter!$A$6:$A$1005,$E1078,Utbytter!$B$6:$B$1005,"&gt;="&amp;$K1078,Utbytter!$B$6:$B$1005,"&lt;="&amp;DATE($G1078,12,31))))</f>
        <v/>
      </c>
      <c r="M1078" s="21" t="str">
        <f t="shared" si="135"/>
        <v/>
      </c>
      <c r="N1078" s="21" t="str">
        <f t="shared" si="130"/>
        <v/>
      </c>
      <c r="O1078" s="21" t="str">
        <f t="shared" si="131"/>
        <v/>
      </c>
      <c r="P1078" s="21" t="str">
        <f t="shared" si="132"/>
        <v/>
      </c>
      <c r="Q1078" s="21" t="str">
        <f t="shared" si="133"/>
        <v/>
      </c>
      <c r="R1078" s="21" t="str">
        <f t="shared" si="134"/>
        <v/>
      </c>
      <c r="S1078" s="7" t="str">
        <f>IF(ROW()-5&lt;=Kontroll!$B$8,1,"")</f>
        <v/>
      </c>
    </row>
    <row r="1079" spans="1:19" x14ac:dyDescent="0.2">
      <c r="A1079" s="7" t="str">
        <f t="shared" si="128"/>
        <v/>
      </c>
      <c r="B1079" s="7" t="str">
        <f>IF($S1079="","",INT(($A1079-1)/Kontroll!$B$6)+1)</f>
        <v/>
      </c>
      <c r="C1079" s="7" t="str">
        <f>IF($S1079="","",MOD($A1079-1,Kontroll!$B$6)+1)</f>
        <v/>
      </c>
      <c r="D1079" s="15" t="str">
        <f>IF($S1079="","",INDEX(Transjer!$A$6:$A$125,$B1079))</f>
        <v/>
      </c>
      <c r="E1079" s="15" t="str">
        <f>IF($S1079="","",INDEX(Transjer!$B$6:$B$125,$B1079))</f>
        <v/>
      </c>
      <c r="F1079" s="16" t="str">
        <f>IF($S1079="","",INDEX(Transjer!$C$6:$C$125,$B1079))</f>
        <v/>
      </c>
      <c r="G1079" s="17" t="str">
        <f>IF($S1079="","",INDEX(Skjermingsrenter!$A$6:$A$35,$C1079))</f>
        <v/>
      </c>
      <c r="H1079" s="18" t="str">
        <f>IF($S1079="","",INDEX(Transjer!$D$6:$D$125,$B1079))</f>
        <v/>
      </c>
      <c r="I1079" s="18" t="str">
        <f>IF($S1079="","",INDEX(Transjer!$E$6:$E$125,$B1079))</f>
        <v/>
      </c>
      <c r="J1079" s="19" t="str">
        <f>IF($S1079="","",INDEX(Skjermingsrenter!$B$6:$B$35,$C1079))</f>
        <v/>
      </c>
      <c r="K1079" s="20" t="str">
        <f t="shared" si="129"/>
        <v/>
      </c>
      <c r="L1079" s="21" t="str">
        <f>IF($S1079="","",IF($G1079&lt;YEAR($F1079),0,$H1079*SUMIFS(Utbytter!$D$6:$D$1005,Utbytter!$A$6:$A$1005,$E1079,Utbytter!$B$6:$B$1005,"&gt;="&amp;$K1079,Utbytter!$B$6:$B$1005,"&lt;="&amp;DATE($G1079,12,31))))</f>
        <v/>
      </c>
      <c r="M1079" s="21" t="str">
        <f t="shared" si="135"/>
        <v/>
      </c>
      <c r="N1079" s="21" t="str">
        <f t="shared" si="130"/>
        <v/>
      </c>
      <c r="O1079" s="21" t="str">
        <f t="shared" si="131"/>
        <v/>
      </c>
      <c r="P1079" s="21" t="str">
        <f t="shared" si="132"/>
        <v/>
      </c>
      <c r="Q1079" s="21" t="str">
        <f t="shared" si="133"/>
        <v/>
      </c>
      <c r="R1079" s="21" t="str">
        <f t="shared" si="134"/>
        <v/>
      </c>
      <c r="S1079" s="7" t="str">
        <f>IF(ROW()-5&lt;=Kontroll!$B$8,1,"")</f>
        <v/>
      </c>
    </row>
    <row r="1080" spans="1:19" x14ac:dyDescent="0.2">
      <c r="A1080" s="7" t="str">
        <f t="shared" si="128"/>
        <v/>
      </c>
      <c r="B1080" s="7" t="str">
        <f>IF($S1080="","",INT(($A1080-1)/Kontroll!$B$6)+1)</f>
        <v/>
      </c>
      <c r="C1080" s="7" t="str">
        <f>IF($S1080="","",MOD($A1080-1,Kontroll!$B$6)+1)</f>
        <v/>
      </c>
      <c r="D1080" s="15" t="str">
        <f>IF($S1080="","",INDEX(Transjer!$A$6:$A$125,$B1080))</f>
        <v/>
      </c>
      <c r="E1080" s="15" t="str">
        <f>IF($S1080="","",INDEX(Transjer!$B$6:$B$125,$B1080))</f>
        <v/>
      </c>
      <c r="F1080" s="16" t="str">
        <f>IF($S1080="","",INDEX(Transjer!$C$6:$C$125,$B1080))</f>
        <v/>
      </c>
      <c r="G1080" s="17" t="str">
        <f>IF($S1080="","",INDEX(Skjermingsrenter!$A$6:$A$35,$C1080))</f>
        <v/>
      </c>
      <c r="H1080" s="18" t="str">
        <f>IF($S1080="","",INDEX(Transjer!$D$6:$D$125,$B1080))</f>
        <v/>
      </c>
      <c r="I1080" s="18" t="str">
        <f>IF($S1080="","",INDEX(Transjer!$E$6:$E$125,$B1080))</f>
        <v/>
      </c>
      <c r="J1080" s="19" t="str">
        <f>IF($S1080="","",INDEX(Skjermingsrenter!$B$6:$B$35,$C1080))</f>
        <v/>
      </c>
      <c r="K1080" s="20" t="str">
        <f t="shared" si="129"/>
        <v/>
      </c>
      <c r="L1080" s="21" t="str">
        <f>IF($S1080="","",IF($G1080&lt;YEAR($F1080),0,$H1080*SUMIFS(Utbytter!$D$6:$D$1005,Utbytter!$A$6:$A$1005,$E1080,Utbytter!$B$6:$B$1005,"&gt;="&amp;$K1080,Utbytter!$B$6:$B$1005,"&lt;="&amp;DATE($G1080,12,31))))</f>
        <v/>
      </c>
      <c r="M1080" s="21" t="str">
        <f t="shared" si="135"/>
        <v/>
      </c>
      <c r="N1080" s="21" t="str">
        <f t="shared" si="130"/>
        <v/>
      </c>
      <c r="O1080" s="21" t="str">
        <f t="shared" si="131"/>
        <v/>
      </c>
      <c r="P1080" s="21" t="str">
        <f t="shared" si="132"/>
        <v/>
      </c>
      <c r="Q1080" s="21" t="str">
        <f t="shared" si="133"/>
        <v/>
      </c>
      <c r="R1080" s="21" t="str">
        <f t="shared" si="134"/>
        <v/>
      </c>
      <c r="S1080" s="7" t="str">
        <f>IF(ROW()-5&lt;=Kontroll!$B$8,1,"")</f>
        <v/>
      </c>
    </row>
    <row r="1081" spans="1:19" x14ac:dyDescent="0.2">
      <c r="A1081" s="7" t="str">
        <f t="shared" si="128"/>
        <v/>
      </c>
      <c r="B1081" s="7" t="str">
        <f>IF($S1081="","",INT(($A1081-1)/Kontroll!$B$6)+1)</f>
        <v/>
      </c>
      <c r="C1081" s="7" t="str">
        <f>IF($S1081="","",MOD($A1081-1,Kontroll!$B$6)+1)</f>
        <v/>
      </c>
      <c r="D1081" s="15" t="str">
        <f>IF($S1081="","",INDEX(Transjer!$A$6:$A$125,$B1081))</f>
        <v/>
      </c>
      <c r="E1081" s="15" t="str">
        <f>IF($S1081="","",INDEX(Transjer!$B$6:$B$125,$B1081))</f>
        <v/>
      </c>
      <c r="F1081" s="16" t="str">
        <f>IF($S1081="","",INDEX(Transjer!$C$6:$C$125,$B1081))</f>
        <v/>
      </c>
      <c r="G1081" s="17" t="str">
        <f>IF($S1081="","",INDEX(Skjermingsrenter!$A$6:$A$35,$C1081))</f>
        <v/>
      </c>
      <c r="H1081" s="18" t="str">
        <f>IF($S1081="","",INDEX(Transjer!$D$6:$D$125,$B1081))</f>
        <v/>
      </c>
      <c r="I1081" s="18" t="str">
        <f>IF($S1081="","",INDEX(Transjer!$E$6:$E$125,$B1081))</f>
        <v/>
      </c>
      <c r="J1081" s="19" t="str">
        <f>IF($S1081="","",INDEX(Skjermingsrenter!$B$6:$B$35,$C1081))</f>
        <v/>
      </c>
      <c r="K1081" s="20" t="str">
        <f t="shared" si="129"/>
        <v/>
      </c>
      <c r="L1081" s="21" t="str">
        <f>IF($S1081="","",IF($G1081&lt;YEAR($F1081),0,$H1081*SUMIFS(Utbytter!$D$6:$D$1005,Utbytter!$A$6:$A$1005,$E1081,Utbytter!$B$6:$B$1005,"&gt;="&amp;$K1081,Utbytter!$B$6:$B$1005,"&lt;="&amp;DATE($G1081,12,31))))</f>
        <v/>
      </c>
      <c r="M1081" s="21" t="str">
        <f t="shared" si="135"/>
        <v/>
      </c>
      <c r="N1081" s="21" t="str">
        <f t="shared" si="130"/>
        <v/>
      </c>
      <c r="O1081" s="21" t="str">
        <f t="shared" si="131"/>
        <v/>
      </c>
      <c r="P1081" s="21" t="str">
        <f t="shared" si="132"/>
        <v/>
      </c>
      <c r="Q1081" s="21" t="str">
        <f t="shared" si="133"/>
        <v/>
      </c>
      <c r="R1081" s="21" t="str">
        <f t="shared" si="134"/>
        <v/>
      </c>
      <c r="S1081" s="7" t="str">
        <f>IF(ROW()-5&lt;=Kontroll!$B$8,1,"")</f>
        <v/>
      </c>
    </row>
    <row r="1082" spans="1:19" x14ac:dyDescent="0.2">
      <c r="A1082" s="7" t="str">
        <f t="shared" si="128"/>
        <v/>
      </c>
      <c r="B1082" s="7" t="str">
        <f>IF($S1082="","",INT(($A1082-1)/Kontroll!$B$6)+1)</f>
        <v/>
      </c>
      <c r="C1082" s="7" t="str">
        <f>IF($S1082="","",MOD($A1082-1,Kontroll!$B$6)+1)</f>
        <v/>
      </c>
      <c r="D1082" s="15" t="str">
        <f>IF($S1082="","",INDEX(Transjer!$A$6:$A$125,$B1082))</f>
        <v/>
      </c>
      <c r="E1082" s="15" t="str">
        <f>IF($S1082="","",INDEX(Transjer!$B$6:$B$125,$B1082))</f>
        <v/>
      </c>
      <c r="F1082" s="16" t="str">
        <f>IF($S1082="","",INDEX(Transjer!$C$6:$C$125,$B1082))</f>
        <v/>
      </c>
      <c r="G1082" s="17" t="str">
        <f>IF($S1082="","",INDEX(Skjermingsrenter!$A$6:$A$35,$C1082))</f>
        <v/>
      </c>
      <c r="H1082" s="18" t="str">
        <f>IF($S1082="","",INDEX(Transjer!$D$6:$D$125,$B1082))</f>
        <v/>
      </c>
      <c r="I1082" s="18" t="str">
        <f>IF($S1082="","",INDEX(Transjer!$E$6:$E$125,$B1082))</f>
        <v/>
      </c>
      <c r="J1082" s="19" t="str">
        <f>IF($S1082="","",INDEX(Skjermingsrenter!$B$6:$B$35,$C1082))</f>
        <v/>
      </c>
      <c r="K1082" s="20" t="str">
        <f t="shared" si="129"/>
        <v/>
      </c>
      <c r="L1082" s="21" t="str">
        <f>IF($S1082="","",IF($G1082&lt;YEAR($F1082),0,$H1082*SUMIFS(Utbytter!$D$6:$D$1005,Utbytter!$A$6:$A$1005,$E1082,Utbytter!$B$6:$B$1005,"&gt;="&amp;$K1082,Utbytter!$B$6:$B$1005,"&lt;="&amp;DATE($G1082,12,31))))</f>
        <v/>
      </c>
      <c r="M1082" s="21" t="str">
        <f t="shared" si="135"/>
        <v/>
      </c>
      <c r="N1082" s="21" t="str">
        <f t="shared" si="130"/>
        <v/>
      </c>
      <c r="O1082" s="21" t="str">
        <f t="shared" si="131"/>
        <v/>
      </c>
      <c r="P1082" s="21" t="str">
        <f t="shared" si="132"/>
        <v/>
      </c>
      <c r="Q1082" s="21" t="str">
        <f t="shared" si="133"/>
        <v/>
      </c>
      <c r="R1082" s="21" t="str">
        <f t="shared" si="134"/>
        <v/>
      </c>
      <c r="S1082" s="7" t="str">
        <f>IF(ROW()-5&lt;=Kontroll!$B$8,1,"")</f>
        <v/>
      </c>
    </row>
    <row r="1083" spans="1:19" x14ac:dyDescent="0.2">
      <c r="A1083" s="7" t="str">
        <f t="shared" si="128"/>
        <v/>
      </c>
      <c r="B1083" s="7" t="str">
        <f>IF($S1083="","",INT(($A1083-1)/Kontroll!$B$6)+1)</f>
        <v/>
      </c>
      <c r="C1083" s="7" t="str">
        <f>IF($S1083="","",MOD($A1083-1,Kontroll!$B$6)+1)</f>
        <v/>
      </c>
      <c r="D1083" s="15" t="str">
        <f>IF($S1083="","",INDEX(Transjer!$A$6:$A$125,$B1083))</f>
        <v/>
      </c>
      <c r="E1083" s="15" t="str">
        <f>IF($S1083="","",INDEX(Transjer!$B$6:$B$125,$B1083))</f>
        <v/>
      </c>
      <c r="F1083" s="16" t="str">
        <f>IF($S1083="","",INDEX(Transjer!$C$6:$C$125,$B1083))</f>
        <v/>
      </c>
      <c r="G1083" s="17" t="str">
        <f>IF($S1083="","",INDEX(Skjermingsrenter!$A$6:$A$35,$C1083))</f>
        <v/>
      </c>
      <c r="H1083" s="18" t="str">
        <f>IF($S1083="","",INDEX(Transjer!$D$6:$D$125,$B1083))</f>
        <v/>
      </c>
      <c r="I1083" s="18" t="str">
        <f>IF($S1083="","",INDEX(Transjer!$E$6:$E$125,$B1083))</f>
        <v/>
      </c>
      <c r="J1083" s="19" t="str">
        <f>IF($S1083="","",INDEX(Skjermingsrenter!$B$6:$B$35,$C1083))</f>
        <v/>
      </c>
      <c r="K1083" s="20" t="str">
        <f t="shared" si="129"/>
        <v/>
      </c>
      <c r="L1083" s="21" t="str">
        <f>IF($S1083="","",IF($G1083&lt;YEAR($F1083),0,$H1083*SUMIFS(Utbytter!$D$6:$D$1005,Utbytter!$A$6:$A$1005,$E1083,Utbytter!$B$6:$B$1005,"&gt;="&amp;$K1083,Utbytter!$B$6:$B$1005,"&lt;="&amp;DATE($G1083,12,31))))</f>
        <v/>
      </c>
      <c r="M1083" s="21" t="str">
        <f t="shared" si="135"/>
        <v/>
      </c>
      <c r="N1083" s="21" t="str">
        <f t="shared" si="130"/>
        <v/>
      </c>
      <c r="O1083" s="21" t="str">
        <f t="shared" si="131"/>
        <v/>
      </c>
      <c r="P1083" s="21" t="str">
        <f t="shared" si="132"/>
        <v/>
      </c>
      <c r="Q1083" s="21" t="str">
        <f t="shared" si="133"/>
        <v/>
      </c>
      <c r="R1083" s="21" t="str">
        <f t="shared" si="134"/>
        <v/>
      </c>
      <c r="S1083" s="7" t="str">
        <f>IF(ROW()-5&lt;=Kontroll!$B$8,1,"")</f>
        <v/>
      </c>
    </row>
    <row r="1084" spans="1:19" x14ac:dyDescent="0.2">
      <c r="A1084" s="7" t="str">
        <f t="shared" si="128"/>
        <v/>
      </c>
      <c r="B1084" s="7" t="str">
        <f>IF($S1084="","",INT(($A1084-1)/Kontroll!$B$6)+1)</f>
        <v/>
      </c>
      <c r="C1084" s="7" t="str">
        <f>IF($S1084="","",MOD($A1084-1,Kontroll!$B$6)+1)</f>
        <v/>
      </c>
      <c r="D1084" s="15" t="str">
        <f>IF($S1084="","",INDEX(Transjer!$A$6:$A$125,$B1084))</f>
        <v/>
      </c>
      <c r="E1084" s="15" t="str">
        <f>IF($S1084="","",INDEX(Transjer!$B$6:$B$125,$B1084))</f>
        <v/>
      </c>
      <c r="F1084" s="16" t="str">
        <f>IF($S1084="","",INDEX(Transjer!$C$6:$C$125,$B1084))</f>
        <v/>
      </c>
      <c r="G1084" s="17" t="str">
        <f>IF($S1084="","",INDEX(Skjermingsrenter!$A$6:$A$35,$C1084))</f>
        <v/>
      </c>
      <c r="H1084" s="18" t="str">
        <f>IF($S1084="","",INDEX(Transjer!$D$6:$D$125,$B1084))</f>
        <v/>
      </c>
      <c r="I1084" s="18" t="str">
        <f>IF($S1084="","",INDEX(Transjer!$E$6:$E$125,$B1084))</f>
        <v/>
      </c>
      <c r="J1084" s="19" t="str">
        <f>IF($S1084="","",INDEX(Skjermingsrenter!$B$6:$B$35,$C1084))</f>
        <v/>
      </c>
      <c r="K1084" s="20" t="str">
        <f t="shared" si="129"/>
        <v/>
      </c>
      <c r="L1084" s="21" t="str">
        <f>IF($S1084="","",IF($G1084&lt;YEAR($F1084),0,$H1084*SUMIFS(Utbytter!$D$6:$D$1005,Utbytter!$A$6:$A$1005,$E1084,Utbytter!$B$6:$B$1005,"&gt;="&amp;$K1084,Utbytter!$B$6:$B$1005,"&lt;="&amp;DATE($G1084,12,31))))</f>
        <v/>
      </c>
      <c r="M1084" s="21" t="str">
        <f t="shared" si="135"/>
        <v/>
      </c>
      <c r="N1084" s="21" t="str">
        <f t="shared" si="130"/>
        <v/>
      </c>
      <c r="O1084" s="21" t="str">
        <f t="shared" si="131"/>
        <v/>
      </c>
      <c r="P1084" s="21" t="str">
        <f t="shared" si="132"/>
        <v/>
      </c>
      <c r="Q1084" s="21" t="str">
        <f t="shared" si="133"/>
        <v/>
      </c>
      <c r="R1084" s="21" t="str">
        <f t="shared" si="134"/>
        <v/>
      </c>
      <c r="S1084" s="7" t="str">
        <f>IF(ROW()-5&lt;=Kontroll!$B$8,1,"")</f>
        <v/>
      </c>
    </row>
    <row r="1085" spans="1:19" x14ac:dyDescent="0.2">
      <c r="A1085" s="7" t="str">
        <f t="shared" si="128"/>
        <v/>
      </c>
      <c r="B1085" s="7" t="str">
        <f>IF($S1085="","",INT(($A1085-1)/Kontroll!$B$6)+1)</f>
        <v/>
      </c>
      <c r="C1085" s="7" t="str">
        <f>IF($S1085="","",MOD($A1085-1,Kontroll!$B$6)+1)</f>
        <v/>
      </c>
      <c r="D1085" s="15" t="str">
        <f>IF($S1085="","",INDEX(Transjer!$A$6:$A$125,$B1085))</f>
        <v/>
      </c>
      <c r="E1085" s="15" t="str">
        <f>IF($S1085="","",INDEX(Transjer!$B$6:$B$125,$B1085))</f>
        <v/>
      </c>
      <c r="F1085" s="16" t="str">
        <f>IF($S1085="","",INDEX(Transjer!$C$6:$C$125,$B1085))</f>
        <v/>
      </c>
      <c r="G1085" s="17" t="str">
        <f>IF($S1085="","",INDEX(Skjermingsrenter!$A$6:$A$35,$C1085))</f>
        <v/>
      </c>
      <c r="H1085" s="18" t="str">
        <f>IF($S1085="","",INDEX(Transjer!$D$6:$D$125,$B1085))</f>
        <v/>
      </c>
      <c r="I1085" s="18" t="str">
        <f>IF($S1085="","",INDEX(Transjer!$E$6:$E$125,$B1085))</f>
        <v/>
      </c>
      <c r="J1085" s="19" t="str">
        <f>IF($S1085="","",INDEX(Skjermingsrenter!$B$6:$B$35,$C1085))</f>
        <v/>
      </c>
      <c r="K1085" s="20" t="str">
        <f t="shared" si="129"/>
        <v/>
      </c>
      <c r="L1085" s="21" t="str">
        <f>IF($S1085="","",IF($G1085&lt;YEAR($F1085),0,$H1085*SUMIFS(Utbytter!$D$6:$D$1005,Utbytter!$A$6:$A$1005,$E1085,Utbytter!$B$6:$B$1005,"&gt;="&amp;$K1085,Utbytter!$B$6:$B$1005,"&lt;="&amp;DATE($G1085,12,31))))</f>
        <v/>
      </c>
      <c r="M1085" s="21" t="str">
        <f t="shared" si="135"/>
        <v/>
      </c>
      <c r="N1085" s="21" t="str">
        <f t="shared" si="130"/>
        <v/>
      </c>
      <c r="O1085" s="21" t="str">
        <f t="shared" si="131"/>
        <v/>
      </c>
      <c r="P1085" s="21" t="str">
        <f t="shared" si="132"/>
        <v/>
      </c>
      <c r="Q1085" s="21" t="str">
        <f t="shared" si="133"/>
        <v/>
      </c>
      <c r="R1085" s="21" t="str">
        <f t="shared" si="134"/>
        <v/>
      </c>
      <c r="S1085" s="7" t="str">
        <f>IF(ROW()-5&lt;=Kontroll!$B$8,1,"")</f>
        <v/>
      </c>
    </row>
    <row r="1086" spans="1:19" x14ac:dyDescent="0.2">
      <c r="A1086" s="7" t="str">
        <f t="shared" si="128"/>
        <v/>
      </c>
      <c r="B1086" s="7" t="str">
        <f>IF($S1086="","",INT(($A1086-1)/Kontroll!$B$6)+1)</f>
        <v/>
      </c>
      <c r="C1086" s="7" t="str">
        <f>IF($S1086="","",MOD($A1086-1,Kontroll!$B$6)+1)</f>
        <v/>
      </c>
      <c r="D1086" s="15" t="str">
        <f>IF($S1086="","",INDEX(Transjer!$A$6:$A$125,$B1086))</f>
        <v/>
      </c>
      <c r="E1086" s="15" t="str">
        <f>IF($S1086="","",INDEX(Transjer!$B$6:$B$125,$B1086))</f>
        <v/>
      </c>
      <c r="F1086" s="16" t="str">
        <f>IF($S1086="","",INDEX(Transjer!$C$6:$C$125,$B1086))</f>
        <v/>
      </c>
      <c r="G1086" s="17" t="str">
        <f>IF($S1086="","",INDEX(Skjermingsrenter!$A$6:$A$35,$C1086))</f>
        <v/>
      </c>
      <c r="H1086" s="18" t="str">
        <f>IF($S1086="","",INDEX(Transjer!$D$6:$D$125,$B1086))</f>
        <v/>
      </c>
      <c r="I1086" s="18" t="str">
        <f>IF($S1086="","",INDEX(Transjer!$E$6:$E$125,$B1086))</f>
        <v/>
      </c>
      <c r="J1086" s="19" t="str">
        <f>IF($S1086="","",INDEX(Skjermingsrenter!$B$6:$B$35,$C1086))</f>
        <v/>
      </c>
      <c r="K1086" s="20" t="str">
        <f t="shared" si="129"/>
        <v/>
      </c>
      <c r="L1086" s="21" t="str">
        <f>IF($S1086="","",IF($G1086&lt;YEAR($F1086),0,$H1086*SUMIFS(Utbytter!$D$6:$D$1005,Utbytter!$A$6:$A$1005,$E1086,Utbytter!$B$6:$B$1005,"&gt;="&amp;$K1086,Utbytter!$B$6:$B$1005,"&lt;="&amp;DATE($G1086,12,31))))</f>
        <v/>
      </c>
      <c r="M1086" s="21" t="str">
        <f t="shared" si="135"/>
        <v/>
      </c>
      <c r="N1086" s="21" t="str">
        <f t="shared" si="130"/>
        <v/>
      </c>
      <c r="O1086" s="21" t="str">
        <f t="shared" si="131"/>
        <v/>
      </c>
      <c r="P1086" s="21" t="str">
        <f t="shared" si="132"/>
        <v/>
      </c>
      <c r="Q1086" s="21" t="str">
        <f t="shared" si="133"/>
        <v/>
      </c>
      <c r="R1086" s="21" t="str">
        <f t="shared" si="134"/>
        <v/>
      </c>
      <c r="S1086" s="7" t="str">
        <f>IF(ROW()-5&lt;=Kontroll!$B$8,1,"")</f>
        <v/>
      </c>
    </row>
    <row r="1087" spans="1:19" x14ac:dyDescent="0.2">
      <c r="A1087" s="7" t="str">
        <f t="shared" si="128"/>
        <v/>
      </c>
      <c r="B1087" s="7" t="str">
        <f>IF($S1087="","",INT(($A1087-1)/Kontroll!$B$6)+1)</f>
        <v/>
      </c>
      <c r="C1087" s="7" t="str">
        <f>IF($S1087="","",MOD($A1087-1,Kontroll!$B$6)+1)</f>
        <v/>
      </c>
      <c r="D1087" s="15" t="str">
        <f>IF($S1087="","",INDEX(Transjer!$A$6:$A$125,$B1087))</f>
        <v/>
      </c>
      <c r="E1087" s="15" t="str">
        <f>IF($S1087="","",INDEX(Transjer!$B$6:$B$125,$B1087))</f>
        <v/>
      </c>
      <c r="F1087" s="16" t="str">
        <f>IF($S1087="","",INDEX(Transjer!$C$6:$C$125,$B1087))</f>
        <v/>
      </c>
      <c r="G1087" s="17" t="str">
        <f>IF($S1087="","",INDEX(Skjermingsrenter!$A$6:$A$35,$C1087))</f>
        <v/>
      </c>
      <c r="H1087" s="18" t="str">
        <f>IF($S1087="","",INDEX(Transjer!$D$6:$D$125,$B1087))</f>
        <v/>
      </c>
      <c r="I1087" s="18" t="str">
        <f>IF($S1087="","",INDEX(Transjer!$E$6:$E$125,$B1087))</f>
        <v/>
      </c>
      <c r="J1087" s="19" t="str">
        <f>IF($S1087="","",INDEX(Skjermingsrenter!$B$6:$B$35,$C1087))</f>
        <v/>
      </c>
      <c r="K1087" s="20" t="str">
        <f t="shared" si="129"/>
        <v/>
      </c>
      <c r="L1087" s="21" t="str">
        <f>IF($S1087="","",IF($G1087&lt;YEAR($F1087),0,$H1087*SUMIFS(Utbytter!$D$6:$D$1005,Utbytter!$A$6:$A$1005,$E1087,Utbytter!$B$6:$B$1005,"&gt;="&amp;$K1087,Utbytter!$B$6:$B$1005,"&lt;="&amp;DATE($G1087,12,31))))</f>
        <v/>
      </c>
      <c r="M1087" s="21" t="str">
        <f t="shared" si="135"/>
        <v/>
      </c>
      <c r="N1087" s="21" t="str">
        <f t="shared" si="130"/>
        <v/>
      </c>
      <c r="O1087" s="21" t="str">
        <f t="shared" si="131"/>
        <v/>
      </c>
      <c r="P1087" s="21" t="str">
        <f t="shared" si="132"/>
        <v/>
      </c>
      <c r="Q1087" s="21" t="str">
        <f t="shared" si="133"/>
        <v/>
      </c>
      <c r="R1087" s="21" t="str">
        <f t="shared" si="134"/>
        <v/>
      </c>
      <c r="S1087" s="7" t="str">
        <f>IF(ROW()-5&lt;=Kontroll!$B$8,1,"")</f>
        <v/>
      </c>
    </row>
    <row r="1088" spans="1:19" x14ac:dyDescent="0.2">
      <c r="A1088" s="7" t="str">
        <f t="shared" si="128"/>
        <v/>
      </c>
      <c r="B1088" s="7" t="str">
        <f>IF($S1088="","",INT(($A1088-1)/Kontroll!$B$6)+1)</f>
        <v/>
      </c>
      <c r="C1088" s="7" t="str">
        <f>IF($S1088="","",MOD($A1088-1,Kontroll!$B$6)+1)</f>
        <v/>
      </c>
      <c r="D1088" s="15" t="str">
        <f>IF($S1088="","",INDEX(Transjer!$A$6:$A$125,$B1088))</f>
        <v/>
      </c>
      <c r="E1088" s="15" t="str">
        <f>IF($S1088="","",INDEX(Transjer!$B$6:$B$125,$B1088))</f>
        <v/>
      </c>
      <c r="F1088" s="16" t="str">
        <f>IF($S1088="","",INDEX(Transjer!$C$6:$C$125,$B1088))</f>
        <v/>
      </c>
      <c r="G1088" s="17" t="str">
        <f>IF($S1088="","",INDEX(Skjermingsrenter!$A$6:$A$35,$C1088))</f>
        <v/>
      </c>
      <c r="H1088" s="18" t="str">
        <f>IF($S1088="","",INDEX(Transjer!$D$6:$D$125,$B1088))</f>
        <v/>
      </c>
      <c r="I1088" s="18" t="str">
        <f>IF($S1088="","",INDEX(Transjer!$E$6:$E$125,$B1088))</f>
        <v/>
      </c>
      <c r="J1088" s="19" t="str">
        <f>IF($S1088="","",INDEX(Skjermingsrenter!$B$6:$B$35,$C1088))</f>
        <v/>
      </c>
      <c r="K1088" s="20" t="str">
        <f t="shared" si="129"/>
        <v/>
      </c>
      <c r="L1088" s="21" t="str">
        <f>IF($S1088="","",IF($G1088&lt;YEAR($F1088),0,$H1088*SUMIFS(Utbytter!$D$6:$D$1005,Utbytter!$A$6:$A$1005,$E1088,Utbytter!$B$6:$B$1005,"&gt;="&amp;$K1088,Utbytter!$B$6:$B$1005,"&lt;="&amp;DATE($G1088,12,31))))</f>
        <v/>
      </c>
      <c r="M1088" s="21" t="str">
        <f t="shared" si="135"/>
        <v/>
      </c>
      <c r="N1088" s="21" t="str">
        <f t="shared" si="130"/>
        <v/>
      </c>
      <c r="O1088" s="21" t="str">
        <f t="shared" si="131"/>
        <v/>
      </c>
      <c r="P1088" s="21" t="str">
        <f t="shared" si="132"/>
        <v/>
      </c>
      <c r="Q1088" s="21" t="str">
        <f t="shared" si="133"/>
        <v/>
      </c>
      <c r="R1088" s="21" t="str">
        <f t="shared" si="134"/>
        <v/>
      </c>
      <c r="S1088" s="7" t="str">
        <f>IF(ROW()-5&lt;=Kontroll!$B$8,1,"")</f>
        <v/>
      </c>
    </row>
    <row r="1089" spans="1:19" x14ac:dyDescent="0.2">
      <c r="A1089" s="7" t="str">
        <f t="shared" si="128"/>
        <v/>
      </c>
      <c r="B1089" s="7" t="str">
        <f>IF($S1089="","",INT(($A1089-1)/Kontroll!$B$6)+1)</f>
        <v/>
      </c>
      <c r="C1089" s="7" t="str">
        <f>IF($S1089="","",MOD($A1089-1,Kontroll!$B$6)+1)</f>
        <v/>
      </c>
      <c r="D1089" s="15" t="str">
        <f>IF($S1089="","",INDEX(Transjer!$A$6:$A$125,$B1089))</f>
        <v/>
      </c>
      <c r="E1089" s="15" t="str">
        <f>IF($S1089="","",INDEX(Transjer!$B$6:$B$125,$B1089))</f>
        <v/>
      </c>
      <c r="F1089" s="16" t="str">
        <f>IF($S1089="","",INDEX(Transjer!$C$6:$C$125,$B1089))</f>
        <v/>
      </c>
      <c r="G1089" s="17" t="str">
        <f>IF($S1089="","",INDEX(Skjermingsrenter!$A$6:$A$35,$C1089))</f>
        <v/>
      </c>
      <c r="H1089" s="18" t="str">
        <f>IF($S1089="","",INDEX(Transjer!$D$6:$D$125,$B1089))</f>
        <v/>
      </c>
      <c r="I1089" s="18" t="str">
        <f>IF($S1089="","",INDEX(Transjer!$E$6:$E$125,$B1089))</f>
        <v/>
      </c>
      <c r="J1089" s="19" t="str">
        <f>IF($S1089="","",INDEX(Skjermingsrenter!$B$6:$B$35,$C1089))</f>
        <v/>
      </c>
      <c r="K1089" s="20" t="str">
        <f t="shared" si="129"/>
        <v/>
      </c>
      <c r="L1089" s="21" t="str">
        <f>IF($S1089="","",IF($G1089&lt;YEAR($F1089),0,$H1089*SUMIFS(Utbytter!$D$6:$D$1005,Utbytter!$A$6:$A$1005,$E1089,Utbytter!$B$6:$B$1005,"&gt;="&amp;$K1089,Utbytter!$B$6:$B$1005,"&lt;="&amp;DATE($G1089,12,31))))</f>
        <v/>
      </c>
      <c r="M1089" s="21" t="str">
        <f t="shared" si="135"/>
        <v/>
      </c>
      <c r="N1089" s="21" t="str">
        <f t="shared" si="130"/>
        <v/>
      </c>
      <c r="O1089" s="21" t="str">
        <f t="shared" si="131"/>
        <v/>
      </c>
      <c r="P1089" s="21" t="str">
        <f t="shared" si="132"/>
        <v/>
      </c>
      <c r="Q1089" s="21" t="str">
        <f t="shared" si="133"/>
        <v/>
      </c>
      <c r="R1089" s="21" t="str">
        <f t="shared" si="134"/>
        <v/>
      </c>
      <c r="S1089" s="7" t="str">
        <f>IF(ROW()-5&lt;=Kontroll!$B$8,1,"")</f>
        <v/>
      </c>
    </row>
    <row r="1090" spans="1:19" x14ac:dyDescent="0.2">
      <c r="A1090" s="7" t="str">
        <f t="shared" si="128"/>
        <v/>
      </c>
      <c r="B1090" s="7" t="str">
        <f>IF($S1090="","",INT(($A1090-1)/Kontroll!$B$6)+1)</f>
        <v/>
      </c>
      <c r="C1090" s="7" t="str">
        <f>IF($S1090="","",MOD($A1090-1,Kontroll!$B$6)+1)</f>
        <v/>
      </c>
      <c r="D1090" s="15" t="str">
        <f>IF($S1090="","",INDEX(Transjer!$A$6:$A$125,$B1090))</f>
        <v/>
      </c>
      <c r="E1090" s="15" t="str">
        <f>IF($S1090="","",INDEX(Transjer!$B$6:$B$125,$B1090))</f>
        <v/>
      </c>
      <c r="F1090" s="16" t="str">
        <f>IF($S1090="","",INDEX(Transjer!$C$6:$C$125,$B1090))</f>
        <v/>
      </c>
      <c r="G1090" s="17" t="str">
        <f>IF($S1090="","",INDEX(Skjermingsrenter!$A$6:$A$35,$C1090))</f>
        <v/>
      </c>
      <c r="H1090" s="18" t="str">
        <f>IF($S1090="","",INDEX(Transjer!$D$6:$D$125,$B1090))</f>
        <v/>
      </c>
      <c r="I1090" s="18" t="str">
        <f>IF($S1090="","",INDEX(Transjer!$E$6:$E$125,$B1090))</f>
        <v/>
      </c>
      <c r="J1090" s="19" t="str">
        <f>IF($S1090="","",INDEX(Skjermingsrenter!$B$6:$B$35,$C1090))</f>
        <v/>
      </c>
      <c r="K1090" s="20" t="str">
        <f t="shared" si="129"/>
        <v/>
      </c>
      <c r="L1090" s="21" t="str">
        <f>IF($S1090="","",IF($G1090&lt;YEAR($F1090),0,$H1090*SUMIFS(Utbytter!$D$6:$D$1005,Utbytter!$A$6:$A$1005,$E1090,Utbytter!$B$6:$B$1005,"&gt;="&amp;$K1090,Utbytter!$B$6:$B$1005,"&lt;="&amp;DATE($G1090,12,31))))</f>
        <v/>
      </c>
      <c r="M1090" s="21" t="str">
        <f t="shared" si="135"/>
        <v/>
      </c>
      <c r="N1090" s="21" t="str">
        <f t="shared" si="130"/>
        <v/>
      </c>
      <c r="O1090" s="21" t="str">
        <f t="shared" si="131"/>
        <v/>
      </c>
      <c r="P1090" s="21" t="str">
        <f t="shared" si="132"/>
        <v/>
      </c>
      <c r="Q1090" s="21" t="str">
        <f t="shared" si="133"/>
        <v/>
      </c>
      <c r="R1090" s="21" t="str">
        <f t="shared" si="134"/>
        <v/>
      </c>
      <c r="S1090" s="7" t="str">
        <f>IF(ROW()-5&lt;=Kontroll!$B$8,1,"")</f>
        <v/>
      </c>
    </row>
    <row r="1091" spans="1:19" x14ac:dyDescent="0.2">
      <c r="A1091" s="7" t="str">
        <f t="shared" si="128"/>
        <v/>
      </c>
      <c r="B1091" s="7" t="str">
        <f>IF($S1091="","",INT(($A1091-1)/Kontroll!$B$6)+1)</f>
        <v/>
      </c>
      <c r="C1091" s="7" t="str">
        <f>IF($S1091="","",MOD($A1091-1,Kontroll!$B$6)+1)</f>
        <v/>
      </c>
      <c r="D1091" s="15" t="str">
        <f>IF($S1091="","",INDEX(Transjer!$A$6:$A$125,$B1091))</f>
        <v/>
      </c>
      <c r="E1091" s="15" t="str">
        <f>IF($S1091="","",INDEX(Transjer!$B$6:$B$125,$B1091))</f>
        <v/>
      </c>
      <c r="F1091" s="16" t="str">
        <f>IF($S1091="","",INDEX(Transjer!$C$6:$C$125,$B1091))</f>
        <v/>
      </c>
      <c r="G1091" s="17" t="str">
        <f>IF($S1091="","",INDEX(Skjermingsrenter!$A$6:$A$35,$C1091))</f>
        <v/>
      </c>
      <c r="H1091" s="18" t="str">
        <f>IF($S1091="","",INDEX(Transjer!$D$6:$D$125,$B1091))</f>
        <v/>
      </c>
      <c r="I1091" s="18" t="str">
        <f>IF($S1091="","",INDEX(Transjer!$E$6:$E$125,$B1091))</f>
        <v/>
      </c>
      <c r="J1091" s="19" t="str">
        <f>IF($S1091="","",INDEX(Skjermingsrenter!$B$6:$B$35,$C1091))</f>
        <v/>
      </c>
      <c r="K1091" s="20" t="str">
        <f t="shared" si="129"/>
        <v/>
      </c>
      <c r="L1091" s="21" t="str">
        <f>IF($S1091="","",IF($G1091&lt;YEAR($F1091),0,$H1091*SUMIFS(Utbytter!$D$6:$D$1005,Utbytter!$A$6:$A$1005,$E1091,Utbytter!$B$6:$B$1005,"&gt;="&amp;$K1091,Utbytter!$B$6:$B$1005,"&lt;="&amp;DATE($G1091,12,31))))</f>
        <v/>
      </c>
      <c r="M1091" s="21" t="str">
        <f t="shared" si="135"/>
        <v/>
      </c>
      <c r="N1091" s="21" t="str">
        <f t="shared" si="130"/>
        <v/>
      </c>
      <c r="O1091" s="21" t="str">
        <f t="shared" si="131"/>
        <v/>
      </c>
      <c r="P1091" s="21" t="str">
        <f t="shared" si="132"/>
        <v/>
      </c>
      <c r="Q1091" s="21" t="str">
        <f t="shared" si="133"/>
        <v/>
      </c>
      <c r="R1091" s="21" t="str">
        <f t="shared" si="134"/>
        <v/>
      </c>
      <c r="S1091" s="7" t="str">
        <f>IF(ROW()-5&lt;=Kontroll!$B$8,1,"")</f>
        <v/>
      </c>
    </row>
    <row r="1092" spans="1:19" x14ac:dyDescent="0.2">
      <c r="A1092" s="7" t="str">
        <f t="shared" si="128"/>
        <v/>
      </c>
      <c r="B1092" s="7" t="str">
        <f>IF($S1092="","",INT(($A1092-1)/Kontroll!$B$6)+1)</f>
        <v/>
      </c>
      <c r="C1092" s="7" t="str">
        <f>IF($S1092="","",MOD($A1092-1,Kontroll!$B$6)+1)</f>
        <v/>
      </c>
      <c r="D1092" s="15" t="str">
        <f>IF($S1092="","",INDEX(Transjer!$A$6:$A$125,$B1092))</f>
        <v/>
      </c>
      <c r="E1092" s="15" t="str">
        <f>IF($S1092="","",INDEX(Transjer!$B$6:$B$125,$B1092))</f>
        <v/>
      </c>
      <c r="F1092" s="16" t="str">
        <f>IF($S1092="","",INDEX(Transjer!$C$6:$C$125,$B1092))</f>
        <v/>
      </c>
      <c r="G1092" s="17" t="str">
        <f>IF($S1092="","",INDEX(Skjermingsrenter!$A$6:$A$35,$C1092))</f>
        <v/>
      </c>
      <c r="H1092" s="18" t="str">
        <f>IF($S1092="","",INDEX(Transjer!$D$6:$D$125,$B1092))</f>
        <v/>
      </c>
      <c r="I1092" s="18" t="str">
        <f>IF($S1092="","",INDEX(Transjer!$E$6:$E$125,$B1092))</f>
        <v/>
      </c>
      <c r="J1092" s="19" t="str">
        <f>IF($S1092="","",INDEX(Skjermingsrenter!$B$6:$B$35,$C1092))</f>
        <v/>
      </c>
      <c r="K1092" s="20" t="str">
        <f t="shared" si="129"/>
        <v/>
      </c>
      <c r="L1092" s="21" t="str">
        <f>IF($S1092="","",IF($G1092&lt;YEAR($F1092),0,$H1092*SUMIFS(Utbytter!$D$6:$D$1005,Utbytter!$A$6:$A$1005,$E1092,Utbytter!$B$6:$B$1005,"&gt;="&amp;$K1092,Utbytter!$B$6:$B$1005,"&lt;="&amp;DATE($G1092,12,31))))</f>
        <v/>
      </c>
      <c r="M1092" s="21" t="str">
        <f t="shared" si="135"/>
        <v/>
      </c>
      <c r="N1092" s="21" t="str">
        <f t="shared" si="130"/>
        <v/>
      </c>
      <c r="O1092" s="21" t="str">
        <f t="shared" si="131"/>
        <v/>
      </c>
      <c r="P1092" s="21" t="str">
        <f t="shared" si="132"/>
        <v/>
      </c>
      <c r="Q1092" s="21" t="str">
        <f t="shared" si="133"/>
        <v/>
      </c>
      <c r="R1092" s="21" t="str">
        <f t="shared" si="134"/>
        <v/>
      </c>
      <c r="S1092" s="7" t="str">
        <f>IF(ROW()-5&lt;=Kontroll!$B$8,1,"")</f>
        <v/>
      </c>
    </row>
    <row r="1093" spans="1:19" x14ac:dyDescent="0.2">
      <c r="A1093" s="7" t="str">
        <f t="shared" si="128"/>
        <v/>
      </c>
      <c r="B1093" s="7" t="str">
        <f>IF($S1093="","",INT(($A1093-1)/Kontroll!$B$6)+1)</f>
        <v/>
      </c>
      <c r="C1093" s="7" t="str">
        <f>IF($S1093="","",MOD($A1093-1,Kontroll!$B$6)+1)</f>
        <v/>
      </c>
      <c r="D1093" s="15" t="str">
        <f>IF($S1093="","",INDEX(Transjer!$A$6:$A$125,$B1093))</f>
        <v/>
      </c>
      <c r="E1093" s="15" t="str">
        <f>IF($S1093="","",INDEX(Transjer!$B$6:$B$125,$B1093))</f>
        <v/>
      </c>
      <c r="F1093" s="16" t="str">
        <f>IF($S1093="","",INDEX(Transjer!$C$6:$C$125,$B1093))</f>
        <v/>
      </c>
      <c r="G1093" s="17" t="str">
        <f>IF($S1093="","",INDEX(Skjermingsrenter!$A$6:$A$35,$C1093))</f>
        <v/>
      </c>
      <c r="H1093" s="18" t="str">
        <f>IF($S1093="","",INDEX(Transjer!$D$6:$D$125,$B1093))</f>
        <v/>
      </c>
      <c r="I1093" s="18" t="str">
        <f>IF($S1093="","",INDEX(Transjer!$E$6:$E$125,$B1093))</f>
        <v/>
      </c>
      <c r="J1093" s="19" t="str">
        <f>IF($S1093="","",INDEX(Skjermingsrenter!$B$6:$B$35,$C1093))</f>
        <v/>
      </c>
      <c r="K1093" s="20" t="str">
        <f t="shared" si="129"/>
        <v/>
      </c>
      <c r="L1093" s="21" t="str">
        <f>IF($S1093="","",IF($G1093&lt;YEAR($F1093),0,$H1093*SUMIFS(Utbytter!$D$6:$D$1005,Utbytter!$A$6:$A$1005,$E1093,Utbytter!$B$6:$B$1005,"&gt;="&amp;$K1093,Utbytter!$B$6:$B$1005,"&lt;="&amp;DATE($G1093,12,31))))</f>
        <v/>
      </c>
      <c r="M1093" s="21" t="str">
        <f t="shared" si="135"/>
        <v/>
      </c>
      <c r="N1093" s="21" t="str">
        <f t="shared" si="130"/>
        <v/>
      </c>
      <c r="O1093" s="21" t="str">
        <f t="shared" si="131"/>
        <v/>
      </c>
      <c r="P1093" s="21" t="str">
        <f t="shared" si="132"/>
        <v/>
      </c>
      <c r="Q1093" s="21" t="str">
        <f t="shared" si="133"/>
        <v/>
      </c>
      <c r="R1093" s="21" t="str">
        <f t="shared" si="134"/>
        <v/>
      </c>
      <c r="S1093" s="7" t="str">
        <f>IF(ROW()-5&lt;=Kontroll!$B$8,1,"")</f>
        <v/>
      </c>
    </row>
    <row r="1094" spans="1:19" x14ac:dyDescent="0.2">
      <c r="A1094" s="7" t="str">
        <f t="shared" ref="A1094:A1157" si="136">IF($S1094="","",ROW()-5)</f>
        <v/>
      </c>
      <c r="B1094" s="7" t="str">
        <f>IF($S1094="","",INT(($A1094-1)/Kontroll!$B$6)+1)</f>
        <v/>
      </c>
      <c r="C1094" s="7" t="str">
        <f>IF($S1094="","",MOD($A1094-1,Kontroll!$B$6)+1)</f>
        <v/>
      </c>
      <c r="D1094" s="15" t="str">
        <f>IF($S1094="","",INDEX(Transjer!$A$6:$A$125,$B1094))</f>
        <v/>
      </c>
      <c r="E1094" s="15" t="str">
        <f>IF($S1094="","",INDEX(Transjer!$B$6:$B$125,$B1094))</f>
        <v/>
      </c>
      <c r="F1094" s="16" t="str">
        <f>IF($S1094="","",INDEX(Transjer!$C$6:$C$125,$B1094))</f>
        <v/>
      </c>
      <c r="G1094" s="17" t="str">
        <f>IF($S1094="","",INDEX(Skjermingsrenter!$A$6:$A$35,$C1094))</f>
        <v/>
      </c>
      <c r="H1094" s="18" t="str">
        <f>IF($S1094="","",INDEX(Transjer!$D$6:$D$125,$B1094))</f>
        <v/>
      </c>
      <c r="I1094" s="18" t="str">
        <f>IF($S1094="","",INDEX(Transjer!$E$6:$E$125,$B1094))</f>
        <v/>
      </c>
      <c r="J1094" s="19" t="str">
        <f>IF($S1094="","",INDEX(Skjermingsrenter!$B$6:$B$35,$C1094))</f>
        <v/>
      </c>
      <c r="K1094" s="20" t="str">
        <f t="shared" ref="K1094:K1157" si="137">IF($S1094="","",MAX(DATE($G1094,1,1),$F1094))</f>
        <v/>
      </c>
      <c r="L1094" s="21" t="str">
        <f>IF($S1094="","",IF($G1094&lt;YEAR($F1094),0,$H1094*SUMIFS(Utbytter!$D$6:$D$1005,Utbytter!$A$6:$A$1005,$E1094,Utbytter!$B$6:$B$1005,"&gt;="&amp;$K1094,Utbytter!$B$6:$B$1005,"&lt;="&amp;DATE($G1094,12,31))))</f>
        <v/>
      </c>
      <c r="M1094" s="21" t="str">
        <f t="shared" si="135"/>
        <v/>
      </c>
      <c r="N1094" s="21" t="str">
        <f t="shared" ref="N1094:N1157" si="138">IF($S1094="","",IF($F1094&lt;=DATE($G1094,12,31),($I1094+$M1094)*$J1094,0))</f>
        <v/>
      </c>
      <c r="O1094" s="21" t="str">
        <f t="shared" ref="O1094:O1157" si="139">IF($S1094="","",$M1094+$N1094)</f>
        <v/>
      </c>
      <c r="P1094" s="21" t="str">
        <f t="shared" ref="P1094:P1157" si="140">IF($S1094="","",MIN($L1094,$O1094))</f>
        <v/>
      </c>
      <c r="Q1094" s="21" t="str">
        <f t="shared" ref="Q1094:Q1157" si="141">IF($S1094="","",$O1094-$P1094)</f>
        <v/>
      </c>
      <c r="R1094" s="21" t="str">
        <f t="shared" ref="R1094:R1157" si="142">IF($S1094="","",$L1094-$P1094)</f>
        <v/>
      </c>
      <c r="S1094" s="7" t="str">
        <f>IF(ROW()-5&lt;=Kontroll!$B$8,1,"")</f>
        <v/>
      </c>
    </row>
    <row r="1095" spans="1:19" x14ac:dyDescent="0.2">
      <c r="A1095" s="7" t="str">
        <f t="shared" si="136"/>
        <v/>
      </c>
      <c r="B1095" s="7" t="str">
        <f>IF($S1095="","",INT(($A1095-1)/Kontroll!$B$6)+1)</f>
        <v/>
      </c>
      <c r="C1095" s="7" t="str">
        <f>IF($S1095="","",MOD($A1095-1,Kontroll!$B$6)+1)</f>
        <v/>
      </c>
      <c r="D1095" s="15" t="str">
        <f>IF($S1095="","",INDEX(Transjer!$A$6:$A$125,$B1095))</f>
        <v/>
      </c>
      <c r="E1095" s="15" t="str">
        <f>IF($S1095="","",INDEX(Transjer!$B$6:$B$125,$B1095))</f>
        <v/>
      </c>
      <c r="F1095" s="16" t="str">
        <f>IF($S1095="","",INDEX(Transjer!$C$6:$C$125,$B1095))</f>
        <v/>
      </c>
      <c r="G1095" s="17" t="str">
        <f>IF($S1095="","",INDEX(Skjermingsrenter!$A$6:$A$35,$C1095))</f>
        <v/>
      </c>
      <c r="H1095" s="18" t="str">
        <f>IF($S1095="","",INDEX(Transjer!$D$6:$D$125,$B1095))</f>
        <v/>
      </c>
      <c r="I1095" s="18" t="str">
        <f>IF($S1095="","",INDEX(Transjer!$E$6:$E$125,$B1095))</f>
        <v/>
      </c>
      <c r="J1095" s="19" t="str">
        <f>IF($S1095="","",INDEX(Skjermingsrenter!$B$6:$B$35,$C1095))</f>
        <v/>
      </c>
      <c r="K1095" s="20" t="str">
        <f t="shared" si="137"/>
        <v/>
      </c>
      <c r="L1095" s="21" t="str">
        <f>IF($S1095="","",IF($G1095&lt;YEAR($F1095),0,$H1095*SUMIFS(Utbytter!$D$6:$D$1005,Utbytter!$A$6:$A$1005,$E1095,Utbytter!$B$6:$B$1005,"&gt;="&amp;$K1095,Utbytter!$B$6:$B$1005,"&lt;="&amp;DATE($G1095,12,31))))</f>
        <v/>
      </c>
      <c r="M1095" s="21" t="str">
        <f t="shared" ref="M1095:M1158" si="143">IF($S1095="","",IF($C1095=1,0,IF($D1095=$D1094,$Q1094,0)))</f>
        <v/>
      </c>
      <c r="N1095" s="21" t="str">
        <f t="shared" si="138"/>
        <v/>
      </c>
      <c r="O1095" s="21" t="str">
        <f t="shared" si="139"/>
        <v/>
      </c>
      <c r="P1095" s="21" t="str">
        <f t="shared" si="140"/>
        <v/>
      </c>
      <c r="Q1095" s="21" t="str">
        <f t="shared" si="141"/>
        <v/>
      </c>
      <c r="R1095" s="21" t="str">
        <f t="shared" si="142"/>
        <v/>
      </c>
      <c r="S1095" s="7" t="str">
        <f>IF(ROW()-5&lt;=Kontroll!$B$8,1,"")</f>
        <v/>
      </c>
    </row>
    <row r="1096" spans="1:19" x14ac:dyDescent="0.2">
      <c r="A1096" s="7" t="str">
        <f t="shared" si="136"/>
        <v/>
      </c>
      <c r="B1096" s="7" t="str">
        <f>IF($S1096="","",INT(($A1096-1)/Kontroll!$B$6)+1)</f>
        <v/>
      </c>
      <c r="C1096" s="7" t="str">
        <f>IF($S1096="","",MOD($A1096-1,Kontroll!$B$6)+1)</f>
        <v/>
      </c>
      <c r="D1096" s="15" t="str">
        <f>IF($S1096="","",INDEX(Transjer!$A$6:$A$125,$B1096))</f>
        <v/>
      </c>
      <c r="E1096" s="15" t="str">
        <f>IF($S1096="","",INDEX(Transjer!$B$6:$B$125,$B1096))</f>
        <v/>
      </c>
      <c r="F1096" s="16" t="str">
        <f>IF($S1096="","",INDEX(Transjer!$C$6:$C$125,$B1096))</f>
        <v/>
      </c>
      <c r="G1096" s="17" t="str">
        <f>IF($S1096="","",INDEX(Skjermingsrenter!$A$6:$A$35,$C1096))</f>
        <v/>
      </c>
      <c r="H1096" s="18" t="str">
        <f>IF($S1096="","",INDEX(Transjer!$D$6:$D$125,$B1096))</f>
        <v/>
      </c>
      <c r="I1096" s="18" t="str">
        <f>IF($S1096="","",INDEX(Transjer!$E$6:$E$125,$B1096))</f>
        <v/>
      </c>
      <c r="J1096" s="19" t="str">
        <f>IF($S1096="","",INDEX(Skjermingsrenter!$B$6:$B$35,$C1096))</f>
        <v/>
      </c>
      <c r="K1096" s="20" t="str">
        <f t="shared" si="137"/>
        <v/>
      </c>
      <c r="L1096" s="21" t="str">
        <f>IF($S1096="","",IF($G1096&lt;YEAR($F1096),0,$H1096*SUMIFS(Utbytter!$D$6:$D$1005,Utbytter!$A$6:$A$1005,$E1096,Utbytter!$B$6:$B$1005,"&gt;="&amp;$K1096,Utbytter!$B$6:$B$1005,"&lt;="&amp;DATE($G1096,12,31))))</f>
        <v/>
      </c>
      <c r="M1096" s="21" t="str">
        <f t="shared" si="143"/>
        <v/>
      </c>
      <c r="N1096" s="21" t="str">
        <f t="shared" si="138"/>
        <v/>
      </c>
      <c r="O1096" s="21" t="str">
        <f t="shared" si="139"/>
        <v/>
      </c>
      <c r="P1096" s="21" t="str">
        <f t="shared" si="140"/>
        <v/>
      </c>
      <c r="Q1096" s="21" t="str">
        <f t="shared" si="141"/>
        <v/>
      </c>
      <c r="R1096" s="21" t="str">
        <f t="shared" si="142"/>
        <v/>
      </c>
      <c r="S1096" s="7" t="str">
        <f>IF(ROW()-5&lt;=Kontroll!$B$8,1,"")</f>
        <v/>
      </c>
    </row>
    <row r="1097" spans="1:19" x14ac:dyDescent="0.2">
      <c r="A1097" s="7" t="str">
        <f t="shared" si="136"/>
        <v/>
      </c>
      <c r="B1097" s="7" t="str">
        <f>IF($S1097="","",INT(($A1097-1)/Kontroll!$B$6)+1)</f>
        <v/>
      </c>
      <c r="C1097" s="7" t="str">
        <f>IF($S1097="","",MOD($A1097-1,Kontroll!$B$6)+1)</f>
        <v/>
      </c>
      <c r="D1097" s="15" t="str">
        <f>IF($S1097="","",INDEX(Transjer!$A$6:$A$125,$B1097))</f>
        <v/>
      </c>
      <c r="E1097" s="15" t="str">
        <f>IF($S1097="","",INDEX(Transjer!$B$6:$B$125,$B1097))</f>
        <v/>
      </c>
      <c r="F1097" s="16" t="str">
        <f>IF($S1097="","",INDEX(Transjer!$C$6:$C$125,$B1097))</f>
        <v/>
      </c>
      <c r="G1097" s="17" t="str">
        <f>IF($S1097="","",INDEX(Skjermingsrenter!$A$6:$A$35,$C1097))</f>
        <v/>
      </c>
      <c r="H1097" s="18" t="str">
        <f>IF($S1097="","",INDEX(Transjer!$D$6:$D$125,$B1097))</f>
        <v/>
      </c>
      <c r="I1097" s="18" t="str">
        <f>IF($S1097="","",INDEX(Transjer!$E$6:$E$125,$B1097))</f>
        <v/>
      </c>
      <c r="J1097" s="19" t="str">
        <f>IF($S1097="","",INDEX(Skjermingsrenter!$B$6:$B$35,$C1097))</f>
        <v/>
      </c>
      <c r="K1097" s="20" t="str">
        <f t="shared" si="137"/>
        <v/>
      </c>
      <c r="L1097" s="21" t="str">
        <f>IF($S1097="","",IF($G1097&lt;YEAR($F1097),0,$H1097*SUMIFS(Utbytter!$D$6:$D$1005,Utbytter!$A$6:$A$1005,$E1097,Utbytter!$B$6:$B$1005,"&gt;="&amp;$K1097,Utbytter!$B$6:$B$1005,"&lt;="&amp;DATE($G1097,12,31))))</f>
        <v/>
      </c>
      <c r="M1097" s="21" t="str">
        <f t="shared" si="143"/>
        <v/>
      </c>
      <c r="N1097" s="21" t="str">
        <f t="shared" si="138"/>
        <v/>
      </c>
      <c r="O1097" s="21" t="str">
        <f t="shared" si="139"/>
        <v/>
      </c>
      <c r="P1097" s="21" t="str">
        <f t="shared" si="140"/>
        <v/>
      </c>
      <c r="Q1097" s="21" t="str">
        <f t="shared" si="141"/>
        <v/>
      </c>
      <c r="R1097" s="21" t="str">
        <f t="shared" si="142"/>
        <v/>
      </c>
      <c r="S1097" s="7" t="str">
        <f>IF(ROW()-5&lt;=Kontroll!$B$8,1,"")</f>
        <v/>
      </c>
    </row>
    <row r="1098" spans="1:19" x14ac:dyDescent="0.2">
      <c r="A1098" s="7" t="str">
        <f t="shared" si="136"/>
        <v/>
      </c>
      <c r="B1098" s="7" t="str">
        <f>IF($S1098="","",INT(($A1098-1)/Kontroll!$B$6)+1)</f>
        <v/>
      </c>
      <c r="C1098" s="7" t="str">
        <f>IF($S1098="","",MOD($A1098-1,Kontroll!$B$6)+1)</f>
        <v/>
      </c>
      <c r="D1098" s="15" t="str">
        <f>IF($S1098="","",INDEX(Transjer!$A$6:$A$125,$B1098))</f>
        <v/>
      </c>
      <c r="E1098" s="15" t="str">
        <f>IF($S1098="","",INDEX(Transjer!$B$6:$B$125,$B1098))</f>
        <v/>
      </c>
      <c r="F1098" s="16" t="str">
        <f>IF($S1098="","",INDEX(Transjer!$C$6:$C$125,$B1098))</f>
        <v/>
      </c>
      <c r="G1098" s="17" t="str">
        <f>IF($S1098="","",INDEX(Skjermingsrenter!$A$6:$A$35,$C1098))</f>
        <v/>
      </c>
      <c r="H1098" s="18" t="str">
        <f>IF($S1098="","",INDEX(Transjer!$D$6:$D$125,$B1098))</f>
        <v/>
      </c>
      <c r="I1098" s="18" t="str">
        <f>IF($S1098="","",INDEX(Transjer!$E$6:$E$125,$B1098))</f>
        <v/>
      </c>
      <c r="J1098" s="19" t="str">
        <f>IF($S1098="","",INDEX(Skjermingsrenter!$B$6:$B$35,$C1098))</f>
        <v/>
      </c>
      <c r="K1098" s="20" t="str">
        <f t="shared" si="137"/>
        <v/>
      </c>
      <c r="L1098" s="21" t="str">
        <f>IF($S1098="","",IF($G1098&lt;YEAR($F1098),0,$H1098*SUMIFS(Utbytter!$D$6:$D$1005,Utbytter!$A$6:$A$1005,$E1098,Utbytter!$B$6:$B$1005,"&gt;="&amp;$K1098,Utbytter!$B$6:$B$1005,"&lt;="&amp;DATE($G1098,12,31))))</f>
        <v/>
      </c>
      <c r="M1098" s="21" t="str">
        <f t="shared" si="143"/>
        <v/>
      </c>
      <c r="N1098" s="21" t="str">
        <f t="shared" si="138"/>
        <v/>
      </c>
      <c r="O1098" s="21" t="str">
        <f t="shared" si="139"/>
        <v/>
      </c>
      <c r="P1098" s="21" t="str">
        <f t="shared" si="140"/>
        <v/>
      </c>
      <c r="Q1098" s="21" t="str">
        <f t="shared" si="141"/>
        <v/>
      </c>
      <c r="R1098" s="21" t="str">
        <f t="shared" si="142"/>
        <v/>
      </c>
      <c r="S1098" s="7" t="str">
        <f>IF(ROW()-5&lt;=Kontroll!$B$8,1,"")</f>
        <v/>
      </c>
    </row>
    <row r="1099" spans="1:19" x14ac:dyDescent="0.2">
      <c r="A1099" s="7" t="str">
        <f t="shared" si="136"/>
        <v/>
      </c>
      <c r="B1099" s="7" t="str">
        <f>IF($S1099="","",INT(($A1099-1)/Kontroll!$B$6)+1)</f>
        <v/>
      </c>
      <c r="C1099" s="7" t="str">
        <f>IF($S1099="","",MOD($A1099-1,Kontroll!$B$6)+1)</f>
        <v/>
      </c>
      <c r="D1099" s="15" t="str">
        <f>IF($S1099="","",INDEX(Transjer!$A$6:$A$125,$B1099))</f>
        <v/>
      </c>
      <c r="E1099" s="15" t="str">
        <f>IF($S1099="","",INDEX(Transjer!$B$6:$B$125,$B1099))</f>
        <v/>
      </c>
      <c r="F1099" s="16" t="str">
        <f>IF($S1099="","",INDEX(Transjer!$C$6:$C$125,$B1099))</f>
        <v/>
      </c>
      <c r="G1099" s="17" t="str">
        <f>IF($S1099="","",INDEX(Skjermingsrenter!$A$6:$A$35,$C1099))</f>
        <v/>
      </c>
      <c r="H1099" s="18" t="str">
        <f>IF($S1099="","",INDEX(Transjer!$D$6:$D$125,$B1099))</f>
        <v/>
      </c>
      <c r="I1099" s="18" t="str">
        <f>IF($S1099="","",INDEX(Transjer!$E$6:$E$125,$B1099))</f>
        <v/>
      </c>
      <c r="J1099" s="19" t="str">
        <f>IF($S1099="","",INDEX(Skjermingsrenter!$B$6:$B$35,$C1099))</f>
        <v/>
      </c>
      <c r="K1099" s="20" t="str">
        <f t="shared" si="137"/>
        <v/>
      </c>
      <c r="L1099" s="21" t="str">
        <f>IF($S1099="","",IF($G1099&lt;YEAR($F1099),0,$H1099*SUMIFS(Utbytter!$D$6:$D$1005,Utbytter!$A$6:$A$1005,$E1099,Utbytter!$B$6:$B$1005,"&gt;="&amp;$K1099,Utbytter!$B$6:$B$1005,"&lt;="&amp;DATE($G1099,12,31))))</f>
        <v/>
      </c>
      <c r="M1099" s="21" t="str">
        <f t="shared" si="143"/>
        <v/>
      </c>
      <c r="N1099" s="21" t="str">
        <f t="shared" si="138"/>
        <v/>
      </c>
      <c r="O1099" s="21" t="str">
        <f t="shared" si="139"/>
        <v/>
      </c>
      <c r="P1099" s="21" t="str">
        <f t="shared" si="140"/>
        <v/>
      </c>
      <c r="Q1099" s="21" t="str">
        <f t="shared" si="141"/>
        <v/>
      </c>
      <c r="R1099" s="21" t="str">
        <f t="shared" si="142"/>
        <v/>
      </c>
      <c r="S1099" s="7" t="str">
        <f>IF(ROW()-5&lt;=Kontroll!$B$8,1,"")</f>
        <v/>
      </c>
    </row>
    <row r="1100" spans="1:19" x14ac:dyDescent="0.2">
      <c r="A1100" s="7" t="str">
        <f t="shared" si="136"/>
        <v/>
      </c>
      <c r="B1100" s="7" t="str">
        <f>IF($S1100="","",INT(($A1100-1)/Kontroll!$B$6)+1)</f>
        <v/>
      </c>
      <c r="C1100" s="7" t="str">
        <f>IF($S1100="","",MOD($A1100-1,Kontroll!$B$6)+1)</f>
        <v/>
      </c>
      <c r="D1100" s="15" t="str">
        <f>IF($S1100="","",INDEX(Transjer!$A$6:$A$125,$B1100))</f>
        <v/>
      </c>
      <c r="E1100" s="15" t="str">
        <f>IF($S1100="","",INDEX(Transjer!$B$6:$B$125,$B1100))</f>
        <v/>
      </c>
      <c r="F1100" s="16" t="str">
        <f>IF($S1100="","",INDEX(Transjer!$C$6:$C$125,$B1100))</f>
        <v/>
      </c>
      <c r="G1100" s="17" t="str">
        <f>IF($S1100="","",INDEX(Skjermingsrenter!$A$6:$A$35,$C1100))</f>
        <v/>
      </c>
      <c r="H1100" s="18" t="str">
        <f>IF($S1100="","",INDEX(Transjer!$D$6:$D$125,$B1100))</f>
        <v/>
      </c>
      <c r="I1100" s="18" t="str">
        <f>IF($S1100="","",INDEX(Transjer!$E$6:$E$125,$B1100))</f>
        <v/>
      </c>
      <c r="J1100" s="19" t="str">
        <f>IF($S1100="","",INDEX(Skjermingsrenter!$B$6:$B$35,$C1100))</f>
        <v/>
      </c>
      <c r="K1100" s="20" t="str">
        <f t="shared" si="137"/>
        <v/>
      </c>
      <c r="L1100" s="21" t="str">
        <f>IF($S1100="","",IF($G1100&lt;YEAR($F1100),0,$H1100*SUMIFS(Utbytter!$D$6:$D$1005,Utbytter!$A$6:$A$1005,$E1100,Utbytter!$B$6:$B$1005,"&gt;="&amp;$K1100,Utbytter!$B$6:$B$1005,"&lt;="&amp;DATE($G1100,12,31))))</f>
        <v/>
      </c>
      <c r="M1100" s="21" t="str">
        <f t="shared" si="143"/>
        <v/>
      </c>
      <c r="N1100" s="21" t="str">
        <f t="shared" si="138"/>
        <v/>
      </c>
      <c r="O1100" s="21" t="str">
        <f t="shared" si="139"/>
        <v/>
      </c>
      <c r="P1100" s="21" t="str">
        <f t="shared" si="140"/>
        <v/>
      </c>
      <c r="Q1100" s="21" t="str">
        <f t="shared" si="141"/>
        <v/>
      </c>
      <c r="R1100" s="21" t="str">
        <f t="shared" si="142"/>
        <v/>
      </c>
      <c r="S1100" s="7" t="str">
        <f>IF(ROW()-5&lt;=Kontroll!$B$8,1,"")</f>
        <v/>
      </c>
    </row>
    <row r="1101" spans="1:19" x14ac:dyDescent="0.2">
      <c r="A1101" s="7" t="str">
        <f t="shared" si="136"/>
        <v/>
      </c>
      <c r="B1101" s="7" t="str">
        <f>IF($S1101="","",INT(($A1101-1)/Kontroll!$B$6)+1)</f>
        <v/>
      </c>
      <c r="C1101" s="7" t="str">
        <f>IF($S1101="","",MOD($A1101-1,Kontroll!$B$6)+1)</f>
        <v/>
      </c>
      <c r="D1101" s="15" t="str">
        <f>IF($S1101="","",INDEX(Transjer!$A$6:$A$125,$B1101))</f>
        <v/>
      </c>
      <c r="E1101" s="15" t="str">
        <f>IF($S1101="","",INDEX(Transjer!$B$6:$B$125,$B1101))</f>
        <v/>
      </c>
      <c r="F1101" s="16" t="str">
        <f>IF($S1101="","",INDEX(Transjer!$C$6:$C$125,$B1101))</f>
        <v/>
      </c>
      <c r="G1101" s="17" t="str">
        <f>IF($S1101="","",INDEX(Skjermingsrenter!$A$6:$A$35,$C1101))</f>
        <v/>
      </c>
      <c r="H1101" s="18" t="str">
        <f>IF($S1101="","",INDEX(Transjer!$D$6:$D$125,$B1101))</f>
        <v/>
      </c>
      <c r="I1101" s="18" t="str">
        <f>IF($S1101="","",INDEX(Transjer!$E$6:$E$125,$B1101))</f>
        <v/>
      </c>
      <c r="J1101" s="19" t="str">
        <f>IF($S1101="","",INDEX(Skjermingsrenter!$B$6:$B$35,$C1101))</f>
        <v/>
      </c>
      <c r="K1101" s="20" t="str">
        <f t="shared" si="137"/>
        <v/>
      </c>
      <c r="L1101" s="21" t="str">
        <f>IF($S1101="","",IF($G1101&lt;YEAR($F1101),0,$H1101*SUMIFS(Utbytter!$D$6:$D$1005,Utbytter!$A$6:$A$1005,$E1101,Utbytter!$B$6:$B$1005,"&gt;="&amp;$K1101,Utbytter!$B$6:$B$1005,"&lt;="&amp;DATE($G1101,12,31))))</f>
        <v/>
      </c>
      <c r="M1101" s="21" t="str">
        <f t="shared" si="143"/>
        <v/>
      </c>
      <c r="N1101" s="21" t="str">
        <f t="shared" si="138"/>
        <v/>
      </c>
      <c r="O1101" s="21" t="str">
        <f t="shared" si="139"/>
        <v/>
      </c>
      <c r="P1101" s="21" t="str">
        <f t="shared" si="140"/>
        <v/>
      </c>
      <c r="Q1101" s="21" t="str">
        <f t="shared" si="141"/>
        <v/>
      </c>
      <c r="R1101" s="21" t="str">
        <f t="shared" si="142"/>
        <v/>
      </c>
      <c r="S1101" s="7" t="str">
        <f>IF(ROW()-5&lt;=Kontroll!$B$8,1,"")</f>
        <v/>
      </c>
    </row>
    <row r="1102" spans="1:19" x14ac:dyDescent="0.2">
      <c r="A1102" s="7" t="str">
        <f t="shared" si="136"/>
        <v/>
      </c>
      <c r="B1102" s="7" t="str">
        <f>IF($S1102="","",INT(($A1102-1)/Kontroll!$B$6)+1)</f>
        <v/>
      </c>
      <c r="C1102" s="7" t="str">
        <f>IF($S1102="","",MOD($A1102-1,Kontroll!$B$6)+1)</f>
        <v/>
      </c>
      <c r="D1102" s="15" t="str">
        <f>IF($S1102="","",INDEX(Transjer!$A$6:$A$125,$B1102))</f>
        <v/>
      </c>
      <c r="E1102" s="15" t="str">
        <f>IF($S1102="","",INDEX(Transjer!$B$6:$B$125,$B1102))</f>
        <v/>
      </c>
      <c r="F1102" s="16" t="str">
        <f>IF($S1102="","",INDEX(Transjer!$C$6:$C$125,$B1102))</f>
        <v/>
      </c>
      <c r="G1102" s="17" t="str">
        <f>IF($S1102="","",INDEX(Skjermingsrenter!$A$6:$A$35,$C1102))</f>
        <v/>
      </c>
      <c r="H1102" s="18" t="str">
        <f>IF($S1102="","",INDEX(Transjer!$D$6:$D$125,$B1102))</f>
        <v/>
      </c>
      <c r="I1102" s="18" t="str">
        <f>IF($S1102="","",INDEX(Transjer!$E$6:$E$125,$B1102))</f>
        <v/>
      </c>
      <c r="J1102" s="19" t="str">
        <f>IF($S1102="","",INDEX(Skjermingsrenter!$B$6:$B$35,$C1102))</f>
        <v/>
      </c>
      <c r="K1102" s="20" t="str">
        <f t="shared" si="137"/>
        <v/>
      </c>
      <c r="L1102" s="21" t="str">
        <f>IF($S1102="","",IF($G1102&lt;YEAR($F1102),0,$H1102*SUMIFS(Utbytter!$D$6:$D$1005,Utbytter!$A$6:$A$1005,$E1102,Utbytter!$B$6:$B$1005,"&gt;="&amp;$K1102,Utbytter!$B$6:$B$1005,"&lt;="&amp;DATE($G1102,12,31))))</f>
        <v/>
      </c>
      <c r="M1102" s="21" t="str">
        <f t="shared" si="143"/>
        <v/>
      </c>
      <c r="N1102" s="21" t="str">
        <f t="shared" si="138"/>
        <v/>
      </c>
      <c r="O1102" s="21" t="str">
        <f t="shared" si="139"/>
        <v/>
      </c>
      <c r="P1102" s="21" t="str">
        <f t="shared" si="140"/>
        <v/>
      </c>
      <c r="Q1102" s="21" t="str">
        <f t="shared" si="141"/>
        <v/>
      </c>
      <c r="R1102" s="21" t="str">
        <f t="shared" si="142"/>
        <v/>
      </c>
      <c r="S1102" s="7" t="str">
        <f>IF(ROW()-5&lt;=Kontroll!$B$8,1,"")</f>
        <v/>
      </c>
    </row>
    <row r="1103" spans="1:19" x14ac:dyDescent="0.2">
      <c r="A1103" s="7" t="str">
        <f t="shared" si="136"/>
        <v/>
      </c>
      <c r="B1103" s="7" t="str">
        <f>IF($S1103="","",INT(($A1103-1)/Kontroll!$B$6)+1)</f>
        <v/>
      </c>
      <c r="C1103" s="7" t="str">
        <f>IF($S1103="","",MOD($A1103-1,Kontroll!$B$6)+1)</f>
        <v/>
      </c>
      <c r="D1103" s="15" t="str">
        <f>IF($S1103="","",INDEX(Transjer!$A$6:$A$125,$B1103))</f>
        <v/>
      </c>
      <c r="E1103" s="15" t="str">
        <f>IF($S1103="","",INDEX(Transjer!$B$6:$B$125,$B1103))</f>
        <v/>
      </c>
      <c r="F1103" s="16" t="str">
        <f>IF($S1103="","",INDEX(Transjer!$C$6:$C$125,$B1103))</f>
        <v/>
      </c>
      <c r="G1103" s="17" t="str">
        <f>IF($S1103="","",INDEX(Skjermingsrenter!$A$6:$A$35,$C1103))</f>
        <v/>
      </c>
      <c r="H1103" s="18" t="str">
        <f>IF($S1103="","",INDEX(Transjer!$D$6:$D$125,$B1103))</f>
        <v/>
      </c>
      <c r="I1103" s="18" t="str">
        <f>IF($S1103="","",INDEX(Transjer!$E$6:$E$125,$B1103))</f>
        <v/>
      </c>
      <c r="J1103" s="19" t="str">
        <f>IF($S1103="","",INDEX(Skjermingsrenter!$B$6:$B$35,$C1103))</f>
        <v/>
      </c>
      <c r="K1103" s="20" t="str">
        <f t="shared" si="137"/>
        <v/>
      </c>
      <c r="L1103" s="21" t="str">
        <f>IF($S1103="","",IF($G1103&lt;YEAR($F1103),0,$H1103*SUMIFS(Utbytter!$D$6:$D$1005,Utbytter!$A$6:$A$1005,$E1103,Utbytter!$B$6:$B$1005,"&gt;="&amp;$K1103,Utbytter!$B$6:$B$1005,"&lt;="&amp;DATE($G1103,12,31))))</f>
        <v/>
      </c>
      <c r="M1103" s="21" t="str">
        <f t="shared" si="143"/>
        <v/>
      </c>
      <c r="N1103" s="21" t="str">
        <f t="shared" si="138"/>
        <v/>
      </c>
      <c r="O1103" s="21" t="str">
        <f t="shared" si="139"/>
        <v/>
      </c>
      <c r="P1103" s="21" t="str">
        <f t="shared" si="140"/>
        <v/>
      </c>
      <c r="Q1103" s="21" t="str">
        <f t="shared" si="141"/>
        <v/>
      </c>
      <c r="R1103" s="21" t="str">
        <f t="shared" si="142"/>
        <v/>
      </c>
      <c r="S1103" s="7" t="str">
        <f>IF(ROW()-5&lt;=Kontroll!$B$8,1,"")</f>
        <v/>
      </c>
    </row>
    <row r="1104" spans="1:19" x14ac:dyDescent="0.2">
      <c r="A1104" s="7" t="str">
        <f t="shared" si="136"/>
        <v/>
      </c>
      <c r="B1104" s="7" t="str">
        <f>IF($S1104="","",INT(($A1104-1)/Kontroll!$B$6)+1)</f>
        <v/>
      </c>
      <c r="C1104" s="7" t="str">
        <f>IF($S1104="","",MOD($A1104-1,Kontroll!$B$6)+1)</f>
        <v/>
      </c>
      <c r="D1104" s="15" t="str">
        <f>IF($S1104="","",INDEX(Transjer!$A$6:$A$125,$B1104))</f>
        <v/>
      </c>
      <c r="E1104" s="15" t="str">
        <f>IF($S1104="","",INDEX(Transjer!$B$6:$B$125,$B1104))</f>
        <v/>
      </c>
      <c r="F1104" s="16" t="str">
        <f>IF($S1104="","",INDEX(Transjer!$C$6:$C$125,$B1104))</f>
        <v/>
      </c>
      <c r="G1104" s="17" t="str">
        <f>IF($S1104="","",INDEX(Skjermingsrenter!$A$6:$A$35,$C1104))</f>
        <v/>
      </c>
      <c r="H1104" s="18" t="str">
        <f>IF($S1104="","",INDEX(Transjer!$D$6:$D$125,$B1104))</f>
        <v/>
      </c>
      <c r="I1104" s="18" t="str">
        <f>IF($S1104="","",INDEX(Transjer!$E$6:$E$125,$B1104))</f>
        <v/>
      </c>
      <c r="J1104" s="19" t="str">
        <f>IF($S1104="","",INDEX(Skjermingsrenter!$B$6:$B$35,$C1104))</f>
        <v/>
      </c>
      <c r="K1104" s="20" t="str">
        <f t="shared" si="137"/>
        <v/>
      </c>
      <c r="L1104" s="21" t="str">
        <f>IF($S1104="","",IF($G1104&lt;YEAR($F1104),0,$H1104*SUMIFS(Utbytter!$D$6:$D$1005,Utbytter!$A$6:$A$1005,$E1104,Utbytter!$B$6:$B$1005,"&gt;="&amp;$K1104,Utbytter!$B$6:$B$1005,"&lt;="&amp;DATE($G1104,12,31))))</f>
        <v/>
      </c>
      <c r="M1104" s="21" t="str">
        <f t="shared" si="143"/>
        <v/>
      </c>
      <c r="N1104" s="21" t="str">
        <f t="shared" si="138"/>
        <v/>
      </c>
      <c r="O1104" s="21" t="str">
        <f t="shared" si="139"/>
        <v/>
      </c>
      <c r="P1104" s="21" t="str">
        <f t="shared" si="140"/>
        <v/>
      </c>
      <c r="Q1104" s="21" t="str">
        <f t="shared" si="141"/>
        <v/>
      </c>
      <c r="R1104" s="21" t="str">
        <f t="shared" si="142"/>
        <v/>
      </c>
      <c r="S1104" s="7" t="str">
        <f>IF(ROW()-5&lt;=Kontroll!$B$8,1,"")</f>
        <v/>
      </c>
    </row>
    <row r="1105" spans="1:19" x14ac:dyDescent="0.2">
      <c r="A1105" s="7" t="str">
        <f t="shared" si="136"/>
        <v/>
      </c>
      <c r="B1105" s="7" t="str">
        <f>IF($S1105="","",INT(($A1105-1)/Kontroll!$B$6)+1)</f>
        <v/>
      </c>
      <c r="C1105" s="7" t="str">
        <f>IF($S1105="","",MOD($A1105-1,Kontroll!$B$6)+1)</f>
        <v/>
      </c>
      <c r="D1105" s="15" t="str">
        <f>IF($S1105="","",INDEX(Transjer!$A$6:$A$125,$B1105))</f>
        <v/>
      </c>
      <c r="E1105" s="15" t="str">
        <f>IF($S1105="","",INDEX(Transjer!$B$6:$B$125,$B1105))</f>
        <v/>
      </c>
      <c r="F1105" s="16" t="str">
        <f>IF($S1105="","",INDEX(Transjer!$C$6:$C$125,$B1105))</f>
        <v/>
      </c>
      <c r="G1105" s="17" t="str">
        <f>IF($S1105="","",INDEX(Skjermingsrenter!$A$6:$A$35,$C1105))</f>
        <v/>
      </c>
      <c r="H1105" s="18" t="str">
        <f>IF($S1105="","",INDEX(Transjer!$D$6:$D$125,$B1105))</f>
        <v/>
      </c>
      <c r="I1105" s="18" t="str">
        <f>IF($S1105="","",INDEX(Transjer!$E$6:$E$125,$B1105))</f>
        <v/>
      </c>
      <c r="J1105" s="19" t="str">
        <f>IF($S1105="","",INDEX(Skjermingsrenter!$B$6:$B$35,$C1105))</f>
        <v/>
      </c>
      <c r="K1105" s="20" t="str">
        <f t="shared" si="137"/>
        <v/>
      </c>
      <c r="L1105" s="21" t="str">
        <f>IF($S1105="","",IF($G1105&lt;YEAR($F1105),0,$H1105*SUMIFS(Utbytter!$D$6:$D$1005,Utbytter!$A$6:$A$1005,$E1105,Utbytter!$B$6:$B$1005,"&gt;="&amp;$K1105,Utbytter!$B$6:$B$1005,"&lt;="&amp;DATE($G1105,12,31))))</f>
        <v/>
      </c>
      <c r="M1105" s="21" t="str">
        <f t="shared" si="143"/>
        <v/>
      </c>
      <c r="N1105" s="21" t="str">
        <f t="shared" si="138"/>
        <v/>
      </c>
      <c r="O1105" s="21" t="str">
        <f t="shared" si="139"/>
        <v/>
      </c>
      <c r="P1105" s="21" t="str">
        <f t="shared" si="140"/>
        <v/>
      </c>
      <c r="Q1105" s="21" t="str">
        <f t="shared" si="141"/>
        <v/>
      </c>
      <c r="R1105" s="21" t="str">
        <f t="shared" si="142"/>
        <v/>
      </c>
      <c r="S1105" s="7" t="str">
        <f>IF(ROW()-5&lt;=Kontroll!$B$8,1,"")</f>
        <v/>
      </c>
    </row>
    <row r="1106" spans="1:19" x14ac:dyDescent="0.2">
      <c r="A1106" s="7" t="str">
        <f t="shared" si="136"/>
        <v/>
      </c>
      <c r="B1106" s="7" t="str">
        <f>IF($S1106="","",INT(($A1106-1)/Kontroll!$B$6)+1)</f>
        <v/>
      </c>
      <c r="C1106" s="7" t="str">
        <f>IF($S1106="","",MOD($A1106-1,Kontroll!$B$6)+1)</f>
        <v/>
      </c>
      <c r="D1106" s="15" t="str">
        <f>IF($S1106="","",INDEX(Transjer!$A$6:$A$125,$B1106))</f>
        <v/>
      </c>
      <c r="E1106" s="15" t="str">
        <f>IF($S1106="","",INDEX(Transjer!$B$6:$B$125,$B1106))</f>
        <v/>
      </c>
      <c r="F1106" s="16" t="str">
        <f>IF($S1106="","",INDEX(Transjer!$C$6:$C$125,$B1106))</f>
        <v/>
      </c>
      <c r="G1106" s="17" t="str">
        <f>IF($S1106="","",INDEX(Skjermingsrenter!$A$6:$A$35,$C1106))</f>
        <v/>
      </c>
      <c r="H1106" s="18" t="str">
        <f>IF($S1106="","",INDEX(Transjer!$D$6:$D$125,$B1106))</f>
        <v/>
      </c>
      <c r="I1106" s="18" t="str">
        <f>IF($S1106="","",INDEX(Transjer!$E$6:$E$125,$B1106))</f>
        <v/>
      </c>
      <c r="J1106" s="19" t="str">
        <f>IF($S1106="","",INDEX(Skjermingsrenter!$B$6:$B$35,$C1106))</f>
        <v/>
      </c>
      <c r="K1106" s="20" t="str">
        <f t="shared" si="137"/>
        <v/>
      </c>
      <c r="L1106" s="21" t="str">
        <f>IF($S1106="","",IF($G1106&lt;YEAR($F1106),0,$H1106*SUMIFS(Utbytter!$D$6:$D$1005,Utbytter!$A$6:$A$1005,$E1106,Utbytter!$B$6:$B$1005,"&gt;="&amp;$K1106,Utbytter!$B$6:$B$1005,"&lt;="&amp;DATE($G1106,12,31))))</f>
        <v/>
      </c>
      <c r="M1106" s="21" t="str">
        <f t="shared" si="143"/>
        <v/>
      </c>
      <c r="N1106" s="21" t="str">
        <f t="shared" si="138"/>
        <v/>
      </c>
      <c r="O1106" s="21" t="str">
        <f t="shared" si="139"/>
        <v/>
      </c>
      <c r="P1106" s="21" t="str">
        <f t="shared" si="140"/>
        <v/>
      </c>
      <c r="Q1106" s="21" t="str">
        <f t="shared" si="141"/>
        <v/>
      </c>
      <c r="R1106" s="21" t="str">
        <f t="shared" si="142"/>
        <v/>
      </c>
      <c r="S1106" s="7" t="str">
        <f>IF(ROW()-5&lt;=Kontroll!$B$8,1,"")</f>
        <v/>
      </c>
    </row>
    <row r="1107" spans="1:19" x14ac:dyDescent="0.2">
      <c r="A1107" s="7" t="str">
        <f t="shared" si="136"/>
        <v/>
      </c>
      <c r="B1107" s="7" t="str">
        <f>IF($S1107="","",INT(($A1107-1)/Kontroll!$B$6)+1)</f>
        <v/>
      </c>
      <c r="C1107" s="7" t="str">
        <f>IF($S1107="","",MOD($A1107-1,Kontroll!$B$6)+1)</f>
        <v/>
      </c>
      <c r="D1107" s="15" t="str">
        <f>IF($S1107="","",INDEX(Transjer!$A$6:$A$125,$B1107))</f>
        <v/>
      </c>
      <c r="E1107" s="15" t="str">
        <f>IF($S1107="","",INDEX(Transjer!$B$6:$B$125,$B1107))</f>
        <v/>
      </c>
      <c r="F1107" s="16" t="str">
        <f>IF($S1107="","",INDEX(Transjer!$C$6:$C$125,$B1107))</f>
        <v/>
      </c>
      <c r="G1107" s="17" t="str">
        <f>IF($S1107="","",INDEX(Skjermingsrenter!$A$6:$A$35,$C1107))</f>
        <v/>
      </c>
      <c r="H1107" s="18" t="str">
        <f>IF($S1107="","",INDEX(Transjer!$D$6:$D$125,$B1107))</f>
        <v/>
      </c>
      <c r="I1107" s="18" t="str">
        <f>IF($S1107="","",INDEX(Transjer!$E$6:$E$125,$B1107))</f>
        <v/>
      </c>
      <c r="J1107" s="19" t="str">
        <f>IF($S1107="","",INDEX(Skjermingsrenter!$B$6:$B$35,$C1107))</f>
        <v/>
      </c>
      <c r="K1107" s="20" t="str">
        <f t="shared" si="137"/>
        <v/>
      </c>
      <c r="L1107" s="21" t="str">
        <f>IF($S1107="","",IF($G1107&lt;YEAR($F1107),0,$H1107*SUMIFS(Utbytter!$D$6:$D$1005,Utbytter!$A$6:$A$1005,$E1107,Utbytter!$B$6:$B$1005,"&gt;="&amp;$K1107,Utbytter!$B$6:$B$1005,"&lt;="&amp;DATE($G1107,12,31))))</f>
        <v/>
      </c>
      <c r="M1107" s="21" t="str">
        <f t="shared" si="143"/>
        <v/>
      </c>
      <c r="N1107" s="21" t="str">
        <f t="shared" si="138"/>
        <v/>
      </c>
      <c r="O1107" s="21" t="str">
        <f t="shared" si="139"/>
        <v/>
      </c>
      <c r="P1107" s="21" t="str">
        <f t="shared" si="140"/>
        <v/>
      </c>
      <c r="Q1107" s="21" t="str">
        <f t="shared" si="141"/>
        <v/>
      </c>
      <c r="R1107" s="21" t="str">
        <f t="shared" si="142"/>
        <v/>
      </c>
      <c r="S1107" s="7" t="str">
        <f>IF(ROW()-5&lt;=Kontroll!$B$8,1,"")</f>
        <v/>
      </c>
    </row>
    <row r="1108" spans="1:19" x14ac:dyDescent="0.2">
      <c r="A1108" s="7" t="str">
        <f t="shared" si="136"/>
        <v/>
      </c>
      <c r="B1108" s="7" t="str">
        <f>IF($S1108="","",INT(($A1108-1)/Kontroll!$B$6)+1)</f>
        <v/>
      </c>
      <c r="C1108" s="7" t="str">
        <f>IF($S1108="","",MOD($A1108-1,Kontroll!$B$6)+1)</f>
        <v/>
      </c>
      <c r="D1108" s="15" t="str">
        <f>IF($S1108="","",INDEX(Transjer!$A$6:$A$125,$B1108))</f>
        <v/>
      </c>
      <c r="E1108" s="15" t="str">
        <f>IF($S1108="","",INDEX(Transjer!$B$6:$B$125,$B1108))</f>
        <v/>
      </c>
      <c r="F1108" s="16" t="str">
        <f>IF($S1108="","",INDEX(Transjer!$C$6:$C$125,$B1108))</f>
        <v/>
      </c>
      <c r="G1108" s="17" t="str">
        <f>IF($S1108="","",INDEX(Skjermingsrenter!$A$6:$A$35,$C1108))</f>
        <v/>
      </c>
      <c r="H1108" s="18" t="str">
        <f>IF($S1108="","",INDEX(Transjer!$D$6:$D$125,$B1108))</f>
        <v/>
      </c>
      <c r="I1108" s="18" t="str">
        <f>IF($S1108="","",INDEX(Transjer!$E$6:$E$125,$B1108))</f>
        <v/>
      </c>
      <c r="J1108" s="19" t="str">
        <f>IF($S1108="","",INDEX(Skjermingsrenter!$B$6:$B$35,$C1108))</f>
        <v/>
      </c>
      <c r="K1108" s="20" t="str">
        <f t="shared" si="137"/>
        <v/>
      </c>
      <c r="L1108" s="21" t="str">
        <f>IF($S1108="","",IF($G1108&lt;YEAR($F1108),0,$H1108*SUMIFS(Utbytter!$D$6:$D$1005,Utbytter!$A$6:$A$1005,$E1108,Utbytter!$B$6:$B$1005,"&gt;="&amp;$K1108,Utbytter!$B$6:$B$1005,"&lt;="&amp;DATE($G1108,12,31))))</f>
        <v/>
      </c>
      <c r="M1108" s="21" t="str">
        <f t="shared" si="143"/>
        <v/>
      </c>
      <c r="N1108" s="21" t="str">
        <f t="shared" si="138"/>
        <v/>
      </c>
      <c r="O1108" s="21" t="str">
        <f t="shared" si="139"/>
        <v/>
      </c>
      <c r="P1108" s="21" t="str">
        <f t="shared" si="140"/>
        <v/>
      </c>
      <c r="Q1108" s="21" t="str">
        <f t="shared" si="141"/>
        <v/>
      </c>
      <c r="R1108" s="21" t="str">
        <f t="shared" si="142"/>
        <v/>
      </c>
      <c r="S1108" s="7" t="str">
        <f>IF(ROW()-5&lt;=Kontroll!$B$8,1,"")</f>
        <v/>
      </c>
    </row>
    <row r="1109" spans="1:19" x14ac:dyDescent="0.2">
      <c r="A1109" s="7" t="str">
        <f t="shared" si="136"/>
        <v/>
      </c>
      <c r="B1109" s="7" t="str">
        <f>IF($S1109="","",INT(($A1109-1)/Kontroll!$B$6)+1)</f>
        <v/>
      </c>
      <c r="C1109" s="7" t="str">
        <f>IF($S1109="","",MOD($A1109-1,Kontroll!$B$6)+1)</f>
        <v/>
      </c>
      <c r="D1109" s="15" t="str">
        <f>IF($S1109="","",INDEX(Transjer!$A$6:$A$125,$B1109))</f>
        <v/>
      </c>
      <c r="E1109" s="15" t="str">
        <f>IF($S1109="","",INDEX(Transjer!$B$6:$B$125,$B1109))</f>
        <v/>
      </c>
      <c r="F1109" s="16" t="str">
        <f>IF($S1109="","",INDEX(Transjer!$C$6:$C$125,$B1109))</f>
        <v/>
      </c>
      <c r="G1109" s="17" t="str">
        <f>IF($S1109="","",INDEX(Skjermingsrenter!$A$6:$A$35,$C1109))</f>
        <v/>
      </c>
      <c r="H1109" s="18" t="str">
        <f>IF($S1109="","",INDEX(Transjer!$D$6:$D$125,$B1109))</f>
        <v/>
      </c>
      <c r="I1109" s="18" t="str">
        <f>IF($S1109="","",INDEX(Transjer!$E$6:$E$125,$B1109))</f>
        <v/>
      </c>
      <c r="J1109" s="19" t="str">
        <f>IF($S1109="","",INDEX(Skjermingsrenter!$B$6:$B$35,$C1109))</f>
        <v/>
      </c>
      <c r="K1109" s="20" t="str">
        <f t="shared" si="137"/>
        <v/>
      </c>
      <c r="L1109" s="21" t="str">
        <f>IF($S1109="","",IF($G1109&lt;YEAR($F1109),0,$H1109*SUMIFS(Utbytter!$D$6:$D$1005,Utbytter!$A$6:$A$1005,$E1109,Utbytter!$B$6:$B$1005,"&gt;="&amp;$K1109,Utbytter!$B$6:$B$1005,"&lt;="&amp;DATE($G1109,12,31))))</f>
        <v/>
      </c>
      <c r="M1109" s="21" t="str">
        <f t="shared" si="143"/>
        <v/>
      </c>
      <c r="N1109" s="21" t="str">
        <f t="shared" si="138"/>
        <v/>
      </c>
      <c r="O1109" s="21" t="str">
        <f t="shared" si="139"/>
        <v/>
      </c>
      <c r="P1109" s="21" t="str">
        <f t="shared" si="140"/>
        <v/>
      </c>
      <c r="Q1109" s="21" t="str">
        <f t="shared" si="141"/>
        <v/>
      </c>
      <c r="R1109" s="21" t="str">
        <f t="shared" si="142"/>
        <v/>
      </c>
      <c r="S1109" s="7" t="str">
        <f>IF(ROW()-5&lt;=Kontroll!$B$8,1,"")</f>
        <v/>
      </c>
    </row>
    <row r="1110" spans="1:19" x14ac:dyDescent="0.2">
      <c r="A1110" s="7" t="str">
        <f t="shared" si="136"/>
        <v/>
      </c>
      <c r="B1110" s="7" t="str">
        <f>IF($S1110="","",INT(($A1110-1)/Kontroll!$B$6)+1)</f>
        <v/>
      </c>
      <c r="C1110" s="7" t="str">
        <f>IF($S1110="","",MOD($A1110-1,Kontroll!$B$6)+1)</f>
        <v/>
      </c>
      <c r="D1110" s="15" t="str">
        <f>IF($S1110="","",INDEX(Transjer!$A$6:$A$125,$B1110))</f>
        <v/>
      </c>
      <c r="E1110" s="15" t="str">
        <f>IF($S1110="","",INDEX(Transjer!$B$6:$B$125,$B1110))</f>
        <v/>
      </c>
      <c r="F1110" s="16" t="str">
        <f>IF($S1110="","",INDEX(Transjer!$C$6:$C$125,$B1110))</f>
        <v/>
      </c>
      <c r="G1110" s="17" t="str">
        <f>IF($S1110="","",INDEX(Skjermingsrenter!$A$6:$A$35,$C1110))</f>
        <v/>
      </c>
      <c r="H1110" s="18" t="str">
        <f>IF($S1110="","",INDEX(Transjer!$D$6:$D$125,$B1110))</f>
        <v/>
      </c>
      <c r="I1110" s="18" t="str">
        <f>IF($S1110="","",INDEX(Transjer!$E$6:$E$125,$B1110))</f>
        <v/>
      </c>
      <c r="J1110" s="19" t="str">
        <f>IF($S1110="","",INDEX(Skjermingsrenter!$B$6:$B$35,$C1110))</f>
        <v/>
      </c>
      <c r="K1110" s="20" t="str">
        <f t="shared" si="137"/>
        <v/>
      </c>
      <c r="L1110" s="21" t="str">
        <f>IF($S1110="","",IF($G1110&lt;YEAR($F1110),0,$H1110*SUMIFS(Utbytter!$D$6:$D$1005,Utbytter!$A$6:$A$1005,$E1110,Utbytter!$B$6:$B$1005,"&gt;="&amp;$K1110,Utbytter!$B$6:$B$1005,"&lt;="&amp;DATE($G1110,12,31))))</f>
        <v/>
      </c>
      <c r="M1110" s="21" t="str">
        <f t="shared" si="143"/>
        <v/>
      </c>
      <c r="N1110" s="21" t="str">
        <f t="shared" si="138"/>
        <v/>
      </c>
      <c r="O1110" s="21" t="str">
        <f t="shared" si="139"/>
        <v/>
      </c>
      <c r="P1110" s="21" t="str">
        <f t="shared" si="140"/>
        <v/>
      </c>
      <c r="Q1110" s="21" t="str">
        <f t="shared" si="141"/>
        <v/>
      </c>
      <c r="R1110" s="21" t="str">
        <f t="shared" si="142"/>
        <v/>
      </c>
      <c r="S1110" s="7" t="str">
        <f>IF(ROW()-5&lt;=Kontroll!$B$8,1,"")</f>
        <v/>
      </c>
    </row>
    <row r="1111" spans="1:19" x14ac:dyDescent="0.2">
      <c r="A1111" s="7" t="str">
        <f t="shared" si="136"/>
        <v/>
      </c>
      <c r="B1111" s="7" t="str">
        <f>IF($S1111="","",INT(($A1111-1)/Kontroll!$B$6)+1)</f>
        <v/>
      </c>
      <c r="C1111" s="7" t="str">
        <f>IF($S1111="","",MOD($A1111-1,Kontroll!$B$6)+1)</f>
        <v/>
      </c>
      <c r="D1111" s="15" t="str">
        <f>IF($S1111="","",INDEX(Transjer!$A$6:$A$125,$B1111))</f>
        <v/>
      </c>
      <c r="E1111" s="15" t="str">
        <f>IF($S1111="","",INDEX(Transjer!$B$6:$B$125,$B1111))</f>
        <v/>
      </c>
      <c r="F1111" s="16" t="str">
        <f>IF($S1111="","",INDEX(Transjer!$C$6:$C$125,$B1111))</f>
        <v/>
      </c>
      <c r="G1111" s="17" t="str">
        <f>IF($S1111="","",INDEX(Skjermingsrenter!$A$6:$A$35,$C1111))</f>
        <v/>
      </c>
      <c r="H1111" s="18" t="str">
        <f>IF($S1111="","",INDEX(Transjer!$D$6:$D$125,$B1111))</f>
        <v/>
      </c>
      <c r="I1111" s="18" t="str">
        <f>IF($S1111="","",INDEX(Transjer!$E$6:$E$125,$B1111))</f>
        <v/>
      </c>
      <c r="J1111" s="19" t="str">
        <f>IF($S1111="","",INDEX(Skjermingsrenter!$B$6:$B$35,$C1111))</f>
        <v/>
      </c>
      <c r="K1111" s="20" t="str">
        <f t="shared" si="137"/>
        <v/>
      </c>
      <c r="L1111" s="21" t="str">
        <f>IF($S1111="","",IF($G1111&lt;YEAR($F1111),0,$H1111*SUMIFS(Utbytter!$D$6:$D$1005,Utbytter!$A$6:$A$1005,$E1111,Utbytter!$B$6:$B$1005,"&gt;="&amp;$K1111,Utbytter!$B$6:$B$1005,"&lt;="&amp;DATE($G1111,12,31))))</f>
        <v/>
      </c>
      <c r="M1111" s="21" t="str">
        <f t="shared" si="143"/>
        <v/>
      </c>
      <c r="N1111" s="21" t="str">
        <f t="shared" si="138"/>
        <v/>
      </c>
      <c r="O1111" s="21" t="str">
        <f t="shared" si="139"/>
        <v/>
      </c>
      <c r="P1111" s="21" t="str">
        <f t="shared" si="140"/>
        <v/>
      </c>
      <c r="Q1111" s="21" t="str">
        <f t="shared" si="141"/>
        <v/>
      </c>
      <c r="R1111" s="21" t="str">
        <f t="shared" si="142"/>
        <v/>
      </c>
      <c r="S1111" s="7" t="str">
        <f>IF(ROW()-5&lt;=Kontroll!$B$8,1,"")</f>
        <v/>
      </c>
    </row>
    <row r="1112" spans="1:19" x14ac:dyDescent="0.2">
      <c r="A1112" s="7" t="str">
        <f t="shared" si="136"/>
        <v/>
      </c>
      <c r="B1112" s="7" t="str">
        <f>IF($S1112="","",INT(($A1112-1)/Kontroll!$B$6)+1)</f>
        <v/>
      </c>
      <c r="C1112" s="7" t="str">
        <f>IF($S1112="","",MOD($A1112-1,Kontroll!$B$6)+1)</f>
        <v/>
      </c>
      <c r="D1112" s="15" t="str">
        <f>IF($S1112="","",INDEX(Transjer!$A$6:$A$125,$B1112))</f>
        <v/>
      </c>
      <c r="E1112" s="15" t="str">
        <f>IF($S1112="","",INDEX(Transjer!$B$6:$B$125,$B1112))</f>
        <v/>
      </c>
      <c r="F1112" s="16" t="str">
        <f>IF($S1112="","",INDEX(Transjer!$C$6:$C$125,$B1112))</f>
        <v/>
      </c>
      <c r="G1112" s="17" t="str">
        <f>IF($S1112="","",INDEX(Skjermingsrenter!$A$6:$A$35,$C1112))</f>
        <v/>
      </c>
      <c r="H1112" s="18" t="str">
        <f>IF($S1112="","",INDEX(Transjer!$D$6:$D$125,$B1112))</f>
        <v/>
      </c>
      <c r="I1112" s="18" t="str">
        <f>IF($S1112="","",INDEX(Transjer!$E$6:$E$125,$B1112))</f>
        <v/>
      </c>
      <c r="J1112" s="19" t="str">
        <f>IF($S1112="","",INDEX(Skjermingsrenter!$B$6:$B$35,$C1112))</f>
        <v/>
      </c>
      <c r="K1112" s="20" t="str">
        <f t="shared" si="137"/>
        <v/>
      </c>
      <c r="L1112" s="21" t="str">
        <f>IF($S1112="","",IF($G1112&lt;YEAR($F1112),0,$H1112*SUMIFS(Utbytter!$D$6:$D$1005,Utbytter!$A$6:$A$1005,$E1112,Utbytter!$B$6:$B$1005,"&gt;="&amp;$K1112,Utbytter!$B$6:$B$1005,"&lt;="&amp;DATE($G1112,12,31))))</f>
        <v/>
      </c>
      <c r="M1112" s="21" t="str">
        <f t="shared" si="143"/>
        <v/>
      </c>
      <c r="N1112" s="21" t="str">
        <f t="shared" si="138"/>
        <v/>
      </c>
      <c r="O1112" s="21" t="str">
        <f t="shared" si="139"/>
        <v/>
      </c>
      <c r="P1112" s="21" t="str">
        <f t="shared" si="140"/>
        <v/>
      </c>
      <c r="Q1112" s="21" t="str">
        <f t="shared" si="141"/>
        <v/>
      </c>
      <c r="R1112" s="21" t="str">
        <f t="shared" si="142"/>
        <v/>
      </c>
      <c r="S1112" s="7" t="str">
        <f>IF(ROW()-5&lt;=Kontroll!$B$8,1,"")</f>
        <v/>
      </c>
    </row>
    <row r="1113" spans="1:19" x14ac:dyDescent="0.2">
      <c r="A1113" s="7" t="str">
        <f t="shared" si="136"/>
        <v/>
      </c>
      <c r="B1113" s="7" t="str">
        <f>IF($S1113="","",INT(($A1113-1)/Kontroll!$B$6)+1)</f>
        <v/>
      </c>
      <c r="C1113" s="7" t="str">
        <f>IF($S1113="","",MOD($A1113-1,Kontroll!$B$6)+1)</f>
        <v/>
      </c>
      <c r="D1113" s="15" t="str">
        <f>IF($S1113="","",INDEX(Transjer!$A$6:$A$125,$B1113))</f>
        <v/>
      </c>
      <c r="E1113" s="15" t="str">
        <f>IF($S1113="","",INDEX(Transjer!$B$6:$B$125,$B1113))</f>
        <v/>
      </c>
      <c r="F1113" s="16" t="str">
        <f>IF($S1113="","",INDEX(Transjer!$C$6:$C$125,$B1113))</f>
        <v/>
      </c>
      <c r="G1113" s="17" t="str">
        <f>IF($S1113="","",INDEX(Skjermingsrenter!$A$6:$A$35,$C1113))</f>
        <v/>
      </c>
      <c r="H1113" s="18" t="str">
        <f>IF($S1113="","",INDEX(Transjer!$D$6:$D$125,$B1113))</f>
        <v/>
      </c>
      <c r="I1113" s="18" t="str">
        <f>IF($S1113="","",INDEX(Transjer!$E$6:$E$125,$B1113))</f>
        <v/>
      </c>
      <c r="J1113" s="19" t="str">
        <f>IF($S1113="","",INDEX(Skjermingsrenter!$B$6:$B$35,$C1113))</f>
        <v/>
      </c>
      <c r="K1113" s="20" t="str">
        <f t="shared" si="137"/>
        <v/>
      </c>
      <c r="L1113" s="21" t="str">
        <f>IF($S1113="","",IF($G1113&lt;YEAR($F1113),0,$H1113*SUMIFS(Utbytter!$D$6:$D$1005,Utbytter!$A$6:$A$1005,$E1113,Utbytter!$B$6:$B$1005,"&gt;="&amp;$K1113,Utbytter!$B$6:$B$1005,"&lt;="&amp;DATE($G1113,12,31))))</f>
        <v/>
      </c>
      <c r="M1113" s="21" t="str">
        <f t="shared" si="143"/>
        <v/>
      </c>
      <c r="N1113" s="21" t="str">
        <f t="shared" si="138"/>
        <v/>
      </c>
      <c r="O1113" s="21" t="str">
        <f t="shared" si="139"/>
        <v/>
      </c>
      <c r="P1113" s="21" t="str">
        <f t="shared" si="140"/>
        <v/>
      </c>
      <c r="Q1113" s="21" t="str">
        <f t="shared" si="141"/>
        <v/>
      </c>
      <c r="R1113" s="21" t="str">
        <f t="shared" si="142"/>
        <v/>
      </c>
      <c r="S1113" s="7" t="str">
        <f>IF(ROW()-5&lt;=Kontroll!$B$8,1,"")</f>
        <v/>
      </c>
    </row>
    <row r="1114" spans="1:19" x14ac:dyDescent="0.2">
      <c r="A1114" s="7" t="str">
        <f t="shared" si="136"/>
        <v/>
      </c>
      <c r="B1114" s="7" t="str">
        <f>IF($S1114="","",INT(($A1114-1)/Kontroll!$B$6)+1)</f>
        <v/>
      </c>
      <c r="C1114" s="7" t="str">
        <f>IF($S1114="","",MOD($A1114-1,Kontroll!$B$6)+1)</f>
        <v/>
      </c>
      <c r="D1114" s="15" t="str">
        <f>IF($S1114="","",INDEX(Transjer!$A$6:$A$125,$B1114))</f>
        <v/>
      </c>
      <c r="E1114" s="15" t="str">
        <f>IF($S1114="","",INDEX(Transjer!$B$6:$B$125,$B1114))</f>
        <v/>
      </c>
      <c r="F1114" s="16" t="str">
        <f>IF($S1114="","",INDEX(Transjer!$C$6:$C$125,$B1114))</f>
        <v/>
      </c>
      <c r="G1114" s="17" t="str">
        <f>IF($S1114="","",INDEX(Skjermingsrenter!$A$6:$A$35,$C1114))</f>
        <v/>
      </c>
      <c r="H1114" s="18" t="str">
        <f>IF($S1114="","",INDEX(Transjer!$D$6:$D$125,$B1114))</f>
        <v/>
      </c>
      <c r="I1114" s="18" t="str">
        <f>IF($S1114="","",INDEX(Transjer!$E$6:$E$125,$B1114))</f>
        <v/>
      </c>
      <c r="J1114" s="19" t="str">
        <f>IF($S1114="","",INDEX(Skjermingsrenter!$B$6:$B$35,$C1114))</f>
        <v/>
      </c>
      <c r="K1114" s="20" t="str">
        <f t="shared" si="137"/>
        <v/>
      </c>
      <c r="L1114" s="21" t="str">
        <f>IF($S1114="","",IF($G1114&lt;YEAR($F1114),0,$H1114*SUMIFS(Utbytter!$D$6:$D$1005,Utbytter!$A$6:$A$1005,$E1114,Utbytter!$B$6:$B$1005,"&gt;="&amp;$K1114,Utbytter!$B$6:$B$1005,"&lt;="&amp;DATE($G1114,12,31))))</f>
        <v/>
      </c>
      <c r="M1114" s="21" t="str">
        <f t="shared" si="143"/>
        <v/>
      </c>
      <c r="N1114" s="21" t="str">
        <f t="shared" si="138"/>
        <v/>
      </c>
      <c r="O1114" s="21" t="str">
        <f t="shared" si="139"/>
        <v/>
      </c>
      <c r="P1114" s="21" t="str">
        <f t="shared" si="140"/>
        <v/>
      </c>
      <c r="Q1114" s="21" t="str">
        <f t="shared" si="141"/>
        <v/>
      </c>
      <c r="R1114" s="21" t="str">
        <f t="shared" si="142"/>
        <v/>
      </c>
      <c r="S1114" s="7" t="str">
        <f>IF(ROW()-5&lt;=Kontroll!$B$8,1,"")</f>
        <v/>
      </c>
    </row>
    <row r="1115" spans="1:19" x14ac:dyDescent="0.2">
      <c r="A1115" s="7" t="str">
        <f t="shared" si="136"/>
        <v/>
      </c>
      <c r="B1115" s="7" t="str">
        <f>IF($S1115="","",INT(($A1115-1)/Kontroll!$B$6)+1)</f>
        <v/>
      </c>
      <c r="C1115" s="7" t="str">
        <f>IF($S1115="","",MOD($A1115-1,Kontroll!$B$6)+1)</f>
        <v/>
      </c>
      <c r="D1115" s="15" t="str">
        <f>IF($S1115="","",INDEX(Transjer!$A$6:$A$125,$B1115))</f>
        <v/>
      </c>
      <c r="E1115" s="15" t="str">
        <f>IF($S1115="","",INDEX(Transjer!$B$6:$B$125,$B1115))</f>
        <v/>
      </c>
      <c r="F1115" s="16" t="str">
        <f>IF($S1115="","",INDEX(Transjer!$C$6:$C$125,$B1115))</f>
        <v/>
      </c>
      <c r="G1115" s="17" t="str">
        <f>IF($S1115="","",INDEX(Skjermingsrenter!$A$6:$A$35,$C1115))</f>
        <v/>
      </c>
      <c r="H1115" s="18" t="str">
        <f>IF($S1115="","",INDEX(Transjer!$D$6:$D$125,$B1115))</f>
        <v/>
      </c>
      <c r="I1115" s="18" t="str">
        <f>IF($S1115="","",INDEX(Transjer!$E$6:$E$125,$B1115))</f>
        <v/>
      </c>
      <c r="J1115" s="19" t="str">
        <f>IF($S1115="","",INDEX(Skjermingsrenter!$B$6:$B$35,$C1115))</f>
        <v/>
      </c>
      <c r="K1115" s="20" t="str">
        <f t="shared" si="137"/>
        <v/>
      </c>
      <c r="L1115" s="21" t="str">
        <f>IF($S1115="","",IF($G1115&lt;YEAR($F1115),0,$H1115*SUMIFS(Utbytter!$D$6:$D$1005,Utbytter!$A$6:$A$1005,$E1115,Utbytter!$B$6:$B$1005,"&gt;="&amp;$K1115,Utbytter!$B$6:$B$1005,"&lt;="&amp;DATE($G1115,12,31))))</f>
        <v/>
      </c>
      <c r="M1115" s="21" t="str">
        <f t="shared" si="143"/>
        <v/>
      </c>
      <c r="N1115" s="21" t="str">
        <f t="shared" si="138"/>
        <v/>
      </c>
      <c r="O1115" s="21" t="str">
        <f t="shared" si="139"/>
        <v/>
      </c>
      <c r="P1115" s="21" t="str">
        <f t="shared" si="140"/>
        <v/>
      </c>
      <c r="Q1115" s="21" t="str">
        <f t="shared" si="141"/>
        <v/>
      </c>
      <c r="R1115" s="21" t="str">
        <f t="shared" si="142"/>
        <v/>
      </c>
      <c r="S1115" s="7" t="str">
        <f>IF(ROW()-5&lt;=Kontroll!$B$8,1,"")</f>
        <v/>
      </c>
    </row>
    <row r="1116" spans="1:19" x14ac:dyDescent="0.2">
      <c r="A1116" s="7" t="str">
        <f t="shared" si="136"/>
        <v/>
      </c>
      <c r="B1116" s="7" t="str">
        <f>IF($S1116="","",INT(($A1116-1)/Kontroll!$B$6)+1)</f>
        <v/>
      </c>
      <c r="C1116" s="7" t="str">
        <f>IF($S1116="","",MOD($A1116-1,Kontroll!$B$6)+1)</f>
        <v/>
      </c>
      <c r="D1116" s="15" t="str">
        <f>IF($S1116="","",INDEX(Transjer!$A$6:$A$125,$B1116))</f>
        <v/>
      </c>
      <c r="E1116" s="15" t="str">
        <f>IF($S1116="","",INDEX(Transjer!$B$6:$B$125,$B1116))</f>
        <v/>
      </c>
      <c r="F1116" s="16" t="str">
        <f>IF($S1116="","",INDEX(Transjer!$C$6:$C$125,$B1116))</f>
        <v/>
      </c>
      <c r="G1116" s="17" t="str">
        <f>IF($S1116="","",INDEX(Skjermingsrenter!$A$6:$A$35,$C1116))</f>
        <v/>
      </c>
      <c r="H1116" s="18" t="str">
        <f>IF($S1116="","",INDEX(Transjer!$D$6:$D$125,$B1116))</f>
        <v/>
      </c>
      <c r="I1116" s="18" t="str">
        <f>IF($S1116="","",INDEX(Transjer!$E$6:$E$125,$B1116))</f>
        <v/>
      </c>
      <c r="J1116" s="19" t="str">
        <f>IF($S1116="","",INDEX(Skjermingsrenter!$B$6:$B$35,$C1116))</f>
        <v/>
      </c>
      <c r="K1116" s="20" t="str">
        <f t="shared" si="137"/>
        <v/>
      </c>
      <c r="L1116" s="21" t="str">
        <f>IF($S1116="","",IF($G1116&lt;YEAR($F1116),0,$H1116*SUMIFS(Utbytter!$D$6:$D$1005,Utbytter!$A$6:$A$1005,$E1116,Utbytter!$B$6:$B$1005,"&gt;="&amp;$K1116,Utbytter!$B$6:$B$1005,"&lt;="&amp;DATE($G1116,12,31))))</f>
        <v/>
      </c>
      <c r="M1116" s="21" t="str">
        <f t="shared" si="143"/>
        <v/>
      </c>
      <c r="N1116" s="21" t="str">
        <f t="shared" si="138"/>
        <v/>
      </c>
      <c r="O1116" s="21" t="str">
        <f t="shared" si="139"/>
        <v/>
      </c>
      <c r="P1116" s="21" t="str">
        <f t="shared" si="140"/>
        <v/>
      </c>
      <c r="Q1116" s="21" t="str">
        <f t="shared" si="141"/>
        <v/>
      </c>
      <c r="R1116" s="21" t="str">
        <f t="shared" si="142"/>
        <v/>
      </c>
      <c r="S1116" s="7" t="str">
        <f>IF(ROW()-5&lt;=Kontroll!$B$8,1,"")</f>
        <v/>
      </c>
    </row>
    <row r="1117" spans="1:19" x14ac:dyDescent="0.2">
      <c r="A1117" s="7" t="str">
        <f t="shared" si="136"/>
        <v/>
      </c>
      <c r="B1117" s="7" t="str">
        <f>IF($S1117="","",INT(($A1117-1)/Kontroll!$B$6)+1)</f>
        <v/>
      </c>
      <c r="C1117" s="7" t="str">
        <f>IF($S1117="","",MOD($A1117-1,Kontroll!$B$6)+1)</f>
        <v/>
      </c>
      <c r="D1117" s="15" t="str">
        <f>IF($S1117="","",INDEX(Transjer!$A$6:$A$125,$B1117))</f>
        <v/>
      </c>
      <c r="E1117" s="15" t="str">
        <f>IF($S1117="","",INDEX(Transjer!$B$6:$B$125,$B1117))</f>
        <v/>
      </c>
      <c r="F1117" s="16" t="str">
        <f>IF($S1117="","",INDEX(Transjer!$C$6:$C$125,$B1117))</f>
        <v/>
      </c>
      <c r="G1117" s="17" t="str">
        <f>IF($S1117="","",INDEX(Skjermingsrenter!$A$6:$A$35,$C1117))</f>
        <v/>
      </c>
      <c r="H1117" s="18" t="str">
        <f>IF($S1117="","",INDEX(Transjer!$D$6:$D$125,$B1117))</f>
        <v/>
      </c>
      <c r="I1117" s="18" t="str">
        <f>IF($S1117="","",INDEX(Transjer!$E$6:$E$125,$B1117))</f>
        <v/>
      </c>
      <c r="J1117" s="19" t="str">
        <f>IF($S1117="","",INDEX(Skjermingsrenter!$B$6:$B$35,$C1117))</f>
        <v/>
      </c>
      <c r="K1117" s="20" t="str">
        <f t="shared" si="137"/>
        <v/>
      </c>
      <c r="L1117" s="21" t="str">
        <f>IF($S1117="","",IF($G1117&lt;YEAR($F1117),0,$H1117*SUMIFS(Utbytter!$D$6:$D$1005,Utbytter!$A$6:$A$1005,$E1117,Utbytter!$B$6:$B$1005,"&gt;="&amp;$K1117,Utbytter!$B$6:$B$1005,"&lt;="&amp;DATE($G1117,12,31))))</f>
        <v/>
      </c>
      <c r="M1117" s="21" t="str">
        <f t="shared" si="143"/>
        <v/>
      </c>
      <c r="N1117" s="21" t="str">
        <f t="shared" si="138"/>
        <v/>
      </c>
      <c r="O1117" s="21" t="str">
        <f t="shared" si="139"/>
        <v/>
      </c>
      <c r="P1117" s="21" t="str">
        <f t="shared" si="140"/>
        <v/>
      </c>
      <c r="Q1117" s="21" t="str">
        <f t="shared" si="141"/>
        <v/>
      </c>
      <c r="R1117" s="21" t="str">
        <f t="shared" si="142"/>
        <v/>
      </c>
      <c r="S1117" s="7" t="str">
        <f>IF(ROW()-5&lt;=Kontroll!$B$8,1,"")</f>
        <v/>
      </c>
    </row>
    <row r="1118" spans="1:19" x14ac:dyDescent="0.2">
      <c r="A1118" s="7" t="str">
        <f t="shared" si="136"/>
        <v/>
      </c>
      <c r="B1118" s="7" t="str">
        <f>IF($S1118="","",INT(($A1118-1)/Kontroll!$B$6)+1)</f>
        <v/>
      </c>
      <c r="C1118" s="7" t="str">
        <f>IF($S1118="","",MOD($A1118-1,Kontroll!$B$6)+1)</f>
        <v/>
      </c>
      <c r="D1118" s="15" t="str">
        <f>IF($S1118="","",INDEX(Transjer!$A$6:$A$125,$B1118))</f>
        <v/>
      </c>
      <c r="E1118" s="15" t="str">
        <f>IF($S1118="","",INDEX(Transjer!$B$6:$B$125,$B1118))</f>
        <v/>
      </c>
      <c r="F1118" s="16" t="str">
        <f>IF($S1118="","",INDEX(Transjer!$C$6:$C$125,$B1118))</f>
        <v/>
      </c>
      <c r="G1118" s="17" t="str">
        <f>IF($S1118="","",INDEX(Skjermingsrenter!$A$6:$A$35,$C1118))</f>
        <v/>
      </c>
      <c r="H1118" s="18" t="str">
        <f>IF($S1118="","",INDEX(Transjer!$D$6:$D$125,$B1118))</f>
        <v/>
      </c>
      <c r="I1118" s="18" t="str">
        <f>IF($S1118="","",INDEX(Transjer!$E$6:$E$125,$B1118))</f>
        <v/>
      </c>
      <c r="J1118" s="19" t="str">
        <f>IF($S1118="","",INDEX(Skjermingsrenter!$B$6:$B$35,$C1118))</f>
        <v/>
      </c>
      <c r="K1118" s="20" t="str">
        <f t="shared" si="137"/>
        <v/>
      </c>
      <c r="L1118" s="21" t="str">
        <f>IF($S1118="","",IF($G1118&lt;YEAR($F1118),0,$H1118*SUMIFS(Utbytter!$D$6:$D$1005,Utbytter!$A$6:$A$1005,$E1118,Utbytter!$B$6:$B$1005,"&gt;="&amp;$K1118,Utbytter!$B$6:$B$1005,"&lt;="&amp;DATE($G1118,12,31))))</f>
        <v/>
      </c>
      <c r="M1118" s="21" t="str">
        <f t="shared" si="143"/>
        <v/>
      </c>
      <c r="N1118" s="21" t="str">
        <f t="shared" si="138"/>
        <v/>
      </c>
      <c r="O1118" s="21" t="str">
        <f t="shared" si="139"/>
        <v/>
      </c>
      <c r="P1118" s="21" t="str">
        <f t="shared" si="140"/>
        <v/>
      </c>
      <c r="Q1118" s="21" t="str">
        <f t="shared" si="141"/>
        <v/>
      </c>
      <c r="R1118" s="21" t="str">
        <f t="shared" si="142"/>
        <v/>
      </c>
      <c r="S1118" s="7" t="str">
        <f>IF(ROW()-5&lt;=Kontroll!$B$8,1,"")</f>
        <v/>
      </c>
    </row>
    <row r="1119" spans="1:19" x14ac:dyDescent="0.2">
      <c r="A1119" s="7" t="str">
        <f t="shared" si="136"/>
        <v/>
      </c>
      <c r="B1119" s="7" t="str">
        <f>IF($S1119="","",INT(($A1119-1)/Kontroll!$B$6)+1)</f>
        <v/>
      </c>
      <c r="C1119" s="7" t="str">
        <f>IF($S1119="","",MOD($A1119-1,Kontroll!$B$6)+1)</f>
        <v/>
      </c>
      <c r="D1119" s="15" t="str">
        <f>IF($S1119="","",INDEX(Transjer!$A$6:$A$125,$B1119))</f>
        <v/>
      </c>
      <c r="E1119" s="15" t="str">
        <f>IF($S1119="","",INDEX(Transjer!$B$6:$B$125,$B1119))</f>
        <v/>
      </c>
      <c r="F1119" s="16" t="str">
        <f>IF($S1119="","",INDEX(Transjer!$C$6:$C$125,$B1119))</f>
        <v/>
      </c>
      <c r="G1119" s="17" t="str">
        <f>IF($S1119="","",INDEX(Skjermingsrenter!$A$6:$A$35,$C1119))</f>
        <v/>
      </c>
      <c r="H1119" s="18" t="str">
        <f>IF($S1119="","",INDEX(Transjer!$D$6:$D$125,$B1119))</f>
        <v/>
      </c>
      <c r="I1119" s="18" t="str">
        <f>IF($S1119="","",INDEX(Transjer!$E$6:$E$125,$B1119))</f>
        <v/>
      </c>
      <c r="J1119" s="19" t="str">
        <f>IF($S1119="","",INDEX(Skjermingsrenter!$B$6:$B$35,$C1119))</f>
        <v/>
      </c>
      <c r="K1119" s="20" t="str">
        <f t="shared" si="137"/>
        <v/>
      </c>
      <c r="L1119" s="21" t="str">
        <f>IF($S1119="","",IF($G1119&lt;YEAR($F1119),0,$H1119*SUMIFS(Utbytter!$D$6:$D$1005,Utbytter!$A$6:$A$1005,$E1119,Utbytter!$B$6:$B$1005,"&gt;="&amp;$K1119,Utbytter!$B$6:$B$1005,"&lt;="&amp;DATE($G1119,12,31))))</f>
        <v/>
      </c>
      <c r="M1119" s="21" t="str">
        <f t="shared" si="143"/>
        <v/>
      </c>
      <c r="N1119" s="21" t="str">
        <f t="shared" si="138"/>
        <v/>
      </c>
      <c r="O1119" s="21" t="str">
        <f t="shared" si="139"/>
        <v/>
      </c>
      <c r="P1119" s="21" t="str">
        <f t="shared" si="140"/>
        <v/>
      </c>
      <c r="Q1119" s="21" t="str">
        <f t="shared" si="141"/>
        <v/>
      </c>
      <c r="R1119" s="21" t="str">
        <f t="shared" si="142"/>
        <v/>
      </c>
      <c r="S1119" s="7" t="str">
        <f>IF(ROW()-5&lt;=Kontroll!$B$8,1,"")</f>
        <v/>
      </c>
    </row>
    <row r="1120" spans="1:19" x14ac:dyDescent="0.2">
      <c r="A1120" s="7" t="str">
        <f t="shared" si="136"/>
        <v/>
      </c>
      <c r="B1120" s="7" t="str">
        <f>IF($S1120="","",INT(($A1120-1)/Kontroll!$B$6)+1)</f>
        <v/>
      </c>
      <c r="C1120" s="7" t="str">
        <f>IF($S1120="","",MOD($A1120-1,Kontroll!$B$6)+1)</f>
        <v/>
      </c>
      <c r="D1120" s="15" t="str">
        <f>IF($S1120="","",INDEX(Transjer!$A$6:$A$125,$B1120))</f>
        <v/>
      </c>
      <c r="E1120" s="15" t="str">
        <f>IF($S1120="","",INDEX(Transjer!$B$6:$B$125,$B1120))</f>
        <v/>
      </c>
      <c r="F1120" s="16" t="str">
        <f>IF($S1120="","",INDEX(Transjer!$C$6:$C$125,$B1120))</f>
        <v/>
      </c>
      <c r="G1120" s="17" t="str">
        <f>IF($S1120="","",INDEX(Skjermingsrenter!$A$6:$A$35,$C1120))</f>
        <v/>
      </c>
      <c r="H1120" s="18" t="str">
        <f>IF($S1120="","",INDEX(Transjer!$D$6:$D$125,$B1120))</f>
        <v/>
      </c>
      <c r="I1120" s="18" t="str">
        <f>IF($S1120="","",INDEX(Transjer!$E$6:$E$125,$B1120))</f>
        <v/>
      </c>
      <c r="J1120" s="19" t="str">
        <f>IF($S1120="","",INDEX(Skjermingsrenter!$B$6:$B$35,$C1120))</f>
        <v/>
      </c>
      <c r="K1120" s="20" t="str">
        <f t="shared" si="137"/>
        <v/>
      </c>
      <c r="L1120" s="21" t="str">
        <f>IF($S1120="","",IF($G1120&lt;YEAR($F1120),0,$H1120*SUMIFS(Utbytter!$D$6:$D$1005,Utbytter!$A$6:$A$1005,$E1120,Utbytter!$B$6:$B$1005,"&gt;="&amp;$K1120,Utbytter!$B$6:$B$1005,"&lt;="&amp;DATE($G1120,12,31))))</f>
        <v/>
      </c>
      <c r="M1120" s="21" t="str">
        <f t="shared" si="143"/>
        <v/>
      </c>
      <c r="N1120" s="21" t="str">
        <f t="shared" si="138"/>
        <v/>
      </c>
      <c r="O1120" s="21" t="str">
        <f t="shared" si="139"/>
        <v/>
      </c>
      <c r="P1120" s="21" t="str">
        <f t="shared" si="140"/>
        <v/>
      </c>
      <c r="Q1120" s="21" t="str">
        <f t="shared" si="141"/>
        <v/>
      </c>
      <c r="R1120" s="21" t="str">
        <f t="shared" si="142"/>
        <v/>
      </c>
      <c r="S1120" s="7" t="str">
        <f>IF(ROW()-5&lt;=Kontroll!$B$8,1,"")</f>
        <v/>
      </c>
    </row>
    <row r="1121" spans="1:19" x14ac:dyDescent="0.2">
      <c r="A1121" s="7" t="str">
        <f t="shared" si="136"/>
        <v/>
      </c>
      <c r="B1121" s="7" t="str">
        <f>IF($S1121="","",INT(($A1121-1)/Kontroll!$B$6)+1)</f>
        <v/>
      </c>
      <c r="C1121" s="7" t="str">
        <f>IF($S1121="","",MOD($A1121-1,Kontroll!$B$6)+1)</f>
        <v/>
      </c>
      <c r="D1121" s="15" t="str">
        <f>IF($S1121="","",INDEX(Transjer!$A$6:$A$125,$B1121))</f>
        <v/>
      </c>
      <c r="E1121" s="15" t="str">
        <f>IF($S1121="","",INDEX(Transjer!$B$6:$B$125,$B1121))</f>
        <v/>
      </c>
      <c r="F1121" s="16" t="str">
        <f>IF($S1121="","",INDEX(Transjer!$C$6:$C$125,$B1121))</f>
        <v/>
      </c>
      <c r="G1121" s="17" t="str">
        <f>IF($S1121="","",INDEX(Skjermingsrenter!$A$6:$A$35,$C1121))</f>
        <v/>
      </c>
      <c r="H1121" s="18" t="str">
        <f>IF($S1121="","",INDEX(Transjer!$D$6:$D$125,$B1121))</f>
        <v/>
      </c>
      <c r="I1121" s="18" t="str">
        <f>IF($S1121="","",INDEX(Transjer!$E$6:$E$125,$B1121))</f>
        <v/>
      </c>
      <c r="J1121" s="19" t="str">
        <f>IF($S1121="","",INDEX(Skjermingsrenter!$B$6:$B$35,$C1121))</f>
        <v/>
      </c>
      <c r="K1121" s="20" t="str">
        <f t="shared" si="137"/>
        <v/>
      </c>
      <c r="L1121" s="21" t="str">
        <f>IF($S1121="","",IF($G1121&lt;YEAR($F1121),0,$H1121*SUMIFS(Utbytter!$D$6:$D$1005,Utbytter!$A$6:$A$1005,$E1121,Utbytter!$B$6:$B$1005,"&gt;="&amp;$K1121,Utbytter!$B$6:$B$1005,"&lt;="&amp;DATE($G1121,12,31))))</f>
        <v/>
      </c>
      <c r="M1121" s="21" t="str">
        <f t="shared" si="143"/>
        <v/>
      </c>
      <c r="N1121" s="21" t="str">
        <f t="shared" si="138"/>
        <v/>
      </c>
      <c r="O1121" s="21" t="str">
        <f t="shared" si="139"/>
        <v/>
      </c>
      <c r="P1121" s="21" t="str">
        <f t="shared" si="140"/>
        <v/>
      </c>
      <c r="Q1121" s="21" t="str">
        <f t="shared" si="141"/>
        <v/>
      </c>
      <c r="R1121" s="21" t="str">
        <f t="shared" si="142"/>
        <v/>
      </c>
      <c r="S1121" s="7" t="str">
        <f>IF(ROW()-5&lt;=Kontroll!$B$8,1,"")</f>
        <v/>
      </c>
    </row>
    <row r="1122" spans="1:19" x14ac:dyDescent="0.2">
      <c r="A1122" s="7" t="str">
        <f t="shared" si="136"/>
        <v/>
      </c>
      <c r="B1122" s="7" t="str">
        <f>IF($S1122="","",INT(($A1122-1)/Kontroll!$B$6)+1)</f>
        <v/>
      </c>
      <c r="C1122" s="7" t="str">
        <f>IF($S1122="","",MOD($A1122-1,Kontroll!$B$6)+1)</f>
        <v/>
      </c>
      <c r="D1122" s="15" t="str">
        <f>IF($S1122="","",INDEX(Transjer!$A$6:$A$125,$B1122))</f>
        <v/>
      </c>
      <c r="E1122" s="15" t="str">
        <f>IF($S1122="","",INDEX(Transjer!$B$6:$B$125,$B1122))</f>
        <v/>
      </c>
      <c r="F1122" s="16" t="str">
        <f>IF($S1122="","",INDEX(Transjer!$C$6:$C$125,$B1122))</f>
        <v/>
      </c>
      <c r="G1122" s="17" t="str">
        <f>IF($S1122="","",INDEX(Skjermingsrenter!$A$6:$A$35,$C1122))</f>
        <v/>
      </c>
      <c r="H1122" s="18" t="str">
        <f>IF($S1122="","",INDEX(Transjer!$D$6:$D$125,$B1122))</f>
        <v/>
      </c>
      <c r="I1122" s="18" t="str">
        <f>IF($S1122="","",INDEX(Transjer!$E$6:$E$125,$B1122))</f>
        <v/>
      </c>
      <c r="J1122" s="19" t="str">
        <f>IF($S1122="","",INDEX(Skjermingsrenter!$B$6:$B$35,$C1122))</f>
        <v/>
      </c>
      <c r="K1122" s="20" t="str">
        <f t="shared" si="137"/>
        <v/>
      </c>
      <c r="L1122" s="21" t="str">
        <f>IF($S1122="","",IF($G1122&lt;YEAR($F1122),0,$H1122*SUMIFS(Utbytter!$D$6:$D$1005,Utbytter!$A$6:$A$1005,$E1122,Utbytter!$B$6:$B$1005,"&gt;="&amp;$K1122,Utbytter!$B$6:$B$1005,"&lt;="&amp;DATE($G1122,12,31))))</f>
        <v/>
      </c>
      <c r="M1122" s="21" t="str">
        <f t="shared" si="143"/>
        <v/>
      </c>
      <c r="N1122" s="21" t="str">
        <f t="shared" si="138"/>
        <v/>
      </c>
      <c r="O1122" s="21" t="str">
        <f t="shared" si="139"/>
        <v/>
      </c>
      <c r="P1122" s="21" t="str">
        <f t="shared" si="140"/>
        <v/>
      </c>
      <c r="Q1122" s="21" t="str">
        <f t="shared" si="141"/>
        <v/>
      </c>
      <c r="R1122" s="21" t="str">
        <f t="shared" si="142"/>
        <v/>
      </c>
      <c r="S1122" s="7" t="str">
        <f>IF(ROW()-5&lt;=Kontroll!$B$8,1,"")</f>
        <v/>
      </c>
    </row>
    <row r="1123" spans="1:19" x14ac:dyDescent="0.2">
      <c r="A1123" s="7" t="str">
        <f t="shared" si="136"/>
        <v/>
      </c>
      <c r="B1123" s="7" t="str">
        <f>IF($S1123="","",INT(($A1123-1)/Kontroll!$B$6)+1)</f>
        <v/>
      </c>
      <c r="C1123" s="7" t="str">
        <f>IF($S1123="","",MOD($A1123-1,Kontroll!$B$6)+1)</f>
        <v/>
      </c>
      <c r="D1123" s="15" t="str">
        <f>IF($S1123="","",INDEX(Transjer!$A$6:$A$125,$B1123))</f>
        <v/>
      </c>
      <c r="E1123" s="15" t="str">
        <f>IF($S1123="","",INDEX(Transjer!$B$6:$B$125,$B1123))</f>
        <v/>
      </c>
      <c r="F1123" s="16" t="str">
        <f>IF($S1123="","",INDEX(Transjer!$C$6:$C$125,$B1123))</f>
        <v/>
      </c>
      <c r="G1123" s="17" t="str">
        <f>IF($S1123="","",INDEX(Skjermingsrenter!$A$6:$A$35,$C1123))</f>
        <v/>
      </c>
      <c r="H1123" s="18" t="str">
        <f>IF($S1123="","",INDEX(Transjer!$D$6:$D$125,$B1123))</f>
        <v/>
      </c>
      <c r="I1123" s="18" t="str">
        <f>IF($S1123="","",INDEX(Transjer!$E$6:$E$125,$B1123))</f>
        <v/>
      </c>
      <c r="J1123" s="19" t="str">
        <f>IF($S1123="","",INDEX(Skjermingsrenter!$B$6:$B$35,$C1123))</f>
        <v/>
      </c>
      <c r="K1123" s="20" t="str">
        <f t="shared" si="137"/>
        <v/>
      </c>
      <c r="L1123" s="21" t="str">
        <f>IF($S1123="","",IF($G1123&lt;YEAR($F1123),0,$H1123*SUMIFS(Utbytter!$D$6:$D$1005,Utbytter!$A$6:$A$1005,$E1123,Utbytter!$B$6:$B$1005,"&gt;="&amp;$K1123,Utbytter!$B$6:$B$1005,"&lt;="&amp;DATE($G1123,12,31))))</f>
        <v/>
      </c>
      <c r="M1123" s="21" t="str">
        <f t="shared" si="143"/>
        <v/>
      </c>
      <c r="N1123" s="21" t="str">
        <f t="shared" si="138"/>
        <v/>
      </c>
      <c r="O1123" s="21" t="str">
        <f t="shared" si="139"/>
        <v/>
      </c>
      <c r="P1123" s="21" t="str">
        <f t="shared" si="140"/>
        <v/>
      </c>
      <c r="Q1123" s="21" t="str">
        <f t="shared" si="141"/>
        <v/>
      </c>
      <c r="R1123" s="21" t="str">
        <f t="shared" si="142"/>
        <v/>
      </c>
      <c r="S1123" s="7" t="str">
        <f>IF(ROW()-5&lt;=Kontroll!$B$8,1,"")</f>
        <v/>
      </c>
    </row>
    <row r="1124" spans="1:19" x14ac:dyDescent="0.2">
      <c r="A1124" s="7" t="str">
        <f t="shared" si="136"/>
        <v/>
      </c>
      <c r="B1124" s="7" t="str">
        <f>IF($S1124="","",INT(($A1124-1)/Kontroll!$B$6)+1)</f>
        <v/>
      </c>
      <c r="C1124" s="7" t="str">
        <f>IF($S1124="","",MOD($A1124-1,Kontroll!$B$6)+1)</f>
        <v/>
      </c>
      <c r="D1124" s="15" t="str">
        <f>IF($S1124="","",INDEX(Transjer!$A$6:$A$125,$B1124))</f>
        <v/>
      </c>
      <c r="E1124" s="15" t="str">
        <f>IF($S1124="","",INDEX(Transjer!$B$6:$B$125,$B1124))</f>
        <v/>
      </c>
      <c r="F1124" s="16" t="str">
        <f>IF($S1124="","",INDEX(Transjer!$C$6:$C$125,$B1124))</f>
        <v/>
      </c>
      <c r="G1124" s="17" t="str">
        <f>IF($S1124="","",INDEX(Skjermingsrenter!$A$6:$A$35,$C1124))</f>
        <v/>
      </c>
      <c r="H1124" s="18" t="str">
        <f>IF($S1124="","",INDEX(Transjer!$D$6:$D$125,$B1124))</f>
        <v/>
      </c>
      <c r="I1124" s="18" t="str">
        <f>IF($S1124="","",INDEX(Transjer!$E$6:$E$125,$B1124))</f>
        <v/>
      </c>
      <c r="J1124" s="19" t="str">
        <f>IF($S1124="","",INDEX(Skjermingsrenter!$B$6:$B$35,$C1124))</f>
        <v/>
      </c>
      <c r="K1124" s="20" t="str">
        <f t="shared" si="137"/>
        <v/>
      </c>
      <c r="L1124" s="21" t="str">
        <f>IF($S1124="","",IF($G1124&lt;YEAR($F1124),0,$H1124*SUMIFS(Utbytter!$D$6:$D$1005,Utbytter!$A$6:$A$1005,$E1124,Utbytter!$B$6:$B$1005,"&gt;="&amp;$K1124,Utbytter!$B$6:$B$1005,"&lt;="&amp;DATE($G1124,12,31))))</f>
        <v/>
      </c>
      <c r="M1124" s="21" t="str">
        <f t="shared" si="143"/>
        <v/>
      </c>
      <c r="N1124" s="21" t="str">
        <f t="shared" si="138"/>
        <v/>
      </c>
      <c r="O1124" s="21" t="str">
        <f t="shared" si="139"/>
        <v/>
      </c>
      <c r="P1124" s="21" t="str">
        <f t="shared" si="140"/>
        <v/>
      </c>
      <c r="Q1124" s="21" t="str">
        <f t="shared" si="141"/>
        <v/>
      </c>
      <c r="R1124" s="21" t="str">
        <f t="shared" si="142"/>
        <v/>
      </c>
      <c r="S1124" s="7" t="str">
        <f>IF(ROW()-5&lt;=Kontroll!$B$8,1,"")</f>
        <v/>
      </c>
    </row>
    <row r="1125" spans="1:19" x14ac:dyDescent="0.2">
      <c r="A1125" s="7" t="str">
        <f t="shared" si="136"/>
        <v/>
      </c>
      <c r="B1125" s="7" t="str">
        <f>IF($S1125="","",INT(($A1125-1)/Kontroll!$B$6)+1)</f>
        <v/>
      </c>
      <c r="C1125" s="7" t="str">
        <f>IF($S1125="","",MOD($A1125-1,Kontroll!$B$6)+1)</f>
        <v/>
      </c>
      <c r="D1125" s="15" t="str">
        <f>IF($S1125="","",INDEX(Transjer!$A$6:$A$125,$B1125))</f>
        <v/>
      </c>
      <c r="E1125" s="15" t="str">
        <f>IF($S1125="","",INDEX(Transjer!$B$6:$B$125,$B1125))</f>
        <v/>
      </c>
      <c r="F1125" s="16" t="str">
        <f>IF($S1125="","",INDEX(Transjer!$C$6:$C$125,$B1125))</f>
        <v/>
      </c>
      <c r="G1125" s="17" t="str">
        <f>IF($S1125="","",INDEX(Skjermingsrenter!$A$6:$A$35,$C1125))</f>
        <v/>
      </c>
      <c r="H1125" s="18" t="str">
        <f>IF($S1125="","",INDEX(Transjer!$D$6:$D$125,$B1125))</f>
        <v/>
      </c>
      <c r="I1125" s="18" t="str">
        <f>IF($S1125="","",INDEX(Transjer!$E$6:$E$125,$B1125))</f>
        <v/>
      </c>
      <c r="J1125" s="19" t="str">
        <f>IF($S1125="","",INDEX(Skjermingsrenter!$B$6:$B$35,$C1125))</f>
        <v/>
      </c>
      <c r="K1125" s="20" t="str">
        <f t="shared" si="137"/>
        <v/>
      </c>
      <c r="L1125" s="21" t="str">
        <f>IF($S1125="","",IF($G1125&lt;YEAR($F1125),0,$H1125*SUMIFS(Utbytter!$D$6:$D$1005,Utbytter!$A$6:$A$1005,$E1125,Utbytter!$B$6:$B$1005,"&gt;="&amp;$K1125,Utbytter!$B$6:$B$1005,"&lt;="&amp;DATE($G1125,12,31))))</f>
        <v/>
      </c>
      <c r="M1125" s="21" t="str">
        <f t="shared" si="143"/>
        <v/>
      </c>
      <c r="N1125" s="21" t="str">
        <f t="shared" si="138"/>
        <v/>
      </c>
      <c r="O1125" s="21" t="str">
        <f t="shared" si="139"/>
        <v/>
      </c>
      <c r="P1125" s="21" t="str">
        <f t="shared" si="140"/>
        <v/>
      </c>
      <c r="Q1125" s="21" t="str">
        <f t="shared" si="141"/>
        <v/>
      </c>
      <c r="R1125" s="21" t="str">
        <f t="shared" si="142"/>
        <v/>
      </c>
      <c r="S1125" s="7" t="str">
        <f>IF(ROW()-5&lt;=Kontroll!$B$8,1,"")</f>
        <v/>
      </c>
    </row>
    <row r="1126" spans="1:19" x14ac:dyDescent="0.2">
      <c r="A1126" s="7" t="str">
        <f t="shared" si="136"/>
        <v/>
      </c>
      <c r="B1126" s="7" t="str">
        <f>IF($S1126="","",INT(($A1126-1)/Kontroll!$B$6)+1)</f>
        <v/>
      </c>
      <c r="C1126" s="7" t="str">
        <f>IF($S1126="","",MOD($A1126-1,Kontroll!$B$6)+1)</f>
        <v/>
      </c>
      <c r="D1126" s="15" t="str">
        <f>IF($S1126="","",INDEX(Transjer!$A$6:$A$125,$B1126))</f>
        <v/>
      </c>
      <c r="E1126" s="15" t="str">
        <f>IF($S1126="","",INDEX(Transjer!$B$6:$B$125,$B1126))</f>
        <v/>
      </c>
      <c r="F1126" s="16" t="str">
        <f>IF($S1126="","",INDEX(Transjer!$C$6:$C$125,$B1126))</f>
        <v/>
      </c>
      <c r="G1126" s="17" t="str">
        <f>IF($S1126="","",INDEX(Skjermingsrenter!$A$6:$A$35,$C1126))</f>
        <v/>
      </c>
      <c r="H1126" s="18" t="str">
        <f>IF($S1126="","",INDEX(Transjer!$D$6:$D$125,$B1126))</f>
        <v/>
      </c>
      <c r="I1126" s="18" t="str">
        <f>IF($S1126="","",INDEX(Transjer!$E$6:$E$125,$B1126))</f>
        <v/>
      </c>
      <c r="J1126" s="19" t="str">
        <f>IF($S1126="","",INDEX(Skjermingsrenter!$B$6:$B$35,$C1126))</f>
        <v/>
      </c>
      <c r="K1126" s="20" t="str">
        <f t="shared" si="137"/>
        <v/>
      </c>
      <c r="L1126" s="21" t="str">
        <f>IF($S1126="","",IF($G1126&lt;YEAR($F1126),0,$H1126*SUMIFS(Utbytter!$D$6:$D$1005,Utbytter!$A$6:$A$1005,$E1126,Utbytter!$B$6:$B$1005,"&gt;="&amp;$K1126,Utbytter!$B$6:$B$1005,"&lt;="&amp;DATE($G1126,12,31))))</f>
        <v/>
      </c>
      <c r="M1126" s="21" t="str">
        <f t="shared" si="143"/>
        <v/>
      </c>
      <c r="N1126" s="21" t="str">
        <f t="shared" si="138"/>
        <v/>
      </c>
      <c r="O1126" s="21" t="str">
        <f t="shared" si="139"/>
        <v/>
      </c>
      <c r="P1126" s="21" t="str">
        <f t="shared" si="140"/>
        <v/>
      </c>
      <c r="Q1126" s="21" t="str">
        <f t="shared" si="141"/>
        <v/>
      </c>
      <c r="R1126" s="21" t="str">
        <f t="shared" si="142"/>
        <v/>
      </c>
      <c r="S1126" s="7" t="str">
        <f>IF(ROW()-5&lt;=Kontroll!$B$8,1,"")</f>
        <v/>
      </c>
    </row>
    <row r="1127" spans="1:19" x14ac:dyDescent="0.2">
      <c r="A1127" s="7" t="str">
        <f t="shared" si="136"/>
        <v/>
      </c>
      <c r="B1127" s="7" t="str">
        <f>IF($S1127="","",INT(($A1127-1)/Kontroll!$B$6)+1)</f>
        <v/>
      </c>
      <c r="C1127" s="7" t="str">
        <f>IF($S1127="","",MOD($A1127-1,Kontroll!$B$6)+1)</f>
        <v/>
      </c>
      <c r="D1127" s="15" t="str">
        <f>IF($S1127="","",INDEX(Transjer!$A$6:$A$125,$B1127))</f>
        <v/>
      </c>
      <c r="E1127" s="15" t="str">
        <f>IF($S1127="","",INDEX(Transjer!$B$6:$B$125,$B1127))</f>
        <v/>
      </c>
      <c r="F1127" s="16" t="str">
        <f>IF($S1127="","",INDEX(Transjer!$C$6:$C$125,$B1127))</f>
        <v/>
      </c>
      <c r="G1127" s="17" t="str">
        <f>IF($S1127="","",INDEX(Skjermingsrenter!$A$6:$A$35,$C1127))</f>
        <v/>
      </c>
      <c r="H1127" s="18" t="str">
        <f>IF($S1127="","",INDEX(Transjer!$D$6:$D$125,$B1127))</f>
        <v/>
      </c>
      <c r="I1127" s="18" t="str">
        <f>IF($S1127="","",INDEX(Transjer!$E$6:$E$125,$B1127))</f>
        <v/>
      </c>
      <c r="J1127" s="19" t="str">
        <f>IF($S1127="","",INDEX(Skjermingsrenter!$B$6:$B$35,$C1127))</f>
        <v/>
      </c>
      <c r="K1127" s="20" t="str">
        <f t="shared" si="137"/>
        <v/>
      </c>
      <c r="L1127" s="21" t="str">
        <f>IF($S1127="","",IF($G1127&lt;YEAR($F1127),0,$H1127*SUMIFS(Utbytter!$D$6:$D$1005,Utbytter!$A$6:$A$1005,$E1127,Utbytter!$B$6:$B$1005,"&gt;="&amp;$K1127,Utbytter!$B$6:$B$1005,"&lt;="&amp;DATE($G1127,12,31))))</f>
        <v/>
      </c>
      <c r="M1127" s="21" t="str">
        <f t="shared" si="143"/>
        <v/>
      </c>
      <c r="N1127" s="21" t="str">
        <f t="shared" si="138"/>
        <v/>
      </c>
      <c r="O1127" s="21" t="str">
        <f t="shared" si="139"/>
        <v/>
      </c>
      <c r="P1127" s="21" t="str">
        <f t="shared" si="140"/>
        <v/>
      </c>
      <c r="Q1127" s="21" t="str">
        <f t="shared" si="141"/>
        <v/>
      </c>
      <c r="R1127" s="21" t="str">
        <f t="shared" si="142"/>
        <v/>
      </c>
      <c r="S1127" s="7" t="str">
        <f>IF(ROW()-5&lt;=Kontroll!$B$8,1,"")</f>
        <v/>
      </c>
    </row>
    <row r="1128" spans="1:19" x14ac:dyDescent="0.2">
      <c r="A1128" s="7" t="str">
        <f t="shared" si="136"/>
        <v/>
      </c>
      <c r="B1128" s="7" t="str">
        <f>IF($S1128="","",INT(($A1128-1)/Kontroll!$B$6)+1)</f>
        <v/>
      </c>
      <c r="C1128" s="7" t="str">
        <f>IF($S1128="","",MOD($A1128-1,Kontroll!$B$6)+1)</f>
        <v/>
      </c>
      <c r="D1128" s="15" t="str">
        <f>IF($S1128="","",INDEX(Transjer!$A$6:$A$125,$B1128))</f>
        <v/>
      </c>
      <c r="E1128" s="15" t="str">
        <f>IF($S1128="","",INDEX(Transjer!$B$6:$B$125,$B1128))</f>
        <v/>
      </c>
      <c r="F1128" s="16" t="str">
        <f>IF($S1128="","",INDEX(Transjer!$C$6:$C$125,$B1128))</f>
        <v/>
      </c>
      <c r="G1128" s="17" t="str">
        <f>IF($S1128="","",INDEX(Skjermingsrenter!$A$6:$A$35,$C1128))</f>
        <v/>
      </c>
      <c r="H1128" s="18" t="str">
        <f>IF($S1128="","",INDEX(Transjer!$D$6:$D$125,$B1128))</f>
        <v/>
      </c>
      <c r="I1128" s="18" t="str">
        <f>IF($S1128="","",INDEX(Transjer!$E$6:$E$125,$B1128))</f>
        <v/>
      </c>
      <c r="J1128" s="19" t="str">
        <f>IF($S1128="","",INDEX(Skjermingsrenter!$B$6:$B$35,$C1128))</f>
        <v/>
      </c>
      <c r="K1128" s="20" t="str">
        <f t="shared" si="137"/>
        <v/>
      </c>
      <c r="L1128" s="21" t="str">
        <f>IF($S1128="","",IF($G1128&lt;YEAR($F1128),0,$H1128*SUMIFS(Utbytter!$D$6:$D$1005,Utbytter!$A$6:$A$1005,$E1128,Utbytter!$B$6:$B$1005,"&gt;="&amp;$K1128,Utbytter!$B$6:$B$1005,"&lt;="&amp;DATE($G1128,12,31))))</f>
        <v/>
      </c>
      <c r="M1128" s="21" t="str">
        <f t="shared" si="143"/>
        <v/>
      </c>
      <c r="N1128" s="21" t="str">
        <f t="shared" si="138"/>
        <v/>
      </c>
      <c r="O1128" s="21" t="str">
        <f t="shared" si="139"/>
        <v/>
      </c>
      <c r="P1128" s="21" t="str">
        <f t="shared" si="140"/>
        <v/>
      </c>
      <c r="Q1128" s="21" t="str">
        <f t="shared" si="141"/>
        <v/>
      </c>
      <c r="R1128" s="21" t="str">
        <f t="shared" si="142"/>
        <v/>
      </c>
      <c r="S1128" s="7" t="str">
        <f>IF(ROW()-5&lt;=Kontroll!$B$8,1,"")</f>
        <v/>
      </c>
    </row>
    <row r="1129" spans="1:19" x14ac:dyDescent="0.2">
      <c r="A1129" s="7" t="str">
        <f t="shared" si="136"/>
        <v/>
      </c>
      <c r="B1129" s="7" t="str">
        <f>IF($S1129="","",INT(($A1129-1)/Kontroll!$B$6)+1)</f>
        <v/>
      </c>
      <c r="C1129" s="7" t="str">
        <f>IF($S1129="","",MOD($A1129-1,Kontroll!$B$6)+1)</f>
        <v/>
      </c>
      <c r="D1129" s="15" t="str">
        <f>IF($S1129="","",INDEX(Transjer!$A$6:$A$125,$B1129))</f>
        <v/>
      </c>
      <c r="E1129" s="15" t="str">
        <f>IF($S1129="","",INDEX(Transjer!$B$6:$B$125,$B1129))</f>
        <v/>
      </c>
      <c r="F1129" s="16" t="str">
        <f>IF($S1129="","",INDEX(Transjer!$C$6:$C$125,$B1129))</f>
        <v/>
      </c>
      <c r="G1129" s="17" t="str">
        <f>IF($S1129="","",INDEX(Skjermingsrenter!$A$6:$A$35,$C1129))</f>
        <v/>
      </c>
      <c r="H1129" s="18" t="str">
        <f>IF($S1129="","",INDEX(Transjer!$D$6:$D$125,$B1129))</f>
        <v/>
      </c>
      <c r="I1129" s="18" t="str">
        <f>IF($S1129="","",INDEX(Transjer!$E$6:$E$125,$B1129))</f>
        <v/>
      </c>
      <c r="J1129" s="19" t="str">
        <f>IF($S1129="","",INDEX(Skjermingsrenter!$B$6:$B$35,$C1129))</f>
        <v/>
      </c>
      <c r="K1129" s="20" t="str">
        <f t="shared" si="137"/>
        <v/>
      </c>
      <c r="L1129" s="21" t="str">
        <f>IF($S1129="","",IF($G1129&lt;YEAR($F1129),0,$H1129*SUMIFS(Utbytter!$D$6:$D$1005,Utbytter!$A$6:$A$1005,$E1129,Utbytter!$B$6:$B$1005,"&gt;="&amp;$K1129,Utbytter!$B$6:$B$1005,"&lt;="&amp;DATE($G1129,12,31))))</f>
        <v/>
      </c>
      <c r="M1129" s="21" t="str">
        <f t="shared" si="143"/>
        <v/>
      </c>
      <c r="N1129" s="21" t="str">
        <f t="shared" si="138"/>
        <v/>
      </c>
      <c r="O1129" s="21" t="str">
        <f t="shared" si="139"/>
        <v/>
      </c>
      <c r="P1129" s="21" t="str">
        <f t="shared" si="140"/>
        <v/>
      </c>
      <c r="Q1129" s="21" t="str">
        <f t="shared" si="141"/>
        <v/>
      </c>
      <c r="R1129" s="21" t="str">
        <f t="shared" si="142"/>
        <v/>
      </c>
      <c r="S1129" s="7" t="str">
        <f>IF(ROW()-5&lt;=Kontroll!$B$8,1,"")</f>
        <v/>
      </c>
    </row>
    <row r="1130" spans="1:19" x14ac:dyDescent="0.2">
      <c r="A1130" s="7" t="str">
        <f t="shared" si="136"/>
        <v/>
      </c>
      <c r="B1130" s="7" t="str">
        <f>IF($S1130="","",INT(($A1130-1)/Kontroll!$B$6)+1)</f>
        <v/>
      </c>
      <c r="C1130" s="7" t="str">
        <f>IF($S1130="","",MOD($A1130-1,Kontroll!$B$6)+1)</f>
        <v/>
      </c>
      <c r="D1130" s="15" t="str">
        <f>IF($S1130="","",INDEX(Transjer!$A$6:$A$125,$B1130))</f>
        <v/>
      </c>
      <c r="E1130" s="15" t="str">
        <f>IF($S1130="","",INDEX(Transjer!$B$6:$B$125,$B1130))</f>
        <v/>
      </c>
      <c r="F1130" s="16" t="str">
        <f>IF($S1130="","",INDEX(Transjer!$C$6:$C$125,$B1130))</f>
        <v/>
      </c>
      <c r="G1130" s="17" t="str">
        <f>IF($S1130="","",INDEX(Skjermingsrenter!$A$6:$A$35,$C1130))</f>
        <v/>
      </c>
      <c r="H1130" s="18" t="str">
        <f>IF($S1130="","",INDEX(Transjer!$D$6:$D$125,$B1130))</f>
        <v/>
      </c>
      <c r="I1130" s="18" t="str">
        <f>IF($S1130="","",INDEX(Transjer!$E$6:$E$125,$B1130))</f>
        <v/>
      </c>
      <c r="J1130" s="19" t="str">
        <f>IF($S1130="","",INDEX(Skjermingsrenter!$B$6:$B$35,$C1130))</f>
        <v/>
      </c>
      <c r="K1130" s="20" t="str">
        <f t="shared" si="137"/>
        <v/>
      </c>
      <c r="L1130" s="21" t="str">
        <f>IF($S1130="","",IF($G1130&lt;YEAR($F1130),0,$H1130*SUMIFS(Utbytter!$D$6:$D$1005,Utbytter!$A$6:$A$1005,$E1130,Utbytter!$B$6:$B$1005,"&gt;="&amp;$K1130,Utbytter!$B$6:$B$1005,"&lt;="&amp;DATE($G1130,12,31))))</f>
        <v/>
      </c>
      <c r="M1130" s="21" t="str">
        <f t="shared" si="143"/>
        <v/>
      </c>
      <c r="N1130" s="21" t="str">
        <f t="shared" si="138"/>
        <v/>
      </c>
      <c r="O1130" s="21" t="str">
        <f t="shared" si="139"/>
        <v/>
      </c>
      <c r="P1130" s="21" t="str">
        <f t="shared" si="140"/>
        <v/>
      </c>
      <c r="Q1130" s="21" t="str">
        <f t="shared" si="141"/>
        <v/>
      </c>
      <c r="R1130" s="21" t="str">
        <f t="shared" si="142"/>
        <v/>
      </c>
      <c r="S1130" s="7" t="str">
        <f>IF(ROW()-5&lt;=Kontroll!$B$8,1,"")</f>
        <v/>
      </c>
    </row>
    <row r="1131" spans="1:19" x14ac:dyDescent="0.2">
      <c r="A1131" s="7" t="str">
        <f t="shared" si="136"/>
        <v/>
      </c>
      <c r="B1131" s="7" t="str">
        <f>IF($S1131="","",INT(($A1131-1)/Kontroll!$B$6)+1)</f>
        <v/>
      </c>
      <c r="C1131" s="7" t="str">
        <f>IF($S1131="","",MOD($A1131-1,Kontroll!$B$6)+1)</f>
        <v/>
      </c>
      <c r="D1131" s="15" t="str">
        <f>IF($S1131="","",INDEX(Transjer!$A$6:$A$125,$B1131))</f>
        <v/>
      </c>
      <c r="E1131" s="15" t="str">
        <f>IF($S1131="","",INDEX(Transjer!$B$6:$B$125,$B1131))</f>
        <v/>
      </c>
      <c r="F1131" s="16" t="str">
        <f>IF($S1131="","",INDEX(Transjer!$C$6:$C$125,$B1131))</f>
        <v/>
      </c>
      <c r="G1131" s="17" t="str">
        <f>IF($S1131="","",INDEX(Skjermingsrenter!$A$6:$A$35,$C1131))</f>
        <v/>
      </c>
      <c r="H1131" s="18" t="str">
        <f>IF($S1131="","",INDEX(Transjer!$D$6:$D$125,$B1131))</f>
        <v/>
      </c>
      <c r="I1131" s="18" t="str">
        <f>IF($S1131="","",INDEX(Transjer!$E$6:$E$125,$B1131))</f>
        <v/>
      </c>
      <c r="J1131" s="19" t="str">
        <f>IF($S1131="","",INDEX(Skjermingsrenter!$B$6:$B$35,$C1131))</f>
        <v/>
      </c>
      <c r="K1131" s="20" t="str">
        <f t="shared" si="137"/>
        <v/>
      </c>
      <c r="L1131" s="21" t="str">
        <f>IF($S1131="","",IF($G1131&lt;YEAR($F1131),0,$H1131*SUMIFS(Utbytter!$D$6:$D$1005,Utbytter!$A$6:$A$1005,$E1131,Utbytter!$B$6:$B$1005,"&gt;="&amp;$K1131,Utbytter!$B$6:$B$1005,"&lt;="&amp;DATE($G1131,12,31))))</f>
        <v/>
      </c>
      <c r="M1131" s="21" t="str">
        <f t="shared" si="143"/>
        <v/>
      </c>
      <c r="N1131" s="21" t="str">
        <f t="shared" si="138"/>
        <v/>
      </c>
      <c r="O1131" s="21" t="str">
        <f t="shared" si="139"/>
        <v/>
      </c>
      <c r="P1131" s="21" t="str">
        <f t="shared" si="140"/>
        <v/>
      </c>
      <c r="Q1131" s="21" t="str">
        <f t="shared" si="141"/>
        <v/>
      </c>
      <c r="R1131" s="21" t="str">
        <f t="shared" si="142"/>
        <v/>
      </c>
      <c r="S1131" s="7" t="str">
        <f>IF(ROW()-5&lt;=Kontroll!$B$8,1,"")</f>
        <v/>
      </c>
    </row>
    <row r="1132" spans="1:19" x14ac:dyDescent="0.2">
      <c r="A1132" s="7" t="str">
        <f t="shared" si="136"/>
        <v/>
      </c>
      <c r="B1132" s="7" t="str">
        <f>IF($S1132="","",INT(($A1132-1)/Kontroll!$B$6)+1)</f>
        <v/>
      </c>
      <c r="C1132" s="7" t="str">
        <f>IF($S1132="","",MOD($A1132-1,Kontroll!$B$6)+1)</f>
        <v/>
      </c>
      <c r="D1132" s="15" t="str">
        <f>IF($S1132="","",INDEX(Transjer!$A$6:$A$125,$B1132))</f>
        <v/>
      </c>
      <c r="E1132" s="15" t="str">
        <f>IF($S1132="","",INDEX(Transjer!$B$6:$B$125,$B1132))</f>
        <v/>
      </c>
      <c r="F1132" s="16" t="str">
        <f>IF($S1132="","",INDEX(Transjer!$C$6:$C$125,$B1132))</f>
        <v/>
      </c>
      <c r="G1132" s="17" t="str">
        <f>IF($S1132="","",INDEX(Skjermingsrenter!$A$6:$A$35,$C1132))</f>
        <v/>
      </c>
      <c r="H1132" s="18" t="str">
        <f>IF($S1132="","",INDEX(Transjer!$D$6:$D$125,$B1132))</f>
        <v/>
      </c>
      <c r="I1132" s="18" t="str">
        <f>IF($S1132="","",INDEX(Transjer!$E$6:$E$125,$B1132))</f>
        <v/>
      </c>
      <c r="J1132" s="19" t="str">
        <f>IF($S1132="","",INDEX(Skjermingsrenter!$B$6:$B$35,$C1132))</f>
        <v/>
      </c>
      <c r="K1132" s="20" t="str">
        <f t="shared" si="137"/>
        <v/>
      </c>
      <c r="L1132" s="21" t="str">
        <f>IF($S1132="","",IF($G1132&lt;YEAR($F1132),0,$H1132*SUMIFS(Utbytter!$D$6:$D$1005,Utbytter!$A$6:$A$1005,$E1132,Utbytter!$B$6:$B$1005,"&gt;="&amp;$K1132,Utbytter!$B$6:$B$1005,"&lt;="&amp;DATE($G1132,12,31))))</f>
        <v/>
      </c>
      <c r="M1132" s="21" t="str">
        <f t="shared" si="143"/>
        <v/>
      </c>
      <c r="N1132" s="21" t="str">
        <f t="shared" si="138"/>
        <v/>
      </c>
      <c r="O1132" s="21" t="str">
        <f t="shared" si="139"/>
        <v/>
      </c>
      <c r="P1132" s="21" t="str">
        <f t="shared" si="140"/>
        <v/>
      </c>
      <c r="Q1132" s="21" t="str">
        <f t="shared" si="141"/>
        <v/>
      </c>
      <c r="R1132" s="21" t="str">
        <f t="shared" si="142"/>
        <v/>
      </c>
      <c r="S1132" s="7" t="str">
        <f>IF(ROW()-5&lt;=Kontroll!$B$8,1,"")</f>
        <v/>
      </c>
    </row>
    <row r="1133" spans="1:19" x14ac:dyDescent="0.2">
      <c r="A1133" s="7" t="str">
        <f t="shared" si="136"/>
        <v/>
      </c>
      <c r="B1133" s="7" t="str">
        <f>IF($S1133="","",INT(($A1133-1)/Kontroll!$B$6)+1)</f>
        <v/>
      </c>
      <c r="C1133" s="7" t="str">
        <f>IF($S1133="","",MOD($A1133-1,Kontroll!$B$6)+1)</f>
        <v/>
      </c>
      <c r="D1133" s="15" t="str">
        <f>IF($S1133="","",INDEX(Transjer!$A$6:$A$125,$B1133))</f>
        <v/>
      </c>
      <c r="E1133" s="15" t="str">
        <f>IF($S1133="","",INDEX(Transjer!$B$6:$B$125,$B1133))</f>
        <v/>
      </c>
      <c r="F1133" s="16" t="str">
        <f>IF($S1133="","",INDEX(Transjer!$C$6:$C$125,$B1133))</f>
        <v/>
      </c>
      <c r="G1133" s="17" t="str">
        <f>IF($S1133="","",INDEX(Skjermingsrenter!$A$6:$A$35,$C1133))</f>
        <v/>
      </c>
      <c r="H1133" s="18" t="str">
        <f>IF($S1133="","",INDEX(Transjer!$D$6:$D$125,$B1133))</f>
        <v/>
      </c>
      <c r="I1133" s="18" t="str">
        <f>IF($S1133="","",INDEX(Transjer!$E$6:$E$125,$B1133))</f>
        <v/>
      </c>
      <c r="J1133" s="19" t="str">
        <f>IF($S1133="","",INDEX(Skjermingsrenter!$B$6:$B$35,$C1133))</f>
        <v/>
      </c>
      <c r="K1133" s="20" t="str">
        <f t="shared" si="137"/>
        <v/>
      </c>
      <c r="L1133" s="21" t="str">
        <f>IF($S1133="","",IF($G1133&lt;YEAR($F1133),0,$H1133*SUMIFS(Utbytter!$D$6:$D$1005,Utbytter!$A$6:$A$1005,$E1133,Utbytter!$B$6:$B$1005,"&gt;="&amp;$K1133,Utbytter!$B$6:$B$1005,"&lt;="&amp;DATE($G1133,12,31))))</f>
        <v/>
      </c>
      <c r="M1133" s="21" t="str">
        <f t="shared" si="143"/>
        <v/>
      </c>
      <c r="N1133" s="21" t="str">
        <f t="shared" si="138"/>
        <v/>
      </c>
      <c r="O1133" s="21" t="str">
        <f t="shared" si="139"/>
        <v/>
      </c>
      <c r="P1133" s="21" t="str">
        <f t="shared" si="140"/>
        <v/>
      </c>
      <c r="Q1133" s="21" t="str">
        <f t="shared" si="141"/>
        <v/>
      </c>
      <c r="R1133" s="21" t="str">
        <f t="shared" si="142"/>
        <v/>
      </c>
      <c r="S1133" s="7" t="str">
        <f>IF(ROW()-5&lt;=Kontroll!$B$8,1,"")</f>
        <v/>
      </c>
    </row>
    <row r="1134" spans="1:19" x14ac:dyDescent="0.2">
      <c r="A1134" s="7" t="str">
        <f t="shared" si="136"/>
        <v/>
      </c>
      <c r="B1134" s="7" t="str">
        <f>IF($S1134="","",INT(($A1134-1)/Kontroll!$B$6)+1)</f>
        <v/>
      </c>
      <c r="C1134" s="7" t="str">
        <f>IF($S1134="","",MOD($A1134-1,Kontroll!$B$6)+1)</f>
        <v/>
      </c>
      <c r="D1134" s="15" t="str">
        <f>IF($S1134="","",INDEX(Transjer!$A$6:$A$125,$B1134))</f>
        <v/>
      </c>
      <c r="E1134" s="15" t="str">
        <f>IF($S1134="","",INDEX(Transjer!$B$6:$B$125,$B1134))</f>
        <v/>
      </c>
      <c r="F1134" s="16" t="str">
        <f>IF($S1134="","",INDEX(Transjer!$C$6:$C$125,$B1134))</f>
        <v/>
      </c>
      <c r="G1134" s="17" t="str">
        <f>IF($S1134="","",INDEX(Skjermingsrenter!$A$6:$A$35,$C1134))</f>
        <v/>
      </c>
      <c r="H1134" s="18" t="str">
        <f>IF($S1134="","",INDEX(Transjer!$D$6:$D$125,$B1134))</f>
        <v/>
      </c>
      <c r="I1134" s="18" t="str">
        <f>IF($S1134="","",INDEX(Transjer!$E$6:$E$125,$B1134))</f>
        <v/>
      </c>
      <c r="J1134" s="19" t="str">
        <f>IF($S1134="","",INDEX(Skjermingsrenter!$B$6:$B$35,$C1134))</f>
        <v/>
      </c>
      <c r="K1134" s="20" t="str">
        <f t="shared" si="137"/>
        <v/>
      </c>
      <c r="L1134" s="21" t="str">
        <f>IF($S1134="","",IF($G1134&lt;YEAR($F1134),0,$H1134*SUMIFS(Utbytter!$D$6:$D$1005,Utbytter!$A$6:$A$1005,$E1134,Utbytter!$B$6:$B$1005,"&gt;="&amp;$K1134,Utbytter!$B$6:$B$1005,"&lt;="&amp;DATE($G1134,12,31))))</f>
        <v/>
      </c>
      <c r="M1134" s="21" t="str">
        <f t="shared" si="143"/>
        <v/>
      </c>
      <c r="N1134" s="21" t="str">
        <f t="shared" si="138"/>
        <v/>
      </c>
      <c r="O1134" s="21" t="str">
        <f t="shared" si="139"/>
        <v/>
      </c>
      <c r="P1134" s="21" t="str">
        <f t="shared" si="140"/>
        <v/>
      </c>
      <c r="Q1134" s="21" t="str">
        <f t="shared" si="141"/>
        <v/>
      </c>
      <c r="R1134" s="21" t="str">
        <f t="shared" si="142"/>
        <v/>
      </c>
      <c r="S1134" s="7" t="str">
        <f>IF(ROW()-5&lt;=Kontroll!$B$8,1,"")</f>
        <v/>
      </c>
    </row>
    <row r="1135" spans="1:19" x14ac:dyDescent="0.2">
      <c r="A1135" s="7" t="str">
        <f t="shared" si="136"/>
        <v/>
      </c>
      <c r="B1135" s="7" t="str">
        <f>IF($S1135="","",INT(($A1135-1)/Kontroll!$B$6)+1)</f>
        <v/>
      </c>
      <c r="C1135" s="7" t="str">
        <f>IF($S1135="","",MOD($A1135-1,Kontroll!$B$6)+1)</f>
        <v/>
      </c>
      <c r="D1135" s="15" t="str">
        <f>IF($S1135="","",INDEX(Transjer!$A$6:$A$125,$B1135))</f>
        <v/>
      </c>
      <c r="E1135" s="15" t="str">
        <f>IF($S1135="","",INDEX(Transjer!$B$6:$B$125,$B1135))</f>
        <v/>
      </c>
      <c r="F1135" s="16" t="str">
        <f>IF($S1135="","",INDEX(Transjer!$C$6:$C$125,$B1135))</f>
        <v/>
      </c>
      <c r="G1135" s="17" t="str">
        <f>IF($S1135="","",INDEX(Skjermingsrenter!$A$6:$A$35,$C1135))</f>
        <v/>
      </c>
      <c r="H1135" s="18" t="str">
        <f>IF($S1135="","",INDEX(Transjer!$D$6:$D$125,$B1135))</f>
        <v/>
      </c>
      <c r="I1135" s="18" t="str">
        <f>IF($S1135="","",INDEX(Transjer!$E$6:$E$125,$B1135))</f>
        <v/>
      </c>
      <c r="J1135" s="19" t="str">
        <f>IF($S1135="","",INDEX(Skjermingsrenter!$B$6:$B$35,$C1135))</f>
        <v/>
      </c>
      <c r="K1135" s="20" t="str">
        <f t="shared" si="137"/>
        <v/>
      </c>
      <c r="L1135" s="21" t="str">
        <f>IF($S1135="","",IF($G1135&lt;YEAR($F1135),0,$H1135*SUMIFS(Utbytter!$D$6:$D$1005,Utbytter!$A$6:$A$1005,$E1135,Utbytter!$B$6:$B$1005,"&gt;="&amp;$K1135,Utbytter!$B$6:$B$1005,"&lt;="&amp;DATE($G1135,12,31))))</f>
        <v/>
      </c>
      <c r="M1135" s="21" t="str">
        <f t="shared" si="143"/>
        <v/>
      </c>
      <c r="N1135" s="21" t="str">
        <f t="shared" si="138"/>
        <v/>
      </c>
      <c r="O1135" s="21" t="str">
        <f t="shared" si="139"/>
        <v/>
      </c>
      <c r="P1135" s="21" t="str">
        <f t="shared" si="140"/>
        <v/>
      </c>
      <c r="Q1135" s="21" t="str">
        <f t="shared" si="141"/>
        <v/>
      </c>
      <c r="R1135" s="21" t="str">
        <f t="shared" si="142"/>
        <v/>
      </c>
      <c r="S1135" s="7" t="str">
        <f>IF(ROW()-5&lt;=Kontroll!$B$8,1,"")</f>
        <v/>
      </c>
    </row>
    <row r="1136" spans="1:19" x14ac:dyDescent="0.2">
      <c r="A1136" s="7" t="str">
        <f t="shared" si="136"/>
        <v/>
      </c>
      <c r="B1136" s="7" t="str">
        <f>IF($S1136="","",INT(($A1136-1)/Kontroll!$B$6)+1)</f>
        <v/>
      </c>
      <c r="C1136" s="7" t="str">
        <f>IF($S1136="","",MOD($A1136-1,Kontroll!$B$6)+1)</f>
        <v/>
      </c>
      <c r="D1136" s="15" t="str">
        <f>IF($S1136="","",INDEX(Transjer!$A$6:$A$125,$B1136))</f>
        <v/>
      </c>
      <c r="E1136" s="15" t="str">
        <f>IF($S1136="","",INDEX(Transjer!$B$6:$B$125,$B1136))</f>
        <v/>
      </c>
      <c r="F1136" s="16" t="str">
        <f>IF($S1136="","",INDEX(Transjer!$C$6:$C$125,$B1136))</f>
        <v/>
      </c>
      <c r="G1136" s="17" t="str">
        <f>IF($S1136="","",INDEX(Skjermingsrenter!$A$6:$A$35,$C1136))</f>
        <v/>
      </c>
      <c r="H1136" s="18" t="str">
        <f>IF($S1136="","",INDEX(Transjer!$D$6:$D$125,$B1136))</f>
        <v/>
      </c>
      <c r="I1136" s="18" t="str">
        <f>IF($S1136="","",INDEX(Transjer!$E$6:$E$125,$B1136))</f>
        <v/>
      </c>
      <c r="J1136" s="19" t="str">
        <f>IF($S1136="","",INDEX(Skjermingsrenter!$B$6:$B$35,$C1136))</f>
        <v/>
      </c>
      <c r="K1136" s="20" t="str">
        <f t="shared" si="137"/>
        <v/>
      </c>
      <c r="L1136" s="21" t="str">
        <f>IF($S1136="","",IF($G1136&lt;YEAR($F1136),0,$H1136*SUMIFS(Utbytter!$D$6:$D$1005,Utbytter!$A$6:$A$1005,$E1136,Utbytter!$B$6:$B$1005,"&gt;="&amp;$K1136,Utbytter!$B$6:$B$1005,"&lt;="&amp;DATE($G1136,12,31))))</f>
        <v/>
      </c>
      <c r="M1136" s="21" t="str">
        <f t="shared" si="143"/>
        <v/>
      </c>
      <c r="N1136" s="21" t="str">
        <f t="shared" si="138"/>
        <v/>
      </c>
      <c r="O1136" s="21" t="str">
        <f t="shared" si="139"/>
        <v/>
      </c>
      <c r="P1136" s="21" t="str">
        <f t="shared" si="140"/>
        <v/>
      </c>
      <c r="Q1136" s="21" t="str">
        <f t="shared" si="141"/>
        <v/>
      </c>
      <c r="R1136" s="21" t="str">
        <f t="shared" si="142"/>
        <v/>
      </c>
      <c r="S1136" s="7" t="str">
        <f>IF(ROW()-5&lt;=Kontroll!$B$8,1,"")</f>
        <v/>
      </c>
    </row>
    <row r="1137" spans="1:19" x14ac:dyDescent="0.2">
      <c r="A1137" s="7" t="str">
        <f t="shared" si="136"/>
        <v/>
      </c>
      <c r="B1137" s="7" t="str">
        <f>IF($S1137="","",INT(($A1137-1)/Kontroll!$B$6)+1)</f>
        <v/>
      </c>
      <c r="C1137" s="7" t="str">
        <f>IF($S1137="","",MOD($A1137-1,Kontroll!$B$6)+1)</f>
        <v/>
      </c>
      <c r="D1137" s="15" t="str">
        <f>IF($S1137="","",INDEX(Transjer!$A$6:$A$125,$B1137))</f>
        <v/>
      </c>
      <c r="E1137" s="15" t="str">
        <f>IF($S1137="","",INDEX(Transjer!$B$6:$B$125,$B1137))</f>
        <v/>
      </c>
      <c r="F1137" s="16" t="str">
        <f>IF($S1137="","",INDEX(Transjer!$C$6:$C$125,$B1137))</f>
        <v/>
      </c>
      <c r="G1137" s="17" t="str">
        <f>IF($S1137="","",INDEX(Skjermingsrenter!$A$6:$A$35,$C1137))</f>
        <v/>
      </c>
      <c r="H1137" s="18" t="str">
        <f>IF($S1137="","",INDEX(Transjer!$D$6:$D$125,$B1137))</f>
        <v/>
      </c>
      <c r="I1137" s="18" t="str">
        <f>IF($S1137="","",INDEX(Transjer!$E$6:$E$125,$B1137))</f>
        <v/>
      </c>
      <c r="J1137" s="19" t="str">
        <f>IF($S1137="","",INDEX(Skjermingsrenter!$B$6:$B$35,$C1137))</f>
        <v/>
      </c>
      <c r="K1137" s="20" t="str">
        <f t="shared" si="137"/>
        <v/>
      </c>
      <c r="L1137" s="21" t="str">
        <f>IF($S1137="","",IF($G1137&lt;YEAR($F1137),0,$H1137*SUMIFS(Utbytter!$D$6:$D$1005,Utbytter!$A$6:$A$1005,$E1137,Utbytter!$B$6:$B$1005,"&gt;="&amp;$K1137,Utbytter!$B$6:$B$1005,"&lt;="&amp;DATE($G1137,12,31))))</f>
        <v/>
      </c>
      <c r="M1137" s="21" t="str">
        <f t="shared" si="143"/>
        <v/>
      </c>
      <c r="N1137" s="21" t="str">
        <f t="shared" si="138"/>
        <v/>
      </c>
      <c r="O1137" s="21" t="str">
        <f t="shared" si="139"/>
        <v/>
      </c>
      <c r="P1137" s="21" t="str">
        <f t="shared" si="140"/>
        <v/>
      </c>
      <c r="Q1137" s="21" t="str">
        <f t="shared" si="141"/>
        <v/>
      </c>
      <c r="R1137" s="21" t="str">
        <f t="shared" si="142"/>
        <v/>
      </c>
      <c r="S1137" s="7" t="str">
        <f>IF(ROW()-5&lt;=Kontroll!$B$8,1,"")</f>
        <v/>
      </c>
    </row>
    <row r="1138" spans="1:19" x14ac:dyDescent="0.2">
      <c r="A1138" s="7" t="str">
        <f t="shared" si="136"/>
        <v/>
      </c>
      <c r="B1138" s="7" t="str">
        <f>IF($S1138="","",INT(($A1138-1)/Kontroll!$B$6)+1)</f>
        <v/>
      </c>
      <c r="C1138" s="7" t="str">
        <f>IF($S1138="","",MOD($A1138-1,Kontroll!$B$6)+1)</f>
        <v/>
      </c>
      <c r="D1138" s="15" t="str">
        <f>IF($S1138="","",INDEX(Transjer!$A$6:$A$125,$B1138))</f>
        <v/>
      </c>
      <c r="E1138" s="15" t="str">
        <f>IF($S1138="","",INDEX(Transjer!$B$6:$B$125,$B1138))</f>
        <v/>
      </c>
      <c r="F1138" s="16" t="str">
        <f>IF($S1138="","",INDEX(Transjer!$C$6:$C$125,$B1138))</f>
        <v/>
      </c>
      <c r="G1138" s="17" t="str">
        <f>IF($S1138="","",INDEX(Skjermingsrenter!$A$6:$A$35,$C1138))</f>
        <v/>
      </c>
      <c r="H1138" s="18" t="str">
        <f>IF($S1138="","",INDEX(Transjer!$D$6:$D$125,$B1138))</f>
        <v/>
      </c>
      <c r="I1138" s="18" t="str">
        <f>IF($S1138="","",INDEX(Transjer!$E$6:$E$125,$B1138))</f>
        <v/>
      </c>
      <c r="J1138" s="19" t="str">
        <f>IF($S1138="","",INDEX(Skjermingsrenter!$B$6:$B$35,$C1138))</f>
        <v/>
      </c>
      <c r="K1138" s="20" t="str">
        <f t="shared" si="137"/>
        <v/>
      </c>
      <c r="L1138" s="21" t="str">
        <f>IF($S1138="","",IF($G1138&lt;YEAR($F1138),0,$H1138*SUMIFS(Utbytter!$D$6:$D$1005,Utbytter!$A$6:$A$1005,$E1138,Utbytter!$B$6:$B$1005,"&gt;="&amp;$K1138,Utbytter!$B$6:$B$1005,"&lt;="&amp;DATE($G1138,12,31))))</f>
        <v/>
      </c>
      <c r="M1138" s="21" t="str">
        <f t="shared" si="143"/>
        <v/>
      </c>
      <c r="N1138" s="21" t="str">
        <f t="shared" si="138"/>
        <v/>
      </c>
      <c r="O1138" s="21" t="str">
        <f t="shared" si="139"/>
        <v/>
      </c>
      <c r="P1138" s="21" t="str">
        <f t="shared" si="140"/>
        <v/>
      </c>
      <c r="Q1138" s="21" t="str">
        <f t="shared" si="141"/>
        <v/>
      </c>
      <c r="R1138" s="21" t="str">
        <f t="shared" si="142"/>
        <v/>
      </c>
      <c r="S1138" s="7" t="str">
        <f>IF(ROW()-5&lt;=Kontroll!$B$8,1,"")</f>
        <v/>
      </c>
    </row>
    <row r="1139" spans="1:19" x14ac:dyDescent="0.2">
      <c r="A1139" s="7" t="str">
        <f t="shared" si="136"/>
        <v/>
      </c>
      <c r="B1139" s="7" t="str">
        <f>IF($S1139="","",INT(($A1139-1)/Kontroll!$B$6)+1)</f>
        <v/>
      </c>
      <c r="C1139" s="7" t="str">
        <f>IF($S1139="","",MOD($A1139-1,Kontroll!$B$6)+1)</f>
        <v/>
      </c>
      <c r="D1139" s="15" t="str">
        <f>IF($S1139="","",INDEX(Transjer!$A$6:$A$125,$B1139))</f>
        <v/>
      </c>
      <c r="E1139" s="15" t="str">
        <f>IF($S1139="","",INDEX(Transjer!$B$6:$B$125,$B1139))</f>
        <v/>
      </c>
      <c r="F1139" s="16" t="str">
        <f>IF($S1139="","",INDEX(Transjer!$C$6:$C$125,$B1139))</f>
        <v/>
      </c>
      <c r="G1139" s="17" t="str">
        <f>IF($S1139="","",INDEX(Skjermingsrenter!$A$6:$A$35,$C1139))</f>
        <v/>
      </c>
      <c r="H1139" s="18" t="str">
        <f>IF($S1139="","",INDEX(Transjer!$D$6:$D$125,$B1139))</f>
        <v/>
      </c>
      <c r="I1139" s="18" t="str">
        <f>IF($S1139="","",INDEX(Transjer!$E$6:$E$125,$B1139))</f>
        <v/>
      </c>
      <c r="J1139" s="19" t="str">
        <f>IF($S1139="","",INDEX(Skjermingsrenter!$B$6:$B$35,$C1139))</f>
        <v/>
      </c>
      <c r="K1139" s="20" t="str">
        <f t="shared" si="137"/>
        <v/>
      </c>
      <c r="L1139" s="21" t="str">
        <f>IF($S1139="","",IF($G1139&lt;YEAR($F1139),0,$H1139*SUMIFS(Utbytter!$D$6:$D$1005,Utbytter!$A$6:$A$1005,$E1139,Utbytter!$B$6:$B$1005,"&gt;="&amp;$K1139,Utbytter!$B$6:$B$1005,"&lt;="&amp;DATE($G1139,12,31))))</f>
        <v/>
      </c>
      <c r="M1139" s="21" t="str">
        <f t="shared" si="143"/>
        <v/>
      </c>
      <c r="N1139" s="21" t="str">
        <f t="shared" si="138"/>
        <v/>
      </c>
      <c r="O1139" s="21" t="str">
        <f t="shared" si="139"/>
        <v/>
      </c>
      <c r="P1139" s="21" t="str">
        <f t="shared" si="140"/>
        <v/>
      </c>
      <c r="Q1139" s="21" t="str">
        <f t="shared" si="141"/>
        <v/>
      </c>
      <c r="R1139" s="21" t="str">
        <f t="shared" si="142"/>
        <v/>
      </c>
      <c r="S1139" s="7" t="str">
        <f>IF(ROW()-5&lt;=Kontroll!$B$8,1,"")</f>
        <v/>
      </c>
    </row>
    <row r="1140" spans="1:19" x14ac:dyDescent="0.2">
      <c r="A1140" s="7" t="str">
        <f t="shared" si="136"/>
        <v/>
      </c>
      <c r="B1140" s="7" t="str">
        <f>IF($S1140="","",INT(($A1140-1)/Kontroll!$B$6)+1)</f>
        <v/>
      </c>
      <c r="C1140" s="7" t="str">
        <f>IF($S1140="","",MOD($A1140-1,Kontroll!$B$6)+1)</f>
        <v/>
      </c>
      <c r="D1140" s="15" t="str">
        <f>IF($S1140="","",INDEX(Transjer!$A$6:$A$125,$B1140))</f>
        <v/>
      </c>
      <c r="E1140" s="15" t="str">
        <f>IF($S1140="","",INDEX(Transjer!$B$6:$B$125,$B1140))</f>
        <v/>
      </c>
      <c r="F1140" s="16" t="str">
        <f>IF($S1140="","",INDEX(Transjer!$C$6:$C$125,$B1140))</f>
        <v/>
      </c>
      <c r="G1140" s="17" t="str">
        <f>IF($S1140="","",INDEX(Skjermingsrenter!$A$6:$A$35,$C1140))</f>
        <v/>
      </c>
      <c r="H1140" s="18" t="str">
        <f>IF($S1140="","",INDEX(Transjer!$D$6:$D$125,$B1140))</f>
        <v/>
      </c>
      <c r="I1140" s="18" t="str">
        <f>IF($S1140="","",INDEX(Transjer!$E$6:$E$125,$B1140))</f>
        <v/>
      </c>
      <c r="J1140" s="19" t="str">
        <f>IF($S1140="","",INDEX(Skjermingsrenter!$B$6:$B$35,$C1140))</f>
        <v/>
      </c>
      <c r="K1140" s="20" t="str">
        <f t="shared" si="137"/>
        <v/>
      </c>
      <c r="L1140" s="21" t="str">
        <f>IF($S1140="","",IF($G1140&lt;YEAR($F1140),0,$H1140*SUMIFS(Utbytter!$D$6:$D$1005,Utbytter!$A$6:$A$1005,$E1140,Utbytter!$B$6:$B$1005,"&gt;="&amp;$K1140,Utbytter!$B$6:$B$1005,"&lt;="&amp;DATE($G1140,12,31))))</f>
        <v/>
      </c>
      <c r="M1140" s="21" t="str">
        <f t="shared" si="143"/>
        <v/>
      </c>
      <c r="N1140" s="21" t="str">
        <f t="shared" si="138"/>
        <v/>
      </c>
      <c r="O1140" s="21" t="str">
        <f t="shared" si="139"/>
        <v/>
      </c>
      <c r="P1140" s="21" t="str">
        <f t="shared" si="140"/>
        <v/>
      </c>
      <c r="Q1140" s="21" t="str">
        <f t="shared" si="141"/>
        <v/>
      </c>
      <c r="R1140" s="21" t="str">
        <f t="shared" si="142"/>
        <v/>
      </c>
      <c r="S1140" s="7" t="str">
        <f>IF(ROW()-5&lt;=Kontroll!$B$8,1,"")</f>
        <v/>
      </c>
    </row>
    <row r="1141" spans="1:19" x14ac:dyDescent="0.2">
      <c r="A1141" s="7" t="str">
        <f t="shared" si="136"/>
        <v/>
      </c>
      <c r="B1141" s="7" t="str">
        <f>IF($S1141="","",INT(($A1141-1)/Kontroll!$B$6)+1)</f>
        <v/>
      </c>
      <c r="C1141" s="7" t="str">
        <f>IF($S1141="","",MOD($A1141-1,Kontroll!$B$6)+1)</f>
        <v/>
      </c>
      <c r="D1141" s="15" t="str">
        <f>IF($S1141="","",INDEX(Transjer!$A$6:$A$125,$B1141))</f>
        <v/>
      </c>
      <c r="E1141" s="15" t="str">
        <f>IF($S1141="","",INDEX(Transjer!$B$6:$B$125,$B1141))</f>
        <v/>
      </c>
      <c r="F1141" s="16" t="str">
        <f>IF($S1141="","",INDEX(Transjer!$C$6:$C$125,$B1141))</f>
        <v/>
      </c>
      <c r="G1141" s="17" t="str">
        <f>IF($S1141="","",INDEX(Skjermingsrenter!$A$6:$A$35,$C1141))</f>
        <v/>
      </c>
      <c r="H1141" s="18" t="str">
        <f>IF($S1141="","",INDEX(Transjer!$D$6:$D$125,$B1141))</f>
        <v/>
      </c>
      <c r="I1141" s="18" t="str">
        <f>IF($S1141="","",INDEX(Transjer!$E$6:$E$125,$B1141))</f>
        <v/>
      </c>
      <c r="J1141" s="19" t="str">
        <f>IF($S1141="","",INDEX(Skjermingsrenter!$B$6:$B$35,$C1141))</f>
        <v/>
      </c>
      <c r="K1141" s="20" t="str">
        <f t="shared" si="137"/>
        <v/>
      </c>
      <c r="L1141" s="21" t="str">
        <f>IF($S1141="","",IF($G1141&lt;YEAR($F1141),0,$H1141*SUMIFS(Utbytter!$D$6:$D$1005,Utbytter!$A$6:$A$1005,$E1141,Utbytter!$B$6:$B$1005,"&gt;="&amp;$K1141,Utbytter!$B$6:$B$1005,"&lt;="&amp;DATE($G1141,12,31))))</f>
        <v/>
      </c>
      <c r="M1141" s="21" t="str">
        <f t="shared" si="143"/>
        <v/>
      </c>
      <c r="N1141" s="21" t="str">
        <f t="shared" si="138"/>
        <v/>
      </c>
      <c r="O1141" s="21" t="str">
        <f t="shared" si="139"/>
        <v/>
      </c>
      <c r="P1141" s="21" t="str">
        <f t="shared" si="140"/>
        <v/>
      </c>
      <c r="Q1141" s="21" t="str">
        <f t="shared" si="141"/>
        <v/>
      </c>
      <c r="R1141" s="21" t="str">
        <f t="shared" si="142"/>
        <v/>
      </c>
      <c r="S1141" s="7" t="str">
        <f>IF(ROW()-5&lt;=Kontroll!$B$8,1,"")</f>
        <v/>
      </c>
    </row>
    <row r="1142" spans="1:19" x14ac:dyDescent="0.2">
      <c r="A1142" s="7" t="str">
        <f t="shared" si="136"/>
        <v/>
      </c>
      <c r="B1142" s="7" t="str">
        <f>IF($S1142="","",INT(($A1142-1)/Kontroll!$B$6)+1)</f>
        <v/>
      </c>
      <c r="C1142" s="7" t="str">
        <f>IF($S1142="","",MOD($A1142-1,Kontroll!$B$6)+1)</f>
        <v/>
      </c>
      <c r="D1142" s="15" t="str">
        <f>IF($S1142="","",INDEX(Transjer!$A$6:$A$125,$B1142))</f>
        <v/>
      </c>
      <c r="E1142" s="15" t="str">
        <f>IF($S1142="","",INDEX(Transjer!$B$6:$B$125,$B1142))</f>
        <v/>
      </c>
      <c r="F1142" s="16" t="str">
        <f>IF($S1142="","",INDEX(Transjer!$C$6:$C$125,$B1142))</f>
        <v/>
      </c>
      <c r="G1142" s="17" t="str">
        <f>IF($S1142="","",INDEX(Skjermingsrenter!$A$6:$A$35,$C1142))</f>
        <v/>
      </c>
      <c r="H1142" s="18" t="str">
        <f>IF($S1142="","",INDEX(Transjer!$D$6:$D$125,$B1142))</f>
        <v/>
      </c>
      <c r="I1142" s="18" t="str">
        <f>IF($S1142="","",INDEX(Transjer!$E$6:$E$125,$B1142))</f>
        <v/>
      </c>
      <c r="J1142" s="19" t="str">
        <f>IF($S1142="","",INDEX(Skjermingsrenter!$B$6:$B$35,$C1142))</f>
        <v/>
      </c>
      <c r="K1142" s="20" t="str">
        <f t="shared" si="137"/>
        <v/>
      </c>
      <c r="L1142" s="21" t="str">
        <f>IF($S1142="","",IF($G1142&lt;YEAR($F1142),0,$H1142*SUMIFS(Utbytter!$D$6:$D$1005,Utbytter!$A$6:$A$1005,$E1142,Utbytter!$B$6:$B$1005,"&gt;="&amp;$K1142,Utbytter!$B$6:$B$1005,"&lt;="&amp;DATE($G1142,12,31))))</f>
        <v/>
      </c>
      <c r="M1142" s="21" t="str">
        <f t="shared" si="143"/>
        <v/>
      </c>
      <c r="N1142" s="21" t="str">
        <f t="shared" si="138"/>
        <v/>
      </c>
      <c r="O1142" s="21" t="str">
        <f t="shared" si="139"/>
        <v/>
      </c>
      <c r="P1142" s="21" t="str">
        <f t="shared" si="140"/>
        <v/>
      </c>
      <c r="Q1142" s="21" t="str">
        <f t="shared" si="141"/>
        <v/>
      </c>
      <c r="R1142" s="21" t="str">
        <f t="shared" si="142"/>
        <v/>
      </c>
      <c r="S1142" s="7" t="str">
        <f>IF(ROW()-5&lt;=Kontroll!$B$8,1,"")</f>
        <v/>
      </c>
    </row>
    <row r="1143" spans="1:19" x14ac:dyDescent="0.2">
      <c r="A1143" s="7" t="str">
        <f t="shared" si="136"/>
        <v/>
      </c>
      <c r="B1143" s="7" t="str">
        <f>IF($S1143="","",INT(($A1143-1)/Kontroll!$B$6)+1)</f>
        <v/>
      </c>
      <c r="C1143" s="7" t="str">
        <f>IF($S1143="","",MOD($A1143-1,Kontroll!$B$6)+1)</f>
        <v/>
      </c>
      <c r="D1143" s="15" t="str">
        <f>IF($S1143="","",INDEX(Transjer!$A$6:$A$125,$B1143))</f>
        <v/>
      </c>
      <c r="E1143" s="15" t="str">
        <f>IF($S1143="","",INDEX(Transjer!$B$6:$B$125,$B1143))</f>
        <v/>
      </c>
      <c r="F1143" s="16" t="str">
        <f>IF($S1143="","",INDEX(Transjer!$C$6:$C$125,$B1143))</f>
        <v/>
      </c>
      <c r="G1143" s="17" t="str">
        <f>IF($S1143="","",INDEX(Skjermingsrenter!$A$6:$A$35,$C1143))</f>
        <v/>
      </c>
      <c r="H1143" s="18" t="str">
        <f>IF($S1143="","",INDEX(Transjer!$D$6:$D$125,$B1143))</f>
        <v/>
      </c>
      <c r="I1143" s="18" t="str">
        <f>IF($S1143="","",INDEX(Transjer!$E$6:$E$125,$B1143))</f>
        <v/>
      </c>
      <c r="J1143" s="19" t="str">
        <f>IF($S1143="","",INDEX(Skjermingsrenter!$B$6:$B$35,$C1143))</f>
        <v/>
      </c>
      <c r="K1143" s="20" t="str">
        <f t="shared" si="137"/>
        <v/>
      </c>
      <c r="L1143" s="21" t="str">
        <f>IF($S1143="","",IF($G1143&lt;YEAR($F1143),0,$H1143*SUMIFS(Utbytter!$D$6:$D$1005,Utbytter!$A$6:$A$1005,$E1143,Utbytter!$B$6:$B$1005,"&gt;="&amp;$K1143,Utbytter!$B$6:$B$1005,"&lt;="&amp;DATE($G1143,12,31))))</f>
        <v/>
      </c>
      <c r="M1143" s="21" t="str">
        <f t="shared" si="143"/>
        <v/>
      </c>
      <c r="N1143" s="21" t="str">
        <f t="shared" si="138"/>
        <v/>
      </c>
      <c r="O1143" s="21" t="str">
        <f t="shared" si="139"/>
        <v/>
      </c>
      <c r="P1143" s="21" t="str">
        <f t="shared" si="140"/>
        <v/>
      </c>
      <c r="Q1143" s="21" t="str">
        <f t="shared" si="141"/>
        <v/>
      </c>
      <c r="R1143" s="21" t="str">
        <f t="shared" si="142"/>
        <v/>
      </c>
      <c r="S1143" s="7" t="str">
        <f>IF(ROW()-5&lt;=Kontroll!$B$8,1,"")</f>
        <v/>
      </c>
    </row>
    <row r="1144" spans="1:19" x14ac:dyDescent="0.2">
      <c r="A1144" s="7" t="str">
        <f t="shared" si="136"/>
        <v/>
      </c>
      <c r="B1144" s="7" t="str">
        <f>IF($S1144="","",INT(($A1144-1)/Kontroll!$B$6)+1)</f>
        <v/>
      </c>
      <c r="C1144" s="7" t="str">
        <f>IF($S1144="","",MOD($A1144-1,Kontroll!$B$6)+1)</f>
        <v/>
      </c>
      <c r="D1144" s="15" t="str">
        <f>IF($S1144="","",INDEX(Transjer!$A$6:$A$125,$B1144))</f>
        <v/>
      </c>
      <c r="E1144" s="15" t="str">
        <f>IF($S1144="","",INDEX(Transjer!$B$6:$B$125,$B1144))</f>
        <v/>
      </c>
      <c r="F1144" s="16" t="str">
        <f>IF($S1144="","",INDEX(Transjer!$C$6:$C$125,$B1144))</f>
        <v/>
      </c>
      <c r="G1144" s="17" t="str">
        <f>IF($S1144="","",INDEX(Skjermingsrenter!$A$6:$A$35,$C1144))</f>
        <v/>
      </c>
      <c r="H1144" s="18" t="str">
        <f>IF($S1144="","",INDEX(Transjer!$D$6:$D$125,$B1144))</f>
        <v/>
      </c>
      <c r="I1144" s="18" t="str">
        <f>IF($S1144="","",INDEX(Transjer!$E$6:$E$125,$B1144))</f>
        <v/>
      </c>
      <c r="J1144" s="19" t="str">
        <f>IF($S1144="","",INDEX(Skjermingsrenter!$B$6:$B$35,$C1144))</f>
        <v/>
      </c>
      <c r="K1144" s="20" t="str">
        <f t="shared" si="137"/>
        <v/>
      </c>
      <c r="L1144" s="21" t="str">
        <f>IF($S1144="","",IF($G1144&lt;YEAR($F1144),0,$H1144*SUMIFS(Utbytter!$D$6:$D$1005,Utbytter!$A$6:$A$1005,$E1144,Utbytter!$B$6:$B$1005,"&gt;="&amp;$K1144,Utbytter!$B$6:$B$1005,"&lt;="&amp;DATE($G1144,12,31))))</f>
        <v/>
      </c>
      <c r="M1144" s="21" t="str">
        <f t="shared" si="143"/>
        <v/>
      </c>
      <c r="N1144" s="21" t="str">
        <f t="shared" si="138"/>
        <v/>
      </c>
      <c r="O1144" s="21" t="str">
        <f t="shared" si="139"/>
        <v/>
      </c>
      <c r="P1144" s="21" t="str">
        <f t="shared" si="140"/>
        <v/>
      </c>
      <c r="Q1144" s="21" t="str">
        <f t="shared" si="141"/>
        <v/>
      </c>
      <c r="R1144" s="21" t="str">
        <f t="shared" si="142"/>
        <v/>
      </c>
      <c r="S1144" s="7" t="str">
        <f>IF(ROW()-5&lt;=Kontroll!$B$8,1,"")</f>
        <v/>
      </c>
    </row>
    <row r="1145" spans="1:19" x14ac:dyDescent="0.2">
      <c r="A1145" s="7" t="str">
        <f t="shared" si="136"/>
        <v/>
      </c>
      <c r="B1145" s="7" t="str">
        <f>IF($S1145="","",INT(($A1145-1)/Kontroll!$B$6)+1)</f>
        <v/>
      </c>
      <c r="C1145" s="7" t="str">
        <f>IF($S1145="","",MOD($A1145-1,Kontroll!$B$6)+1)</f>
        <v/>
      </c>
      <c r="D1145" s="15" t="str">
        <f>IF($S1145="","",INDEX(Transjer!$A$6:$A$125,$B1145))</f>
        <v/>
      </c>
      <c r="E1145" s="15" t="str">
        <f>IF($S1145="","",INDEX(Transjer!$B$6:$B$125,$B1145))</f>
        <v/>
      </c>
      <c r="F1145" s="16" t="str">
        <f>IF($S1145="","",INDEX(Transjer!$C$6:$C$125,$B1145))</f>
        <v/>
      </c>
      <c r="G1145" s="17" t="str">
        <f>IF($S1145="","",INDEX(Skjermingsrenter!$A$6:$A$35,$C1145))</f>
        <v/>
      </c>
      <c r="H1145" s="18" t="str">
        <f>IF($S1145="","",INDEX(Transjer!$D$6:$D$125,$B1145))</f>
        <v/>
      </c>
      <c r="I1145" s="18" t="str">
        <f>IF($S1145="","",INDEX(Transjer!$E$6:$E$125,$B1145))</f>
        <v/>
      </c>
      <c r="J1145" s="19" t="str">
        <f>IF($S1145="","",INDEX(Skjermingsrenter!$B$6:$B$35,$C1145))</f>
        <v/>
      </c>
      <c r="K1145" s="20" t="str">
        <f t="shared" si="137"/>
        <v/>
      </c>
      <c r="L1145" s="21" t="str">
        <f>IF($S1145="","",IF($G1145&lt;YEAR($F1145),0,$H1145*SUMIFS(Utbytter!$D$6:$D$1005,Utbytter!$A$6:$A$1005,$E1145,Utbytter!$B$6:$B$1005,"&gt;="&amp;$K1145,Utbytter!$B$6:$B$1005,"&lt;="&amp;DATE($G1145,12,31))))</f>
        <v/>
      </c>
      <c r="M1145" s="21" t="str">
        <f t="shared" si="143"/>
        <v/>
      </c>
      <c r="N1145" s="21" t="str">
        <f t="shared" si="138"/>
        <v/>
      </c>
      <c r="O1145" s="21" t="str">
        <f t="shared" si="139"/>
        <v/>
      </c>
      <c r="P1145" s="21" t="str">
        <f t="shared" si="140"/>
        <v/>
      </c>
      <c r="Q1145" s="21" t="str">
        <f t="shared" si="141"/>
        <v/>
      </c>
      <c r="R1145" s="21" t="str">
        <f t="shared" si="142"/>
        <v/>
      </c>
      <c r="S1145" s="7" t="str">
        <f>IF(ROW()-5&lt;=Kontroll!$B$8,1,"")</f>
        <v/>
      </c>
    </row>
    <row r="1146" spans="1:19" x14ac:dyDescent="0.2">
      <c r="A1146" s="7" t="str">
        <f t="shared" si="136"/>
        <v/>
      </c>
      <c r="B1146" s="7" t="str">
        <f>IF($S1146="","",INT(($A1146-1)/Kontroll!$B$6)+1)</f>
        <v/>
      </c>
      <c r="C1146" s="7" t="str">
        <f>IF($S1146="","",MOD($A1146-1,Kontroll!$B$6)+1)</f>
        <v/>
      </c>
      <c r="D1146" s="15" t="str">
        <f>IF($S1146="","",INDEX(Transjer!$A$6:$A$125,$B1146))</f>
        <v/>
      </c>
      <c r="E1146" s="15" t="str">
        <f>IF($S1146="","",INDEX(Transjer!$B$6:$B$125,$B1146))</f>
        <v/>
      </c>
      <c r="F1146" s="16" t="str">
        <f>IF($S1146="","",INDEX(Transjer!$C$6:$C$125,$B1146))</f>
        <v/>
      </c>
      <c r="G1146" s="17" t="str">
        <f>IF($S1146="","",INDEX(Skjermingsrenter!$A$6:$A$35,$C1146))</f>
        <v/>
      </c>
      <c r="H1146" s="18" t="str">
        <f>IF($S1146="","",INDEX(Transjer!$D$6:$D$125,$B1146))</f>
        <v/>
      </c>
      <c r="I1146" s="18" t="str">
        <f>IF($S1146="","",INDEX(Transjer!$E$6:$E$125,$B1146))</f>
        <v/>
      </c>
      <c r="J1146" s="19" t="str">
        <f>IF($S1146="","",INDEX(Skjermingsrenter!$B$6:$B$35,$C1146))</f>
        <v/>
      </c>
      <c r="K1146" s="20" t="str">
        <f t="shared" si="137"/>
        <v/>
      </c>
      <c r="L1146" s="21" t="str">
        <f>IF($S1146="","",IF($G1146&lt;YEAR($F1146),0,$H1146*SUMIFS(Utbytter!$D$6:$D$1005,Utbytter!$A$6:$A$1005,$E1146,Utbytter!$B$6:$B$1005,"&gt;="&amp;$K1146,Utbytter!$B$6:$B$1005,"&lt;="&amp;DATE($G1146,12,31))))</f>
        <v/>
      </c>
      <c r="M1146" s="21" t="str">
        <f t="shared" si="143"/>
        <v/>
      </c>
      <c r="N1146" s="21" t="str">
        <f t="shared" si="138"/>
        <v/>
      </c>
      <c r="O1146" s="21" t="str">
        <f t="shared" si="139"/>
        <v/>
      </c>
      <c r="P1146" s="21" t="str">
        <f t="shared" si="140"/>
        <v/>
      </c>
      <c r="Q1146" s="21" t="str">
        <f t="shared" si="141"/>
        <v/>
      </c>
      <c r="R1146" s="21" t="str">
        <f t="shared" si="142"/>
        <v/>
      </c>
      <c r="S1146" s="7" t="str">
        <f>IF(ROW()-5&lt;=Kontroll!$B$8,1,"")</f>
        <v/>
      </c>
    </row>
    <row r="1147" spans="1:19" x14ac:dyDescent="0.2">
      <c r="A1147" s="7" t="str">
        <f t="shared" si="136"/>
        <v/>
      </c>
      <c r="B1147" s="7" t="str">
        <f>IF($S1147="","",INT(($A1147-1)/Kontroll!$B$6)+1)</f>
        <v/>
      </c>
      <c r="C1147" s="7" t="str">
        <f>IF($S1147="","",MOD($A1147-1,Kontroll!$B$6)+1)</f>
        <v/>
      </c>
      <c r="D1147" s="15" t="str">
        <f>IF($S1147="","",INDEX(Transjer!$A$6:$A$125,$B1147))</f>
        <v/>
      </c>
      <c r="E1147" s="15" t="str">
        <f>IF($S1147="","",INDEX(Transjer!$B$6:$B$125,$B1147))</f>
        <v/>
      </c>
      <c r="F1147" s="16" t="str">
        <f>IF($S1147="","",INDEX(Transjer!$C$6:$C$125,$B1147))</f>
        <v/>
      </c>
      <c r="G1147" s="17" t="str">
        <f>IF($S1147="","",INDEX(Skjermingsrenter!$A$6:$A$35,$C1147))</f>
        <v/>
      </c>
      <c r="H1147" s="18" t="str">
        <f>IF($S1147="","",INDEX(Transjer!$D$6:$D$125,$B1147))</f>
        <v/>
      </c>
      <c r="I1147" s="18" t="str">
        <f>IF($S1147="","",INDEX(Transjer!$E$6:$E$125,$B1147))</f>
        <v/>
      </c>
      <c r="J1147" s="19" t="str">
        <f>IF($S1147="","",INDEX(Skjermingsrenter!$B$6:$B$35,$C1147))</f>
        <v/>
      </c>
      <c r="K1147" s="20" t="str">
        <f t="shared" si="137"/>
        <v/>
      </c>
      <c r="L1147" s="21" t="str">
        <f>IF($S1147="","",IF($G1147&lt;YEAR($F1147),0,$H1147*SUMIFS(Utbytter!$D$6:$D$1005,Utbytter!$A$6:$A$1005,$E1147,Utbytter!$B$6:$B$1005,"&gt;="&amp;$K1147,Utbytter!$B$6:$B$1005,"&lt;="&amp;DATE($G1147,12,31))))</f>
        <v/>
      </c>
      <c r="M1147" s="21" t="str">
        <f t="shared" si="143"/>
        <v/>
      </c>
      <c r="N1147" s="21" t="str">
        <f t="shared" si="138"/>
        <v/>
      </c>
      <c r="O1147" s="21" t="str">
        <f t="shared" si="139"/>
        <v/>
      </c>
      <c r="P1147" s="21" t="str">
        <f t="shared" si="140"/>
        <v/>
      </c>
      <c r="Q1147" s="21" t="str">
        <f t="shared" si="141"/>
        <v/>
      </c>
      <c r="R1147" s="21" t="str">
        <f t="shared" si="142"/>
        <v/>
      </c>
      <c r="S1147" s="7" t="str">
        <f>IF(ROW()-5&lt;=Kontroll!$B$8,1,"")</f>
        <v/>
      </c>
    </row>
    <row r="1148" spans="1:19" x14ac:dyDescent="0.2">
      <c r="A1148" s="7" t="str">
        <f t="shared" si="136"/>
        <v/>
      </c>
      <c r="B1148" s="7" t="str">
        <f>IF($S1148="","",INT(($A1148-1)/Kontroll!$B$6)+1)</f>
        <v/>
      </c>
      <c r="C1148" s="7" t="str">
        <f>IF($S1148="","",MOD($A1148-1,Kontroll!$B$6)+1)</f>
        <v/>
      </c>
      <c r="D1148" s="15" t="str">
        <f>IF($S1148="","",INDEX(Transjer!$A$6:$A$125,$B1148))</f>
        <v/>
      </c>
      <c r="E1148" s="15" t="str">
        <f>IF($S1148="","",INDEX(Transjer!$B$6:$B$125,$B1148))</f>
        <v/>
      </c>
      <c r="F1148" s="16" t="str">
        <f>IF($S1148="","",INDEX(Transjer!$C$6:$C$125,$B1148))</f>
        <v/>
      </c>
      <c r="G1148" s="17" t="str">
        <f>IF($S1148="","",INDEX(Skjermingsrenter!$A$6:$A$35,$C1148))</f>
        <v/>
      </c>
      <c r="H1148" s="18" t="str">
        <f>IF($S1148="","",INDEX(Transjer!$D$6:$D$125,$B1148))</f>
        <v/>
      </c>
      <c r="I1148" s="18" t="str">
        <f>IF($S1148="","",INDEX(Transjer!$E$6:$E$125,$B1148))</f>
        <v/>
      </c>
      <c r="J1148" s="19" t="str">
        <f>IF($S1148="","",INDEX(Skjermingsrenter!$B$6:$B$35,$C1148))</f>
        <v/>
      </c>
      <c r="K1148" s="20" t="str">
        <f t="shared" si="137"/>
        <v/>
      </c>
      <c r="L1148" s="21" t="str">
        <f>IF($S1148="","",IF($G1148&lt;YEAR($F1148),0,$H1148*SUMIFS(Utbytter!$D$6:$D$1005,Utbytter!$A$6:$A$1005,$E1148,Utbytter!$B$6:$B$1005,"&gt;="&amp;$K1148,Utbytter!$B$6:$B$1005,"&lt;="&amp;DATE($G1148,12,31))))</f>
        <v/>
      </c>
      <c r="M1148" s="21" t="str">
        <f t="shared" si="143"/>
        <v/>
      </c>
      <c r="N1148" s="21" t="str">
        <f t="shared" si="138"/>
        <v/>
      </c>
      <c r="O1148" s="21" t="str">
        <f t="shared" si="139"/>
        <v/>
      </c>
      <c r="P1148" s="21" t="str">
        <f t="shared" si="140"/>
        <v/>
      </c>
      <c r="Q1148" s="21" t="str">
        <f t="shared" si="141"/>
        <v/>
      </c>
      <c r="R1148" s="21" t="str">
        <f t="shared" si="142"/>
        <v/>
      </c>
      <c r="S1148" s="7" t="str">
        <f>IF(ROW()-5&lt;=Kontroll!$B$8,1,"")</f>
        <v/>
      </c>
    </row>
    <row r="1149" spans="1:19" x14ac:dyDescent="0.2">
      <c r="A1149" s="7" t="str">
        <f t="shared" si="136"/>
        <v/>
      </c>
      <c r="B1149" s="7" t="str">
        <f>IF($S1149="","",INT(($A1149-1)/Kontroll!$B$6)+1)</f>
        <v/>
      </c>
      <c r="C1149" s="7" t="str">
        <f>IF($S1149="","",MOD($A1149-1,Kontroll!$B$6)+1)</f>
        <v/>
      </c>
      <c r="D1149" s="15" t="str">
        <f>IF($S1149="","",INDEX(Transjer!$A$6:$A$125,$B1149))</f>
        <v/>
      </c>
      <c r="E1149" s="15" t="str">
        <f>IF($S1149="","",INDEX(Transjer!$B$6:$B$125,$B1149))</f>
        <v/>
      </c>
      <c r="F1149" s="16" t="str">
        <f>IF($S1149="","",INDEX(Transjer!$C$6:$C$125,$B1149))</f>
        <v/>
      </c>
      <c r="G1149" s="17" t="str">
        <f>IF($S1149="","",INDEX(Skjermingsrenter!$A$6:$A$35,$C1149))</f>
        <v/>
      </c>
      <c r="H1149" s="18" t="str">
        <f>IF($S1149="","",INDEX(Transjer!$D$6:$D$125,$B1149))</f>
        <v/>
      </c>
      <c r="I1149" s="18" t="str">
        <f>IF($S1149="","",INDEX(Transjer!$E$6:$E$125,$B1149))</f>
        <v/>
      </c>
      <c r="J1149" s="19" t="str">
        <f>IF($S1149="","",INDEX(Skjermingsrenter!$B$6:$B$35,$C1149))</f>
        <v/>
      </c>
      <c r="K1149" s="20" t="str">
        <f t="shared" si="137"/>
        <v/>
      </c>
      <c r="L1149" s="21" t="str">
        <f>IF($S1149="","",IF($G1149&lt;YEAR($F1149),0,$H1149*SUMIFS(Utbytter!$D$6:$D$1005,Utbytter!$A$6:$A$1005,$E1149,Utbytter!$B$6:$B$1005,"&gt;="&amp;$K1149,Utbytter!$B$6:$B$1005,"&lt;="&amp;DATE($G1149,12,31))))</f>
        <v/>
      </c>
      <c r="M1149" s="21" t="str">
        <f t="shared" si="143"/>
        <v/>
      </c>
      <c r="N1149" s="21" t="str">
        <f t="shared" si="138"/>
        <v/>
      </c>
      <c r="O1149" s="21" t="str">
        <f t="shared" si="139"/>
        <v/>
      </c>
      <c r="P1149" s="21" t="str">
        <f t="shared" si="140"/>
        <v/>
      </c>
      <c r="Q1149" s="21" t="str">
        <f t="shared" si="141"/>
        <v/>
      </c>
      <c r="R1149" s="21" t="str">
        <f t="shared" si="142"/>
        <v/>
      </c>
      <c r="S1149" s="7" t="str">
        <f>IF(ROW()-5&lt;=Kontroll!$B$8,1,"")</f>
        <v/>
      </c>
    </row>
    <row r="1150" spans="1:19" x14ac:dyDescent="0.2">
      <c r="A1150" s="7" t="str">
        <f t="shared" si="136"/>
        <v/>
      </c>
      <c r="B1150" s="7" t="str">
        <f>IF($S1150="","",INT(($A1150-1)/Kontroll!$B$6)+1)</f>
        <v/>
      </c>
      <c r="C1150" s="7" t="str">
        <f>IF($S1150="","",MOD($A1150-1,Kontroll!$B$6)+1)</f>
        <v/>
      </c>
      <c r="D1150" s="15" t="str">
        <f>IF($S1150="","",INDEX(Transjer!$A$6:$A$125,$B1150))</f>
        <v/>
      </c>
      <c r="E1150" s="15" t="str">
        <f>IF($S1150="","",INDEX(Transjer!$B$6:$B$125,$B1150))</f>
        <v/>
      </c>
      <c r="F1150" s="16" t="str">
        <f>IF($S1150="","",INDEX(Transjer!$C$6:$C$125,$B1150))</f>
        <v/>
      </c>
      <c r="G1150" s="17" t="str">
        <f>IF($S1150="","",INDEX(Skjermingsrenter!$A$6:$A$35,$C1150))</f>
        <v/>
      </c>
      <c r="H1150" s="18" t="str">
        <f>IF($S1150="","",INDEX(Transjer!$D$6:$D$125,$B1150))</f>
        <v/>
      </c>
      <c r="I1150" s="18" t="str">
        <f>IF($S1150="","",INDEX(Transjer!$E$6:$E$125,$B1150))</f>
        <v/>
      </c>
      <c r="J1150" s="19" t="str">
        <f>IF($S1150="","",INDEX(Skjermingsrenter!$B$6:$B$35,$C1150))</f>
        <v/>
      </c>
      <c r="K1150" s="20" t="str">
        <f t="shared" si="137"/>
        <v/>
      </c>
      <c r="L1150" s="21" t="str">
        <f>IF($S1150="","",IF($G1150&lt;YEAR($F1150),0,$H1150*SUMIFS(Utbytter!$D$6:$D$1005,Utbytter!$A$6:$A$1005,$E1150,Utbytter!$B$6:$B$1005,"&gt;="&amp;$K1150,Utbytter!$B$6:$B$1005,"&lt;="&amp;DATE($G1150,12,31))))</f>
        <v/>
      </c>
      <c r="M1150" s="21" t="str">
        <f t="shared" si="143"/>
        <v/>
      </c>
      <c r="N1150" s="21" t="str">
        <f t="shared" si="138"/>
        <v/>
      </c>
      <c r="O1150" s="21" t="str">
        <f t="shared" si="139"/>
        <v/>
      </c>
      <c r="P1150" s="21" t="str">
        <f t="shared" si="140"/>
        <v/>
      </c>
      <c r="Q1150" s="21" t="str">
        <f t="shared" si="141"/>
        <v/>
      </c>
      <c r="R1150" s="21" t="str">
        <f t="shared" si="142"/>
        <v/>
      </c>
      <c r="S1150" s="7" t="str">
        <f>IF(ROW()-5&lt;=Kontroll!$B$8,1,"")</f>
        <v/>
      </c>
    </row>
    <row r="1151" spans="1:19" x14ac:dyDescent="0.2">
      <c r="A1151" s="7" t="str">
        <f t="shared" si="136"/>
        <v/>
      </c>
      <c r="B1151" s="7" t="str">
        <f>IF($S1151="","",INT(($A1151-1)/Kontroll!$B$6)+1)</f>
        <v/>
      </c>
      <c r="C1151" s="7" t="str">
        <f>IF($S1151="","",MOD($A1151-1,Kontroll!$B$6)+1)</f>
        <v/>
      </c>
      <c r="D1151" s="15" t="str">
        <f>IF($S1151="","",INDEX(Transjer!$A$6:$A$125,$B1151))</f>
        <v/>
      </c>
      <c r="E1151" s="15" t="str">
        <f>IF($S1151="","",INDEX(Transjer!$B$6:$B$125,$B1151))</f>
        <v/>
      </c>
      <c r="F1151" s="16" t="str">
        <f>IF($S1151="","",INDEX(Transjer!$C$6:$C$125,$B1151))</f>
        <v/>
      </c>
      <c r="G1151" s="17" t="str">
        <f>IF($S1151="","",INDEX(Skjermingsrenter!$A$6:$A$35,$C1151))</f>
        <v/>
      </c>
      <c r="H1151" s="18" t="str">
        <f>IF($S1151="","",INDEX(Transjer!$D$6:$D$125,$B1151))</f>
        <v/>
      </c>
      <c r="I1151" s="18" t="str">
        <f>IF($S1151="","",INDEX(Transjer!$E$6:$E$125,$B1151))</f>
        <v/>
      </c>
      <c r="J1151" s="19" t="str">
        <f>IF($S1151="","",INDEX(Skjermingsrenter!$B$6:$B$35,$C1151))</f>
        <v/>
      </c>
      <c r="K1151" s="20" t="str">
        <f t="shared" si="137"/>
        <v/>
      </c>
      <c r="L1151" s="21" t="str">
        <f>IF($S1151="","",IF($G1151&lt;YEAR($F1151),0,$H1151*SUMIFS(Utbytter!$D$6:$D$1005,Utbytter!$A$6:$A$1005,$E1151,Utbytter!$B$6:$B$1005,"&gt;="&amp;$K1151,Utbytter!$B$6:$B$1005,"&lt;="&amp;DATE($G1151,12,31))))</f>
        <v/>
      </c>
      <c r="M1151" s="21" t="str">
        <f t="shared" si="143"/>
        <v/>
      </c>
      <c r="N1151" s="21" t="str">
        <f t="shared" si="138"/>
        <v/>
      </c>
      <c r="O1151" s="21" t="str">
        <f t="shared" si="139"/>
        <v/>
      </c>
      <c r="P1151" s="21" t="str">
        <f t="shared" si="140"/>
        <v/>
      </c>
      <c r="Q1151" s="21" t="str">
        <f t="shared" si="141"/>
        <v/>
      </c>
      <c r="R1151" s="21" t="str">
        <f t="shared" si="142"/>
        <v/>
      </c>
      <c r="S1151" s="7" t="str">
        <f>IF(ROW()-5&lt;=Kontroll!$B$8,1,"")</f>
        <v/>
      </c>
    </row>
    <row r="1152" spans="1:19" x14ac:dyDescent="0.2">
      <c r="A1152" s="7" t="str">
        <f t="shared" si="136"/>
        <v/>
      </c>
      <c r="B1152" s="7" t="str">
        <f>IF($S1152="","",INT(($A1152-1)/Kontroll!$B$6)+1)</f>
        <v/>
      </c>
      <c r="C1152" s="7" t="str">
        <f>IF($S1152="","",MOD($A1152-1,Kontroll!$B$6)+1)</f>
        <v/>
      </c>
      <c r="D1152" s="15" t="str">
        <f>IF($S1152="","",INDEX(Transjer!$A$6:$A$125,$B1152))</f>
        <v/>
      </c>
      <c r="E1152" s="15" t="str">
        <f>IF($S1152="","",INDEX(Transjer!$B$6:$B$125,$B1152))</f>
        <v/>
      </c>
      <c r="F1152" s="16" t="str">
        <f>IF($S1152="","",INDEX(Transjer!$C$6:$C$125,$B1152))</f>
        <v/>
      </c>
      <c r="G1152" s="17" t="str">
        <f>IF($S1152="","",INDEX(Skjermingsrenter!$A$6:$A$35,$C1152))</f>
        <v/>
      </c>
      <c r="H1152" s="18" t="str">
        <f>IF($S1152="","",INDEX(Transjer!$D$6:$D$125,$B1152))</f>
        <v/>
      </c>
      <c r="I1152" s="18" t="str">
        <f>IF($S1152="","",INDEX(Transjer!$E$6:$E$125,$B1152))</f>
        <v/>
      </c>
      <c r="J1152" s="19" t="str">
        <f>IF($S1152="","",INDEX(Skjermingsrenter!$B$6:$B$35,$C1152))</f>
        <v/>
      </c>
      <c r="K1152" s="20" t="str">
        <f t="shared" si="137"/>
        <v/>
      </c>
      <c r="L1152" s="21" t="str">
        <f>IF($S1152="","",IF($G1152&lt;YEAR($F1152),0,$H1152*SUMIFS(Utbytter!$D$6:$D$1005,Utbytter!$A$6:$A$1005,$E1152,Utbytter!$B$6:$B$1005,"&gt;="&amp;$K1152,Utbytter!$B$6:$B$1005,"&lt;="&amp;DATE($G1152,12,31))))</f>
        <v/>
      </c>
      <c r="M1152" s="21" t="str">
        <f t="shared" si="143"/>
        <v/>
      </c>
      <c r="N1152" s="21" t="str">
        <f t="shared" si="138"/>
        <v/>
      </c>
      <c r="O1152" s="21" t="str">
        <f t="shared" si="139"/>
        <v/>
      </c>
      <c r="P1152" s="21" t="str">
        <f t="shared" si="140"/>
        <v/>
      </c>
      <c r="Q1152" s="21" t="str">
        <f t="shared" si="141"/>
        <v/>
      </c>
      <c r="R1152" s="21" t="str">
        <f t="shared" si="142"/>
        <v/>
      </c>
      <c r="S1152" s="7" t="str">
        <f>IF(ROW()-5&lt;=Kontroll!$B$8,1,"")</f>
        <v/>
      </c>
    </row>
    <row r="1153" spans="1:19" x14ac:dyDescent="0.2">
      <c r="A1153" s="7" t="str">
        <f t="shared" si="136"/>
        <v/>
      </c>
      <c r="B1153" s="7" t="str">
        <f>IF($S1153="","",INT(($A1153-1)/Kontroll!$B$6)+1)</f>
        <v/>
      </c>
      <c r="C1153" s="7" t="str">
        <f>IF($S1153="","",MOD($A1153-1,Kontroll!$B$6)+1)</f>
        <v/>
      </c>
      <c r="D1153" s="15" t="str">
        <f>IF($S1153="","",INDEX(Transjer!$A$6:$A$125,$B1153))</f>
        <v/>
      </c>
      <c r="E1153" s="15" t="str">
        <f>IF($S1153="","",INDEX(Transjer!$B$6:$B$125,$B1153))</f>
        <v/>
      </c>
      <c r="F1153" s="16" t="str">
        <f>IF($S1153="","",INDEX(Transjer!$C$6:$C$125,$B1153))</f>
        <v/>
      </c>
      <c r="G1153" s="17" t="str">
        <f>IF($S1153="","",INDEX(Skjermingsrenter!$A$6:$A$35,$C1153))</f>
        <v/>
      </c>
      <c r="H1153" s="18" t="str">
        <f>IF($S1153="","",INDEX(Transjer!$D$6:$D$125,$B1153))</f>
        <v/>
      </c>
      <c r="I1153" s="18" t="str">
        <f>IF($S1153="","",INDEX(Transjer!$E$6:$E$125,$B1153))</f>
        <v/>
      </c>
      <c r="J1153" s="19" t="str">
        <f>IF($S1153="","",INDEX(Skjermingsrenter!$B$6:$B$35,$C1153))</f>
        <v/>
      </c>
      <c r="K1153" s="20" t="str">
        <f t="shared" si="137"/>
        <v/>
      </c>
      <c r="L1153" s="21" t="str">
        <f>IF($S1153="","",IF($G1153&lt;YEAR($F1153),0,$H1153*SUMIFS(Utbytter!$D$6:$D$1005,Utbytter!$A$6:$A$1005,$E1153,Utbytter!$B$6:$B$1005,"&gt;="&amp;$K1153,Utbytter!$B$6:$B$1005,"&lt;="&amp;DATE($G1153,12,31))))</f>
        <v/>
      </c>
      <c r="M1153" s="21" t="str">
        <f t="shared" si="143"/>
        <v/>
      </c>
      <c r="N1153" s="21" t="str">
        <f t="shared" si="138"/>
        <v/>
      </c>
      <c r="O1153" s="21" t="str">
        <f t="shared" si="139"/>
        <v/>
      </c>
      <c r="P1153" s="21" t="str">
        <f t="shared" si="140"/>
        <v/>
      </c>
      <c r="Q1153" s="21" t="str">
        <f t="shared" si="141"/>
        <v/>
      </c>
      <c r="R1153" s="21" t="str">
        <f t="shared" si="142"/>
        <v/>
      </c>
      <c r="S1153" s="7" t="str">
        <f>IF(ROW()-5&lt;=Kontroll!$B$8,1,"")</f>
        <v/>
      </c>
    </row>
    <row r="1154" spans="1:19" x14ac:dyDescent="0.2">
      <c r="A1154" s="7" t="str">
        <f t="shared" si="136"/>
        <v/>
      </c>
      <c r="B1154" s="7" t="str">
        <f>IF($S1154="","",INT(($A1154-1)/Kontroll!$B$6)+1)</f>
        <v/>
      </c>
      <c r="C1154" s="7" t="str">
        <f>IF($S1154="","",MOD($A1154-1,Kontroll!$B$6)+1)</f>
        <v/>
      </c>
      <c r="D1154" s="15" t="str">
        <f>IF($S1154="","",INDEX(Transjer!$A$6:$A$125,$B1154))</f>
        <v/>
      </c>
      <c r="E1154" s="15" t="str">
        <f>IF($S1154="","",INDEX(Transjer!$B$6:$B$125,$B1154))</f>
        <v/>
      </c>
      <c r="F1154" s="16" t="str">
        <f>IF($S1154="","",INDEX(Transjer!$C$6:$C$125,$B1154))</f>
        <v/>
      </c>
      <c r="G1154" s="17" t="str">
        <f>IF($S1154="","",INDEX(Skjermingsrenter!$A$6:$A$35,$C1154))</f>
        <v/>
      </c>
      <c r="H1154" s="18" t="str">
        <f>IF($S1154="","",INDEX(Transjer!$D$6:$D$125,$B1154))</f>
        <v/>
      </c>
      <c r="I1154" s="18" t="str">
        <f>IF($S1154="","",INDEX(Transjer!$E$6:$E$125,$B1154))</f>
        <v/>
      </c>
      <c r="J1154" s="19" t="str">
        <f>IF($S1154="","",INDEX(Skjermingsrenter!$B$6:$B$35,$C1154))</f>
        <v/>
      </c>
      <c r="K1154" s="20" t="str">
        <f t="shared" si="137"/>
        <v/>
      </c>
      <c r="L1154" s="21" t="str">
        <f>IF($S1154="","",IF($G1154&lt;YEAR($F1154),0,$H1154*SUMIFS(Utbytter!$D$6:$D$1005,Utbytter!$A$6:$A$1005,$E1154,Utbytter!$B$6:$B$1005,"&gt;="&amp;$K1154,Utbytter!$B$6:$B$1005,"&lt;="&amp;DATE($G1154,12,31))))</f>
        <v/>
      </c>
      <c r="M1154" s="21" t="str">
        <f t="shared" si="143"/>
        <v/>
      </c>
      <c r="N1154" s="21" t="str">
        <f t="shared" si="138"/>
        <v/>
      </c>
      <c r="O1154" s="21" t="str">
        <f t="shared" si="139"/>
        <v/>
      </c>
      <c r="P1154" s="21" t="str">
        <f t="shared" si="140"/>
        <v/>
      </c>
      <c r="Q1154" s="21" t="str">
        <f t="shared" si="141"/>
        <v/>
      </c>
      <c r="R1154" s="21" t="str">
        <f t="shared" si="142"/>
        <v/>
      </c>
      <c r="S1154" s="7" t="str">
        <f>IF(ROW()-5&lt;=Kontroll!$B$8,1,"")</f>
        <v/>
      </c>
    </row>
    <row r="1155" spans="1:19" x14ac:dyDescent="0.2">
      <c r="A1155" s="7" t="str">
        <f t="shared" si="136"/>
        <v/>
      </c>
      <c r="B1155" s="7" t="str">
        <f>IF($S1155="","",INT(($A1155-1)/Kontroll!$B$6)+1)</f>
        <v/>
      </c>
      <c r="C1155" s="7" t="str">
        <f>IF($S1155="","",MOD($A1155-1,Kontroll!$B$6)+1)</f>
        <v/>
      </c>
      <c r="D1155" s="15" t="str">
        <f>IF($S1155="","",INDEX(Transjer!$A$6:$A$125,$B1155))</f>
        <v/>
      </c>
      <c r="E1155" s="15" t="str">
        <f>IF($S1155="","",INDEX(Transjer!$B$6:$B$125,$B1155))</f>
        <v/>
      </c>
      <c r="F1155" s="16" t="str">
        <f>IF($S1155="","",INDEX(Transjer!$C$6:$C$125,$B1155))</f>
        <v/>
      </c>
      <c r="G1155" s="17" t="str">
        <f>IF($S1155="","",INDEX(Skjermingsrenter!$A$6:$A$35,$C1155))</f>
        <v/>
      </c>
      <c r="H1155" s="18" t="str">
        <f>IF($S1155="","",INDEX(Transjer!$D$6:$D$125,$B1155))</f>
        <v/>
      </c>
      <c r="I1155" s="18" t="str">
        <f>IF($S1155="","",INDEX(Transjer!$E$6:$E$125,$B1155))</f>
        <v/>
      </c>
      <c r="J1155" s="19" t="str">
        <f>IF($S1155="","",INDEX(Skjermingsrenter!$B$6:$B$35,$C1155))</f>
        <v/>
      </c>
      <c r="K1155" s="20" t="str">
        <f t="shared" si="137"/>
        <v/>
      </c>
      <c r="L1155" s="21" t="str">
        <f>IF($S1155="","",IF($G1155&lt;YEAR($F1155),0,$H1155*SUMIFS(Utbytter!$D$6:$D$1005,Utbytter!$A$6:$A$1005,$E1155,Utbytter!$B$6:$B$1005,"&gt;="&amp;$K1155,Utbytter!$B$6:$B$1005,"&lt;="&amp;DATE($G1155,12,31))))</f>
        <v/>
      </c>
      <c r="M1155" s="21" t="str">
        <f t="shared" si="143"/>
        <v/>
      </c>
      <c r="N1155" s="21" t="str">
        <f t="shared" si="138"/>
        <v/>
      </c>
      <c r="O1155" s="21" t="str">
        <f t="shared" si="139"/>
        <v/>
      </c>
      <c r="P1155" s="21" t="str">
        <f t="shared" si="140"/>
        <v/>
      </c>
      <c r="Q1155" s="21" t="str">
        <f t="shared" si="141"/>
        <v/>
      </c>
      <c r="R1155" s="21" t="str">
        <f t="shared" si="142"/>
        <v/>
      </c>
      <c r="S1155" s="7" t="str">
        <f>IF(ROW()-5&lt;=Kontroll!$B$8,1,"")</f>
        <v/>
      </c>
    </row>
    <row r="1156" spans="1:19" x14ac:dyDescent="0.2">
      <c r="A1156" s="7" t="str">
        <f t="shared" si="136"/>
        <v/>
      </c>
      <c r="B1156" s="7" t="str">
        <f>IF($S1156="","",INT(($A1156-1)/Kontroll!$B$6)+1)</f>
        <v/>
      </c>
      <c r="C1156" s="7" t="str">
        <f>IF($S1156="","",MOD($A1156-1,Kontroll!$B$6)+1)</f>
        <v/>
      </c>
      <c r="D1156" s="15" t="str">
        <f>IF($S1156="","",INDEX(Transjer!$A$6:$A$125,$B1156))</f>
        <v/>
      </c>
      <c r="E1156" s="15" t="str">
        <f>IF($S1156="","",INDEX(Transjer!$B$6:$B$125,$B1156))</f>
        <v/>
      </c>
      <c r="F1156" s="16" t="str">
        <f>IF($S1156="","",INDEX(Transjer!$C$6:$C$125,$B1156))</f>
        <v/>
      </c>
      <c r="G1156" s="17" t="str">
        <f>IF($S1156="","",INDEX(Skjermingsrenter!$A$6:$A$35,$C1156))</f>
        <v/>
      </c>
      <c r="H1156" s="18" t="str">
        <f>IF($S1156="","",INDEX(Transjer!$D$6:$D$125,$B1156))</f>
        <v/>
      </c>
      <c r="I1156" s="18" t="str">
        <f>IF($S1156="","",INDEX(Transjer!$E$6:$E$125,$B1156))</f>
        <v/>
      </c>
      <c r="J1156" s="19" t="str">
        <f>IF($S1156="","",INDEX(Skjermingsrenter!$B$6:$B$35,$C1156))</f>
        <v/>
      </c>
      <c r="K1156" s="20" t="str">
        <f t="shared" si="137"/>
        <v/>
      </c>
      <c r="L1156" s="21" t="str">
        <f>IF($S1156="","",IF($G1156&lt;YEAR($F1156),0,$H1156*SUMIFS(Utbytter!$D$6:$D$1005,Utbytter!$A$6:$A$1005,$E1156,Utbytter!$B$6:$B$1005,"&gt;="&amp;$K1156,Utbytter!$B$6:$B$1005,"&lt;="&amp;DATE($G1156,12,31))))</f>
        <v/>
      </c>
      <c r="M1156" s="21" t="str">
        <f t="shared" si="143"/>
        <v/>
      </c>
      <c r="N1156" s="21" t="str">
        <f t="shared" si="138"/>
        <v/>
      </c>
      <c r="O1156" s="21" t="str">
        <f t="shared" si="139"/>
        <v/>
      </c>
      <c r="P1156" s="21" t="str">
        <f t="shared" si="140"/>
        <v/>
      </c>
      <c r="Q1156" s="21" t="str">
        <f t="shared" si="141"/>
        <v/>
      </c>
      <c r="R1156" s="21" t="str">
        <f t="shared" si="142"/>
        <v/>
      </c>
      <c r="S1156" s="7" t="str">
        <f>IF(ROW()-5&lt;=Kontroll!$B$8,1,"")</f>
        <v/>
      </c>
    </row>
    <row r="1157" spans="1:19" x14ac:dyDescent="0.2">
      <c r="A1157" s="7" t="str">
        <f t="shared" si="136"/>
        <v/>
      </c>
      <c r="B1157" s="7" t="str">
        <f>IF($S1157="","",INT(($A1157-1)/Kontroll!$B$6)+1)</f>
        <v/>
      </c>
      <c r="C1157" s="7" t="str">
        <f>IF($S1157="","",MOD($A1157-1,Kontroll!$B$6)+1)</f>
        <v/>
      </c>
      <c r="D1157" s="15" t="str">
        <f>IF($S1157="","",INDEX(Transjer!$A$6:$A$125,$B1157))</f>
        <v/>
      </c>
      <c r="E1157" s="15" t="str">
        <f>IF($S1157="","",INDEX(Transjer!$B$6:$B$125,$B1157))</f>
        <v/>
      </c>
      <c r="F1157" s="16" t="str">
        <f>IF($S1157="","",INDEX(Transjer!$C$6:$C$125,$B1157))</f>
        <v/>
      </c>
      <c r="G1157" s="17" t="str">
        <f>IF($S1157="","",INDEX(Skjermingsrenter!$A$6:$A$35,$C1157))</f>
        <v/>
      </c>
      <c r="H1157" s="18" t="str">
        <f>IF($S1157="","",INDEX(Transjer!$D$6:$D$125,$B1157))</f>
        <v/>
      </c>
      <c r="I1157" s="18" t="str">
        <f>IF($S1157="","",INDEX(Transjer!$E$6:$E$125,$B1157))</f>
        <v/>
      </c>
      <c r="J1157" s="19" t="str">
        <f>IF($S1157="","",INDEX(Skjermingsrenter!$B$6:$B$35,$C1157))</f>
        <v/>
      </c>
      <c r="K1157" s="20" t="str">
        <f t="shared" si="137"/>
        <v/>
      </c>
      <c r="L1157" s="21" t="str">
        <f>IF($S1157="","",IF($G1157&lt;YEAR($F1157),0,$H1157*SUMIFS(Utbytter!$D$6:$D$1005,Utbytter!$A$6:$A$1005,$E1157,Utbytter!$B$6:$B$1005,"&gt;="&amp;$K1157,Utbytter!$B$6:$B$1005,"&lt;="&amp;DATE($G1157,12,31))))</f>
        <v/>
      </c>
      <c r="M1157" s="21" t="str">
        <f t="shared" si="143"/>
        <v/>
      </c>
      <c r="N1157" s="21" t="str">
        <f t="shared" si="138"/>
        <v/>
      </c>
      <c r="O1157" s="21" t="str">
        <f t="shared" si="139"/>
        <v/>
      </c>
      <c r="P1157" s="21" t="str">
        <f t="shared" si="140"/>
        <v/>
      </c>
      <c r="Q1157" s="21" t="str">
        <f t="shared" si="141"/>
        <v/>
      </c>
      <c r="R1157" s="21" t="str">
        <f t="shared" si="142"/>
        <v/>
      </c>
      <c r="S1157" s="7" t="str">
        <f>IF(ROW()-5&lt;=Kontroll!$B$8,1,"")</f>
        <v/>
      </c>
    </row>
    <row r="1158" spans="1:19" x14ac:dyDescent="0.2">
      <c r="A1158" s="7" t="str">
        <f t="shared" ref="A1158:A1221" si="144">IF($S1158="","",ROW()-5)</f>
        <v/>
      </c>
      <c r="B1158" s="7" t="str">
        <f>IF($S1158="","",INT(($A1158-1)/Kontroll!$B$6)+1)</f>
        <v/>
      </c>
      <c r="C1158" s="7" t="str">
        <f>IF($S1158="","",MOD($A1158-1,Kontroll!$B$6)+1)</f>
        <v/>
      </c>
      <c r="D1158" s="15" t="str">
        <f>IF($S1158="","",INDEX(Transjer!$A$6:$A$125,$B1158))</f>
        <v/>
      </c>
      <c r="E1158" s="15" t="str">
        <f>IF($S1158="","",INDEX(Transjer!$B$6:$B$125,$B1158))</f>
        <v/>
      </c>
      <c r="F1158" s="16" t="str">
        <f>IF($S1158="","",INDEX(Transjer!$C$6:$C$125,$B1158))</f>
        <v/>
      </c>
      <c r="G1158" s="17" t="str">
        <f>IF($S1158="","",INDEX(Skjermingsrenter!$A$6:$A$35,$C1158))</f>
        <v/>
      </c>
      <c r="H1158" s="18" t="str">
        <f>IF($S1158="","",INDEX(Transjer!$D$6:$D$125,$B1158))</f>
        <v/>
      </c>
      <c r="I1158" s="18" t="str">
        <f>IF($S1158="","",INDEX(Transjer!$E$6:$E$125,$B1158))</f>
        <v/>
      </c>
      <c r="J1158" s="19" t="str">
        <f>IF($S1158="","",INDEX(Skjermingsrenter!$B$6:$B$35,$C1158))</f>
        <v/>
      </c>
      <c r="K1158" s="20" t="str">
        <f t="shared" ref="K1158:K1221" si="145">IF($S1158="","",MAX(DATE($G1158,1,1),$F1158))</f>
        <v/>
      </c>
      <c r="L1158" s="21" t="str">
        <f>IF($S1158="","",IF($G1158&lt;YEAR($F1158),0,$H1158*SUMIFS(Utbytter!$D$6:$D$1005,Utbytter!$A$6:$A$1005,$E1158,Utbytter!$B$6:$B$1005,"&gt;="&amp;$K1158,Utbytter!$B$6:$B$1005,"&lt;="&amp;DATE($G1158,12,31))))</f>
        <v/>
      </c>
      <c r="M1158" s="21" t="str">
        <f t="shared" si="143"/>
        <v/>
      </c>
      <c r="N1158" s="21" t="str">
        <f t="shared" ref="N1158:N1221" si="146">IF($S1158="","",IF($F1158&lt;=DATE($G1158,12,31),($I1158+$M1158)*$J1158,0))</f>
        <v/>
      </c>
      <c r="O1158" s="21" t="str">
        <f t="shared" ref="O1158:O1221" si="147">IF($S1158="","",$M1158+$N1158)</f>
        <v/>
      </c>
      <c r="P1158" s="21" t="str">
        <f t="shared" ref="P1158:P1221" si="148">IF($S1158="","",MIN($L1158,$O1158))</f>
        <v/>
      </c>
      <c r="Q1158" s="21" t="str">
        <f t="shared" ref="Q1158:Q1221" si="149">IF($S1158="","",$O1158-$P1158)</f>
        <v/>
      </c>
      <c r="R1158" s="21" t="str">
        <f t="shared" ref="R1158:R1221" si="150">IF($S1158="","",$L1158-$P1158)</f>
        <v/>
      </c>
      <c r="S1158" s="7" t="str">
        <f>IF(ROW()-5&lt;=Kontroll!$B$8,1,"")</f>
        <v/>
      </c>
    </row>
    <row r="1159" spans="1:19" x14ac:dyDescent="0.2">
      <c r="A1159" s="7" t="str">
        <f t="shared" si="144"/>
        <v/>
      </c>
      <c r="B1159" s="7" t="str">
        <f>IF($S1159="","",INT(($A1159-1)/Kontroll!$B$6)+1)</f>
        <v/>
      </c>
      <c r="C1159" s="7" t="str">
        <f>IF($S1159="","",MOD($A1159-1,Kontroll!$B$6)+1)</f>
        <v/>
      </c>
      <c r="D1159" s="15" t="str">
        <f>IF($S1159="","",INDEX(Transjer!$A$6:$A$125,$B1159))</f>
        <v/>
      </c>
      <c r="E1159" s="15" t="str">
        <f>IF($S1159="","",INDEX(Transjer!$B$6:$B$125,$B1159))</f>
        <v/>
      </c>
      <c r="F1159" s="16" t="str">
        <f>IF($S1159="","",INDEX(Transjer!$C$6:$C$125,$B1159))</f>
        <v/>
      </c>
      <c r="G1159" s="17" t="str">
        <f>IF($S1159="","",INDEX(Skjermingsrenter!$A$6:$A$35,$C1159))</f>
        <v/>
      </c>
      <c r="H1159" s="18" t="str">
        <f>IF($S1159="","",INDEX(Transjer!$D$6:$D$125,$B1159))</f>
        <v/>
      </c>
      <c r="I1159" s="18" t="str">
        <f>IF($S1159="","",INDEX(Transjer!$E$6:$E$125,$B1159))</f>
        <v/>
      </c>
      <c r="J1159" s="19" t="str">
        <f>IF($S1159="","",INDEX(Skjermingsrenter!$B$6:$B$35,$C1159))</f>
        <v/>
      </c>
      <c r="K1159" s="20" t="str">
        <f t="shared" si="145"/>
        <v/>
      </c>
      <c r="L1159" s="21" t="str">
        <f>IF($S1159="","",IF($G1159&lt;YEAR($F1159),0,$H1159*SUMIFS(Utbytter!$D$6:$D$1005,Utbytter!$A$6:$A$1005,$E1159,Utbytter!$B$6:$B$1005,"&gt;="&amp;$K1159,Utbytter!$B$6:$B$1005,"&lt;="&amp;DATE($G1159,12,31))))</f>
        <v/>
      </c>
      <c r="M1159" s="21" t="str">
        <f t="shared" ref="M1159:M1222" si="151">IF($S1159="","",IF($C1159=1,0,IF($D1159=$D1158,$Q1158,0)))</f>
        <v/>
      </c>
      <c r="N1159" s="21" t="str">
        <f t="shared" si="146"/>
        <v/>
      </c>
      <c r="O1159" s="21" t="str">
        <f t="shared" si="147"/>
        <v/>
      </c>
      <c r="P1159" s="21" t="str">
        <f t="shared" si="148"/>
        <v/>
      </c>
      <c r="Q1159" s="21" t="str">
        <f t="shared" si="149"/>
        <v/>
      </c>
      <c r="R1159" s="21" t="str">
        <f t="shared" si="150"/>
        <v/>
      </c>
      <c r="S1159" s="7" t="str">
        <f>IF(ROW()-5&lt;=Kontroll!$B$8,1,"")</f>
        <v/>
      </c>
    </row>
    <row r="1160" spans="1:19" x14ac:dyDescent="0.2">
      <c r="A1160" s="7" t="str">
        <f t="shared" si="144"/>
        <v/>
      </c>
      <c r="B1160" s="7" t="str">
        <f>IF($S1160="","",INT(($A1160-1)/Kontroll!$B$6)+1)</f>
        <v/>
      </c>
      <c r="C1160" s="7" t="str">
        <f>IF($S1160="","",MOD($A1160-1,Kontroll!$B$6)+1)</f>
        <v/>
      </c>
      <c r="D1160" s="15" t="str">
        <f>IF($S1160="","",INDEX(Transjer!$A$6:$A$125,$B1160))</f>
        <v/>
      </c>
      <c r="E1160" s="15" t="str">
        <f>IF($S1160="","",INDEX(Transjer!$B$6:$B$125,$B1160))</f>
        <v/>
      </c>
      <c r="F1160" s="16" t="str">
        <f>IF($S1160="","",INDEX(Transjer!$C$6:$C$125,$B1160))</f>
        <v/>
      </c>
      <c r="G1160" s="17" t="str">
        <f>IF($S1160="","",INDEX(Skjermingsrenter!$A$6:$A$35,$C1160))</f>
        <v/>
      </c>
      <c r="H1160" s="18" t="str">
        <f>IF($S1160="","",INDEX(Transjer!$D$6:$D$125,$B1160))</f>
        <v/>
      </c>
      <c r="I1160" s="18" t="str">
        <f>IF($S1160="","",INDEX(Transjer!$E$6:$E$125,$B1160))</f>
        <v/>
      </c>
      <c r="J1160" s="19" t="str">
        <f>IF($S1160="","",INDEX(Skjermingsrenter!$B$6:$B$35,$C1160))</f>
        <v/>
      </c>
      <c r="K1160" s="20" t="str">
        <f t="shared" si="145"/>
        <v/>
      </c>
      <c r="L1160" s="21" t="str">
        <f>IF($S1160="","",IF($G1160&lt;YEAR($F1160),0,$H1160*SUMIFS(Utbytter!$D$6:$D$1005,Utbytter!$A$6:$A$1005,$E1160,Utbytter!$B$6:$B$1005,"&gt;="&amp;$K1160,Utbytter!$B$6:$B$1005,"&lt;="&amp;DATE($G1160,12,31))))</f>
        <v/>
      </c>
      <c r="M1160" s="21" t="str">
        <f t="shared" si="151"/>
        <v/>
      </c>
      <c r="N1160" s="21" t="str">
        <f t="shared" si="146"/>
        <v/>
      </c>
      <c r="O1160" s="21" t="str">
        <f t="shared" si="147"/>
        <v/>
      </c>
      <c r="P1160" s="21" t="str">
        <f t="shared" si="148"/>
        <v/>
      </c>
      <c r="Q1160" s="21" t="str">
        <f t="shared" si="149"/>
        <v/>
      </c>
      <c r="R1160" s="21" t="str">
        <f t="shared" si="150"/>
        <v/>
      </c>
      <c r="S1160" s="7" t="str">
        <f>IF(ROW()-5&lt;=Kontroll!$B$8,1,"")</f>
        <v/>
      </c>
    </row>
    <row r="1161" spans="1:19" x14ac:dyDescent="0.2">
      <c r="A1161" s="7" t="str">
        <f t="shared" si="144"/>
        <v/>
      </c>
      <c r="B1161" s="7" t="str">
        <f>IF($S1161="","",INT(($A1161-1)/Kontroll!$B$6)+1)</f>
        <v/>
      </c>
      <c r="C1161" s="7" t="str">
        <f>IF($S1161="","",MOD($A1161-1,Kontroll!$B$6)+1)</f>
        <v/>
      </c>
      <c r="D1161" s="15" t="str">
        <f>IF($S1161="","",INDEX(Transjer!$A$6:$A$125,$B1161))</f>
        <v/>
      </c>
      <c r="E1161" s="15" t="str">
        <f>IF($S1161="","",INDEX(Transjer!$B$6:$B$125,$B1161))</f>
        <v/>
      </c>
      <c r="F1161" s="16" t="str">
        <f>IF($S1161="","",INDEX(Transjer!$C$6:$C$125,$B1161))</f>
        <v/>
      </c>
      <c r="G1161" s="17" t="str">
        <f>IF($S1161="","",INDEX(Skjermingsrenter!$A$6:$A$35,$C1161))</f>
        <v/>
      </c>
      <c r="H1161" s="18" t="str">
        <f>IF($S1161="","",INDEX(Transjer!$D$6:$D$125,$B1161))</f>
        <v/>
      </c>
      <c r="I1161" s="18" t="str">
        <f>IF($S1161="","",INDEX(Transjer!$E$6:$E$125,$B1161))</f>
        <v/>
      </c>
      <c r="J1161" s="19" t="str">
        <f>IF($S1161="","",INDEX(Skjermingsrenter!$B$6:$B$35,$C1161))</f>
        <v/>
      </c>
      <c r="K1161" s="20" t="str">
        <f t="shared" si="145"/>
        <v/>
      </c>
      <c r="L1161" s="21" t="str">
        <f>IF($S1161="","",IF($G1161&lt;YEAR($F1161),0,$H1161*SUMIFS(Utbytter!$D$6:$D$1005,Utbytter!$A$6:$A$1005,$E1161,Utbytter!$B$6:$B$1005,"&gt;="&amp;$K1161,Utbytter!$B$6:$B$1005,"&lt;="&amp;DATE($G1161,12,31))))</f>
        <v/>
      </c>
      <c r="M1161" s="21" t="str">
        <f t="shared" si="151"/>
        <v/>
      </c>
      <c r="N1161" s="21" t="str">
        <f t="shared" si="146"/>
        <v/>
      </c>
      <c r="O1161" s="21" t="str">
        <f t="shared" si="147"/>
        <v/>
      </c>
      <c r="P1161" s="21" t="str">
        <f t="shared" si="148"/>
        <v/>
      </c>
      <c r="Q1161" s="21" t="str">
        <f t="shared" si="149"/>
        <v/>
      </c>
      <c r="R1161" s="21" t="str">
        <f t="shared" si="150"/>
        <v/>
      </c>
      <c r="S1161" s="7" t="str">
        <f>IF(ROW()-5&lt;=Kontroll!$B$8,1,"")</f>
        <v/>
      </c>
    </row>
    <row r="1162" spans="1:19" x14ac:dyDescent="0.2">
      <c r="A1162" s="7" t="str">
        <f t="shared" si="144"/>
        <v/>
      </c>
      <c r="B1162" s="7" t="str">
        <f>IF($S1162="","",INT(($A1162-1)/Kontroll!$B$6)+1)</f>
        <v/>
      </c>
      <c r="C1162" s="7" t="str">
        <f>IF($S1162="","",MOD($A1162-1,Kontroll!$B$6)+1)</f>
        <v/>
      </c>
      <c r="D1162" s="15" t="str">
        <f>IF($S1162="","",INDEX(Transjer!$A$6:$A$125,$B1162))</f>
        <v/>
      </c>
      <c r="E1162" s="15" t="str">
        <f>IF($S1162="","",INDEX(Transjer!$B$6:$B$125,$B1162))</f>
        <v/>
      </c>
      <c r="F1162" s="16" t="str">
        <f>IF($S1162="","",INDEX(Transjer!$C$6:$C$125,$B1162))</f>
        <v/>
      </c>
      <c r="G1162" s="17" t="str">
        <f>IF($S1162="","",INDEX(Skjermingsrenter!$A$6:$A$35,$C1162))</f>
        <v/>
      </c>
      <c r="H1162" s="18" t="str">
        <f>IF($S1162="","",INDEX(Transjer!$D$6:$D$125,$B1162))</f>
        <v/>
      </c>
      <c r="I1162" s="18" t="str">
        <f>IF($S1162="","",INDEX(Transjer!$E$6:$E$125,$B1162))</f>
        <v/>
      </c>
      <c r="J1162" s="19" t="str">
        <f>IF($S1162="","",INDEX(Skjermingsrenter!$B$6:$B$35,$C1162))</f>
        <v/>
      </c>
      <c r="K1162" s="20" t="str">
        <f t="shared" si="145"/>
        <v/>
      </c>
      <c r="L1162" s="21" t="str">
        <f>IF($S1162="","",IF($G1162&lt;YEAR($F1162),0,$H1162*SUMIFS(Utbytter!$D$6:$D$1005,Utbytter!$A$6:$A$1005,$E1162,Utbytter!$B$6:$B$1005,"&gt;="&amp;$K1162,Utbytter!$B$6:$B$1005,"&lt;="&amp;DATE($G1162,12,31))))</f>
        <v/>
      </c>
      <c r="M1162" s="21" t="str">
        <f t="shared" si="151"/>
        <v/>
      </c>
      <c r="N1162" s="21" t="str">
        <f t="shared" si="146"/>
        <v/>
      </c>
      <c r="O1162" s="21" t="str">
        <f t="shared" si="147"/>
        <v/>
      </c>
      <c r="P1162" s="21" t="str">
        <f t="shared" si="148"/>
        <v/>
      </c>
      <c r="Q1162" s="21" t="str">
        <f t="shared" si="149"/>
        <v/>
      </c>
      <c r="R1162" s="21" t="str">
        <f t="shared" si="150"/>
        <v/>
      </c>
      <c r="S1162" s="7" t="str">
        <f>IF(ROW()-5&lt;=Kontroll!$B$8,1,"")</f>
        <v/>
      </c>
    </row>
    <row r="1163" spans="1:19" x14ac:dyDescent="0.2">
      <c r="A1163" s="7" t="str">
        <f t="shared" si="144"/>
        <v/>
      </c>
      <c r="B1163" s="7" t="str">
        <f>IF($S1163="","",INT(($A1163-1)/Kontroll!$B$6)+1)</f>
        <v/>
      </c>
      <c r="C1163" s="7" t="str">
        <f>IF($S1163="","",MOD($A1163-1,Kontroll!$B$6)+1)</f>
        <v/>
      </c>
      <c r="D1163" s="15" t="str">
        <f>IF($S1163="","",INDEX(Transjer!$A$6:$A$125,$B1163))</f>
        <v/>
      </c>
      <c r="E1163" s="15" t="str">
        <f>IF($S1163="","",INDEX(Transjer!$B$6:$B$125,$B1163))</f>
        <v/>
      </c>
      <c r="F1163" s="16" t="str">
        <f>IF($S1163="","",INDEX(Transjer!$C$6:$C$125,$B1163))</f>
        <v/>
      </c>
      <c r="G1163" s="17" t="str">
        <f>IF($S1163="","",INDEX(Skjermingsrenter!$A$6:$A$35,$C1163))</f>
        <v/>
      </c>
      <c r="H1163" s="18" t="str">
        <f>IF($S1163="","",INDEX(Transjer!$D$6:$D$125,$B1163))</f>
        <v/>
      </c>
      <c r="I1163" s="18" t="str">
        <f>IF($S1163="","",INDEX(Transjer!$E$6:$E$125,$B1163))</f>
        <v/>
      </c>
      <c r="J1163" s="19" t="str">
        <f>IF($S1163="","",INDEX(Skjermingsrenter!$B$6:$B$35,$C1163))</f>
        <v/>
      </c>
      <c r="K1163" s="20" t="str">
        <f t="shared" si="145"/>
        <v/>
      </c>
      <c r="L1163" s="21" t="str">
        <f>IF($S1163="","",IF($G1163&lt;YEAR($F1163),0,$H1163*SUMIFS(Utbytter!$D$6:$D$1005,Utbytter!$A$6:$A$1005,$E1163,Utbytter!$B$6:$B$1005,"&gt;="&amp;$K1163,Utbytter!$B$6:$B$1005,"&lt;="&amp;DATE($G1163,12,31))))</f>
        <v/>
      </c>
      <c r="M1163" s="21" t="str">
        <f t="shared" si="151"/>
        <v/>
      </c>
      <c r="N1163" s="21" t="str">
        <f t="shared" si="146"/>
        <v/>
      </c>
      <c r="O1163" s="21" t="str">
        <f t="shared" si="147"/>
        <v/>
      </c>
      <c r="P1163" s="21" t="str">
        <f t="shared" si="148"/>
        <v/>
      </c>
      <c r="Q1163" s="21" t="str">
        <f t="shared" si="149"/>
        <v/>
      </c>
      <c r="R1163" s="21" t="str">
        <f t="shared" si="150"/>
        <v/>
      </c>
      <c r="S1163" s="7" t="str">
        <f>IF(ROW()-5&lt;=Kontroll!$B$8,1,"")</f>
        <v/>
      </c>
    </row>
    <row r="1164" spans="1:19" x14ac:dyDescent="0.2">
      <c r="A1164" s="7" t="str">
        <f t="shared" si="144"/>
        <v/>
      </c>
      <c r="B1164" s="7" t="str">
        <f>IF($S1164="","",INT(($A1164-1)/Kontroll!$B$6)+1)</f>
        <v/>
      </c>
      <c r="C1164" s="7" t="str">
        <f>IF($S1164="","",MOD($A1164-1,Kontroll!$B$6)+1)</f>
        <v/>
      </c>
      <c r="D1164" s="15" t="str">
        <f>IF($S1164="","",INDEX(Transjer!$A$6:$A$125,$B1164))</f>
        <v/>
      </c>
      <c r="E1164" s="15" t="str">
        <f>IF($S1164="","",INDEX(Transjer!$B$6:$B$125,$B1164))</f>
        <v/>
      </c>
      <c r="F1164" s="16" t="str">
        <f>IF($S1164="","",INDEX(Transjer!$C$6:$C$125,$B1164))</f>
        <v/>
      </c>
      <c r="G1164" s="17" t="str">
        <f>IF($S1164="","",INDEX(Skjermingsrenter!$A$6:$A$35,$C1164))</f>
        <v/>
      </c>
      <c r="H1164" s="18" t="str">
        <f>IF($S1164="","",INDEX(Transjer!$D$6:$D$125,$B1164))</f>
        <v/>
      </c>
      <c r="I1164" s="18" t="str">
        <f>IF($S1164="","",INDEX(Transjer!$E$6:$E$125,$B1164))</f>
        <v/>
      </c>
      <c r="J1164" s="19" t="str">
        <f>IF($S1164="","",INDEX(Skjermingsrenter!$B$6:$B$35,$C1164))</f>
        <v/>
      </c>
      <c r="K1164" s="20" t="str">
        <f t="shared" si="145"/>
        <v/>
      </c>
      <c r="L1164" s="21" t="str">
        <f>IF($S1164="","",IF($G1164&lt;YEAR($F1164),0,$H1164*SUMIFS(Utbytter!$D$6:$D$1005,Utbytter!$A$6:$A$1005,$E1164,Utbytter!$B$6:$B$1005,"&gt;="&amp;$K1164,Utbytter!$B$6:$B$1005,"&lt;="&amp;DATE($G1164,12,31))))</f>
        <v/>
      </c>
      <c r="M1164" s="21" t="str">
        <f t="shared" si="151"/>
        <v/>
      </c>
      <c r="N1164" s="21" t="str">
        <f t="shared" si="146"/>
        <v/>
      </c>
      <c r="O1164" s="21" t="str">
        <f t="shared" si="147"/>
        <v/>
      </c>
      <c r="P1164" s="21" t="str">
        <f t="shared" si="148"/>
        <v/>
      </c>
      <c r="Q1164" s="21" t="str">
        <f t="shared" si="149"/>
        <v/>
      </c>
      <c r="R1164" s="21" t="str">
        <f t="shared" si="150"/>
        <v/>
      </c>
      <c r="S1164" s="7" t="str">
        <f>IF(ROW()-5&lt;=Kontroll!$B$8,1,"")</f>
        <v/>
      </c>
    </row>
    <row r="1165" spans="1:19" x14ac:dyDescent="0.2">
      <c r="A1165" s="7" t="str">
        <f t="shared" si="144"/>
        <v/>
      </c>
      <c r="B1165" s="7" t="str">
        <f>IF($S1165="","",INT(($A1165-1)/Kontroll!$B$6)+1)</f>
        <v/>
      </c>
      <c r="C1165" s="7" t="str">
        <f>IF($S1165="","",MOD($A1165-1,Kontroll!$B$6)+1)</f>
        <v/>
      </c>
      <c r="D1165" s="15" t="str">
        <f>IF($S1165="","",INDEX(Transjer!$A$6:$A$125,$B1165))</f>
        <v/>
      </c>
      <c r="E1165" s="15" t="str">
        <f>IF($S1165="","",INDEX(Transjer!$B$6:$B$125,$B1165))</f>
        <v/>
      </c>
      <c r="F1165" s="16" t="str">
        <f>IF($S1165="","",INDEX(Transjer!$C$6:$C$125,$B1165))</f>
        <v/>
      </c>
      <c r="G1165" s="17" t="str">
        <f>IF($S1165="","",INDEX(Skjermingsrenter!$A$6:$A$35,$C1165))</f>
        <v/>
      </c>
      <c r="H1165" s="18" t="str">
        <f>IF($S1165="","",INDEX(Transjer!$D$6:$D$125,$B1165))</f>
        <v/>
      </c>
      <c r="I1165" s="18" t="str">
        <f>IF($S1165="","",INDEX(Transjer!$E$6:$E$125,$B1165))</f>
        <v/>
      </c>
      <c r="J1165" s="19" t="str">
        <f>IF($S1165="","",INDEX(Skjermingsrenter!$B$6:$B$35,$C1165))</f>
        <v/>
      </c>
      <c r="K1165" s="20" t="str">
        <f t="shared" si="145"/>
        <v/>
      </c>
      <c r="L1165" s="21" t="str">
        <f>IF($S1165="","",IF($G1165&lt;YEAR($F1165),0,$H1165*SUMIFS(Utbytter!$D$6:$D$1005,Utbytter!$A$6:$A$1005,$E1165,Utbytter!$B$6:$B$1005,"&gt;="&amp;$K1165,Utbytter!$B$6:$B$1005,"&lt;="&amp;DATE($G1165,12,31))))</f>
        <v/>
      </c>
      <c r="M1165" s="21" t="str">
        <f t="shared" si="151"/>
        <v/>
      </c>
      <c r="N1165" s="21" t="str">
        <f t="shared" si="146"/>
        <v/>
      </c>
      <c r="O1165" s="21" t="str">
        <f t="shared" si="147"/>
        <v/>
      </c>
      <c r="P1165" s="21" t="str">
        <f t="shared" si="148"/>
        <v/>
      </c>
      <c r="Q1165" s="21" t="str">
        <f t="shared" si="149"/>
        <v/>
      </c>
      <c r="R1165" s="21" t="str">
        <f t="shared" si="150"/>
        <v/>
      </c>
      <c r="S1165" s="7" t="str">
        <f>IF(ROW()-5&lt;=Kontroll!$B$8,1,"")</f>
        <v/>
      </c>
    </row>
    <row r="1166" spans="1:19" x14ac:dyDescent="0.2">
      <c r="A1166" s="7" t="str">
        <f t="shared" si="144"/>
        <v/>
      </c>
      <c r="B1166" s="7" t="str">
        <f>IF($S1166="","",INT(($A1166-1)/Kontroll!$B$6)+1)</f>
        <v/>
      </c>
      <c r="C1166" s="7" t="str">
        <f>IF($S1166="","",MOD($A1166-1,Kontroll!$B$6)+1)</f>
        <v/>
      </c>
      <c r="D1166" s="15" t="str">
        <f>IF($S1166="","",INDEX(Transjer!$A$6:$A$125,$B1166))</f>
        <v/>
      </c>
      <c r="E1166" s="15" t="str">
        <f>IF($S1166="","",INDEX(Transjer!$B$6:$B$125,$B1166))</f>
        <v/>
      </c>
      <c r="F1166" s="16" t="str">
        <f>IF($S1166="","",INDEX(Transjer!$C$6:$C$125,$B1166))</f>
        <v/>
      </c>
      <c r="G1166" s="17" t="str">
        <f>IF($S1166="","",INDEX(Skjermingsrenter!$A$6:$A$35,$C1166))</f>
        <v/>
      </c>
      <c r="H1166" s="18" t="str">
        <f>IF($S1166="","",INDEX(Transjer!$D$6:$D$125,$B1166))</f>
        <v/>
      </c>
      <c r="I1166" s="18" t="str">
        <f>IF($S1166="","",INDEX(Transjer!$E$6:$E$125,$B1166))</f>
        <v/>
      </c>
      <c r="J1166" s="19" t="str">
        <f>IF($S1166="","",INDEX(Skjermingsrenter!$B$6:$B$35,$C1166))</f>
        <v/>
      </c>
      <c r="K1166" s="20" t="str">
        <f t="shared" si="145"/>
        <v/>
      </c>
      <c r="L1166" s="21" t="str">
        <f>IF($S1166="","",IF($G1166&lt;YEAR($F1166),0,$H1166*SUMIFS(Utbytter!$D$6:$D$1005,Utbytter!$A$6:$A$1005,$E1166,Utbytter!$B$6:$B$1005,"&gt;="&amp;$K1166,Utbytter!$B$6:$B$1005,"&lt;="&amp;DATE($G1166,12,31))))</f>
        <v/>
      </c>
      <c r="M1166" s="21" t="str">
        <f t="shared" si="151"/>
        <v/>
      </c>
      <c r="N1166" s="21" t="str">
        <f t="shared" si="146"/>
        <v/>
      </c>
      <c r="O1166" s="21" t="str">
        <f t="shared" si="147"/>
        <v/>
      </c>
      <c r="P1166" s="21" t="str">
        <f t="shared" si="148"/>
        <v/>
      </c>
      <c r="Q1166" s="21" t="str">
        <f t="shared" si="149"/>
        <v/>
      </c>
      <c r="R1166" s="21" t="str">
        <f t="shared" si="150"/>
        <v/>
      </c>
      <c r="S1166" s="7" t="str">
        <f>IF(ROW()-5&lt;=Kontroll!$B$8,1,"")</f>
        <v/>
      </c>
    </row>
    <row r="1167" spans="1:19" x14ac:dyDescent="0.2">
      <c r="A1167" s="7" t="str">
        <f t="shared" si="144"/>
        <v/>
      </c>
      <c r="B1167" s="7" t="str">
        <f>IF($S1167="","",INT(($A1167-1)/Kontroll!$B$6)+1)</f>
        <v/>
      </c>
      <c r="C1167" s="7" t="str">
        <f>IF($S1167="","",MOD($A1167-1,Kontroll!$B$6)+1)</f>
        <v/>
      </c>
      <c r="D1167" s="15" t="str">
        <f>IF($S1167="","",INDEX(Transjer!$A$6:$A$125,$B1167))</f>
        <v/>
      </c>
      <c r="E1167" s="15" t="str">
        <f>IF($S1167="","",INDEX(Transjer!$B$6:$B$125,$B1167))</f>
        <v/>
      </c>
      <c r="F1167" s="16" t="str">
        <f>IF($S1167="","",INDEX(Transjer!$C$6:$C$125,$B1167))</f>
        <v/>
      </c>
      <c r="G1167" s="17" t="str">
        <f>IF($S1167="","",INDEX(Skjermingsrenter!$A$6:$A$35,$C1167))</f>
        <v/>
      </c>
      <c r="H1167" s="18" t="str">
        <f>IF($S1167="","",INDEX(Transjer!$D$6:$D$125,$B1167))</f>
        <v/>
      </c>
      <c r="I1167" s="18" t="str">
        <f>IF($S1167="","",INDEX(Transjer!$E$6:$E$125,$B1167))</f>
        <v/>
      </c>
      <c r="J1167" s="19" t="str">
        <f>IF($S1167="","",INDEX(Skjermingsrenter!$B$6:$B$35,$C1167))</f>
        <v/>
      </c>
      <c r="K1167" s="20" t="str">
        <f t="shared" si="145"/>
        <v/>
      </c>
      <c r="L1167" s="21" t="str">
        <f>IF($S1167="","",IF($G1167&lt;YEAR($F1167),0,$H1167*SUMIFS(Utbytter!$D$6:$D$1005,Utbytter!$A$6:$A$1005,$E1167,Utbytter!$B$6:$B$1005,"&gt;="&amp;$K1167,Utbytter!$B$6:$B$1005,"&lt;="&amp;DATE($G1167,12,31))))</f>
        <v/>
      </c>
      <c r="M1167" s="21" t="str">
        <f t="shared" si="151"/>
        <v/>
      </c>
      <c r="N1167" s="21" t="str">
        <f t="shared" si="146"/>
        <v/>
      </c>
      <c r="O1167" s="21" t="str">
        <f t="shared" si="147"/>
        <v/>
      </c>
      <c r="P1167" s="21" t="str">
        <f t="shared" si="148"/>
        <v/>
      </c>
      <c r="Q1167" s="21" t="str">
        <f t="shared" si="149"/>
        <v/>
      </c>
      <c r="R1167" s="21" t="str">
        <f t="shared" si="150"/>
        <v/>
      </c>
      <c r="S1167" s="7" t="str">
        <f>IF(ROW()-5&lt;=Kontroll!$B$8,1,"")</f>
        <v/>
      </c>
    </row>
    <row r="1168" spans="1:19" x14ac:dyDescent="0.2">
      <c r="A1168" s="7" t="str">
        <f t="shared" si="144"/>
        <v/>
      </c>
      <c r="B1168" s="7" t="str">
        <f>IF($S1168="","",INT(($A1168-1)/Kontroll!$B$6)+1)</f>
        <v/>
      </c>
      <c r="C1168" s="7" t="str">
        <f>IF($S1168="","",MOD($A1168-1,Kontroll!$B$6)+1)</f>
        <v/>
      </c>
      <c r="D1168" s="15" t="str">
        <f>IF($S1168="","",INDEX(Transjer!$A$6:$A$125,$B1168))</f>
        <v/>
      </c>
      <c r="E1168" s="15" t="str">
        <f>IF($S1168="","",INDEX(Transjer!$B$6:$B$125,$B1168))</f>
        <v/>
      </c>
      <c r="F1168" s="16" t="str">
        <f>IF($S1168="","",INDEX(Transjer!$C$6:$C$125,$B1168))</f>
        <v/>
      </c>
      <c r="G1168" s="17" t="str">
        <f>IF($S1168="","",INDEX(Skjermingsrenter!$A$6:$A$35,$C1168))</f>
        <v/>
      </c>
      <c r="H1168" s="18" t="str">
        <f>IF($S1168="","",INDEX(Transjer!$D$6:$D$125,$B1168))</f>
        <v/>
      </c>
      <c r="I1168" s="18" t="str">
        <f>IF($S1168="","",INDEX(Transjer!$E$6:$E$125,$B1168))</f>
        <v/>
      </c>
      <c r="J1168" s="19" t="str">
        <f>IF($S1168="","",INDEX(Skjermingsrenter!$B$6:$B$35,$C1168))</f>
        <v/>
      </c>
      <c r="K1168" s="20" t="str">
        <f t="shared" si="145"/>
        <v/>
      </c>
      <c r="L1168" s="21" t="str">
        <f>IF($S1168="","",IF($G1168&lt;YEAR($F1168),0,$H1168*SUMIFS(Utbytter!$D$6:$D$1005,Utbytter!$A$6:$A$1005,$E1168,Utbytter!$B$6:$B$1005,"&gt;="&amp;$K1168,Utbytter!$B$6:$B$1005,"&lt;="&amp;DATE($G1168,12,31))))</f>
        <v/>
      </c>
      <c r="M1168" s="21" t="str">
        <f t="shared" si="151"/>
        <v/>
      </c>
      <c r="N1168" s="21" t="str">
        <f t="shared" si="146"/>
        <v/>
      </c>
      <c r="O1168" s="21" t="str">
        <f t="shared" si="147"/>
        <v/>
      </c>
      <c r="P1168" s="21" t="str">
        <f t="shared" si="148"/>
        <v/>
      </c>
      <c r="Q1168" s="21" t="str">
        <f t="shared" si="149"/>
        <v/>
      </c>
      <c r="R1168" s="21" t="str">
        <f t="shared" si="150"/>
        <v/>
      </c>
      <c r="S1168" s="7" t="str">
        <f>IF(ROW()-5&lt;=Kontroll!$B$8,1,"")</f>
        <v/>
      </c>
    </row>
    <row r="1169" spans="1:19" x14ac:dyDescent="0.2">
      <c r="A1169" s="7" t="str">
        <f t="shared" si="144"/>
        <v/>
      </c>
      <c r="B1169" s="7" t="str">
        <f>IF($S1169="","",INT(($A1169-1)/Kontroll!$B$6)+1)</f>
        <v/>
      </c>
      <c r="C1169" s="7" t="str">
        <f>IF($S1169="","",MOD($A1169-1,Kontroll!$B$6)+1)</f>
        <v/>
      </c>
      <c r="D1169" s="15" t="str">
        <f>IF($S1169="","",INDEX(Transjer!$A$6:$A$125,$B1169))</f>
        <v/>
      </c>
      <c r="E1169" s="15" t="str">
        <f>IF($S1169="","",INDEX(Transjer!$B$6:$B$125,$B1169))</f>
        <v/>
      </c>
      <c r="F1169" s="16" t="str">
        <f>IF($S1169="","",INDEX(Transjer!$C$6:$C$125,$B1169))</f>
        <v/>
      </c>
      <c r="G1169" s="17" t="str">
        <f>IF($S1169="","",INDEX(Skjermingsrenter!$A$6:$A$35,$C1169))</f>
        <v/>
      </c>
      <c r="H1169" s="18" t="str">
        <f>IF($S1169="","",INDEX(Transjer!$D$6:$D$125,$B1169))</f>
        <v/>
      </c>
      <c r="I1169" s="18" t="str">
        <f>IF($S1169="","",INDEX(Transjer!$E$6:$E$125,$B1169))</f>
        <v/>
      </c>
      <c r="J1169" s="19" t="str">
        <f>IF($S1169="","",INDEX(Skjermingsrenter!$B$6:$B$35,$C1169))</f>
        <v/>
      </c>
      <c r="K1169" s="20" t="str">
        <f t="shared" si="145"/>
        <v/>
      </c>
      <c r="L1169" s="21" t="str">
        <f>IF($S1169="","",IF($G1169&lt;YEAR($F1169),0,$H1169*SUMIFS(Utbytter!$D$6:$D$1005,Utbytter!$A$6:$A$1005,$E1169,Utbytter!$B$6:$B$1005,"&gt;="&amp;$K1169,Utbytter!$B$6:$B$1005,"&lt;="&amp;DATE($G1169,12,31))))</f>
        <v/>
      </c>
      <c r="M1169" s="21" t="str">
        <f t="shared" si="151"/>
        <v/>
      </c>
      <c r="N1169" s="21" t="str">
        <f t="shared" si="146"/>
        <v/>
      </c>
      <c r="O1169" s="21" t="str">
        <f t="shared" si="147"/>
        <v/>
      </c>
      <c r="P1169" s="21" t="str">
        <f t="shared" si="148"/>
        <v/>
      </c>
      <c r="Q1169" s="21" t="str">
        <f t="shared" si="149"/>
        <v/>
      </c>
      <c r="R1169" s="21" t="str">
        <f t="shared" si="150"/>
        <v/>
      </c>
      <c r="S1169" s="7" t="str">
        <f>IF(ROW()-5&lt;=Kontroll!$B$8,1,"")</f>
        <v/>
      </c>
    </row>
    <row r="1170" spans="1:19" x14ac:dyDescent="0.2">
      <c r="A1170" s="7" t="str">
        <f t="shared" si="144"/>
        <v/>
      </c>
      <c r="B1170" s="7" t="str">
        <f>IF($S1170="","",INT(($A1170-1)/Kontroll!$B$6)+1)</f>
        <v/>
      </c>
      <c r="C1170" s="7" t="str">
        <f>IF($S1170="","",MOD($A1170-1,Kontroll!$B$6)+1)</f>
        <v/>
      </c>
      <c r="D1170" s="15" t="str">
        <f>IF($S1170="","",INDEX(Transjer!$A$6:$A$125,$B1170))</f>
        <v/>
      </c>
      <c r="E1170" s="15" t="str">
        <f>IF($S1170="","",INDEX(Transjer!$B$6:$B$125,$B1170))</f>
        <v/>
      </c>
      <c r="F1170" s="16" t="str">
        <f>IF($S1170="","",INDEX(Transjer!$C$6:$C$125,$B1170))</f>
        <v/>
      </c>
      <c r="G1170" s="17" t="str">
        <f>IF($S1170="","",INDEX(Skjermingsrenter!$A$6:$A$35,$C1170))</f>
        <v/>
      </c>
      <c r="H1170" s="18" t="str">
        <f>IF($S1170="","",INDEX(Transjer!$D$6:$D$125,$B1170))</f>
        <v/>
      </c>
      <c r="I1170" s="18" t="str">
        <f>IF($S1170="","",INDEX(Transjer!$E$6:$E$125,$B1170))</f>
        <v/>
      </c>
      <c r="J1170" s="19" t="str">
        <f>IF($S1170="","",INDEX(Skjermingsrenter!$B$6:$B$35,$C1170))</f>
        <v/>
      </c>
      <c r="K1170" s="20" t="str">
        <f t="shared" si="145"/>
        <v/>
      </c>
      <c r="L1170" s="21" t="str">
        <f>IF($S1170="","",IF($G1170&lt;YEAR($F1170),0,$H1170*SUMIFS(Utbytter!$D$6:$D$1005,Utbytter!$A$6:$A$1005,$E1170,Utbytter!$B$6:$B$1005,"&gt;="&amp;$K1170,Utbytter!$B$6:$B$1005,"&lt;="&amp;DATE($G1170,12,31))))</f>
        <v/>
      </c>
      <c r="M1170" s="21" t="str">
        <f t="shared" si="151"/>
        <v/>
      </c>
      <c r="N1170" s="21" t="str">
        <f t="shared" si="146"/>
        <v/>
      </c>
      <c r="O1170" s="21" t="str">
        <f t="shared" si="147"/>
        <v/>
      </c>
      <c r="P1170" s="21" t="str">
        <f t="shared" si="148"/>
        <v/>
      </c>
      <c r="Q1170" s="21" t="str">
        <f t="shared" si="149"/>
        <v/>
      </c>
      <c r="R1170" s="21" t="str">
        <f t="shared" si="150"/>
        <v/>
      </c>
      <c r="S1170" s="7" t="str">
        <f>IF(ROW()-5&lt;=Kontroll!$B$8,1,"")</f>
        <v/>
      </c>
    </row>
    <row r="1171" spans="1:19" x14ac:dyDescent="0.2">
      <c r="A1171" s="7" t="str">
        <f t="shared" si="144"/>
        <v/>
      </c>
      <c r="B1171" s="7" t="str">
        <f>IF($S1171="","",INT(($A1171-1)/Kontroll!$B$6)+1)</f>
        <v/>
      </c>
      <c r="C1171" s="7" t="str">
        <f>IF($S1171="","",MOD($A1171-1,Kontroll!$B$6)+1)</f>
        <v/>
      </c>
      <c r="D1171" s="15" t="str">
        <f>IF($S1171="","",INDEX(Transjer!$A$6:$A$125,$B1171))</f>
        <v/>
      </c>
      <c r="E1171" s="15" t="str">
        <f>IF($S1171="","",INDEX(Transjer!$B$6:$B$125,$B1171))</f>
        <v/>
      </c>
      <c r="F1171" s="16" t="str">
        <f>IF($S1171="","",INDEX(Transjer!$C$6:$C$125,$B1171))</f>
        <v/>
      </c>
      <c r="G1171" s="17" t="str">
        <f>IF($S1171="","",INDEX(Skjermingsrenter!$A$6:$A$35,$C1171))</f>
        <v/>
      </c>
      <c r="H1171" s="18" t="str">
        <f>IF($S1171="","",INDEX(Transjer!$D$6:$D$125,$B1171))</f>
        <v/>
      </c>
      <c r="I1171" s="18" t="str">
        <f>IF($S1171="","",INDEX(Transjer!$E$6:$E$125,$B1171))</f>
        <v/>
      </c>
      <c r="J1171" s="19" t="str">
        <f>IF($S1171="","",INDEX(Skjermingsrenter!$B$6:$B$35,$C1171))</f>
        <v/>
      </c>
      <c r="K1171" s="20" t="str">
        <f t="shared" si="145"/>
        <v/>
      </c>
      <c r="L1171" s="21" t="str">
        <f>IF($S1171="","",IF($G1171&lt;YEAR($F1171),0,$H1171*SUMIFS(Utbytter!$D$6:$D$1005,Utbytter!$A$6:$A$1005,$E1171,Utbytter!$B$6:$B$1005,"&gt;="&amp;$K1171,Utbytter!$B$6:$B$1005,"&lt;="&amp;DATE($G1171,12,31))))</f>
        <v/>
      </c>
      <c r="M1171" s="21" t="str">
        <f t="shared" si="151"/>
        <v/>
      </c>
      <c r="N1171" s="21" t="str">
        <f t="shared" si="146"/>
        <v/>
      </c>
      <c r="O1171" s="21" t="str">
        <f t="shared" si="147"/>
        <v/>
      </c>
      <c r="P1171" s="21" t="str">
        <f t="shared" si="148"/>
        <v/>
      </c>
      <c r="Q1171" s="21" t="str">
        <f t="shared" si="149"/>
        <v/>
      </c>
      <c r="R1171" s="21" t="str">
        <f t="shared" si="150"/>
        <v/>
      </c>
      <c r="S1171" s="7" t="str">
        <f>IF(ROW()-5&lt;=Kontroll!$B$8,1,"")</f>
        <v/>
      </c>
    </row>
    <row r="1172" spans="1:19" x14ac:dyDescent="0.2">
      <c r="A1172" s="7" t="str">
        <f t="shared" si="144"/>
        <v/>
      </c>
      <c r="B1172" s="7" t="str">
        <f>IF($S1172="","",INT(($A1172-1)/Kontroll!$B$6)+1)</f>
        <v/>
      </c>
      <c r="C1172" s="7" t="str">
        <f>IF($S1172="","",MOD($A1172-1,Kontroll!$B$6)+1)</f>
        <v/>
      </c>
      <c r="D1172" s="15" t="str">
        <f>IF($S1172="","",INDEX(Transjer!$A$6:$A$125,$B1172))</f>
        <v/>
      </c>
      <c r="E1172" s="15" t="str">
        <f>IF($S1172="","",INDEX(Transjer!$B$6:$B$125,$B1172))</f>
        <v/>
      </c>
      <c r="F1172" s="16" t="str">
        <f>IF($S1172="","",INDEX(Transjer!$C$6:$C$125,$B1172))</f>
        <v/>
      </c>
      <c r="G1172" s="17" t="str">
        <f>IF($S1172="","",INDEX(Skjermingsrenter!$A$6:$A$35,$C1172))</f>
        <v/>
      </c>
      <c r="H1172" s="18" t="str">
        <f>IF($S1172="","",INDEX(Transjer!$D$6:$D$125,$B1172))</f>
        <v/>
      </c>
      <c r="I1172" s="18" t="str">
        <f>IF($S1172="","",INDEX(Transjer!$E$6:$E$125,$B1172))</f>
        <v/>
      </c>
      <c r="J1172" s="19" t="str">
        <f>IF($S1172="","",INDEX(Skjermingsrenter!$B$6:$B$35,$C1172))</f>
        <v/>
      </c>
      <c r="K1172" s="20" t="str">
        <f t="shared" si="145"/>
        <v/>
      </c>
      <c r="L1172" s="21" t="str">
        <f>IF($S1172="","",IF($G1172&lt;YEAR($F1172),0,$H1172*SUMIFS(Utbytter!$D$6:$D$1005,Utbytter!$A$6:$A$1005,$E1172,Utbytter!$B$6:$B$1005,"&gt;="&amp;$K1172,Utbytter!$B$6:$B$1005,"&lt;="&amp;DATE($G1172,12,31))))</f>
        <v/>
      </c>
      <c r="M1172" s="21" t="str">
        <f t="shared" si="151"/>
        <v/>
      </c>
      <c r="N1172" s="21" t="str">
        <f t="shared" si="146"/>
        <v/>
      </c>
      <c r="O1172" s="21" t="str">
        <f t="shared" si="147"/>
        <v/>
      </c>
      <c r="P1172" s="21" t="str">
        <f t="shared" si="148"/>
        <v/>
      </c>
      <c r="Q1172" s="21" t="str">
        <f t="shared" si="149"/>
        <v/>
      </c>
      <c r="R1172" s="21" t="str">
        <f t="shared" si="150"/>
        <v/>
      </c>
      <c r="S1172" s="7" t="str">
        <f>IF(ROW()-5&lt;=Kontroll!$B$8,1,"")</f>
        <v/>
      </c>
    </row>
    <row r="1173" spans="1:19" x14ac:dyDescent="0.2">
      <c r="A1173" s="7" t="str">
        <f t="shared" si="144"/>
        <v/>
      </c>
      <c r="B1173" s="7" t="str">
        <f>IF($S1173="","",INT(($A1173-1)/Kontroll!$B$6)+1)</f>
        <v/>
      </c>
      <c r="C1173" s="7" t="str">
        <f>IF($S1173="","",MOD($A1173-1,Kontroll!$B$6)+1)</f>
        <v/>
      </c>
      <c r="D1173" s="15" t="str">
        <f>IF($S1173="","",INDEX(Transjer!$A$6:$A$125,$B1173))</f>
        <v/>
      </c>
      <c r="E1173" s="15" t="str">
        <f>IF($S1173="","",INDEX(Transjer!$B$6:$B$125,$B1173))</f>
        <v/>
      </c>
      <c r="F1173" s="16" t="str">
        <f>IF($S1173="","",INDEX(Transjer!$C$6:$C$125,$B1173))</f>
        <v/>
      </c>
      <c r="G1173" s="17" t="str">
        <f>IF($S1173="","",INDEX(Skjermingsrenter!$A$6:$A$35,$C1173))</f>
        <v/>
      </c>
      <c r="H1173" s="18" t="str">
        <f>IF($S1173="","",INDEX(Transjer!$D$6:$D$125,$B1173))</f>
        <v/>
      </c>
      <c r="I1173" s="18" t="str">
        <f>IF($S1173="","",INDEX(Transjer!$E$6:$E$125,$B1173))</f>
        <v/>
      </c>
      <c r="J1173" s="19" t="str">
        <f>IF($S1173="","",INDEX(Skjermingsrenter!$B$6:$B$35,$C1173))</f>
        <v/>
      </c>
      <c r="K1173" s="20" t="str">
        <f t="shared" si="145"/>
        <v/>
      </c>
      <c r="L1173" s="21" t="str">
        <f>IF($S1173="","",IF($G1173&lt;YEAR($F1173),0,$H1173*SUMIFS(Utbytter!$D$6:$D$1005,Utbytter!$A$6:$A$1005,$E1173,Utbytter!$B$6:$B$1005,"&gt;="&amp;$K1173,Utbytter!$B$6:$B$1005,"&lt;="&amp;DATE($G1173,12,31))))</f>
        <v/>
      </c>
      <c r="M1173" s="21" t="str">
        <f t="shared" si="151"/>
        <v/>
      </c>
      <c r="N1173" s="21" t="str">
        <f t="shared" si="146"/>
        <v/>
      </c>
      <c r="O1173" s="21" t="str">
        <f t="shared" si="147"/>
        <v/>
      </c>
      <c r="P1173" s="21" t="str">
        <f t="shared" si="148"/>
        <v/>
      </c>
      <c r="Q1173" s="21" t="str">
        <f t="shared" si="149"/>
        <v/>
      </c>
      <c r="R1173" s="21" t="str">
        <f t="shared" si="150"/>
        <v/>
      </c>
      <c r="S1173" s="7" t="str">
        <f>IF(ROW()-5&lt;=Kontroll!$B$8,1,"")</f>
        <v/>
      </c>
    </row>
    <row r="1174" spans="1:19" x14ac:dyDescent="0.2">
      <c r="A1174" s="7" t="str">
        <f t="shared" si="144"/>
        <v/>
      </c>
      <c r="B1174" s="7" t="str">
        <f>IF($S1174="","",INT(($A1174-1)/Kontroll!$B$6)+1)</f>
        <v/>
      </c>
      <c r="C1174" s="7" t="str">
        <f>IF($S1174="","",MOD($A1174-1,Kontroll!$B$6)+1)</f>
        <v/>
      </c>
      <c r="D1174" s="15" t="str">
        <f>IF($S1174="","",INDEX(Transjer!$A$6:$A$125,$B1174))</f>
        <v/>
      </c>
      <c r="E1174" s="15" t="str">
        <f>IF($S1174="","",INDEX(Transjer!$B$6:$B$125,$B1174))</f>
        <v/>
      </c>
      <c r="F1174" s="16" t="str">
        <f>IF($S1174="","",INDEX(Transjer!$C$6:$C$125,$B1174))</f>
        <v/>
      </c>
      <c r="G1174" s="17" t="str">
        <f>IF($S1174="","",INDEX(Skjermingsrenter!$A$6:$A$35,$C1174))</f>
        <v/>
      </c>
      <c r="H1174" s="18" t="str">
        <f>IF($S1174="","",INDEX(Transjer!$D$6:$D$125,$B1174))</f>
        <v/>
      </c>
      <c r="I1174" s="18" t="str">
        <f>IF($S1174="","",INDEX(Transjer!$E$6:$E$125,$B1174))</f>
        <v/>
      </c>
      <c r="J1174" s="19" t="str">
        <f>IF($S1174="","",INDEX(Skjermingsrenter!$B$6:$B$35,$C1174))</f>
        <v/>
      </c>
      <c r="K1174" s="20" t="str">
        <f t="shared" si="145"/>
        <v/>
      </c>
      <c r="L1174" s="21" t="str">
        <f>IF($S1174="","",IF($G1174&lt;YEAR($F1174),0,$H1174*SUMIFS(Utbytter!$D$6:$D$1005,Utbytter!$A$6:$A$1005,$E1174,Utbytter!$B$6:$B$1005,"&gt;="&amp;$K1174,Utbytter!$B$6:$B$1005,"&lt;="&amp;DATE($G1174,12,31))))</f>
        <v/>
      </c>
      <c r="M1174" s="21" t="str">
        <f t="shared" si="151"/>
        <v/>
      </c>
      <c r="N1174" s="21" t="str">
        <f t="shared" si="146"/>
        <v/>
      </c>
      <c r="O1174" s="21" t="str">
        <f t="shared" si="147"/>
        <v/>
      </c>
      <c r="P1174" s="21" t="str">
        <f t="shared" si="148"/>
        <v/>
      </c>
      <c r="Q1174" s="21" t="str">
        <f t="shared" si="149"/>
        <v/>
      </c>
      <c r="R1174" s="21" t="str">
        <f t="shared" si="150"/>
        <v/>
      </c>
      <c r="S1174" s="7" t="str">
        <f>IF(ROW()-5&lt;=Kontroll!$B$8,1,"")</f>
        <v/>
      </c>
    </row>
    <row r="1175" spans="1:19" x14ac:dyDescent="0.2">
      <c r="A1175" s="7" t="str">
        <f t="shared" si="144"/>
        <v/>
      </c>
      <c r="B1175" s="7" t="str">
        <f>IF($S1175="","",INT(($A1175-1)/Kontroll!$B$6)+1)</f>
        <v/>
      </c>
      <c r="C1175" s="7" t="str">
        <f>IF($S1175="","",MOD($A1175-1,Kontroll!$B$6)+1)</f>
        <v/>
      </c>
      <c r="D1175" s="15" t="str">
        <f>IF($S1175="","",INDEX(Transjer!$A$6:$A$125,$B1175))</f>
        <v/>
      </c>
      <c r="E1175" s="15" t="str">
        <f>IF($S1175="","",INDEX(Transjer!$B$6:$B$125,$B1175))</f>
        <v/>
      </c>
      <c r="F1175" s="16" t="str">
        <f>IF($S1175="","",INDEX(Transjer!$C$6:$C$125,$B1175))</f>
        <v/>
      </c>
      <c r="G1175" s="17" t="str">
        <f>IF($S1175="","",INDEX(Skjermingsrenter!$A$6:$A$35,$C1175))</f>
        <v/>
      </c>
      <c r="H1175" s="18" t="str">
        <f>IF($S1175="","",INDEX(Transjer!$D$6:$D$125,$B1175))</f>
        <v/>
      </c>
      <c r="I1175" s="18" t="str">
        <f>IF($S1175="","",INDEX(Transjer!$E$6:$E$125,$B1175))</f>
        <v/>
      </c>
      <c r="J1175" s="19" t="str">
        <f>IF($S1175="","",INDEX(Skjermingsrenter!$B$6:$B$35,$C1175))</f>
        <v/>
      </c>
      <c r="K1175" s="20" t="str">
        <f t="shared" si="145"/>
        <v/>
      </c>
      <c r="L1175" s="21" t="str">
        <f>IF($S1175="","",IF($G1175&lt;YEAR($F1175),0,$H1175*SUMIFS(Utbytter!$D$6:$D$1005,Utbytter!$A$6:$A$1005,$E1175,Utbytter!$B$6:$B$1005,"&gt;="&amp;$K1175,Utbytter!$B$6:$B$1005,"&lt;="&amp;DATE($G1175,12,31))))</f>
        <v/>
      </c>
      <c r="M1175" s="21" t="str">
        <f t="shared" si="151"/>
        <v/>
      </c>
      <c r="N1175" s="21" t="str">
        <f t="shared" si="146"/>
        <v/>
      </c>
      <c r="O1175" s="21" t="str">
        <f t="shared" si="147"/>
        <v/>
      </c>
      <c r="P1175" s="21" t="str">
        <f t="shared" si="148"/>
        <v/>
      </c>
      <c r="Q1175" s="21" t="str">
        <f t="shared" si="149"/>
        <v/>
      </c>
      <c r="R1175" s="21" t="str">
        <f t="shared" si="150"/>
        <v/>
      </c>
      <c r="S1175" s="7" t="str">
        <f>IF(ROW()-5&lt;=Kontroll!$B$8,1,"")</f>
        <v/>
      </c>
    </row>
    <row r="1176" spans="1:19" x14ac:dyDescent="0.2">
      <c r="A1176" s="7" t="str">
        <f t="shared" si="144"/>
        <v/>
      </c>
      <c r="B1176" s="7" t="str">
        <f>IF($S1176="","",INT(($A1176-1)/Kontroll!$B$6)+1)</f>
        <v/>
      </c>
      <c r="C1176" s="7" t="str">
        <f>IF($S1176="","",MOD($A1176-1,Kontroll!$B$6)+1)</f>
        <v/>
      </c>
      <c r="D1176" s="15" t="str">
        <f>IF($S1176="","",INDEX(Transjer!$A$6:$A$125,$B1176))</f>
        <v/>
      </c>
      <c r="E1176" s="15" t="str">
        <f>IF($S1176="","",INDEX(Transjer!$B$6:$B$125,$B1176))</f>
        <v/>
      </c>
      <c r="F1176" s="16" t="str">
        <f>IF($S1176="","",INDEX(Transjer!$C$6:$C$125,$B1176))</f>
        <v/>
      </c>
      <c r="G1176" s="17" t="str">
        <f>IF($S1176="","",INDEX(Skjermingsrenter!$A$6:$A$35,$C1176))</f>
        <v/>
      </c>
      <c r="H1176" s="18" t="str">
        <f>IF($S1176="","",INDEX(Transjer!$D$6:$D$125,$B1176))</f>
        <v/>
      </c>
      <c r="I1176" s="18" t="str">
        <f>IF($S1176="","",INDEX(Transjer!$E$6:$E$125,$B1176))</f>
        <v/>
      </c>
      <c r="J1176" s="19" t="str">
        <f>IF($S1176="","",INDEX(Skjermingsrenter!$B$6:$B$35,$C1176))</f>
        <v/>
      </c>
      <c r="K1176" s="20" t="str">
        <f t="shared" si="145"/>
        <v/>
      </c>
      <c r="L1176" s="21" t="str">
        <f>IF($S1176="","",IF($G1176&lt;YEAR($F1176),0,$H1176*SUMIFS(Utbytter!$D$6:$D$1005,Utbytter!$A$6:$A$1005,$E1176,Utbytter!$B$6:$B$1005,"&gt;="&amp;$K1176,Utbytter!$B$6:$B$1005,"&lt;="&amp;DATE($G1176,12,31))))</f>
        <v/>
      </c>
      <c r="M1176" s="21" t="str">
        <f t="shared" si="151"/>
        <v/>
      </c>
      <c r="N1176" s="21" t="str">
        <f t="shared" si="146"/>
        <v/>
      </c>
      <c r="O1176" s="21" t="str">
        <f t="shared" si="147"/>
        <v/>
      </c>
      <c r="P1176" s="21" t="str">
        <f t="shared" si="148"/>
        <v/>
      </c>
      <c r="Q1176" s="21" t="str">
        <f t="shared" si="149"/>
        <v/>
      </c>
      <c r="R1176" s="21" t="str">
        <f t="shared" si="150"/>
        <v/>
      </c>
      <c r="S1176" s="7" t="str">
        <f>IF(ROW()-5&lt;=Kontroll!$B$8,1,"")</f>
        <v/>
      </c>
    </row>
    <row r="1177" spans="1:19" x14ac:dyDescent="0.2">
      <c r="A1177" s="7" t="str">
        <f t="shared" si="144"/>
        <v/>
      </c>
      <c r="B1177" s="7" t="str">
        <f>IF($S1177="","",INT(($A1177-1)/Kontroll!$B$6)+1)</f>
        <v/>
      </c>
      <c r="C1177" s="7" t="str">
        <f>IF($S1177="","",MOD($A1177-1,Kontroll!$B$6)+1)</f>
        <v/>
      </c>
      <c r="D1177" s="15" t="str">
        <f>IF($S1177="","",INDEX(Transjer!$A$6:$A$125,$B1177))</f>
        <v/>
      </c>
      <c r="E1177" s="15" t="str">
        <f>IF($S1177="","",INDEX(Transjer!$B$6:$B$125,$B1177))</f>
        <v/>
      </c>
      <c r="F1177" s="16" t="str">
        <f>IF($S1177="","",INDEX(Transjer!$C$6:$C$125,$B1177))</f>
        <v/>
      </c>
      <c r="G1177" s="17" t="str">
        <f>IF($S1177="","",INDEX(Skjermingsrenter!$A$6:$A$35,$C1177))</f>
        <v/>
      </c>
      <c r="H1177" s="18" t="str">
        <f>IF($S1177="","",INDEX(Transjer!$D$6:$D$125,$B1177))</f>
        <v/>
      </c>
      <c r="I1177" s="18" t="str">
        <f>IF($S1177="","",INDEX(Transjer!$E$6:$E$125,$B1177))</f>
        <v/>
      </c>
      <c r="J1177" s="19" t="str">
        <f>IF($S1177="","",INDEX(Skjermingsrenter!$B$6:$B$35,$C1177))</f>
        <v/>
      </c>
      <c r="K1177" s="20" t="str">
        <f t="shared" si="145"/>
        <v/>
      </c>
      <c r="L1177" s="21" t="str">
        <f>IF($S1177="","",IF($G1177&lt;YEAR($F1177),0,$H1177*SUMIFS(Utbytter!$D$6:$D$1005,Utbytter!$A$6:$A$1005,$E1177,Utbytter!$B$6:$B$1005,"&gt;="&amp;$K1177,Utbytter!$B$6:$B$1005,"&lt;="&amp;DATE($G1177,12,31))))</f>
        <v/>
      </c>
      <c r="M1177" s="21" t="str">
        <f t="shared" si="151"/>
        <v/>
      </c>
      <c r="N1177" s="21" t="str">
        <f t="shared" si="146"/>
        <v/>
      </c>
      <c r="O1177" s="21" t="str">
        <f t="shared" si="147"/>
        <v/>
      </c>
      <c r="P1177" s="21" t="str">
        <f t="shared" si="148"/>
        <v/>
      </c>
      <c r="Q1177" s="21" t="str">
        <f t="shared" si="149"/>
        <v/>
      </c>
      <c r="R1177" s="21" t="str">
        <f t="shared" si="150"/>
        <v/>
      </c>
      <c r="S1177" s="7" t="str">
        <f>IF(ROW()-5&lt;=Kontroll!$B$8,1,"")</f>
        <v/>
      </c>
    </row>
    <row r="1178" spans="1:19" x14ac:dyDescent="0.2">
      <c r="A1178" s="7" t="str">
        <f t="shared" si="144"/>
        <v/>
      </c>
      <c r="B1178" s="7" t="str">
        <f>IF($S1178="","",INT(($A1178-1)/Kontroll!$B$6)+1)</f>
        <v/>
      </c>
      <c r="C1178" s="7" t="str">
        <f>IF($S1178="","",MOD($A1178-1,Kontroll!$B$6)+1)</f>
        <v/>
      </c>
      <c r="D1178" s="15" t="str">
        <f>IF($S1178="","",INDEX(Transjer!$A$6:$A$125,$B1178))</f>
        <v/>
      </c>
      <c r="E1178" s="15" t="str">
        <f>IF($S1178="","",INDEX(Transjer!$B$6:$B$125,$B1178))</f>
        <v/>
      </c>
      <c r="F1178" s="16" t="str">
        <f>IF($S1178="","",INDEX(Transjer!$C$6:$C$125,$B1178))</f>
        <v/>
      </c>
      <c r="G1178" s="17" t="str">
        <f>IF($S1178="","",INDEX(Skjermingsrenter!$A$6:$A$35,$C1178))</f>
        <v/>
      </c>
      <c r="H1178" s="18" t="str">
        <f>IF($S1178="","",INDEX(Transjer!$D$6:$D$125,$B1178))</f>
        <v/>
      </c>
      <c r="I1178" s="18" t="str">
        <f>IF($S1178="","",INDEX(Transjer!$E$6:$E$125,$B1178))</f>
        <v/>
      </c>
      <c r="J1178" s="19" t="str">
        <f>IF($S1178="","",INDEX(Skjermingsrenter!$B$6:$B$35,$C1178))</f>
        <v/>
      </c>
      <c r="K1178" s="20" t="str">
        <f t="shared" si="145"/>
        <v/>
      </c>
      <c r="L1178" s="21" t="str">
        <f>IF($S1178="","",IF($G1178&lt;YEAR($F1178),0,$H1178*SUMIFS(Utbytter!$D$6:$D$1005,Utbytter!$A$6:$A$1005,$E1178,Utbytter!$B$6:$B$1005,"&gt;="&amp;$K1178,Utbytter!$B$6:$B$1005,"&lt;="&amp;DATE($G1178,12,31))))</f>
        <v/>
      </c>
      <c r="M1178" s="21" t="str">
        <f t="shared" si="151"/>
        <v/>
      </c>
      <c r="N1178" s="21" t="str">
        <f t="shared" si="146"/>
        <v/>
      </c>
      <c r="O1178" s="21" t="str">
        <f t="shared" si="147"/>
        <v/>
      </c>
      <c r="P1178" s="21" t="str">
        <f t="shared" si="148"/>
        <v/>
      </c>
      <c r="Q1178" s="21" t="str">
        <f t="shared" si="149"/>
        <v/>
      </c>
      <c r="R1178" s="21" t="str">
        <f t="shared" si="150"/>
        <v/>
      </c>
      <c r="S1178" s="7" t="str">
        <f>IF(ROW()-5&lt;=Kontroll!$B$8,1,"")</f>
        <v/>
      </c>
    </row>
    <row r="1179" spans="1:19" x14ac:dyDescent="0.2">
      <c r="A1179" s="7" t="str">
        <f t="shared" si="144"/>
        <v/>
      </c>
      <c r="B1179" s="7" t="str">
        <f>IF($S1179="","",INT(($A1179-1)/Kontroll!$B$6)+1)</f>
        <v/>
      </c>
      <c r="C1179" s="7" t="str">
        <f>IF($S1179="","",MOD($A1179-1,Kontroll!$B$6)+1)</f>
        <v/>
      </c>
      <c r="D1179" s="15" t="str">
        <f>IF($S1179="","",INDEX(Transjer!$A$6:$A$125,$B1179))</f>
        <v/>
      </c>
      <c r="E1179" s="15" t="str">
        <f>IF($S1179="","",INDEX(Transjer!$B$6:$B$125,$B1179))</f>
        <v/>
      </c>
      <c r="F1179" s="16" t="str">
        <f>IF($S1179="","",INDEX(Transjer!$C$6:$C$125,$B1179))</f>
        <v/>
      </c>
      <c r="G1179" s="17" t="str">
        <f>IF($S1179="","",INDEX(Skjermingsrenter!$A$6:$A$35,$C1179))</f>
        <v/>
      </c>
      <c r="H1179" s="18" t="str">
        <f>IF($S1179="","",INDEX(Transjer!$D$6:$D$125,$B1179))</f>
        <v/>
      </c>
      <c r="I1179" s="18" t="str">
        <f>IF($S1179="","",INDEX(Transjer!$E$6:$E$125,$B1179))</f>
        <v/>
      </c>
      <c r="J1179" s="19" t="str">
        <f>IF($S1179="","",INDEX(Skjermingsrenter!$B$6:$B$35,$C1179))</f>
        <v/>
      </c>
      <c r="K1179" s="20" t="str">
        <f t="shared" si="145"/>
        <v/>
      </c>
      <c r="L1179" s="21" t="str">
        <f>IF($S1179="","",IF($G1179&lt;YEAR($F1179),0,$H1179*SUMIFS(Utbytter!$D$6:$D$1005,Utbytter!$A$6:$A$1005,$E1179,Utbytter!$B$6:$B$1005,"&gt;="&amp;$K1179,Utbytter!$B$6:$B$1005,"&lt;="&amp;DATE($G1179,12,31))))</f>
        <v/>
      </c>
      <c r="M1179" s="21" t="str">
        <f t="shared" si="151"/>
        <v/>
      </c>
      <c r="N1179" s="21" t="str">
        <f t="shared" si="146"/>
        <v/>
      </c>
      <c r="O1179" s="21" t="str">
        <f t="shared" si="147"/>
        <v/>
      </c>
      <c r="P1179" s="21" t="str">
        <f t="shared" si="148"/>
        <v/>
      </c>
      <c r="Q1179" s="21" t="str">
        <f t="shared" si="149"/>
        <v/>
      </c>
      <c r="R1179" s="21" t="str">
        <f t="shared" si="150"/>
        <v/>
      </c>
      <c r="S1179" s="7" t="str">
        <f>IF(ROW()-5&lt;=Kontroll!$B$8,1,"")</f>
        <v/>
      </c>
    </row>
    <row r="1180" spans="1:19" x14ac:dyDescent="0.2">
      <c r="A1180" s="7" t="str">
        <f t="shared" si="144"/>
        <v/>
      </c>
      <c r="B1180" s="7" t="str">
        <f>IF($S1180="","",INT(($A1180-1)/Kontroll!$B$6)+1)</f>
        <v/>
      </c>
      <c r="C1180" s="7" t="str">
        <f>IF($S1180="","",MOD($A1180-1,Kontroll!$B$6)+1)</f>
        <v/>
      </c>
      <c r="D1180" s="15" t="str">
        <f>IF($S1180="","",INDEX(Transjer!$A$6:$A$125,$B1180))</f>
        <v/>
      </c>
      <c r="E1180" s="15" t="str">
        <f>IF($S1180="","",INDEX(Transjer!$B$6:$B$125,$B1180))</f>
        <v/>
      </c>
      <c r="F1180" s="16" t="str">
        <f>IF($S1180="","",INDEX(Transjer!$C$6:$C$125,$B1180))</f>
        <v/>
      </c>
      <c r="G1180" s="17" t="str">
        <f>IF($S1180="","",INDEX(Skjermingsrenter!$A$6:$A$35,$C1180))</f>
        <v/>
      </c>
      <c r="H1180" s="18" t="str">
        <f>IF($S1180="","",INDEX(Transjer!$D$6:$D$125,$B1180))</f>
        <v/>
      </c>
      <c r="I1180" s="18" t="str">
        <f>IF($S1180="","",INDEX(Transjer!$E$6:$E$125,$B1180))</f>
        <v/>
      </c>
      <c r="J1180" s="19" t="str">
        <f>IF($S1180="","",INDEX(Skjermingsrenter!$B$6:$B$35,$C1180))</f>
        <v/>
      </c>
      <c r="K1180" s="20" t="str">
        <f t="shared" si="145"/>
        <v/>
      </c>
      <c r="L1180" s="21" t="str">
        <f>IF($S1180="","",IF($G1180&lt;YEAR($F1180),0,$H1180*SUMIFS(Utbytter!$D$6:$D$1005,Utbytter!$A$6:$A$1005,$E1180,Utbytter!$B$6:$B$1005,"&gt;="&amp;$K1180,Utbytter!$B$6:$B$1005,"&lt;="&amp;DATE($G1180,12,31))))</f>
        <v/>
      </c>
      <c r="M1180" s="21" t="str">
        <f t="shared" si="151"/>
        <v/>
      </c>
      <c r="N1180" s="21" t="str">
        <f t="shared" si="146"/>
        <v/>
      </c>
      <c r="O1180" s="21" t="str">
        <f t="shared" si="147"/>
        <v/>
      </c>
      <c r="P1180" s="21" t="str">
        <f t="shared" si="148"/>
        <v/>
      </c>
      <c r="Q1180" s="21" t="str">
        <f t="shared" si="149"/>
        <v/>
      </c>
      <c r="R1180" s="21" t="str">
        <f t="shared" si="150"/>
        <v/>
      </c>
      <c r="S1180" s="7" t="str">
        <f>IF(ROW()-5&lt;=Kontroll!$B$8,1,"")</f>
        <v/>
      </c>
    </row>
    <row r="1181" spans="1:19" x14ac:dyDescent="0.2">
      <c r="A1181" s="7" t="str">
        <f t="shared" si="144"/>
        <v/>
      </c>
      <c r="B1181" s="7" t="str">
        <f>IF($S1181="","",INT(($A1181-1)/Kontroll!$B$6)+1)</f>
        <v/>
      </c>
      <c r="C1181" s="7" t="str">
        <f>IF($S1181="","",MOD($A1181-1,Kontroll!$B$6)+1)</f>
        <v/>
      </c>
      <c r="D1181" s="15" t="str">
        <f>IF($S1181="","",INDEX(Transjer!$A$6:$A$125,$B1181))</f>
        <v/>
      </c>
      <c r="E1181" s="15" t="str">
        <f>IF($S1181="","",INDEX(Transjer!$B$6:$B$125,$B1181))</f>
        <v/>
      </c>
      <c r="F1181" s="16" t="str">
        <f>IF($S1181="","",INDEX(Transjer!$C$6:$C$125,$B1181))</f>
        <v/>
      </c>
      <c r="G1181" s="17" t="str">
        <f>IF($S1181="","",INDEX(Skjermingsrenter!$A$6:$A$35,$C1181))</f>
        <v/>
      </c>
      <c r="H1181" s="18" t="str">
        <f>IF($S1181="","",INDEX(Transjer!$D$6:$D$125,$B1181))</f>
        <v/>
      </c>
      <c r="I1181" s="18" t="str">
        <f>IF($S1181="","",INDEX(Transjer!$E$6:$E$125,$B1181))</f>
        <v/>
      </c>
      <c r="J1181" s="19" t="str">
        <f>IF($S1181="","",INDEX(Skjermingsrenter!$B$6:$B$35,$C1181))</f>
        <v/>
      </c>
      <c r="K1181" s="20" t="str">
        <f t="shared" si="145"/>
        <v/>
      </c>
      <c r="L1181" s="21" t="str">
        <f>IF($S1181="","",IF($G1181&lt;YEAR($F1181),0,$H1181*SUMIFS(Utbytter!$D$6:$D$1005,Utbytter!$A$6:$A$1005,$E1181,Utbytter!$B$6:$B$1005,"&gt;="&amp;$K1181,Utbytter!$B$6:$B$1005,"&lt;="&amp;DATE($G1181,12,31))))</f>
        <v/>
      </c>
      <c r="M1181" s="21" t="str">
        <f t="shared" si="151"/>
        <v/>
      </c>
      <c r="N1181" s="21" t="str">
        <f t="shared" si="146"/>
        <v/>
      </c>
      <c r="O1181" s="21" t="str">
        <f t="shared" si="147"/>
        <v/>
      </c>
      <c r="P1181" s="21" t="str">
        <f t="shared" si="148"/>
        <v/>
      </c>
      <c r="Q1181" s="21" t="str">
        <f t="shared" si="149"/>
        <v/>
      </c>
      <c r="R1181" s="21" t="str">
        <f t="shared" si="150"/>
        <v/>
      </c>
      <c r="S1181" s="7" t="str">
        <f>IF(ROW()-5&lt;=Kontroll!$B$8,1,"")</f>
        <v/>
      </c>
    </row>
    <row r="1182" spans="1:19" x14ac:dyDescent="0.2">
      <c r="A1182" s="7" t="str">
        <f t="shared" si="144"/>
        <v/>
      </c>
      <c r="B1182" s="7" t="str">
        <f>IF($S1182="","",INT(($A1182-1)/Kontroll!$B$6)+1)</f>
        <v/>
      </c>
      <c r="C1182" s="7" t="str">
        <f>IF($S1182="","",MOD($A1182-1,Kontroll!$B$6)+1)</f>
        <v/>
      </c>
      <c r="D1182" s="15" t="str">
        <f>IF($S1182="","",INDEX(Transjer!$A$6:$A$125,$B1182))</f>
        <v/>
      </c>
      <c r="E1182" s="15" t="str">
        <f>IF($S1182="","",INDEX(Transjer!$B$6:$B$125,$B1182))</f>
        <v/>
      </c>
      <c r="F1182" s="16" t="str">
        <f>IF($S1182="","",INDEX(Transjer!$C$6:$C$125,$B1182))</f>
        <v/>
      </c>
      <c r="G1182" s="17" t="str">
        <f>IF($S1182="","",INDEX(Skjermingsrenter!$A$6:$A$35,$C1182))</f>
        <v/>
      </c>
      <c r="H1182" s="18" t="str">
        <f>IF($S1182="","",INDEX(Transjer!$D$6:$D$125,$B1182))</f>
        <v/>
      </c>
      <c r="I1182" s="18" t="str">
        <f>IF($S1182="","",INDEX(Transjer!$E$6:$E$125,$B1182))</f>
        <v/>
      </c>
      <c r="J1182" s="19" t="str">
        <f>IF($S1182="","",INDEX(Skjermingsrenter!$B$6:$B$35,$C1182))</f>
        <v/>
      </c>
      <c r="K1182" s="20" t="str">
        <f t="shared" si="145"/>
        <v/>
      </c>
      <c r="L1182" s="21" t="str">
        <f>IF($S1182="","",IF($G1182&lt;YEAR($F1182),0,$H1182*SUMIFS(Utbytter!$D$6:$D$1005,Utbytter!$A$6:$A$1005,$E1182,Utbytter!$B$6:$B$1005,"&gt;="&amp;$K1182,Utbytter!$B$6:$B$1005,"&lt;="&amp;DATE($G1182,12,31))))</f>
        <v/>
      </c>
      <c r="M1182" s="21" t="str">
        <f t="shared" si="151"/>
        <v/>
      </c>
      <c r="N1182" s="21" t="str">
        <f t="shared" si="146"/>
        <v/>
      </c>
      <c r="O1182" s="21" t="str">
        <f t="shared" si="147"/>
        <v/>
      </c>
      <c r="P1182" s="21" t="str">
        <f t="shared" si="148"/>
        <v/>
      </c>
      <c r="Q1182" s="21" t="str">
        <f t="shared" si="149"/>
        <v/>
      </c>
      <c r="R1182" s="21" t="str">
        <f t="shared" si="150"/>
        <v/>
      </c>
      <c r="S1182" s="7" t="str">
        <f>IF(ROW()-5&lt;=Kontroll!$B$8,1,"")</f>
        <v/>
      </c>
    </row>
    <row r="1183" spans="1:19" x14ac:dyDescent="0.2">
      <c r="A1183" s="7" t="str">
        <f t="shared" si="144"/>
        <v/>
      </c>
      <c r="B1183" s="7" t="str">
        <f>IF($S1183="","",INT(($A1183-1)/Kontroll!$B$6)+1)</f>
        <v/>
      </c>
      <c r="C1183" s="7" t="str">
        <f>IF($S1183="","",MOD($A1183-1,Kontroll!$B$6)+1)</f>
        <v/>
      </c>
      <c r="D1183" s="15" t="str">
        <f>IF($S1183="","",INDEX(Transjer!$A$6:$A$125,$B1183))</f>
        <v/>
      </c>
      <c r="E1183" s="15" t="str">
        <f>IF($S1183="","",INDEX(Transjer!$B$6:$B$125,$B1183))</f>
        <v/>
      </c>
      <c r="F1183" s="16" t="str">
        <f>IF($S1183="","",INDEX(Transjer!$C$6:$C$125,$B1183))</f>
        <v/>
      </c>
      <c r="G1183" s="17" t="str">
        <f>IF($S1183="","",INDEX(Skjermingsrenter!$A$6:$A$35,$C1183))</f>
        <v/>
      </c>
      <c r="H1183" s="18" t="str">
        <f>IF($S1183="","",INDEX(Transjer!$D$6:$D$125,$B1183))</f>
        <v/>
      </c>
      <c r="I1183" s="18" t="str">
        <f>IF($S1183="","",INDEX(Transjer!$E$6:$E$125,$B1183))</f>
        <v/>
      </c>
      <c r="J1183" s="19" t="str">
        <f>IF($S1183="","",INDEX(Skjermingsrenter!$B$6:$B$35,$C1183))</f>
        <v/>
      </c>
      <c r="K1183" s="20" t="str">
        <f t="shared" si="145"/>
        <v/>
      </c>
      <c r="L1183" s="21" t="str">
        <f>IF($S1183="","",IF($G1183&lt;YEAR($F1183),0,$H1183*SUMIFS(Utbytter!$D$6:$D$1005,Utbytter!$A$6:$A$1005,$E1183,Utbytter!$B$6:$B$1005,"&gt;="&amp;$K1183,Utbytter!$B$6:$B$1005,"&lt;="&amp;DATE($G1183,12,31))))</f>
        <v/>
      </c>
      <c r="M1183" s="21" t="str">
        <f t="shared" si="151"/>
        <v/>
      </c>
      <c r="N1183" s="21" t="str">
        <f t="shared" si="146"/>
        <v/>
      </c>
      <c r="O1183" s="21" t="str">
        <f t="shared" si="147"/>
        <v/>
      </c>
      <c r="P1183" s="21" t="str">
        <f t="shared" si="148"/>
        <v/>
      </c>
      <c r="Q1183" s="21" t="str">
        <f t="shared" si="149"/>
        <v/>
      </c>
      <c r="R1183" s="21" t="str">
        <f t="shared" si="150"/>
        <v/>
      </c>
      <c r="S1183" s="7" t="str">
        <f>IF(ROW()-5&lt;=Kontroll!$B$8,1,"")</f>
        <v/>
      </c>
    </row>
    <row r="1184" spans="1:19" x14ac:dyDescent="0.2">
      <c r="A1184" s="7" t="str">
        <f t="shared" si="144"/>
        <v/>
      </c>
      <c r="B1184" s="7" t="str">
        <f>IF($S1184="","",INT(($A1184-1)/Kontroll!$B$6)+1)</f>
        <v/>
      </c>
      <c r="C1184" s="7" t="str">
        <f>IF($S1184="","",MOD($A1184-1,Kontroll!$B$6)+1)</f>
        <v/>
      </c>
      <c r="D1184" s="15" t="str">
        <f>IF($S1184="","",INDEX(Transjer!$A$6:$A$125,$B1184))</f>
        <v/>
      </c>
      <c r="E1184" s="15" t="str">
        <f>IF($S1184="","",INDEX(Transjer!$B$6:$B$125,$B1184))</f>
        <v/>
      </c>
      <c r="F1184" s="16" t="str">
        <f>IF($S1184="","",INDEX(Transjer!$C$6:$C$125,$B1184))</f>
        <v/>
      </c>
      <c r="G1184" s="17" t="str">
        <f>IF($S1184="","",INDEX(Skjermingsrenter!$A$6:$A$35,$C1184))</f>
        <v/>
      </c>
      <c r="H1184" s="18" t="str">
        <f>IF($S1184="","",INDEX(Transjer!$D$6:$D$125,$B1184))</f>
        <v/>
      </c>
      <c r="I1184" s="18" t="str">
        <f>IF($S1184="","",INDEX(Transjer!$E$6:$E$125,$B1184))</f>
        <v/>
      </c>
      <c r="J1184" s="19" t="str">
        <f>IF($S1184="","",INDEX(Skjermingsrenter!$B$6:$B$35,$C1184))</f>
        <v/>
      </c>
      <c r="K1184" s="20" t="str">
        <f t="shared" si="145"/>
        <v/>
      </c>
      <c r="L1184" s="21" t="str">
        <f>IF($S1184="","",IF($G1184&lt;YEAR($F1184),0,$H1184*SUMIFS(Utbytter!$D$6:$D$1005,Utbytter!$A$6:$A$1005,$E1184,Utbytter!$B$6:$B$1005,"&gt;="&amp;$K1184,Utbytter!$B$6:$B$1005,"&lt;="&amp;DATE($G1184,12,31))))</f>
        <v/>
      </c>
      <c r="M1184" s="21" t="str">
        <f t="shared" si="151"/>
        <v/>
      </c>
      <c r="N1184" s="21" t="str">
        <f t="shared" si="146"/>
        <v/>
      </c>
      <c r="O1184" s="21" t="str">
        <f t="shared" si="147"/>
        <v/>
      </c>
      <c r="P1184" s="21" t="str">
        <f t="shared" si="148"/>
        <v/>
      </c>
      <c r="Q1184" s="21" t="str">
        <f t="shared" si="149"/>
        <v/>
      </c>
      <c r="R1184" s="21" t="str">
        <f t="shared" si="150"/>
        <v/>
      </c>
      <c r="S1184" s="7" t="str">
        <f>IF(ROW()-5&lt;=Kontroll!$B$8,1,"")</f>
        <v/>
      </c>
    </row>
    <row r="1185" spans="1:19" x14ac:dyDescent="0.2">
      <c r="A1185" s="7" t="str">
        <f t="shared" si="144"/>
        <v/>
      </c>
      <c r="B1185" s="7" t="str">
        <f>IF($S1185="","",INT(($A1185-1)/Kontroll!$B$6)+1)</f>
        <v/>
      </c>
      <c r="C1185" s="7" t="str">
        <f>IF($S1185="","",MOD($A1185-1,Kontroll!$B$6)+1)</f>
        <v/>
      </c>
      <c r="D1185" s="15" t="str">
        <f>IF($S1185="","",INDEX(Transjer!$A$6:$A$125,$B1185))</f>
        <v/>
      </c>
      <c r="E1185" s="15" t="str">
        <f>IF($S1185="","",INDEX(Transjer!$B$6:$B$125,$B1185))</f>
        <v/>
      </c>
      <c r="F1185" s="16" t="str">
        <f>IF($S1185="","",INDEX(Transjer!$C$6:$C$125,$B1185))</f>
        <v/>
      </c>
      <c r="G1185" s="17" t="str">
        <f>IF($S1185="","",INDEX(Skjermingsrenter!$A$6:$A$35,$C1185))</f>
        <v/>
      </c>
      <c r="H1185" s="18" t="str">
        <f>IF($S1185="","",INDEX(Transjer!$D$6:$D$125,$B1185))</f>
        <v/>
      </c>
      <c r="I1185" s="18" t="str">
        <f>IF($S1185="","",INDEX(Transjer!$E$6:$E$125,$B1185))</f>
        <v/>
      </c>
      <c r="J1185" s="19" t="str">
        <f>IF($S1185="","",INDEX(Skjermingsrenter!$B$6:$B$35,$C1185))</f>
        <v/>
      </c>
      <c r="K1185" s="20" t="str">
        <f t="shared" si="145"/>
        <v/>
      </c>
      <c r="L1185" s="21" t="str">
        <f>IF($S1185="","",IF($G1185&lt;YEAR($F1185),0,$H1185*SUMIFS(Utbytter!$D$6:$D$1005,Utbytter!$A$6:$A$1005,$E1185,Utbytter!$B$6:$B$1005,"&gt;="&amp;$K1185,Utbytter!$B$6:$B$1005,"&lt;="&amp;DATE($G1185,12,31))))</f>
        <v/>
      </c>
      <c r="M1185" s="21" t="str">
        <f t="shared" si="151"/>
        <v/>
      </c>
      <c r="N1185" s="21" t="str">
        <f t="shared" si="146"/>
        <v/>
      </c>
      <c r="O1185" s="21" t="str">
        <f t="shared" si="147"/>
        <v/>
      </c>
      <c r="P1185" s="21" t="str">
        <f t="shared" si="148"/>
        <v/>
      </c>
      <c r="Q1185" s="21" t="str">
        <f t="shared" si="149"/>
        <v/>
      </c>
      <c r="R1185" s="21" t="str">
        <f t="shared" si="150"/>
        <v/>
      </c>
      <c r="S1185" s="7" t="str">
        <f>IF(ROW()-5&lt;=Kontroll!$B$8,1,"")</f>
        <v/>
      </c>
    </row>
    <row r="1186" spans="1:19" x14ac:dyDescent="0.2">
      <c r="A1186" s="7" t="str">
        <f t="shared" si="144"/>
        <v/>
      </c>
      <c r="B1186" s="7" t="str">
        <f>IF($S1186="","",INT(($A1186-1)/Kontroll!$B$6)+1)</f>
        <v/>
      </c>
      <c r="C1186" s="7" t="str">
        <f>IF($S1186="","",MOD($A1186-1,Kontroll!$B$6)+1)</f>
        <v/>
      </c>
      <c r="D1186" s="15" t="str">
        <f>IF($S1186="","",INDEX(Transjer!$A$6:$A$125,$B1186))</f>
        <v/>
      </c>
      <c r="E1186" s="15" t="str">
        <f>IF($S1186="","",INDEX(Transjer!$B$6:$B$125,$B1186))</f>
        <v/>
      </c>
      <c r="F1186" s="16" t="str">
        <f>IF($S1186="","",INDEX(Transjer!$C$6:$C$125,$B1186))</f>
        <v/>
      </c>
      <c r="G1186" s="17" t="str">
        <f>IF($S1186="","",INDEX(Skjermingsrenter!$A$6:$A$35,$C1186))</f>
        <v/>
      </c>
      <c r="H1186" s="18" t="str">
        <f>IF($S1186="","",INDEX(Transjer!$D$6:$D$125,$B1186))</f>
        <v/>
      </c>
      <c r="I1186" s="18" t="str">
        <f>IF($S1186="","",INDEX(Transjer!$E$6:$E$125,$B1186))</f>
        <v/>
      </c>
      <c r="J1186" s="19" t="str">
        <f>IF($S1186="","",INDEX(Skjermingsrenter!$B$6:$B$35,$C1186))</f>
        <v/>
      </c>
      <c r="K1186" s="20" t="str">
        <f t="shared" si="145"/>
        <v/>
      </c>
      <c r="L1186" s="21" t="str">
        <f>IF($S1186="","",IF($G1186&lt;YEAR($F1186),0,$H1186*SUMIFS(Utbytter!$D$6:$D$1005,Utbytter!$A$6:$A$1005,$E1186,Utbytter!$B$6:$B$1005,"&gt;="&amp;$K1186,Utbytter!$B$6:$B$1005,"&lt;="&amp;DATE($G1186,12,31))))</f>
        <v/>
      </c>
      <c r="M1186" s="21" t="str">
        <f t="shared" si="151"/>
        <v/>
      </c>
      <c r="N1186" s="21" t="str">
        <f t="shared" si="146"/>
        <v/>
      </c>
      <c r="O1186" s="21" t="str">
        <f t="shared" si="147"/>
        <v/>
      </c>
      <c r="P1186" s="21" t="str">
        <f t="shared" si="148"/>
        <v/>
      </c>
      <c r="Q1186" s="21" t="str">
        <f t="shared" si="149"/>
        <v/>
      </c>
      <c r="R1186" s="21" t="str">
        <f t="shared" si="150"/>
        <v/>
      </c>
      <c r="S1186" s="7" t="str">
        <f>IF(ROW()-5&lt;=Kontroll!$B$8,1,"")</f>
        <v/>
      </c>
    </row>
    <row r="1187" spans="1:19" x14ac:dyDescent="0.2">
      <c r="A1187" s="7" t="str">
        <f t="shared" si="144"/>
        <v/>
      </c>
      <c r="B1187" s="7" t="str">
        <f>IF($S1187="","",INT(($A1187-1)/Kontroll!$B$6)+1)</f>
        <v/>
      </c>
      <c r="C1187" s="7" t="str">
        <f>IF($S1187="","",MOD($A1187-1,Kontroll!$B$6)+1)</f>
        <v/>
      </c>
      <c r="D1187" s="15" t="str">
        <f>IF($S1187="","",INDEX(Transjer!$A$6:$A$125,$B1187))</f>
        <v/>
      </c>
      <c r="E1187" s="15" t="str">
        <f>IF($S1187="","",INDEX(Transjer!$B$6:$B$125,$B1187))</f>
        <v/>
      </c>
      <c r="F1187" s="16" t="str">
        <f>IF($S1187="","",INDEX(Transjer!$C$6:$C$125,$B1187))</f>
        <v/>
      </c>
      <c r="G1187" s="17" t="str">
        <f>IF($S1187="","",INDEX(Skjermingsrenter!$A$6:$A$35,$C1187))</f>
        <v/>
      </c>
      <c r="H1187" s="18" t="str">
        <f>IF($S1187="","",INDEX(Transjer!$D$6:$D$125,$B1187))</f>
        <v/>
      </c>
      <c r="I1187" s="18" t="str">
        <f>IF($S1187="","",INDEX(Transjer!$E$6:$E$125,$B1187))</f>
        <v/>
      </c>
      <c r="J1187" s="19" t="str">
        <f>IF($S1187="","",INDEX(Skjermingsrenter!$B$6:$B$35,$C1187))</f>
        <v/>
      </c>
      <c r="K1187" s="20" t="str">
        <f t="shared" si="145"/>
        <v/>
      </c>
      <c r="L1187" s="21" t="str">
        <f>IF($S1187="","",IF($G1187&lt;YEAR($F1187),0,$H1187*SUMIFS(Utbytter!$D$6:$D$1005,Utbytter!$A$6:$A$1005,$E1187,Utbytter!$B$6:$B$1005,"&gt;="&amp;$K1187,Utbytter!$B$6:$B$1005,"&lt;="&amp;DATE($G1187,12,31))))</f>
        <v/>
      </c>
      <c r="M1187" s="21" t="str">
        <f t="shared" si="151"/>
        <v/>
      </c>
      <c r="N1187" s="21" t="str">
        <f t="shared" si="146"/>
        <v/>
      </c>
      <c r="O1187" s="21" t="str">
        <f t="shared" si="147"/>
        <v/>
      </c>
      <c r="P1187" s="21" t="str">
        <f t="shared" si="148"/>
        <v/>
      </c>
      <c r="Q1187" s="21" t="str">
        <f t="shared" si="149"/>
        <v/>
      </c>
      <c r="R1187" s="21" t="str">
        <f t="shared" si="150"/>
        <v/>
      </c>
      <c r="S1187" s="7" t="str">
        <f>IF(ROW()-5&lt;=Kontroll!$B$8,1,"")</f>
        <v/>
      </c>
    </row>
    <row r="1188" spans="1:19" x14ac:dyDescent="0.2">
      <c r="A1188" s="7" t="str">
        <f t="shared" si="144"/>
        <v/>
      </c>
      <c r="B1188" s="7" t="str">
        <f>IF($S1188="","",INT(($A1188-1)/Kontroll!$B$6)+1)</f>
        <v/>
      </c>
      <c r="C1188" s="7" t="str">
        <f>IF($S1188="","",MOD($A1188-1,Kontroll!$B$6)+1)</f>
        <v/>
      </c>
      <c r="D1188" s="15" t="str">
        <f>IF($S1188="","",INDEX(Transjer!$A$6:$A$125,$B1188))</f>
        <v/>
      </c>
      <c r="E1188" s="15" t="str">
        <f>IF($S1188="","",INDEX(Transjer!$B$6:$B$125,$B1188))</f>
        <v/>
      </c>
      <c r="F1188" s="16" t="str">
        <f>IF($S1188="","",INDEX(Transjer!$C$6:$C$125,$B1188))</f>
        <v/>
      </c>
      <c r="G1188" s="17" t="str">
        <f>IF($S1188="","",INDEX(Skjermingsrenter!$A$6:$A$35,$C1188))</f>
        <v/>
      </c>
      <c r="H1188" s="18" t="str">
        <f>IF($S1188="","",INDEX(Transjer!$D$6:$D$125,$B1188))</f>
        <v/>
      </c>
      <c r="I1188" s="18" t="str">
        <f>IF($S1188="","",INDEX(Transjer!$E$6:$E$125,$B1188))</f>
        <v/>
      </c>
      <c r="J1188" s="19" t="str">
        <f>IF($S1188="","",INDEX(Skjermingsrenter!$B$6:$B$35,$C1188))</f>
        <v/>
      </c>
      <c r="K1188" s="20" t="str">
        <f t="shared" si="145"/>
        <v/>
      </c>
      <c r="L1188" s="21" t="str">
        <f>IF($S1188="","",IF($G1188&lt;YEAR($F1188),0,$H1188*SUMIFS(Utbytter!$D$6:$D$1005,Utbytter!$A$6:$A$1005,$E1188,Utbytter!$B$6:$B$1005,"&gt;="&amp;$K1188,Utbytter!$B$6:$B$1005,"&lt;="&amp;DATE($G1188,12,31))))</f>
        <v/>
      </c>
      <c r="M1188" s="21" t="str">
        <f t="shared" si="151"/>
        <v/>
      </c>
      <c r="N1188" s="21" t="str">
        <f t="shared" si="146"/>
        <v/>
      </c>
      <c r="O1188" s="21" t="str">
        <f t="shared" si="147"/>
        <v/>
      </c>
      <c r="P1188" s="21" t="str">
        <f t="shared" si="148"/>
        <v/>
      </c>
      <c r="Q1188" s="21" t="str">
        <f t="shared" si="149"/>
        <v/>
      </c>
      <c r="R1188" s="21" t="str">
        <f t="shared" si="150"/>
        <v/>
      </c>
      <c r="S1188" s="7" t="str">
        <f>IF(ROW()-5&lt;=Kontroll!$B$8,1,"")</f>
        <v/>
      </c>
    </row>
    <row r="1189" spans="1:19" x14ac:dyDescent="0.2">
      <c r="A1189" s="7" t="str">
        <f t="shared" si="144"/>
        <v/>
      </c>
      <c r="B1189" s="7" t="str">
        <f>IF($S1189="","",INT(($A1189-1)/Kontroll!$B$6)+1)</f>
        <v/>
      </c>
      <c r="C1189" s="7" t="str">
        <f>IF($S1189="","",MOD($A1189-1,Kontroll!$B$6)+1)</f>
        <v/>
      </c>
      <c r="D1189" s="15" t="str">
        <f>IF($S1189="","",INDEX(Transjer!$A$6:$A$125,$B1189))</f>
        <v/>
      </c>
      <c r="E1189" s="15" t="str">
        <f>IF($S1189="","",INDEX(Transjer!$B$6:$B$125,$B1189))</f>
        <v/>
      </c>
      <c r="F1189" s="16" t="str">
        <f>IF($S1189="","",INDEX(Transjer!$C$6:$C$125,$B1189))</f>
        <v/>
      </c>
      <c r="G1189" s="17" t="str">
        <f>IF($S1189="","",INDEX(Skjermingsrenter!$A$6:$A$35,$C1189))</f>
        <v/>
      </c>
      <c r="H1189" s="18" t="str">
        <f>IF($S1189="","",INDEX(Transjer!$D$6:$D$125,$B1189))</f>
        <v/>
      </c>
      <c r="I1189" s="18" t="str">
        <f>IF($S1189="","",INDEX(Transjer!$E$6:$E$125,$B1189))</f>
        <v/>
      </c>
      <c r="J1189" s="19" t="str">
        <f>IF($S1189="","",INDEX(Skjermingsrenter!$B$6:$B$35,$C1189))</f>
        <v/>
      </c>
      <c r="K1189" s="20" t="str">
        <f t="shared" si="145"/>
        <v/>
      </c>
      <c r="L1189" s="21" t="str">
        <f>IF($S1189="","",IF($G1189&lt;YEAR($F1189),0,$H1189*SUMIFS(Utbytter!$D$6:$D$1005,Utbytter!$A$6:$A$1005,$E1189,Utbytter!$B$6:$B$1005,"&gt;="&amp;$K1189,Utbytter!$B$6:$B$1005,"&lt;="&amp;DATE($G1189,12,31))))</f>
        <v/>
      </c>
      <c r="M1189" s="21" t="str">
        <f t="shared" si="151"/>
        <v/>
      </c>
      <c r="N1189" s="21" t="str">
        <f t="shared" si="146"/>
        <v/>
      </c>
      <c r="O1189" s="21" t="str">
        <f t="shared" si="147"/>
        <v/>
      </c>
      <c r="P1189" s="21" t="str">
        <f t="shared" si="148"/>
        <v/>
      </c>
      <c r="Q1189" s="21" t="str">
        <f t="shared" si="149"/>
        <v/>
      </c>
      <c r="R1189" s="21" t="str">
        <f t="shared" si="150"/>
        <v/>
      </c>
      <c r="S1189" s="7" t="str">
        <f>IF(ROW()-5&lt;=Kontroll!$B$8,1,"")</f>
        <v/>
      </c>
    </row>
    <row r="1190" spans="1:19" x14ac:dyDescent="0.2">
      <c r="A1190" s="7" t="str">
        <f t="shared" si="144"/>
        <v/>
      </c>
      <c r="B1190" s="7" t="str">
        <f>IF($S1190="","",INT(($A1190-1)/Kontroll!$B$6)+1)</f>
        <v/>
      </c>
      <c r="C1190" s="7" t="str">
        <f>IF($S1190="","",MOD($A1190-1,Kontroll!$B$6)+1)</f>
        <v/>
      </c>
      <c r="D1190" s="15" t="str">
        <f>IF($S1190="","",INDEX(Transjer!$A$6:$A$125,$B1190))</f>
        <v/>
      </c>
      <c r="E1190" s="15" t="str">
        <f>IF($S1190="","",INDEX(Transjer!$B$6:$B$125,$B1190))</f>
        <v/>
      </c>
      <c r="F1190" s="16" t="str">
        <f>IF($S1190="","",INDEX(Transjer!$C$6:$C$125,$B1190))</f>
        <v/>
      </c>
      <c r="G1190" s="17" t="str">
        <f>IF($S1190="","",INDEX(Skjermingsrenter!$A$6:$A$35,$C1190))</f>
        <v/>
      </c>
      <c r="H1190" s="18" t="str">
        <f>IF($S1190="","",INDEX(Transjer!$D$6:$D$125,$B1190))</f>
        <v/>
      </c>
      <c r="I1190" s="18" t="str">
        <f>IF($S1190="","",INDEX(Transjer!$E$6:$E$125,$B1190))</f>
        <v/>
      </c>
      <c r="J1190" s="19" t="str">
        <f>IF($S1190="","",INDEX(Skjermingsrenter!$B$6:$B$35,$C1190))</f>
        <v/>
      </c>
      <c r="K1190" s="20" t="str">
        <f t="shared" si="145"/>
        <v/>
      </c>
      <c r="L1190" s="21" t="str">
        <f>IF($S1190="","",IF($G1190&lt;YEAR($F1190),0,$H1190*SUMIFS(Utbytter!$D$6:$D$1005,Utbytter!$A$6:$A$1005,$E1190,Utbytter!$B$6:$B$1005,"&gt;="&amp;$K1190,Utbytter!$B$6:$B$1005,"&lt;="&amp;DATE($G1190,12,31))))</f>
        <v/>
      </c>
      <c r="M1190" s="21" t="str">
        <f t="shared" si="151"/>
        <v/>
      </c>
      <c r="N1190" s="21" t="str">
        <f t="shared" si="146"/>
        <v/>
      </c>
      <c r="O1190" s="21" t="str">
        <f t="shared" si="147"/>
        <v/>
      </c>
      <c r="P1190" s="21" t="str">
        <f t="shared" si="148"/>
        <v/>
      </c>
      <c r="Q1190" s="21" t="str">
        <f t="shared" si="149"/>
        <v/>
      </c>
      <c r="R1190" s="21" t="str">
        <f t="shared" si="150"/>
        <v/>
      </c>
      <c r="S1190" s="7" t="str">
        <f>IF(ROW()-5&lt;=Kontroll!$B$8,1,"")</f>
        <v/>
      </c>
    </row>
    <row r="1191" spans="1:19" x14ac:dyDescent="0.2">
      <c r="A1191" s="7" t="str">
        <f t="shared" si="144"/>
        <v/>
      </c>
      <c r="B1191" s="7" t="str">
        <f>IF($S1191="","",INT(($A1191-1)/Kontroll!$B$6)+1)</f>
        <v/>
      </c>
      <c r="C1191" s="7" t="str">
        <f>IF($S1191="","",MOD($A1191-1,Kontroll!$B$6)+1)</f>
        <v/>
      </c>
      <c r="D1191" s="15" t="str">
        <f>IF($S1191="","",INDEX(Transjer!$A$6:$A$125,$B1191))</f>
        <v/>
      </c>
      <c r="E1191" s="15" t="str">
        <f>IF($S1191="","",INDEX(Transjer!$B$6:$B$125,$B1191))</f>
        <v/>
      </c>
      <c r="F1191" s="16" t="str">
        <f>IF($S1191="","",INDEX(Transjer!$C$6:$C$125,$B1191))</f>
        <v/>
      </c>
      <c r="G1191" s="17" t="str">
        <f>IF($S1191="","",INDEX(Skjermingsrenter!$A$6:$A$35,$C1191))</f>
        <v/>
      </c>
      <c r="H1191" s="18" t="str">
        <f>IF($S1191="","",INDEX(Transjer!$D$6:$D$125,$B1191))</f>
        <v/>
      </c>
      <c r="I1191" s="18" t="str">
        <f>IF($S1191="","",INDEX(Transjer!$E$6:$E$125,$B1191))</f>
        <v/>
      </c>
      <c r="J1191" s="19" t="str">
        <f>IF($S1191="","",INDEX(Skjermingsrenter!$B$6:$B$35,$C1191))</f>
        <v/>
      </c>
      <c r="K1191" s="20" t="str">
        <f t="shared" si="145"/>
        <v/>
      </c>
      <c r="L1191" s="21" t="str">
        <f>IF($S1191="","",IF($G1191&lt;YEAR($F1191),0,$H1191*SUMIFS(Utbytter!$D$6:$D$1005,Utbytter!$A$6:$A$1005,$E1191,Utbytter!$B$6:$B$1005,"&gt;="&amp;$K1191,Utbytter!$B$6:$B$1005,"&lt;="&amp;DATE($G1191,12,31))))</f>
        <v/>
      </c>
      <c r="M1191" s="21" t="str">
        <f t="shared" si="151"/>
        <v/>
      </c>
      <c r="N1191" s="21" t="str">
        <f t="shared" si="146"/>
        <v/>
      </c>
      <c r="O1191" s="21" t="str">
        <f t="shared" si="147"/>
        <v/>
      </c>
      <c r="P1191" s="21" t="str">
        <f t="shared" si="148"/>
        <v/>
      </c>
      <c r="Q1191" s="21" t="str">
        <f t="shared" si="149"/>
        <v/>
      </c>
      <c r="R1191" s="21" t="str">
        <f t="shared" si="150"/>
        <v/>
      </c>
      <c r="S1191" s="7" t="str">
        <f>IF(ROW()-5&lt;=Kontroll!$B$8,1,"")</f>
        <v/>
      </c>
    </row>
    <row r="1192" spans="1:19" x14ac:dyDescent="0.2">
      <c r="A1192" s="7" t="str">
        <f t="shared" si="144"/>
        <v/>
      </c>
      <c r="B1192" s="7" t="str">
        <f>IF($S1192="","",INT(($A1192-1)/Kontroll!$B$6)+1)</f>
        <v/>
      </c>
      <c r="C1192" s="7" t="str">
        <f>IF($S1192="","",MOD($A1192-1,Kontroll!$B$6)+1)</f>
        <v/>
      </c>
      <c r="D1192" s="15" t="str">
        <f>IF($S1192="","",INDEX(Transjer!$A$6:$A$125,$B1192))</f>
        <v/>
      </c>
      <c r="E1192" s="15" t="str">
        <f>IF($S1192="","",INDEX(Transjer!$B$6:$B$125,$B1192))</f>
        <v/>
      </c>
      <c r="F1192" s="16" t="str">
        <f>IF($S1192="","",INDEX(Transjer!$C$6:$C$125,$B1192))</f>
        <v/>
      </c>
      <c r="G1192" s="17" t="str">
        <f>IF($S1192="","",INDEX(Skjermingsrenter!$A$6:$A$35,$C1192))</f>
        <v/>
      </c>
      <c r="H1192" s="18" t="str">
        <f>IF($S1192="","",INDEX(Transjer!$D$6:$D$125,$B1192))</f>
        <v/>
      </c>
      <c r="I1192" s="18" t="str">
        <f>IF($S1192="","",INDEX(Transjer!$E$6:$E$125,$B1192))</f>
        <v/>
      </c>
      <c r="J1192" s="19" t="str">
        <f>IF($S1192="","",INDEX(Skjermingsrenter!$B$6:$B$35,$C1192))</f>
        <v/>
      </c>
      <c r="K1192" s="20" t="str">
        <f t="shared" si="145"/>
        <v/>
      </c>
      <c r="L1192" s="21" t="str">
        <f>IF($S1192="","",IF($G1192&lt;YEAR($F1192),0,$H1192*SUMIFS(Utbytter!$D$6:$D$1005,Utbytter!$A$6:$A$1005,$E1192,Utbytter!$B$6:$B$1005,"&gt;="&amp;$K1192,Utbytter!$B$6:$B$1005,"&lt;="&amp;DATE($G1192,12,31))))</f>
        <v/>
      </c>
      <c r="M1192" s="21" t="str">
        <f t="shared" si="151"/>
        <v/>
      </c>
      <c r="N1192" s="21" t="str">
        <f t="shared" si="146"/>
        <v/>
      </c>
      <c r="O1192" s="21" t="str">
        <f t="shared" si="147"/>
        <v/>
      </c>
      <c r="P1192" s="21" t="str">
        <f t="shared" si="148"/>
        <v/>
      </c>
      <c r="Q1192" s="21" t="str">
        <f t="shared" si="149"/>
        <v/>
      </c>
      <c r="R1192" s="21" t="str">
        <f t="shared" si="150"/>
        <v/>
      </c>
      <c r="S1192" s="7" t="str">
        <f>IF(ROW()-5&lt;=Kontroll!$B$8,1,"")</f>
        <v/>
      </c>
    </row>
    <row r="1193" spans="1:19" x14ac:dyDescent="0.2">
      <c r="A1193" s="7" t="str">
        <f t="shared" si="144"/>
        <v/>
      </c>
      <c r="B1193" s="7" t="str">
        <f>IF($S1193="","",INT(($A1193-1)/Kontroll!$B$6)+1)</f>
        <v/>
      </c>
      <c r="C1193" s="7" t="str">
        <f>IF($S1193="","",MOD($A1193-1,Kontroll!$B$6)+1)</f>
        <v/>
      </c>
      <c r="D1193" s="15" t="str">
        <f>IF($S1193="","",INDEX(Transjer!$A$6:$A$125,$B1193))</f>
        <v/>
      </c>
      <c r="E1193" s="15" t="str">
        <f>IF($S1193="","",INDEX(Transjer!$B$6:$B$125,$B1193))</f>
        <v/>
      </c>
      <c r="F1193" s="16" t="str">
        <f>IF($S1193="","",INDEX(Transjer!$C$6:$C$125,$B1193))</f>
        <v/>
      </c>
      <c r="G1193" s="17" t="str">
        <f>IF($S1193="","",INDEX(Skjermingsrenter!$A$6:$A$35,$C1193))</f>
        <v/>
      </c>
      <c r="H1193" s="18" t="str">
        <f>IF($S1193="","",INDEX(Transjer!$D$6:$D$125,$B1193))</f>
        <v/>
      </c>
      <c r="I1193" s="18" t="str">
        <f>IF($S1193="","",INDEX(Transjer!$E$6:$E$125,$B1193))</f>
        <v/>
      </c>
      <c r="J1193" s="19" t="str">
        <f>IF($S1193="","",INDEX(Skjermingsrenter!$B$6:$B$35,$C1193))</f>
        <v/>
      </c>
      <c r="K1193" s="20" t="str">
        <f t="shared" si="145"/>
        <v/>
      </c>
      <c r="L1193" s="21" t="str">
        <f>IF($S1193="","",IF($G1193&lt;YEAR($F1193),0,$H1193*SUMIFS(Utbytter!$D$6:$D$1005,Utbytter!$A$6:$A$1005,$E1193,Utbytter!$B$6:$B$1005,"&gt;="&amp;$K1193,Utbytter!$B$6:$B$1005,"&lt;="&amp;DATE($G1193,12,31))))</f>
        <v/>
      </c>
      <c r="M1193" s="21" t="str">
        <f t="shared" si="151"/>
        <v/>
      </c>
      <c r="N1193" s="21" t="str">
        <f t="shared" si="146"/>
        <v/>
      </c>
      <c r="O1193" s="21" t="str">
        <f t="shared" si="147"/>
        <v/>
      </c>
      <c r="P1193" s="21" t="str">
        <f t="shared" si="148"/>
        <v/>
      </c>
      <c r="Q1193" s="21" t="str">
        <f t="shared" si="149"/>
        <v/>
      </c>
      <c r="R1193" s="21" t="str">
        <f t="shared" si="150"/>
        <v/>
      </c>
      <c r="S1193" s="7" t="str">
        <f>IF(ROW()-5&lt;=Kontroll!$B$8,1,"")</f>
        <v/>
      </c>
    </row>
    <row r="1194" spans="1:19" x14ac:dyDescent="0.2">
      <c r="A1194" s="7" t="str">
        <f t="shared" si="144"/>
        <v/>
      </c>
      <c r="B1194" s="7" t="str">
        <f>IF($S1194="","",INT(($A1194-1)/Kontroll!$B$6)+1)</f>
        <v/>
      </c>
      <c r="C1194" s="7" t="str">
        <f>IF($S1194="","",MOD($A1194-1,Kontroll!$B$6)+1)</f>
        <v/>
      </c>
      <c r="D1194" s="15" t="str">
        <f>IF($S1194="","",INDEX(Transjer!$A$6:$A$125,$B1194))</f>
        <v/>
      </c>
      <c r="E1194" s="15" t="str">
        <f>IF($S1194="","",INDEX(Transjer!$B$6:$B$125,$B1194))</f>
        <v/>
      </c>
      <c r="F1194" s="16" t="str">
        <f>IF($S1194="","",INDEX(Transjer!$C$6:$C$125,$B1194))</f>
        <v/>
      </c>
      <c r="G1194" s="17" t="str">
        <f>IF($S1194="","",INDEX(Skjermingsrenter!$A$6:$A$35,$C1194))</f>
        <v/>
      </c>
      <c r="H1194" s="18" t="str">
        <f>IF($S1194="","",INDEX(Transjer!$D$6:$D$125,$B1194))</f>
        <v/>
      </c>
      <c r="I1194" s="18" t="str">
        <f>IF($S1194="","",INDEX(Transjer!$E$6:$E$125,$B1194))</f>
        <v/>
      </c>
      <c r="J1194" s="19" t="str">
        <f>IF($S1194="","",INDEX(Skjermingsrenter!$B$6:$B$35,$C1194))</f>
        <v/>
      </c>
      <c r="K1194" s="20" t="str">
        <f t="shared" si="145"/>
        <v/>
      </c>
      <c r="L1194" s="21" t="str">
        <f>IF($S1194="","",IF($G1194&lt;YEAR($F1194),0,$H1194*SUMIFS(Utbytter!$D$6:$D$1005,Utbytter!$A$6:$A$1005,$E1194,Utbytter!$B$6:$B$1005,"&gt;="&amp;$K1194,Utbytter!$B$6:$B$1005,"&lt;="&amp;DATE($G1194,12,31))))</f>
        <v/>
      </c>
      <c r="M1194" s="21" t="str">
        <f t="shared" si="151"/>
        <v/>
      </c>
      <c r="N1194" s="21" t="str">
        <f t="shared" si="146"/>
        <v/>
      </c>
      <c r="O1194" s="21" t="str">
        <f t="shared" si="147"/>
        <v/>
      </c>
      <c r="P1194" s="21" t="str">
        <f t="shared" si="148"/>
        <v/>
      </c>
      <c r="Q1194" s="21" t="str">
        <f t="shared" si="149"/>
        <v/>
      </c>
      <c r="R1194" s="21" t="str">
        <f t="shared" si="150"/>
        <v/>
      </c>
      <c r="S1194" s="7" t="str">
        <f>IF(ROW()-5&lt;=Kontroll!$B$8,1,"")</f>
        <v/>
      </c>
    </row>
    <row r="1195" spans="1:19" x14ac:dyDescent="0.2">
      <c r="A1195" s="7" t="str">
        <f t="shared" si="144"/>
        <v/>
      </c>
      <c r="B1195" s="7" t="str">
        <f>IF($S1195="","",INT(($A1195-1)/Kontroll!$B$6)+1)</f>
        <v/>
      </c>
      <c r="C1195" s="7" t="str">
        <f>IF($S1195="","",MOD($A1195-1,Kontroll!$B$6)+1)</f>
        <v/>
      </c>
      <c r="D1195" s="15" t="str">
        <f>IF($S1195="","",INDEX(Transjer!$A$6:$A$125,$B1195))</f>
        <v/>
      </c>
      <c r="E1195" s="15" t="str">
        <f>IF($S1195="","",INDEX(Transjer!$B$6:$B$125,$B1195))</f>
        <v/>
      </c>
      <c r="F1195" s="16" t="str">
        <f>IF($S1195="","",INDEX(Transjer!$C$6:$C$125,$B1195))</f>
        <v/>
      </c>
      <c r="G1195" s="17" t="str">
        <f>IF($S1195="","",INDEX(Skjermingsrenter!$A$6:$A$35,$C1195))</f>
        <v/>
      </c>
      <c r="H1195" s="18" t="str">
        <f>IF($S1195="","",INDEX(Transjer!$D$6:$D$125,$B1195))</f>
        <v/>
      </c>
      <c r="I1195" s="18" t="str">
        <f>IF($S1195="","",INDEX(Transjer!$E$6:$E$125,$B1195))</f>
        <v/>
      </c>
      <c r="J1195" s="19" t="str">
        <f>IF($S1195="","",INDEX(Skjermingsrenter!$B$6:$B$35,$C1195))</f>
        <v/>
      </c>
      <c r="K1195" s="20" t="str">
        <f t="shared" si="145"/>
        <v/>
      </c>
      <c r="L1195" s="21" t="str">
        <f>IF($S1195="","",IF($G1195&lt;YEAR($F1195),0,$H1195*SUMIFS(Utbytter!$D$6:$D$1005,Utbytter!$A$6:$A$1005,$E1195,Utbytter!$B$6:$B$1005,"&gt;="&amp;$K1195,Utbytter!$B$6:$B$1005,"&lt;="&amp;DATE($G1195,12,31))))</f>
        <v/>
      </c>
      <c r="M1195" s="21" t="str">
        <f t="shared" si="151"/>
        <v/>
      </c>
      <c r="N1195" s="21" t="str">
        <f t="shared" si="146"/>
        <v/>
      </c>
      <c r="O1195" s="21" t="str">
        <f t="shared" si="147"/>
        <v/>
      </c>
      <c r="P1195" s="21" t="str">
        <f t="shared" si="148"/>
        <v/>
      </c>
      <c r="Q1195" s="21" t="str">
        <f t="shared" si="149"/>
        <v/>
      </c>
      <c r="R1195" s="21" t="str">
        <f t="shared" si="150"/>
        <v/>
      </c>
      <c r="S1195" s="7" t="str">
        <f>IF(ROW()-5&lt;=Kontroll!$B$8,1,"")</f>
        <v/>
      </c>
    </row>
    <row r="1196" spans="1:19" x14ac:dyDescent="0.2">
      <c r="A1196" s="7" t="str">
        <f t="shared" si="144"/>
        <v/>
      </c>
      <c r="B1196" s="7" t="str">
        <f>IF($S1196="","",INT(($A1196-1)/Kontroll!$B$6)+1)</f>
        <v/>
      </c>
      <c r="C1196" s="7" t="str">
        <f>IF($S1196="","",MOD($A1196-1,Kontroll!$B$6)+1)</f>
        <v/>
      </c>
      <c r="D1196" s="15" t="str">
        <f>IF($S1196="","",INDEX(Transjer!$A$6:$A$125,$B1196))</f>
        <v/>
      </c>
      <c r="E1196" s="15" t="str">
        <f>IF($S1196="","",INDEX(Transjer!$B$6:$B$125,$B1196))</f>
        <v/>
      </c>
      <c r="F1196" s="16" t="str">
        <f>IF($S1196="","",INDEX(Transjer!$C$6:$C$125,$B1196))</f>
        <v/>
      </c>
      <c r="G1196" s="17" t="str">
        <f>IF($S1196="","",INDEX(Skjermingsrenter!$A$6:$A$35,$C1196))</f>
        <v/>
      </c>
      <c r="H1196" s="18" t="str">
        <f>IF($S1196="","",INDEX(Transjer!$D$6:$D$125,$B1196))</f>
        <v/>
      </c>
      <c r="I1196" s="18" t="str">
        <f>IF($S1196="","",INDEX(Transjer!$E$6:$E$125,$B1196))</f>
        <v/>
      </c>
      <c r="J1196" s="19" t="str">
        <f>IF($S1196="","",INDEX(Skjermingsrenter!$B$6:$B$35,$C1196))</f>
        <v/>
      </c>
      <c r="K1196" s="20" t="str">
        <f t="shared" si="145"/>
        <v/>
      </c>
      <c r="L1196" s="21" t="str">
        <f>IF($S1196="","",IF($G1196&lt;YEAR($F1196),0,$H1196*SUMIFS(Utbytter!$D$6:$D$1005,Utbytter!$A$6:$A$1005,$E1196,Utbytter!$B$6:$B$1005,"&gt;="&amp;$K1196,Utbytter!$B$6:$B$1005,"&lt;="&amp;DATE($G1196,12,31))))</f>
        <v/>
      </c>
      <c r="M1196" s="21" t="str">
        <f t="shared" si="151"/>
        <v/>
      </c>
      <c r="N1196" s="21" t="str">
        <f t="shared" si="146"/>
        <v/>
      </c>
      <c r="O1196" s="21" t="str">
        <f t="shared" si="147"/>
        <v/>
      </c>
      <c r="P1196" s="21" t="str">
        <f t="shared" si="148"/>
        <v/>
      </c>
      <c r="Q1196" s="21" t="str">
        <f t="shared" si="149"/>
        <v/>
      </c>
      <c r="R1196" s="21" t="str">
        <f t="shared" si="150"/>
        <v/>
      </c>
      <c r="S1196" s="7" t="str">
        <f>IF(ROW()-5&lt;=Kontroll!$B$8,1,"")</f>
        <v/>
      </c>
    </row>
    <row r="1197" spans="1:19" x14ac:dyDescent="0.2">
      <c r="A1197" s="7" t="str">
        <f t="shared" si="144"/>
        <v/>
      </c>
      <c r="B1197" s="7" t="str">
        <f>IF($S1197="","",INT(($A1197-1)/Kontroll!$B$6)+1)</f>
        <v/>
      </c>
      <c r="C1197" s="7" t="str">
        <f>IF($S1197="","",MOD($A1197-1,Kontroll!$B$6)+1)</f>
        <v/>
      </c>
      <c r="D1197" s="15" t="str">
        <f>IF($S1197="","",INDEX(Transjer!$A$6:$A$125,$B1197))</f>
        <v/>
      </c>
      <c r="E1197" s="15" t="str">
        <f>IF($S1197="","",INDEX(Transjer!$B$6:$B$125,$B1197))</f>
        <v/>
      </c>
      <c r="F1197" s="16" t="str">
        <f>IF($S1197="","",INDEX(Transjer!$C$6:$C$125,$B1197))</f>
        <v/>
      </c>
      <c r="G1197" s="17" t="str">
        <f>IF($S1197="","",INDEX(Skjermingsrenter!$A$6:$A$35,$C1197))</f>
        <v/>
      </c>
      <c r="H1197" s="18" t="str">
        <f>IF($S1197="","",INDEX(Transjer!$D$6:$D$125,$B1197))</f>
        <v/>
      </c>
      <c r="I1197" s="18" t="str">
        <f>IF($S1197="","",INDEX(Transjer!$E$6:$E$125,$B1197))</f>
        <v/>
      </c>
      <c r="J1197" s="19" t="str">
        <f>IF($S1197="","",INDEX(Skjermingsrenter!$B$6:$B$35,$C1197))</f>
        <v/>
      </c>
      <c r="K1197" s="20" t="str">
        <f t="shared" si="145"/>
        <v/>
      </c>
      <c r="L1197" s="21" t="str">
        <f>IF($S1197="","",IF($G1197&lt;YEAR($F1197),0,$H1197*SUMIFS(Utbytter!$D$6:$D$1005,Utbytter!$A$6:$A$1005,$E1197,Utbytter!$B$6:$B$1005,"&gt;="&amp;$K1197,Utbytter!$B$6:$B$1005,"&lt;="&amp;DATE($G1197,12,31))))</f>
        <v/>
      </c>
      <c r="M1197" s="21" t="str">
        <f t="shared" si="151"/>
        <v/>
      </c>
      <c r="N1197" s="21" t="str">
        <f t="shared" si="146"/>
        <v/>
      </c>
      <c r="O1197" s="21" t="str">
        <f t="shared" si="147"/>
        <v/>
      </c>
      <c r="P1197" s="21" t="str">
        <f t="shared" si="148"/>
        <v/>
      </c>
      <c r="Q1197" s="21" t="str">
        <f t="shared" si="149"/>
        <v/>
      </c>
      <c r="R1197" s="21" t="str">
        <f t="shared" si="150"/>
        <v/>
      </c>
      <c r="S1197" s="7" t="str">
        <f>IF(ROW()-5&lt;=Kontroll!$B$8,1,"")</f>
        <v/>
      </c>
    </row>
    <row r="1198" spans="1:19" x14ac:dyDescent="0.2">
      <c r="A1198" s="7" t="str">
        <f t="shared" si="144"/>
        <v/>
      </c>
      <c r="B1198" s="7" t="str">
        <f>IF($S1198="","",INT(($A1198-1)/Kontroll!$B$6)+1)</f>
        <v/>
      </c>
      <c r="C1198" s="7" t="str">
        <f>IF($S1198="","",MOD($A1198-1,Kontroll!$B$6)+1)</f>
        <v/>
      </c>
      <c r="D1198" s="15" t="str">
        <f>IF($S1198="","",INDEX(Transjer!$A$6:$A$125,$B1198))</f>
        <v/>
      </c>
      <c r="E1198" s="15" t="str">
        <f>IF($S1198="","",INDEX(Transjer!$B$6:$B$125,$B1198))</f>
        <v/>
      </c>
      <c r="F1198" s="16" t="str">
        <f>IF($S1198="","",INDEX(Transjer!$C$6:$C$125,$B1198))</f>
        <v/>
      </c>
      <c r="G1198" s="17" t="str">
        <f>IF($S1198="","",INDEX(Skjermingsrenter!$A$6:$A$35,$C1198))</f>
        <v/>
      </c>
      <c r="H1198" s="18" t="str">
        <f>IF($S1198="","",INDEX(Transjer!$D$6:$D$125,$B1198))</f>
        <v/>
      </c>
      <c r="I1198" s="18" t="str">
        <f>IF($S1198="","",INDEX(Transjer!$E$6:$E$125,$B1198))</f>
        <v/>
      </c>
      <c r="J1198" s="19" t="str">
        <f>IF($S1198="","",INDEX(Skjermingsrenter!$B$6:$B$35,$C1198))</f>
        <v/>
      </c>
      <c r="K1198" s="20" t="str">
        <f t="shared" si="145"/>
        <v/>
      </c>
      <c r="L1198" s="21" t="str">
        <f>IF($S1198="","",IF($G1198&lt;YEAR($F1198),0,$H1198*SUMIFS(Utbytter!$D$6:$D$1005,Utbytter!$A$6:$A$1005,$E1198,Utbytter!$B$6:$B$1005,"&gt;="&amp;$K1198,Utbytter!$B$6:$B$1005,"&lt;="&amp;DATE($G1198,12,31))))</f>
        <v/>
      </c>
      <c r="M1198" s="21" t="str">
        <f t="shared" si="151"/>
        <v/>
      </c>
      <c r="N1198" s="21" t="str">
        <f t="shared" si="146"/>
        <v/>
      </c>
      <c r="O1198" s="21" t="str">
        <f t="shared" si="147"/>
        <v/>
      </c>
      <c r="P1198" s="21" t="str">
        <f t="shared" si="148"/>
        <v/>
      </c>
      <c r="Q1198" s="21" t="str">
        <f t="shared" si="149"/>
        <v/>
      </c>
      <c r="R1198" s="21" t="str">
        <f t="shared" si="150"/>
        <v/>
      </c>
      <c r="S1198" s="7" t="str">
        <f>IF(ROW()-5&lt;=Kontroll!$B$8,1,"")</f>
        <v/>
      </c>
    </row>
    <row r="1199" spans="1:19" x14ac:dyDescent="0.2">
      <c r="A1199" s="7" t="str">
        <f t="shared" si="144"/>
        <v/>
      </c>
      <c r="B1199" s="7" t="str">
        <f>IF($S1199="","",INT(($A1199-1)/Kontroll!$B$6)+1)</f>
        <v/>
      </c>
      <c r="C1199" s="7" t="str">
        <f>IF($S1199="","",MOD($A1199-1,Kontroll!$B$6)+1)</f>
        <v/>
      </c>
      <c r="D1199" s="15" t="str">
        <f>IF($S1199="","",INDEX(Transjer!$A$6:$A$125,$B1199))</f>
        <v/>
      </c>
      <c r="E1199" s="15" t="str">
        <f>IF($S1199="","",INDEX(Transjer!$B$6:$B$125,$B1199))</f>
        <v/>
      </c>
      <c r="F1199" s="16" t="str">
        <f>IF($S1199="","",INDEX(Transjer!$C$6:$C$125,$B1199))</f>
        <v/>
      </c>
      <c r="G1199" s="17" t="str">
        <f>IF($S1199="","",INDEX(Skjermingsrenter!$A$6:$A$35,$C1199))</f>
        <v/>
      </c>
      <c r="H1199" s="18" t="str">
        <f>IF($S1199="","",INDEX(Transjer!$D$6:$D$125,$B1199))</f>
        <v/>
      </c>
      <c r="I1199" s="18" t="str">
        <f>IF($S1199="","",INDEX(Transjer!$E$6:$E$125,$B1199))</f>
        <v/>
      </c>
      <c r="J1199" s="19" t="str">
        <f>IF($S1199="","",INDEX(Skjermingsrenter!$B$6:$B$35,$C1199))</f>
        <v/>
      </c>
      <c r="K1199" s="20" t="str">
        <f t="shared" si="145"/>
        <v/>
      </c>
      <c r="L1199" s="21" t="str">
        <f>IF($S1199="","",IF($G1199&lt;YEAR($F1199),0,$H1199*SUMIFS(Utbytter!$D$6:$D$1005,Utbytter!$A$6:$A$1005,$E1199,Utbytter!$B$6:$B$1005,"&gt;="&amp;$K1199,Utbytter!$B$6:$B$1005,"&lt;="&amp;DATE($G1199,12,31))))</f>
        <v/>
      </c>
      <c r="M1199" s="21" t="str">
        <f t="shared" si="151"/>
        <v/>
      </c>
      <c r="N1199" s="21" t="str">
        <f t="shared" si="146"/>
        <v/>
      </c>
      <c r="O1199" s="21" t="str">
        <f t="shared" si="147"/>
        <v/>
      </c>
      <c r="P1199" s="21" t="str">
        <f t="shared" si="148"/>
        <v/>
      </c>
      <c r="Q1199" s="21" t="str">
        <f t="shared" si="149"/>
        <v/>
      </c>
      <c r="R1199" s="21" t="str">
        <f t="shared" si="150"/>
        <v/>
      </c>
      <c r="S1199" s="7" t="str">
        <f>IF(ROW()-5&lt;=Kontroll!$B$8,1,"")</f>
        <v/>
      </c>
    </row>
    <row r="1200" spans="1:19" x14ac:dyDescent="0.2">
      <c r="A1200" s="7" t="str">
        <f t="shared" si="144"/>
        <v/>
      </c>
      <c r="B1200" s="7" t="str">
        <f>IF($S1200="","",INT(($A1200-1)/Kontroll!$B$6)+1)</f>
        <v/>
      </c>
      <c r="C1200" s="7" t="str">
        <f>IF($S1200="","",MOD($A1200-1,Kontroll!$B$6)+1)</f>
        <v/>
      </c>
      <c r="D1200" s="15" t="str">
        <f>IF($S1200="","",INDEX(Transjer!$A$6:$A$125,$B1200))</f>
        <v/>
      </c>
      <c r="E1200" s="15" t="str">
        <f>IF($S1200="","",INDEX(Transjer!$B$6:$B$125,$B1200))</f>
        <v/>
      </c>
      <c r="F1200" s="16" t="str">
        <f>IF($S1200="","",INDEX(Transjer!$C$6:$C$125,$B1200))</f>
        <v/>
      </c>
      <c r="G1200" s="17" t="str">
        <f>IF($S1200="","",INDEX(Skjermingsrenter!$A$6:$A$35,$C1200))</f>
        <v/>
      </c>
      <c r="H1200" s="18" t="str">
        <f>IF($S1200="","",INDEX(Transjer!$D$6:$D$125,$B1200))</f>
        <v/>
      </c>
      <c r="I1200" s="18" t="str">
        <f>IF($S1200="","",INDEX(Transjer!$E$6:$E$125,$B1200))</f>
        <v/>
      </c>
      <c r="J1200" s="19" t="str">
        <f>IF($S1200="","",INDEX(Skjermingsrenter!$B$6:$B$35,$C1200))</f>
        <v/>
      </c>
      <c r="K1200" s="20" t="str">
        <f t="shared" si="145"/>
        <v/>
      </c>
      <c r="L1200" s="21" t="str">
        <f>IF($S1200="","",IF($G1200&lt;YEAR($F1200),0,$H1200*SUMIFS(Utbytter!$D$6:$D$1005,Utbytter!$A$6:$A$1005,$E1200,Utbytter!$B$6:$B$1005,"&gt;="&amp;$K1200,Utbytter!$B$6:$B$1005,"&lt;="&amp;DATE($G1200,12,31))))</f>
        <v/>
      </c>
      <c r="M1200" s="21" t="str">
        <f t="shared" si="151"/>
        <v/>
      </c>
      <c r="N1200" s="21" t="str">
        <f t="shared" si="146"/>
        <v/>
      </c>
      <c r="O1200" s="21" t="str">
        <f t="shared" si="147"/>
        <v/>
      </c>
      <c r="P1200" s="21" t="str">
        <f t="shared" si="148"/>
        <v/>
      </c>
      <c r="Q1200" s="21" t="str">
        <f t="shared" si="149"/>
        <v/>
      </c>
      <c r="R1200" s="21" t="str">
        <f t="shared" si="150"/>
        <v/>
      </c>
      <c r="S1200" s="7" t="str">
        <f>IF(ROW()-5&lt;=Kontroll!$B$8,1,"")</f>
        <v/>
      </c>
    </row>
    <row r="1201" spans="1:19" x14ac:dyDescent="0.2">
      <c r="A1201" s="7" t="str">
        <f t="shared" si="144"/>
        <v/>
      </c>
      <c r="B1201" s="7" t="str">
        <f>IF($S1201="","",INT(($A1201-1)/Kontroll!$B$6)+1)</f>
        <v/>
      </c>
      <c r="C1201" s="7" t="str">
        <f>IF($S1201="","",MOD($A1201-1,Kontroll!$B$6)+1)</f>
        <v/>
      </c>
      <c r="D1201" s="15" t="str">
        <f>IF($S1201="","",INDEX(Transjer!$A$6:$A$125,$B1201))</f>
        <v/>
      </c>
      <c r="E1201" s="15" t="str">
        <f>IF($S1201="","",INDEX(Transjer!$B$6:$B$125,$B1201))</f>
        <v/>
      </c>
      <c r="F1201" s="16" t="str">
        <f>IF($S1201="","",INDEX(Transjer!$C$6:$C$125,$B1201))</f>
        <v/>
      </c>
      <c r="G1201" s="17" t="str">
        <f>IF($S1201="","",INDEX(Skjermingsrenter!$A$6:$A$35,$C1201))</f>
        <v/>
      </c>
      <c r="H1201" s="18" t="str">
        <f>IF($S1201="","",INDEX(Transjer!$D$6:$D$125,$B1201))</f>
        <v/>
      </c>
      <c r="I1201" s="18" t="str">
        <f>IF($S1201="","",INDEX(Transjer!$E$6:$E$125,$B1201))</f>
        <v/>
      </c>
      <c r="J1201" s="19" t="str">
        <f>IF($S1201="","",INDEX(Skjermingsrenter!$B$6:$B$35,$C1201))</f>
        <v/>
      </c>
      <c r="K1201" s="20" t="str">
        <f t="shared" si="145"/>
        <v/>
      </c>
      <c r="L1201" s="21" t="str">
        <f>IF($S1201="","",IF($G1201&lt;YEAR($F1201),0,$H1201*SUMIFS(Utbytter!$D$6:$D$1005,Utbytter!$A$6:$A$1005,$E1201,Utbytter!$B$6:$B$1005,"&gt;="&amp;$K1201,Utbytter!$B$6:$B$1005,"&lt;="&amp;DATE($G1201,12,31))))</f>
        <v/>
      </c>
      <c r="M1201" s="21" t="str">
        <f t="shared" si="151"/>
        <v/>
      </c>
      <c r="N1201" s="21" t="str">
        <f t="shared" si="146"/>
        <v/>
      </c>
      <c r="O1201" s="21" t="str">
        <f t="shared" si="147"/>
        <v/>
      </c>
      <c r="P1201" s="21" t="str">
        <f t="shared" si="148"/>
        <v/>
      </c>
      <c r="Q1201" s="21" t="str">
        <f t="shared" si="149"/>
        <v/>
      </c>
      <c r="R1201" s="21" t="str">
        <f t="shared" si="150"/>
        <v/>
      </c>
      <c r="S1201" s="7" t="str">
        <f>IF(ROW()-5&lt;=Kontroll!$B$8,1,"")</f>
        <v/>
      </c>
    </row>
    <row r="1202" spans="1:19" x14ac:dyDescent="0.2">
      <c r="A1202" s="7" t="str">
        <f t="shared" si="144"/>
        <v/>
      </c>
      <c r="B1202" s="7" t="str">
        <f>IF($S1202="","",INT(($A1202-1)/Kontroll!$B$6)+1)</f>
        <v/>
      </c>
      <c r="C1202" s="7" t="str">
        <f>IF($S1202="","",MOD($A1202-1,Kontroll!$B$6)+1)</f>
        <v/>
      </c>
      <c r="D1202" s="15" t="str">
        <f>IF($S1202="","",INDEX(Transjer!$A$6:$A$125,$B1202))</f>
        <v/>
      </c>
      <c r="E1202" s="15" t="str">
        <f>IF($S1202="","",INDEX(Transjer!$B$6:$B$125,$B1202))</f>
        <v/>
      </c>
      <c r="F1202" s="16" t="str">
        <f>IF($S1202="","",INDEX(Transjer!$C$6:$C$125,$B1202))</f>
        <v/>
      </c>
      <c r="G1202" s="17" t="str">
        <f>IF($S1202="","",INDEX(Skjermingsrenter!$A$6:$A$35,$C1202))</f>
        <v/>
      </c>
      <c r="H1202" s="18" t="str">
        <f>IF($S1202="","",INDEX(Transjer!$D$6:$D$125,$B1202))</f>
        <v/>
      </c>
      <c r="I1202" s="18" t="str">
        <f>IF($S1202="","",INDEX(Transjer!$E$6:$E$125,$B1202))</f>
        <v/>
      </c>
      <c r="J1202" s="19" t="str">
        <f>IF($S1202="","",INDEX(Skjermingsrenter!$B$6:$B$35,$C1202))</f>
        <v/>
      </c>
      <c r="K1202" s="20" t="str">
        <f t="shared" si="145"/>
        <v/>
      </c>
      <c r="L1202" s="21" t="str">
        <f>IF($S1202="","",IF($G1202&lt;YEAR($F1202),0,$H1202*SUMIFS(Utbytter!$D$6:$D$1005,Utbytter!$A$6:$A$1005,$E1202,Utbytter!$B$6:$B$1005,"&gt;="&amp;$K1202,Utbytter!$B$6:$B$1005,"&lt;="&amp;DATE($G1202,12,31))))</f>
        <v/>
      </c>
      <c r="M1202" s="21" t="str">
        <f t="shared" si="151"/>
        <v/>
      </c>
      <c r="N1202" s="21" t="str">
        <f t="shared" si="146"/>
        <v/>
      </c>
      <c r="O1202" s="21" t="str">
        <f t="shared" si="147"/>
        <v/>
      </c>
      <c r="P1202" s="21" t="str">
        <f t="shared" si="148"/>
        <v/>
      </c>
      <c r="Q1202" s="21" t="str">
        <f t="shared" si="149"/>
        <v/>
      </c>
      <c r="R1202" s="21" t="str">
        <f t="shared" si="150"/>
        <v/>
      </c>
      <c r="S1202" s="7" t="str">
        <f>IF(ROW()-5&lt;=Kontroll!$B$8,1,"")</f>
        <v/>
      </c>
    </row>
    <row r="1203" spans="1:19" x14ac:dyDescent="0.2">
      <c r="A1203" s="7" t="str">
        <f t="shared" si="144"/>
        <v/>
      </c>
      <c r="B1203" s="7" t="str">
        <f>IF($S1203="","",INT(($A1203-1)/Kontroll!$B$6)+1)</f>
        <v/>
      </c>
      <c r="C1203" s="7" t="str">
        <f>IF($S1203="","",MOD($A1203-1,Kontroll!$B$6)+1)</f>
        <v/>
      </c>
      <c r="D1203" s="15" t="str">
        <f>IF($S1203="","",INDEX(Transjer!$A$6:$A$125,$B1203))</f>
        <v/>
      </c>
      <c r="E1203" s="15" t="str">
        <f>IF($S1203="","",INDEX(Transjer!$B$6:$B$125,$B1203))</f>
        <v/>
      </c>
      <c r="F1203" s="16" t="str">
        <f>IF($S1203="","",INDEX(Transjer!$C$6:$C$125,$B1203))</f>
        <v/>
      </c>
      <c r="G1203" s="17" t="str">
        <f>IF($S1203="","",INDEX(Skjermingsrenter!$A$6:$A$35,$C1203))</f>
        <v/>
      </c>
      <c r="H1203" s="18" t="str">
        <f>IF($S1203="","",INDEX(Transjer!$D$6:$D$125,$B1203))</f>
        <v/>
      </c>
      <c r="I1203" s="18" t="str">
        <f>IF($S1203="","",INDEX(Transjer!$E$6:$E$125,$B1203))</f>
        <v/>
      </c>
      <c r="J1203" s="19" t="str">
        <f>IF($S1203="","",INDEX(Skjermingsrenter!$B$6:$B$35,$C1203))</f>
        <v/>
      </c>
      <c r="K1203" s="20" t="str">
        <f t="shared" si="145"/>
        <v/>
      </c>
      <c r="L1203" s="21" t="str">
        <f>IF($S1203="","",IF($G1203&lt;YEAR($F1203),0,$H1203*SUMIFS(Utbytter!$D$6:$D$1005,Utbytter!$A$6:$A$1005,$E1203,Utbytter!$B$6:$B$1005,"&gt;="&amp;$K1203,Utbytter!$B$6:$B$1005,"&lt;="&amp;DATE($G1203,12,31))))</f>
        <v/>
      </c>
      <c r="M1203" s="21" t="str">
        <f t="shared" si="151"/>
        <v/>
      </c>
      <c r="N1203" s="21" t="str">
        <f t="shared" si="146"/>
        <v/>
      </c>
      <c r="O1203" s="21" t="str">
        <f t="shared" si="147"/>
        <v/>
      </c>
      <c r="P1203" s="21" t="str">
        <f t="shared" si="148"/>
        <v/>
      </c>
      <c r="Q1203" s="21" t="str">
        <f t="shared" si="149"/>
        <v/>
      </c>
      <c r="R1203" s="21" t="str">
        <f t="shared" si="150"/>
        <v/>
      </c>
      <c r="S1203" s="7" t="str">
        <f>IF(ROW()-5&lt;=Kontroll!$B$8,1,"")</f>
        <v/>
      </c>
    </row>
    <row r="1204" spans="1:19" x14ac:dyDescent="0.2">
      <c r="A1204" s="7" t="str">
        <f t="shared" si="144"/>
        <v/>
      </c>
      <c r="B1204" s="7" t="str">
        <f>IF($S1204="","",INT(($A1204-1)/Kontroll!$B$6)+1)</f>
        <v/>
      </c>
      <c r="C1204" s="7" t="str">
        <f>IF($S1204="","",MOD($A1204-1,Kontroll!$B$6)+1)</f>
        <v/>
      </c>
      <c r="D1204" s="15" t="str">
        <f>IF($S1204="","",INDEX(Transjer!$A$6:$A$125,$B1204))</f>
        <v/>
      </c>
      <c r="E1204" s="15" t="str">
        <f>IF($S1204="","",INDEX(Transjer!$B$6:$B$125,$B1204))</f>
        <v/>
      </c>
      <c r="F1204" s="16" t="str">
        <f>IF($S1204="","",INDEX(Transjer!$C$6:$C$125,$B1204))</f>
        <v/>
      </c>
      <c r="G1204" s="17" t="str">
        <f>IF($S1204="","",INDEX(Skjermingsrenter!$A$6:$A$35,$C1204))</f>
        <v/>
      </c>
      <c r="H1204" s="18" t="str">
        <f>IF($S1204="","",INDEX(Transjer!$D$6:$D$125,$B1204))</f>
        <v/>
      </c>
      <c r="I1204" s="18" t="str">
        <f>IF($S1204="","",INDEX(Transjer!$E$6:$E$125,$B1204))</f>
        <v/>
      </c>
      <c r="J1204" s="19" t="str">
        <f>IF($S1204="","",INDEX(Skjermingsrenter!$B$6:$B$35,$C1204))</f>
        <v/>
      </c>
      <c r="K1204" s="20" t="str">
        <f t="shared" si="145"/>
        <v/>
      </c>
      <c r="L1204" s="21" t="str">
        <f>IF($S1204="","",IF($G1204&lt;YEAR($F1204),0,$H1204*SUMIFS(Utbytter!$D$6:$D$1005,Utbytter!$A$6:$A$1005,$E1204,Utbytter!$B$6:$B$1005,"&gt;="&amp;$K1204,Utbytter!$B$6:$B$1005,"&lt;="&amp;DATE($G1204,12,31))))</f>
        <v/>
      </c>
      <c r="M1204" s="21" t="str">
        <f t="shared" si="151"/>
        <v/>
      </c>
      <c r="N1204" s="21" t="str">
        <f t="shared" si="146"/>
        <v/>
      </c>
      <c r="O1204" s="21" t="str">
        <f t="shared" si="147"/>
        <v/>
      </c>
      <c r="P1204" s="21" t="str">
        <f t="shared" si="148"/>
        <v/>
      </c>
      <c r="Q1204" s="21" t="str">
        <f t="shared" si="149"/>
        <v/>
      </c>
      <c r="R1204" s="21" t="str">
        <f t="shared" si="150"/>
        <v/>
      </c>
      <c r="S1204" s="7" t="str">
        <f>IF(ROW()-5&lt;=Kontroll!$B$8,1,"")</f>
        <v/>
      </c>
    </row>
    <row r="1205" spans="1:19" x14ac:dyDescent="0.2">
      <c r="A1205" s="7" t="str">
        <f t="shared" si="144"/>
        <v/>
      </c>
      <c r="B1205" s="7" t="str">
        <f>IF($S1205="","",INT(($A1205-1)/Kontroll!$B$6)+1)</f>
        <v/>
      </c>
      <c r="C1205" s="7" t="str">
        <f>IF($S1205="","",MOD($A1205-1,Kontroll!$B$6)+1)</f>
        <v/>
      </c>
      <c r="D1205" s="15" t="str">
        <f>IF($S1205="","",INDEX(Transjer!$A$6:$A$125,$B1205))</f>
        <v/>
      </c>
      <c r="E1205" s="15" t="str">
        <f>IF($S1205="","",INDEX(Transjer!$B$6:$B$125,$B1205))</f>
        <v/>
      </c>
      <c r="F1205" s="16" t="str">
        <f>IF($S1205="","",INDEX(Transjer!$C$6:$C$125,$B1205))</f>
        <v/>
      </c>
      <c r="G1205" s="17" t="str">
        <f>IF($S1205="","",INDEX(Skjermingsrenter!$A$6:$A$35,$C1205))</f>
        <v/>
      </c>
      <c r="H1205" s="18" t="str">
        <f>IF($S1205="","",INDEX(Transjer!$D$6:$D$125,$B1205))</f>
        <v/>
      </c>
      <c r="I1205" s="18" t="str">
        <f>IF($S1205="","",INDEX(Transjer!$E$6:$E$125,$B1205))</f>
        <v/>
      </c>
      <c r="J1205" s="19" t="str">
        <f>IF($S1205="","",INDEX(Skjermingsrenter!$B$6:$B$35,$C1205))</f>
        <v/>
      </c>
      <c r="K1205" s="20" t="str">
        <f t="shared" si="145"/>
        <v/>
      </c>
      <c r="L1205" s="21" t="str">
        <f>IF($S1205="","",IF($G1205&lt;YEAR($F1205),0,$H1205*SUMIFS(Utbytter!$D$6:$D$1005,Utbytter!$A$6:$A$1005,$E1205,Utbytter!$B$6:$B$1005,"&gt;="&amp;$K1205,Utbytter!$B$6:$B$1005,"&lt;="&amp;DATE($G1205,12,31))))</f>
        <v/>
      </c>
      <c r="M1205" s="21" t="str">
        <f t="shared" si="151"/>
        <v/>
      </c>
      <c r="N1205" s="21" t="str">
        <f t="shared" si="146"/>
        <v/>
      </c>
      <c r="O1205" s="21" t="str">
        <f t="shared" si="147"/>
        <v/>
      </c>
      <c r="P1205" s="21" t="str">
        <f t="shared" si="148"/>
        <v/>
      </c>
      <c r="Q1205" s="21" t="str">
        <f t="shared" si="149"/>
        <v/>
      </c>
      <c r="R1205" s="21" t="str">
        <f t="shared" si="150"/>
        <v/>
      </c>
      <c r="S1205" s="7" t="str">
        <f>IF(ROW()-5&lt;=Kontroll!$B$8,1,"")</f>
        <v/>
      </c>
    </row>
    <row r="1206" spans="1:19" x14ac:dyDescent="0.2">
      <c r="A1206" s="7" t="str">
        <f t="shared" si="144"/>
        <v/>
      </c>
      <c r="B1206" s="7" t="str">
        <f>IF($S1206="","",INT(($A1206-1)/Kontroll!$B$6)+1)</f>
        <v/>
      </c>
      <c r="C1206" s="7" t="str">
        <f>IF($S1206="","",MOD($A1206-1,Kontroll!$B$6)+1)</f>
        <v/>
      </c>
      <c r="D1206" s="15" t="str">
        <f>IF($S1206="","",INDEX(Transjer!$A$6:$A$125,$B1206))</f>
        <v/>
      </c>
      <c r="E1206" s="15" t="str">
        <f>IF($S1206="","",INDEX(Transjer!$B$6:$B$125,$B1206))</f>
        <v/>
      </c>
      <c r="F1206" s="16" t="str">
        <f>IF($S1206="","",INDEX(Transjer!$C$6:$C$125,$B1206))</f>
        <v/>
      </c>
      <c r="G1206" s="17" t="str">
        <f>IF($S1206="","",INDEX(Skjermingsrenter!$A$6:$A$35,$C1206))</f>
        <v/>
      </c>
      <c r="H1206" s="18" t="str">
        <f>IF($S1206="","",INDEX(Transjer!$D$6:$D$125,$B1206))</f>
        <v/>
      </c>
      <c r="I1206" s="18" t="str">
        <f>IF($S1206="","",INDEX(Transjer!$E$6:$E$125,$B1206))</f>
        <v/>
      </c>
      <c r="J1206" s="19" t="str">
        <f>IF($S1206="","",INDEX(Skjermingsrenter!$B$6:$B$35,$C1206))</f>
        <v/>
      </c>
      <c r="K1206" s="20" t="str">
        <f t="shared" si="145"/>
        <v/>
      </c>
      <c r="L1206" s="21" t="str">
        <f>IF($S1206="","",IF($G1206&lt;YEAR($F1206),0,$H1206*SUMIFS(Utbytter!$D$6:$D$1005,Utbytter!$A$6:$A$1005,$E1206,Utbytter!$B$6:$B$1005,"&gt;="&amp;$K1206,Utbytter!$B$6:$B$1005,"&lt;="&amp;DATE($G1206,12,31))))</f>
        <v/>
      </c>
      <c r="M1206" s="21" t="str">
        <f t="shared" si="151"/>
        <v/>
      </c>
      <c r="N1206" s="21" t="str">
        <f t="shared" si="146"/>
        <v/>
      </c>
      <c r="O1206" s="21" t="str">
        <f t="shared" si="147"/>
        <v/>
      </c>
      <c r="P1206" s="21" t="str">
        <f t="shared" si="148"/>
        <v/>
      </c>
      <c r="Q1206" s="21" t="str">
        <f t="shared" si="149"/>
        <v/>
      </c>
      <c r="R1206" s="21" t="str">
        <f t="shared" si="150"/>
        <v/>
      </c>
      <c r="S1206" s="7" t="str">
        <f>IF(ROW()-5&lt;=Kontroll!$B$8,1,"")</f>
        <v/>
      </c>
    </row>
    <row r="1207" spans="1:19" x14ac:dyDescent="0.2">
      <c r="A1207" s="7" t="str">
        <f t="shared" si="144"/>
        <v/>
      </c>
      <c r="B1207" s="7" t="str">
        <f>IF($S1207="","",INT(($A1207-1)/Kontroll!$B$6)+1)</f>
        <v/>
      </c>
      <c r="C1207" s="7" t="str">
        <f>IF($S1207="","",MOD($A1207-1,Kontroll!$B$6)+1)</f>
        <v/>
      </c>
      <c r="D1207" s="15" t="str">
        <f>IF($S1207="","",INDEX(Transjer!$A$6:$A$125,$B1207))</f>
        <v/>
      </c>
      <c r="E1207" s="15" t="str">
        <f>IF($S1207="","",INDEX(Transjer!$B$6:$B$125,$B1207))</f>
        <v/>
      </c>
      <c r="F1207" s="16" t="str">
        <f>IF($S1207="","",INDEX(Transjer!$C$6:$C$125,$B1207))</f>
        <v/>
      </c>
      <c r="G1207" s="17" t="str">
        <f>IF($S1207="","",INDEX(Skjermingsrenter!$A$6:$A$35,$C1207))</f>
        <v/>
      </c>
      <c r="H1207" s="18" t="str">
        <f>IF($S1207="","",INDEX(Transjer!$D$6:$D$125,$B1207))</f>
        <v/>
      </c>
      <c r="I1207" s="18" t="str">
        <f>IF($S1207="","",INDEX(Transjer!$E$6:$E$125,$B1207))</f>
        <v/>
      </c>
      <c r="J1207" s="19" t="str">
        <f>IF($S1207="","",INDEX(Skjermingsrenter!$B$6:$B$35,$C1207))</f>
        <v/>
      </c>
      <c r="K1207" s="20" t="str">
        <f t="shared" si="145"/>
        <v/>
      </c>
      <c r="L1207" s="21" t="str">
        <f>IF($S1207="","",IF($G1207&lt;YEAR($F1207),0,$H1207*SUMIFS(Utbytter!$D$6:$D$1005,Utbytter!$A$6:$A$1005,$E1207,Utbytter!$B$6:$B$1005,"&gt;="&amp;$K1207,Utbytter!$B$6:$B$1005,"&lt;="&amp;DATE($G1207,12,31))))</f>
        <v/>
      </c>
      <c r="M1207" s="21" t="str">
        <f t="shared" si="151"/>
        <v/>
      </c>
      <c r="N1207" s="21" t="str">
        <f t="shared" si="146"/>
        <v/>
      </c>
      <c r="O1207" s="21" t="str">
        <f t="shared" si="147"/>
        <v/>
      </c>
      <c r="P1207" s="21" t="str">
        <f t="shared" si="148"/>
        <v/>
      </c>
      <c r="Q1207" s="21" t="str">
        <f t="shared" si="149"/>
        <v/>
      </c>
      <c r="R1207" s="21" t="str">
        <f t="shared" si="150"/>
        <v/>
      </c>
      <c r="S1207" s="7" t="str">
        <f>IF(ROW()-5&lt;=Kontroll!$B$8,1,"")</f>
        <v/>
      </c>
    </row>
    <row r="1208" spans="1:19" x14ac:dyDescent="0.2">
      <c r="A1208" s="7" t="str">
        <f t="shared" si="144"/>
        <v/>
      </c>
      <c r="B1208" s="7" t="str">
        <f>IF($S1208="","",INT(($A1208-1)/Kontroll!$B$6)+1)</f>
        <v/>
      </c>
      <c r="C1208" s="7" t="str">
        <f>IF($S1208="","",MOD($A1208-1,Kontroll!$B$6)+1)</f>
        <v/>
      </c>
      <c r="D1208" s="15" t="str">
        <f>IF($S1208="","",INDEX(Transjer!$A$6:$A$125,$B1208))</f>
        <v/>
      </c>
      <c r="E1208" s="15" t="str">
        <f>IF($S1208="","",INDEX(Transjer!$B$6:$B$125,$B1208))</f>
        <v/>
      </c>
      <c r="F1208" s="16" t="str">
        <f>IF($S1208="","",INDEX(Transjer!$C$6:$C$125,$B1208))</f>
        <v/>
      </c>
      <c r="G1208" s="17" t="str">
        <f>IF($S1208="","",INDEX(Skjermingsrenter!$A$6:$A$35,$C1208))</f>
        <v/>
      </c>
      <c r="H1208" s="18" t="str">
        <f>IF($S1208="","",INDEX(Transjer!$D$6:$D$125,$B1208))</f>
        <v/>
      </c>
      <c r="I1208" s="18" t="str">
        <f>IF($S1208="","",INDEX(Transjer!$E$6:$E$125,$B1208))</f>
        <v/>
      </c>
      <c r="J1208" s="19" t="str">
        <f>IF($S1208="","",INDEX(Skjermingsrenter!$B$6:$B$35,$C1208))</f>
        <v/>
      </c>
      <c r="K1208" s="20" t="str">
        <f t="shared" si="145"/>
        <v/>
      </c>
      <c r="L1208" s="21" t="str">
        <f>IF($S1208="","",IF($G1208&lt;YEAR($F1208),0,$H1208*SUMIFS(Utbytter!$D$6:$D$1005,Utbytter!$A$6:$A$1005,$E1208,Utbytter!$B$6:$B$1005,"&gt;="&amp;$K1208,Utbytter!$B$6:$B$1005,"&lt;="&amp;DATE($G1208,12,31))))</f>
        <v/>
      </c>
      <c r="M1208" s="21" t="str">
        <f t="shared" si="151"/>
        <v/>
      </c>
      <c r="N1208" s="21" t="str">
        <f t="shared" si="146"/>
        <v/>
      </c>
      <c r="O1208" s="21" t="str">
        <f t="shared" si="147"/>
        <v/>
      </c>
      <c r="P1208" s="21" t="str">
        <f t="shared" si="148"/>
        <v/>
      </c>
      <c r="Q1208" s="21" t="str">
        <f t="shared" si="149"/>
        <v/>
      </c>
      <c r="R1208" s="21" t="str">
        <f t="shared" si="150"/>
        <v/>
      </c>
      <c r="S1208" s="7" t="str">
        <f>IF(ROW()-5&lt;=Kontroll!$B$8,1,"")</f>
        <v/>
      </c>
    </row>
    <row r="1209" spans="1:19" x14ac:dyDescent="0.2">
      <c r="A1209" s="7" t="str">
        <f t="shared" si="144"/>
        <v/>
      </c>
      <c r="B1209" s="7" t="str">
        <f>IF($S1209="","",INT(($A1209-1)/Kontroll!$B$6)+1)</f>
        <v/>
      </c>
      <c r="C1209" s="7" t="str">
        <f>IF($S1209="","",MOD($A1209-1,Kontroll!$B$6)+1)</f>
        <v/>
      </c>
      <c r="D1209" s="15" t="str">
        <f>IF($S1209="","",INDEX(Transjer!$A$6:$A$125,$B1209))</f>
        <v/>
      </c>
      <c r="E1209" s="15" t="str">
        <f>IF($S1209="","",INDEX(Transjer!$B$6:$B$125,$B1209))</f>
        <v/>
      </c>
      <c r="F1209" s="16" t="str">
        <f>IF($S1209="","",INDEX(Transjer!$C$6:$C$125,$B1209))</f>
        <v/>
      </c>
      <c r="G1209" s="17" t="str">
        <f>IF($S1209="","",INDEX(Skjermingsrenter!$A$6:$A$35,$C1209))</f>
        <v/>
      </c>
      <c r="H1209" s="18" t="str">
        <f>IF($S1209="","",INDEX(Transjer!$D$6:$D$125,$B1209))</f>
        <v/>
      </c>
      <c r="I1209" s="18" t="str">
        <f>IF($S1209="","",INDEX(Transjer!$E$6:$E$125,$B1209))</f>
        <v/>
      </c>
      <c r="J1209" s="19" t="str">
        <f>IF($S1209="","",INDEX(Skjermingsrenter!$B$6:$B$35,$C1209))</f>
        <v/>
      </c>
      <c r="K1209" s="20" t="str">
        <f t="shared" si="145"/>
        <v/>
      </c>
      <c r="L1209" s="21" t="str">
        <f>IF($S1209="","",IF($G1209&lt;YEAR($F1209),0,$H1209*SUMIFS(Utbytter!$D$6:$D$1005,Utbytter!$A$6:$A$1005,$E1209,Utbytter!$B$6:$B$1005,"&gt;="&amp;$K1209,Utbytter!$B$6:$B$1005,"&lt;="&amp;DATE($G1209,12,31))))</f>
        <v/>
      </c>
      <c r="M1209" s="21" t="str">
        <f t="shared" si="151"/>
        <v/>
      </c>
      <c r="N1209" s="21" t="str">
        <f t="shared" si="146"/>
        <v/>
      </c>
      <c r="O1209" s="21" t="str">
        <f t="shared" si="147"/>
        <v/>
      </c>
      <c r="P1209" s="21" t="str">
        <f t="shared" si="148"/>
        <v/>
      </c>
      <c r="Q1209" s="21" t="str">
        <f t="shared" si="149"/>
        <v/>
      </c>
      <c r="R1209" s="21" t="str">
        <f t="shared" si="150"/>
        <v/>
      </c>
      <c r="S1209" s="7" t="str">
        <f>IF(ROW()-5&lt;=Kontroll!$B$8,1,"")</f>
        <v/>
      </c>
    </row>
    <row r="1210" spans="1:19" x14ac:dyDescent="0.2">
      <c r="A1210" s="7" t="str">
        <f t="shared" si="144"/>
        <v/>
      </c>
      <c r="B1210" s="7" t="str">
        <f>IF($S1210="","",INT(($A1210-1)/Kontroll!$B$6)+1)</f>
        <v/>
      </c>
      <c r="C1210" s="7" t="str">
        <f>IF($S1210="","",MOD($A1210-1,Kontroll!$B$6)+1)</f>
        <v/>
      </c>
      <c r="D1210" s="15" t="str">
        <f>IF($S1210="","",INDEX(Transjer!$A$6:$A$125,$B1210))</f>
        <v/>
      </c>
      <c r="E1210" s="15" t="str">
        <f>IF($S1210="","",INDEX(Transjer!$B$6:$B$125,$B1210))</f>
        <v/>
      </c>
      <c r="F1210" s="16" t="str">
        <f>IF($S1210="","",INDEX(Transjer!$C$6:$C$125,$B1210))</f>
        <v/>
      </c>
      <c r="G1210" s="17" t="str">
        <f>IF($S1210="","",INDEX(Skjermingsrenter!$A$6:$A$35,$C1210))</f>
        <v/>
      </c>
      <c r="H1210" s="18" t="str">
        <f>IF($S1210="","",INDEX(Transjer!$D$6:$D$125,$B1210))</f>
        <v/>
      </c>
      <c r="I1210" s="18" t="str">
        <f>IF($S1210="","",INDEX(Transjer!$E$6:$E$125,$B1210))</f>
        <v/>
      </c>
      <c r="J1210" s="19" t="str">
        <f>IF($S1210="","",INDEX(Skjermingsrenter!$B$6:$B$35,$C1210))</f>
        <v/>
      </c>
      <c r="K1210" s="20" t="str">
        <f t="shared" si="145"/>
        <v/>
      </c>
      <c r="L1210" s="21" t="str">
        <f>IF($S1210="","",IF($G1210&lt;YEAR($F1210),0,$H1210*SUMIFS(Utbytter!$D$6:$D$1005,Utbytter!$A$6:$A$1005,$E1210,Utbytter!$B$6:$B$1005,"&gt;="&amp;$K1210,Utbytter!$B$6:$B$1005,"&lt;="&amp;DATE($G1210,12,31))))</f>
        <v/>
      </c>
      <c r="M1210" s="21" t="str">
        <f t="shared" si="151"/>
        <v/>
      </c>
      <c r="N1210" s="21" t="str">
        <f t="shared" si="146"/>
        <v/>
      </c>
      <c r="O1210" s="21" t="str">
        <f t="shared" si="147"/>
        <v/>
      </c>
      <c r="P1210" s="21" t="str">
        <f t="shared" si="148"/>
        <v/>
      </c>
      <c r="Q1210" s="21" t="str">
        <f t="shared" si="149"/>
        <v/>
      </c>
      <c r="R1210" s="21" t="str">
        <f t="shared" si="150"/>
        <v/>
      </c>
      <c r="S1210" s="7" t="str">
        <f>IF(ROW()-5&lt;=Kontroll!$B$8,1,"")</f>
        <v/>
      </c>
    </row>
    <row r="1211" spans="1:19" x14ac:dyDescent="0.2">
      <c r="A1211" s="7" t="str">
        <f t="shared" si="144"/>
        <v/>
      </c>
      <c r="B1211" s="7" t="str">
        <f>IF($S1211="","",INT(($A1211-1)/Kontroll!$B$6)+1)</f>
        <v/>
      </c>
      <c r="C1211" s="7" t="str">
        <f>IF($S1211="","",MOD($A1211-1,Kontroll!$B$6)+1)</f>
        <v/>
      </c>
      <c r="D1211" s="15" t="str">
        <f>IF($S1211="","",INDEX(Transjer!$A$6:$A$125,$B1211))</f>
        <v/>
      </c>
      <c r="E1211" s="15" t="str">
        <f>IF($S1211="","",INDEX(Transjer!$B$6:$B$125,$B1211))</f>
        <v/>
      </c>
      <c r="F1211" s="16" t="str">
        <f>IF($S1211="","",INDEX(Transjer!$C$6:$C$125,$B1211))</f>
        <v/>
      </c>
      <c r="G1211" s="17" t="str">
        <f>IF($S1211="","",INDEX(Skjermingsrenter!$A$6:$A$35,$C1211))</f>
        <v/>
      </c>
      <c r="H1211" s="18" t="str">
        <f>IF($S1211="","",INDEX(Transjer!$D$6:$D$125,$B1211))</f>
        <v/>
      </c>
      <c r="I1211" s="18" t="str">
        <f>IF($S1211="","",INDEX(Transjer!$E$6:$E$125,$B1211))</f>
        <v/>
      </c>
      <c r="J1211" s="19" t="str">
        <f>IF($S1211="","",INDEX(Skjermingsrenter!$B$6:$B$35,$C1211))</f>
        <v/>
      </c>
      <c r="K1211" s="20" t="str">
        <f t="shared" si="145"/>
        <v/>
      </c>
      <c r="L1211" s="21" t="str">
        <f>IF($S1211="","",IF($G1211&lt;YEAR($F1211),0,$H1211*SUMIFS(Utbytter!$D$6:$D$1005,Utbytter!$A$6:$A$1005,$E1211,Utbytter!$B$6:$B$1005,"&gt;="&amp;$K1211,Utbytter!$B$6:$B$1005,"&lt;="&amp;DATE($G1211,12,31))))</f>
        <v/>
      </c>
      <c r="M1211" s="21" t="str">
        <f t="shared" si="151"/>
        <v/>
      </c>
      <c r="N1211" s="21" t="str">
        <f t="shared" si="146"/>
        <v/>
      </c>
      <c r="O1211" s="21" t="str">
        <f t="shared" si="147"/>
        <v/>
      </c>
      <c r="P1211" s="21" t="str">
        <f t="shared" si="148"/>
        <v/>
      </c>
      <c r="Q1211" s="21" t="str">
        <f t="shared" si="149"/>
        <v/>
      </c>
      <c r="R1211" s="21" t="str">
        <f t="shared" si="150"/>
        <v/>
      </c>
      <c r="S1211" s="7" t="str">
        <f>IF(ROW()-5&lt;=Kontroll!$B$8,1,"")</f>
        <v/>
      </c>
    </row>
    <row r="1212" spans="1:19" x14ac:dyDescent="0.2">
      <c r="A1212" s="7" t="str">
        <f t="shared" si="144"/>
        <v/>
      </c>
      <c r="B1212" s="7" t="str">
        <f>IF($S1212="","",INT(($A1212-1)/Kontroll!$B$6)+1)</f>
        <v/>
      </c>
      <c r="C1212" s="7" t="str">
        <f>IF($S1212="","",MOD($A1212-1,Kontroll!$B$6)+1)</f>
        <v/>
      </c>
      <c r="D1212" s="15" t="str">
        <f>IF($S1212="","",INDEX(Transjer!$A$6:$A$125,$B1212))</f>
        <v/>
      </c>
      <c r="E1212" s="15" t="str">
        <f>IF($S1212="","",INDEX(Transjer!$B$6:$B$125,$B1212))</f>
        <v/>
      </c>
      <c r="F1212" s="16" t="str">
        <f>IF($S1212="","",INDEX(Transjer!$C$6:$C$125,$B1212))</f>
        <v/>
      </c>
      <c r="G1212" s="17" t="str">
        <f>IF($S1212="","",INDEX(Skjermingsrenter!$A$6:$A$35,$C1212))</f>
        <v/>
      </c>
      <c r="H1212" s="18" t="str">
        <f>IF($S1212="","",INDEX(Transjer!$D$6:$D$125,$B1212))</f>
        <v/>
      </c>
      <c r="I1212" s="18" t="str">
        <f>IF($S1212="","",INDEX(Transjer!$E$6:$E$125,$B1212))</f>
        <v/>
      </c>
      <c r="J1212" s="19" t="str">
        <f>IF($S1212="","",INDEX(Skjermingsrenter!$B$6:$B$35,$C1212))</f>
        <v/>
      </c>
      <c r="K1212" s="20" t="str">
        <f t="shared" si="145"/>
        <v/>
      </c>
      <c r="L1212" s="21" t="str">
        <f>IF($S1212="","",IF($G1212&lt;YEAR($F1212),0,$H1212*SUMIFS(Utbytter!$D$6:$D$1005,Utbytter!$A$6:$A$1005,$E1212,Utbytter!$B$6:$B$1005,"&gt;="&amp;$K1212,Utbytter!$B$6:$B$1005,"&lt;="&amp;DATE($G1212,12,31))))</f>
        <v/>
      </c>
      <c r="M1212" s="21" t="str">
        <f t="shared" si="151"/>
        <v/>
      </c>
      <c r="N1212" s="21" t="str">
        <f t="shared" si="146"/>
        <v/>
      </c>
      <c r="O1212" s="21" t="str">
        <f t="shared" si="147"/>
        <v/>
      </c>
      <c r="P1212" s="21" t="str">
        <f t="shared" si="148"/>
        <v/>
      </c>
      <c r="Q1212" s="21" t="str">
        <f t="shared" si="149"/>
        <v/>
      </c>
      <c r="R1212" s="21" t="str">
        <f t="shared" si="150"/>
        <v/>
      </c>
      <c r="S1212" s="7" t="str">
        <f>IF(ROW()-5&lt;=Kontroll!$B$8,1,"")</f>
        <v/>
      </c>
    </row>
    <row r="1213" spans="1:19" x14ac:dyDescent="0.2">
      <c r="A1213" s="7" t="str">
        <f t="shared" si="144"/>
        <v/>
      </c>
      <c r="B1213" s="7" t="str">
        <f>IF($S1213="","",INT(($A1213-1)/Kontroll!$B$6)+1)</f>
        <v/>
      </c>
      <c r="C1213" s="7" t="str">
        <f>IF($S1213="","",MOD($A1213-1,Kontroll!$B$6)+1)</f>
        <v/>
      </c>
      <c r="D1213" s="15" t="str">
        <f>IF($S1213="","",INDEX(Transjer!$A$6:$A$125,$B1213))</f>
        <v/>
      </c>
      <c r="E1213" s="15" t="str">
        <f>IF($S1213="","",INDEX(Transjer!$B$6:$B$125,$B1213))</f>
        <v/>
      </c>
      <c r="F1213" s="16" t="str">
        <f>IF($S1213="","",INDEX(Transjer!$C$6:$C$125,$B1213))</f>
        <v/>
      </c>
      <c r="G1213" s="17" t="str">
        <f>IF($S1213="","",INDEX(Skjermingsrenter!$A$6:$A$35,$C1213))</f>
        <v/>
      </c>
      <c r="H1213" s="18" t="str">
        <f>IF($S1213="","",INDEX(Transjer!$D$6:$D$125,$B1213))</f>
        <v/>
      </c>
      <c r="I1213" s="18" t="str">
        <f>IF($S1213="","",INDEX(Transjer!$E$6:$E$125,$B1213))</f>
        <v/>
      </c>
      <c r="J1213" s="19" t="str">
        <f>IF($S1213="","",INDEX(Skjermingsrenter!$B$6:$B$35,$C1213))</f>
        <v/>
      </c>
      <c r="K1213" s="20" t="str">
        <f t="shared" si="145"/>
        <v/>
      </c>
      <c r="L1213" s="21" t="str">
        <f>IF($S1213="","",IF($G1213&lt;YEAR($F1213),0,$H1213*SUMIFS(Utbytter!$D$6:$D$1005,Utbytter!$A$6:$A$1005,$E1213,Utbytter!$B$6:$B$1005,"&gt;="&amp;$K1213,Utbytter!$B$6:$B$1005,"&lt;="&amp;DATE($G1213,12,31))))</f>
        <v/>
      </c>
      <c r="M1213" s="21" t="str">
        <f t="shared" si="151"/>
        <v/>
      </c>
      <c r="N1213" s="21" t="str">
        <f t="shared" si="146"/>
        <v/>
      </c>
      <c r="O1213" s="21" t="str">
        <f t="shared" si="147"/>
        <v/>
      </c>
      <c r="P1213" s="21" t="str">
        <f t="shared" si="148"/>
        <v/>
      </c>
      <c r="Q1213" s="21" t="str">
        <f t="shared" si="149"/>
        <v/>
      </c>
      <c r="R1213" s="21" t="str">
        <f t="shared" si="150"/>
        <v/>
      </c>
      <c r="S1213" s="7" t="str">
        <f>IF(ROW()-5&lt;=Kontroll!$B$8,1,"")</f>
        <v/>
      </c>
    </row>
    <row r="1214" spans="1:19" x14ac:dyDescent="0.2">
      <c r="A1214" s="7" t="str">
        <f t="shared" si="144"/>
        <v/>
      </c>
      <c r="B1214" s="7" t="str">
        <f>IF($S1214="","",INT(($A1214-1)/Kontroll!$B$6)+1)</f>
        <v/>
      </c>
      <c r="C1214" s="7" t="str">
        <f>IF($S1214="","",MOD($A1214-1,Kontroll!$B$6)+1)</f>
        <v/>
      </c>
      <c r="D1214" s="15" t="str">
        <f>IF($S1214="","",INDEX(Transjer!$A$6:$A$125,$B1214))</f>
        <v/>
      </c>
      <c r="E1214" s="15" t="str">
        <f>IF($S1214="","",INDEX(Transjer!$B$6:$B$125,$B1214))</f>
        <v/>
      </c>
      <c r="F1214" s="16" t="str">
        <f>IF($S1214="","",INDEX(Transjer!$C$6:$C$125,$B1214))</f>
        <v/>
      </c>
      <c r="G1214" s="17" t="str">
        <f>IF($S1214="","",INDEX(Skjermingsrenter!$A$6:$A$35,$C1214))</f>
        <v/>
      </c>
      <c r="H1214" s="18" t="str">
        <f>IF($S1214="","",INDEX(Transjer!$D$6:$D$125,$B1214))</f>
        <v/>
      </c>
      <c r="I1214" s="18" t="str">
        <f>IF($S1214="","",INDEX(Transjer!$E$6:$E$125,$B1214))</f>
        <v/>
      </c>
      <c r="J1214" s="19" t="str">
        <f>IF($S1214="","",INDEX(Skjermingsrenter!$B$6:$B$35,$C1214))</f>
        <v/>
      </c>
      <c r="K1214" s="20" t="str">
        <f t="shared" si="145"/>
        <v/>
      </c>
      <c r="L1214" s="21" t="str">
        <f>IF($S1214="","",IF($G1214&lt;YEAR($F1214),0,$H1214*SUMIFS(Utbytter!$D$6:$D$1005,Utbytter!$A$6:$A$1005,$E1214,Utbytter!$B$6:$B$1005,"&gt;="&amp;$K1214,Utbytter!$B$6:$B$1005,"&lt;="&amp;DATE($G1214,12,31))))</f>
        <v/>
      </c>
      <c r="M1214" s="21" t="str">
        <f t="shared" si="151"/>
        <v/>
      </c>
      <c r="N1214" s="21" t="str">
        <f t="shared" si="146"/>
        <v/>
      </c>
      <c r="O1214" s="21" t="str">
        <f t="shared" si="147"/>
        <v/>
      </c>
      <c r="P1214" s="21" t="str">
        <f t="shared" si="148"/>
        <v/>
      </c>
      <c r="Q1214" s="21" t="str">
        <f t="shared" si="149"/>
        <v/>
      </c>
      <c r="R1214" s="21" t="str">
        <f t="shared" si="150"/>
        <v/>
      </c>
      <c r="S1214" s="7" t="str">
        <f>IF(ROW()-5&lt;=Kontroll!$B$8,1,"")</f>
        <v/>
      </c>
    </row>
    <row r="1215" spans="1:19" x14ac:dyDescent="0.2">
      <c r="A1215" s="7" t="str">
        <f t="shared" si="144"/>
        <v/>
      </c>
      <c r="B1215" s="7" t="str">
        <f>IF($S1215="","",INT(($A1215-1)/Kontroll!$B$6)+1)</f>
        <v/>
      </c>
      <c r="C1215" s="7" t="str">
        <f>IF($S1215="","",MOD($A1215-1,Kontroll!$B$6)+1)</f>
        <v/>
      </c>
      <c r="D1215" s="15" t="str">
        <f>IF($S1215="","",INDEX(Transjer!$A$6:$A$125,$B1215))</f>
        <v/>
      </c>
      <c r="E1215" s="15" t="str">
        <f>IF($S1215="","",INDEX(Transjer!$B$6:$B$125,$B1215))</f>
        <v/>
      </c>
      <c r="F1215" s="16" t="str">
        <f>IF($S1215="","",INDEX(Transjer!$C$6:$C$125,$B1215))</f>
        <v/>
      </c>
      <c r="G1215" s="17" t="str">
        <f>IF($S1215="","",INDEX(Skjermingsrenter!$A$6:$A$35,$C1215))</f>
        <v/>
      </c>
      <c r="H1215" s="18" t="str">
        <f>IF($S1215="","",INDEX(Transjer!$D$6:$D$125,$B1215))</f>
        <v/>
      </c>
      <c r="I1215" s="18" t="str">
        <f>IF($S1215="","",INDEX(Transjer!$E$6:$E$125,$B1215))</f>
        <v/>
      </c>
      <c r="J1215" s="19" t="str">
        <f>IF($S1215="","",INDEX(Skjermingsrenter!$B$6:$B$35,$C1215))</f>
        <v/>
      </c>
      <c r="K1215" s="20" t="str">
        <f t="shared" si="145"/>
        <v/>
      </c>
      <c r="L1215" s="21" t="str">
        <f>IF($S1215="","",IF($G1215&lt;YEAR($F1215),0,$H1215*SUMIFS(Utbytter!$D$6:$D$1005,Utbytter!$A$6:$A$1005,$E1215,Utbytter!$B$6:$B$1005,"&gt;="&amp;$K1215,Utbytter!$B$6:$B$1005,"&lt;="&amp;DATE($G1215,12,31))))</f>
        <v/>
      </c>
      <c r="M1215" s="21" t="str">
        <f t="shared" si="151"/>
        <v/>
      </c>
      <c r="N1215" s="21" t="str">
        <f t="shared" si="146"/>
        <v/>
      </c>
      <c r="O1215" s="21" t="str">
        <f t="shared" si="147"/>
        <v/>
      </c>
      <c r="P1215" s="21" t="str">
        <f t="shared" si="148"/>
        <v/>
      </c>
      <c r="Q1215" s="21" t="str">
        <f t="shared" si="149"/>
        <v/>
      </c>
      <c r="R1215" s="21" t="str">
        <f t="shared" si="150"/>
        <v/>
      </c>
      <c r="S1215" s="7" t="str">
        <f>IF(ROW()-5&lt;=Kontroll!$B$8,1,"")</f>
        <v/>
      </c>
    </row>
    <row r="1216" spans="1:19" x14ac:dyDescent="0.2">
      <c r="A1216" s="7" t="str">
        <f t="shared" si="144"/>
        <v/>
      </c>
      <c r="B1216" s="7" t="str">
        <f>IF($S1216="","",INT(($A1216-1)/Kontroll!$B$6)+1)</f>
        <v/>
      </c>
      <c r="C1216" s="7" t="str">
        <f>IF($S1216="","",MOD($A1216-1,Kontroll!$B$6)+1)</f>
        <v/>
      </c>
      <c r="D1216" s="15" t="str">
        <f>IF($S1216="","",INDEX(Transjer!$A$6:$A$125,$B1216))</f>
        <v/>
      </c>
      <c r="E1216" s="15" t="str">
        <f>IF($S1216="","",INDEX(Transjer!$B$6:$B$125,$B1216))</f>
        <v/>
      </c>
      <c r="F1216" s="16" t="str">
        <f>IF($S1216="","",INDEX(Transjer!$C$6:$C$125,$B1216))</f>
        <v/>
      </c>
      <c r="G1216" s="17" t="str">
        <f>IF($S1216="","",INDEX(Skjermingsrenter!$A$6:$A$35,$C1216))</f>
        <v/>
      </c>
      <c r="H1216" s="18" t="str">
        <f>IF($S1216="","",INDEX(Transjer!$D$6:$D$125,$B1216))</f>
        <v/>
      </c>
      <c r="I1216" s="18" t="str">
        <f>IF($S1216="","",INDEX(Transjer!$E$6:$E$125,$B1216))</f>
        <v/>
      </c>
      <c r="J1216" s="19" t="str">
        <f>IF($S1216="","",INDEX(Skjermingsrenter!$B$6:$B$35,$C1216))</f>
        <v/>
      </c>
      <c r="K1216" s="20" t="str">
        <f t="shared" si="145"/>
        <v/>
      </c>
      <c r="L1216" s="21" t="str">
        <f>IF($S1216="","",IF($G1216&lt;YEAR($F1216),0,$H1216*SUMIFS(Utbytter!$D$6:$D$1005,Utbytter!$A$6:$A$1005,$E1216,Utbytter!$B$6:$B$1005,"&gt;="&amp;$K1216,Utbytter!$B$6:$B$1005,"&lt;="&amp;DATE($G1216,12,31))))</f>
        <v/>
      </c>
      <c r="M1216" s="21" t="str">
        <f t="shared" si="151"/>
        <v/>
      </c>
      <c r="N1216" s="21" t="str">
        <f t="shared" si="146"/>
        <v/>
      </c>
      <c r="O1216" s="21" t="str">
        <f t="shared" si="147"/>
        <v/>
      </c>
      <c r="P1216" s="21" t="str">
        <f t="shared" si="148"/>
        <v/>
      </c>
      <c r="Q1216" s="21" t="str">
        <f t="shared" si="149"/>
        <v/>
      </c>
      <c r="R1216" s="21" t="str">
        <f t="shared" si="150"/>
        <v/>
      </c>
      <c r="S1216" s="7" t="str">
        <f>IF(ROW()-5&lt;=Kontroll!$B$8,1,"")</f>
        <v/>
      </c>
    </row>
    <row r="1217" spans="1:19" x14ac:dyDescent="0.2">
      <c r="A1217" s="7" t="str">
        <f t="shared" si="144"/>
        <v/>
      </c>
      <c r="B1217" s="7" t="str">
        <f>IF($S1217="","",INT(($A1217-1)/Kontroll!$B$6)+1)</f>
        <v/>
      </c>
      <c r="C1217" s="7" t="str">
        <f>IF($S1217="","",MOD($A1217-1,Kontroll!$B$6)+1)</f>
        <v/>
      </c>
      <c r="D1217" s="15" t="str">
        <f>IF($S1217="","",INDEX(Transjer!$A$6:$A$125,$B1217))</f>
        <v/>
      </c>
      <c r="E1217" s="15" t="str">
        <f>IF($S1217="","",INDEX(Transjer!$B$6:$B$125,$B1217))</f>
        <v/>
      </c>
      <c r="F1217" s="16" t="str">
        <f>IF($S1217="","",INDEX(Transjer!$C$6:$C$125,$B1217))</f>
        <v/>
      </c>
      <c r="G1217" s="17" t="str">
        <f>IF($S1217="","",INDEX(Skjermingsrenter!$A$6:$A$35,$C1217))</f>
        <v/>
      </c>
      <c r="H1217" s="18" t="str">
        <f>IF($S1217="","",INDEX(Transjer!$D$6:$D$125,$B1217))</f>
        <v/>
      </c>
      <c r="I1217" s="18" t="str">
        <f>IF($S1217="","",INDEX(Transjer!$E$6:$E$125,$B1217))</f>
        <v/>
      </c>
      <c r="J1217" s="19" t="str">
        <f>IF($S1217="","",INDEX(Skjermingsrenter!$B$6:$B$35,$C1217))</f>
        <v/>
      </c>
      <c r="K1217" s="20" t="str">
        <f t="shared" si="145"/>
        <v/>
      </c>
      <c r="L1217" s="21" t="str">
        <f>IF($S1217="","",IF($G1217&lt;YEAR($F1217),0,$H1217*SUMIFS(Utbytter!$D$6:$D$1005,Utbytter!$A$6:$A$1005,$E1217,Utbytter!$B$6:$B$1005,"&gt;="&amp;$K1217,Utbytter!$B$6:$B$1005,"&lt;="&amp;DATE($G1217,12,31))))</f>
        <v/>
      </c>
      <c r="M1217" s="21" t="str">
        <f t="shared" si="151"/>
        <v/>
      </c>
      <c r="N1217" s="21" t="str">
        <f t="shared" si="146"/>
        <v/>
      </c>
      <c r="O1217" s="21" t="str">
        <f t="shared" si="147"/>
        <v/>
      </c>
      <c r="P1217" s="21" t="str">
        <f t="shared" si="148"/>
        <v/>
      </c>
      <c r="Q1217" s="21" t="str">
        <f t="shared" si="149"/>
        <v/>
      </c>
      <c r="R1217" s="21" t="str">
        <f t="shared" si="150"/>
        <v/>
      </c>
      <c r="S1217" s="7" t="str">
        <f>IF(ROW()-5&lt;=Kontroll!$B$8,1,"")</f>
        <v/>
      </c>
    </row>
    <row r="1218" spans="1:19" x14ac:dyDescent="0.2">
      <c r="A1218" s="7" t="str">
        <f t="shared" si="144"/>
        <v/>
      </c>
      <c r="B1218" s="7" t="str">
        <f>IF($S1218="","",INT(($A1218-1)/Kontroll!$B$6)+1)</f>
        <v/>
      </c>
      <c r="C1218" s="7" t="str">
        <f>IF($S1218="","",MOD($A1218-1,Kontroll!$B$6)+1)</f>
        <v/>
      </c>
      <c r="D1218" s="15" t="str">
        <f>IF($S1218="","",INDEX(Transjer!$A$6:$A$125,$B1218))</f>
        <v/>
      </c>
      <c r="E1218" s="15" t="str">
        <f>IF($S1218="","",INDEX(Transjer!$B$6:$B$125,$B1218))</f>
        <v/>
      </c>
      <c r="F1218" s="16" t="str">
        <f>IF($S1218="","",INDEX(Transjer!$C$6:$C$125,$B1218))</f>
        <v/>
      </c>
      <c r="G1218" s="17" t="str">
        <f>IF($S1218="","",INDEX(Skjermingsrenter!$A$6:$A$35,$C1218))</f>
        <v/>
      </c>
      <c r="H1218" s="18" t="str">
        <f>IF($S1218="","",INDEX(Transjer!$D$6:$D$125,$B1218))</f>
        <v/>
      </c>
      <c r="I1218" s="18" t="str">
        <f>IF($S1218="","",INDEX(Transjer!$E$6:$E$125,$B1218))</f>
        <v/>
      </c>
      <c r="J1218" s="19" t="str">
        <f>IF($S1218="","",INDEX(Skjermingsrenter!$B$6:$B$35,$C1218))</f>
        <v/>
      </c>
      <c r="K1218" s="20" t="str">
        <f t="shared" si="145"/>
        <v/>
      </c>
      <c r="L1218" s="21" t="str">
        <f>IF($S1218="","",IF($G1218&lt;YEAR($F1218),0,$H1218*SUMIFS(Utbytter!$D$6:$D$1005,Utbytter!$A$6:$A$1005,$E1218,Utbytter!$B$6:$B$1005,"&gt;="&amp;$K1218,Utbytter!$B$6:$B$1005,"&lt;="&amp;DATE($G1218,12,31))))</f>
        <v/>
      </c>
      <c r="M1218" s="21" t="str">
        <f t="shared" si="151"/>
        <v/>
      </c>
      <c r="N1218" s="21" t="str">
        <f t="shared" si="146"/>
        <v/>
      </c>
      <c r="O1218" s="21" t="str">
        <f t="shared" si="147"/>
        <v/>
      </c>
      <c r="P1218" s="21" t="str">
        <f t="shared" si="148"/>
        <v/>
      </c>
      <c r="Q1218" s="21" t="str">
        <f t="shared" si="149"/>
        <v/>
      </c>
      <c r="R1218" s="21" t="str">
        <f t="shared" si="150"/>
        <v/>
      </c>
      <c r="S1218" s="7" t="str">
        <f>IF(ROW()-5&lt;=Kontroll!$B$8,1,"")</f>
        <v/>
      </c>
    </row>
    <row r="1219" spans="1:19" x14ac:dyDescent="0.2">
      <c r="A1219" s="7" t="str">
        <f t="shared" si="144"/>
        <v/>
      </c>
      <c r="B1219" s="7" t="str">
        <f>IF($S1219="","",INT(($A1219-1)/Kontroll!$B$6)+1)</f>
        <v/>
      </c>
      <c r="C1219" s="7" t="str">
        <f>IF($S1219="","",MOD($A1219-1,Kontroll!$B$6)+1)</f>
        <v/>
      </c>
      <c r="D1219" s="15" t="str">
        <f>IF($S1219="","",INDEX(Transjer!$A$6:$A$125,$B1219))</f>
        <v/>
      </c>
      <c r="E1219" s="15" t="str">
        <f>IF($S1219="","",INDEX(Transjer!$B$6:$B$125,$B1219))</f>
        <v/>
      </c>
      <c r="F1219" s="16" t="str">
        <f>IF($S1219="","",INDEX(Transjer!$C$6:$C$125,$B1219))</f>
        <v/>
      </c>
      <c r="G1219" s="17" t="str">
        <f>IF($S1219="","",INDEX(Skjermingsrenter!$A$6:$A$35,$C1219))</f>
        <v/>
      </c>
      <c r="H1219" s="18" t="str">
        <f>IF($S1219="","",INDEX(Transjer!$D$6:$D$125,$B1219))</f>
        <v/>
      </c>
      <c r="I1219" s="18" t="str">
        <f>IF($S1219="","",INDEX(Transjer!$E$6:$E$125,$B1219))</f>
        <v/>
      </c>
      <c r="J1219" s="19" t="str">
        <f>IF($S1219="","",INDEX(Skjermingsrenter!$B$6:$B$35,$C1219))</f>
        <v/>
      </c>
      <c r="K1219" s="20" t="str">
        <f t="shared" si="145"/>
        <v/>
      </c>
      <c r="L1219" s="21" t="str">
        <f>IF($S1219="","",IF($G1219&lt;YEAR($F1219),0,$H1219*SUMIFS(Utbytter!$D$6:$D$1005,Utbytter!$A$6:$A$1005,$E1219,Utbytter!$B$6:$B$1005,"&gt;="&amp;$K1219,Utbytter!$B$6:$B$1005,"&lt;="&amp;DATE($G1219,12,31))))</f>
        <v/>
      </c>
      <c r="M1219" s="21" t="str">
        <f t="shared" si="151"/>
        <v/>
      </c>
      <c r="N1219" s="21" t="str">
        <f t="shared" si="146"/>
        <v/>
      </c>
      <c r="O1219" s="21" t="str">
        <f t="shared" si="147"/>
        <v/>
      </c>
      <c r="P1219" s="21" t="str">
        <f t="shared" si="148"/>
        <v/>
      </c>
      <c r="Q1219" s="21" t="str">
        <f t="shared" si="149"/>
        <v/>
      </c>
      <c r="R1219" s="21" t="str">
        <f t="shared" si="150"/>
        <v/>
      </c>
      <c r="S1219" s="7" t="str">
        <f>IF(ROW()-5&lt;=Kontroll!$B$8,1,"")</f>
        <v/>
      </c>
    </row>
    <row r="1220" spans="1:19" x14ac:dyDescent="0.2">
      <c r="A1220" s="7" t="str">
        <f t="shared" si="144"/>
        <v/>
      </c>
      <c r="B1220" s="7" t="str">
        <f>IF($S1220="","",INT(($A1220-1)/Kontroll!$B$6)+1)</f>
        <v/>
      </c>
      <c r="C1220" s="7" t="str">
        <f>IF($S1220="","",MOD($A1220-1,Kontroll!$B$6)+1)</f>
        <v/>
      </c>
      <c r="D1220" s="15" t="str">
        <f>IF($S1220="","",INDEX(Transjer!$A$6:$A$125,$B1220))</f>
        <v/>
      </c>
      <c r="E1220" s="15" t="str">
        <f>IF($S1220="","",INDEX(Transjer!$B$6:$B$125,$B1220))</f>
        <v/>
      </c>
      <c r="F1220" s="16" t="str">
        <f>IF($S1220="","",INDEX(Transjer!$C$6:$C$125,$B1220))</f>
        <v/>
      </c>
      <c r="G1220" s="17" t="str">
        <f>IF($S1220="","",INDEX(Skjermingsrenter!$A$6:$A$35,$C1220))</f>
        <v/>
      </c>
      <c r="H1220" s="18" t="str">
        <f>IF($S1220="","",INDEX(Transjer!$D$6:$D$125,$B1220))</f>
        <v/>
      </c>
      <c r="I1220" s="18" t="str">
        <f>IF($S1220="","",INDEX(Transjer!$E$6:$E$125,$B1220))</f>
        <v/>
      </c>
      <c r="J1220" s="19" t="str">
        <f>IF($S1220="","",INDEX(Skjermingsrenter!$B$6:$B$35,$C1220))</f>
        <v/>
      </c>
      <c r="K1220" s="20" t="str">
        <f t="shared" si="145"/>
        <v/>
      </c>
      <c r="L1220" s="21" t="str">
        <f>IF($S1220="","",IF($G1220&lt;YEAR($F1220),0,$H1220*SUMIFS(Utbytter!$D$6:$D$1005,Utbytter!$A$6:$A$1005,$E1220,Utbytter!$B$6:$B$1005,"&gt;="&amp;$K1220,Utbytter!$B$6:$B$1005,"&lt;="&amp;DATE($G1220,12,31))))</f>
        <v/>
      </c>
      <c r="M1220" s="21" t="str">
        <f t="shared" si="151"/>
        <v/>
      </c>
      <c r="N1220" s="21" t="str">
        <f t="shared" si="146"/>
        <v/>
      </c>
      <c r="O1220" s="21" t="str">
        <f t="shared" si="147"/>
        <v/>
      </c>
      <c r="P1220" s="21" t="str">
        <f t="shared" si="148"/>
        <v/>
      </c>
      <c r="Q1220" s="21" t="str">
        <f t="shared" si="149"/>
        <v/>
      </c>
      <c r="R1220" s="21" t="str">
        <f t="shared" si="150"/>
        <v/>
      </c>
      <c r="S1220" s="7" t="str">
        <f>IF(ROW()-5&lt;=Kontroll!$B$8,1,"")</f>
        <v/>
      </c>
    </row>
    <row r="1221" spans="1:19" x14ac:dyDescent="0.2">
      <c r="A1221" s="7" t="str">
        <f t="shared" si="144"/>
        <v/>
      </c>
      <c r="B1221" s="7" t="str">
        <f>IF($S1221="","",INT(($A1221-1)/Kontroll!$B$6)+1)</f>
        <v/>
      </c>
      <c r="C1221" s="7" t="str">
        <f>IF($S1221="","",MOD($A1221-1,Kontroll!$B$6)+1)</f>
        <v/>
      </c>
      <c r="D1221" s="15" t="str">
        <f>IF($S1221="","",INDEX(Transjer!$A$6:$A$125,$B1221))</f>
        <v/>
      </c>
      <c r="E1221" s="15" t="str">
        <f>IF($S1221="","",INDEX(Transjer!$B$6:$B$125,$B1221))</f>
        <v/>
      </c>
      <c r="F1221" s="16" t="str">
        <f>IF($S1221="","",INDEX(Transjer!$C$6:$C$125,$B1221))</f>
        <v/>
      </c>
      <c r="G1221" s="17" t="str">
        <f>IF($S1221="","",INDEX(Skjermingsrenter!$A$6:$A$35,$C1221))</f>
        <v/>
      </c>
      <c r="H1221" s="18" t="str">
        <f>IF($S1221="","",INDEX(Transjer!$D$6:$D$125,$B1221))</f>
        <v/>
      </c>
      <c r="I1221" s="18" t="str">
        <f>IF($S1221="","",INDEX(Transjer!$E$6:$E$125,$B1221))</f>
        <v/>
      </c>
      <c r="J1221" s="19" t="str">
        <f>IF($S1221="","",INDEX(Skjermingsrenter!$B$6:$B$35,$C1221))</f>
        <v/>
      </c>
      <c r="K1221" s="20" t="str">
        <f t="shared" si="145"/>
        <v/>
      </c>
      <c r="L1221" s="21" t="str">
        <f>IF($S1221="","",IF($G1221&lt;YEAR($F1221),0,$H1221*SUMIFS(Utbytter!$D$6:$D$1005,Utbytter!$A$6:$A$1005,$E1221,Utbytter!$B$6:$B$1005,"&gt;="&amp;$K1221,Utbytter!$B$6:$B$1005,"&lt;="&amp;DATE($G1221,12,31))))</f>
        <v/>
      </c>
      <c r="M1221" s="21" t="str">
        <f t="shared" si="151"/>
        <v/>
      </c>
      <c r="N1221" s="21" t="str">
        <f t="shared" si="146"/>
        <v/>
      </c>
      <c r="O1221" s="21" t="str">
        <f t="shared" si="147"/>
        <v/>
      </c>
      <c r="P1221" s="21" t="str">
        <f t="shared" si="148"/>
        <v/>
      </c>
      <c r="Q1221" s="21" t="str">
        <f t="shared" si="149"/>
        <v/>
      </c>
      <c r="R1221" s="21" t="str">
        <f t="shared" si="150"/>
        <v/>
      </c>
      <c r="S1221" s="7" t="str">
        <f>IF(ROW()-5&lt;=Kontroll!$B$8,1,"")</f>
        <v/>
      </c>
    </row>
    <row r="1222" spans="1:19" x14ac:dyDescent="0.2">
      <c r="A1222" s="7" t="str">
        <f t="shared" ref="A1222:A1285" si="152">IF($S1222="","",ROW()-5)</f>
        <v/>
      </c>
      <c r="B1222" s="7" t="str">
        <f>IF($S1222="","",INT(($A1222-1)/Kontroll!$B$6)+1)</f>
        <v/>
      </c>
      <c r="C1222" s="7" t="str">
        <f>IF($S1222="","",MOD($A1222-1,Kontroll!$B$6)+1)</f>
        <v/>
      </c>
      <c r="D1222" s="15" t="str">
        <f>IF($S1222="","",INDEX(Transjer!$A$6:$A$125,$B1222))</f>
        <v/>
      </c>
      <c r="E1222" s="15" t="str">
        <f>IF($S1222="","",INDEX(Transjer!$B$6:$B$125,$B1222))</f>
        <v/>
      </c>
      <c r="F1222" s="16" t="str">
        <f>IF($S1222="","",INDEX(Transjer!$C$6:$C$125,$B1222))</f>
        <v/>
      </c>
      <c r="G1222" s="17" t="str">
        <f>IF($S1222="","",INDEX(Skjermingsrenter!$A$6:$A$35,$C1222))</f>
        <v/>
      </c>
      <c r="H1222" s="18" t="str">
        <f>IF($S1222="","",INDEX(Transjer!$D$6:$D$125,$B1222))</f>
        <v/>
      </c>
      <c r="I1222" s="18" t="str">
        <f>IF($S1222="","",INDEX(Transjer!$E$6:$E$125,$B1222))</f>
        <v/>
      </c>
      <c r="J1222" s="19" t="str">
        <f>IF($S1222="","",INDEX(Skjermingsrenter!$B$6:$B$35,$C1222))</f>
        <v/>
      </c>
      <c r="K1222" s="20" t="str">
        <f t="shared" ref="K1222:K1285" si="153">IF($S1222="","",MAX(DATE($G1222,1,1),$F1222))</f>
        <v/>
      </c>
      <c r="L1222" s="21" t="str">
        <f>IF($S1222="","",IF($G1222&lt;YEAR($F1222),0,$H1222*SUMIFS(Utbytter!$D$6:$D$1005,Utbytter!$A$6:$A$1005,$E1222,Utbytter!$B$6:$B$1005,"&gt;="&amp;$K1222,Utbytter!$B$6:$B$1005,"&lt;="&amp;DATE($G1222,12,31))))</f>
        <v/>
      </c>
      <c r="M1222" s="21" t="str">
        <f t="shared" si="151"/>
        <v/>
      </c>
      <c r="N1222" s="21" t="str">
        <f t="shared" ref="N1222:N1285" si="154">IF($S1222="","",IF($F1222&lt;=DATE($G1222,12,31),($I1222+$M1222)*$J1222,0))</f>
        <v/>
      </c>
      <c r="O1222" s="21" t="str">
        <f t="shared" ref="O1222:O1285" si="155">IF($S1222="","",$M1222+$N1222)</f>
        <v/>
      </c>
      <c r="P1222" s="21" t="str">
        <f t="shared" ref="P1222:P1285" si="156">IF($S1222="","",MIN($L1222,$O1222))</f>
        <v/>
      </c>
      <c r="Q1222" s="21" t="str">
        <f t="shared" ref="Q1222:Q1285" si="157">IF($S1222="","",$O1222-$P1222)</f>
        <v/>
      </c>
      <c r="R1222" s="21" t="str">
        <f t="shared" ref="R1222:R1285" si="158">IF($S1222="","",$L1222-$P1222)</f>
        <v/>
      </c>
      <c r="S1222" s="7" t="str">
        <f>IF(ROW()-5&lt;=Kontroll!$B$8,1,"")</f>
        <v/>
      </c>
    </row>
    <row r="1223" spans="1:19" x14ac:dyDescent="0.2">
      <c r="A1223" s="7" t="str">
        <f t="shared" si="152"/>
        <v/>
      </c>
      <c r="B1223" s="7" t="str">
        <f>IF($S1223="","",INT(($A1223-1)/Kontroll!$B$6)+1)</f>
        <v/>
      </c>
      <c r="C1223" s="7" t="str">
        <f>IF($S1223="","",MOD($A1223-1,Kontroll!$B$6)+1)</f>
        <v/>
      </c>
      <c r="D1223" s="15" t="str">
        <f>IF($S1223="","",INDEX(Transjer!$A$6:$A$125,$B1223))</f>
        <v/>
      </c>
      <c r="E1223" s="15" t="str">
        <f>IF($S1223="","",INDEX(Transjer!$B$6:$B$125,$B1223))</f>
        <v/>
      </c>
      <c r="F1223" s="16" t="str">
        <f>IF($S1223="","",INDEX(Transjer!$C$6:$C$125,$B1223))</f>
        <v/>
      </c>
      <c r="G1223" s="17" t="str">
        <f>IF($S1223="","",INDEX(Skjermingsrenter!$A$6:$A$35,$C1223))</f>
        <v/>
      </c>
      <c r="H1223" s="18" t="str">
        <f>IF($S1223="","",INDEX(Transjer!$D$6:$D$125,$B1223))</f>
        <v/>
      </c>
      <c r="I1223" s="18" t="str">
        <f>IF($S1223="","",INDEX(Transjer!$E$6:$E$125,$B1223))</f>
        <v/>
      </c>
      <c r="J1223" s="19" t="str">
        <f>IF($S1223="","",INDEX(Skjermingsrenter!$B$6:$B$35,$C1223))</f>
        <v/>
      </c>
      <c r="K1223" s="20" t="str">
        <f t="shared" si="153"/>
        <v/>
      </c>
      <c r="L1223" s="21" t="str">
        <f>IF($S1223="","",IF($G1223&lt;YEAR($F1223),0,$H1223*SUMIFS(Utbytter!$D$6:$D$1005,Utbytter!$A$6:$A$1005,$E1223,Utbytter!$B$6:$B$1005,"&gt;="&amp;$K1223,Utbytter!$B$6:$B$1005,"&lt;="&amp;DATE($G1223,12,31))))</f>
        <v/>
      </c>
      <c r="M1223" s="21" t="str">
        <f t="shared" ref="M1223:M1286" si="159">IF($S1223="","",IF($C1223=1,0,IF($D1223=$D1222,$Q1222,0)))</f>
        <v/>
      </c>
      <c r="N1223" s="21" t="str">
        <f t="shared" si="154"/>
        <v/>
      </c>
      <c r="O1223" s="21" t="str">
        <f t="shared" si="155"/>
        <v/>
      </c>
      <c r="P1223" s="21" t="str">
        <f t="shared" si="156"/>
        <v/>
      </c>
      <c r="Q1223" s="21" t="str">
        <f t="shared" si="157"/>
        <v/>
      </c>
      <c r="R1223" s="21" t="str">
        <f t="shared" si="158"/>
        <v/>
      </c>
      <c r="S1223" s="7" t="str">
        <f>IF(ROW()-5&lt;=Kontroll!$B$8,1,"")</f>
        <v/>
      </c>
    </row>
    <row r="1224" spans="1:19" x14ac:dyDescent="0.2">
      <c r="A1224" s="7" t="str">
        <f t="shared" si="152"/>
        <v/>
      </c>
      <c r="B1224" s="7" t="str">
        <f>IF($S1224="","",INT(($A1224-1)/Kontroll!$B$6)+1)</f>
        <v/>
      </c>
      <c r="C1224" s="7" t="str">
        <f>IF($S1224="","",MOD($A1224-1,Kontroll!$B$6)+1)</f>
        <v/>
      </c>
      <c r="D1224" s="15" t="str">
        <f>IF($S1224="","",INDEX(Transjer!$A$6:$A$125,$B1224))</f>
        <v/>
      </c>
      <c r="E1224" s="15" t="str">
        <f>IF($S1224="","",INDEX(Transjer!$B$6:$B$125,$B1224))</f>
        <v/>
      </c>
      <c r="F1224" s="16" t="str">
        <f>IF($S1224="","",INDEX(Transjer!$C$6:$C$125,$B1224))</f>
        <v/>
      </c>
      <c r="G1224" s="17" t="str">
        <f>IF($S1224="","",INDEX(Skjermingsrenter!$A$6:$A$35,$C1224))</f>
        <v/>
      </c>
      <c r="H1224" s="18" t="str">
        <f>IF($S1224="","",INDEX(Transjer!$D$6:$D$125,$B1224))</f>
        <v/>
      </c>
      <c r="I1224" s="18" t="str">
        <f>IF($S1224="","",INDEX(Transjer!$E$6:$E$125,$B1224))</f>
        <v/>
      </c>
      <c r="J1224" s="19" t="str">
        <f>IF($S1224="","",INDEX(Skjermingsrenter!$B$6:$B$35,$C1224))</f>
        <v/>
      </c>
      <c r="K1224" s="20" t="str">
        <f t="shared" si="153"/>
        <v/>
      </c>
      <c r="L1224" s="21" t="str">
        <f>IF($S1224="","",IF($G1224&lt;YEAR($F1224),0,$H1224*SUMIFS(Utbytter!$D$6:$D$1005,Utbytter!$A$6:$A$1005,$E1224,Utbytter!$B$6:$B$1005,"&gt;="&amp;$K1224,Utbytter!$B$6:$B$1005,"&lt;="&amp;DATE($G1224,12,31))))</f>
        <v/>
      </c>
      <c r="M1224" s="21" t="str">
        <f t="shared" si="159"/>
        <v/>
      </c>
      <c r="N1224" s="21" t="str">
        <f t="shared" si="154"/>
        <v/>
      </c>
      <c r="O1224" s="21" t="str">
        <f t="shared" si="155"/>
        <v/>
      </c>
      <c r="P1224" s="21" t="str">
        <f t="shared" si="156"/>
        <v/>
      </c>
      <c r="Q1224" s="21" t="str">
        <f t="shared" si="157"/>
        <v/>
      </c>
      <c r="R1224" s="21" t="str">
        <f t="shared" si="158"/>
        <v/>
      </c>
      <c r="S1224" s="7" t="str">
        <f>IF(ROW()-5&lt;=Kontroll!$B$8,1,"")</f>
        <v/>
      </c>
    </row>
    <row r="1225" spans="1:19" x14ac:dyDescent="0.2">
      <c r="A1225" s="7" t="str">
        <f t="shared" si="152"/>
        <v/>
      </c>
      <c r="B1225" s="7" t="str">
        <f>IF($S1225="","",INT(($A1225-1)/Kontroll!$B$6)+1)</f>
        <v/>
      </c>
      <c r="C1225" s="7" t="str">
        <f>IF($S1225="","",MOD($A1225-1,Kontroll!$B$6)+1)</f>
        <v/>
      </c>
      <c r="D1225" s="15" t="str">
        <f>IF($S1225="","",INDEX(Transjer!$A$6:$A$125,$B1225))</f>
        <v/>
      </c>
      <c r="E1225" s="15" t="str">
        <f>IF($S1225="","",INDEX(Transjer!$B$6:$B$125,$B1225))</f>
        <v/>
      </c>
      <c r="F1225" s="16" t="str">
        <f>IF($S1225="","",INDEX(Transjer!$C$6:$C$125,$B1225))</f>
        <v/>
      </c>
      <c r="G1225" s="17" t="str">
        <f>IF($S1225="","",INDEX(Skjermingsrenter!$A$6:$A$35,$C1225))</f>
        <v/>
      </c>
      <c r="H1225" s="18" t="str">
        <f>IF($S1225="","",INDEX(Transjer!$D$6:$D$125,$B1225))</f>
        <v/>
      </c>
      <c r="I1225" s="18" t="str">
        <f>IF($S1225="","",INDEX(Transjer!$E$6:$E$125,$B1225))</f>
        <v/>
      </c>
      <c r="J1225" s="19" t="str">
        <f>IF($S1225="","",INDEX(Skjermingsrenter!$B$6:$B$35,$C1225))</f>
        <v/>
      </c>
      <c r="K1225" s="20" t="str">
        <f t="shared" si="153"/>
        <v/>
      </c>
      <c r="L1225" s="21" t="str">
        <f>IF($S1225="","",IF($G1225&lt;YEAR($F1225),0,$H1225*SUMIFS(Utbytter!$D$6:$D$1005,Utbytter!$A$6:$A$1005,$E1225,Utbytter!$B$6:$B$1005,"&gt;="&amp;$K1225,Utbytter!$B$6:$B$1005,"&lt;="&amp;DATE($G1225,12,31))))</f>
        <v/>
      </c>
      <c r="M1225" s="21" t="str">
        <f t="shared" si="159"/>
        <v/>
      </c>
      <c r="N1225" s="21" t="str">
        <f t="shared" si="154"/>
        <v/>
      </c>
      <c r="O1225" s="21" t="str">
        <f t="shared" si="155"/>
        <v/>
      </c>
      <c r="P1225" s="21" t="str">
        <f t="shared" si="156"/>
        <v/>
      </c>
      <c r="Q1225" s="21" t="str">
        <f t="shared" si="157"/>
        <v/>
      </c>
      <c r="R1225" s="21" t="str">
        <f t="shared" si="158"/>
        <v/>
      </c>
      <c r="S1225" s="7" t="str">
        <f>IF(ROW()-5&lt;=Kontroll!$B$8,1,"")</f>
        <v/>
      </c>
    </row>
    <row r="1226" spans="1:19" x14ac:dyDescent="0.2">
      <c r="A1226" s="7" t="str">
        <f t="shared" si="152"/>
        <v/>
      </c>
      <c r="B1226" s="7" t="str">
        <f>IF($S1226="","",INT(($A1226-1)/Kontroll!$B$6)+1)</f>
        <v/>
      </c>
      <c r="C1226" s="7" t="str">
        <f>IF($S1226="","",MOD($A1226-1,Kontroll!$B$6)+1)</f>
        <v/>
      </c>
      <c r="D1226" s="15" t="str">
        <f>IF($S1226="","",INDEX(Transjer!$A$6:$A$125,$B1226))</f>
        <v/>
      </c>
      <c r="E1226" s="15" t="str">
        <f>IF($S1226="","",INDEX(Transjer!$B$6:$B$125,$B1226))</f>
        <v/>
      </c>
      <c r="F1226" s="16" t="str">
        <f>IF($S1226="","",INDEX(Transjer!$C$6:$C$125,$B1226))</f>
        <v/>
      </c>
      <c r="G1226" s="17" t="str">
        <f>IF($S1226="","",INDEX(Skjermingsrenter!$A$6:$A$35,$C1226))</f>
        <v/>
      </c>
      <c r="H1226" s="18" t="str">
        <f>IF($S1226="","",INDEX(Transjer!$D$6:$D$125,$B1226))</f>
        <v/>
      </c>
      <c r="I1226" s="18" t="str">
        <f>IF($S1226="","",INDEX(Transjer!$E$6:$E$125,$B1226))</f>
        <v/>
      </c>
      <c r="J1226" s="19" t="str">
        <f>IF($S1226="","",INDEX(Skjermingsrenter!$B$6:$B$35,$C1226))</f>
        <v/>
      </c>
      <c r="K1226" s="20" t="str">
        <f t="shared" si="153"/>
        <v/>
      </c>
      <c r="L1226" s="21" t="str">
        <f>IF($S1226="","",IF($G1226&lt;YEAR($F1226),0,$H1226*SUMIFS(Utbytter!$D$6:$D$1005,Utbytter!$A$6:$A$1005,$E1226,Utbytter!$B$6:$B$1005,"&gt;="&amp;$K1226,Utbytter!$B$6:$B$1005,"&lt;="&amp;DATE($G1226,12,31))))</f>
        <v/>
      </c>
      <c r="M1226" s="21" t="str">
        <f t="shared" si="159"/>
        <v/>
      </c>
      <c r="N1226" s="21" t="str">
        <f t="shared" si="154"/>
        <v/>
      </c>
      <c r="O1226" s="21" t="str">
        <f t="shared" si="155"/>
        <v/>
      </c>
      <c r="P1226" s="21" t="str">
        <f t="shared" si="156"/>
        <v/>
      </c>
      <c r="Q1226" s="21" t="str">
        <f t="shared" si="157"/>
        <v/>
      </c>
      <c r="R1226" s="21" t="str">
        <f t="shared" si="158"/>
        <v/>
      </c>
      <c r="S1226" s="7" t="str">
        <f>IF(ROW()-5&lt;=Kontroll!$B$8,1,"")</f>
        <v/>
      </c>
    </row>
    <row r="1227" spans="1:19" x14ac:dyDescent="0.2">
      <c r="A1227" s="7" t="str">
        <f t="shared" si="152"/>
        <v/>
      </c>
      <c r="B1227" s="7" t="str">
        <f>IF($S1227="","",INT(($A1227-1)/Kontroll!$B$6)+1)</f>
        <v/>
      </c>
      <c r="C1227" s="7" t="str">
        <f>IF($S1227="","",MOD($A1227-1,Kontroll!$B$6)+1)</f>
        <v/>
      </c>
      <c r="D1227" s="15" t="str">
        <f>IF($S1227="","",INDEX(Transjer!$A$6:$A$125,$B1227))</f>
        <v/>
      </c>
      <c r="E1227" s="15" t="str">
        <f>IF($S1227="","",INDEX(Transjer!$B$6:$B$125,$B1227))</f>
        <v/>
      </c>
      <c r="F1227" s="16" t="str">
        <f>IF($S1227="","",INDEX(Transjer!$C$6:$C$125,$B1227))</f>
        <v/>
      </c>
      <c r="G1227" s="17" t="str">
        <f>IF($S1227="","",INDEX(Skjermingsrenter!$A$6:$A$35,$C1227))</f>
        <v/>
      </c>
      <c r="H1227" s="18" t="str">
        <f>IF($S1227="","",INDEX(Transjer!$D$6:$D$125,$B1227))</f>
        <v/>
      </c>
      <c r="I1227" s="18" t="str">
        <f>IF($S1227="","",INDEX(Transjer!$E$6:$E$125,$B1227))</f>
        <v/>
      </c>
      <c r="J1227" s="19" t="str">
        <f>IF($S1227="","",INDEX(Skjermingsrenter!$B$6:$B$35,$C1227))</f>
        <v/>
      </c>
      <c r="K1227" s="20" t="str">
        <f t="shared" si="153"/>
        <v/>
      </c>
      <c r="L1227" s="21" t="str">
        <f>IF($S1227="","",IF($G1227&lt;YEAR($F1227),0,$H1227*SUMIFS(Utbytter!$D$6:$D$1005,Utbytter!$A$6:$A$1005,$E1227,Utbytter!$B$6:$B$1005,"&gt;="&amp;$K1227,Utbytter!$B$6:$B$1005,"&lt;="&amp;DATE($G1227,12,31))))</f>
        <v/>
      </c>
      <c r="M1227" s="21" t="str">
        <f t="shared" si="159"/>
        <v/>
      </c>
      <c r="N1227" s="21" t="str">
        <f t="shared" si="154"/>
        <v/>
      </c>
      <c r="O1227" s="21" t="str">
        <f t="shared" si="155"/>
        <v/>
      </c>
      <c r="P1227" s="21" t="str">
        <f t="shared" si="156"/>
        <v/>
      </c>
      <c r="Q1227" s="21" t="str">
        <f t="shared" si="157"/>
        <v/>
      </c>
      <c r="R1227" s="21" t="str">
        <f t="shared" si="158"/>
        <v/>
      </c>
      <c r="S1227" s="7" t="str">
        <f>IF(ROW()-5&lt;=Kontroll!$B$8,1,"")</f>
        <v/>
      </c>
    </row>
    <row r="1228" spans="1:19" x14ac:dyDescent="0.2">
      <c r="A1228" s="7" t="str">
        <f t="shared" si="152"/>
        <v/>
      </c>
      <c r="B1228" s="7" t="str">
        <f>IF($S1228="","",INT(($A1228-1)/Kontroll!$B$6)+1)</f>
        <v/>
      </c>
      <c r="C1228" s="7" t="str">
        <f>IF($S1228="","",MOD($A1228-1,Kontroll!$B$6)+1)</f>
        <v/>
      </c>
      <c r="D1228" s="15" t="str">
        <f>IF($S1228="","",INDEX(Transjer!$A$6:$A$125,$B1228))</f>
        <v/>
      </c>
      <c r="E1228" s="15" t="str">
        <f>IF($S1228="","",INDEX(Transjer!$B$6:$B$125,$B1228))</f>
        <v/>
      </c>
      <c r="F1228" s="16" t="str">
        <f>IF($S1228="","",INDEX(Transjer!$C$6:$C$125,$B1228))</f>
        <v/>
      </c>
      <c r="G1228" s="17" t="str">
        <f>IF($S1228="","",INDEX(Skjermingsrenter!$A$6:$A$35,$C1228))</f>
        <v/>
      </c>
      <c r="H1228" s="18" t="str">
        <f>IF($S1228="","",INDEX(Transjer!$D$6:$D$125,$B1228))</f>
        <v/>
      </c>
      <c r="I1228" s="18" t="str">
        <f>IF($S1228="","",INDEX(Transjer!$E$6:$E$125,$B1228))</f>
        <v/>
      </c>
      <c r="J1228" s="19" t="str">
        <f>IF($S1228="","",INDEX(Skjermingsrenter!$B$6:$B$35,$C1228))</f>
        <v/>
      </c>
      <c r="K1228" s="20" t="str">
        <f t="shared" si="153"/>
        <v/>
      </c>
      <c r="L1228" s="21" t="str">
        <f>IF($S1228="","",IF($G1228&lt;YEAR($F1228),0,$H1228*SUMIFS(Utbytter!$D$6:$D$1005,Utbytter!$A$6:$A$1005,$E1228,Utbytter!$B$6:$B$1005,"&gt;="&amp;$K1228,Utbytter!$B$6:$B$1005,"&lt;="&amp;DATE($G1228,12,31))))</f>
        <v/>
      </c>
      <c r="M1228" s="21" t="str">
        <f t="shared" si="159"/>
        <v/>
      </c>
      <c r="N1228" s="21" t="str">
        <f t="shared" si="154"/>
        <v/>
      </c>
      <c r="O1228" s="21" t="str">
        <f t="shared" si="155"/>
        <v/>
      </c>
      <c r="P1228" s="21" t="str">
        <f t="shared" si="156"/>
        <v/>
      </c>
      <c r="Q1228" s="21" t="str">
        <f t="shared" si="157"/>
        <v/>
      </c>
      <c r="R1228" s="21" t="str">
        <f t="shared" si="158"/>
        <v/>
      </c>
      <c r="S1228" s="7" t="str">
        <f>IF(ROW()-5&lt;=Kontroll!$B$8,1,"")</f>
        <v/>
      </c>
    </row>
    <row r="1229" spans="1:19" x14ac:dyDescent="0.2">
      <c r="A1229" s="7" t="str">
        <f t="shared" si="152"/>
        <v/>
      </c>
      <c r="B1229" s="7" t="str">
        <f>IF($S1229="","",INT(($A1229-1)/Kontroll!$B$6)+1)</f>
        <v/>
      </c>
      <c r="C1229" s="7" t="str">
        <f>IF($S1229="","",MOD($A1229-1,Kontroll!$B$6)+1)</f>
        <v/>
      </c>
      <c r="D1229" s="15" t="str">
        <f>IF($S1229="","",INDEX(Transjer!$A$6:$A$125,$B1229))</f>
        <v/>
      </c>
      <c r="E1229" s="15" t="str">
        <f>IF($S1229="","",INDEX(Transjer!$B$6:$B$125,$B1229))</f>
        <v/>
      </c>
      <c r="F1229" s="16" t="str">
        <f>IF($S1229="","",INDEX(Transjer!$C$6:$C$125,$B1229))</f>
        <v/>
      </c>
      <c r="G1229" s="17" t="str">
        <f>IF($S1229="","",INDEX(Skjermingsrenter!$A$6:$A$35,$C1229))</f>
        <v/>
      </c>
      <c r="H1229" s="18" t="str">
        <f>IF($S1229="","",INDEX(Transjer!$D$6:$D$125,$B1229))</f>
        <v/>
      </c>
      <c r="I1229" s="18" t="str">
        <f>IF($S1229="","",INDEX(Transjer!$E$6:$E$125,$B1229))</f>
        <v/>
      </c>
      <c r="J1229" s="19" t="str">
        <f>IF($S1229="","",INDEX(Skjermingsrenter!$B$6:$B$35,$C1229))</f>
        <v/>
      </c>
      <c r="K1229" s="20" t="str">
        <f t="shared" si="153"/>
        <v/>
      </c>
      <c r="L1229" s="21" t="str">
        <f>IF($S1229="","",IF($G1229&lt;YEAR($F1229),0,$H1229*SUMIFS(Utbytter!$D$6:$D$1005,Utbytter!$A$6:$A$1005,$E1229,Utbytter!$B$6:$B$1005,"&gt;="&amp;$K1229,Utbytter!$B$6:$B$1005,"&lt;="&amp;DATE($G1229,12,31))))</f>
        <v/>
      </c>
      <c r="M1229" s="21" t="str">
        <f t="shared" si="159"/>
        <v/>
      </c>
      <c r="N1229" s="21" t="str">
        <f t="shared" si="154"/>
        <v/>
      </c>
      <c r="O1229" s="21" t="str">
        <f t="shared" si="155"/>
        <v/>
      </c>
      <c r="P1229" s="21" t="str">
        <f t="shared" si="156"/>
        <v/>
      </c>
      <c r="Q1229" s="21" t="str">
        <f t="shared" si="157"/>
        <v/>
      </c>
      <c r="R1229" s="21" t="str">
        <f t="shared" si="158"/>
        <v/>
      </c>
      <c r="S1229" s="7" t="str">
        <f>IF(ROW()-5&lt;=Kontroll!$B$8,1,"")</f>
        <v/>
      </c>
    </row>
    <row r="1230" spans="1:19" x14ac:dyDescent="0.2">
      <c r="A1230" s="7" t="str">
        <f t="shared" si="152"/>
        <v/>
      </c>
      <c r="B1230" s="7" t="str">
        <f>IF($S1230="","",INT(($A1230-1)/Kontroll!$B$6)+1)</f>
        <v/>
      </c>
      <c r="C1230" s="7" t="str">
        <f>IF($S1230="","",MOD($A1230-1,Kontroll!$B$6)+1)</f>
        <v/>
      </c>
      <c r="D1230" s="15" t="str">
        <f>IF($S1230="","",INDEX(Transjer!$A$6:$A$125,$B1230))</f>
        <v/>
      </c>
      <c r="E1230" s="15" t="str">
        <f>IF($S1230="","",INDEX(Transjer!$B$6:$B$125,$B1230))</f>
        <v/>
      </c>
      <c r="F1230" s="16" t="str">
        <f>IF($S1230="","",INDEX(Transjer!$C$6:$C$125,$B1230))</f>
        <v/>
      </c>
      <c r="G1230" s="17" t="str">
        <f>IF($S1230="","",INDEX(Skjermingsrenter!$A$6:$A$35,$C1230))</f>
        <v/>
      </c>
      <c r="H1230" s="18" t="str">
        <f>IF($S1230="","",INDEX(Transjer!$D$6:$D$125,$B1230))</f>
        <v/>
      </c>
      <c r="I1230" s="18" t="str">
        <f>IF($S1230="","",INDEX(Transjer!$E$6:$E$125,$B1230))</f>
        <v/>
      </c>
      <c r="J1230" s="19" t="str">
        <f>IF($S1230="","",INDEX(Skjermingsrenter!$B$6:$B$35,$C1230))</f>
        <v/>
      </c>
      <c r="K1230" s="20" t="str">
        <f t="shared" si="153"/>
        <v/>
      </c>
      <c r="L1230" s="21" t="str">
        <f>IF($S1230="","",IF($G1230&lt;YEAR($F1230),0,$H1230*SUMIFS(Utbytter!$D$6:$D$1005,Utbytter!$A$6:$A$1005,$E1230,Utbytter!$B$6:$B$1005,"&gt;="&amp;$K1230,Utbytter!$B$6:$B$1005,"&lt;="&amp;DATE($G1230,12,31))))</f>
        <v/>
      </c>
      <c r="M1230" s="21" t="str">
        <f t="shared" si="159"/>
        <v/>
      </c>
      <c r="N1230" s="21" t="str">
        <f t="shared" si="154"/>
        <v/>
      </c>
      <c r="O1230" s="21" t="str">
        <f t="shared" si="155"/>
        <v/>
      </c>
      <c r="P1230" s="21" t="str">
        <f t="shared" si="156"/>
        <v/>
      </c>
      <c r="Q1230" s="21" t="str">
        <f t="shared" si="157"/>
        <v/>
      </c>
      <c r="R1230" s="21" t="str">
        <f t="shared" si="158"/>
        <v/>
      </c>
      <c r="S1230" s="7" t="str">
        <f>IF(ROW()-5&lt;=Kontroll!$B$8,1,"")</f>
        <v/>
      </c>
    </row>
    <row r="1231" spans="1:19" x14ac:dyDescent="0.2">
      <c r="A1231" s="7" t="str">
        <f t="shared" si="152"/>
        <v/>
      </c>
      <c r="B1231" s="7" t="str">
        <f>IF($S1231="","",INT(($A1231-1)/Kontroll!$B$6)+1)</f>
        <v/>
      </c>
      <c r="C1231" s="7" t="str">
        <f>IF($S1231="","",MOD($A1231-1,Kontroll!$B$6)+1)</f>
        <v/>
      </c>
      <c r="D1231" s="15" t="str">
        <f>IF($S1231="","",INDEX(Transjer!$A$6:$A$125,$B1231))</f>
        <v/>
      </c>
      <c r="E1231" s="15" t="str">
        <f>IF($S1231="","",INDEX(Transjer!$B$6:$B$125,$B1231))</f>
        <v/>
      </c>
      <c r="F1231" s="16" t="str">
        <f>IF($S1231="","",INDEX(Transjer!$C$6:$C$125,$B1231))</f>
        <v/>
      </c>
      <c r="G1231" s="17" t="str">
        <f>IF($S1231="","",INDEX(Skjermingsrenter!$A$6:$A$35,$C1231))</f>
        <v/>
      </c>
      <c r="H1231" s="18" t="str">
        <f>IF($S1231="","",INDEX(Transjer!$D$6:$D$125,$B1231))</f>
        <v/>
      </c>
      <c r="I1231" s="18" t="str">
        <f>IF($S1231="","",INDEX(Transjer!$E$6:$E$125,$B1231))</f>
        <v/>
      </c>
      <c r="J1231" s="19" t="str">
        <f>IF($S1231="","",INDEX(Skjermingsrenter!$B$6:$B$35,$C1231))</f>
        <v/>
      </c>
      <c r="K1231" s="20" t="str">
        <f t="shared" si="153"/>
        <v/>
      </c>
      <c r="L1231" s="21" t="str">
        <f>IF($S1231="","",IF($G1231&lt;YEAR($F1231),0,$H1231*SUMIFS(Utbytter!$D$6:$D$1005,Utbytter!$A$6:$A$1005,$E1231,Utbytter!$B$6:$B$1005,"&gt;="&amp;$K1231,Utbytter!$B$6:$B$1005,"&lt;="&amp;DATE($G1231,12,31))))</f>
        <v/>
      </c>
      <c r="M1231" s="21" t="str">
        <f t="shared" si="159"/>
        <v/>
      </c>
      <c r="N1231" s="21" t="str">
        <f t="shared" si="154"/>
        <v/>
      </c>
      <c r="O1231" s="21" t="str">
        <f t="shared" si="155"/>
        <v/>
      </c>
      <c r="P1231" s="21" t="str">
        <f t="shared" si="156"/>
        <v/>
      </c>
      <c r="Q1231" s="21" t="str">
        <f t="shared" si="157"/>
        <v/>
      </c>
      <c r="R1231" s="21" t="str">
        <f t="shared" si="158"/>
        <v/>
      </c>
      <c r="S1231" s="7" t="str">
        <f>IF(ROW()-5&lt;=Kontroll!$B$8,1,"")</f>
        <v/>
      </c>
    </row>
    <row r="1232" spans="1:19" x14ac:dyDescent="0.2">
      <c r="A1232" s="7" t="str">
        <f t="shared" si="152"/>
        <v/>
      </c>
      <c r="B1232" s="7" t="str">
        <f>IF($S1232="","",INT(($A1232-1)/Kontroll!$B$6)+1)</f>
        <v/>
      </c>
      <c r="C1232" s="7" t="str">
        <f>IF($S1232="","",MOD($A1232-1,Kontroll!$B$6)+1)</f>
        <v/>
      </c>
      <c r="D1232" s="15" t="str">
        <f>IF($S1232="","",INDEX(Transjer!$A$6:$A$125,$B1232))</f>
        <v/>
      </c>
      <c r="E1232" s="15" t="str">
        <f>IF($S1232="","",INDEX(Transjer!$B$6:$B$125,$B1232))</f>
        <v/>
      </c>
      <c r="F1232" s="16" t="str">
        <f>IF($S1232="","",INDEX(Transjer!$C$6:$C$125,$B1232))</f>
        <v/>
      </c>
      <c r="G1232" s="17" t="str">
        <f>IF($S1232="","",INDEX(Skjermingsrenter!$A$6:$A$35,$C1232))</f>
        <v/>
      </c>
      <c r="H1232" s="18" t="str">
        <f>IF($S1232="","",INDEX(Transjer!$D$6:$D$125,$B1232))</f>
        <v/>
      </c>
      <c r="I1232" s="18" t="str">
        <f>IF($S1232="","",INDEX(Transjer!$E$6:$E$125,$B1232))</f>
        <v/>
      </c>
      <c r="J1232" s="19" t="str">
        <f>IF($S1232="","",INDEX(Skjermingsrenter!$B$6:$B$35,$C1232))</f>
        <v/>
      </c>
      <c r="K1232" s="20" t="str">
        <f t="shared" si="153"/>
        <v/>
      </c>
      <c r="L1232" s="21" t="str">
        <f>IF($S1232="","",IF($G1232&lt;YEAR($F1232),0,$H1232*SUMIFS(Utbytter!$D$6:$D$1005,Utbytter!$A$6:$A$1005,$E1232,Utbytter!$B$6:$B$1005,"&gt;="&amp;$K1232,Utbytter!$B$6:$B$1005,"&lt;="&amp;DATE($G1232,12,31))))</f>
        <v/>
      </c>
      <c r="M1232" s="21" t="str">
        <f t="shared" si="159"/>
        <v/>
      </c>
      <c r="N1232" s="21" t="str">
        <f t="shared" si="154"/>
        <v/>
      </c>
      <c r="O1232" s="21" t="str">
        <f t="shared" si="155"/>
        <v/>
      </c>
      <c r="P1232" s="21" t="str">
        <f t="shared" si="156"/>
        <v/>
      </c>
      <c r="Q1232" s="21" t="str">
        <f t="shared" si="157"/>
        <v/>
      </c>
      <c r="R1232" s="21" t="str">
        <f t="shared" si="158"/>
        <v/>
      </c>
      <c r="S1232" s="7" t="str">
        <f>IF(ROW()-5&lt;=Kontroll!$B$8,1,"")</f>
        <v/>
      </c>
    </row>
    <row r="1233" spans="1:19" x14ac:dyDescent="0.2">
      <c r="A1233" s="7" t="str">
        <f t="shared" si="152"/>
        <v/>
      </c>
      <c r="B1233" s="7" t="str">
        <f>IF($S1233="","",INT(($A1233-1)/Kontroll!$B$6)+1)</f>
        <v/>
      </c>
      <c r="C1233" s="7" t="str">
        <f>IF($S1233="","",MOD($A1233-1,Kontroll!$B$6)+1)</f>
        <v/>
      </c>
      <c r="D1233" s="15" t="str">
        <f>IF($S1233="","",INDEX(Transjer!$A$6:$A$125,$B1233))</f>
        <v/>
      </c>
      <c r="E1233" s="15" t="str">
        <f>IF($S1233="","",INDEX(Transjer!$B$6:$B$125,$B1233))</f>
        <v/>
      </c>
      <c r="F1233" s="16" t="str">
        <f>IF($S1233="","",INDEX(Transjer!$C$6:$C$125,$B1233))</f>
        <v/>
      </c>
      <c r="G1233" s="17" t="str">
        <f>IF($S1233="","",INDEX(Skjermingsrenter!$A$6:$A$35,$C1233))</f>
        <v/>
      </c>
      <c r="H1233" s="18" t="str">
        <f>IF($S1233="","",INDEX(Transjer!$D$6:$D$125,$B1233))</f>
        <v/>
      </c>
      <c r="I1233" s="18" t="str">
        <f>IF($S1233="","",INDEX(Transjer!$E$6:$E$125,$B1233))</f>
        <v/>
      </c>
      <c r="J1233" s="19" t="str">
        <f>IF($S1233="","",INDEX(Skjermingsrenter!$B$6:$B$35,$C1233))</f>
        <v/>
      </c>
      <c r="K1233" s="20" t="str">
        <f t="shared" si="153"/>
        <v/>
      </c>
      <c r="L1233" s="21" t="str">
        <f>IF($S1233="","",IF($G1233&lt;YEAR($F1233),0,$H1233*SUMIFS(Utbytter!$D$6:$D$1005,Utbytter!$A$6:$A$1005,$E1233,Utbytter!$B$6:$B$1005,"&gt;="&amp;$K1233,Utbytter!$B$6:$B$1005,"&lt;="&amp;DATE($G1233,12,31))))</f>
        <v/>
      </c>
      <c r="M1233" s="21" t="str">
        <f t="shared" si="159"/>
        <v/>
      </c>
      <c r="N1233" s="21" t="str">
        <f t="shared" si="154"/>
        <v/>
      </c>
      <c r="O1233" s="21" t="str">
        <f t="shared" si="155"/>
        <v/>
      </c>
      <c r="P1233" s="21" t="str">
        <f t="shared" si="156"/>
        <v/>
      </c>
      <c r="Q1233" s="21" t="str">
        <f t="shared" si="157"/>
        <v/>
      </c>
      <c r="R1233" s="21" t="str">
        <f t="shared" si="158"/>
        <v/>
      </c>
      <c r="S1233" s="7" t="str">
        <f>IF(ROW()-5&lt;=Kontroll!$B$8,1,"")</f>
        <v/>
      </c>
    </row>
    <row r="1234" spans="1:19" x14ac:dyDescent="0.2">
      <c r="A1234" s="7" t="str">
        <f t="shared" si="152"/>
        <v/>
      </c>
      <c r="B1234" s="7" t="str">
        <f>IF($S1234="","",INT(($A1234-1)/Kontroll!$B$6)+1)</f>
        <v/>
      </c>
      <c r="C1234" s="7" t="str">
        <f>IF($S1234="","",MOD($A1234-1,Kontroll!$B$6)+1)</f>
        <v/>
      </c>
      <c r="D1234" s="15" t="str">
        <f>IF($S1234="","",INDEX(Transjer!$A$6:$A$125,$B1234))</f>
        <v/>
      </c>
      <c r="E1234" s="15" t="str">
        <f>IF($S1234="","",INDEX(Transjer!$B$6:$B$125,$B1234))</f>
        <v/>
      </c>
      <c r="F1234" s="16" t="str">
        <f>IF($S1234="","",INDEX(Transjer!$C$6:$C$125,$B1234))</f>
        <v/>
      </c>
      <c r="G1234" s="17" t="str">
        <f>IF($S1234="","",INDEX(Skjermingsrenter!$A$6:$A$35,$C1234))</f>
        <v/>
      </c>
      <c r="H1234" s="18" t="str">
        <f>IF($S1234="","",INDEX(Transjer!$D$6:$D$125,$B1234))</f>
        <v/>
      </c>
      <c r="I1234" s="18" t="str">
        <f>IF($S1234="","",INDEX(Transjer!$E$6:$E$125,$B1234))</f>
        <v/>
      </c>
      <c r="J1234" s="19" t="str">
        <f>IF($S1234="","",INDEX(Skjermingsrenter!$B$6:$B$35,$C1234))</f>
        <v/>
      </c>
      <c r="K1234" s="20" t="str">
        <f t="shared" si="153"/>
        <v/>
      </c>
      <c r="L1234" s="21" t="str">
        <f>IF($S1234="","",IF($G1234&lt;YEAR($F1234),0,$H1234*SUMIFS(Utbytter!$D$6:$D$1005,Utbytter!$A$6:$A$1005,$E1234,Utbytter!$B$6:$B$1005,"&gt;="&amp;$K1234,Utbytter!$B$6:$B$1005,"&lt;="&amp;DATE($G1234,12,31))))</f>
        <v/>
      </c>
      <c r="M1234" s="21" t="str">
        <f t="shared" si="159"/>
        <v/>
      </c>
      <c r="N1234" s="21" t="str">
        <f t="shared" si="154"/>
        <v/>
      </c>
      <c r="O1234" s="21" t="str">
        <f t="shared" si="155"/>
        <v/>
      </c>
      <c r="P1234" s="21" t="str">
        <f t="shared" si="156"/>
        <v/>
      </c>
      <c r="Q1234" s="21" t="str">
        <f t="shared" si="157"/>
        <v/>
      </c>
      <c r="R1234" s="21" t="str">
        <f t="shared" si="158"/>
        <v/>
      </c>
      <c r="S1234" s="7" t="str">
        <f>IF(ROW()-5&lt;=Kontroll!$B$8,1,"")</f>
        <v/>
      </c>
    </row>
    <row r="1235" spans="1:19" x14ac:dyDescent="0.2">
      <c r="A1235" s="7" t="str">
        <f t="shared" si="152"/>
        <v/>
      </c>
      <c r="B1235" s="7" t="str">
        <f>IF($S1235="","",INT(($A1235-1)/Kontroll!$B$6)+1)</f>
        <v/>
      </c>
      <c r="C1235" s="7" t="str">
        <f>IF($S1235="","",MOD($A1235-1,Kontroll!$B$6)+1)</f>
        <v/>
      </c>
      <c r="D1235" s="15" t="str">
        <f>IF($S1235="","",INDEX(Transjer!$A$6:$A$125,$B1235))</f>
        <v/>
      </c>
      <c r="E1235" s="15" t="str">
        <f>IF($S1235="","",INDEX(Transjer!$B$6:$B$125,$B1235))</f>
        <v/>
      </c>
      <c r="F1235" s="16" t="str">
        <f>IF($S1235="","",INDEX(Transjer!$C$6:$C$125,$B1235))</f>
        <v/>
      </c>
      <c r="G1235" s="17" t="str">
        <f>IF($S1235="","",INDEX(Skjermingsrenter!$A$6:$A$35,$C1235))</f>
        <v/>
      </c>
      <c r="H1235" s="18" t="str">
        <f>IF($S1235="","",INDEX(Transjer!$D$6:$D$125,$B1235))</f>
        <v/>
      </c>
      <c r="I1235" s="18" t="str">
        <f>IF($S1235="","",INDEX(Transjer!$E$6:$E$125,$B1235))</f>
        <v/>
      </c>
      <c r="J1235" s="19" t="str">
        <f>IF($S1235="","",INDEX(Skjermingsrenter!$B$6:$B$35,$C1235))</f>
        <v/>
      </c>
      <c r="K1235" s="20" t="str">
        <f t="shared" si="153"/>
        <v/>
      </c>
      <c r="L1235" s="21" t="str">
        <f>IF($S1235="","",IF($G1235&lt;YEAR($F1235),0,$H1235*SUMIFS(Utbytter!$D$6:$D$1005,Utbytter!$A$6:$A$1005,$E1235,Utbytter!$B$6:$B$1005,"&gt;="&amp;$K1235,Utbytter!$B$6:$B$1005,"&lt;="&amp;DATE($G1235,12,31))))</f>
        <v/>
      </c>
      <c r="M1235" s="21" t="str">
        <f t="shared" si="159"/>
        <v/>
      </c>
      <c r="N1235" s="21" t="str">
        <f t="shared" si="154"/>
        <v/>
      </c>
      <c r="O1235" s="21" t="str">
        <f t="shared" si="155"/>
        <v/>
      </c>
      <c r="P1235" s="21" t="str">
        <f t="shared" si="156"/>
        <v/>
      </c>
      <c r="Q1235" s="21" t="str">
        <f t="shared" si="157"/>
        <v/>
      </c>
      <c r="R1235" s="21" t="str">
        <f t="shared" si="158"/>
        <v/>
      </c>
      <c r="S1235" s="7" t="str">
        <f>IF(ROW()-5&lt;=Kontroll!$B$8,1,"")</f>
        <v/>
      </c>
    </row>
    <row r="1236" spans="1:19" x14ac:dyDescent="0.2">
      <c r="A1236" s="7" t="str">
        <f t="shared" si="152"/>
        <v/>
      </c>
      <c r="B1236" s="7" t="str">
        <f>IF($S1236="","",INT(($A1236-1)/Kontroll!$B$6)+1)</f>
        <v/>
      </c>
      <c r="C1236" s="7" t="str">
        <f>IF($S1236="","",MOD($A1236-1,Kontroll!$B$6)+1)</f>
        <v/>
      </c>
      <c r="D1236" s="15" t="str">
        <f>IF($S1236="","",INDEX(Transjer!$A$6:$A$125,$B1236))</f>
        <v/>
      </c>
      <c r="E1236" s="15" t="str">
        <f>IF($S1236="","",INDEX(Transjer!$B$6:$B$125,$B1236))</f>
        <v/>
      </c>
      <c r="F1236" s="16" t="str">
        <f>IF($S1236="","",INDEX(Transjer!$C$6:$C$125,$B1236))</f>
        <v/>
      </c>
      <c r="G1236" s="17" t="str">
        <f>IF($S1236="","",INDEX(Skjermingsrenter!$A$6:$A$35,$C1236))</f>
        <v/>
      </c>
      <c r="H1236" s="18" t="str">
        <f>IF($S1236="","",INDEX(Transjer!$D$6:$D$125,$B1236))</f>
        <v/>
      </c>
      <c r="I1236" s="18" t="str">
        <f>IF($S1236="","",INDEX(Transjer!$E$6:$E$125,$B1236))</f>
        <v/>
      </c>
      <c r="J1236" s="19" t="str">
        <f>IF($S1236="","",INDEX(Skjermingsrenter!$B$6:$B$35,$C1236))</f>
        <v/>
      </c>
      <c r="K1236" s="20" t="str">
        <f t="shared" si="153"/>
        <v/>
      </c>
      <c r="L1236" s="21" t="str">
        <f>IF($S1236="","",IF($G1236&lt;YEAR($F1236),0,$H1236*SUMIFS(Utbytter!$D$6:$D$1005,Utbytter!$A$6:$A$1005,$E1236,Utbytter!$B$6:$B$1005,"&gt;="&amp;$K1236,Utbytter!$B$6:$B$1005,"&lt;="&amp;DATE($G1236,12,31))))</f>
        <v/>
      </c>
      <c r="M1236" s="21" t="str">
        <f t="shared" si="159"/>
        <v/>
      </c>
      <c r="N1236" s="21" t="str">
        <f t="shared" si="154"/>
        <v/>
      </c>
      <c r="O1236" s="21" t="str">
        <f t="shared" si="155"/>
        <v/>
      </c>
      <c r="P1236" s="21" t="str">
        <f t="shared" si="156"/>
        <v/>
      </c>
      <c r="Q1236" s="21" t="str">
        <f t="shared" si="157"/>
        <v/>
      </c>
      <c r="R1236" s="21" t="str">
        <f t="shared" si="158"/>
        <v/>
      </c>
      <c r="S1236" s="7" t="str">
        <f>IF(ROW()-5&lt;=Kontroll!$B$8,1,"")</f>
        <v/>
      </c>
    </row>
    <row r="1237" spans="1:19" x14ac:dyDescent="0.2">
      <c r="A1237" s="7" t="str">
        <f t="shared" si="152"/>
        <v/>
      </c>
      <c r="B1237" s="7" t="str">
        <f>IF($S1237="","",INT(($A1237-1)/Kontroll!$B$6)+1)</f>
        <v/>
      </c>
      <c r="C1237" s="7" t="str">
        <f>IF($S1237="","",MOD($A1237-1,Kontroll!$B$6)+1)</f>
        <v/>
      </c>
      <c r="D1237" s="15" t="str">
        <f>IF($S1237="","",INDEX(Transjer!$A$6:$A$125,$B1237))</f>
        <v/>
      </c>
      <c r="E1237" s="15" t="str">
        <f>IF($S1237="","",INDEX(Transjer!$B$6:$B$125,$B1237))</f>
        <v/>
      </c>
      <c r="F1237" s="16" t="str">
        <f>IF($S1237="","",INDEX(Transjer!$C$6:$C$125,$B1237))</f>
        <v/>
      </c>
      <c r="G1237" s="17" t="str">
        <f>IF($S1237="","",INDEX(Skjermingsrenter!$A$6:$A$35,$C1237))</f>
        <v/>
      </c>
      <c r="H1237" s="18" t="str">
        <f>IF($S1237="","",INDEX(Transjer!$D$6:$D$125,$B1237))</f>
        <v/>
      </c>
      <c r="I1237" s="18" t="str">
        <f>IF($S1237="","",INDEX(Transjer!$E$6:$E$125,$B1237))</f>
        <v/>
      </c>
      <c r="J1237" s="19" t="str">
        <f>IF($S1237="","",INDEX(Skjermingsrenter!$B$6:$B$35,$C1237))</f>
        <v/>
      </c>
      <c r="K1237" s="20" t="str">
        <f t="shared" si="153"/>
        <v/>
      </c>
      <c r="L1237" s="21" t="str">
        <f>IF($S1237="","",IF($G1237&lt;YEAR($F1237),0,$H1237*SUMIFS(Utbytter!$D$6:$D$1005,Utbytter!$A$6:$A$1005,$E1237,Utbytter!$B$6:$B$1005,"&gt;="&amp;$K1237,Utbytter!$B$6:$B$1005,"&lt;="&amp;DATE($G1237,12,31))))</f>
        <v/>
      </c>
      <c r="M1237" s="21" t="str">
        <f t="shared" si="159"/>
        <v/>
      </c>
      <c r="N1237" s="21" t="str">
        <f t="shared" si="154"/>
        <v/>
      </c>
      <c r="O1237" s="21" t="str">
        <f t="shared" si="155"/>
        <v/>
      </c>
      <c r="P1237" s="21" t="str">
        <f t="shared" si="156"/>
        <v/>
      </c>
      <c r="Q1237" s="21" t="str">
        <f t="shared" si="157"/>
        <v/>
      </c>
      <c r="R1237" s="21" t="str">
        <f t="shared" si="158"/>
        <v/>
      </c>
      <c r="S1237" s="7" t="str">
        <f>IF(ROW()-5&lt;=Kontroll!$B$8,1,"")</f>
        <v/>
      </c>
    </row>
    <row r="1238" spans="1:19" x14ac:dyDescent="0.2">
      <c r="A1238" s="7" t="str">
        <f t="shared" si="152"/>
        <v/>
      </c>
      <c r="B1238" s="7" t="str">
        <f>IF($S1238="","",INT(($A1238-1)/Kontroll!$B$6)+1)</f>
        <v/>
      </c>
      <c r="C1238" s="7" t="str">
        <f>IF($S1238="","",MOD($A1238-1,Kontroll!$B$6)+1)</f>
        <v/>
      </c>
      <c r="D1238" s="15" t="str">
        <f>IF($S1238="","",INDEX(Transjer!$A$6:$A$125,$B1238))</f>
        <v/>
      </c>
      <c r="E1238" s="15" t="str">
        <f>IF($S1238="","",INDEX(Transjer!$B$6:$B$125,$B1238))</f>
        <v/>
      </c>
      <c r="F1238" s="16" t="str">
        <f>IF($S1238="","",INDEX(Transjer!$C$6:$C$125,$B1238))</f>
        <v/>
      </c>
      <c r="G1238" s="17" t="str">
        <f>IF($S1238="","",INDEX(Skjermingsrenter!$A$6:$A$35,$C1238))</f>
        <v/>
      </c>
      <c r="H1238" s="18" t="str">
        <f>IF($S1238="","",INDEX(Transjer!$D$6:$D$125,$B1238))</f>
        <v/>
      </c>
      <c r="I1238" s="18" t="str">
        <f>IF($S1238="","",INDEX(Transjer!$E$6:$E$125,$B1238))</f>
        <v/>
      </c>
      <c r="J1238" s="19" t="str">
        <f>IF($S1238="","",INDEX(Skjermingsrenter!$B$6:$B$35,$C1238))</f>
        <v/>
      </c>
      <c r="K1238" s="20" t="str">
        <f t="shared" si="153"/>
        <v/>
      </c>
      <c r="L1238" s="21" t="str">
        <f>IF($S1238="","",IF($G1238&lt;YEAR($F1238),0,$H1238*SUMIFS(Utbytter!$D$6:$D$1005,Utbytter!$A$6:$A$1005,$E1238,Utbytter!$B$6:$B$1005,"&gt;="&amp;$K1238,Utbytter!$B$6:$B$1005,"&lt;="&amp;DATE($G1238,12,31))))</f>
        <v/>
      </c>
      <c r="M1238" s="21" t="str">
        <f t="shared" si="159"/>
        <v/>
      </c>
      <c r="N1238" s="21" t="str">
        <f t="shared" si="154"/>
        <v/>
      </c>
      <c r="O1238" s="21" t="str">
        <f t="shared" si="155"/>
        <v/>
      </c>
      <c r="P1238" s="21" t="str">
        <f t="shared" si="156"/>
        <v/>
      </c>
      <c r="Q1238" s="21" t="str">
        <f t="shared" si="157"/>
        <v/>
      </c>
      <c r="R1238" s="21" t="str">
        <f t="shared" si="158"/>
        <v/>
      </c>
      <c r="S1238" s="7" t="str">
        <f>IF(ROW()-5&lt;=Kontroll!$B$8,1,"")</f>
        <v/>
      </c>
    </row>
    <row r="1239" spans="1:19" x14ac:dyDescent="0.2">
      <c r="A1239" s="7" t="str">
        <f t="shared" si="152"/>
        <v/>
      </c>
      <c r="B1239" s="7" t="str">
        <f>IF($S1239="","",INT(($A1239-1)/Kontroll!$B$6)+1)</f>
        <v/>
      </c>
      <c r="C1239" s="7" t="str">
        <f>IF($S1239="","",MOD($A1239-1,Kontroll!$B$6)+1)</f>
        <v/>
      </c>
      <c r="D1239" s="15" t="str">
        <f>IF($S1239="","",INDEX(Transjer!$A$6:$A$125,$B1239))</f>
        <v/>
      </c>
      <c r="E1239" s="15" t="str">
        <f>IF($S1239="","",INDEX(Transjer!$B$6:$B$125,$B1239))</f>
        <v/>
      </c>
      <c r="F1239" s="16" t="str">
        <f>IF($S1239="","",INDEX(Transjer!$C$6:$C$125,$B1239))</f>
        <v/>
      </c>
      <c r="G1239" s="17" t="str">
        <f>IF($S1239="","",INDEX(Skjermingsrenter!$A$6:$A$35,$C1239))</f>
        <v/>
      </c>
      <c r="H1239" s="18" t="str">
        <f>IF($S1239="","",INDEX(Transjer!$D$6:$D$125,$B1239))</f>
        <v/>
      </c>
      <c r="I1239" s="18" t="str">
        <f>IF($S1239="","",INDEX(Transjer!$E$6:$E$125,$B1239))</f>
        <v/>
      </c>
      <c r="J1239" s="19" t="str">
        <f>IF($S1239="","",INDEX(Skjermingsrenter!$B$6:$B$35,$C1239))</f>
        <v/>
      </c>
      <c r="K1239" s="20" t="str">
        <f t="shared" si="153"/>
        <v/>
      </c>
      <c r="L1239" s="21" t="str">
        <f>IF($S1239="","",IF($G1239&lt;YEAR($F1239),0,$H1239*SUMIFS(Utbytter!$D$6:$D$1005,Utbytter!$A$6:$A$1005,$E1239,Utbytter!$B$6:$B$1005,"&gt;="&amp;$K1239,Utbytter!$B$6:$B$1005,"&lt;="&amp;DATE($G1239,12,31))))</f>
        <v/>
      </c>
      <c r="M1239" s="21" t="str">
        <f t="shared" si="159"/>
        <v/>
      </c>
      <c r="N1239" s="21" t="str">
        <f t="shared" si="154"/>
        <v/>
      </c>
      <c r="O1239" s="21" t="str">
        <f t="shared" si="155"/>
        <v/>
      </c>
      <c r="P1239" s="21" t="str">
        <f t="shared" si="156"/>
        <v/>
      </c>
      <c r="Q1239" s="21" t="str">
        <f t="shared" si="157"/>
        <v/>
      </c>
      <c r="R1239" s="21" t="str">
        <f t="shared" si="158"/>
        <v/>
      </c>
      <c r="S1239" s="7" t="str">
        <f>IF(ROW()-5&lt;=Kontroll!$B$8,1,"")</f>
        <v/>
      </c>
    </row>
    <row r="1240" spans="1:19" x14ac:dyDescent="0.2">
      <c r="A1240" s="7" t="str">
        <f t="shared" si="152"/>
        <v/>
      </c>
      <c r="B1240" s="7" t="str">
        <f>IF($S1240="","",INT(($A1240-1)/Kontroll!$B$6)+1)</f>
        <v/>
      </c>
      <c r="C1240" s="7" t="str">
        <f>IF($S1240="","",MOD($A1240-1,Kontroll!$B$6)+1)</f>
        <v/>
      </c>
      <c r="D1240" s="15" t="str">
        <f>IF($S1240="","",INDEX(Transjer!$A$6:$A$125,$B1240))</f>
        <v/>
      </c>
      <c r="E1240" s="15" t="str">
        <f>IF($S1240="","",INDEX(Transjer!$B$6:$B$125,$B1240))</f>
        <v/>
      </c>
      <c r="F1240" s="16" t="str">
        <f>IF($S1240="","",INDEX(Transjer!$C$6:$C$125,$B1240))</f>
        <v/>
      </c>
      <c r="G1240" s="17" t="str">
        <f>IF($S1240="","",INDEX(Skjermingsrenter!$A$6:$A$35,$C1240))</f>
        <v/>
      </c>
      <c r="H1240" s="18" t="str">
        <f>IF($S1240="","",INDEX(Transjer!$D$6:$D$125,$B1240))</f>
        <v/>
      </c>
      <c r="I1240" s="18" t="str">
        <f>IF($S1240="","",INDEX(Transjer!$E$6:$E$125,$B1240))</f>
        <v/>
      </c>
      <c r="J1240" s="19" t="str">
        <f>IF($S1240="","",INDEX(Skjermingsrenter!$B$6:$B$35,$C1240))</f>
        <v/>
      </c>
      <c r="K1240" s="20" t="str">
        <f t="shared" si="153"/>
        <v/>
      </c>
      <c r="L1240" s="21" t="str">
        <f>IF($S1240="","",IF($G1240&lt;YEAR($F1240),0,$H1240*SUMIFS(Utbytter!$D$6:$D$1005,Utbytter!$A$6:$A$1005,$E1240,Utbytter!$B$6:$B$1005,"&gt;="&amp;$K1240,Utbytter!$B$6:$B$1005,"&lt;="&amp;DATE($G1240,12,31))))</f>
        <v/>
      </c>
      <c r="M1240" s="21" t="str">
        <f t="shared" si="159"/>
        <v/>
      </c>
      <c r="N1240" s="21" t="str">
        <f t="shared" si="154"/>
        <v/>
      </c>
      <c r="O1240" s="21" t="str">
        <f t="shared" si="155"/>
        <v/>
      </c>
      <c r="P1240" s="21" t="str">
        <f t="shared" si="156"/>
        <v/>
      </c>
      <c r="Q1240" s="21" t="str">
        <f t="shared" si="157"/>
        <v/>
      </c>
      <c r="R1240" s="21" t="str">
        <f t="shared" si="158"/>
        <v/>
      </c>
      <c r="S1240" s="7" t="str">
        <f>IF(ROW()-5&lt;=Kontroll!$B$8,1,"")</f>
        <v/>
      </c>
    </row>
    <row r="1241" spans="1:19" x14ac:dyDescent="0.2">
      <c r="A1241" s="7" t="str">
        <f t="shared" si="152"/>
        <v/>
      </c>
      <c r="B1241" s="7" t="str">
        <f>IF($S1241="","",INT(($A1241-1)/Kontroll!$B$6)+1)</f>
        <v/>
      </c>
      <c r="C1241" s="7" t="str">
        <f>IF($S1241="","",MOD($A1241-1,Kontroll!$B$6)+1)</f>
        <v/>
      </c>
      <c r="D1241" s="15" t="str">
        <f>IF($S1241="","",INDEX(Transjer!$A$6:$A$125,$B1241))</f>
        <v/>
      </c>
      <c r="E1241" s="15" t="str">
        <f>IF($S1241="","",INDEX(Transjer!$B$6:$B$125,$B1241))</f>
        <v/>
      </c>
      <c r="F1241" s="16" t="str">
        <f>IF($S1241="","",INDEX(Transjer!$C$6:$C$125,$B1241))</f>
        <v/>
      </c>
      <c r="G1241" s="17" t="str">
        <f>IF($S1241="","",INDEX(Skjermingsrenter!$A$6:$A$35,$C1241))</f>
        <v/>
      </c>
      <c r="H1241" s="18" t="str">
        <f>IF($S1241="","",INDEX(Transjer!$D$6:$D$125,$B1241))</f>
        <v/>
      </c>
      <c r="I1241" s="18" t="str">
        <f>IF($S1241="","",INDEX(Transjer!$E$6:$E$125,$B1241))</f>
        <v/>
      </c>
      <c r="J1241" s="19" t="str">
        <f>IF($S1241="","",INDEX(Skjermingsrenter!$B$6:$B$35,$C1241))</f>
        <v/>
      </c>
      <c r="K1241" s="20" t="str">
        <f t="shared" si="153"/>
        <v/>
      </c>
      <c r="L1241" s="21" t="str">
        <f>IF($S1241="","",IF($G1241&lt;YEAR($F1241),0,$H1241*SUMIFS(Utbytter!$D$6:$D$1005,Utbytter!$A$6:$A$1005,$E1241,Utbytter!$B$6:$B$1005,"&gt;="&amp;$K1241,Utbytter!$B$6:$B$1005,"&lt;="&amp;DATE($G1241,12,31))))</f>
        <v/>
      </c>
      <c r="M1241" s="21" t="str">
        <f t="shared" si="159"/>
        <v/>
      </c>
      <c r="N1241" s="21" t="str">
        <f t="shared" si="154"/>
        <v/>
      </c>
      <c r="O1241" s="21" t="str">
        <f t="shared" si="155"/>
        <v/>
      </c>
      <c r="P1241" s="21" t="str">
        <f t="shared" si="156"/>
        <v/>
      </c>
      <c r="Q1241" s="21" t="str">
        <f t="shared" si="157"/>
        <v/>
      </c>
      <c r="R1241" s="21" t="str">
        <f t="shared" si="158"/>
        <v/>
      </c>
      <c r="S1241" s="7" t="str">
        <f>IF(ROW()-5&lt;=Kontroll!$B$8,1,"")</f>
        <v/>
      </c>
    </row>
    <row r="1242" spans="1:19" x14ac:dyDescent="0.2">
      <c r="A1242" s="7" t="str">
        <f t="shared" si="152"/>
        <v/>
      </c>
      <c r="B1242" s="7" t="str">
        <f>IF($S1242="","",INT(($A1242-1)/Kontroll!$B$6)+1)</f>
        <v/>
      </c>
      <c r="C1242" s="7" t="str">
        <f>IF($S1242="","",MOD($A1242-1,Kontroll!$B$6)+1)</f>
        <v/>
      </c>
      <c r="D1242" s="15" t="str">
        <f>IF($S1242="","",INDEX(Transjer!$A$6:$A$125,$B1242))</f>
        <v/>
      </c>
      <c r="E1242" s="15" t="str">
        <f>IF($S1242="","",INDEX(Transjer!$B$6:$B$125,$B1242))</f>
        <v/>
      </c>
      <c r="F1242" s="16" t="str">
        <f>IF($S1242="","",INDEX(Transjer!$C$6:$C$125,$B1242))</f>
        <v/>
      </c>
      <c r="G1242" s="17" t="str">
        <f>IF($S1242="","",INDEX(Skjermingsrenter!$A$6:$A$35,$C1242))</f>
        <v/>
      </c>
      <c r="H1242" s="18" t="str">
        <f>IF($S1242="","",INDEX(Transjer!$D$6:$D$125,$B1242))</f>
        <v/>
      </c>
      <c r="I1242" s="18" t="str">
        <f>IF($S1242="","",INDEX(Transjer!$E$6:$E$125,$B1242))</f>
        <v/>
      </c>
      <c r="J1242" s="19" t="str">
        <f>IF($S1242="","",INDEX(Skjermingsrenter!$B$6:$B$35,$C1242))</f>
        <v/>
      </c>
      <c r="K1242" s="20" t="str">
        <f t="shared" si="153"/>
        <v/>
      </c>
      <c r="L1242" s="21" t="str">
        <f>IF($S1242="","",IF($G1242&lt;YEAR($F1242),0,$H1242*SUMIFS(Utbytter!$D$6:$D$1005,Utbytter!$A$6:$A$1005,$E1242,Utbytter!$B$6:$B$1005,"&gt;="&amp;$K1242,Utbytter!$B$6:$B$1005,"&lt;="&amp;DATE($G1242,12,31))))</f>
        <v/>
      </c>
      <c r="M1242" s="21" t="str">
        <f t="shared" si="159"/>
        <v/>
      </c>
      <c r="N1242" s="21" t="str">
        <f t="shared" si="154"/>
        <v/>
      </c>
      <c r="O1242" s="21" t="str">
        <f t="shared" si="155"/>
        <v/>
      </c>
      <c r="P1242" s="21" t="str">
        <f t="shared" si="156"/>
        <v/>
      </c>
      <c r="Q1242" s="21" t="str">
        <f t="shared" si="157"/>
        <v/>
      </c>
      <c r="R1242" s="21" t="str">
        <f t="shared" si="158"/>
        <v/>
      </c>
      <c r="S1242" s="7" t="str">
        <f>IF(ROW()-5&lt;=Kontroll!$B$8,1,"")</f>
        <v/>
      </c>
    </row>
    <row r="1243" spans="1:19" x14ac:dyDescent="0.2">
      <c r="A1243" s="7" t="str">
        <f t="shared" si="152"/>
        <v/>
      </c>
      <c r="B1243" s="7" t="str">
        <f>IF($S1243="","",INT(($A1243-1)/Kontroll!$B$6)+1)</f>
        <v/>
      </c>
      <c r="C1243" s="7" t="str">
        <f>IF($S1243="","",MOD($A1243-1,Kontroll!$B$6)+1)</f>
        <v/>
      </c>
      <c r="D1243" s="15" t="str">
        <f>IF($S1243="","",INDEX(Transjer!$A$6:$A$125,$B1243))</f>
        <v/>
      </c>
      <c r="E1243" s="15" t="str">
        <f>IF($S1243="","",INDEX(Transjer!$B$6:$B$125,$B1243))</f>
        <v/>
      </c>
      <c r="F1243" s="16" t="str">
        <f>IF($S1243="","",INDEX(Transjer!$C$6:$C$125,$B1243))</f>
        <v/>
      </c>
      <c r="G1243" s="17" t="str">
        <f>IF($S1243="","",INDEX(Skjermingsrenter!$A$6:$A$35,$C1243))</f>
        <v/>
      </c>
      <c r="H1243" s="18" t="str">
        <f>IF($S1243="","",INDEX(Transjer!$D$6:$D$125,$B1243))</f>
        <v/>
      </c>
      <c r="I1243" s="18" t="str">
        <f>IF($S1243="","",INDEX(Transjer!$E$6:$E$125,$B1243))</f>
        <v/>
      </c>
      <c r="J1243" s="19" t="str">
        <f>IF($S1243="","",INDEX(Skjermingsrenter!$B$6:$B$35,$C1243))</f>
        <v/>
      </c>
      <c r="K1243" s="20" t="str">
        <f t="shared" si="153"/>
        <v/>
      </c>
      <c r="L1243" s="21" t="str">
        <f>IF($S1243="","",IF($G1243&lt;YEAR($F1243),0,$H1243*SUMIFS(Utbytter!$D$6:$D$1005,Utbytter!$A$6:$A$1005,$E1243,Utbytter!$B$6:$B$1005,"&gt;="&amp;$K1243,Utbytter!$B$6:$B$1005,"&lt;="&amp;DATE($G1243,12,31))))</f>
        <v/>
      </c>
      <c r="M1243" s="21" t="str">
        <f t="shared" si="159"/>
        <v/>
      </c>
      <c r="N1243" s="21" t="str">
        <f t="shared" si="154"/>
        <v/>
      </c>
      <c r="O1243" s="21" t="str">
        <f t="shared" si="155"/>
        <v/>
      </c>
      <c r="P1243" s="21" t="str">
        <f t="shared" si="156"/>
        <v/>
      </c>
      <c r="Q1243" s="21" t="str">
        <f t="shared" si="157"/>
        <v/>
      </c>
      <c r="R1243" s="21" t="str">
        <f t="shared" si="158"/>
        <v/>
      </c>
      <c r="S1243" s="7" t="str">
        <f>IF(ROW()-5&lt;=Kontroll!$B$8,1,"")</f>
        <v/>
      </c>
    </row>
    <row r="1244" spans="1:19" x14ac:dyDescent="0.2">
      <c r="A1244" s="7" t="str">
        <f t="shared" si="152"/>
        <v/>
      </c>
      <c r="B1244" s="7" t="str">
        <f>IF($S1244="","",INT(($A1244-1)/Kontroll!$B$6)+1)</f>
        <v/>
      </c>
      <c r="C1244" s="7" t="str">
        <f>IF($S1244="","",MOD($A1244-1,Kontroll!$B$6)+1)</f>
        <v/>
      </c>
      <c r="D1244" s="15" t="str">
        <f>IF($S1244="","",INDEX(Transjer!$A$6:$A$125,$B1244))</f>
        <v/>
      </c>
      <c r="E1244" s="15" t="str">
        <f>IF($S1244="","",INDEX(Transjer!$B$6:$B$125,$B1244))</f>
        <v/>
      </c>
      <c r="F1244" s="16" t="str">
        <f>IF($S1244="","",INDEX(Transjer!$C$6:$C$125,$B1244))</f>
        <v/>
      </c>
      <c r="G1244" s="17" t="str">
        <f>IF($S1244="","",INDEX(Skjermingsrenter!$A$6:$A$35,$C1244))</f>
        <v/>
      </c>
      <c r="H1244" s="18" t="str">
        <f>IF($S1244="","",INDEX(Transjer!$D$6:$D$125,$B1244))</f>
        <v/>
      </c>
      <c r="I1244" s="18" t="str">
        <f>IF($S1244="","",INDEX(Transjer!$E$6:$E$125,$B1244))</f>
        <v/>
      </c>
      <c r="J1244" s="19" t="str">
        <f>IF($S1244="","",INDEX(Skjermingsrenter!$B$6:$B$35,$C1244))</f>
        <v/>
      </c>
      <c r="K1244" s="20" t="str">
        <f t="shared" si="153"/>
        <v/>
      </c>
      <c r="L1244" s="21" t="str">
        <f>IF($S1244="","",IF($G1244&lt;YEAR($F1244),0,$H1244*SUMIFS(Utbytter!$D$6:$D$1005,Utbytter!$A$6:$A$1005,$E1244,Utbytter!$B$6:$B$1005,"&gt;="&amp;$K1244,Utbytter!$B$6:$B$1005,"&lt;="&amp;DATE($G1244,12,31))))</f>
        <v/>
      </c>
      <c r="M1244" s="21" t="str">
        <f t="shared" si="159"/>
        <v/>
      </c>
      <c r="N1244" s="21" t="str">
        <f t="shared" si="154"/>
        <v/>
      </c>
      <c r="O1244" s="21" t="str">
        <f t="shared" si="155"/>
        <v/>
      </c>
      <c r="P1244" s="21" t="str">
        <f t="shared" si="156"/>
        <v/>
      </c>
      <c r="Q1244" s="21" t="str">
        <f t="shared" si="157"/>
        <v/>
      </c>
      <c r="R1244" s="21" t="str">
        <f t="shared" si="158"/>
        <v/>
      </c>
      <c r="S1244" s="7" t="str">
        <f>IF(ROW()-5&lt;=Kontroll!$B$8,1,"")</f>
        <v/>
      </c>
    </row>
    <row r="1245" spans="1:19" x14ac:dyDescent="0.2">
      <c r="A1245" s="7" t="str">
        <f t="shared" si="152"/>
        <v/>
      </c>
      <c r="B1245" s="7" t="str">
        <f>IF($S1245="","",INT(($A1245-1)/Kontroll!$B$6)+1)</f>
        <v/>
      </c>
      <c r="C1245" s="7" t="str">
        <f>IF($S1245="","",MOD($A1245-1,Kontroll!$B$6)+1)</f>
        <v/>
      </c>
      <c r="D1245" s="15" t="str">
        <f>IF($S1245="","",INDEX(Transjer!$A$6:$A$125,$B1245))</f>
        <v/>
      </c>
      <c r="E1245" s="15" t="str">
        <f>IF($S1245="","",INDEX(Transjer!$B$6:$B$125,$B1245))</f>
        <v/>
      </c>
      <c r="F1245" s="16" t="str">
        <f>IF($S1245="","",INDEX(Transjer!$C$6:$C$125,$B1245))</f>
        <v/>
      </c>
      <c r="G1245" s="17" t="str">
        <f>IF($S1245="","",INDEX(Skjermingsrenter!$A$6:$A$35,$C1245))</f>
        <v/>
      </c>
      <c r="H1245" s="18" t="str">
        <f>IF($S1245="","",INDEX(Transjer!$D$6:$D$125,$B1245))</f>
        <v/>
      </c>
      <c r="I1245" s="18" t="str">
        <f>IF($S1245="","",INDEX(Transjer!$E$6:$E$125,$B1245))</f>
        <v/>
      </c>
      <c r="J1245" s="19" t="str">
        <f>IF($S1245="","",INDEX(Skjermingsrenter!$B$6:$B$35,$C1245))</f>
        <v/>
      </c>
      <c r="K1245" s="20" t="str">
        <f t="shared" si="153"/>
        <v/>
      </c>
      <c r="L1245" s="21" t="str">
        <f>IF($S1245="","",IF($G1245&lt;YEAR($F1245),0,$H1245*SUMIFS(Utbytter!$D$6:$D$1005,Utbytter!$A$6:$A$1005,$E1245,Utbytter!$B$6:$B$1005,"&gt;="&amp;$K1245,Utbytter!$B$6:$B$1005,"&lt;="&amp;DATE($G1245,12,31))))</f>
        <v/>
      </c>
      <c r="M1245" s="21" t="str">
        <f t="shared" si="159"/>
        <v/>
      </c>
      <c r="N1245" s="21" t="str">
        <f t="shared" si="154"/>
        <v/>
      </c>
      <c r="O1245" s="21" t="str">
        <f t="shared" si="155"/>
        <v/>
      </c>
      <c r="P1245" s="21" t="str">
        <f t="shared" si="156"/>
        <v/>
      </c>
      <c r="Q1245" s="21" t="str">
        <f t="shared" si="157"/>
        <v/>
      </c>
      <c r="R1245" s="21" t="str">
        <f t="shared" si="158"/>
        <v/>
      </c>
      <c r="S1245" s="7" t="str">
        <f>IF(ROW()-5&lt;=Kontroll!$B$8,1,"")</f>
        <v/>
      </c>
    </row>
    <row r="1246" spans="1:19" x14ac:dyDescent="0.2">
      <c r="A1246" s="7" t="str">
        <f t="shared" si="152"/>
        <v/>
      </c>
      <c r="B1246" s="7" t="str">
        <f>IF($S1246="","",INT(($A1246-1)/Kontroll!$B$6)+1)</f>
        <v/>
      </c>
      <c r="C1246" s="7" t="str">
        <f>IF($S1246="","",MOD($A1246-1,Kontroll!$B$6)+1)</f>
        <v/>
      </c>
      <c r="D1246" s="15" t="str">
        <f>IF($S1246="","",INDEX(Transjer!$A$6:$A$125,$B1246))</f>
        <v/>
      </c>
      <c r="E1246" s="15" t="str">
        <f>IF($S1246="","",INDEX(Transjer!$B$6:$B$125,$B1246))</f>
        <v/>
      </c>
      <c r="F1246" s="16" t="str">
        <f>IF($S1246="","",INDEX(Transjer!$C$6:$C$125,$B1246))</f>
        <v/>
      </c>
      <c r="G1246" s="17" t="str">
        <f>IF($S1246="","",INDEX(Skjermingsrenter!$A$6:$A$35,$C1246))</f>
        <v/>
      </c>
      <c r="H1246" s="18" t="str">
        <f>IF($S1246="","",INDEX(Transjer!$D$6:$D$125,$B1246))</f>
        <v/>
      </c>
      <c r="I1246" s="18" t="str">
        <f>IF($S1246="","",INDEX(Transjer!$E$6:$E$125,$B1246))</f>
        <v/>
      </c>
      <c r="J1246" s="19" t="str">
        <f>IF($S1246="","",INDEX(Skjermingsrenter!$B$6:$B$35,$C1246))</f>
        <v/>
      </c>
      <c r="K1246" s="20" t="str">
        <f t="shared" si="153"/>
        <v/>
      </c>
      <c r="L1246" s="21" t="str">
        <f>IF($S1246="","",IF($G1246&lt;YEAR($F1246),0,$H1246*SUMIFS(Utbytter!$D$6:$D$1005,Utbytter!$A$6:$A$1005,$E1246,Utbytter!$B$6:$B$1005,"&gt;="&amp;$K1246,Utbytter!$B$6:$B$1005,"&lt;="&amp;DATE($G1246,12,31))))</f>
        <v/>
      </c>
      <c r="M1246" s="21" t="str">
        <f t="shared" si="159"/>
        <v/>
      </c>
      <c r="N1246" s="21" t="str">
        <f t="shared" si="154"/>
        <v/>
      </c>
      <c r="O1246" s="21" t="str">
        <f t="shared" si="155"/>
        <v/>
      </c>
      <c r="P1246" s="21" t="str">
        <f t="shared" si="156"/>
        <v/>
      </c>
      <c r="Q1246" s="21" t="str">
        <f t="shared" si="157"/>
        <v/>
      </c>
      <c r="R1246" s="21" t="str">
        <f t="shared" si="158"/>
        <v/>
      </c>
      <c r="S1246" s="7" t="str">
        <f>IF(ROW()-5&lt;=Kontroll!$B$8,1,"")</f>
        <v/>
      </c>
    </row>
    <row r="1247" spans="1:19" x14ac:dyDescent="0.2">
      <c r="A1247" s="7" t="str">
        <f t="shared" si="152"/>
        <v/>
      </c>
      <c r="B1247" s="7" t="str">
        <f>IF($S1247="","",INT(($A1247-1)/Kontroll!$B$6)+1)</f>
        <v/>
      </c>
      <c r="C1247" s="7" t="str">
        <f>IF($S1247="","",MOD($A1247-1,Kontroll!$B$6)+1)</f>
        <v/>
      </c>
      <c r="D1247" s="15" t="str">
        <f>IF($S1247="","",INDEX(Transjer!$A$6:$A$125,$B1247))</f>
        <v/>
      </c>
      <c r="E1247" s="15" t="str">
        <f>IF($S1247="","",INDEX(Transjer!$B$6:$B$125,$B1247))</f>
        <v/>
      </c>
      <c r="F1247" s="16" t="str">
        <f>IF($S1247="","",INDEX(Transjer!$C$6:$C$125,$B1247))</f>
        <v/>
      </c>
      <c r="G1247" s="17" t="str">
        <f>IF($S1247="","",INDEX(Skjermingsrenter!$A$6:$A$35,$C1247))</f>
        <v/>
      </c>
      <c r="H1247" s="18" t="str">
        <f>IF($S1247="","",INDEX(Transjer!$D$6:$D$125,$B1247))</f>
        <v/>
      </c>
      <c r="I1247" s="18" t="str">
        <f>IF($S1247="","",INDEX(Transjer!$E$6:$E$125,$B1247))</f>
        <v/>
      </c>
      <c r="J1247" s="19" t="str">
        <f>IF($S1247="","",INDEX(Skjermingsrenter!$B$6:$B$35,$C1247))</f>
        <v/>
      </c>
      <c r="K1247" s="20" t="str">
        <f t="shared" si="153"/>
        <v/>
      </c>
      <c r="L1247" s="21" t="str">
        <f>IF($S1247="","",IF($G1247&lt;YEAR($F1247),0,$H1247*SUMIFS(Utbytter!$D$6:$D$1005,Utbytter!$A$6:$A$1005,$E1247,Utbytter!$B$6:$B$1005,"&gt;="&amp;$K1247,Utbytter!$B$6:$B$1005,"&lt;="&amp;DATE($G1247,12,31))))</f>
        <v/>
      </c>
      <c r="M1247" s="21" t="str">
        <f t="shared" si="159"/>
        <v/>
      </c>
      <c r="N1247" s="21" t="str">
        <f t="shared" si="154"/>
        <v/>
      </c>
      <c r="O1247" s="21" t="str">
        <f t="shared" si="155"/>
        <v/>
      </c>
      <c r="P1247" s="21" t="str">
        <f t="shared" si="156"/>
        <v/>
      </c>
      <c r="Q1247" s="21" t="str">
        <f t="shared" si="157"/>
        <v/>
      </c>
      <c r="R1247" s="21" t="str">
        <f t="shared" si="158"/>
        <v/>
      </c>
      <c r="S1247" s="7" t="str">
        <f>IF(ROW()-5&lt;=Kontroll!$B$8,1,"")</f>
        <v/>
      </c>
    </row>
    <row r="1248" spans="1:19" x14ac:dyDescent="0.2">
      <c r="A1248" s="7" t="str">
        <f t="shared" si="152"/>
        <v/>
      </c>
      <c r="B1248" s="7" t="str">
        <f>IF($S1248="","",INT(($A1248-1)/Kontroll!$B$6)+1)</f>
        <v/>
      </c>
      <c r="C1248" s="7" t="str">
        <f>IF($S1248="","",MOD($A1248-1,Kontroll!$B$6)+1)</f>
        <v/>
      </c>
      <c r="D1248" s="15" t="str">
        <f>IF($S1248="","",INDEX(Transjer!$A$6:$A$125,$B1248))</f>
        <v/>
      </c>
      <c r="E1248" s="15" t="str">
        <f>IF($S1248="","",INDEX(Transjer!$B$6:$B$125,$B1248))</f>
        <v/>
      </c>
      <c r="F1248" s="16" t="str">
        <f>IF($S1248="","",INDEX(Transjer!$C$6:$C$125,$B1248))</f>
        <v/>
      </c>
      <c r="G1248" s="17" t="str">
        <f>IF($S1248="","",INDEX(Skjermingsrenter!$A$6:$A$35,$C1248))</f>
        <v/>
      </c>
      <c r="H1248" s="18" t="str">
        <f>IF($S1248="","",INDEX(Transjer!$D$6:$D$125,$B1248))</f>
        <v/>
      </c>
      <c r="I1248" s="18" t="str">
        <f>IF($S1248="","",INDEX(Transjer!$E$6:$E$125,$B1248))</f>
        <v/>
      </c>
      <c r="J1248" s="19" t="str">
        <f>IF($S1248="","",INDEX(Skjermingsrenter!$B$6:$B$35,$C1248))</f>
        <v/>
      </c>
      <c r="K1248" s="20" t="str">
        <f t="shared" si="153"/>
        <v/>
      </c>
      <c r="L1248" s="21" t="str">
        <f>IF($S1248="","",IF($G1248&lt;YEAR($F1248),0,$H1248*SUMIFS(Utbytter!$D$6:$D$1005,Utbytter!$A$6:$A$1005,$E1248,Utbytter!$B$6:$B$1005,"&gt;="&amp;$K1248,Utbytter!$B$6:$B$1005,"&lt;="&amp;DATE($G1248,12,31))))</f>
        <v/>
      </c>
      <c r="M1248" s="21" t="str">
        <f t="shared" si="159"/>
        <v/>
      </c>
      <c r="N1248" s="21" t="str">
        <f t="shared" si="154"/>
        <v/>
      </c>
      <c r="O1248" s="21" t="str">
        <f t="shared" si="155"/>
        <v/>
      </c>
      <c r="P1248" s="21" t="str">
        <f t="shared" si="156"/>
        <v/>
      </c>
      <c r="Q1248" s="21" t="str">
        <f t="shared" si="157"/>
        <v/>
      </c>
      <c r="R1248" s="21" t="str">
        <f t="shared" si="158"/>
        <v/>
      </c>
      <c r="S1248" s="7" t="str">
        <f>IF(ROW()-5&lt;=Kontroll!$B$8,1,"")</f>
        <v/>
      </c>
    </row>
    <row r="1249" spans="1:19" x14ac:dyDescent="0.2">
      <c r="A1249" s="7" t="str">
        <f t="shared" si="152"/>
        <v/>
      </c>
      <c r="B1249" s="7" t="str">
        <f>IF($S1249="","",INT(($A1249-1)/Kontroll!$B$6)+1)</f>
        <v/>
      </c>
      <c r="C1249" s="7" t="str">
        <f>IF($S1249="","",MOD($A1249-1,Kontroll!$B$6)+1)</f>
        <v/>
      </c>
      <c r="D1249" s="15" t="str">
        <f>IF($S1249="","",INDEX(Transjer!$A$6:$A$125,$B1249))</f>
        <v/>
      </c>
      <c r="E1249" s="15" t="str">
        <f>IF($S1249="","",INDEX(Transjer!$B$6:$B$125,$B1249))</f>
        <v/>
      </c>
      <c r="F1249" s="16" t="str">
        <f>IF($S1249="","",INDEX(Transjer!$C$6:$C$125,$B1249))</f>
        <v/>
      </c>
      <c r="G1249" s="17" t="str">
        <f>IF($S1249="","",INDEX(Skjermingsrenter!$A$6:$A$35,$C1249))</f>
        <v/>
      </c>
      <c r="H1249" s="18" t="str">
        <f>IF($S1249="","",INDEX(Transjer!$D$6:$D$125,$B1249))</f>
        <v/>
      </c>
      <c r="I1249" s="18" t="str">
        <f>IF($S1249="","",INDEX(Transjer!$E$6:$E$125,$B1249))</f>
        <v/>
      </c>
      <c r="J1249" s="19" t="str">
        <f>IF($S1249="","",INDEX(Skjermingsrenter!$B$6:$B$35,$C1249))</f>
        <v/>
      </c>
      <c r="K1249" s="20" t="str">
        <f t="shared" si="153"/>
        <v/>
      </c>
      <c r="L1249" s="21" t="str">
        <f>IF($S1249="","",IF($G1249&lt;YEAR($F1249),0,$H1249*SUMIFS(Utbytter!$D$6:$D$1005,Utbytter!$A$6:$A$1005,$E1249,Utbytter!$B$6:$B$1005,"&gt;="&amp;$K1249,Utbytter!$B$6:$B$1005,"&lt;="&amp;DATE($G1249,12,31))))</f>
        <v/>
      </c>
      <c r="M1249" s="21" t="str">
        <f t="shared" si="159"/>
        <v/>
      </c>
      <c r="N1249" s="21" t="str">
        <f t="shared" si="154"/>
        <v/>
      </c>
      <c r="O1249" s="21" t="str">
        <f t="shared" si="155"/>
        <v/>
      </c>
      <c r="P1249" s="21" t="str">
        <f t="shared" si="156"/>
        <v/>
      </c>
      <c r="Q1249" s="21" t="str">
        <f t="shared" si="157"/>
        <v/>
      </c>
      <c r="R1249" s="21" t="str">
        <f t="shared" si="158"/>
        <v/>
      </c>
      <c r="S1249" s="7" t="str">
        <f>IF(ROW()-5&lt;=Kontroll!$B$8,1,"")</f>
        <v/>
      </c>
    </row>
    <row r="1250" spans="1:19" x14ac:dyDescent="0.2">
      <c r="A1250" s="7" t="str">
        <f t="shared" si="152"/>
        <v/>
      </c>
      <c r="B1250" s="7" t="str">
        <f>IF($S1250="","",INT(($A1250-1)/Kontroll!$B$6)+1)</f>
        <v/>
      </c>
      <c r="C1250" s="7" t="str">
        <f>IF($S1250="","",MOD($A1250-1,Kontroll!$B$6)+1)</f>
        <v/>
      </c>
      <c r="D1250" s="15" t="str">
        <f>IF($S1250="","",INDEX(Transjer!$A$6:$A$125,$B1250))</f>
        <v/>
      </c>
      <c r="E1250" s="15" t="str">
        <f>IF($S1250="","",INDEX(Transjer!$B$6:$B$125,$B1250))</f>
        <v/>
      </c>
      <c r="F1250" s="16" t="str">
        <f>IF($S1250="","",INDEX(Transjer!$C$6:$C$125,$B1250))</f>
        <v/>
      </c>
      <c r="G1250" s="17" t="str">
        <f>IF($S1250="","",INDEX(Skjermingsrenter!$A$6:$A$35,$C1250))</f>
        <v/>
      </c>
      <c r="H1250" s="18" t="str">
        <f>IF($S1250="","",INDEX(Transjer!$D$6:$D$125,$B1250))</f>
        <v/>
      </c>
      <c r="I1250" s="18" t="str">
        <f>IF($S1250="","",INDEX(Transjer!$E$6:$E$125,$B1250))</f>
        <v/>
      </c>
      <c r="J1250" s="19" t="str">
        <f>IF($S1250="","",INDEX(Skjermingsrenter!$B$6:$B$35,$C1250))</f>
        <v/>
      </c>
      <c r="K1250" s="20" t="str">
        <f t="shared" si="153"/>
        <v/>
      </c>
      <c r="L1250" s="21" t="str">
        <f>IF($S1250="","",IF($G1250&lt;YEAR($F1250),0,$H1250*SUMIFS(Utbytter!$D$6:$D$1005,Utbytter!$A$6:$A$1005,$E1250,Utbytter!$B$6:$B$1005,"&gt;="&amp;$K1250,Utbytter!$B$6:$B$1005,"&lt;="&amp;DATE($G1250,12,31))))</f>
        <v/>
      </c>
      <c r="M1250" s="21" t="str">
        <f t="shared" si="159"/>
        <v/>
      </c>
      <c r="N1250" s="21" t="str">
        <f t="shared" si="154"/>
        <v/>
      </c>
      <c r="O1250" s="21" t="str">
        <f t="shared" si="155"/>
        <v/>
      </c>
      <c r="P1250" s="21" t="str">
        <f t="shared" si="156"/>
        <v/>
      </c>
      <c r="Q1250" s="21" t="str">
        <f t="shared" si="157"/>
        <v/>
      </c>
      <c r="R1250" s="21" t="str">
        <f t="shared" si="158"/>
        <v/>
      </c>
      <c r="S1250" s="7" t="str">
        <f>IF(ROW()-5&lt;=Kontroll!$B$8,1,"")</f>
        <v/>
      </c>
    </row>
    <row r="1251" spans="1:19" x14ac:dyDescent="0.2">
      <c r="A1251" s="7" t="str">
        <f t="shared" si="152"/>
        <v/>
      </c>
      <c r="B1251" s="7" t="str">
        <f>IF($S1251="","",INT(($A1251-1)/Kontroll!$B$6)+1)</f>
        <v/>
      </c>
      <c r="C1251" s="7" t="str">
        <f>IF($S1251="","",MOD($A1251-1,Kontroll!$B$6)+1)</f>
        <v/>
      </c>
      <c r="D1251" s="15" t="str">
        <f>IF($S1251="","",INDEX(Transjer!$A$6:$A$125,$B1251))</f>
        <v/>
      </c>
      <c r="E1251" s="15" t="str">
        <f>IF($S1251="","",INDEX(Transjer!$B$6:$B$125,$B1251))</f>
        <v/>
      </c>
      <c r="F1251" s="16" t="str">
        <f>IF($S1251="","",INDEX(Transjer!$C$6:$C$125,$B1251))</f>
        <v/>
      </c>
      <c r="G1251" s="17" t="str">
        <f>IF($S1251="","",INDEX(Skjermingsrenter!$A$6:$A$35,$C1251))</f>
        <v/>
      </c>
      <c r="H1251" s="18" t="str">
        <f>IF($S1251="","",INDEX(Transjer!$D$6:$D$125,$B1251))</f>
        <v/>
      </c>
      <c r="I1251" s="18" t="str">
        <f>IF($S1251="","",INDEX(Transjer!$E$6:$E$125,$B1251))</f>
        <v/>
      </c>
      <c r="J1251" s="19" t="str">
        <f>IF($S1251="","",INDEX(Skjermingsrenter!$B$6:$B$35,$C1251))</f>
        <v/>
      </c>
      <c r="K1251" s="20" t="str">
        <f t="shared" si="153"/>
        <v/>
      </c>
      <c r="L1251" s="21" t="str">
        <f>IF($S1251="","",IF($G1251&lt;YEAR($F1251),0,$H1251*SUMIFS(Utbytter!$D$6:$D$1005,Utbytter!$A$6:$A$1005,$E1251,Utbytter!$B$6:$B$1005,"&gt;="&amp;$K1251,Utbytter!$B$6:$B$1005,"&lt;="&amp;DATE($G1251,12,31))))</f>
        <v/>
      </c>
      <c r="M1251" s="21" t="str">
        <f t="shared" si="159"/>
        <v/>
      </c>
      <c r="N1251" s="21" t="str">
        <f t="shared" si="154"/>
        <v/>
      </c>
      <c r="O1251" s="21" t="str">
        <f t="shared" si="155"/>
        <v/>
      </c>
      <c r="P1251" s="21" t="str">
        <f t="shared" si="156"/>
        <v/>
      </c>
      <c r="Q1251" s="21" t="str">
        <f t="shared" si="157"/>
        <v/>
      </c>
      <c r="R1251" s="21" t="str">
        <f t="shared" si="158"/>
        <v/>
      </c>
      <c r="S1251" s="7" t="str">
        <f>IF(ROW()-5&lt;=Kontroll!$B$8,1,"")</f>
        <v/>
      </c>
    </row>
    <row r="1252" spans="1:19" x14ac:dyDescent="0.2">
      <c r="A1252" s="7" t="str">
        <f t="shared" si="152"/>
        <v/>
      </c>
      <c r="B1252" s="7" t="str">
        <f>IF($S1252="","",INT(($A1252-1)/Kontroll!$B$6)+1)</f>
        <v/>
      </c>
      <c r="C1252" s="7" t="str">
        <f>IF($S1252="","",MOD($A1252-1,Kontroll!$B$6)+1)</f>
        <v/>
      </c>
      <c r="D1252" s="15" t="str">
        <f>IF($S1252="","",INDEX(Transjer!$A$6:$A$125,$B1252))</f>
        <v/>
      </c>
      <c r="E1252" s="15" t="str">
        <f>IF($S1252="","",INDEX(Transjer!$B$6:$B$125,$B1252))</f>
        <v/>
      </c>
      <c r="F1252" s="16" t="str">
        <f>IF($S1252="","",INDEX(Transjer!$C$6:$C$125,$B1252))</f>
        <v/>
      </c>
      <c r="G1252" s="17" t="str">
        <f>IF($S1252="","",INDEX(Skjermingsrenter!$A$6:$A$35,$C1252))</f>
        <v/>
      </c>
      <c r="H1252" s="18" t="str">
        <f>IF($S1252="","",INDEX(Transjer!$D$6:$D$125,$B1252))</f>
        <v/>
      </c>
      <c r="I1252" s="18" t="str">
        <f>IF($S1252="","",INDEX(Transjer!$E$6:$E$125,$B1252))</f>
        <v/>
      </c>
      <c r="J1252" s="19" t="str">
        <f>IF($S1252="","",INDEX(Skjermingsrenter!$B$6:$B$35,$C1252))</f>
        <v/>
      </c>
      <c r="K1252" s="20" t="str">
        <f t="shared" si="153"/>
        <v/>
      </c>
      <c r="L1252" s="21" t="str">
        <f>IF($S1252="","",IF($G1252&lt;YEAR($F1252),0,$H1252*SUMIFS(Utbytter!$D$6:$D$1005,Utbytter!$A$6:$A$1005,$E1252,Utbytter!$B$6:$B$1005,"&gt;="&amp;$K1252,Utbytter!$B$6:$B$1005,"&lt;="&amp;DATE($G1252,12,31))))</f>
        <v/>
      </c>
      <c r="M1252" s="21" t="str">
        <f t="shared" si="159"/>
        <v/>
      </c>
      <c r="N1252" s="21" t="str">
        <f t="shared" si="154"/>
        <v/>
      </c>
      <c r="O1252" s="21" t="str">
        <f t="shared" si="155"/>
        <v/>
      </c>
      <c r="P1252" s="21" t="str">
        <f t="shared" si="156"/>
        <v/>
      </c>
      <c r="Q1252" s="21" t="str">
        <f t="shared" si="157"/>
        <v/>
      </c>
      <c r="R1252" s="21" t="str">
        <f t="shared" si="158"/>
        <v/>
      </c>
      <c r="S1252" s="7" t="str">
        <f>IF(ROW()-5&lt;=Kontroll!$B$8,1,"")</f>
        <v/>
      </c>
    </row>
    <row r="1253" spans="1:19" x14ac:dyDescent="0.2">
      <c r="A1253" s="7" t="str">
        <f t="shared" si="152"/>
        <v/>
      </c>
      <c r="B1253" s="7" t="str">
        <f>IF($S1253="","",INT(($A1253-1)/Kontroll!$B$6)+1)</f>
        <v/>
      </c>
      <c r="C1253" s="7" t="str">
        <f>IF($S1253="","",MOD($A1253-1,Kontroll!$B$6)+1)</f>
        <v/>
      </c>
      <c r="D1253" s="15" t="str">
        <f>IF($S1253="","",INDEX(Transjer!$A$6:$A$125,$B1253))</f>
        <v/>
      </c>
      <c r="E1253" s="15" t="str">
        <f>IF($S1253="","",INDEX(Transjer!$B$6:$B$125,$B1253))</f>
        <v/>
      </c>
      <c r="F1253" s="16" t="str">
        <f>IF($S1253="","",INDEX(Transjer!$C$6:$C$125,$B1253))</f>
        <v/>
      </c>
      <c r="G1253" s="17" t="str">
        <f>IF($S1253="","",INDEX(Skjermingsrenter!$A$6:$A$35,$C1253))</f>
        <v/>
      </c>
      <c r="H1253" s="18" t="str">
        <f>IF($S1253="","",INDEX(Transjer!$D$6:$D$125,$B1253))</f>
        <v/>
      </c>
      <c r="I1253" s="18" t="str">
        <f>IF($S1253="","",INDEX(Transjer!$E$6:$E$125,$B1253))</f>
        <v/>
      </c>
      <c r="J1253" s="19" t="str">
        <f>IF($S1253="","",INDEX(Skjermingsrenter!$B$6:$B$35,$C1253))</f>
        <v/>
      </c>
      <c r="K1253" s="20" t="str">
        <f t="shared" si="153"/>
        <v/>
      </c>
      <c r="L1253" s="21" t="str">
        <f>IF($S1253="","",IF($G1253&lt;YEAR($F1253),0,$H1253*SUMIFS(Utbytter!$D$6:$D$1005,Utbytter!$A$6:$A$1005,$E1253,Utbytter!$B$6:$B$1005,"&gt;="&amp;$K1253,Utbytter!$B$6:$B$1005,"&lt;="&amp;DATE($G1253,12,31))))</f>
        <v/>
      </c>
      <c r="M1253" s="21" t="str">
        <f t="shared" si="159"/>
        <v/>
      </c>
      <c r="N1253" s="21" t="str">
        <f t="shared" si="154"/>
        <v/>
      </c>
      <c r="O1253" s="21" t="str">
        <f t="shared" si="155"/>
        <v/>
      </c>
      <c r="P1253" s="21" t="str">
        <f t="shared" si="156"/>
        <v/>
      </c>
      <c r="Q1253" s="21" t="str">
        <f t="shared" si="157"/>
        <v/>
      </c>
      <c r="R1253" s="21" t="str">
        <f t="shared" si="158"/>
        <v/>
      </c>
      <c r="S1253" s="7" t="str">
        <f>IF(ROW()-5&lt;=Kontroll!$B$8,1,"")</f>
        <v/>
      </c>
    </row>
    <row r="1254" spans="1:19" x14ac:dyDescent="0.2">
      <c r="A1254" s="7" t="str">
        <f t="shared" si="152"/>
        <v/>
      </c>
      <c r="B1254" s="7" t="str">
        <f>IF($S1254="","",INT(($A1254-1)/Kontroll!$B$6)+1)</f>
        <v/>
      </c>
      <c r="C1254" s="7" t="str">
        <f>IF($S1254="","",MOD($A1254-1,Kontroll!$B$6)+1)</f>
        <v/>
      </c>
      <c r="D1254" s="15" t="str">
        <f>IF($S1254="","",INDEX(Transjer!$A$6:$A$125,$B1254))</f>
        <v/>
      </c>
      <c r="E1254" s="15" t="str">
        <f>IF($S1254="","",INDEX(Transjer!$B$6:$B$125,$B1254))</f>
        <v/>
      </c>
      <c r="F1254" s="16" t="str">
        <f>IF($S1254="","",INDEX(Transjer!$C$6:$C$125,$B1254))</f>
        <v/>
      </c>
      <c r="G1254" s="17" t="str">
        <f>IF($S1254="","",INDEX(Skjermingsrenter!$A$6:$A$35,$C1254))</f>
        <v/>
      </c>
      <c r="H1254" s="18" t="str">
        <f>IF($S1254="","",INDEX(Transjer!$D$6:$D$125,$B1254))</f>
        <v/>
      </c>
      <c r="I1254" s="18" t="str">
        <f>IF($S1254="","",INDEX(Transjer!$E$6:$E$125,$B1254))</f>
        <v/>
      </c>
      <c r="J1254" s="19" t="str">
        <f>IF($S1254="","",INDEX(Skjermingsrenter!$B$6:$B$35,$C1254))</f>
        <v/>
      </c>
      <c r="K1254" s="20" t="str">
        <f t="shared" si="153"/>
        <v/>
      </c>
      <c r="L1254" s="21" t="str">
        <f>IF($S1254="","",IF($G1254&lt;YEAR($F1254),0,$H1254*SUMIFS(Utbytter!$D$6:$D$1005,Utbytter!$A$6:$A$1005,$E1254,Utbytter!$B$6:$B$1005,"&gt;="&amp;$K1254,Utbytter!$B$6:$B$1005,"&lt;="&amp;DATE($G1254,12,31))))</f>
        <v/>
      </c>
      <c r="M1254" s="21" t="str">
        <f t="shared" si="159"/>
        <v/>
      </c>
      <c r="N1254" s="21" t="str">
        <f t="shared" si="154"/>
        <v/>
      </c>
      <c r="O1254" s="21" t="str">
        <f t="shared" si="155"/>
        <v/>
      </c>
      <c r="P1254" s="21" t="str">
        <f t="shared" si="156"/>
        <v/>
      </c>
      <c r="Q1254" s="21" t="str">
        <f t="shared" si="157"/>
        <v/>
      </c>
      <c r="R1254" s="21" t="str">
        <f t="shared" si="158"/>
        <v/>
      </c>
      <c r="S1254" s="7" t="str">
        <f>IF(ROW()-5&lt;=Kontroll!$B$8,1,"")</f>
        <v/>
      </c>
    </row>
    <row r="1255" spans="1:19" x14ac:dyDescent="0.2">
      <c r="A1255" s="7" t="str">
        <f t="shared" si="152"/>
        <v/>
      </c>
      <c r="B1255" s="7" t="str">
        <f>IF($S1255="","",INT(($A1255-1)/Kontroll!$B$6)+1)</f>
        <v/>
      </c>
      <c r="C1255" s="7" t="str">
        <f>IF($S1255="","",MOD($A1255-1,Kontroll!$B$6)+1)</f>
        <v/>
      </c>
      <c r="D1255" s="15" t="str">
        <f>IF($S1255="","",INDEX(Transjer!$A$6:$A$125,$B1255))</f>
        <v/>
      </c>
      <c r="E1255" s="15" t="str">
        <f>IF($S1255="","",INDEX(Transjer!$B$6:$B$125,$B1255))</f>
        <v/>
      </c>
      <c r="F1255" s="16" t="str">
        <f>IF($S1255="","",INDEX(Transjer!$C$6:$C$125,$B1255))</f>
        <v/>
      </c>
      <c r="G1255" s="17" t="str">
        <f>IF($S1255="","",INDEX(Skjermingsrenter!$A$6:$A$35,$C1255))</f>
        <v/>
      </c>
      <c r="H1255" s="18" t="str">
        <f>IF($S1255="","",INDEX(Transjer!$D$6:$D$125,$B1255))</f>
        <v/>
      </c>
      <c r="I1255" s="18" t="str">
        <f>IF($S1255="","",INDEX(Transjer!$E$6:$E$125,$B1255))</f>
        <v/>
      </c>
      <c r="J1255" s="19" t="str">
        <f>IF($S1255="","",INDEX(Skjermingsrenter!$B$6:$B$35,$C1255))</f>
        <v/>
      </c>
      <c r="K1255" s="20" t="str">
        <f t="shared" si="153"/>
        <v/>
      </c>
      <c r="L1255" s="21" t="str">
        <f>IF($S1255="","",IF($G1255&lt;YEAR($F1255),0,$H1255*SUMIFS(Utbytter!$D$6:$D$1005,Utbytter!$A$6:$A$1005,$E1255,Utbytter!$B$6:$B$1005,"&gt;="&amp;$K1255,Utbytter!$B$6:$B$1005,"&lt;="&amp;DATE($G1255,12,31))))</f>
        <v/>
      </c>
      <c r="M1255" s="21" t="str">
        <f t="shared" si="159"/>
        <v/>
      </c>
      <c r="N1255" s="21" t="str">
        <f t="shared" si="154"/>
        <v/>
      </c>
      <c r="O1255" s="21" t="str">
        <f t="shared" si="155"/>
        <v/>
      </c>
      <c r="P1255" s="21" t="str">
        <f t="shared" si="156"/>
        <v/>
      </c>
      <c r="Q1255" s="21" t="str">
        <f t="shared" si="157"/>
        <v/>
      </c>
      <c r="R1255" s="21" t="str">
        <f t="shared" si="158"/>
        <v/>
      </c>
      <c r="S1255" s="7" t="str">
        <f>IF(ROW()-5&lt;=Kontroll!$B$8,1,"")</f>
        <v/>
      </c>
    </row>
    <row r="1256" spans="1:19" x14ac:dyDescent="0.2">
      <c r="A1256" s="7" t="str">
        <f t="shared" si="152"/>
        <v/>
      </c>
      <c r="B1256" s="7" t="str">
        <f>IF($S1256="","",INT(($A1256-1)/Kontroll!$B$6)+1)</f>
        <v/>
      </c>
      <c r="C1256" s="7" t="str">
        <f>IF($S1256="","",MOD($A1256-1,Kontroll!$B$6)+1)</f>
        <v/>
      </c>
      <c r="D1256" s="15" t="str">
        <f>IF($S1256="","",INDEX(Transjer!$A$6:$A$125,$B1256))</f>
        <v/>
      </c>
      <c r="E1256" s="15" t="str">
        <f>IF($S1256="","",INDEX(Transjer!$B$6:$B$125,$B1256))</f>
        <v/>
      </c>
      <c r="F1256" s="16" t="str">
        <f>IF($S1256="","",INDEX(Transjer!$C$6:$C$125,$B1256))</f>
        <v/>
      </c>
      <c r="G1256" s="17" t="str">
        <f>IF($S1256="","",INDEX(Skjermingsrenter!$A$6:$A$35,$C1256))</f>
        <v/>
      </c>
      <c r="H1256" s="18" t="str">
        <f>IF($S1256="","",INDEX(Transjer!$D$6:$D$125,$B1256))</f>
        <v/>
      </c>
      <c r="I1256" s="18" t="str">
        <f>IF($S1256="","",INDEX(Transjer!$E$6:$E$125,$B1256))</f>
        <v/>
      </c>
      <c r="J1256" s="19" t="str">
        <f>IF($S1256="","",INDEX(Skjermingsrenter!$B$6:$B$35,$C1256))</f>
        <v/>
      </c>
      <c r="K1256" s="20" t="str">
        <f t="shared" si="153"/>
        <v/>
      </c>
      <c r="L1256" s="21" t="str">
        <f>IF($S1256="","",IF($G1256&lt;YEAR($F1256),0,$H1256*SUMIFS(Utbytter!$D$6:$D$1005,Utbytter!$A$6:$A$1005,$E1256,Utbytter!$B$6:$B$1005,"&gt;="&amp;$K1256,Utbytter!$B$6:$B$1005,"&lt;="&amp;DATE($G1256,12,31))))</f>
        <v/>
      </c>
      <c r="M1256" s="21" t="str">
        <f t="shared" si="159"/>
        <v/>
      </c>
      <c r="N1256" s="21" t="str">
        <f t="shared" si="154"/>
        <v/>
      </c>
      <c r="O1256" s="21" t="str">
        <f t="shared" si="155"/>
        <v/>
      </c>
      <c r="P1256" s="21" t="str">
        <f t="shared" si="156"/>
        <v/>
      </c>
      <c r="Q1256" s="21" t="str">
        <f t="shared" si="157"/>
        <v/>
      </c>
      <c r="R1256" s="21" t="str">
        <f t="shared" si="158"/>
        <v/>
      </c>
      <c r="S1256" s="7" t="str">
        <f>IF(ROW()-5&lt;=Kontroll!$B$8,1,"")</f>
        <v/>
      </c>
    </row>
    <row r="1257" spans="1:19" x14ac:dyDescent="0.2">
      <c r="A1257" s="7" t="str">
        <f t="shared" si="152"/>
        <v/>
      </c>
      <c r="B1257" s="7" t="str">
        <f>IF($S1257="","",INT(($A1257-1)/Kontroll!$B$6)+1)</f>
        <v/>
      </c>
      <c r="C1257" s="7" t="str">
        <f>IF($S1257="","",MOD($A1257-1,Kontroll!$B$6)+1)</f>
        <v/>
      </c>
      <c r="D1257" s="15" t="str">
        <f>IF($S1257="","",INDEX(Transjer!$A$6:$A$125,$B1257))</f>
        <v/>
      </c>
      <c r="E1257" s="15" t="str">
        <f>IF($S1257="","",INDEX(Transjer!$B$6:$B$125,$B1257))</f>
        <v/>
      </c>
      <c r="F1257" s="16" t="str">
        <f>IF($S1257="","",INDEX(Transjer!$C$6:$C$125,$B1257))</f>
        <v/>
      </c>
      <c r="G1257" s="17" t="str">
        <f>IF($S1257="","",INDEX(Skjermingsrenter!$A$6:$A$35,$C1257))</f>
        <v/>
      </c>
      <c r="H1257" s="18" t="str">
        <f>IF($S1257="","",INDEX(Transjer!$D$6:$D$125,$B1257))</f>
        <v/>
      </c>
      <c r="I1257" s="18" t="str">
        <f>IF($S1257="","",INDEX(Transjer!$E$6:$E$125,$B1257))</f>
        <v/>
      </c>
      <c r="J1257" s="19" t="str">
        <f>IF($S1257="","",INDEX(Skjermingsrenter!$B$6:$B$35,$C1257))</f>
        <v/>
      </c>
      <c r="K1257" s="20" t="str">
        <f t="shared" si="153"/>
        <v/>
      </c>
      <c r="L1257" s="21" t="str">
        <f>IF($S1257="","",IF($G1257&lt;YEAR($F1257),0,$H1257*SUMIFS(Utbytter!$D$6:$D$1005,Utbytter!$A$6:$A$1005,$E1257,Utbytter!$B$6:$B$1005,"&gt;="&amp;$K1257,Utbytter!$B$6:$B$1005,"&lt;="&amp;DATE($G1257,12,31))))</f>
        <v/>
      </c>
      <c r="M1257" s="21" t="str">
        <f t="shared" si="159"/>
        <v/>
      </c>
      <c r="N1257" s="21" t="str">
        <f t="shared" si="154"/>
        <v/>
      </c>
      <c r="O1257" s="21" t="str">
        <f t="shared" si="155"/>
        <v/>
      </c>
      <c r="P1257" s="21" t="str">
        <f t="shared" si="156"/>
        <v/>
      </c>
      <c r="Q1257" s="21" t="str">
        <f t="shared" si="157"/>
        <v/>
      </c>
      <c r="R1257" s="21" t="str">
        <f t="shared" si="158"/>
        <v/>
      </c>
      <c r="S1257" s="7" t="str">
        <f>IF(ROW()-5&lt;=Kontroll!$B$8,1,"")</f>
        <v/>
      </c>
    </row>
    <row r="1258" spans="1:19" x14ac:dyDescent="0.2">
      <c r="A1258" s="7" t="str">
        <f t="shared" si="152"/>
        <v/>
      </c>
      <c r="B1258" s="7" t="str">
        <f>IF($S1258="","",INT(($A1258-1)/Kontroll!$B$6)+1)</f>
        <v/>
      </c>
      <c r="C1258" s="7" t="str">
        <f>IF($S1258="","",MOD($A1258-1,Kontroll!$B$6)+1)</f>
        <v/>
      </c>
      <c r="D1258" s="15" t="str">
        <f>IF($S1258="","",INDEX(Transjer!$A$6:$A$125,$B1258))</f>
        <v/>
      </c>
      <c r="E1258" s="15" t="str">
        <f>IF($S1258="","",INDEX(Transjer!$B$6:$B$125,$B1258))</f>
        <v/>
      </c>
      <c r="F1258" s="16" t="str">
        <f>IF($S1258="","",INDEX(Transjer!$C$6:$C$125,$B1258))</f>
        <v/>
      </c>
      <c r="G1258" s="17" t="str">
        <f>IF($S1258="","",INDEX(Skjermingsrenter!$A$6:$A$35,$C1258))</f>
        <v/>
      </c>
      <c r="H1258" s="18" t="str">
        <f>IF($S1258="","",INDEX(Transjer!$D$6:$D$125,$B1258))</f>
        <v/>
      </c>
      <c r="I1258" s="18" t="str">
        <f>IF($S1258="","",INDEX(Transjer!$E$6:$E$125,$B1258))</f>
        <v/>
      </c>
      <c r="J1258" s="19" t="str">
        <f>IF($S1258="","",INDEX(Skjermingsrenter!$B$6:$B$35,$C1258))</f>
        <v/>
      </c>
      <c r="K1258" s="20" t="str">
        <f t="shared" si="153"/>
        <v/>
      </c>
      <c r="L1258" s="21" t="str">
        <f>IF($S1258="","",IF($G1258&lt;YEAR($F1258),0,$H1258*SUMIFS(Utbytter!$D$6:$D$1005,Utbytter!$A$6:$A$1005,$E1258,Utbytter!$B$6:$B$1005,"&gt;="&amp;$K1258,Utbytter!$B$6:$B$1005,"&lt;="&amp;DATE($G1258,12,31))))</f>
        <v/>
      </c>
      <c r="M1258" s="21" t="str">
        <f t="shared" si="159"/>
        <v/>
      </c>
      <c r="N1258" s="21" t="str">
        <f t="shared" si="154"/>
        <v/>
      </c>
      <c r="O1258" s="21" t="str">
        <f t="shared" si="155"/>
        <v/>
      </c>
      <c r="P1258" s="21" t="str">
        <f t="shared" si="156"/>
        <v/>
      </c>
      <c r="Q1258" s="21" t="str">
        <f t="shared" si="157"/>
        <v/>
      </c>
      <c r="R1258" s="21" t="str">
        <f t="shared" si="158"/>
        <v/>
      </c>
      <c r="S1258" s="7" t="str">
        <f>IF(ROW()-5&lt;=Kontroll!$B$8,1,"")</f>
        <v/>
      </c>
    </row>
    <row r="1259" spans="1:19" x14ac:dyDescent="0.2">
      <c r="A1259" s="7" t="str">
        <f t="shared" si="152"/>
        <v/>
      </c>
      <c r="B1259" s="7" t="str">
        <f>IF($S1259="","",INT(($A1259-1)/Kontroll!$B$6)+1)</f>
        <v/>
      </c>
      <c r="C1259" s="7" t="str">
        <f>IF($S1259="","",MOD($A1259-1,Kontroll!$B$6)+1)</f>
        <v/>
      </c>
      <c r="D1259" s="15" t="str">
        <f>IF($S1259="","",INDEX(Transjer!$A$6:$A$125,$B1259))</f>
        <v/>
      </c>
      <c r="E1259" s="15" t="str">
        <f>IF($S1259="","",INDEX(Transjer!$B$6:$B$125,$B1259))</f>
        <v/>
      </c>
      <c r="F1259" s="16" t="str">
        <f>IF($S1259="","",INDEX(Transjer!$C$6:$C$125,$B1259))</f>
        <v/>
      </c>
      <c r="G1259" s="17" t="str">
        <f>IF($S1259="","",INDEX(Skjermingsrenter!$A$6:$A$35,$C1259))</f>
        <v/>
      </c>
      <c r="H1259" s="18" t="str">
        <f>IF($S1259="","",INDEX(Transjer!$D$6:$D$125,$B1259))</f>
        <v/>
      </c>
      <c r="I1259" s="18" t="str">
        <f>IF($S1259="","",INDEX(Transjer!$E$6:$E$125,$B1259))</f>
        <v/>
      </c>
      <c r="J1259" s="19" t="str">
        <f>IF($S1259="","",INDEX(Skjermingsrenter!$B$6:$B$35,$C1259))</f>
        <v/>
      </c>
      <c r="K1259" s="20" t="str">
        <f t="shared" si="153"/>
        <v/>
      </c>
      <c r="L1259" s="21" t="str">
        <f>IF($S1259="","",IF($G1259&lt;YEAR($F1259),0,$H1259*SUMIFS(Utbytter!$D$6:$D$1005,Utbytter!$A$6:$A$1005,$E1259,Utbytter!$B$6:$B$1005,"&gt;="&amp;$K1259,Utbytter!$B$6:$B$1005,"&lt;="&amp;DATE($G1259,12,31))))</f>
        <v/>
      </c>
      <c r="M1259" s="21" t="str">
        <f t="shared" si="159"/>
        <v/>
      </c>
      <c r="N1259" s="21" t="str">
        <f t="shared" si="154"/>
        <v/>
      </c>
      <c r="O1259" s="21" t="str">
        <f t="shared" si="155"/>
        <v/>
      </c>
      <c r="P1259" s="21" t="str">
        <f t="shared" si="156"/>
        <v/>
      </c>
      <c r="Q1259" s="21" t="str">
        <f t="shared" si="157"/>
        <v/>
      </c>
      <c r="R1259" s="21" t="str">
        <f t="shared" si="158"/>
        <v/>
      </c>
      <c r="S1259" s="7" t="str">
        <f>IF(ROW()-5&lt;=Kontroll!$B$8,1,"")</f>
        <v/>
      </c>
    </row>
    <row r="1260" spans="1:19" x14ac:dyDescent="0.2">
      <c r="A1260" s="7" t="str">
        <f t="shared" si="152"/>
        <v/>
      </c>
      <c r="B1260" s="7" t="str">
        <f>IF($S1260="","",INT(($A1260-1)/Kontroll!$B$6)+1)</f>
        <v/>
      </c>
      <c r="C1260" s="7" t="str">
        <f>IF($S1260="","",MOD($A1260-1,Kontroll!$B$6)+1)</f>
        <v/>
      </c>
      <c r="D1260" s="15" t="str">
        <f>IF($S1260="","",INDEX(Transjer!$A$6:$A$125,$B1260))</f>
        <v/>
      </c>
      <c r="E1260" s="15" t="str">
        <f>IF($S1260="","",INDEX(Transjer!$B$6:$B$125,$B1260))</f>
        <v/>
      </c>
      <c r="F1260" s="16" t="str">
        <f>IF($S1260="","",INDEX(Transjer!$C$6:$C$125,$B1260))</f>
        <v/>
      </c>
      <c r="G1260" s="17" t="str">
        <f>IF($S1260="","",INDEX(Skjermingsrenter!$A$6:$A$35,$C1260))</f>
        <v/>
      </c>
      <c r="H1260" s="18" t="str">
        <f>IF($S1260="","",INDEX(Transjer!$D$6:$D$125,$B1260))</f>
        <v/>
      </c>
      <c r="I1260" s="18" t="str">
        <f>IF($S1260="","",INDEX(Transjer!$E$6:$E$125,$B1260))</f>
        <v/>
      </c>
      <c r="J1260" s="19" t="str">
        <f>IF($S1260="","",INDEX(Skjermingsrenter!$B$6:$B$35,$C1260))</f>
        <v/>
      </c>
      <c r="K1260" s="20" t="str">
        <f t="shared" si="153"/>
        <v/>
      </c>
      <c r="L1260" s="21" t="str">
        <f>IF($S1260="","",IF($G1260&lt;YEAR($F1260),0,$H1260*SUMIFS(Utbytter!$D$6:$D$1005,Utbytter!$A$6:$A$1005,$E1260,Utbytter!$B$6:$B$1005,"&gt;="&amp;$K1260,Utbytter!$B$6:$B$1005,"&lt;="&amp;DATE($G1260,12,31))))</f>
        <v/>
      </c>
      <c r="M1260" s="21" t="str">
        <f t="shared" si="159"/>
        <v/>
      </c>
      <c r="N1260" s="21" t="str">
        <f t="shared" si="154"/>
        <v/>
      </c>
      <c r="O1260" s="21" t="str">
        <f t="shared" si="155"/>
        <v/>
      </c>
      <c r="P1260" s="21" t="str">
        <f t="shared" si="156"/>
        <v/>
      </c>
      <c r="Q1260" s="21" t="str">
        <f t="shared" si="157"/>
        <v/>
      </c>
      <c r="R1260" s="21" t="str">
        <f t="shared" si="158"/>
        <v/>
      </c>
      <c r="S1260" s="7" t="str">
        <f>IF(ROW()-5&lt;=Kontroll!$B$8,1,"")</f>
        <v/>
      </c>
    </row>
    <row r="1261" spans="1:19" x14ac:dyDescent="0.2">
      <c r="A1261" s="7" t="str">
        <f t="shared" si="152"/>
        <v/>
      </c>
      <c r="B1261" s="7" t="str">
        <f>IF($S1261="","",INT(($A1261-1)/Kontroll!$B$6)+1)</f>
        <v/>
      </c>
      <c r="C1261" s="7" t="str">
        <f>IF($S1261="","",MOD($A1261-1,Kontroll!$B$6)+1)</f>
        <v/>
      </c>
      <c r="D1261" s="15" t="str">
        <f>IF($S1261="","",INDEX(Transjer!$A$6:$A$125,$B1261))</f>
        <v/>
      </c>
      <c r="E1261" s="15" t="str">
        <f>IF($S1261="","",INDEX(Transjer!$B$6:$B$125,$B1261))</f>
        <v/>
      </c>
      <c r="F1261" s="16" t="str">
        <f>IF($S1261="","",INDEX(Transjer!$C$6:$C$125,$B1261))</f>
        <v/>
      </c>
      <c r="G1261" s="17" t="str">
        <f>IF($S1261="","",INDEX(Skjermingsrenter!$A$6:$A$35,$C1261))</f>
        <v/>
      </c>
      <c r="H1261" s="18" t="str">
        <f>IF($S1261="","",INDEX(Transjer!$D$6:$D$125,$B1261))</f>
        <v/>
      </c>
      <c r="I1261" s="18" t="str">
        <f>IF($S1261="","",INDEX(Transjer!$E$6:$E$125,$B1261))</f>
        <v/>
      </c>
      <c r="J1261" s="19" t="str">
        <f>IF($S1261="","",INDEX(Skjermingsrenter!$B$6:$B$35,$C1261))</f>
        <v/>
      </c>
      <c r="K1261" s="20" t="str">
        <f t="shared" si="153"/>
        <v/>
      </c>
      <c r="L1261" s="21" t="str">
        <f>IF($S1261="","",IF($G1261&lt;YEAR($F1261),0,$H1261*SUMIFS(Utbytter!$D$6:$D$1005,Utbytter!$A$6:$A$1005,$E1261,Utbytter!$B$6:$B$1005,"&gt;="&amp;$K1261,Utbytter!$B$6:$B$1005,"&lt;="&amp;DATE($G1261,12,31))))</f>
        <v/>
      </c>
      <c r="M1261" s="21" t="str">
        <f t="shared" si="159"/>
        <v/>
      </c>
      <c r="N1261" s="21" t="str">
        <f t="shared" si="154"/>
        <v/>
      </c>
      <c r="O1261" s="21" t="str">
        <f t="shared" si="155"/>
        <v/>
      </c>
      <c r="P1261" s="21" t="str">
        <f t="shared" si="156"/>
        <v/>
      </c>
      <c r="Q1261" s="21" t="str">
        <f t="shared" si="157"/>
        <v/>
      </c>
      <c r="R1261" s="21" t="str">
        <f t="shared" si="158"/>
        <v/>
      </c>
      <c r="S1261" s="7" t="str">
        <f>IF(ROW()-5&lt;=Kontroll!$B$8,1,"")</f>
        <v/>
      </c>
    </row>
    <row r="1262" spans="1:19" x14ac:dyDescent="0.2">
      <c r="A1262" s="7" t="str">
        <f t="shared" si="152"/>
        <v/>
      </c>
      <c r="B1262" s="7" t="str">
        <f>IF($S1262="","",INT(($A1262-1)/Kontroll!$B$6)+1)</f>
        <v/>
      </c>
      <c r="C1262" s="7" t="str">
        <f>IF($S1262="","",MOD($A1262-1,Kontroll!$B$6)+1)</f>
        <v/>
      </c>
      <c r="D1262" s="15" t="str">
        <f>IF($S1262="","",INDEX(Transjer!$A$6:$A$125,$B1262))</f>
        <v/>
      </c>
      <c r="E1262" s="15" t="str">
        <f>IF($S1262="","",INDEX(Transjer!$B$6:$B$125,$B1262))</f>
        <v/>
      </c>
      <c r="F1262" s="16" t="str">
        <f>IF($S1262="","",INDEX(Transjer!$C$6:$C$125,$B1262))</f>
        <v/>
      </c>
      <c r="G1262" s="17" t="str">
        <f>IF($S1262="","",INDEX(Skjermingsrenter!$A$6:$A$35,$C1262))</f>
        <v/>
      </c>
      <c r="H1262" s="18" t="str">
        <f>IF($S1262="","",INDEX(Transjer!$D$6:$D$125,$B1262))</f>
        <v/>
      </c>
      <c r="I1262" s="18" t="str">
        <f>IF($S1262="","",INDEX(Transjer!$E$6:$E$125,$B1262))</f>
        <v/>
      </c>
      <c r="J1262" s="19" t="str">
        <f>IF($S1262="","",INDEX(Skjermingsrenter!$B$6:$B$35,$C1262))</f>
        <v/>
      </c>
      <c r="K1262" s="20" t="str">
        <f t="shared" si="153"/>
        <v/>
      </c>
      <c r="L1262" s="21" t="str">
        <f>IF($S1262="","",IF($G1262&lt;YEAR($F1262),0,$H1262*SUMIFS(Utbytter!$D$6:$D$1005,Utbytter!$A$6:$A$1005,$E1262,Utbytter!$B$6:$B$1005,"&gt;="&amp;$K1262,Utbytter!$B$6:$B$1005,"&lt;="&amp;DATE($G1262,12,31))))</f>
        <v/>
      </c>
      <c r="M1262" s="21" t="str">
        <f t="shared" si="159"/>
        <v/>
      </c>
      <c r="N1262" s="21" t="str">
        <f t="shared" si="154"/>
        <v/>
      </c>
      <c r="O1262" s="21" t="str">
        <f t="shared" si="155"/>
        <v/>
      </c>
      <c r="P1262" s="21" t="str">
        <f t="shared" si="156"/>
        <v/>
      </c>
      <c r="Q1262" s="21" t="str">
        <f t="shared" si="157"/>
        <v/>
      </c>
      <c r="R1262" s="21" t="str">
        <f t="shared" si="158"/>
        <v/>
      </c>
      <c r="S1262" s="7" t="str">
        <f>IF(ROW()-5&lt;=Kontroll!$B$8,1,"")</f>
        <v/>
      </c>
    </row>
    <row r="1263" spans="1:19" x14ac:dyDescent="0.2">
      <c r="A1263" s="7" t="str">
        <f t="shared" si="152"/>
        <v/>
      </c>
      <c r="B1263" s="7" t="str">
        <f>IF($S1263="","",INT(($A1263-1)/Kontroll!$B$6)+1)</f>
        <v/>
      </c>
      <c r="C1263" s="7" t="str">
        <f>IF($S1263="","",MOD($A1263-1,Kontroll!$B$6)+1)</f>
        <v/>
      </c>
      <c r="D1263" s="15" t="str">
        <f>IF($S1263="","",INDEX(Transjer!$A$6:$A$125,$B1263))</f>
        <v/>
      </c>
      <c r="E1263" s="15" t="str">
        <f>IF($S1263="","",INDEX(Transjer!$B$6:$B$125,$B1263))</f>
        <v/>
      </c>
      <c r="F1263" s="16" t="str">
        <f>IF($S1263="","",INDEX(Transjer!$C$6:$C$125,$B1263))</f>
        <v/>
      </c>
      <c r="G1263" s="17" t="str">
        <f>IF($S1263="","",INDEX(Skjermingsrenter!$A$6:$A$35,$C1263))</f>
        <v/>
      </c>
      <c r="H1263" s="18" t="str">
        <f>IF($S1263="","",INDEX(Transjer!$D$6:$D$125,$B1263))</f>
        <v/>
      </c>
      <c r="I1263" s="18" t="str">
        <f>IF($S1263="","",INDEX(Transjer!$E$6:$E$125,$B1263))</f>
        <v/>
      </c>
      <c r="J1263" s="19" t="str">
        <f>IF($S1263="","",INDEX(Skjermingsrenter!$B$6:$B$35,$C1263))</f>
        <v/>
      </c>
      <c r="K1263" s="20" t="str">
        <f t="shared" si="153"/>
        <v/>
      </c>
      <c r="L1263" s="21" t="str">
        <f>IF($S1263="","",IF($G1263&lt;YEAR($F1263),0,$H1263*SUMIFS(Utbytter!$D$6:$D$1005,Utbytter!$A$6:$A$1005,$E1263,Utbytter!$B$6:$B$1005,"&gt;="&amp;$K1263,Utbytter!$B$6:$B$1005,"&lt;="&amp;DATE($G1263,12,31))))</f>
        <v/>
      </c>
      <c r="M1263" s="21" t="str">
        <f t="shared" si="159"/>
        <v/>
      </c>
      <c r="N1263" s="21" t="str">
        <f t="shared" si="154"/>
        <v/>
      </c>
      <c r="O1263" s="21" t="str">
        <f t="shared" si="155"/>
        <v/>
      </c>
      <c r="P1263" s="21" t="str">
        <f t="shared" si="156"/>
        <v/>
      </c>
      <c r="Q1263" s="21" t="str">
        <f t="shared" si="157"/>
        <v/>
      </c>
      <c r="R1263" s="21" t="str">
        <f t="shared" si="158"/>
        <v/>
      </c>
      <c r="S1263" s="7" t="str">
        <f>IF(ROW()-5&lt;=Kontroll!$B$8,1,"")</f>
        <v/>
      </c>
    </row>
    <row r="1264" spans="1:19" x14ac:dyDescent="0.2">
      <c r="A1264" s="7" t="str">
        <f t="shared" si="152"/>
        <v/>
      </c>
      <c r="B1264" s="7" t="str">
        <f>IF($S1264="","",INT(($A1264-1)/Kontroll!$B$6)+1)</f>
        <v/>
      </c>
      <c r="C1264" s="7" t="str">
        <f>IF($S1264="","",MOD($A1264-1,Kontroll!$B$6)+1)</f>
        <v/>
      </c>
      <c r="D1264" s="15" t="str">
        <f>IF($S1264="","",INDEX(Transjer!$A$6:$A$125,$B1264))</f>
        <v/>
      </c>
      <c r="E1264" s="15" t="str">
        <f>IF($S1264="","",INDEX(Transjer!$B$6:$B$125,$B1264))</f>
        <v/>
      </c>
      <c r="F1264" s="16" t="str">
        <f>IF($S1264="","",INDEX(Transjer!$C$6:$C$125,$B1264))</f>
        <v/>
      </c>
      <c r="G1264" s="17" t="str">
        <f>IF($S1264="","",INDEX(Skjermingsrenter!$A$6:$A$35,$C1264))</f>
        <v/>
      </c>
      <c r="H1264" s="18" t="str">
        <f>IF($S1264="","",INDEX(Transjer!$D$6:$D$125,$B1264))</f>
        <v/>
      </c>
      <c r="I1264" s="18" t="str">
        <f>IF($S1264="","",INDEX(Transjer!$E$6:$E$125,$B1264))</f>
        <v/>
      </c>
      <c r="J1264" s="19" t="str">
        <f>IF($S1264="","",INDEX(Skjermingsrenter!$B$6:$B$35,$C1264))</f>
        <v/>
      </c>
      <c r="K1264" s="20" t="str">
        <f t="shared" si="153"/>
        <v/>
      </c>
      <c r="L1264" s="21" t="str">
        <f>IF($S1264="","",IF($G1264&lt;YEAR($F1264),0,$H1264*SUMIFS(Utbytter!$D$6:$D$1005,Utbytter!$A$6:$A$1005,$E1264,Utbytter!$B$6:$B$1005,"&gt;="&amp;$K1264,Utbytter!$B$6:$B$1005,"&lt;="&amp;DATE($G1264,12,31))))</f>
        <v/>
      </c>
      <c r="M1264" s="21" t="str">
        <f t="shared" si="159"/>
        <v/>
      </c>
      <c r="N1264" s="21" t="str">
        <f t="shared" si="154"/>
        <v/>
      </c>
      <c r="O1264" s="21" t="str">
        <f t="shared" si="155"/>
        <v/>
      </c>
      <c r="P1264" s="21" t="str">
        <f t="shared" si="156"/>
        <v/>
      </c>
      <c r="Q1264" s="21" t="str">
        <f t="shared" si="157"/>
        <v/>
      </c>
      <c r="R1264" s="21" t="str">
        <f t="shared" si="158"/>
        <v/>
      </c>
      <c r="S1264" s="7" t="str">
        <f>IF(ROW()-5&lt;=Kontroll!$B$8,1,"")</f>
        <v/>
      </c>
    </row>
    <row r="1265" spans="1:19" x14ac:dyDescent="0.2">
      <c r="A1265" s="7" t="str">
        <f t="shared" si="152"/>
        <v/>
      </c>
      <c r="B1265" s="7" t="str">
        <f>IF($S1265="","",INT(($A1265-1)/Kontroll!$B$6)+1)</f>
        <v/>
      </c>
      <c r="C1265" s="7" t="str">
        <f>IF($S1265="","",MOD($A1265-1,Kontroll!$B$6)+1)</f>
        <v/>
      </c>
      <c r="D1265" s="15" t="str">
        <f>IF($S1265="","",INDEX(Transjer!$A$6:$A$125,$B1265))</f>
        <v/>
      </c>
      <c r="E1265" s="15" t="str">
        <f>IF($S1265="","",INDEX(Transjer!$B$6:$B$125,$B1265))</f>
        <v/>
      </c>
      <c r="F1265" s="16" t="str">
        <f>IF($S1265="","",INDEX(Transjer!$C$6:$C$125,$B1265))</f>
        <v/>
      </c>
      <c r="G1265" s="17" t="str">
        <f>IF($S1265="","",INDEX(Skjermingsrenter!$A$6:$A$35,$C1265))</f>
        <v/>
      </c>
      <c r="H1265" s="18" t="str">
        <f>IF($S1265="","",INDEX(Transjer!$D$6:$D$125,$B1265))</f>
        <v/>
      </c>
      <c r="I1265" s="18" t="str">
        <f>IF($S1265="","",INDEX(Transjer!$E$6:$E$125,$B1265))</f>
        <v/>
      </c>
      <c r="J1265" s="19" t="str">
        <f>IF($S1265="","",INDEX(Skjermingsrenter!$B$6:$B$35,$C1265))</f>
        <v/>
      </c>
      <c r="K1265" s="20" t="str">
        <f t="shared" si="153"/>
        <v/>
      </c>
      <c r="L1265" s="21" t="str">
        <f>IF($S1265="","",IF($G1265&lt;YEAR($F1265),0,$H1265*SUMIFS(Utbytter!$D$6:$D$1005,Utbytter!$A$6:$A$1005,$E1265,Utbytter!$B$6:$B$1005,"&gt;="&amp;$K1265,Utbytter!$B$6:$B$1005,"&lt;="&amp;DATE($G1265,12,31))))</f>
        <v/>
      </c>
      <c r="M1265" s="21" t="str">
        <f t="shared" si="159"/>
        <v/>
      </c>
      <c r="N1265" s="21" t="str">
        <f t="shared" si="154"/>
        <v/>
      </c>
      <c r="O1265" s="21" t="str">
        <f t="shared" si="155"/>
        <v/>
      </c>
      <c r="P1265" s="21" t="str">
        <f t="shared" si="156"/>
        <v/>
      </c>
      <c r="Q1265" s="21" t="str">
        <f t="shared" si="157"/>
        <v/>
      </c>
      <c r="R1265" s="21" t="str">
        <f t="shared" si="158"/>
        <v/>
      </c>
      <c r="S1265" s="7" t="str">
        <f>IF(ROW()-5&lt;=Kontroll!$B$8,1,"")</f>
        <v/>
      </c>
    </row>
    <row r="1266" spans="1:19" x14ac:dyDescent="0.2">
      <c r="A1266" s="7" t="str">
        <f t="shared" si="152"/>
        <v/>
      </c>
      <c r="B1266" s="7" t="str">
        <f>IF($S1266="","",INT(($A1266-1)/Kontroll!$B$6)+1)</f>
        <v/>
      </c>
      <c r="C1266" s="7" t="str">
        <f>IF($S1266="","",MOD($A1266-1,Kontroll!$B$6)+1)</f>
        <v/>
      </c>
      <c r="D1266" s="15" t="str">
        <f>IF($S1266="","",INDEX(Transjer!$A$6:$A$125,$B1266))</f>
        <v/>
      </c>
      <c r="E1266" s="15" t="str">
        <f>IF($S1266="","",INDEX(Transjer!$B$6:$B$125,$B1266))</f>
        <v/>
      </c>
      <c r="F1266" s="16" t="str">
        <f>IF($S1266="","",INDEX(Transjer!$C$6:$C$125,$B1266))</f>
        <v/>
      </c>
      <c r="G1266" s="17" t="str">
        <f>IF($S1266="","",INDEX(Skjermingsrenter!$A$6:$A$35,$C1266))</f>
        <v/>
      </c>
      <c r="H1266" s="18" t="str">
        <f>IF($S1266="","",INDEX(Transjer!$D$6:$D$125,$B1266))</f>
        <v/>
      </c>
      <c r="I1266" s="18" t="str">
        <f>IF($S1266="","",INDEX(Transjer!$E$6:$E$125,$B1266))</f>
        <v/>
      </c>
      <c r="J1266" s="19" t="str">
        <f>IF($S1266="","",INDEX(Skjermingsrenter!$B$6:$B$35,$C1266))</f>
        <v/>
      </c>
      <c r="K1266" s="20" t="str">
        <f t="shared" si="153"/>
        <v/>
      </c>
      <c r="L1266" s="21" t="str">
        <f>IF($S1266="","",IF($G1266&lt;YEAR($F1266),0,$H1266*SUMIFS(Utbytter!$D$6:$D$1005,Utbytter!$A$6:$A$1005,$E1266,Utbytter!$B$6:$B$1005,"&gt;="&amp;$K1266,Utbytter!$B$6:$B$1005,"&lt;="&amp;DATE($G1266,12,31))))</f>
        <v/>
      </c>
      <c r="M1266" s="21" t="str">
        <f t="shared" si="159"/>
        <v/>
      </c>
      <c r="N1266" s="21" t="str">
        <f t="shared" si="154"/>
        <v/>
      </c>
      <c r="O1266" s="21" t="str">
        <f t="shared" si="155"/>
        <v/>
      </c>
      <c r="P1266" s="21" t="str">
        <f t="shared" si="156"/>
        <v/>
      </c>
      <c r="Q1266" s="21" t="str">
        <f t="shared" si="157"/>
        <v/>
      </c>
      <c r="R1266" s="21" t="str">
        <f t="shared" si="158"/>
        <v/>
      </c>
      <c r="S1266" s="7" t="str">
        <f>IF(ROW()-5&lt;=Kontroll!$B$8,1,"")</f>
        <v/>
      </c>
    </row>
    <row r="1267" spans="1:19" x14ac:dyDescent="0.2">
      <c r="A1267" s="7" t="str">
        <f t="shared" si="152"/>
        <v/>
      </c>
      <c r="B1267" s="7" t="str">
        <f>IF($S1267="","",INT(($A1267-1)/Kontroll!$B$6)+1)</f>
        <v/>
      </c>
      <c r="C1267" s="7" t="str">
        <f>IF($S1267="","",MOD($A1267-1,Kontroll!$B$6)+1)</f>
        <v/>
      </c>
      <c r="D1267" s="15" t="str">
        <f>IF($S1267="","",INDEX(Transjer!$A$6:$A$125,$B1267))</f>
        <v/>
      </c>
      <c r="E1267" s="15" t="str">
        <f>IF($S1267="","",INDEX(Transjer!$B$6:$B$125,$B1267))</f>
        <v/>
      </c>
      <c r="F1267" s="16" t="str">
        <f>IF($S1267="","",INDEX(Transjer!$C$6:$C$125,$B1267))</f>
        <v/>
      </c>
      <c r="G1267" s="17" t="str">
        <f>IF($S1267="","",INDEX(Skjermingsrenter!$A$6:$A$35,$C1267))</f>
        <v/>
      </c>
      <c r="H1267" s="18" t="str">
        <f>IF($S1267="","",INDEX(Transjer!$D$6:$D$125,$B1267))</f>
        <v/>
      </c>
      <c r="I1267" s="18" t="str">
        <f>IF($S1267="","",INDEX(Transjer!$E$6:$E$125,$B1267))</f>
        <v/>
      </c>
      <c r="J1267" s="19" t="str">
        <f>IF($S1267="","",INDEX(Skjermingsrenter!$B$6:$B$35,$C1267))</f>
        <v/>
      </c>
      <c r="K1267" s="20" t="str">
        <f t="shared" si="153"/>
        <v/>
      </c>
      <c r="L1267" s="21" t="str">
        <f>IF($S1267="","",IF($G1267&lt;YEAR($F1267),0,$H1267*SUMIFS(Utbytter!$D$6:$D$1005,Utbytter!$A$6:$A$1005,$E1267,Utbytter!$B$6:$B$1005,"&gt;="&amp;$K1267,Utbytter!$B$6:$B$1005,"&lt;="&amp;DATE($G1267,12,31))))</f>
        <v/>
      </c>
      <c r="M1267" s="21" t="str">
        <f t="shared" si="159"/>
        <v/>
      </c>
      <c r="N1267" s="21" t="str">
        <f t="shared" si="154"/>
        <v/>
      </c>
      <c r="O1267" s="21" t="str">
        <f t="shared" si="155"/>
        <v/>
      </c>
      <c r="P1267" s="21" t="str">
        <f t="shared" si="156"/>
        <v/>
      </c>
      <c r="Q1267" s="21" t="str">
        <f t="shared" si="157"/>
        <v/>
      </c>
      <c r="R1267" s="21" t="str">
        <f t="shared" si="158"/>
        <v/>
      </c>
      <c r="S1267" s="7" t="str">
        <f>IF(ROW()-5&lt;=Kontroll!$B$8,1,"")</f>
        <v/>
      </c>
    </row>
    <row r="1268" spans="1:19" x14ac:dyDescent="0.2">
      <c r="A1268" s="7" t="str">
        <f t="shared" si="152"/>
        <v/>
      </c>
      <c r="B1268" s="7" t="str">
        <f>IF($S1268="","",INT(($A1268-1)/Kontroll!$B$6)+1)</f>
        <v/>
      </c>
      <c r="C1268" s="7" t="str">
        <f>IF($S1268="","",MOD($A1268-1,Kontroll!$B$6)+1)</f>
        <v/>
      </c>
      <c r="D1268" s="15" t="str">
        <f>IF($S1268="","",INDEX(Transjer!$A$6:$A$125,$B1268))</f>
        <v/>
      </c>
      <c r="E1268" s="15" t="str">
        <f>IF($S1268="","",INDEX(Transjer!$B$6:$B$125,$B1268))</f>
        <v/>
      </c>
      <c r="F1268" s="16" t="str">
        <f>IF($S1268="","",INDEX(Transjer!$C$6:$C$125,$B1268))</f>
        <v/>
      </c>
      <c r="G1268" s="17" t="str">
        <f>IF($S1268="","",INDEX(Skjermingsrenter!$A$6:$A$35,$C1268))</f>
        <v/>
      </c>
      <c r="H1268" s="18" t="str">
        <f>IF($S1268="","",INDEX(Transjer!$D$6:$D$125,$B1268))</f>
        <v/>
      </c>
      <c r="I1268" s="18" t="str">
        <f>IF($S1268="","",INDEX(Transjer!$E$6:$E$125,$B1268))</f>
        <v/>
      </c>
      <c r="J1268" s="19" t="str">
        <f>IF($S1268="","",INDEX(Skjermingsrenter!$B$6:$B$35,$C1268))</f>
        <v/>
      </c>
      <c r="K1268" s="20" t="str">
        <f t="shared" si="153"/>
        <v/>
      </c>
      <c r="L1268" s="21" t="str">
        <f>IF($S1268="","",IF($G1268&lt;YEAR($F1268),0,$H1268*SUMIFS(Utbytter!$D$6:$D$1005,Utbytter!$A$6:$A$1005,$E1268,Utbytter!$B$6:$B$1005,"&gt;="&amp;$K1268,Utbytter!$B$6:$B$1005,"&lt;="&amp;DATE($G1268,12,31))))</f>
        <v/>
      </c>
      <c r="M1268" s="21" t="str">
        <f t="shared" si="159"/>
        <v/>
      </c>
      <c r="N1268" s="21" t="str">
        <f t="shared" si="154"/>
        <v/>
      </c>
      <c r="O1268" s="21" t="str">
        <f t="shared" si="155"/>
        <v/>
      </c>
      <c r="P1268" s="21" t="str">
        <f t="shared" si="156"/>
        <v/>
      </c>
      <c r="Q1268" s="21" t="str">
        <f t="shared" si="157"/>
        <v/>
      </c>
      <c r="R1268" s="21" t="str">
        <f t="shared" si="158"/>
        <v/>
      </c>
      <c r="S1268" s="7" t="str">
        <f>IF(ROW()-5&lt;=Kontroll!$B$8,1,"")</f>
        <v/>
      </c>
    </row>
    <row r="1269" spans="1:19" x14ac:dyDescent="0.2">
      <c r="A1269" s="7" t="str">
        <f t="shared" si="152"/>
        <v/>
      </c>
      <c r="B1269" s="7" t="str">
        <f>IF($S1269="","",INT(($A1269-1)/Kontroll!$B$6)+1)</f>
        <v/>
      </c>
      <c r="C1269" s="7" t="str">
        <f>IF($S1269="","",MOD($A1269-1,Kontroll!$B$6)+1)</f>
        <v/>
      </c>
      <c r="D1269" s="15" t="str">
        <f>IF($S1269="","",INDEX(Transjer!$A$6:$A$125,$B1269))</f>
        <v/>
      </c>
      <c r="E1269" s="15" t="str">
        <f>IF($S1269="","",INDEX(Transjer!$B$6:$B$125,$B1269))</f>
        <v/>
      </c>
      <c r="F1269" s="16" t="str">
        <f>IF($S1269="","",INDEX(Transjer!$C$6:$C$125,$B1269))</f>
        <v/>
      </c>
      <c r="G1269" s="17" t="str">
        <f>IF($S1269="","",INDEX(Skjermingsrenter!$A$6:$A$35,$C1269))</f>
        <v/>
      </c>
      <c r="H1269" s="18" t="str">
        <f>IF($S1269="","",INDEX(Transjer!$D$6:$D$125,$B1269))</f>
        <v/>
      </c>
      <c r="I1269" s="18" t="str">
        <f>IF($S1269="","",INDEX(Transjer!$E$6:$E$125,$B1269))</f>
        <v/>
      </c>
      <c r="J1269" s="19" t="str">
        <f>IF($S1269="","",INDEX(Skjermingsrenter!$B$6:$B$35,$C1269))</f>
        <v/>
      </c>
      <c r="K1269" s="20" t="str">
        <f t="shared" si="153"/>
        <v/>
      </c>
      <c r="L1269" s="21" t="str">
        <f>IF($S1269="","",IF($G1269&lt;YEAR($F1269),0,$H1269*SUMIFS(Utbytter!$D$6:$D$1005,Utbytter!$A$6:$A$1005,$E1269,Utbytter!$B$6:$B$1005,"&gt;="&amp;$K1269,Utbytter!$B$6:$B$1005,"&lt;="&amp;DATE($G1269,12,31))))</f>
        <v/>
      </c>
      <c r="M1269" s="21" t="str">
        <f t="shared" si="159"/>
        <v/>
      </c>
      <c r="N1269" s="21" t="str">
        <f t="shared" si="154"/>
        <v/>
      </c>
      <c r="O1269" s="21" t="str">
        <f t="shared" si="155"/>
        <v/>
      </c>
      <c r="P1269" s="21" t="str">
        <f t="shared" si="156"/>
        <v/>
      </c>
      <c r="Q1269" s="21" t="str">
        <f t="shared" si="157"/>
        <v/>
      </c>
      <c r="R1269" s="21" t="str">
        <f t="shared" si="158"/>
        <v/>
      </c>
      <c r="S1269" s="7" t="str">
        <f>IF(ROW()-5&lt;=Kontroll!$B$8,1,"")</f>
        <v/>
      </c>
    </row>
    <row r="1270" spans="1:19" x14ac:dyDescent="0.2">
      <c r="A1270" s="7" t="str">
        <f t="shared" si="152"/>
        <v/>
      </c>
      <c r="B1270" s="7" t="str">
        <f>IF($S1270="","",INT(($A1270-1)/Kontroll!$B$6)+1)</f>
        <v/>
      </c>
      <c r="C1270" s="7" t="str">
        <f>IF($S1270="","",MOD($A1270-1,Kontroll!$B$6)+1)</f>
        <v/>
      </c>
      <c r="D1270" s="15" t="str">
        <f>IF($S1270="","",INDEX(Transjer!$A$6:$A$125,$B1270))</f>
        <v/>
      </c>
      <c r="E1270" s="15" t="str">
        <f>IF($S1270="","",INDEX(Transjer!$B$6:$B$125,$B1270))</f>
        <v/>
      </c>
      <c r="F1270" s="16" t="str">
        <f>IF($S1270="","",INDEX(Transjer!$C$6:$C$125,$B1270))</f>
        <v/>
      </c>
      <c r="G1270" s="17" t="str">
        <f>IF($S1270="","",INDEX(Skjermingsrenter!$A$6:$A$35,$C1270))</f>
        <v/>
      </c>
      <c r="H1270" s="18" t="str">
        <f>IF($S1270="","",INDEX(Transjer!$D$6:$D$125,$B1270))</f>
        <v/>
      </c>
      <c r="I1270" s="18" t="str">
        <f>IF($S1270="","",INDEX(Transjer!$E$6:$E$125,$B1270))</f>
        <v/>
      </c>
      <c r="J1270" s="19" t="str">
        <f>IF($S1270="","",INDEX(Skjermingsrenter!$B$6:$B$35,$C1270))</f>
        <v/>
      </c>
      <c r="K1270" s="20" t="str">
        <f t="shared" si="153"/>
        <v/>
      </c>
      <c r="L1270" s="21" t="str">
        <f>IF($S1270="","",IF($G1270&lt;YEAR($F1270),0,$H1270*SUMIFS(Utbytter!$D$6:$D$1005,Utbytter!$A$6:$A$1005,$E1270,Utbytter!$B$6:$B$1005,"&gt;="&amp;$K1270,Utbytter!$B$6:$B$1005,"&lt;="&amp;DATE($G1270,12,31))))</f>
        <v/>
      </c>
      <c r="M1270" s="21" t="str">
        <f t="shared" si="159"/>
        <v/>
      </c>
      <c r="N1270" s="21" t="str">
        <f t="shared" si="154"/>
        <v/>
      </c>
      <c r="O1270" s="21" t="str">
        <f t="shared" si="155"/>
        <v/>
      </c>
      <c r="P1270" s="21" t="str">
        <f t="shared" si="156"/>
        <v/>
      </c>
      <c r="Q1270" s="21" t="str">
        <f t="shared" si="157"/>
        <v/>
      </c>
      <c r="R1270" s="21" t="str">
        <f t="shared" si="158"/>
        <v/>
      </c>
      <c r="S1270" s="7" t="str">
        <f>IF(ROW()-5&lt;=Kontroll!$B$8,1,"")</f>
        <v/>
      </c>
    </row>
    <row r="1271" spans="1:19" x14ac:dyDescent="0.2">
      <c r="A1271" s="7" t="str">
        <f t="shared" si="152"/>
        <v/>
      </c>
      <c r="B1271" s="7" t="str">
        <f>IF($S1271="","",INT(($A1271-1)/Kontroll!$B$6)+1)</f>
        <v/>
      </c>
      <c r="C1271" s="7" t="str">
        <f>IF($S1271="","",MOD($A1271-1,Kontroll!$B$6)+1)</f>
        <v/>
      </c>
      <c r="D1271" s="15" t="str">
        <f>IF($S1271="","",INDEX(Transjer!$A$6:$A$125,$B1271))</f>
        <v/>
      </c>
      <c r="E1271" s="15" t="str">
        <f>IF($S1271="","",INDEX(Transjer!$B$6:$B$125,$B1271))</f>
        <v/>
      </c>
      <c r="F1271" s="16" t="str">
        <f>IF($S1271="","",INDEX(Transjer!$C$6:$C$125,$B1271))</f>
        <v/>
      </c>
      <c r="G1271" s="17" t="str">
        <f>IF($S1271="","",INDEX(Skjermingsrenter!$A$6:$A$35,$C1271))</f>
        <v/>
      </c>
      <c r="H1271" s="18" t="str">
        <f>IF($S1271="","",INDEX(Transjer!$D$6:$D$125,$B1271))</f>
        <v/>
      </c>
      <c r="I1271" s="18" t="str">
        <f>IF($S1271="","",INDEX(Transjer!$E$6:$E$125,$B1271))</f>
        <v/>
      </c>
      <c r="J1271" s="19" t="str">
        <f>IF($S1271="","",INDEX(Skjermingsrenter!$B$6:$B$35,$C1271))</f>
        <v/>
      </c>
      <c r="K1271" s="20" t="str">
        <f t="shared" si="153"/>
        <v/>
      </c>
      <c r="L1271" s="21" t="str">
        <f>IF($S1271="","",IF($G1271&lt;YEAR($F1271),0,$H1271*SUMIFS(Utbytter!$D$6:$D$1005,Utbytter!$A$6:$A$1005,$E1271,Utbytter!$B$6:$B$1005,"&gt;="&amp;$K1271,Utbytter!$B$6:$B$1005,"&lt;="&amp;DATE($G1271,12,31))))</f>
        <v/>
      </c>
      <c r="M1271" s="21" t="str">
        <f t="shared" si="159"/>
        <v/>
      </c>
      <c r="N1271" s="21" t="str">
        <f t="shared" si="154"/>
        <v/>
      </c>
      <c r="O1271" s="21" t="str">
        <f t="shared" si="155"/>
        <v/>
      </c>
      <c r="P1271" s="21" t="str">
        <f t="shared" si="156"/>
        <v/>
      </c>
      <c r="Q1271" s="21" t="str">
        <f t="shared" si="157"/>
        <v/>
      </c>
      <c r="R1271" s="21" t="str">
        <f t="shared" si="158"/>
        <v/>
      </c>
      <c r="S1271" s="7" t="str">
        <f>IF(ROW()-5&lt;=Kontroll!$B$8,1,"")</f>
        <v/>
      </c>
    </row>
    <row r="1272" spans="1:19" x14ac:dyDescent="0.2">
      <c r="A1272" s="7" t="str">
        <f t="shared" si="152"/>
        <v/>
      </c>
      <c r="B1272" s="7" t="str">
        <f>IF($S1272="","",INT(($A1272-1)/Kontroll!$B$6)+1)</f>
        <v/>
      </c>
      <c r="C1272" s="7" t="str">
        <f>IF($S1272="","",MOD($A1272-1,Kontroll!$B$6)+1)</f>
        <v/>
      </c>
      <c r="D1272" s="15" t="str">
        <f>IF($S1272="","",INDEX(Transjer!$A$6:$A$125,$B1272))</f>
        <v/>
      </c>
      <c r="E1272" s="15" t="str">
        <f>IF($S1272="","",INDEX(Transjer!$B$6:$B$125,$B1272))</f>
        <v/>
      </c>
      <c r="F1272" s="16" t="str">
        <f>IF($S1272="","",INDEX(Transjer!$C$6:$C$125,$B1272))</f>
        <v/>
      </c>
      <c r="G1272" s="17" t="str">
        <f>IF($S1272="","",INDEX(Skjermingsrenter!$A$6:$A$35,$C1272))</f>
        <v/>
      </c>
      <c r="H1272" s="18" t="str">
        <f>IF($S1272="","",INDEX(Transjer!$D$6:$D$125,$B1272))</f>
        <v/>
      </c>
      <c r="I1272" s="18" t="str">
        <f>IF($S1272="","",INDEX(Transjer!$E$6:$E$125,$B1272))</f>
        <v/>
      </c>
      <c r="J1272" s="19" t="str">
        <f>IF($S1272="","",INDEX(Skjermingsrenter!$B$6:$B$35,$C1272))</f>
        <v/>
      </c>
      <c r="K1272" s="20" t="str">
        <f t="shared" si="153"/>
        <v/>
      </c>
      <c r="L1272" s="21" t="str">
        <f>IF($S1272="","",IF($G1272&lt;YEAR($F1272),0,$H1272*SUMIFS(Utbytter!$D$6:$D$1005,Utbytter!$A$6:$A$1005,$E1272,Utbytter!$B$6:$B$1005,"&gt;="&amp;$K1272,Utbytter!$B$6:$B$1005,"&lt;="&amp;DATE($G1272,12,31))))</f>
        <v/>
      </c>
      <c r="M1272" s="21" t="str">
        <f t="shared" si="159"/>
        <v/>
      </c>
      <c r="N1272" s="21" t="str">
        <f t="shared" si="154"/>
        <v/>
      </c>
      <c r="O1272" s="21" t="str">
        <f t="shared" si="155"/>
        <v/>
      </c>
      <c r="P1272" s="21" t="str">
        <f t="shared" si="156"/>
        <v/>
      </c>
      <c r="Q1272" s="21" t="str">
        <f t="shared" si="157"/>
        <v/>
      </c>
      <c r="R1272" s="21" t="str">
        <f t="shared" si="158"/>
        <v/>
      </c>
      <c r="S1272" s="7" t="str">
        <f>IF(ROW()-5&lt;=Kontroll!$B$8,1,"")</f>
        <v/>
      </c>
    </row>
    <row r="1273" spans="1:19" x14ac:dyDescent="0.2">
      <c r="A1273" s="7" t="str">
        <f t="shared" si="152"/>
        <v/>
      </c>
      <c r="B1273" s="7" t="str">
        <f>IF($S1273="","",INT(($A1273-1)/Kontroll!$B$6)+1)</f>
        <v/>
      </c>
      <c r="C1273" s="7" t="str">
        <f>IF($S1273="","",MOD($A1273-1,Kontroll!$B$6)+1)</f>
        <v/>
      </c>
      <c r="D1273" s="15" t="str">
        <f>IF($S1273="","",INDEX(Transjer!$A$6:$A$125,$B1273))</f>
        <v/>
      </c>
      <c r="E1273" s="15" t="str">
        <f>IF($S1273="","",INDEX(Transjer!$B$6:$B$125,$B1273))</f>
        <v/>
      </c>
      <c r="F1273" s="16" t="str">
        <f>IF($S1273="","",INDEX(Transjer!$C$6:$C$125,$B1273))</f>
        <v/>
      </c>
      <c r="G1273" s="17" t="str">
        <f>IF($S1273="","",INDEX(Skjermingsrenter!$A$6:$A$35,$C1273))</f>
        <v/>
      </c>
      <c r="H1273" s="18" t="str">
        <f>IF($S1273="","",INDEX(Transjer!$D$6:$D$125,$B1273))</f>
        <v/>
      </c>
      <c r="I1273" s="18" t="str">
        <f>IF($S1273="","",INDEX(Transjer!$E$6:$E$125,$B1273))</f>
        <v/>
      </c>
      <c r="J1273" s="19" t="str">
        <f>IF($S1273="","",INDEX(Skjermingsrenter!$B$6:$B$35,$C1273))</f>
        <v/>
      </c>
      <c r="K1273" s="20" t="str">
        <f t="shared" si="153"/>
        <v/>
      </c>
      <c r="L1273" s="21" t="str">
        <f>IF($S1273="","",IF($G1273&lt;YEAR($F1273),0,$H1273*SUMIFS(Utbytter!$D$6:$D$1005,Utbytter!$A$6:$A$1005,$E1273,Utbytter!$B$6:$B$1005,"&gt;="&amp;$K1273,Utbytter!$B$6:$B$1005,"&lt;="&amp;DATE($G1273,12,31))))</f>
        <v/>
      </c>
      <c r="M1273" s="21" t="str">
        <f t="shared" si="159"/>
        <v/>
      </c>
      <c r="N1273" s="21" t="str">
        <f t="shared" si="154"/>
        <v/>
      </c>
      <c r="O1273" s="21" t="str">
        <f t="shared" si="155"/>
        <v/>
      </c>
      <c r="P1273" s="21" t="str">
        <f t="shared" si="156"/>
        <v/>
      </c>
      <c r="Q1273" s="21" t="str">
        <f t="shared" si="157"/>
        <v/>
      </c>
      <c r="R1273" s="21" t="str">
        <f t="shared" si="158"/>
        <v/>
      </c>
      <c r="S1273" s="7" t="str">
        <f>IF(ROW()-5&lt;=Kontroll!$B$8,1,"")</f>
        <v/>
      </c>
    </row>
    <row r="1274" spans="1:19" x14ac:dyDescent="0.2">
      <c r="A1274" s="7" t="str">
        <f t="shared" si="152"/>
        <v/>
      </c>
      <c r="B1274" s="7" t="str">
        <f>IF($S1274="","",INT(($A1274-1)/Kontroll!$B$6)+1)</f>
        <v/>
      </c>
      <c r="C1274" s="7" t="str">
        <f>IF($S1274="","",MOD($A1274-1,Kontroll!$B$6)+1)</f>
        <v/>
      </c>
      <c r="D1274" s="15" t="str">
        <f>IF($S1274="","",INDEX(Transjer!$A$6:$A$125,$B1274))</f>
        <v/>
      </c>
      <c r="E1274" s="15" t="str">
        <f>IF($S1274="","",INDEX(Transjer!$B$6:$B$125,$B1274))</f>
        <v/>
      </c>
      <c r="F1274" s="16" t="str">
        <f>IF($S1274="","",INDEX(Transjer!$C$6:$C$125,$B1274))</f>
        <v/>
      </c>
      <c r="G1274" s="17" t="str">
        <f>IF($S1274="","",INDEX(Skjermingsrenter!$A$6:$A$35,$C1274))</f>
        <v/>
      </c>
      <c r="H1274" s="18" t="str">
        <f>IF($S1274="","",INDEX(Transjer!$D$6:$D$125,$B1274))</f>
        <v/>
      </c>
      <c r="I1274" s="18" t="str">
        <f>IF($S1274="","",INDEX(Transjer!$E$6:$E$125,$B1274))</f>
        <v/>
      </c>
      <c r="J1274" s="19" t="str">
        <f>IF($S1274="","",INDEX(Skjermingsrenter!$B$6:$B$35,$C1274))</f>
        <v/>
      </c>
      <c r="K1274" s="20" t="str">
        <f t="shared" si="153"/>
        <v/>
      </c>
      <c r="L1274" s="21" t="str">
        <f>IF($S1274="","",IF($G1274&lt;YEAR($F1274),0,$H1274*SUMIFS(Utbytter!$D$6:$D$1005,Utbytter!$A$6:$A$1005,$E1274,Utbytter!$B$6:$B$1005,"&gt;="&amp;$K1274,Utbytter!$B$6:$B$1005,"&lt;="&amp;DATE($G1274,12,31))))</f>
        <v/>
      </c>
      <c r="M1274" s="21" t="str">
        <f t="shared" si="159"/>
        <v/>
      </c>
      <c r="N1274" s="21" t="str">
        <f t="shared" si="154"/>
        <v/>
      </c>
      <c r="O1274" s="21" t="str">
        <f t="shared" si="155"/>
        <v/>
      </c>
      <c r="P1274" s="21" t="str">
        <f t="shared" si="156"/>
        <v/>
      </c>
      <c r="Q1274" s="21" t="str">
        <f t="shared" si="157"/>
        <v/>
      </c>
      <c r="R1274" s="21" t="str">
        <f t="shared" si="158"/>
        <v/>
      </c>
      <c r="S1274" s="7" t="str">
        <f>IF(ROW()-5&lt;=Kontroll!$B$8,1,"")</f>
        <v/>
      </c>
    </row>
    <row r="1275" spans="1:19" x14ac:dyDescent="0.2">
      <c r="A1275" s="7" t="str">
        <f t="shared" si="152"/>
        <v/>
      </c>
      <c r="B1275" s="7" t="str">
        <f>IF($S1275="","",INT(($A1275-1)/Kontroll!$B$6)+1)</f>
        <v/>
      </c>
      <c r="C1275" s="7" t="str">
        <f>IF($S1275="","",MOD($A1275-1,Kontroll!$B$6)+1)</f>
        <v/>
      </c>
      <c r="D1275" s="15" t="str">
        <f>IF($S1275="","",INDEX(Transjer!$A$6:$A$125,$B1275))</f>
        <v/>
      </c>
      <c r="E1275" s="15" t="str">
        <f>IF($S1275="","",INDEX(Transjer!$B$6:$B$125,$B1275))</f>
        <v/>
      </c>
      <c r="F1275" s="16" t="str">
        <f>IF($S1275="","",INDEX(Transjer!$C$6:$C$125,$B1275))</f>
        <v/>
      </c>
      <c r="G1275" s="17" t="str">
        <f>IF($S1275="","",INDEX(Skjermingsrenter!$A$6:$A$35,$C1275))</f>
        <v/>
      </c>
      <c r="H1275" s="18" t="str">
        <f>IF($S1275="","",INDEX(Transjer!$D$6:$D$125,$B1275))</f>
        <v/>
      </c>
      <c r="I1275" s="18" t="str">
        <f>IF($S1275="","",INDEX(Transjer!$E$6:$E$125,$B1275))</f>
        <v/>
      </c>
      <c r="J1275" s="19" t="str">
        <f>IF($S1275="","",INDEX(Skjermingsrenter!$B$6:$B$35,$C1275))</f>
        <v/>
      </c>
      <c r="K1275" s="20" t="str">
        <f t="shared" si="153"/>
        <v/>
      </c>
      <c r="L1275" s="21" t="str">
        <f>IF($S1275="","",IF($G1275&lt;YEAR($F1275),0,$H1275*SUMIFS(Utbytter!$D$6:$D$1005,Utbytter!$A$6:$A$1005,$E1275,Utbytter!$B$6:$B$1005,"&gt;="&amp;$K1275,Utbytter!$B$6:$B$1005,"&lt;="&amp;DATE($G1275,12,31))))</f>
        <v/>
      </c>
      <c r="M1275" s="21" t="str">
        <f t="shared" si="159"/>
        <v/>
      </c>
      <c r="N1275" s="21" t="str">
        <f t="shared" si="154"/>
        <v/>
      </c>
      <c r="O1275" s="21" t="str">
        <f t="shared" si="155"/>
        <v/>
      </c>
      <c r="P1275" s="21" t="str">
        <f t="shared" si="156"/>
        <v/>
      </c>
      <c r="Q1275" s="21" t="str">
        <f t="shared" si="157"/>
        <v/>
      </c>
      <c r="R1275" s="21" t="str">
        <f t="shared" si="158"/>
        <v/>
      </c>
      <c r="S1275" s="7" t="str">
        <f>IF(ROW()-5&lt;=Kontroll!$B$8,1,"")</f>
        <v/>
      </c>
    </row>
    <row r="1276" spans="1:19" x14ac:dyDescent="0.2">
      <c r="A1276" s="7" t="str">
        <f t="shared" si="152"/>
        <v/>
      </c>
      <c r="B1276" s="7" t="str">
        <f>IF($S1276="","",INT(($A1276-1)/Kontroll!$B$6)+1)</f>
        <v/>
      </c>
      <c r="C1276" s="7" t="str">
        <f>IF($S1276="","",MOD($A1276-1,Kontroll!$B$6)+1)</f>
        <v/>
      </c>
      <c r="D1276" s="15" t="str">
        <f>IF($S1276="","",INDEX(Transjer!$A$6:$A$125,$B1276))</f>
        <v/>
      </c>
      <c r="E1276" s="15" t="str">
        <f>IF($S1276="","",INDEX(Transjer!$B$6:$B$125,$B1276))</f>
        <v/>
      </c>
      <c r="F1276" s="16" t="str">
        <f>IF($S1276="","",INDEX(Transjer!$C$6:$C$125,$B1276))</f>
        <v/>
      </c>
      <c r="G1276" s="17" t="str">
        <f>IF($S1276="","",INDEX(Skjermingsrenter!$A$6:$A$35,$C1276))</f>
        <v/>
      </c>
      <c r="H1276" s="18" t="str">
        <f>IF($S1276="","",INDEX(Transjer!$D$6:$D$125,$B1276))</f>
        <v/>
      </c>
      <c r="I1276" s="18" t="str">
        <f>IF($S1276="","",INDEX(Transjer!$E$6:$E$125,$B1276))</f>
        <v/>
      </c>
      <c r="J1276" s="19" t="str">
        <f>IF($S1276="","",INDEX(Skjermingsrenter!$B$6:$B$35,$C1276))</f>
        <v/>
      </c>
      <c r="K1276" s="20" t="str">
        <f t="shared" si="153"/>
        <v/>
      </c>
      <c r="L1276" s="21" t="str">
        <f>IF($S1276="","",IF($G1276&lt;YEAR($F1276),0,$H1276*SUMIFS(Utbytter!$D$6:$D$1005,Utbytter!$A$6:$A$1005,$E1276,Utbytter!$B$6:$B$1005,"&gt;="&amp;$K1276,Utbytter!$B$6:$B$1005,"&lt;="&amp;DATE($G1276,12,31))))</f>
        <v/>
      </c>
      <c r="M1276" s="21" t="str">
        <f t="shared" si="159"/>
        <v/>
      </c>
      <c r="N1276" s="21" t="str">
        <f t="shared" si="154"/>
        <v/>
      </c>
      <c r="O1276" s="21" t="str">
        <f t="shared" si="155"/>
        <v/>
      </c>
      <c r="P1276" s="21" t="str">
        <f t="shared" si="156"/>
        <v/>
      </c>
      <c r="Q1276" s="21" t="str">
        <f t="shared" si="157"/>
        <v/>
      </c>
      <c r="R1276" s="21" t="str">
        <f t="shared" si="158"/>
        <v/>
      </c>
      <c r="S1276" s="7" t="str">
        <f>IF(ROW()-5&lt;=Kontroll!$B$8,1,"")</f>
        <v/>
      </c>
    </row>
    <row r="1277" spans="1:19" x14ac:dyDescent="0.2">
      <c r="A1277" s="7" t="str">
        <f t="shared" si="152"/>
        <v/>
      </c>
      <c r="B1277" s="7" t="str">
        <f>IF($S1277="","",INT(($A1277-1)/Kontroll!$B$6)+1)</f>
        <v/>
      </c>
      <c r="C1277" s="7" t="str">
        <f>IF($S1277="","",MOD($A1277-1,Kontroll!$B$6)+1)</f>
        <v/>
      </c>
      <c r="D1277" s="15" t="str">
        <f>IF($S1277="","",INDEX(Transjer!$A$6:$A$125,$B1277))</f>
        <v/>
      </c>
      <c r="E1277" s="15" t="str">
        <f>IF($S1277="","",INDEX(Transjer!$B$6:$B$125,$B1277))</f>
        <v/>
      </c>
      <c r="F1277" s="16" t="str">
        <f>IF($S1277="","",INDEX(Transjer!$C$6:$C$125,$B1277))</f>
        <v/>
      </c>
      <c r="G1277" s="17" t="str">
        <f>IF($S1277="","",INDEX(Skjermingsrenter!$A$6:$A$35,$C1277))</f>
        <v/>
      </c>
      <c r="H1277" s="18" t="str">
        <f>IF($S1277="","",INDEX(Transjer!$D$6:$D$125,$B1277))</f>
        <v/>
      </c>
      <c r="I1277" s="18" t="str">
        <f>IF($S1277="","",INDEX(Transjer!$E$6:$E$125,$B1277))</f>
        <v/>
      </c>
      <c r="J1277" s="19" t="str">
        <f>IF($S1277="","",INDEX(Skjermingsrenter!$B$6:$B$35,$C1277))</f>
        <v/>
      </c>
      <c r="K1277" s="20" t="str">
        <f t="shared" si="153"/>
        <v/>
      </c>
      <c r="L1277" s="21" t="str">
        <f>IF($S1277="","",IF($G1277&lt;YEAR($F1277),0,$H1277*SUMIFS(Utbytter!$D$6:$D$1005,Utbytter!$A$6:$A$1005,$E1277,Utbytter!$B$6:$B$1005,"&gt;="&amp;$K1277,Utbytter!$B$6:$B$1005,"&lt;="&amp;DATE($G1277,12,31))))</f>
        <v/>
      </c>
      <c r="M1277" s="21" t="str">
        <f t="shared" si="159"/>
        <v/>
      </c>
      <c r="N1277" s="21" t="str">
        <f t="shared" si="154"/>
        <v/>
      </c>
      <c r="O1277" s="21" t="str">
        <f t="shared" si="155"/>
        <v/>
      </c>
      <c r="P1277" s="21" t="str">
        <f t="shared" si="156"/>
        <v/>
      </c>
      <c r="Q1277" s="21" t="str">
        <f t="shared" si="157"/>
        <v/>
      </c>
      <c r="R1277" s="21" t="str">
        <f t="shared" si="158"/>
        <v/>
      </c>
      <c r="S1277" s="7" t="str">
        <f>IF(ROW()-5&lt;=Kontroll!$B$8,1,"")</f>
        <v/>
      </c>
    </row>
    <row r="1278" spans="1:19" x14ac:dyDescent="0.2">
      <c r="A1278" s="7" t="str">
        <f t="shared" si="152"/>
        <v/>
      </c>
      <c r="B1278" s="7" t="str">
        <f>IF($S1278="","",INT(($A1278-1)/Kontroll!$B$6)+1)</f>
        <v/>
      </c>
      <c r="C1278" s="7" t="str">
        <f>IF($S1278="","",MOD($A1278-1,Kontroll!$B$6)+1)</f>
        <v/>
      </c>
      <c r="D1278" s="15" t="str">
        <f>IF($S1278="","",INDEX(Transjer!$A$6:$A$125,$B1278))</f>
        <v/>
      </c>
      <c r="E1278" s="15" t="str">
        <f>IF($S1278="","",INDEX(Transjer!$B$6:$B$125,$B1278))</f>
        <v/>
      </c>
      <c r="F1278" s="16" t="str">
        <f>IF($S1278="","",INDEX(Transjer!$C$6:$C$125,$B1278))</f>
        <v/>
      </c>
      <c r="G1278" s="17" t="str">
        <f>IF($S1278="","",INDEX(Skjermingsrenter!$A$6:$A$35,$C1278))</f>
        <v/>
      </c>
      <c r="H1278" s="18" t="str">
        <f>IF($S1278="","",INDEX(Transjer!$D$6:$D$125,$B1278))</f>
        <v/>
      </c>
      <c r="I1278" s="18" t="str">
        <f>IF($S1278="","",INDEX(Transjer!$E$6:$E$125,$B1278))</f>
        <v/>
      </c>
      <c r="J1278" s="19" t="str">
        <f>IF($S1278="","",INDEX(Skjermingsrenter!$B$6:$B$35,$C1278))</f>
        <v/>
      </c>
      <c r="K1278" s="20" t="str">
        <f t="shared" si="153"/>
        <v/>
      </c>
      <c r="L1278" s="21" t="str">
        <f>IF($S1278="","",IF($G1278&lt;YEAR($F1278),0,$H1278*SUMIFS(Utbytter!$D$6:$D$1005,Utbytter!$A$6:$A$1005,$E1278,Utbytter!$B$6:$B$1005,"&gt;="&amp;$K1278,Utbytter!$B$6:$B$1005,"&lt;="&amp;DATE($G1278,12,31))))</f>
        <v/>
      </c>
      <c r="M1278" s="21" t="str">
        <f t="shared" si="159"/>
        <v/>
      </c>
      <c r="N1278" s="21" t="str">
        <f t="shared" si="154"/>
        <v/>
      </c>
      <c r="O1278" s="21" t="str">
        <f t="shared" si="155"/>
        <v/>
      </c>
      <c r="P1278" s="21" t="str">
        <f t="shared" si="156"/>
        <v/>
      </c>
      <c r="Q1278" s="21" t="str">
        <f t="shared" si="157"/>
        <v/>
      </c>
      <c r="R1278" s="21" t="str">
        <f t="shared" si="158"/>
        <v/>
      </c>
      <c r="S1278" s="7" t="str">
        <f>IF(ROW()-5&lt;=Kontroll!$B$8,1,"")</f>
        <v/>
      </c>
    </row>
    <row r="1279" spans="1:19" x14ac:dyDescent="0.2">
      <c r="A1279" s="7" t="str">
        <f t="shared" si="152"/>
        <v/>
      </c>
      <c r="B1279" s="7" t="str">
        <f>IF($S1279="","",INT(($A1279-1)/Kontroll!$B$6)+1)</f>
        <v/>
      </c>
      <c r="C1279" s="7" t="str">
        <f>IF($S1279="","",MOD($A1279-1,Kontroll!$B$6)+1)</f>
        <v/>
      </c>
      <c r="D1279" s="15" t="str">
        <f>IF($S1279="","",INDEX(Transjer!$A$6:$A$125,$B1279))</f>
        <v/>
      </c>
      <c r="E1279" s="15" t="str">
        <f>IF($S1279="","",INDEX(Transjer!$B$6:$B$125,$B1279))</f>
        <v/>
      </c>
      <c r="F1279" s="16" t="str">
        <f>IF($S1279="","",INDEX(Transjer!$C$6:$C$125,$B1279))</f>
        <v/>
      </c>
      <c r="G1279" s="17" t="str">
        <f>IF($S1279="","",INDEX(Skjermingsrenter!$A$6:$A$35,$C1279))</f>
        <v/>
      </c>
      <c r="H1279" s="18" t="str">
        <f>IF($S1279="","",INDEX(Transjer!$D$6:$D$125,$B1279))</f>
        <v/>
      </c>
      <c r="I1279" s="18" t="str">
        <f>IF($S1279="","",INDEX(Transjer!$E$6:$E$125,$B1279))</f>
        <v/>
      </c>
      <c r="J1279" s="19" t="str">
        <f>IF($S1279="","",INDEX(Skjermingsrenter!$B$6:$B$35,$C1279))</f>
        <v/>
      </c>
      <c r="K1279" s="20" t="str">
        <f t="shared" si="153"/>
        <v/>
      </c>
      <c r="L1279" s="21" t="str">
        <f>IF($S1279="","",IF($G1279&lt;YEAR($F1279),0,$H1279*SUMIFS(Utbytter!$D$6:$D$1005,Utbytter!$A$6:$A$1005,$E1279,Utbytter!$B$6:$B$1005,"&gt;="&amp;$K1279,Utbytter!$B$6:$B$1005,"&lt;="&amp;DATE($G1279,12,31))))</f>
        <v/>
      </c>
      <c r="M1279" s="21" t="str">
        <f t="shared" si="159"/>
        <v/>
      </c>
      <c r="N1279" s="21" t="str">
        <f t="shared" si="154"/>
        <v/>
      </c>
      <c r="O1279" s="21" t="str">
        <f t="shared" si="155"/>
        <v/>
      </c>
      <c r="P1279" s="21" t="str">
        <f t="shared" si="156"/>
        <v/>
      </c>
      <c r="Q1279" s="21" t="str">
        <f t="shared" si="157"/>
        <v/>
      </c>
      <c r="R1279" s="21" t="str">
        <f t="shared" si="158"/>
        <v/>
      </c>
      <c r="S1279" s="7" t="str">
        <f>IF(ROW()-5&lt;=Kontroll!$B$8,1,"")</f>
        <v/>
      </c>
    </row>
    <row r="1280" spans="1:19" x14ac:dyDescent="0.2">
      <c r="A1280" s="7" t="str">
        <f t="shared" si="152"/>
        <v/>
      </c>
      <c r="B1280" s="7" t="str">
        <f>IF($S1280="","",INT(($A1280-1)/Kontroll!$B$6)+1)</f>
        <v/>
      </c>
      <c r="C1280" s="7" t="str">
        <f>IF($S1280="","",MOD($A1280-1,Kontroll!$B$6)+1)</f>
        <v/>
      </c>
      <c r="D1280" s="15" t="str">
        <f>IF($S1280="","",INDEX(Transjer!$A$6:$A$125,$B1280))</f>
        <v/>
      </c>
      <c r="E1280" s="15" t="str">
        <f>IF($S1280="","",INDEX(Transjer!$B$6:$B$125,$B1280))</f>
        <v/>
      </c>
      <c r="F1280" s="16" t="str">
        <f>IF($S1280="","",INDEX(Transjer!$C$6:$C$125,$B1280))</f>
        <v/>
      </c>
      <c r="G1280" s="17" t="str">
        <f>IF($S1280="","",INDEX(Skjermingsrenter!$A$6:$A$35,$C1280))</f>
        <v/>
      </c>
      <c r="H1280" s="18" t="str">
        <f>IF($S1280="","",INDEX(Transjer!$D$6:$D$125,$B1280))</f>
        <v/>
      </c>
      <c r="I1280" s="18" t="str">
        <f>IF($S1280="","",INDEX(Transjer!$E$6:$E$125,$B1280))</f>
        <v/>
      </c>
      <c r="J1280" s="19" t="str">
        <f>IF($S1280="","",INDEX(Skjermingsrenter!$B$6:$B$35,$C1280))</f>
        <v/>
      </c>
      <c r="K1280" s="20" t="str">
        <f t="shared" si="153"/>
        <v/>
      </c>
      <c r="L1280" s="21" t="str">
        <f>IF($S1280="","",IF($G1280&lt;YEAR($F1280),0,$H1280*SUMIFS(Utbytter!$D$6:$D$1005,Utbytter!$A$6:$A$1005,$E1280,Utbytter!$B$6:$B$1005,"&gt;="&amp;$K1280,Utbytter!$B$6:$B$1005,"&lt;="&amp;DATE($G1280,12,31))))</f>
        <v/>
      </c>
      <c r="M1280" s="21" t="str">
        <f t="shared" si="159"/>
        <v/>
      </c>
      <c r="N1280" s="21" t="str">
        <f t="shared" si="154"/>
        <v/>
      </c>
      <c r="O1280" s="21" t="str">
        <f t="shared" si="155"/>
        <v/>
      </c>
      <c r="P1280" s="21" t="str">
        <f t="shared" si="156"/>
        <v/>
      </c>
      <c r="Q1280" s="21" t="str">
        <f t="shared" si="157"/>
        <v/>
      </c>
      <c r="R1280" s="21" t="str">
        <f t="shared" si="158"/>
        <v/>
      </c>
      <c r="S1280" s="7" t="str">
        <f>IF(ROW()-5&lt;=Kontroll!$B$8,1,"")</f>
        <v/>
      </c>
    </row>
    <row r="1281" spans="1:19" x14ac:dyDescent="0.2">
      <c r="A1281" s="7" t="str">
        <f t="shared" si="152"/>
        <v/>
      </c>
      <c r="B1281" s="7" t="str">
        <f>IF($S1281="","",INT(($A1281-1)/Kontroll!$B$6)+1)</f>
        <v/>
      </c>
      <c r="C1281" s="7" t="str">
        <f>IF($S1281="","",MOD($A1281-1,Kontroll!$B$6)+1)</f>
        <v/>
      </c>
      <c r="D1281" s="15" t="str">
        <f>IF($S1281="","",INDEX(Transjer!$A$6:$A$125,$B1281))</f>
        <v/>
      </c>
      <c r="E1281" s="15" t="str">
        <f>IF($S1281="","",INDEX(Transjer!$B$6:$B$125,$B1281))</f>
        <v/>
      </c>
      <c r="F1281" s="16" t="str">
        <f>IF($S1281="","",INDEX(Transjer!$C$6:$C$125,$B1281))</f>
        <v/>
      </c>
      <c r="G1281" s="17" t="str">
        <f>IF($S1281="","",INDEX(Skjermingsrenter!$A$6:$A$35,$C1281))</f>
        <v/>
      </c>
      <c r="H1281" s="18" t="str">
        <f>IF($S1281="","",INDEX(Transjer!$D$6:$D$125,$B1281))</f>
        <v/>
      </c>
      <c r="I1281" s="18" t="str">
        <f>IF($S1281="","",INDEX(Transjer!$E$6:$E$125,$B1281))</f>
        <v/>
      </c>
      <c r="J1281" s="19" t="str">
        <f>IF($S1281="","",INDEX(Skjermingsrenter!$B$6:$B$35,$C1281))</f>
        <v/>
      </c>
      <c r="K1281" s="20" t="str">
        <f t="shared" si="153"/>
        <v/>
      </c>
      <c r="L1281" s="21" t="str">
        <f>IF($S1281="","",IF($G1281&lt;YEAR($F1281),0,$H1281*SUMIFS(Utbytter!$D$6:$D$1005,Utbytter!$A$6:$A$1005,$E1281,Utbytter!$B$6:$B$1005,"&gt;="&amp;$K1281,Utbytter!$B$6:$B$1005,"&lt;="&amp;DATE($G1281,12,31))))</f>
        <v/>
      </c>
      <c r="M1281" s="21" t="str">
        <f t="shared" si="159"/>
        <v/>
      </c>
      <c r="N1281" s="21" t="str">
        <f t="shared" si="154"/>
        <v/>
      </c>
      <c r="O1281" s="21" t="str">
        <f t="shared" si="155"/>
        <v/>
      </c>
      <c r="P1281" s="21" t="str">
        <f t="shared" si="156"/>
        <v/>
      </c>
      <c r="Q1281" s="21" t="str">
        <f t="shared" si="157"/>
        <v/>
      </c>
      <c r="R1281" s="21" t="str">
        <f t="shared" si="158"/>
        <v/>
      </c>
      <c r="S1281" s="7" t="str">
        <f>IF(ROW()-5&lt;=Kontroll!$B$8,1,"")</f>
        <v/>
      </c>
    </row>
    <row r="1282" spans="1:19" x14ac:dyDescent="0.2">
      <c r="A1282" s="7" t="str">
        <f t="shared" si="152"/>
        <v/>
      </c>
      <c r="B1282" s="7" t="str">
        <f>IF($S1282="","",INT(($A1282-1)/Kontroll!$B$6)+1)</f>
        <v/>
      </c>
      <c r="C1282" s="7" t="str">
        <f>IF($S1282="","",MOD($A1282-1,Kontroll!$B$6)+1)</f>
        <v/>
      </c>
      <c r="D1282" s="15" t="str">
        <f>IF($S1282="","",INDEX(Transjer!$A$6:$A$125,$B1282))</f>
        <v/>
      </c>
      <c r="E1282" s="15" t="str">
        <f>IF($S1282="","",INDEX(Transjer!$B$6:$B$125,$B1282))</f>
        <v/>
      </c>
      <c r="F1282" s="16" t="str">
        <f>IF($S1282="","",INDEX(Transjer!$C$6:$C$125,$B1282))</f>
        <v/>
      </c>
      <c r="G1282" s="17" t="str">
        <f>IF($S1282="","",INDEX(Skjermingsrenter!$A$6:$A$35,$C1282))</f>
        <v/>
      </c>
      <c r="H1282" s="18" t="str">
        <f>IF($S1282="","",INDEX(Transjer!$D$6:$D$125,$B1282))</f>
        <v/>
      </c>
      <c r="I1282" s="18" t="str">
        <f>IF($S1282="","",INDEX(Transjer!$E$6:$E$125,$B1282))</f>
        <v/>
      </c>
      <c r="J1282" s="19" t="str">
        <f>IF($S1282="","",INDEX(Skjermingsrenter!$B$6:$B$35,$C1282))</f>
        <v/>
      </c>
      <c r="K1282" s="20" t="str">
        <f t="shared" si="153"/>
        <v/>
      </c>
      <c r="L1282" s="21" t="str">
        <f>IF($S1282="","",IF($G1282&lt;YEAR($F1282),0,$H1282*SUMIFS(Utbytter!$D$6:$D$1005,Utbytter!$A$6:$A$1005,$E1282,Utbytter!$B$6:$B$1005,"&gt;="&amp;$K1282,Utbytter!$B$6:$B$1005,"&lt;="&amp;DATE($G1282,12,31))))</f>
        <v/>
      </c>
      <c r="M1282" s="21" t="str">
        <f t="shared" si="159"/>
        <v/>
      </c>
      <c r="N1282" s="21" t="str">
        <f t="shared" si="154"/>
        <v/>
      </c>
      <c r="O1282" s="21" t="str">
        <f t="shared" si="155"/>
        <v/>
      </c>
      <c r="P1282" s="21" t="str">
        <f t="shared" si="156"/>
        <v/>
      </c>
      <c r="Q1282" s="21" t="str">
        <f t="shared" si="157"/>
        <v/>
      </c>
      <c r="R1282" s="21" t="str">
        <f t="shared" si="158"/>
        <v/>
      </c>
      <c r="S1282" s="7" t="str">
        <f>IF(ROW()-5&lt;=Kontroll!$B$8,1,"")</f>
        <v/>
      </c>
    </row>
    <row r="1283" spans="1:19" x14ac:dyDescent="0.2">
      <c r="A1283" s="7" t="str">
        <f t="shared" si="152"/>
        <v/>
      </c>
      <c r="B1283" s="7" t="str">
        <f>IF($S1283="","",INT(($A1283-1)/Kontroll!$B$6)+1)</f>
        <v/>
      </c>
      <c r="C1283" s="7" t="str">
        <f>IF($S1283="","",MOD($A1283-1,Kontroll!$B$6)+1)</f>
        <v/>
      </c>
      <c r="D1283" s="15" t="str">
        <f>IF($S1283="","",INDEX(Transjer!$A$6:$A$125,$B1283))</f>
        <v/>
      </c>
      <c r="E1283" s="15" t="str">
        <f>IF($S1283="","",INDEX(Transjer!$B$6:$B$125,$B1283))</f>
        <v/>
      </c>
      <c r="F1283" s="16" t="str">
        <f>IF($S1283="","",INDEX(Transjer!$C$6:$C$125,$B1283))</f>
        <v/>
      </c>
      <c r="G1283" s="17" t="str">
        <f>IF($S1283="","",INDEX(Skjermingsrenter!$A$6:$A$35,$C1283))</f>
        <v/>
      </c>
      <c r="H1283" s="18" t="str">
        <f>IF($S1283="","",INDEX(Transjer!$D$6:$D$125,$B1283))</f>
        <v/>
      </c>
      <c r="I1283" s="18" t="str">
        <f>IF($S1283="","",INDEX(Transjer!$E$6:$E$125,$B1283))</f>
        <v/>
      </c>
      <c r="J1283" s="19" t="str">
        <f>IF($S1283="","",INDEX(Skjermingsrenter!$B$6:$B$35,$C1283))</f>
        <v/>
      </c>
      <c r="K1283" s="20" t="str">
        <f t="shared" si="153"/>
        <v/>
      </c>
      <c r="L1283" s="21" t="str">
        <f>IF($S1283="","",IF($G1283&lt;YEAR($F1283),0,$H1283*SUMIFS(Utbytter!$D$6:$D$1005,Utbytter!$A$6:$A$1005,$E1283,Utbytter!$B$6:$B$1005,"&gt;="&amp;$K1283,Utbytter!$B$6:$B$1005,"&lt;="&amp;DATE($G1283,12,31))))</f>
        <v/>
      </c>
      <c r="M1283" s="21" t="str">
        <f t="shared" si="159"/>
        <v/>
      </c>
      <c r="N1283" s="21" t="str">
        <f t="shared" si="154"/>
        <v/>
      </c>
      <c r="O1283" s="21" t="str">
        <f t="shared" si="155"/>
        <v/>
      </c>
      <c r="P1283" s="21" t="str">
        <f t="shared" si="156"/>
        <v/>
      </c>
      <c r="Q1283" s="21" t="str">
        <f t="shared" si="157"/>
        <v/>
      </c>
      <c r="R1283" s="21" t="str">
        <f t="shared" si="158"/>
        <v/>
      </c>
      <c r="S1283" s="7" t="str">
        <f>IF(ROW()-5&lt;=Kontroll!$B$8,1,"")</f>
        <v/>
      </c>
    </row>
    <row r="1284" spans="1:19" x14ac:dyDescent="0.2">
      <c r="A1284" s="7" t="str">
        <f t="shared" si="152"/>
        <v/>
      </c>
      <c r="B1284" s="7" t="str">
        <f>IF($S1284="","",INT(($A1284-1)/Kontroll!$B$6)+1)</f>
        <v/>
      </c>
      <c r="C1284" s="7" t="str">
        <f>IF($S1284="","",MOD($A1284-1,Kontroll!$B$6)+1)</f>
        <v/>
      </c>
      <c r="D1284" s="15" t="str">
        <f>IF($S1284="","",INDEX(Transjer!$A$6:$A$125,$B1284))</f>
        <v/>
      </c>
      <c r="E1284" s="15" t="str">
        <f>IF($S1284="","",INDEX(Transjer!$B$6:$B$125,$B1284))</f>
        <v/>
      </c>
      <c r="F1284" s="16" t="str">
        <f>IF($S1284="","",INDEX(Transjer!$C$6:$C$125,$B1284))</f>
        <v/>
      </c>
      <c r="G1284" s="17" t="str">
        <f>IF($S1284="","",INDEX(Skjermingsrenter!$A$6:$A$35,$C1284))</f>
        <v/>
      </c>
      <c r="H1284" s="18" t="str">
        <f>IF($S1284="","",INDEX(Transjer!$D$6:$D$125,$B1284))</f>
        <v/>
      </c>
      <c r="I1284" s="18" t="str">
        <f>IF($S1284="","",INDEX(Transjer!$E$6:$E$125,$B1284))</f>
        <v/>
      </c>
      <c r="J1284" s="19" t="str">
        <f>IF($S1284="","",INDEX(Skjermingsrenter!$B$6:$B$35,$C1284))</f>
        <v/>
      </c>
      <c r="K1284" s="20" t="str">
        <f t="shared" si="153"/>
        <v/>
      </c>
      <c r="L1284" s="21" t="str">
        <f>IF($S1284="","",IF($G1284&lt;YEAR($F1284),0,$H1284*SUMIFS(Utbytter!$D$6:$D$1005,Utbytter!$A$6:$A$1005,$E1284,Utbytter!$B$6:$B$1005,"&gt;="&amp;$K1284,Utbytter!$B$6:$B$1005,"&lt;="&amp;DATE($G1284,12,31))))</f>
        <v/>
      </c>
      <c r="M1284" s="21" t="str">
        <f t="shared" si="159"/>
        <v/>
      </c>
      <c r="N1284" s="21" t="str">
        <f t="shared" si="154"/>
        <v/>
      </c>
      <c r="O1284" s="21" t="str">
        <f t="shared" si="155"/>
        <v/>
      </c>
      <c r="P1284" s="21" t="str">
        <f t="shared" si="156"/>
        <v/>
      </c>
      <c r="Q1284" s="21" t="str">
        <f t="shared" si="157"/>
        <v/>
      </c>
      <c r="R1284" s="21" t="str">
        <f t="shared" si="158"/>
        <v/>
      </c>
      <c r="S1284" s="7" t="str">
        <f>IF(ROW()-5&lt;=Kontroll!$B$8,1,"")</f>
        <v/>
      </c>
    </row>
    <row r="1285" spans="1:19" x14ac:dyDescent="0.2">
      <c r="A1285" s="7" t="str">
        <f t="shared" si="152"/>
        <v/>
      </c>
      <c r="B1285" s="7" t="str">
        <f>IF($S1285="","",INT(($A1285-1)/Kontroll!$B$6)+1)</f>
        <v/>
      </c>
      <c r="C1285" s="7" t="str">
        <f>IF($S1285="","",MOD($A1285-1,Kontroll!$B$6)+1)</f>
        <v/>
      </c>
      <c r="D1285" s="15" t="str">
        <f>IF($S1285="","",INDEX(Transjer!$A$6:$A$125,$B1285))</f>
        <v/>
      </c>
      <c r="E1285" s="15" t="str">
        <f>IF($S1285="","",INDEX(Transjer!$B$6:$B$125,$B1285))</f>
        <v/>
      </c>
      <c r="F1285" s="16" t="str">
        <f>IF($S1285="","",INDEX(Transjer!$C$6:$C$125,$B1285))</f>
        <v/>
      </c>
      <c r="G1285" s="17" t="str">
        <f>IF($S1285="","",INDEX(Skjermingsrenter!$A$6:$A$35,$C1285))</f>
        <v/>
      </c>
      <c r="H1285" s="18" t="str">
        <f>IF($S1285="","",INDEX(Transjer!$D$6:$D$125,$B1285))</f>
        <v/>
      </c>
      <c r="I1285" s="18" t="str">
        <f>IF($S1285="","",INDEX(Transjer!$E$6:$E$125,$B1285))</f>
        <v/>
      </c>
      <c r="J1285" s="19" t="str">
        <f>IF($S1285="","",INDEX(Skjermingsrenter!$B$6:$B$35,$C1285))</f>
        <v/>
      </c>
      <c r="K1285" s="20" t="str">
        <f t="shared" si="153"/>
        <v/>
      </c>
      <c r="L1285" s="21" t="str">
        <f>IF($S1285="","",IF($G1285&lt;YEAR($F1285),0,$H1285*SUMIFS(Utbytter!$D$6:$D$1005,Utbytter!$A$6:$A$1005,$E1285,Utbytter!$B$6:$B$1005,"&gt;="&amp;$K1285,Utbytter!$B$6:$B$1005,"&lt;="&amp;DATE($G1285,12,31))))</f>
        <v/>
      </c>
      <c r="M1285" s="21" t="str">
        <f t="shared" si="159"/>
        <v/>
      </c>
      <c r="N1285" s="21" t="str">
        <f t="shared" si="154"/>
        <v/>
      </c>
      <c r="O1285" s="21" t="str">
        <f t="shared" si="155"/>
        <v/>
      </c>
      <c r="P1285" s="21" t="str">
        <f t="shared" si="156"/>
        <v/>
      </c>
      <c r="Q1285" s="21" t="str">
        <f t="shared" si="157"/>
        <v/>
      </c>
      <c r="R1285" s="21" t="str">
        <f t="shared" si="158"/>
        <v/>
      </c>
      <c r="S1285" s="7" t="str">
        <f>IF(ROW()-5&lt;=Kontroll!$B$8,1,"")</f>
        <v/>
      </c>
    </row>
    <row r="1286" spans="1:19" x14ac:dyDescent="0.2">
      <c r="A1286" s="7" t="str">
        <f t="shared" ref="A1286:A1349" si="160">IF($S1286="","",ROW()-5)</f>
        <v/>
      </c>
      <c r="B1286" s="7" t="str">
        <f>IF($S1286="","",INT(($A1286-1)/Kontroll!$B$6)+1)</f>
        <v/>
      </c>
      <c r="C1286" s="7" t="str">
        <f>IF($S1286="","",MOD($A1286-1,Kontroll!$B$6)+1)</f>
        <v/>
      </c>
      <c r="D1286" s="15" t="str">
        <f>IF($S1286="","",INDEX(Transjer!$A$6:$A$125,$B1286))</f>
        <v/>
      </c>
      <c r="E1286" s="15" t="str">
        <f>IF($S1286="","",INDEX(Transjer!$B$6:$B$125,$B1286))</f>
        <v/>
      </c>
      <c r="F1286" s="16" t="str">
        <f>IF($S1286="","",INDEX(Transjer!$C$6:$C$125,$B1286))</f>
        <v/>
      </c>
      <c r="G1286" s="17" t="str">
        <f>IF($S1286="","",INDEX(Skjermingsrenter!$A$6:$A$35,$C1286))</f>
        <v/>
      </c>
      <c r="H1286" s="18" t="str">
        <f>IF($S1286="","",INDEX(Transjer!$D$6:$D$125,$B1286))</f>
        <v/>
      </c>
      <c r="I1286" s="18" t="str">
        <f>IF($S1286="","",INDEX(Transjer!$E$6:$E$125,$B1286))</f>
        <v/>
      </c>
      <c r="J1286" s="19" t="str">
        <f>IF($S1286="","",INDEX(Skjermingsrenter!$B$6:$B$35,$C1286))</f>
        <v/>
      </c>
      <c r="K1286" s="20" t="str">
        <f t="shared" ref="K1286:K1349" si="161">IF($S1286="","",MAX(DATE($G1286,1,1),$F1286))</f>
        <v/>
      </c>
      <c r="L1286" s="21" t="str">
        <f>IF($S1286="","",IF($G1286&lt;YEAR($F1286),0,$H1286*SUMIFS(Utbytter!$D$6:$D$1005,Utbytter!$A$6:$A$1005,$E1286,Utbytter!$B$6:$B$1005,"&gt;="&amp;$K1286,Utbytter!$B$6:$B$1005,"&lt;="&amp;DATE($G1286,12,31))))</f>
        <v/>
      </c>
      <c r="M1286" s="21" t="str">
        <f t="shared" si="159"/>
        <v/>
      </c>
      <c r="N1286" s="21" t="str">
        <f t="shared" ref="N1286:N1349" si="162">IF($S1286="","",IF($F1286&lt;=DATE($G1286,12,31),($I1286+$M1286)*$J1286,0))</f>
        <v/>
      </c>
      <c r="O1286" s="21" t="str">
        <f t="shared" ref="O1286:O1349" si="163">IF($S1286="","",$M1286+$N1286)</f>
        <v/>
      </c>
      <c r="P1286" s="21" t="str">
        <f t="shared" ref="P1286:P1349" si="164">IF($S1286="","",MIN($L1286,$O1286))</f>
        <v/>
      </c>
      <c r="Q1286" s="21" t="str">
        <f t="shared" ref="Q1286:Q1349" si="165">IF($S1286="","",$O1286-$P1286)</f>
        <v/>
      </c>
      <c r="R1286" s="21" t="str">
        <f t="shared" ref="R1286:R1349" si="166">IF($S1286="","",$L1286-$P1286)</f>
        <v/>
      </c>
      <c r="S1286" s="7" t="str">
        <f>IF(ROW()-5&lt;=Kontroll!$B$8,1,"")</f>
        <v/>
      </c>
    </row>
    <row r="1287" spans="1:19" x14ac:dyDescent="0.2">
      <c r="A1287" s="7" t="str">
        <f t="shared" si="160"/>
        <v/>
      </c>
      <c r="B1287" s="7" t="str">
        <f>IF($S1287="","",INT(($A1287-1)/Kontroll!$B$6)+1)</f>
        <v/>
      </c>
      <c r="C1287" s="7" t="str">
        <f>IF($S1287="","",MOD($A1287-1,Kontroll!$B$6)+1)</f>
        <v/>
      </c>
      <c r="D1287" s="15" t="str">
        <f>IF($S1287="","",INDEX(Transjer!$A$6:$A$125,$B1287))</f>
        <v/>
      </c>
      <c r="E1287" s="15" t="str">
        <f>IF($S1287="","",INDEX(Transjer!$B$6:$B$125,$B1287))</f>
        <v/>
      </c>
      <c r="F1287" s="16" t="str">
        <f>IF($S1287="","",INDEX(Transjer!$C$6:$C$125,$B1287))</f>
        <v/>
      </c>
      <c r="G1287" s="17" t="str">
        <f>IF($S1287="","",INDEX(Skjermingsrenter!$A$6:$A$35,$C1287))</f>
        <v/>
      </c>
      <c r="H1287" s="18" t="str">
        <f>IF($S1287="","",INDEX(Transjer!$D$6:$D$125,$B1287))</f>
        <v/>
      </c>
      <c r="I1287" s="18" t="str">
        <f>IF($S1287="","",INDEX(Transjer!$E$6:$E$125,$B1287))</f>
        <v/>
      </c>
      <c r="J1287" s="19" t="str">
        <f>IF($S1287="","",INDEX(Skjermingsrenter!$B$6:$B$35,$C1287))</f>
        <v/>
      </c>
      <c r="K1287" s="20" t="str">
        <f t="shared" si="161"/>
        <v/>
      </c>
      <c r="L1287" s="21" t="str">
        <f>IF($S1287="","",IF($G1287&lt;YEAR($F1287),0,$H1287*SUMIFS(Utbytter!$D$6:$D$1005,Utbytter!$A$6:$A$1005,$E1287,Utbytter!$B$6:$B$1005,"&gt;="&amp;$K1287,Utbytter!$B$6:$B$1005,"&lt;="&amp;DATE($G1287,12,31))))</f>
        <v/>
      </c>
      <c r="M1287" s="21" t="str">
        <f t="shared" ref="M1287:M1350" si="167">IF($S1287="","",IF($C1287=1,0,IF($D1287=$D1286,$Q1286,0)))</f>
        <v/>
      </c>
      <c r="N1287" s="21" t="str">
        <f t="shared" si="162"/>
        <v/>
      </c>
      <c r="O1287" s="21" t="str">
        <f t="shared" si="163"/>
        <v/>
      </c>
      <c r="P1287" s="21" t="str">
        <f t="shared" si="164"/>
        <v/>
      </c>
      <c r="Q1287" s="21" t="str">
        <f t="shared" si="165"/>
        <v/>
      </c>
      <c r="R1287" s="21" t="str">
        <f t="shared" si="166"/>
        <v/>
      </c>
      <c r="S1287" s="7" t="str">
        <f>IF(ROW()-5&lt;=Kontroll!$B$8,1,"")</f>
        <v/>
      </c>
    </row>
    <row r="1288" spans="1:19" x14ac:dyDescent="0.2">
      <c r="A1288" s="7" t="str">
        <f t="shared" si="160"/>
        <v/>
      </c>
      <c r="B1288" s="7" t="str">
        <f>IF($S1288="","",INT(($A1288-1)/Kontroll!$B$6)+1)</f>
        <v/>
      </c>
      <c r="C1288" s="7" t="str">
        <f>IF($S1288="","",MOD($A1288-1,Kontroll!$B$6)+1)</f>
        <v/>
      </c>
      <c r="D1288" s="15" t="str">
        <f>IF($S1288="","",INDEX(Transjer!$A$6:$A$125,$B1288))</f>
        <v/>
      </c>
      <c r="E1288" s="15" t="str">
        <f>IF($S1288="","",INDEX(Transjer!$B$6:$B$125,$B1288))</f>
        <v/>
      </c>
      <c r="F1288" s="16" t="str">
        <f>IF($S1288="","",INDEX(Transjer!$C$6:$C$125,$B1288))</f>
        <v/>
      </c>
      <c r="G1288" s="17" t="str">
        <f>IF($S1288="","",INDEX(Skjermingsrenter!$A$6:$A$35,$C1288))</f>
        <v/>
      </c>
      <c r="H1288" s="18" t="str">
        <f>IF($S1288="","",INDEX(Transjer!$D$6:$D$125,$B1288))</f>
        <v/>
      </c>
      <c r="I1288" s="18" t="str">
        <f>IF($S1288="","",INDEX(Transjer!$E$6:$E$125,$B1288))</f>
        <v/>
      </c>
      <c r="J1288" s="19" t="str">
        <f>IF($S1288="","",INDEX(Skjermingsrenter!$B$6:$B$35,$C1288))</f>
        <v/>
      </c>
      <c r="K1288" s="20" t="str">
        <f t="shared" si="161"/>
        <v/>
      </c>
      <c r="L1288" s="21" t="str">
        <f>IF($S1288="","",IF($G1288&lt;YEAR($F1288),0,$H1288*SUMIFS(Utbytter!$D$6:$D$1005,Utbytter!$A$6:$A$1005,$E1288,Utbytter!$B$6:$B$1005,"&gt;="&amp;$K1288,Utbytter!$B$6:$B$1005,"&lt;="&amp;DATE($G1288,12,31))))</f>
        <v/>
      </c>
      <c r="M1288" s="21" t="str">
        <f t="shared" si="167"/>
        <v/>
      </c>
      <c r="N1288" s="21" t="str">
        <f t="shared" si="162"/>
        <v/>
      </c>
      <c r="O1288" s="21" t="str">
        <f t="shared" si="163"/>
        <v/>
      </c>
      <c r="P1288" s="21" t="str">
        <f t="shared" si="164"/>
        <v/>
      </c>
      <c r="Q1288" s="21" t="str">
        <f t="shared" si="165"/>
        <v/>
      </c>
      <c r="R1288" s="21" t="str">
        <f t="shared" si="166"/>
        <v/>
      </c>
      <c r="S1288" s="7" t="str">
        <f>IF(ROW()-5&lt;=Kontroll!$B$8,1,"")</f>
        <v/>
      </c>
    </row>
    <row r="1289" spans="1:19" x14ac:dyDescent="0.2">
      <c r="A1289" s="7" t="str">
        <f t="shared" si="160"/>
        <v/>
      </c>
      <c r="B1289" s="7" t="str">
        <f>IF($S1289="","",INT(($A1289-1)/Kontroll!$B$6)+1)</f>
        <v/>
      </c>
      <c r="C1289" s="7" t="str">
        <f>IF($S1289="","",MOD($A1289-1,Kontroll!$B$6)+1)</f>
        <v/>
      </c>
      <c r="D1289" s="15" t="str">
        <f>IF($S1289="","",INDEX(Transjer!$A$6:$A$125,$B1289))</f>
        <v/>
      </c>
      <c r="E1289" s="15" t="str">
        <f>IF($S1289="","",INDEX(Transjer!$B$6:$B$125,$B1289))</f>
        <v/>
      </c>
      <c r="F1289" s="16" t="str">
        <f>IF($S1289="","",INDEX(Transjer!$C$6:$C$125,$B1289))</f>
        <v/>
      </c>
      <c r="G1289" s="17" t="str">
        <f>IF($S1289="","",INDEX(Skjermingsrenter!$A$6:$A$35,$C1289))</f>
        <v/>
      </c>
      <c r="H1289" s="18" t="str">
        <f>IF($S1289="","",INDEX(Transjer!$D$6:$D$125,$B1289))</f>
        <v/>
      </c>
      <c r="I1289" s="18" t="str">
        <f>IF($S1289="","",INDEX(Transjer!$E$6:$E$125,$B1289))</f>
        <v/>
      </c>
      <c r="J1289" s="19" t="str">
        <f>IF($S1289="","",INDEX(Skjermingsrenter!$B$6:$B$35,$C1289))</f>
        <v/>
      </c>
      <c r="K1289" s="20" t="str">
        <f t="shared" si="161"/>
        <v/>
      </c>
      <c r="L1289" s="21" t="str">
        <f>IF($S1289="","",IF($G1289&lt;YEAR($F1289),0,$H1289*SUMIFS(Utbytter!$D$6:$D$1005,Utbytter!$A$6:$A$1005,$E1289,Utbytter!$B$6:$B$1005,"&gt;="&amp;$K1289,Utbytter!$B$6:$B$1005,"&lt;="&amp;DATE($G1289,12,31))))</f>
        <v/>
      </c>
      <c r="M1289" s="21" t="str">
        <f t="shared" si="167"/>
        <v/>
      </c>
      <c r="N1289" s="21" t="str">
        <f t="shared" si="162"/>
        <v/>
      </c>
      <c r="O1289" s="21" t="str">
        <f t="shared" si="163"/>
        <v/>
      </c>
      <c r="P1289" s="21" t="str">
        <f t="shared" si="164"/>
        <v/>
      </c>
      <c r="Q1289" s="21" t="str">
        <f t="shared" si="165"/>
        <v/>
      </c>
      <c r="R1289" s="21" t="str">
        <f t="shared" si="166"/>
        <v/>
      </c>
      <c r="S1289" s="7" t="str">
        <f>IF(ROW()-5&lt;=Kontroll!$B$8,1,"")</f>
        <v/>
      </c>
    </row>
    <row r="1290" spans="1:19" x14ac:dyDescent="0.2">
      <c r="A1290" s="7" t="str">
        <f t="shared" si="160"/>
        <v/>
      </c>
      <c r="B1290" s="7" t="str">
        <f>IF($S1290="","",INT(($A1290-1)/Kontroll!$B$6)+1)</f>
        <v/>
      </c>
      <c r="C1290" s="7" t="str">
        <f>IF($S1290="","",MOD($A1290-1,Kontroll!$B$6)+1)</f>
        <v/>
      </c>
      <c r="D1290" s="15" t="str">
        <f>IF($S1290="","",INDEX(Transjer!$A$6:$A$125,$B1290))</f>
        <v/>
      </c>
      <c r="E1290" s="15" t="str">
        <f>IF($S1290="","",INDEX(Transjer!$B$6:$B$125,$B1290))</f>
        <v/>
      </c>
      <c r="F1290" s="16" t="str">
        <f>IF($S1290="","",INDEX(Transjer!$C$6:$C$125,$B1290))</f>
        <v/>
      </c>
      <c r="G1290" s="17" t="str">
        <f>IF($S1290="","",INDEX(Skjermingsrenter!$A$6:$A$35,$C1290))</f>
        <v/>
      </c>
      <c r="H1290" s="18" t="str">
        <f>IF($S1290="","",INDEX(Transjer!$D$6:$D$125,$B1290))</f>
        <v/>
      </c>
      <c r="I1290" s="18" t="str">
        <f>IF($S1290="","",INDEX(Transjer!$E$6:$E$125,$B1290))</f>
        <v/>
      </c>
      <c r="J1290" s="19" t="str">
        <f>IF($S1290="","",INDEX(Skjermingsrenter!$B$6:$B$35,$C1290))</f>
        <v/>
      </c>
      <c r="K1290" s="20" t="str">
        <f t="shared" si="161"/>
        <v/>
      </c>
      <c r="L1290" s="21" t="str">
        <f>IF($S1290="","",IF($G1290&lt;YEAR($F1290),0,$H1290*SUMIFS(Utbytter!$D$6:$D$1005,Utbytter!$A$6:$A$1005,$E1290,Utbytter!$B$6:$B$1005,"&gt;="&amp;$K1290,Utbytter!$B$6:$B$1005,"&lt;="&amp;DATE($G1290,12,31))))</f>
        <v/>
      </c>
      <c r="M1290" s="21" t="str">
        <f t="shared" si="167"/>
        <v/>
      </c>
      <c r="N1290" s="21" t="str">
        <f t="shared" si="162"/>
        <v/>
      </c>
      <c r="O1290" s="21" t="str">
        <f t="shared" si="163"/>
        <v/>
      </c>
      <c r="P1290" s="21" t="str">
        <f t="shared" si="164"/>
        <v/>
      </c>
      <c r="Q1290" s="21" t="str">
        <f t="shared" si="165"/>
        <v/>
      </c>
      <c r="R1290" s="21" t="str">
        <f t="shared" si="166"/>
        <v/>
      </c>
      <c r="S1290" s="7" t="str">
        <f>IF(ROW()-5&lt;=Kontroll!$B$8,1,"")</f>
        <v/>
      </c>
    </row>
    <row r="1291" spans="1:19" x14ac:dyDescent="0.2">
      <c r="A1291" s="7" t="str">
        <f t="shared" si="160"/>
        <v/>
      </c>
      <c r="B1291" s="7" t="str">
        <f>IF($S1291="","",INT(($A1291-1)/Kontroll!$B$6)+1)</f>
        <v/>
      </c>
      <c r="C1291" s="7" t="str">
        <f>IF($S1291="","",MOD($A1291-1,Kontroll!$B$6)+1)</f>
        <v/>
      </c>
      <c r="D1291" s="15" t="str">
        <f>IF($S1291="","",INDEX(Transjer!$A$6:$A$125,$B1291))</f>
        <v/>
      </c>
      <c r="E1291" s="15" t="str">
        <f>IF($S1291="","",INDEX(Transjer!$B$6:$B$125,$B1291))</f>
        <v/>
      </c>
      <c r="F1291" s="16" t="str">
        <f>IF($S1291="","",INDEX(Transjer!$C$6:$C$125,$B1291))</f>
        <v/>
      </c>
      <c r="G1291" s="17" t="str">
        <f>IF($S1291="","",INDEX(Skjermingsrenter!$A$6:$A$35,$C1291))</f>
        <v/>
      </c>
      <c r="H1291" s="18" t="str">
        <f>IF($S1291="","",INDEX(Transjer!$D$6:$D$125,$B1291))</f>
        <v/>
      </c>
      <c r="I1291" s="18" t="str">
        <f>IF($S1291="","",INDEX(Transjer!$E$6:$E$125,$B1291))</f>
        <v/>
      </c>
      <c r="J1291" s="19" t="str">
        <f>IF($S1291="","",INDEX(Skjermingsrenter!$B$6:$B$35,$C1291))</f>
        <v/>
      </c>
      <c r="K1291" s="20" t="str">
        <f t="shared" si="161"/>
        <v/>
      </c>
      <c r="L1291" s="21" t="str">
        <f>IF($S1291="","",IF($G1291&lt;YEAR($F1291),0,$H1291*SUMIFS(Utbytter!$D$6:$D$1005,Utbytter!$A$6:$A$1005,$E1291,Utbytter!$B$6:$B$1005,"&gt;="&amp;$K1291,Utbytter!$B$6:$B$1005,"&lt;="&amp;DATE($G1291,12,31))))</f>
        <v/>
      </c>
      <c r="M1291" s="21" t="str">
        <f t="shared" si="167"/>
        <v/>
      </c>
      <c r="N1291" s="21" t="str">
        <f t="shared" si="162"/>
        <v/>
      </c>
      <c r="O1291" s="21" t="str">
        <f t="shared" si="163"/>
        <v/>
      </c>
      <c r="P1291" s="21" t="str">
        <f t="shared" si="164"/>
        <v/>
      </c>
      <c r="Q1291" s="21" t="str">
        <f t="shared" si="165"/>
        <v/>
      </c>
      <c r="R1291" s="21" t="str">
        <f t="shared" si="166"/>
        <v/>
      </c>
      <c r="S1291" s="7" t="str">
        <f>IF(ROW()-5&lt;=Kontroll!$B$8,1,"")</f>
        <v/>
      </c>
    </row>
    <row r="1292" spans="1:19" x14ac:dyDescent="0.2">
      <c r="A1292" s="7" t="str">
        <f t="shared" si="160"/>
        <v/>
      </c>
      <c r="B1292" s="7" t="str">
        <f>IF($S1292="","",INT(($A1292-1)/Kontroll!$B$6)+1)</f>
        <v/>
      </c>
      <c r="C1292" s="7" t="str">
        <f>IF($S1292="","",MOD($A1292-1,Kontroll!$B$6)+1)</f>
        <v/>
      </c>
      <c r="D1292" s="15" t="str">
        <f>IF($S1292="","",INDEX(Transjer!$A$6:$A$125,$B1292))</f>
        <v/>
      </c>
      <c r="E1292" s="15" t="str">
        <f>IF($S1292="","",INDEX(Transjer!$B$6:$B$125,$B1292))</f>
        <v/>
      </c>
      <c r="F1292" s="16" t="str">
        <f>IF($S1292="","",INDEX(Transjer!$C$6:$C$125,$B1292))</f>
        <v/>
      </c>
      <c r="G1292" s="17" t="str">
        <f>IF($S1292="","",INDEX(Skjermingsrenter!$A$6:$A$35,$C1292))</f>
        <v/>
      </c>
      <c r="H1292" s="18" t="str">
        <f>IF($S1292="","",INDEX(Transjer!$D$6:$D$125,$B1292))</f>
        <v/>
      </c>
      <c r="I1292" s="18" t="str">
        <f>IF($S1292="","",INDEX(Transjer!$E$6:$E$125,$B1292))</f>
        <v/>
      </c>
      <c r="J1292" s="19" t="str">
        <f>IF($S1292="","",INDEX(Skjermingsrenter!$B$6:$B$35,$C1292))</f>
        <v/>
      </c>
      <c r="K1292" s="20" t="str">
        <f t="shared" si="161"/>
        <v/>
      </c>
      <c r="L1292" s="21" t="str">
        <f>IF($S1292="","",IF($G1292&lt;YEAR($F1292),0,$H1292*SUMIFS(Utbytter!$D$6:$D$1005,Utbytter!$A$6:$A$1005,$E1292,Utbytter!$B$6:$B$1005,"&gt;="&amp;$K1292,Utbytter!$B$6:$B$1005,"&lt;="&amp;DATE($G1292,12,31))))</f>
        <v/>
      </c>
      <c r="M1292" s="21" t="str">
        <f t="shared" si="167"/>
        <v/>
      </c>
      <c r="N1292" s="21" t="str">
        <f t="shared" si="162"/>
        <v/>
      </c>
      <c r="O1292" s="21" t="str">
        <f t="shared" si="163"/>
        <v/>
      </c>
      <c r="P1292" s="21" t="str">
        <f t="shared" si="164"/>
        <v/>
      </c>
      <c r="Q1292" s="21" t="str">
        <f t="shared" si="165"/>
        <v/>
      </c>
      <c r="R1292" s="21" t="str">
        <f t="shared" si="166"/>
        <v/>
      </c>
      <c r="S1292" s="7" t="str">
        <f>IF(ROW()-5&lt;=Kontroll!$B$8,1,"")</f>
        <v/>
      </c>
    </row>
    <row r="1293" spans="1:19" x14ac:dyDescent="0.2">
      <c r="A1293" s="7" t="str">
        <f t="shared" si="160"/>
        <v/>
      </c>
      <c r="B1293" s="7" t="str">
        <f>IF($S1293="","",INT(($A1293-1)/Kontroll!$B$6)+1)</f>
        <v/>
      </c>
      <c r="C1293" s="7" t="str">
        <f>IF($S1293="","",MOD($A1293-1,Kontroll!$B$6)+1)</f>
        <v/>
      </c>
      <c r="D1293" s="15" t="str">
        <f>IF($S1293="","",INDEX(Transjer!$A$6:$A$125,$B1293))</f>
        <v/>
      </c>
      <c r="E1293" s="15" t="str">
        <f>IF($S1293="","",INDEX(Transjer!$B$6:$B$125,$B1293))</f>
        <v/>
      </c>
      <c r="F1293" s="16" t="str">
        <f>IF($S1293="","",INDEX(Transjer!$C$6:$C$125,$B1293))</f>
        <v/>
      </c>
      <c r="G1293" s="17" t="str">
        <f>IF($S1293="","",INDEX(Skjermingsrenter!$A$6:$A$35,$C1293))</f>
        <v/>
      </c>
      <c r="H1293" s="18" t="str">
        <f>IF($S1293="","",INDEX(Transjer!$D$6:$D$125,$B1293))</f>
        <v/>
      </c>
      <c r="I1293" s="18" t="str">
        <f>IF($S1293="","",INDEX(Transjer!$E$6:$E$125,$B1293))</f>
        <v/>
      </c>
      <c r="J1293" s="19" t="str">
        <f>IF($S1293="","",INDEX(Skjermingsrenter!$B$6:$B$35,$C1293))</f>
        <v/>
      </c>
      <c r="K1293" s="20" t="str">
        <f t="shared" si="161"/>
        <v/>
      </c>
      <c r="L1293" s="21" t="str">
        <f>IF($S1293="","",IF($G1293&lt;YEAR($F1293),0,$H1293*SUMIFS(Utbytter!$D$6:$D$1005,Utbytter!$A$6:$A$1005,$E1293,Utbytter!$B$6:$B$1005,"&gt;="&amp;$K1293,Utbytter!$B$6:$B$1005,"&lt;="&amp;DATE($G1293,12,31))))</f>
        <v/>
      </c>
      <c r="M1293" s="21" t="str">
        <f t="shared" si="167"/>
        <v/>
      </c>
      <c r="N1293" s="21" t="str">
        <f t="shared" si="162"/>
        <v/>
      </c>
      <c r="O1293" s="21" t="str">
        <f t="shared" si="163"/>
        <v/>
      </c>
      <c r="P1293" s="21" t="str">
        <f t="shared" si="164"/>
        <v/>
      </c>
      <c r="Q1293" s="21" t="str">
        <f t="shared" si="165"/>
        <v/>
      </c>
      <c r="R1293" s="21" t="str">
        <f t="shared" si="166"/>
        <v/>
      </c>
      <c r="S1293" s="7" t="str">
        <f>IF(ROW()-5&lt;=Kontroll!$B$8,1,"")</f>
        <v/>
      </c>
    </row>
    <row r="1294" spans="1:19" x14ac:dyDescent="0.2">
      <c r="A1294" s="7" t="str">
        <f t="shared" si="160"/>
        <v/>
      </c>
      <c r="B1294" s="7" t="str">
        <f>IF($S1294="","",INT(($A1294-1)/Kontroll!$B$6)+1)</f>
        <v/>
      </c>
      <c r="C1294" s="7" t="str">
        <f>IF($S1294="","",MOD($A1294-1,Kontroll!$B$6)+1)</f>
        <v/>
      </c>
      <c r="D1294" s="15" t="str">
        <f>IF($S1294="","",INDEX(Transjer!$A$6:$A$125,$B1294))</f>
        <v/>
      </c>
      <c r="E1294" s="15" t="str">
        <f>IF($S1294="","",INDEX(Transjer!$B$6:$B$125,$B1294))</f>
        <v/>
      </c>
      <c r="F1294" s="16" t="str">
        <f>IF($S1294="","",INDEX(Transjer!$C$6:$C$125,$B1294))</f>
        <v/>
      </c>
      <c r="G1294" s="17" t="str">
        <f>IF($S1294="","",INDEX(Skjermingsrenter!$A$6:$A$35,$C1294))</f>
        <v/>
      </c>
      <c r="H1294" s="18" t="str">
        <f>IF($S1294="","",INDEX(Transjer!$D$6:$D$125,$B1294))</f>
        <v/>
      </c>
      <c r="I1294" s="18" t="str">
        <f>IF($S1294="","",INDEX(Transjer!$E$6:$E$125,$B1294))</f>
        <v/>
      </c>
      <c r="J1294" s="19" t="str">
        <f>IF($S1294="","",INDEX(Skjermingsrenter!$B$6:$B$35,$C1294))</f>
        <v/>
      </c>
      <c r="K1294" s="20" t="str">
        <f t="shared" si="161"/>
        <v/>
      </c>
      <c r="L1294" s="21" t="str">
        <f>IF($S1294="","",IF($G1294&lt;YEAR($F1294),0,$H1294*SUMIFS(Utbytter!$D$6:$D$1005,Utbytter!$A$6:$A$1005,$E1294,Utbytter!$B$6:$B$1005,"&gt;="&amp;$K1294,Utbytter!$B$6:$B$1005,"&lt;="&amp;DATE($G1294,12,31))))</f>
        <v/>
      </c>
      <c r="M1294" s="21" t="str">
        <f t="shared" si="167"/>
        <v/>
      </c>
      <c r="N1294" s="21" t="str">
        <f t="shared" si="162"/>
        <v/>
      </c>
      <c r="O1294" s="21" t="str">
        <f t="shared" si="163"/>
        <v/>
      </c>
      <c r="P1294" s="21" t="str">
        <f t="shared" si="164"/>
        <v/>
      </c>
      <c r="Q1294" s="21" t="str">
        <f t="shared" si="165"/>
        <v/>
      </c>
      <c r="R1294" s="21" t="str">
        <f t="shared" si="166"/>
        <v/>
      </c>
      <c r="S1294" s="7" t="str">
        <f>IF(ROW()-5&lt;=Kontroll!$B$8,1,"")</f>
        <v/>
      </c>
    </row>
    <row r="1295" spans="1:19" x14ac:dyDescent="0.2">
      <c r="A1295" s="7" t="str">
        <f t="shared" si="160"/>
        <v/>
      </c>
      <c r="B1295" s="7" t="str">
        <f>IF($S1295="","",INT(($A1295-1)/Kontroll!$B$6)+1)</f>
        <v/>
      </c>
      <c r="C1295" s="7" t="str">
        <f>IF($S1295="","",MOD($A1295-1,Kontroll!$B$6)+1)</f>
        <v/>
      </c>
      <c r="D1295" s="15" t="str">
        <f>IF($S1295="","",INDEX(Transjer!$A$6:$A$125,$B1295))</f>
        <v/>
      </c>
      <c r="E1295" s="15" t="str">
        <f>IF($S1295="","",INDEX(Transjer!$B$6:$B$125,$B1295))</f>
        <v/>
      </c>
      <c r="F1295" s="16" t="str">
        <f>IF($S1295="","",INDEX(Transjer!$C$6:$C$125,$B1295))</f>
        <v/>
      </c>
      <c r="G1295" s="17" t="str">
        <f>IF($S1295="","",INDEX(Skjermingsrenter!$A$6:$A$35,$C1295))</f>
        <v/>
      </c>
      <c r="H1295" s="18" t="str">
        <f>IF($S1295="","",INDEX(Transjer!$D$6:$D$125,$B1295))</f>
        <v/>
      </c>
      <c r="I1295" s="18" t="str">
        <f>IF($S1295="","",INDEX(Transjer!$E$6:$E$125,$B1295))</f>
        <v/>
      </c>
      <c r="J1295" s="19" t="str">
        <f>IF($S1295="","",INDEX(Skjermingsrenter!$B$6:$B$35,$C1295))</f>
        <v/>
      </c>
      <c r="K1295" s="20" t="str">
        <f t="shared" si="161"/>
        <v/>
      </c>
      <c r="L1295" s="21" t="str">
        <f>IF($S1295="","",IF($G1295&lt;YEAR($F1295),0,$H1295*SUMIFS(Utbytter!$D$6:$D$1005,Utbytter!$A$6:$A$1005,$E1295,Utbytter!$B$6:$B$1005,"&gt;="&amp;$K1295,Utbytter!$B$6:$B$1005,"&lt;="&amp;DATE($G1295,12,31))))</f>
        <v/>
      </c>
      <c r="M1295" s="21" t="str">
        <f t="shared" si="167"/>
        <v/>
      </c>
      <c r="N1295" s="21" t="str">
        <f t="shared" si="162"/>
        <v/>
      </c>
      <c r="O1295" s="21" t="str">
        <f t="shared" si="163"/>
        <v/>
      </c>
      <c r="P1295" s="21" t="str">
        <f t="shared" si="164"/>
        <v/>
      </c>
      <c r="Q1295" s="21" t="str">
        <f t="shared" si="165"/>
        <v/>
      </c>
      <c r="R1295" s="21" t="str">
        <f t="shared" si="166"/>
        <v/>
      </c>
      <c r="S1295" s="7" t="str">
        <f>IF(ROW()-5&lt;=Kontroll!$B$8,1,"")</f>
        <v/>
      </c>
    </row>
    <row r="1296" spans="1:19" x14ac:dyDescent="0.2">
      <c r="A1296" s="7" t="str">
        <f t="shared" si="160"/>
        <v/>
      </c>
      <c r="B1296" s="7" t="str">
        <f>IF($S1296="","",INT(($A1296-1)/Kontroll!$B$6)+1)</f>
        <v/>
      </c>
      <c r="C1296" s="7" t="str">
        <f>IF($S1296="","",MOD($A1296-1,Kontroll!$B$6)+1)</f>
        <v/>
      </c>
      <c r="D1296" s="15" t="str">
        <f>IF($S1296="","",INDEX(Transjer!$A$6:$A$125,$B1296))</f>
        <v/>
      </c>
      <c r="E1296" s="15" t="str">
        <f>IF($S1296="","",INDEX(Transjer!$B$6:$B$125,$B1296))</f>
        <v/>
      </c>
      <c r="F1296" s="16" t="str">
        <f>IF($S1296="","",INDEX(Transjer!$C$6:$C$125,$B1296))</f>
        <v/>
      </c>
      <c r="G1296" s="17" t="str">
        <f>IF($S1296="","",INDEX(Skjermingsrenter!$A$6:$A$35,$C1296))</f>
        <v/>
      </c>
      <c r="H1296" s="18" t="str">
        <f>IF($S1296="","",INDEX(Transjer!$D$6:$D$125,$B1296))</f>
        <v/>
      </c>
      <c r="I1296" s="18" t="str">
        <f>IF($S1296="","",INDEX(Transjer!$E$6:$E$125,$B1296))</f>
        <v/>
      </c>
      <c r="J1296" s="19" t="str">
        <f>IF($S1296="","",INDEX(Skjermingsrenter!$B$6:$B$35,$C1296))</f>
        <v/>
      </c>
      <c r="K1296" s="20" t="str">
        <f t="shared" si="161"/>
        <v/>
      </c>
      <c r="L1296" s="21" t="str">
        <f>IF($S1296="","",IF($G1296&lt;YEAR($F1296),0,$H1296*SUMIFS(Utbytter!$D$6:$D$1005,Utbytter!$A$6:$A$1005,$E1296,Utbytter!$B$6:$B$1005,"&gt;="&amp;$K1296,Utbytter!$B$6:$B$1005,"&lt;="&amp;DATE($G1296,12,31))))</f>
        <v/>
      </c>
      <c r="M1296" s="21" t="str">
        <f t="shared" si="167"/>
        <v/>
      </c>
      <c r="N1296" s="21" t="str">
        <f t="shared" si="162"/>
        <v/>
      </c>
      <c r="O1296" s="21" t="str">
        <f t="shared" si="163"/>
        <v/>
      </c>
      <c r="P1296" s="21" t="str">
        <f t="shared" si="164"/>
        <v/>
      </c>
      <c r="Q1296" s="21" t="str">
        <f t="shared" si="165"/>
        <v/>
      </c>
      <c r="R1296" s="21" t="str">
        <f t="shared" si="166"/>
        <v/>
      </c>
      <c r="S1296" s="7" t="str">
        <f>IF(ROW()-5&lt;=Kontroll!$B$8,1,"")</f>
        <v/>
      </c>
    </row>
    <row r="1297" spans="1:19" x14ac:dyDescent="0.2">
      <c r="A1297" s="7" t="str">
        <f t="shared" si="160"/>
        <v/>
      </c>
      <c r="B1297" s="7" t="str">
        <f>IF($S1297="","",INT(($A1297-1)/Kontroll!$B$6)+1)</f>
        <v/>
      </c>
      <c r="C1297" s="7" t="str">
        <f>IF($S1297="","",MOD($A1297-1,Kontroll!$B$6)+1)</f>
        <v/>
      </c>
      <c r="D1297" s="15" t="str">
        <f>IF($S1297="","",INDEX(Transjer!$A$6:$A$125,$B1297))</f>
        <v/>
      </c>
      <c r="E1297" s="15" t="str">
        <f>IF($S1297="","",INDEX(Transjer!$B$6:$B$125,$B1297))</f>
        <v/>
      </c>
      <c r="F1297" s="16" t="str">
        <f>IF($S1297="","",INDEX(Transjer!$C$6:$C$125,$B1297))</f>
        <v/>
      </c>
      <c r="G1297" s="17" t="str">
        <f>IF($S1297="","",INDEX(Skjermingsrenter!$A$6:$A$35,$C1297))</f>
        <v/>
      </c>
      <c r="H1297" s="18" t="str">
        <f>IF($S1297="","",INDEX(Transjer!$D$6:$D$125,$B1297))</f>
        <v/>
      </c>
      <c r="I1297" s="18" t="str">
        <f>IF($S1297="","",INDEX(Transjer!$E$6:$E$125,$B1297))</f>
        <v/>
      </c>
      <c r="J1297" s="19" t="str">
        <f>IF($S1297="","",INDEX(Skjermingsrenter!$B$6:$B$35,$C1297))</f>
        <v/>
      </c>
      <c r="K1297" s="20" t="str">
        <f t="shared" si="161"/>
        <v/>
      </c>
      <c r="L1297" s="21" t="str">
        <f>IF($S1297="","",IF($G1297&lt;YEAR($F1297),0,$H1297*SUMIFS(Utbytter!$D$6:$D$1005,Utbytter!$A$6:$A$1005,$E1297,Utbytter!$B$6:$B$1005,"&gt;="&amp;$K1297,Utbytter!$B$6:$B$1005,"&lt;="&amp;DATE($G1297,12,31))))</f>
        <v/>
      </c>
      <c r="M1297" s="21" t="str">
        <f t="shared" si="167"/>
        <v/>
      </c>
      <c r="N1297" s="21" t="str">
        <f t="shared" si="162"/>
        <v/>
      </c>
      <c r="O1297" s="21" t="str">
        <f t="shared" si="163"/>
        <v/>
      </c>
      <c r="P1297" s="21" t="str">
        <f t="shared" si="164"/>
        <v/>
      </c>
      <c r="Q1297" s="21" t="str">
        <f t="shared" si="165"/>
        <v/>
      </c>
      <c r="R1297" s="21" t="str">
        <f t="shared" si="166"/>
        <v/>
      </c>
      <c r="S1297" s="7" t="str">
        <f>IF(ROW()-5&lt;=Kontroll!$B$8,1,"")</f>
        <v/>
      </c>
    </row>
    <row r="1298" spans="1:19" x14ac:dyDescent="0.2">
      <c r="A1298" s="7" t="str">
        <f t="shared" si="160"/>
        <v/>
      </c>
      <c r="B1298" s="7" t="str">
        <f>IF($S1298="","",INT(($A1298-1)/Kontroll!$B$6)+1)</f>
        <v/>
      </c>
      <c r="C1298" s="7" t="str">
        <f>IF($S1298="","",MOD($A1298-1,Kontroll!$B$6)+1)</f>
        <v/>
      </c>
      <c r="D1298" s="15" t="str">
        <f>IF($S1298="","",INDEX(Transjer!$A$6:$A$125,$B1298))</f>
        <v/>
      </c>
      <c r="E1298" s="15" t="str">
        <f>IF($S1298="","",INDEX(Transjer!$B$6:$B$125,$B1298))</f>
        <v/>
      </c>
      <c r="F1298" s="16" t="str">
        <f>IF($S1298="","",INDEX(Transjer!$C$6:$C$125,$B1298))</f>
        <v/>
      </c>
      <c r="G1298" s="17" t="str">
        <f>IF($S1298="","",INDEX(Skjermingsrenter!$A$6:$A$35,$C1298))</f>
        <v/>
      </c>
      <c r="H1298" s="18" t="str">
        <f>IF($S1298="","",INDEX(Transjer!$D$6:$D$125,$B1298))</f>
        <v/>
      </c>
      <c r="I1298" s="18" t="str">
        <f>IF($S1298="","",INDEX(Transjer!$E$6:$E$125,$B1298))</f>
        <v/>
      </c>
      <c r="J1298" s="19" t="str">
        <f>IF($S1298="","",INDEX(Skjermingsrenter!$B$6:$B$35,$C1298))</f>
        <v/>
      </c>
      <c r="K1298" s="20" t="str">
        <f t="shared" si="161"/>
        <v/>
      </c>
      <c r="L1298" s="21" t="str">
        <f>IF($S1298="","",IF($G1298&lt;YEAR($F1298),0,$H1298*SUMIFS(Utbytter!$D$6:$D$1005,Utbytter!$A$6:$A$1005,$E1298,Utbytter!$B$6:$B$1005,"&gt;="&amp;$K1298,Utbytter!$B$6:$B$1005,"&lt;="&amp;DATE($G1298,12,31))))</f>
        <v/>
      </c>
      <c r="M1298" s="21" t="str">
        <f t="shared" si="167"/>
        <v/>
      </c>
      <c r="N1298" s="21" t="str">
        <f t="shared" si="162"/>
        <v/>
      </c>
      <c r="O1298" s="21" t="str">
        <f t="shared" si="163"/>
        <v/>
      </c>
      <c r="P1298" s="21" t="str">
        <f t="shared" si="164"/>
        <v/>
      </c>
      <c r="Q1298" s="21" t="str">
        <f t="shared" si="165"/>
        <v/>
      </c>
      <c r="R1298" s="21" t="str">
        <f t="shared" si="166"/>
        <v/>
      </c>
      <c r="S1298" s="7" t="str">
        <f>IF(ROW()-5&lt;=Kontroll!$B$8,1,"")</f>
        <v/>
      </c>
    </row>
    <row r="1299" spans="1:19" x14ac:dyDescent="0.2">
      <c r="A1299" s="7" t="str">
        <f t="shared" si="160"/>
        <v/>
      </c>
      <c r="B1299" s="7" t="str">
        <f>IF($S1299="","",INT(($A1299-1)/Kontroll!$B$6)+1)</f>
        <v/>
      </c>
      <c r="C1299" s="7" t="str">
        <f>IF($S1299="","",MOD($A1299-1,Kontroll!$B$6)+1)</f>
        <v/>
      </c>
      <c r="D1299" s="15" t="str">
        <f>IF($S1299="","",INDEX(Transjer!$A$6:$A$125,$B1299))</f>
        <v/>
      </c>
      <c r="E1299" s="15" t="str">
        <f>IF($S1299="","",INDEX(Transjer!$B$6:$B$125,$B1299))</f>
        <v/>
      </c>
      <c r="F1299" s="16" t="str">
        <f>IF($S1299="","",INDEX(Transjer!$C$6:$C$125,$B1299))</f>
        <v/>
      </c>
      <c r="G1299" s="17" t="str">
        <f>IF($S1299="","",INDEX(Skjermingsrenter!$A$6:$A$35,$C1299))</f>
        <v/>
      </c>
      <c r="H1299" s="18" t="str">
        <f>IF($S1299="","",INDEX(Transjer!$D$6:$D$125,$B1299))</f>
        <v/>
      </c>
      <c r="I1299" s="18" t="str">
        <f>IF($S1299="","",INDEX(Transjer!$E$6:$E$125,$B1299))</f>
        <v/>
      </c>
      <c r="J1299" s="19" t="str">
        <f>IF($S1299="","",INDEX(Skjermingsrenter!$B$6:$B$35,$C1299))</f>
        <v/>
      </c>
      <c r="K1299" s="20" t="str">
        <f t="shared" si="161"/>
        <v/>
      </c>
      <c r="L1299" s="21" t="str">
        <f>IF($S1299="","",IF($G1299&lt;YEAR($F1299),0,$H1299*SUMIFS(Utbytter!$D$6:$D$1005,Utbytter!$A$6:$A$1005,$E1299,Utbytter!$B$6:$B$1005,"&gt;="&amp;$K1299,Utbytter!$B$6:$B$1005,"&lt;="&amp;DATE($G1299,12,31))))</f>
        <v/>
      </c>
      <c r="M1299" s="21" t="str">
        <f t="shared" si="167"/>
        <v/>
      </c>
      <c r="N1299" s="21" t="str">
        <f t="shared" si="162"/>
        <v/>
      </c>
      <c r="O1299" s="21" t="str">
        <f t="shared" si="163"/>
        <v/>
      </c>
      <c r="P1299" s="21" t="str">
        <f t="shared" si="164"/>
        <v/>
      </c>
      <c r="Q1299" s="21" t="str">
        <f t="shared" si="165"/>
        <v/>
      </c>
      <c r="R1299" s="21" t="str">
        <f t="shared" si="166"/>
        <v/>
      </c>
      <c r="S1299" s="7" t="str">
        <f>IF(ROW()-5&lt;=Kontroll!$B$8,1,"")</f>
        <v/>
      </c>
    </row>
    <row r="1300" spans="1:19" x14ac:dyDescent="0.2">
      <c r="A1300" s="7" t="str">
        <f t="shared" si="160"/>
        <v/>
      </c>
      <c r="B1300" s="7" t="str">
        <f>IF($S1300="","",INT(($A1300-1)/Kontroll!$B$6)+1)</f>
        <v/>
      </c>
      <c r="C1300" s="7" t="str">
        <f>IF($S1300="","",MOD($A1300-1,Kontroll!$B$6)+1)</f>
        <v/>
      </c>
      <c r="D1300" s="15" t="str">
        <f>IF($S1300="","",INDEX(Transjer!$A$6:$A$125,$B1300))</f>
        <v/>
      </c>
      <c r="E1300" s="15" t="str">
        <f>IF($S1300="","",INDEX(Transjer!$B$6:$B$125,$B1300))</f>
        <v/>
      </c>
      <c r="F1300" s="16" t="str">
        <f>IF($S1300="","",INDEX(Transjer!$C$6:$C$125,$B1300))</f>
        <v/>
      </c>
      <c r="G1300" s="17" t="str">
        <f>IF($S1300="","",INDEX(Skjermingsrenter!$A$6:$A$35,$C1300))</f>
        <v/>
      </c>
      <c r="H1300" s="18" t="str">
        <f>IF($S1300="","",INDEX(Transjer!$D$6:$D$125,$B1300))</f>
        <v/>
      </c>
      <c r="I1300" s="18" t="str">
        <f>IF($S1300="","",INDEX(Transjer!$E$6:$E$125,$B1300))</f>
        <v/>
      </c>
      <c r="J1300" s="19" t="str">
        <f>IF($S1300="","",INDEX(Skjermingsrenter!$B$6:$B$35,$C1300))</f>
        <v/>
      </c>
      <c r="K1300" s="20" t="str">
        <f t="shared" si="161"/>
        <v/>
      </c>
      <c r="L1300" s="21" t="str">
        <f>IF($S1300="","",IF($G1300&lt;YEAR($F1300),0,$H1300*SUMIFS(Utbytter!$D$6:$D$1005,Utbytter!$A$6:$A$1005,$E1300,Utbytter!$B$6:$B$1005,"&gt;="&amp;$K1300,Utbytter!$B$6:$B$1005,"&lt;="&amp;DATE($G1300,12,31))))</f>
        <v/>
      </c>
      <c r="M1300" s="21" t="str">
        <f t="shared" si="167"/>
        <v/>
      </c>
      <c r="N1300" s="21" t="str">
        <f t="shared" si="162"/>
        <v/>
      </c>
      <c r="O1300" s="21" t="str">
        <f t="shared" si="163"/>
        <v/>
      </c>
      <c r="P1300" s="21" t="str">
        <f t="shared" si="164"/>
        <v/>
      </c>
      <c r="Q1300" s="21" t="str">
        <f t="shared" si="165"/>
        <v/>
      </c>
      <c r="R1300" s="21" t="str">
        <f t="shared" si="166"/>
        <v/>
      </c>
      <c r="S1300" s="7" t="str">
        <f>IF(ROW()-5&lt;=Kontroll!$B$8,1,"")</f>
        <v/>
      </c>
    </row>
    <row r="1301" spans="1:19" x14ac:dyDescent="0.2">
      <c r="A1301" s="7" t="str">
        <f t="shared" si="160"/>
        <v/>
      </c>
      <c r="B1301" s="7" t="str">
        <f>IF($S1301="","",INT(($A1301-1)/Kontroll!$B$6)+1)</f>
        <v/>
      </c>
      <c r="C1301" s="7" t="str">
        <f>IF($S1301="","",MOD($A1301-1,Kontroll!$B$6)+1)</f>
        <v/>
      </c>
      <c r="D1301" s="15" t="str">
        <f>IF($S1301="","",INDEX(Transjer!$A$6:$A$125,$B1301))</f>
        <v/>
      </c>
      <c r="E1301" s="15" t="str">
        <f>IF($S1301="","",INDEX(Transjer!$B$6:$B$125,$B1301))</f>
        <v/>
      </c>
      <c r="F1301" s="16" t="str">
        <f>IF($S1301="","",INDEX(Transjer!$C$6:$C$125,$B1301))</f>
        <v/>
      </c>
      <c r="G1301" s="17" t="str">
        <f>IF($S1301="","",INDEX(Skjermingsrenter!$A$6:$A$35,$C1301))</f>
        <v/>
      </c>
      <c r="H1301" s="18" t="str">
        <f>IF($S1301="","",INDEX(Transjer!$D$6:$D$125,$B1301))</f>
        <v/>
      </c>
      <c r="I1301" s="18" t="str">
        <f>IF($S1301="","",INDEX(Transjer!$E$6:$E$125,$B1301))</f>
        <v/>
      </c>
      <c r="J1301" s="19" t="str">
        <f>IF($S1301="","",INDEX(Skjermingsrenter!$B$6:$B$35,$C1301))</f>
        <v/>
      </c>
      <c r="K1301" s="20" t="str">
        <f t="shared" si="161"/>
        <v/>
      </c>
      <c r="L1301" s="21" t="str">
        <f>IF($S1301="","",IF($G1301&lt;YEAR($F1301),0,$H1301*SUMIFS(Utbytter!$D$6:$D$1005,Utbytter!$A$6:$A$1005,$E1301,Utbytter!$B$6:$B$1005,"&gt;="&amp;$K1301,Utbytter!$B$6:$B$1005,"&lt;="&amp;DATE($G1301,12,31))))</f>
        <v/>
      </c>
      <c r="M1301" s="21" t="str">
        <f t="shared" si="167"/>
        <v/>
      </c>
      <c r="N1301" s="21" t="str">
        <f t="shared" si="162"/>
        <v/>
      </c>
      <c r="O1301" s="21" t="str">
        <f t="shared" si="163"/>
        <v/>
      </c>
      <c r="P1301" s="21" t="str">
        <f t="shared" si="164"/>
        <v/>
      </c>
      <c r="Q1301" s="21" t="str">
        <f t="shared" si="165"/>
        <v/>
      </c>
      <c r="R1301" s="21" t="str">
        <f t="shared" si="166"/>
        <v/>
      </c>
      <c r="S1301" s="7" t="str">
        <f>IF(ROW()-5&lt;=Kontroll!$B$8,1,"")</f>
        <v/>
      </c>
    </row>
    <row r="1302" spans="1:19" x14ac:dyDescent="0.2">
      <c r="A1302" s="7" t="str">
        <f t="shared" si="160"/>
        <v/>
      </c>
      <c r="B1302" s="7" t="str">
        <f>IF($S1302="","",INT(($A1302-1)/Kontroll!$B$6)+1)</f>
        <v/>
      </c>
      <c r="C1302" s="7" t="str">
        <f>IF($S1302="","",MOD($A1302-1,Kontroll!$B$6)+1)</f>
        <v/>
      </c>
      <c r="D1302" s="15" t="str">
        <f>IF($S1302="","",INDEX(Transjer!$A$6:$A$125,$B1302))</f>
        <v/>
      </c>
      <c r="E1302" s="15" t="str">
        <f>IF($S1302="","",INDEX(Transjer!$B$6:$B$125,$B1302))</f>
        <v/>
      </c>
      <c r="F1302" s="16" t="str">
        <f>IF($S1302="","",INDEX(Transjer!$C$6:$C$125,$B1302))</f>
        <v/>
      </c>
      <c r="G1302" s="17" t="str">
        <f>IF($S1302="","",INDEX(Skjermingsrenter!$A$6:$A$35,$C1302))</f>
        <v/>
      </c>
      <c r="H1302" s="18" t="str">
        <f>IF($S1302="","",INDEX(Transjer!$D$6:$D$125,$B1302))</f>
        <v/>
      </c>
      <c r="I1302" s="18" t="str">
        <f>IF($S1302="","",INDEX(Transjer!$E$6:$E$125,$B1302))</f>
        <v/>
      </c>
      <c r="J1302" s="19" t="str">
        <f>IF($S1302="","",INDEX(Skjermingsrenter!$B$6:$B$35,$C1302))</f>
        <v/>
      </c>
      <c r="K1302" s="20" t="str">
        <f t="shared" si="161"/>
        <v/>
      </c>
      <c r="L1302" s="21" t="str">
        <f>IF($S1302="","",IF($G1302&lt;YEAR($F1302),0,$H1302*SUMIFS(Utbytter!$D$6:$D$1005,Utbytter!$A$6:$A$1005,$E1302,Utbytter!$B$6:$B$1005,"&gt;="&amp;$K1302,Utbytter!$B$6:$B$1005,"&lt;="&amp;DATE($G1302,12,31))))</f>
        <v/>
      </c>
      <c r="M1302" s="21" t="str">
        <f t="shared" si="167"/>
        <v/>
      </c>
      <c r="N1302" s="21" t="str">
        <f t="shared" si="162"/>
        <v/>
      </c>
      <c r="O1302" s="21" t="str">
        <f t="shared" si="163"/>
        <v/>
      </c>
      <c r="P1302" s="21" t="str">
        <f t="shared" si="164"/>
        <v/>
      </c>
      <c r="Q1302" s="21" t="str">
        <f t="shared" si="165"/>
        <v/>
      </c>
      <c r="R1302" s="21" t="str">
        <f t="shared" si="166"/>
        <v/>
      </c>
      <c r="S1302" s="7" t="str">
        <f>IF(ROW()-5&lt;=Kontroll!$B$8,1,"")</f>
        <v/>
      </c>
    </row>
    <row r="1303" spans="1:19" x14ac:dyDescent="0.2">
      <c r="A1303" s="7" t="str">
        <f t="shared" si="160"/>
        <v/>
      </c>
      <c r="B1303" s="7" t="str">
        <f>IF($S1303="","",INT(($A1303-1)/Kontroll!$B$6)+1)</f>
        <v/>
      </c>
      <c r="C1303" s="7" t="str">
        <f>IF($S1303="","",MOD($A1303-1,Kontroll!$B$6)+1)</f>
        <v/>
      </c>
      <c r="D1303" s="15" t="str">
        <f>IF($S1303="","",INDEX(Transjer!$A$6:$A$125,$B1303))</f>
        <v/>
      </c>
      <c r="E1303" s="15" t="str">
        <f>IF($S1303="","",INDEX(Transjer!$B$6:$B$125,$B1303))</f>
        <v/>
      </c>
      <c r="F1303" s="16" t="str">
        <f>IF($S1303="","",INDEX(Transjer!$C$6:$C$125,$B1303))</f>
        <v/>
      </c>
      <c r="G1303" s="17" t="str">
        <f>IF($S1303="","",INDEX(Skjermingsrenter!$A$6:$A$35,$C1303))</f>
        <v/>
      </c>
      <c r="H1303" s="18" t="str">
        <f>IF($S1303="","",INDEX(Transjer!$D$6:$D$125,$B1303))</f>
        <v/>
      </c>
      <c r="I1303" s="18" t="str">
        <f>IF($S1303="","",INDEX(Transjer!$E$6:$E$125,$B1303))</f>
        <v/>
      </c>
      <c r="J1303" s="19" t="str">
        <f>IF($S1303="","",INDEX(Skjermingsrenter!$B$6:$B$35,$C1303))</f>
        <v/>
      </c>
      <c r="K1303" s="20" t="str">
        <f t="shared" si="161"/>
        <v/>
      </c>
      <c r="L1303" s="21" t="str">
        <f>IF($S1303="","",IF($G1303&lt;YEAR($F1303),0,$H1303*SUMIFS(Utbytter!$D$6:$D$1005,Utbytter!$A$6:$A$1005,$E1303,Utbytter!$B$6:$B$1005,"&gt;="&amp;$K1303,Utbytter!$B$6:$B$1005,"&lt;="&amp;DATE($G1303,12,31))))</f>
        <v/>
      </c>
      <c r="M1303" s="21" t="str">
        <f t="shared" si="167"/>
        <v/>
      </c>
      <c r="N1303" s="21" t="str">
        <f t="shared" si="162"/>
        <v/>
      </c>
      <c r="O1303" s="21" t="str">
        <f t="shared" si="163"/>
        <v/>
      </c>
      <c r="P1303" s="21" t="str">
        <f t="shared" si="164"/>
        <v/>
      </c>
      <c r="Q1303" s="21" t="str">
        <f t="shared" si="165"/>
        <v/>
      </c>
      <c r="R1303" s="21" t="str">
        <f t="shared" si="166"/>
        <v/>
      </c>
      <c r="S1303" s="7" t="str">
        <f>IF(ROW()-5&lt;=Kontroll!$B$8,1,"")</f>
        <v/>
      </c>
    </row>
    <row r="1304" spans="1:19" x14ac:dyDescent="0.2">
      <c r="A1304" s="7" t="str">
        <f t="shared" si="160"/>
        <v/>
      </c>
      <c r="B1304" s="7" t="str">
        <f>IF($S1304="","",INT(($A1304-1)/Kontroll!$B$6)+1)</f>
        <v/>
      </c>
      <c r="C1304" s="7" t="str">
        <f>IF($S1304="","",MOD($A1304-1,Kontroll!$B$6)+1)</f>
        <v/>
      </c>
      <c r="D1304" s="15" t="str">
        <f>IF($S1304="","",INDEX(Transjer!$A$6:$A$125,$B1304))</f>
        <v/>
      </c>
      <c r="E1304" s="15" t="str">
        <f>IF($S1304="","",INDEX(Transjer!$B$6:$B$125,$B1304))</f>
        <v/>
      </c>
      <c r="F1304" s="16" t="str">
        <f>IF($S1304="","",INDEX(Transjer!$C$6:$C$125,$B1304))</f>
        <v/>
      </c>
      <c r="G1304" s="17" t="str">
        <f>IF($S1304="","",INDEX(Skjermingsrenter!$A$6:$A$35,$C1304))</f>
        <v/>
      </c>
      <c r="H1304" s="18" t="str">
        <f>IF($S1304="","",INDEX(Transjer!$D$6:$D$125,$B1304))</f>
        <v/>
      </c>
      <c r="I1304" s="18" t="str">
        <f>IF($S1304="","",INDEX(Transjer!$E$6:$E$125,$B1304))</f>
        <v/>
      </c>
      <c r="J1304" s="19" t="str">
        <f>IF($S1304="","",INDEX(Skjermingsrenter!$B$6:$B$35,$C1304))</f>
        <v/>
      </c>
      <c r="K1304" s="20" t="str">
        <f t="shared" si="161"/>
        <v/>
      </c>
      <c r="L1304" s="21" t="str">
        <f>IF($S1304="","",IF($G1304&lt;YEAR($F1304),0,$H1304*SUMIFS(Utbytter!$D$6:$D$1005,Utbytter!$A$6:$A$1005,$E1304,Utbytter!$B$6:$B$1005,"&gt;="&amp;$K1304,Utbytter!$B$6:$B$1005,"&lt;="&amp;DATE($G1304,12,31))))</f>
        <v/>
      </c>
      <c r="M1304" s="21" t="str">
        <f t="shared" si="167"/>
        <v/>
      </c>
      <c r="N1304" s="21" t="str">
        <f t="shared" si="162"/>
        <v/>
      </c>
      <c r="O1304" s="21" t="str">
        <f t="shared" si="163"/>
        <v/>
      </c>
      <c r="P1304" s="21" t="str">
        <f t="shared" si="164"/>
        <v/>
      </c>
      <c r="Q1304" s="21" t="str">
        <f t="shared" si="165"/>
        <v/>
      </c>
      <c r="R1304" s="21" t="str">
        <f t="shared" si="166"/>
        <v/>
      </c>
      <c r="S1304" s="7" t="str">
        <f>IF(ROW()-5&lt;=Kontroll!$B$8,1,"")</f>
        <v/>
      </c>
    </row>
    <row r="1305" spans="1:19" x14ac:dyDescent="0.2">
      <c r="A1305" s="7" t="str">
        <f t="shared" si="160"/>
        <v/>
      </c>
      <c r="B1305" s="7" t="str">
        <f>IF($S1305="","",INT(($A1305-1)/Kontroll!$B$6)+1)</f>
        <v/>
      </c>
      <c r="C1305" s="7" t="str">
        <f>IF($S1305="","",MOD($A1305-1,Kontroll!$B$6)+1)</f>
        <v/>
      </c>
      <c r="D1305" s="15" t="str">
        <f>IF($S1305="","",INDEX(Transjer!$A$6:$A$125,$B1305))</f>
        <v/>
      </c>
      <c r="E1305" s="15" t="str">
        <f>IF($S1305="","",INDEX(Transjer!$B$6:$B$125,$B1305))</f>
        <v/>
      </c>
      <c r="F1305" s="16" t="str">
        <f>IF($S1305="","",INDEX(Transjer!$C$6:$C$125,$B1305))</f>
        <v/>
      </c>
      <c r="G1305" s="17" t="str">
        <f>IF($S1305="","",INDEX(Skjermingsrenter!$A$6:$A$35,$C1305))</f>
        <v/>
      </c>
      <c r="H1305" s="18" t="str">
        <f>IF($S1305="","",INDEX(Transjer!$D$6:$D$125,$B1305))</f>
        <v/>
      </c>
      <c r="I1305" s="18" t="str">
        <f>IF($S1305="","",INDEX(Transjer!$E$6:$E$125,$B1305))</f>
        <v/>
      </c>
      <c r="J1305" s="19" t="str">
        <f>IF($S1305="","",INDEX(Skjermingsrenter!$B$6:$B$35,$C1305))</f>
        <v/>
      </c>
      <c r="K1305" s="20" t="str">
        <f t="shared" si="161"/>
        <v/>
      </c>
      <c r="L1305" s="21" t="str">
        <f>IF($S1305="","",IF($G1305&lt;YEAR($F1305),0,$H1305*SUMIFS(Utbytter!$D$6:$D$1005,Utbytter!$A$6:$A$1005,$E1305,Utbytter!$B$6:$B$1005,"&gt;="&amp;$K1305,Utbytter!$B$6:$B$1005,"&lt;="&amp;DATE($G1305,12,31))))</f>
        <v/>
      </c>
      <c r="M1305" s="21" t="str">
        <f t="shared" si="167"/>
        <v/>
      </c>
      <c r="N1305" s="21" t="str">
        <f t="shared" si="162"/>
        <v/>
      </c>
      <c r="O1305" s="21" t="str">
        <f t="shared" si="163"/>
        <v/>
      </c>
      <c r="P1305" s="21" t="str">
        <f t="shared" si="164"/>
        <v/>
      </c>
      <c r="Q1305" s="21" t="str">
        <f t="shared" si="165"/>
        <v/>
      </c>
      <c r="R1305" s="21" t="str">
        <f t="shared" si="166"/>
        <v/>
      </c>
      <c r="S1305" s="7" t="str">
        <f>IF(ROW()-5&lt;=Kontroll!$B$8,1,"")</f>
        <v/>
      </c>
    </row>
    <row r="1306" spans="1:19" x14ac:dyDescent="0.2">
      <c r="A1306" s="7" t="str">
        <f t="shared" si="160"/>
        <v/>
      </c>
      <c r="B1306" s="7" t="str">
        <f>IF($S1306="","",INT(($A1306-1)/Kontroll!$B$6)+1)</f>
        <v/>
      </c>
      <c r="C1306" s="7" t="str">
        <f>IF($S1306="","",MOD($A1306-1,Kontroll!$B$6)+1)</f>
        <v/>
      </c>
      <c r="D1306" s="15" t="str">
        <f>IF($S1306="","",INDEX(Transjer!$A$6:$A$125,$B1306))</f>
        <v/>
      </c>
      <c r="E1306" s="15" t="str">
        <f>IF($S1306="","",INDEX(Transjer!$B$6:$B$125,$B1306))</f>
        <v/>
      </c>
      <c r="F1306" s="16" t="str">
        <f>IF($S1306="","",INDEX(Transjer!$C$6:$C$125,$B1306))</f>
        <v/>
      </c>
      <c r="G1306" s="17" t="str">
        <f>IF($S1306="","",INDEX(Skjermingsrenter!$A$6:$A$35,$C1306))</f>
        <v/>
      </c>
      <c r="H1306" s="18" t="str">
        <f>IF($S1306="","",INDEX(Transjer!$D$6:$D$125,$B1306))</f>
        <v/>
      </c>
      <c r="I1306" s="18" t="str">
        <f>IF($S1306="","",INDEX(Transjer!$E$6:$E$125,$B1306))</f>
        <v/>
      </c>
      <c r="J1306" s="19" t="str">
        <f>IF($S1306="","",INDEX(Skjermingsrenter!$B$6:$B$35,$C1306))</f>
        <v/>
      </c>
      <c r="K1306" s="20" t="str">
        <f t="shared" si="161"/>
        <v/>
      </c>
      <c r="L1306" s="21" t="str">
        <f>IF($S1306="","",IF($G1306&lt;YEAR($F1306),0,$H1306*SUMIFS(Utbytter!$D$6:$D$1005,Utbytter!$A$6:$A$1005,$E1306,Utbytter!$B$6:$B$1005,"&gt;="&amp;$K1306,Utbytter!$B$6:$B$1005,"&lt;="&amp;DATE($G1306,12,31))))</f>
        <v/>
      </c>
      <c r="M1306" s="21" t="str">
        <f t="shared" si="167"/>
        <v/>
      </c>
      <c r="N1306" s="21" t="str">
        <f t="shared" si="162"/>
        <v/>
      </c>
      <c r="O1306" s="21" t="str">
        <f t="shared" si="163"/>
        <v/>
      </c>
      <c r="P1306" s="21" t="str">
        <f t="shared" si="164"/>
        <v/>
      </c>
      <c r="Q1306" s="21" t="str">
        <f t="shared" si="165"/>
        <v/>
      </c>
      <c r="R1306" s="21" t="str">
        <f t="shared" si="166"/>
        <v/>
      </c>
      <c r="S1306" s="7" t="str">
        <f>IF(ROW()-5&lt;=Kontroll!$B$8,1,"")</f>
        <v/>
      </c>
    </row>
    <row r="1307" spans="1:19" x14ac:dyDescent="0.2">
      <c r="A1307" s="7" t="str">
        <f t="shared" si="160"/>
        <v/>
      </c>
      <c r="B1307" s="7" t="str">
        <f>IF($S1307="","",INT(($A1307-1)/Kontroll!$B$6)+1)</f>
        <v/>
      </c>
      <c r="C1307" s="7" t="str">
        <f>IF($S1307="","",MOD($A1307-1,Kontroll!$B$6)+1)</f>
        <v/>
      </c>
      <c r="D1307" s="15" t="str">
        <f>IF($S1307="","",INDEX(Transjer!$A$6:$A$125,$B1307))</f>
        <v/>
      </c>
      <c r="E1307" s="15" t="str">
        <f>IF($S1307="","",INDEX(Transjer!$B$6:$B$125,$B1307))</f>
        <v/>
      </c>
      <c r="F1307" s="16" t="str">
        <f>IF($S1307="","",INDEX(Transjer!$C$6:$C$125,$B1307))</f>
        <v/>
      </c>
      <c r="G1307" s="17" t="str">
        <f>IF($S1307="","",INDEX(Skjermingsrenter!$A$6:$A$35,$C1307))</f>
        <v/>
      </c>
      <c r="H1307" s="18" t="str">
        <f>IF($S1307="","",INDEX(Transjer!$D$6:$D$125,$B1307))</f>
        <v/>
      </c>
      <c r="I1307" s="18" t="str">
        <f>IF($S1307="","",INDEX(Transjer!$E$6:$E$125,$B1307))</f>
        <v/>
      </c>
      <c r="J1307" s="19" t="str">
        <f>IF($S1307="","",INDEX(Skjermingsrenter!$B$6:$B$35,$C1307))</f>
        <v/>
      </c>
      <c r="K1307" s="20" t="str">
        <f t="shared" si="161"/>
        <v/>
      </c>
      <c r="L1307" s="21" t="str">
        <f>IF($S1307="","",IF($G1307&lt;YEAR($F1307),0,$H1307*SUMIFS(Utbytter!$D$6:$D$1005,Utbytter!$A$6:$A$1005,$E1307,Utbytter!$B$6:$B$1005,"&gt;="&amp;$K1307,Utbytter!$B$6:$B$1005,"&lt;="&amp;DATE($G1307,12,31))))</f>
        <v/>
      </c>
      <c r="M1307" s="21" t="str">
        <f t="shared" si="167"/>
        <v/>
      </c>
      <c r="N1307" s="21" t="str">
        <f t="shared" si="162"/>
        <v/>
      </c>
      <c r="O1307" s="21" t="str">
        <f t="shared" si="163"/>
        <v/>
      </c>
      <c r="P1307" s="21" t="str">
        <f t="shared" si="164"/>
        <v/>
      </c>
      <c r="Q1307" s="21" t="str">
        <f t="shared" si="165"/>
        <v/>
      </c>
      <c r="R1307" s="21" t="str">
        <f t="shared" si="166"/>
        <v/>
      </c>
      <c r="S1307" s="7" t="str">
        <f>IF(ROW()-5&lt;=Kontroll!$B$8,1,"")</f>
        <v/>
      </c>
    </row>
    <row r="1308" spans="1:19" x14ac:dyDescent="0.2">
      <c r="A1308" s="7" t="str">
        <f t="shared" si="160"/>
        <v/>
      </c>
      <c r="B1308" s="7" t="str">
        <f>IF($S1308="","",INT(($A1308-1)/Kontroll!$B$6)+1)</f>
        <v/>
      </c>
      <c r="C1308" s="7" t="str">
        <f>IF($S1308="","",MOD($A1308-1,Kontroll!$B$6)+1)</f>
        <v/>
      </c>
      <c r="D1308" s="15" t="str">
        <f>IF($S1308="","",INDEX(Transjer!$A$6:$A$125,$B1308))</f>
        <v/>
      </c>
      <c r="E1308" s="15" t="str">
        <f>IF($S1308="","",INDEX(Transjer!$B$6:$B$125,$B1308))</f>
        <v/>
      </c>
      <c r="F1308" s="16" t="str">
        <f>IF($S1308="","",INDEX(Transjer!$C$6:$C$125,$B1308))</f>
        <v/>
      </c>
      <c r="G1308" s="17" t="str">
        <f>IF($S1308="","",INDEX(Skjermingsrenter!$A$6:$A$35,$C1308))</f>
        <v/>
      </c>
      <c r="H1308" s="18" t="str">
        <f>IF($S1308="","",INDEX(Transjer!$D$6:$D$125,$B1308))</f>
        <v/>
      </c>
      <c r="I1308" s="18" t="str">
        <f>IF($S1308="","",INDEX(Transjer!$E$6:$E$125,$B1308))</f>
        <v/>
      </c>
      <c r="J1308" s="19" t="str">
        <f>IF($S1308="","",INDEX(Skjermingsrenter!$B$6:$B$35,$C1308))</f>
        <v/>
      </c>
      <c r="K1308" s="20" t="str">
        <f t="shared" si="161"/>
        <v/>
      </c>
      <c r="L1308" s="21" t="str">
        <f>IF($S1308="","",IF($G1308&lt;YEAR($F1308),0,$H1308*SUMIFS(Utbytter!$D$6:$D$1005,Utbytter!$A$6:$A$1005,$E1308,Utbytter!$B$6:$B$1005,"&gt;="&amp;$K1308,Utbytter!$B$6:$B$1005,"&lt;="&amp;DATE($G1308,12,31))))</f>
        <v/>
      </c>
      <c r="M1308" s="21" t="str">
        <f t="shared" si="167"/>
        <v/>
      </c>
      <c r="N1308" s="21" t="str">
        <f t="shared" si="162"/>
        <v/>
      </c>
      <c r="O1308" s="21" t="str">
        <f t="shared" si="163"/>
        <v/>
      </c>
      <c r="P1308" s="21" t="str">
        <f t="shared" si="164"/>
        <v/>
      </c>
      <c r="Q1308" s="21" t="str">
        <f t="shared" si="165"/>
        <v/>
      </c>
      <c r="R1308" s="21" t="str">
        <f t="shared" si="166"/>
        <v/>
      </c>
      <c r="S1308" s="7" t="str">
        <f>IF(ROW()-5&lt;=Kontroll!$B$8,1,"")</f>
        <v/>
      </c>
    </row>
    <row r="1309" spans="1:19" x14ac:dyDescent="0.2">
      <c r="A1309" s="7" t="str">
        <f t="shared" si="160"/>
        <v/>
      </c>
      <c r="B1309" s="7" t="str">
        <f>IF($S1309="","",INT(($A1309-1)/Kontroll!$B$6)+1)</f>
        <v/>
      </c>
      <c r="C1309" s="7" t="str">
        <f>IF($S1309="","",MOD($A1309-1,Kontroll!$B$6)+1)</f>
        <v/>
      </c>
      <c r="D1309" s="15" t="str">
        <f>IF($S1309="","",INDEX(Transjer!$A$6:$A$125,$B1309))</f>
        <v/>
      </c>
      <c r="E1309" s="15" t="str">
        <f>IF($S1309="","",INDEX(Transjer!$B$6:$B$125,$B1309))</f>
        <v/>
      </c>
      <c r="F1309" s="16" t="str">
        <f>IF($S1309="","",INDEX(Transjer!$C$6:$C$125,$B1309))</f>
        <v/>
      </c>
      <c r="G1309" s="17" t="str">
        <f>IF($S1309="","",INDEX(Skjermingsrenter!$A$6:$A$35,$C1309))</f>
        <v/>
      </c>
      <c r="H1309" s="18" t="str">
        <f>IF($S1309="","",INDEX(Transjer!$D$6:$D$125,$B1309))</f>
        <v/>
      </c>
      <c r="I1309" s="18" t="str">
        <f>IF($S1309="","",INDEX(Transjer!$E$6:$E$125,$B1309))</f>
        <v/>
      </c>
      <c r="J1309" s="19" t="str">
        <f>IF($S1309="","",INDEX(Skjermingsrenter!$B$6:$B$35,$C1309))</f>
        <v/>
      </c>
      <c r="K1309" s="20" t="str">
        <f t="shared" si="161"/>
        <v/>
      </c>
      <c r="L1309" s="21" t="str">
        <f>IF($S1309="","",IF($G1309&lt;YEAR($F1309),0,$H1309*SUMIFS(Utbytter!$D$6:$D$1005,Utbytter!$A$6:$A$1005,$E1309,Utbytter!$B$6:$B$1005,"&gt;="&amp;$K1309,Utbytter!$B$6:$B$1005,"&lt;="&amp;DATE($G1309,12,31))))</f>
        <v/>
      </c>
      <c r="M1309" s="21" t="str">
        <f t="shared" si="167"/>
        <v/>
      </c>
      <c r="N1309" s="21" t="str">
        <f t="shared" si="162"/>
        <v/>
      </c>
      <c r="O1309" s="21" t="str">
        <f t="shared" si="163"/>
        <v/>
      </c>
      <c r="P1309" s="21" t="str">
        <f t="shared" si="164"/>
        <v/>
      </c>
      <c r="Q1309" s="21" t="str">
        <f t="shared" si="165"/>
        <v/>
      </c>
      <c r="R1309" s="21" t="str">
        <f t="shared" si="166"/>
        <v/>
      </c>
      <c r="S1309" s="7" t="str">
        <f>IF(ROW()-5&lt;=Kontroll!$B$8,1,"")</f>
        <v/>
      </c>
    </row>
    <row r="1310" spans="1:19" x14ac:dyDescent="0.2">
      <c r="A1310" s="7" t="str">
        <f t="shared" si="160"/>
        <v/>
      </c>
      <c r="B1310" s="7" t="str">
        <f>IF($S1310="","",INT(($A1310-1)/Kontroll!$B$6)+1)</f>
        <v/>
      </c>
      <c r="C1310" s="7" t="str">
        <f>IF($S1310="","",MOD($A1310-1,Kontroll!$B$6)+1)</f>
        <v/>
      </c>
      <c r="D1310" s="15" t="str">
        <f>IF($S1310="","",INDEX(Transjer!$A$6:$A$125,$B1310))</f>
        <v/>
      </c>
      <c r="E1310" s="15" t="str">
        <f>IF($S1310="","",INDEX(Transjer!$B$6:$B$125,$B1310))</f>
        <v/>
      </c>
      <c r="F1310" s="16" t="str">
        <f>IF($S1310="","",INDEX(Transjer!$C$6:$C$125,$B1310))</f>
        <v/>
      </c>
      <c r="G1310" s="17" t="str">
        <f>IF($S1310="","",INDEX(Skjermingsrenter!$A$6:$A$35,$C1310))</f>
        <v/>
      </c>
      <c r="H1310" s="18" t="str">
        <f>IF($S1310="","",INDEX(Transjer!$D$6:$D$125,$B1310))</f>
        <v/>
      </c>
      <c r="I1310" s="18" t="str">
        <f>IF($S1310="","",INDEX(Transjer!$E$6:$E$125,$B1310))</f>
        <v/>
      </c>
      <c r="J1310" s="19" t="str">
        <f>IF($S1310="","",INDEX(Skjermingsrenter!$B$6:$B$35,$C1310))</f>
        <v/>
      </c>
      <c r="K1310" s="20" t="str">
        <f t="shared" si="161"/>
        <v/>
      </c>
      <c r="L1310" s="21" t="str">
        <f>IF($S1310="","",IF($G1310&lt;YEAR($F1310),0,$H1310*SUMIFS(Utbytter!$D$6:$D$1005,Utbytter!$A$6:$A$1005,$E1310,Utbytter!$B$6:$B$1005,"&gt;="&amp;$K1310,Utbytter!$B$6:$B$1005,"&lt;="&amp;DATE($G1310,12,31))))</f>
        <v/>
      </c>
      <c r="M1310" s="21" t="str">
        <f t="shared" si="167"/>
        <v/>
      </c>
      <c r="N1310" s="21" t="str">
        <f t="shared" si="162"/>
        <v/>
      </c>
      <c r="O1310" s="21" t="str">
        <f t="shared" si="163"/>
        <v/>
      </c>
      <c r="P1310" s="21" t="str">
        <f t="shared" si="164"/>
        <v/>
      </c>
      <c r="Q1310" s="21" t="str">
        <f t="shared" si="165"/>
        <v/>
      </c>
      <c r="R1310" s="21" t="str">
        <f t="shared" si="166"/>
        <v/>
      </c>
      <c r="S1310" s="7" t="str">
        <f>IF(ROW()-5&lt;=Kontroll!$B$8,1,"")</f>
        <v/>
      </c>
    </row>
    <row r="1311" spans="1:19" x14ac:dyDescent="0.2">
      <c r="A1311" s="7" t="str">
        <f t="shared" si="160"/>
        <v/>
      </c>
      <c r="B1311" s="7" t="str">
        <f>IF($S1311="","",INT(($A1311-1)/Kontroll!$B$6)+1)</f>
        <v/>
      </c>
      <c r="C1311" s="7" t="str">
        <f>IF($S1311="","",MOD($A1311-1,Kontroll!$B$6)+1)</f>
        <v/>
      </c>
      <c r="D1311" s="15" t="str">
        <f>IF($S1311="","",INDEX(Transjer!$A$6:$A$125,$B1311))</f>
        <v/>
      </c>
      <c r="E1311" s="15" t="str">
        <f>IF($S1311="","",INDEX(Transjer!$B$6:$B$125,$B1311))</f>
        <v/>
      </c>
      <c r="F1311" s="16" t="str">
        <f>IF($S1311="","",INDEX(Transjer!$C$6:$C$125,$B1311))</f>
        <v/>
      </c>
      <c r="G1311" s="17" t="str">
        <f>IF($S1311="","",INDEX(Skjermingsrenter!$A$6:$A$35,$C1311))</f>
        <v/>
      </c>
      <c r="H1311" s="18" t="str">
        <f>IF($S1311="","",INDEX(Transjer!$D$6:$D$125,$B1311))</f>
        <v/>
      </c>
      <c r="I1311" s="18" t="str">
        <f>IF($S1311="","",INDEX(Transjer!$E$6:$E$125,$B1311))</f>
        <v/>
      </c>
      <c r="J1311" s="19" t="str">
        <f>IF($S1311="","",INDEX(Skjermingsrenter!$B$6:$B$35,$C1311))</f>
        <v/>
      </c>
      <c r="K1311" s="20" t="str">
        <f t="shared" si="161"/>
        <v/>
      </c>
      <c r="L1311" s="21" t="str">
        <f>IF($S1311="","",IF($G1311&lt;YEAR($F1311),0,$H1311*SUMIFS(Utbytter!$D$6:$D$1005,Utbytter!$A$6:$A$1005,$E1311,Utbytter!$B$6:$B$1005,"&gt;="&amp;$K1311,Utbytter!$B$6:$B$1005,"&lt;="&amp;DATE($G1311,12,31))))</f>
        <v/>
      </c>
      <c r="M1311" s="21" t="str">
        <f t="shared" si="167"/>
        <v/>
      </c>
      <c r="N1311" s="21" t="str">
        <f t="shared" si="162"/>
        <v/>
      </c>
      <c r="O1311" s="21" t="str">
        <f t="shared" si="163"/>
        <v/>
      </c>
      <c r="P1311" s="21" t="str">
        <f t="shared" si="164"/>
        <v/>
      </c>
      <c r="Q1311" s="21" t="str">
        <f t="shared" si="165"/>
        <v/>
      </c>
      <c r="R1311" s="21" t="str">
        <f t="shared" si="166"/>
        <v/>
      </c>
      <c r="S1311" s="7" t="str">
        <f>IF(ROW()-5&lt;=Kontroll!$B$8,1,"")</f>
        <v/>
      </c>
    </row>
    <row r="1312" spans="1:19" x14ac:dyDescent="0.2">
      <c r="A1312" s="7" t="str">
        <f t="shared" si="160"/>
        <v/>
      </c>
      <c r="B1312" s="7" t="str">
        <f>IF($S1312="","",INT(($A1312-1)/Kontroll!$B$6)+1)</f>
        <v/>
      </c>
      <c r="C1312" s="7" t="str">
        <f>IF($S1312="","",MOD($A1312-1,Kontroll!$B$6)+1)</f>
        <v/>
      </c>
      <c r="D1312" s="15" t="str">
        <f>IF($S1312="","",INDEX(Transjer!$A$6:$A$125,$B1312))</f>
        <v/>
      </c>
      <c r="E1312" s="15" t="str">
        <f>IF($S1312="","",INDEX(Transjer!$B$6:$B$125,$B1312))</f>
        <v/>
      </c>
      <c r="F1312" s="16" t="str">
        <f>IF($S1312="","",INDEX(Transjer!$C$6:$C$125,$B1312))</f>
        <v/>
      </c>
      <c r="G1312" s="17" t="str">
        <f>IF($S1312="","",INDEX(Skjermingsrenter!$A$6:$A$35,$C1312))</f>
        <v/>
      </c>
      <c r="H1312" s="18" t="str">
        <f>IF($S1312="","",INDEX(Transjer!$D$6:$D$125,$B1312))</f>
        <v/>
      </c>
      <c r="I1312" s="18" t="str">
        <f>IF($S1312="","",INDEX(Transjer!$E$6:$E$125,$B1312))</f>
        <v/>
      </c>
      <c r="J1312" s="19" t="str">
        <f>IF($S1312="","",INDEX(Skjermingsrenter!$B$6:$B$35,$C1312))</f>
        <v/>
      </c>
      <c r="K1312" s="20" t="str">
        <f t="shared" si="161"/>
        <v/>
      </c>
      <c r="L1312" s="21" t="str">
        <f>IF($S1312="","",IF($G1312&lt;YEAR($F1312),0,$H1312*SUMIFS(Utbytter!$D$6:$D$1005,Utbytter!$A$6:$A$1005,$E1312,Utbytter!$B$6:$B$1005,"&gt;="&amp;$K1312,Utbytter!$B$6:$B$1005,"&lt;="&amp;DATE($G1312,12,31))))</f>
        <v/>
      </c>
      <c r="M1312" s="21" t="str">
        <f t="shared" si="167"/>
        <v/>
      </c>
      <c r="N1312" s="21" t="str">
        <f t="shared" si="162"/>
        <v/>
      </c>
      <c r="O1312" s="21" t="str">
        <f t="shared" si="163"/>
        <v/>
      </c>
      <c r="P1312" s="21" t="str">
        <f t="shared" si="164"/>
        <v/>
      </c>
      <c r="Q1312" s="21" t="str">
        <f t="shared" si="165"/>
        <v/>
      </c>
      <c r="R1312" s="21" t="str">
        <f t="shared" si="166"/>
        <v/>
      </c>
      <c r="S1312" s="7" t="str">
        <f>IF(ROW()-5&lt;=Kontroll!$B$8,1,"")</f>
        <v/>
      </c>
    </row>
    <row r="1313" spans="1:19" x14ac:dyDescent="0.2">
      <c r="A1313" s="7" t="str">
        <f t="shared" si="160"/>
        <v/>
      </c>
      <c r="B1313" s="7" t="str">
        <f>IF($S1313="","",INT(($A1313-1)/Kontroll!$B$6)+1)</f>
        <v/>
      </c>
      <c r="C1313" s="7" t="str">
        <f>IF($S1313="","",MOD($A1313-1,Kontroll!$B$6)+1)</f>
        <v/>
      </c>
      <c r="D1313" s="15" t="str">
        <f>IF($S1313="","",INDEX(Transjer!$A$6:$A$125,$B1313))</f>
        <v/>
      </c>
      <c r="E1313" s="15" t="str">
        <f>IF($S1313="","",INDEX(Transjer!$B$6:$B$125,$B1313))</f>
        <v/>
      </c>
      <c r="F1313" s="16" t="str">
        <f>IF($S1313="","",INDEX(Transjer!$C$6:$C$125,$B1313))</f>
        <v/>
      </c>
      <c r="G1313" s="17" t="str">
        <f>IF($S1313="","",INDEX(Skjermingsrenter!$A$6:$A$35,$C1313))</f>
        <v/>
      </c>
      <c r="H1313" s="18" t="str">
        <f>IF($S1313="","",INDEX(Transjer!$D$6:$D$125,$B1313))</f>
        <v/>
      </c>
      <c r="I1313" s="18" t="str">
        <f>IF($S1313="","",INDEX(Transjer!$E$6:$E$125,$B1313))</f>
        <v/>
      </c>
      <c r="J1313" s="19" t="str">
        <f>IF($S1313="","",INDEX(Skjermingsrenter!$B$6:$B$35,$C1313))</f>
        <v/>
      </c>
      <c r="K1313" s="20" t="str">
        <f t="shared" si="161"/>
        <v/>
      </c>
      <c r="L1313" s="21" t="str">
        <f>IF($S1313="","",IF($G1313&lt;YEAR($F1313),0,$H1313*SUMIFS(Utbytter!$D$6:$D$1005,Utbytter!$A$6:$A$1005,$E1313,Utbytter!$B$6:$B$1005,"&gt;="&amp;$K1313,Utbytter!$B$6:$B$1005,"&lt;="&amp;DATE($G1313,12,31))))</f>
        <v/>
      </c>
      <c r="M1313" s="21" t="str">
        <f t="shared" si="167"/>
        <v/>
      </c>
      <c r="N1313" s="21" t="str">
        <f t="shared" si="162"/>
        <v/>
      </c>
      <c r="O1313" s="21" t="str">
        <f t="shared" si="163"/>
        <v/>
      </c>
      <c r="P1313" s="21" t="str">
        <f t="shared" si="164"/>
        <v/>
      </c>
      <c r="Q1313" s="21" t="str">
        <f t="shared" si="165"/>
        <v/>
      </c>
      <c r="R1313" s="21" t="str">
        <f t="shared" si="166"/>
        <v/>
      </c>
      <c r="S1313" s="7" t="str">
        <f>IF(ROW()-5&lt;=Kontroll!$B$8,1,"")</f>
        <v/>
      </c>
    </row>
    <row r="1314" spans="1:19" x14ac:dyDescent="0.2">
      <c r="A1314" s="7" t="str">
        <f t="shared" si="160"/>
        <v/>
      </c>
      <c r="B1314" s="7" t="str">
        <f>IF($S1314="","",INT(($A1314-1)/Kontroll!$B$6)+1)</f>
        <v/>
      </c>
      <c r="C1314" s="7" t="str">
        <f>IF($S1314="","",MOD($A1314-1,Kontroll!$B$6)+1)</f>
        <v/>
      </c>
      <c r="D1314" s="15" t="str">
        <f>IF($S1314="","",INDEX(Transjer!$A$6:$A$125,$B1314))</f>
        <v/>
      </c>
      <c r="E1314" s="15" t="str">
        <f>IF($S1314="","",INDEX(Transjer!$B$6:$B$125,$B1314))</f>
        <v/>
      </c>
      <c r="F1314" s="16" t="str">
        <f>IF($S1314="","",INDEX(Transjer!$C$6:$C$125,$B1314))</f>
        <v/>
      </c>
      <c r="G1314" s="17" t="str">
        <f>IF($S1314="","",INDEX(Skjermingsrenter!$A$6:$A$35,$C1314))</f>
        <v/>
      </c>
      <c r="H1314" s="18" t="str">
        <f>IF($S1314="","",INDEX(Transjer!$D$6:$D$125,$B1314))</f>
        <v/>
      </c>
      <c r="I1314" s="18" t="str">
        <f>IF($S1314="","",INDEX(Transjer!$E$6:$E$125,$B1314))</f>
        <v/>
      </c>
      <c r="J1314" s="19" t="str">
        <f>IF($S1314="","",INDEX(Skjermingsrenter!$B$6:$B$35,$C1314))</f>
        <v/>
      </c>
      <c r="K1314" s="20" t="str">
        <f t="shared" si="161"/>
        <v/>
      </c>
      <c r="L1314" s="21" t="str">
        <f>IF($S1314="","",IF($G1314&lt;YEAR($F1314),0,$H1314*SUMIFS(Utbytter!$D$6:$D$1005,Utbytter!$A$6:$A$1005,$E1314,Utbytter!$B$6:$B$1005,"&gt;="&amp;$K1314,Utbytter!$B$6:$B$1005,"&lt;="&amp;DATE($G1314,12,31))))</f>
        <v/>
      </c>
      <c r="M1314" s="21" t="str">
        <f t="shared" si="167"/>
        <v/>
      </c>
      <c r="N1314" s="21" t="str">
        <f t="shared" si="162"/>
        <v/>
      </c>
      <c r="O1314" s="21" t="str">
        <f t="shared" si="163"/>
        <v/>
      </c>
      <c r="P1314" s="21" t="str">
        <f t="shared" si="164"/>
        <v/>
      </c>
      <c r="Q1314" s="21" t="str">
        <f t="shared" si="165"/>
        <v/>
      </c>
      <c r="R1314" s="21" t="str">
        <f t="shared" si="166"/>
        <v/>
      </c>
      <c r="S1314" s="7" t="str">
        <f>IF(ROW()-5&lt;=Kontroll!$B$8,1,"")</f>
        <v/>
      </c>
    </row>
    <row r="1315" spans="1:19" x14ac:dyDescent="0.2">
      <c r="A1315" s="7" t="str">
        <f t="shared" si="160"/>
        <v/>
      </c>
      <c r="B1315" s="7" t="str">
        <f>IF($S1315="","",INT(($A1315-1)/Kontroll!$B$6)+1)</f>
        <v/>
      </c>
      <c r="C1315" s="7" t="str">
        <f>IF($S1315="","",MOD($A1315-1,Kontroll!$B$6)+1)</f>
        <v/>
      </c>
      <c r="D1315" s="15" t="str">
        <f>IF($S1315="","",INDEX(Transjer!$A$6:$A$125,$B1315))</f>
        <v/>
      </c>
      <c r="E1315" s="15" t="str">
        <f>IF($S1315="","",INDEX(Transjer!$B$6:$B$125,$B1315))</f>
        <v/>
      </c>
      <c r="F1315" s="16" t="str">
        <f>IF($S1315="","",INDEX(Transjer!$C$6:$C$125,$B1315))</f>
        <v/>
      </c>
      <c r="G1315" s="17" t="str">
        <f>IF($S1315="","",INDEX(Skjermingsrenter!$A$6:$A$35,$C1315))</f>
        <v/>
      </c>
      <c r="H1315" s="18" t="str">
        <f>IF($S1315="","",INDEX(Transjer!$D$6:$D$125,$B1315))</f>
        <v/>
      </c>
      <c r="I1315" s="18" t="str">
        <f>IF($S1315="","",INDEX(Transjer!$E$6:$E$125,$B1315))</f>
        <v/>
      </c>
      <c r="J1315" s="19" t="str">
        <f>IF($S1315="","",INDEX(Skjermingsrenter!$B$6:$B$35,$C1315))</f>
        <v/>
      </c>
      <c r="K1315" s="20" t="str">
        <f t="shared" si="161"/>
        <v/>
      </c>
      <c r="L1315" s="21" t="str">
        <f>IF($S1315="","",IF($G1315&lt;YEAR($F1315),0,$H1315*SUMIFS(Utbytter!$D$6:$D$1005,Utbytter!$A$6:$A$1005,$E1315,Utbytter!$B$6:$B$1005,"&gt;="&amp;$K1315,Utbytter!$B$6:$B$1005,"&lt;="&amp;DATE($G1315,12,31))))</f>
        <v/>
      </c>
      <c r="M1315" s="21" t="str">
        <f t="shared" si="167"/>
        <v/>
      </c>
      <c r="N1315" s="21" t="str">
        <f t="shared" si="162"/>
        <v/>
      </c>
      <c r="O1315" s="21" t="str">
        <f t="shared" si="163"/>
        <v/>
      </c>
      <c r="P1315" s="21" t="str">
        <f t="shared" si="164"/>
        <v/>
      </c>
      <c r="Q1315" s="21" t="str">
        <f t="shared" si="165"/>
        <v/>
      </c>
      <c r="R1315" s="21" t="str">
        <f t="shared" si="166"/>
        <v/>
      </c>
      <c r="S1315" s="7" t="str">
        <f>IF(ROW()-5&lt;=Kontroll!$B$8,1,"")</f>
        <v/>
      </c>
    </row>
    <row r="1316" spans="1:19" x14ac:dyDescent="0.2">
      <c r="A1316" s="7" t="str">
        <f t="shared" si="160"/>
        <v/>
      </c>
      <c r="B1316" s="7" t="str">
        <f>IF($S1316="","",INT(($A1316-1)/Kontroll!$B$6)+1)</f>
        <v/>
      </c>
      <c r="C1316" s="7" t="str">
        <f>IF($S1316="","",MOD($A1316-1,Kontroll!$B$6)+1)</f>
        <v/>
      </c>
      <c r="D1316" s="15" t="str">
        <f>IF($S1316="","",INDEX(Transjer!$A$6:$A$125,$B1316))</f>
        <v/>
      </c>
      <c r="E1316" s="15" t="str">
        <f>IF($S1316="","",INDEX(Transjer!$B$6:$B$125,$B1316))</f>
        <v/>
      </c>
      <c r="F1316" s="16" t="str">
        <f>IF($S1316="","",INDEX(Transjer!$C$6:$C$125,$B1316))</f>
        <v/>
      </c>
      <c r="G1316" s="17" t="str">
        <f>IF($S1316="","",INDEX(Skjermingsrenter!$A$6:$A$35,$C1316))</f>
        <v/>
      </c>
      <c r="H1316" s="18" t="str">
        <f>IF($S1316="","",INDEX(Transjer!$D$6:$D$125,$B1316))</f>
        <v/>
      </c>
      <c r="I1316" s="18" t="str">
        <f>IF($S1316="","",INDEX(Transjer!$E$6:$E$125,$B1316))</f>
        <v/>
      </c>
      <c r="J1316" s="19" t="str">
        <f>IF($S1316="","",INDEX(Skjermingsrenter!$B$6:$B$35,$C1316))</f>
        <v/>
      </c>
      <c r="K1316" s="20" t="str">
        <f t="shared" si="161"/>
        <v/>
      </c>
      <c r="L1316" s="21" t="str">
        <f>IF($S1316="","",IF($G1316&lt;YEAR($F1316),0,$H1316*SUMIFS(Utbytter!$D$6:$D$1005,Utbytter!$A$6:$A$1005,$E1316,Utbytter!$B$6:$B$1005,"&gt;="&amp;$K1316,Utbytter!$B$6:$B$1005,"&lt;="&amp;DATE($G1316,12,31))))</f>
        <v/>
      </c>
      <c r="M1316" s="21" t="str">
        <f t="shared" si="167"/>
        <v/>
      </c>
      <c r="N1316" s="21" t="str">
        <f t="shared" si="162"/>
        <v/>
      </c>
      <c r="O1316" s="21" t="str">
        <f t="shared" si="163"/>
        <v/>
      </c>
      <c r="P1316" s="21" t="str">
        <f t="shared" si="164"/>
        <v/>
      </c>
      <c r="Q1316" s="21" t="str">
        <f t="shared" si="165"/>
        <v/>
      </c>
      <c r="R1316" s="21" t="str">
        <f t="shared" si="166"/>
        <v/>
      </c>
      <c r="S1316" s="7" t="str">
        <f>IF(ROW()-5&lt;=Kontroll!$B$8,1,"")</f>
        <v/>
      </c>
    </row>
    <row r="1317" spans="1:19" x14ac:dyDescent="0.2">
      <c r="A1317" s="7" t="str">
        <f t="shared" si="160"/>
        <v/>
      </c>
      <c r="B1317" s="7" t="str">
        <f>IF($S1317="","",INT(($A1317-1)/Kontroll!$B$6)+1)</f>
        <v/>
      </c>
      <c r="C1317" s="7" t="str">
        <f>IF($S1317="","",MOD($A1317-1,Kontroll!$B$6)+1)</f>
        <v/>
      </c>
      <c r="D1317" s="15" t="str">
        <f>IF($S1317="","",INDEX(Transjer!$A$6:$A$125,$B1317))</f>
        <v/>
      </c>
      <c r="E1317" s="15" t="str">
        <f>IF($S1317="","",INDEX(Transjer!$B$6:$B$125,$B1317))</f>
        <v/>
      </c>
      <c r="F1317" s="16" t="str">
        <f>IF($S1317="","",INDEX(Transjer!$C$6:$C$125,$B1317))</f>
        <v/>
      </c>
      <c r="G1317" s="17" t="str">
        <f>IF($S1317="","",INDEX(Skjermingsrenter!$A$6:$A$35,$C1317))</f>
        <v/>
      </c>
      <c r="H1317" s="18" t="str">
        <f>IF($S1317="","",INDEX(Transjer!$D$6:$D$125,$B1317))</f>
        <v/>
      </c>
      <c r="I1317" s="18" t="str">
        <f>IF($S1317="","",INDEX(Transjer!$E$6:$E$125,$B1317))</f>
        <v/>
      </c>
      <c r="J1317" s="19" t="str">
        <f>IF($S1317="","",INDEX(Skjermingsrenter!$B$6:$B$35,$C1317))</f>
        <v/>
      </c>
      <c r="K1317" s="20" t="str">
        <f t="shared" si="161"/>
        <v/>
      </c>
      <c r="L1317" s="21" t="str">
        <f>IF($S1317="","",IF($G1317&lt;YEAR($F1317),0,$H1317*SUMIFS(Utbytter!$D$6:$D$1005,Utbytter!$A$6:$A$1005,$E1317,Utbytter!$B$6:$B$1005,"&gt;="&amp;$K1317,Utbytter!$B$6:$B$1005,"&lt;="&amp;DATE($G1317,12,31))))</f>
        <v/>
      </c>
      <c r="M1317" s="21" t="str">
        <f t="shared" si="167"/>
        <v/>
      </c>
      <c r="N1317" s="21" t="str">
        <f t="shared" si="162"/>
        <v/>
      </c>
      <c r="O1317" s="21" t="str">
        <f t="shared" si="163"/>
        <v/>
      </c>
      <c r="P1317" s="21" t="str">
        <f t="shared" si="164"/>
        <v/>
      </c>
      <c r="Q1317" s="21" t="str">
        <f t="shared" si="165"/>
        <v/>
      </c>
      <c r="R1317" s="21" t="str">
        <f t="shared" si="166"/>
        <v/>
      </c>
      <c r="S1317" s="7" t="str">
        <f>IF(ROW()-5&lt;=Kontroll!$B$8,1,"")</f>
        <v/>
      </c>
    </row>
    <row r="1318" spans="1:19" x14ac:dyDescent="0.2">
      <c r="A1318" s="7" t="str">
        <f t="shared" si="160"/>
        <v/>
      </c>
      <c r="B1318" s="7" t="str">
        <f>IF($S1318="","",INT(($A1318-1)/Kontroll!$B$6)+1)</f>
        <v/>
      </c>
      <c r="C1318" s="7" t="str">
        <f>IF($S1318="","",MOD($A1318-1,Kontroll!$B$6)+1)</f>
        <v/>
      </c>
      <c r="D1318" s="15" t="str">
        <f>IF($S1318="","",INDEX(Transjer!$A$6:$A$125,$B1318))</f>
        <v/>
      </c>
      <c r="E1318" s="15" t="str">
        <f>IF($S1318="","",INDEX(Transjer!$B$6:$B$125,$B1318))</f>
        <v/>
      </c>
      <c r="F1318" s="16" t="str">
        <f>IF($S1318="","",INDEX(Transjer!$C$6:$C$125,$B1318))</f>
        <v/>
      </c>
      <c r="G1318" s="17" t="str">
        <f>IF($S1318="","",INDEX(Skjermingsrenter!$A$6:$A$35,$C1318))</f>
        <v/>
      </c>
      <c r="H1318" s="18" t="str">
        <f>IF($S1318="","",INDEX(Transjer!$D$6:$D$125,$B1318))</f>
        <v/>
      </c>
      <c r="I1318" s="18" t="str">
        <f>IF($S1318="","",INDEX(Transjer!$E$6:$E$125,$B1318))</f>
        <v/>
      </c>
      <c r="J1318" s="19" t="str">
        <f>IF($S1318="","",INDEX(Skjermingsrenter!$B$6:$B$35,$C1318))</f>
        <v/>
      </c>
      <c r="K1318" s="20" t="str">
        <f t="shared" si="161"/>
        <v/>
      </c>
      <c r="L1318" s="21" t="str">
        <f>IF($S1318="","",IF($G1318&lt;YEAR($F1318),0,$H1318*SUMIFS(Utbytter!$D$6:$D$1005,Utbytter!$A$6:$A$1005,$E1318,Utbytter!$B$6:$B$1005,"&gt;="&amp;$K1318,Utbytter!$B$6:$B$1005,"&lt;="&amp;DATE($G1318,12,31))))</f>
        <v/>
      </c>
      <c r="M1318" s="21" t="str">
        <f t="shared" si="167"/>
        <v/>
      </c>
      <c r="N1318" s="21" t="str">
        <f t="shared" si="162"/>
        <v/>
      </c>
      <c r="O1318" s="21" t="str">
        <f t="shared" si="163"/>
        <v/>
      </c>
      <c r="P1318" s="21" t="str">
        <f t="shared" si="164"/>
        <v/>
      </c>
      <c r="Q1318" s="21" t="str">
        <f t="shared" si="165"/>
        <v/>
      </c>
      <c r="R1318" s="21" t="str">
        <f t="shared" si="166"/>
        <v/>
      </c>
      <c r="S1318" s="7" t="str">
        <f>IF(ROW()-5&lt;=Kontroll!$B$8,1,"")</f>
        <v/>
      </c>
    </row>
    <row r="1319" spans="1:19" x14ac:dyDescent="0.2">
      <c r="A1319" s="7" t="str">
        <f t="shared" si="160"/>
        <v/>
      </c>
      <c r="B1319" s="7" t="str">
        <f>IF($S1319="","",INT(($A1319-1)/Kontroll!$B$6)+1)</f>
        <v/>
      </c>
      <c r="C1319" s="7" t="str">
        <f>IF($S1319="","",MOD($A1319-1,Kontroll!$B$6)+1)</f>
        <v/>
      </c>
      <c r="D1319" s="15" t="str">
        <f>IF($S1319="","",INDEX(Transjer!$A$6:$A$125,$B1319))</f>
        <v/>
      </c>
      <c r="E1319" s="15" t="str">
        <f>IF($S1319="","",INDEX(Transjer!$B$6:$B$125,$B1319))</f>
        <v/>
      </c>
      <c r="F1319" s="16" t="str">
        <f>IF($S1319="","",INDEX(Transjer!$C$6:$C$125,$B1319))</f>
        <v/>
      </c>
      <c r="G1319" s="17" t="str">
        <f>IF($S1319="","",INDEX(Skjermingsrenter!$A$6:$A$35,$C1319))</f>
        <v/>
      </c>
      <c r="H1319" s="18" t="str">
        <f>IF($S1319="","",INDEX(Transjer!$D$6:$D$125,$B1319))</f>
        <v/>
      </c>
      <c r="I1319" s="18" t="str">
        <f>IF($S1319="","",INDEX(Transjer!$E$6:$E$125,$B1319))</f>
        <v/>
      </c>
      <c r="J1319" s="19" t="str">
        <f>IF($S1319="","",INDEX(Skjermingsrenter!$B$6:$B$35,$C1319))</f>
        <v/>
      </c>
      <c r="K1319" s="20" t="str">
        <f t="shared" si="161"/>
        <v/>
      </c>
      <c r="L1319" s="21" t="str">
        <f>IF($S1319="","",IF($G1319&lt;YEAR($F1319),0,$H1319*SUMIFS(Utbytter!$D$6:$D$1005,Utbytter!$A$6:$A$1005,$E1319,Utbytter!$B$6:$B$1005,"&gt;="&amp;$K1319,Utbytter!$B$6:$B$1005,"&lt;="&amp;DATE($G1319,12,31))))</f>
        <v/>
      </c>
      <c r="M1319" s="21" t="str">
        <f t="shared" si="167"/>
        <v/>
      </c>
      <c r="N1319" s="21" t="str">
        <f t="shared" si="162"/>
        <v/>
      </c>
      <c r="O1319" s="21" t="str">
        <f t="shared" si="163"/>
        <v/>
      </c>
      <c r="P1319" s="21" t="str">
        <f t="shared" si="164"/>
        <v/>
      </c>
      <c r="Q1319" s="21" t="str">
        <f t="shared" si="165"/>
        <v/>
      </c>
      <c r="R1319" s="21" t="str">
        <f t="shared" si="166"/>
        <v/>
      </c>
      <c r="S1319" s="7" t="str">
        <f>IF(ROW()-5&lt;=Kontroll!$B$8,1,"")</f>
        <v/>
      </c>
    </row>
    <row r="1320" spans="1:19" x14ac:dyDescent="0.2">
      <c r="A1320" s="7" t="str">
        <f t="shared" si="160"/>
        <v/>
      </c>
      <c r="B1320" s="7" t="str">
        <f>IF($S1320="","",INT(($A1320-1)/Kontroll!$B$6)+1)</f>
        <v/>
      </c>
      <c r="C1320" s="7" t="str">
        <f>IF($S1320="","",MOD($A1320-1,Kontroll!$B$6)+1)</f>
        <v/>
      </c>
      <c r="D1320" s="15" t="str">
        <f>IF($S1320="","",INDEX(Transjer!$A$6:$A$125,$B1320))</f>
        <v/>
      </c>
      <c r="E1320" s="15" t="str">
        <f>IF($S1320="","",INDEX(Transjer!$B$6:$B$125,$B1320))</f>
        <v/>
      </c>
      <c r="F1320" s="16" t="str">
        <f>IF($S1320="","",INDEX(Transjer!$C$6:$C$125,$B1320))</f>
        <v/>
      </c>
      <c r="G1320" s="17" t="str">
        <f>IF($S1320="","",INDEX(Skjermingsrenter!$A$6:$A$35,$C1320))</f>
        <v/>
      </c>
      <c r="H1320" s="18" t="str">
        <f>IF($S1320="","",INDEX(Transjer!$D$6:$D$125,$B1320))</f>
        <v/>
      </c>
      <c r="I1320" s="18" t="str">
        <f>IF($S1320="","",INDEX(Transjer!$E$6:$E$125,$B1320))</f>
        <v/>
      </c>
      <c r="J1320" s="19" t="str">
        <f>IF($S1320="","",INDEX(Skjermingsrenter!$B$6:$B$35,$C1320))</f>
        <v/>
      </c>
      <c r="K1320" s="20" t="str">
        <f t="shared" si="161"/>
        <v/>
      </c>
      <c r="L1320" s="21" t="str">
        <f>IF($S1320="","",IF($G1320&lt;YEAR($F1320),0,$H1320*SUMIFS(Utbytter!$D$6:$D$1005,Utbytter!$A$6:$A$1005,$E1320,Utbytter!$B$6:$B$1005,"&gt;="&amp;$K1320,Utbytter!$B$6:$B$1005,"&lt;="&amp;DATE($G1320,12,31))))</f>
        <v/>
      </c>
      <c r="M1320" s="21" t="str">
        <f t="shared" si="167"/>
        <v/>
      </c>
      <c r="N1320" s="21" t="str">
        <f t="shared" si="162"/>
        <v/>
      </c>
      <c r="O1320" s="21" t="str">
        <f t="shared" si="163"/>
        <v/>
      </c>
      <c r="P1320" s="21" t="str">
        <f t="shared" si="164"/>
        <v/>
      </c>
      <c r="Q1320" s="21" t="str">
        <f t="shared" si="165"/>
        <v/>
      </c>
      <c r="R1320" s="21" t="str">
        <f t="shared" si="166"/>
        <v/>
      </c>
      <c r="S1320" s="7" t="str">
        <f>IF(ROW()-5&lt;=Kontroll!$B$8,1,"")</f>
        <v/>
      </c>
    </row>
    <row r="1321" spans="1:19" x14ac:dyDescent="0.2">
      <c r="A1321" s="7" t="str">
        <f t="shared" si="160"/>
        <v/>
      </c>
      <c r="B1321" s="7" t="str">
        <f>IF($S1321="","",INT(($A1321-1)/Kontroll!$B$6)+1)</f>
        <v/>
      </c>
      <c r="C1321" s="7" t="str">
        <f>IF($S1321="","",MOD($A1321-1,Kontroll!$B$6)+1)</f>
        <v/>
      </c>
      <c r="D1321" s="15" t="str">
        <f>IF($S1321="","",INDEX(Transjer!$A$6:$A$125,$B1321))</f>
        <v/>
      </c>
      <c r="E1321" s="15" t="str">
        <f>IF($S1321="","",INDEX(Transjer!$B$6:$B$125,$B1321))</f>
        <v/>
      </c>
      <c r="F1321" s="16" t="str">
        <f>IF($S1321="","",INDEX(Transjer!$C$6:$C$125,$B1321))</f>
        <v/>
      </c>
      <c r="G1321" s="17" t="str">
        <f>IF($S1321="","",INDEX(Skjermingsrenter!$A$6:$A$35,$C1321))</f>
        <v/>
      </c>
      <c r="H1321" s="18" t="str">
        <f>IF($S1321="","",INDEX(Transjer!$D$6:$D$125,$B1321))</f>
        <v/>
      </c>
      <c r="I1321" s="18" t="str">
        <f>IF($S1321="","",INDEX(Transjer!$E$6:$E$125,$B1321))</f>
        <v/>
      </c>
      <c r="J1321" s="19" t="str">
        <f>IF($S1321="","",INDEX(Skjermingsrenter!$B$6:$B$35,$C1321))</f>
        <v/>
      </c>
      <c r="K1321" s="20" t="str">
        <f t="shared" si="161"/>
        <v/>
      </c>
      <c r="L1321" s="21" t="str">
        <f>IF($S1321="","",IF($G1321&lt;YEAR($F1321),0,$H1321*SUMIFS(Utbytter!$D$6:$D$1005,Utbytter!$A$6:$A$1005,$E1321,Utbytter!$B$6:$B$1005,"&gt;="&amp;$K1321,Utbytter!$B$6:$B$1005,"&lt;="&amp;DATE($G1321,12,31))))</f>
        <v/>
      </c>
      <c r="M1321" s="21" t="str">
        <f t="shared" si="167"/>
        <v/>
      </c>
      <c r="N1321" s="21" t="str">
        <f t="shared" si="162"/>
        <v/>
      </c>
      <c r="O1321" s="21" t="str">
        <f t="shared" si="163"/>
        <v/>
      </c>
      <c r="P1321" s="21" t="str">
        <f t="shared" si="164"/>
        <v/>
      </c>
      <c r="Q1321" s="21" t="str">
        <f t="shared" si="165"/>
        <v/>
      </c>
      <c r="R1321" s="21" t="str">
        <f t="shared" si="166"/>
        <v/>
      </c>
      <c r="S1321" s="7" t="str">
        <f>IF(ROW()-5&lt;=Kontroll!$B$8,1,"")</f>
        <v/>
      </c>
    </row>
    <row r="1322" spans="1:19" x14ac:dyDescent="0.2">
      <c r="A1322" s="7" t="str">
        <f t="shared" si="160"/>
        <v/>
      </c>
      <c r="B1322" s="7" t="str">
        <f>IF($S1322="","",INT(($A1322-1)/Kontroll!$B$6)+1)</f>
        <v/>
      </c>
      <c r="C1322" s="7" t="str">
        <f>IF($S1322="","",MOD($A1322-1,Kontroll!$B$6)+1)</f>
        <v/>
      </c>
      <c r="D1322" s="15" t="str">
        <f>IF($S1322="","",INDEX(Transjer!$A$6:$A$125,$B1322))</f>
        <v/>
      </c>
      <c r="E1322" s="15" t="str">
        <f>IF($S1322="","",INDEX(Transjer!$B$6:$B$125,$B1322))</f>
        <v/>
      </c>
      <c r="F1322" s="16" t="str">
        <f>IF($S1322="","",INDEX(Transjer!$C$6:$C$125,$B1322))</f>
        <v/>
      </c>
      <c r="G1322" s="17" t="str">
        <f>IF($S1322="","",INDEX(Skjermingsrenter!$A$6:$A$35,$C1322))</f>
        <v/>
      </c>
      <c r="H1322" s="18" t="str">
        <f>IF($S1322="","",INDEX(Transjer!$D$6:$D$125,$B1322))</f>
        <v/>
      </c>
      <c r="I1322" s="18" t="str">
        <f>IF($S1322="","",INDEX(Transjer!$E$6:$E$125,$B1322))</f>
        <v/>
      </c>
      <c r="J1322" s="19" t="str">
        <f>IF($S1322="","",INDEX(Skjermingsrenter!$B$6:$B$35,$C1322))</f>
        <v/>
      </c>
      <c r="K1322" s="20" t="str">
        <f t="shared" si="161"/>
        <v/>
      </c>
      <c r="L1322" s="21" t="str">
        <f>IF($S1322="","",IF($G1322&lt;YEAR($F1322),0,$H1322*SUMIFS(Utbytter!$D$6:$D$1005,Utbytter!$A$6:$A$1005,$E1322,Utbytter!$B$6:$B$1005,"&gt;="&amp;$K1322,Utbytter!$B$6:$B$1005,"&lt;="&amp;DATE($G1322,12,31))))</f>
        <v/>
      </c>
      <c r="M1322" s="21" t="str">
        <f t="shared" si="167"/>
        <v/>
      </c>
      <c r="N1322" s="21" t="str">
        <f t="shared" si="162"/>
        <v/>
      </c>
      <c r="O1322" s="21" t="str">
        <f t="shared" si="163"/>
        <v/>
      </c>
      <c r="P1322" s="21" t="str">
        <f t="shared" si="164"/>
        <v/>
      </c>
      <c r="Q1322" s="21" t="str">
        <f t="shared" si="165"/>
        <v/>
      </c>
      <c r="R1322" s="21" t="str">
        <f t="shared" si="166"/>
        <v/>
      </c>
      <c r="S1322" s="7" t="str">
        <f>IF(ROW()-5&lt;=Kontroll!$B$8,1,"")</f>
        <v/>
      </c>
    </row>
    <row r="1323" spans="1:19" x14ac:dyDescent="0.2">
      <c r="A1323" s="7" t="str">
        <f t="shared" si="160"/>
        <v/>
      </c>
      <c r="B1323" s="7" t="str">
        <f>IF($S1323="","",INT(($A1323-1)/Kontroll!$B$6)+1)</f>
        <v/>
      </c>
      <c r="C1323" s="7" t="str">
        <f>IF($S1323="","",MOD($A1323-1,Kontroll!$B$6)+1)</f>
        <v/>
      </c>
      <c r="D1323" s="15" t="str">
        <f>IF($S1323="","",INDEX(Transjer!$A$6:$A$125,$B1323))</f>
        <v/>
      </c>
      <c r="E1323" s="15" t="str">
        <f>IF($S1323="","",INDEX(Transjer!$B$6:$B$125,$B1323))</f>
        <v/>
      </c>
      <c r="F1323" s="16" t="str">
        <f>IF($S1323="","",INDEX(Transjer!$C$6:$C$125,$B1323))</f>
        <v/>
      </c>
      <c r="G1323" s="17" t="str">
        <f>IF($S1323="","",INDEX(Skjermingsrenter!$A$6:$A$35,$C1323))</f>
        <v/>
      </c>
      <c r="H1323" s="18" t="str">
        <f>IF($S1323="","",INDEX(Transjer!$D$6:$D$125,$B1323))</f>
        <v/>
      </c>
      <c r="I1323" s="18" t="str">
        <f>IF($S1323="","",INDEX(Transjer!$E$6:$E$125,$B1323))</f>
        <v/>
      </c>
      <c r="J1323" s="19" t="str">
        <f>IF($S1323="","",INDEX(Skjermingsrenter!$B$6:$B$35,$C1323))</f>
        <v/>
      </c>
      <c r="K1323" s="20" t="str">
        <f t="shared" si="161"/>
        <v/>
      </c>
      <c r="L1323" s="21" t="str">
        <f>IF($S1323="","",IF($G1323&lt;YEAR($F1323),0,$H1323*SUMIFS(Utbytter!$D$6:$D$1005,Utbytter!$A$6:$A$1005,$E1323,Utbytter!$B$6:$B$1005,"&gt;="&amp;$K1323,Utbytter!$B$6:$B$1005,"&lt;="&amp;DATE($G1323,12,31))))</f>
        <v/>
      </c>
      <c r="M1323" s="21" t="str">
        <f t="shared" si="167"/>
        <v/>
      </c>
      <c r="N1323" s="21" t="str">
        <f t="shared" si="162"/>
        <v/>
      </c>
      <c r="O1323" s="21" t="str">
        <f t="shared" si="163"/>
        <v/>
      </c>
      <c r="P1323" s="21" t="str">
        <f t="shared" si="164"/>
        <v/>
      </c>
      <c r="Q1323" s="21" t="str">
        <f t="shared" si="165"/>
        <v/>
      </c>
      <c r="R1323" s="21" t="str">
        <f t="shared" si="166"/>
        <v/>
      </c>
      <c r="S1323" s="7" t="str">
        <f>IF(ROW()-5&lt;=Kontroll!$B$8,1,"")</f>
        <v/>
      </c>
    </row>
    <row r="1324" spans="1:19" x14ac:dyDescent="0.2">
      <c r="A1324" s="7" t="str">
        <f t="shared" si="160"/>
        <v/>
      </c>
      <c r="B1324" s="7" t="str">
        <f>IF($S1324="","",INT(($A1324-1)/Kontroll!$B$6)+1)</f>
        <v/>
      </c>
      <c r="C1324" s="7" t="str">
        <f>IF($S1324="","",MOD($A1324-1,Kontroll!$B$6)+1)</f>
        <v/>
      </c>
      <c r="D1324" s="15" t="str">
        <f>IF($S1324="","",INDEX(Transjer!$A$6:$A$125,$B1324))</f>
        <v/>
      </c>
      <c r="E1324" s="15" t="str">
        <f>IF($S1324="","",INDEX(Transjer!$B$6:$B$125,$B1324))</f>
        <v/>
      </c>
      <c r="F1324" s="16" t="str">
        <f>IF($S1324="","",INDEX(Transjer!$C$6:$C$125,$B1324))</f>
        <v/>
      </c>
      <c r="G1324" s="17" t="str">
        <f>IF($S1324="","",INDEX(Skjermingsrenter!$A$6:$A$35,$C1324))</f>
        <v/>
      </c>
      <c r="H1324" s="18" t="str">
        <f>IF($S1324="","",INDEX(Transjer!$D$6:$D$125,$B1324))</f>
        <v/>
      </c>
      <c r="I1324" s="18" t="str">
        <f>IF($S1324="","",INDEX(Transjer!$E$6:$E$125,$B1324))</f>
        <v/>
      </c>
      <c r="J1324" s="19" t="str">
        <f>IF($S1324="","",INDEX(Skjermingsrenter!$B$6:$B$35,$C1324))</f>
        <v/>
      </c>
      <c r="K1324" s="20" t="str">
        <f t="shared" si="161"/>
        <v/>
      </c>
      <c r="L1324" s="21" t="str">
        <f>IF($S1324="","",IF($G1324&lt;YEAR($F1324),0,$H1324*SUMIFS(Utbytter!$D$6:$D$1005,Utbytter!$A$6:$A$1005,$E1324,Utbytter!$B$6:$B$1005,"&gt;="&amp;$K1324,Utbytter!$B$6:$B$1005,"&lt;="&amp;DATE($G1324,12,31))))</f>
        <v/>
      </c>
      <c r="M1324" s="21" t="str">
        <f t="shared" si="167"/>
        <v/>
      </c>
      <c r="N1324" s="21" t="str">
        <f t="shared" si="162"/>
        <v/>
      </c>
      <c r="O1324" s="21" t="str">
        <f t="shared" si="163"/>
        <v/>
      </c>
      <c r="P1324" s="21" t="str">
        <f t="shared" si="164"/>
        <v/>
      </c>
      <c r="Q1324" s="21" t="str">
        <f t="shared" si="165"/>
        <v/>
      </c>
      <c r="R1324" s="21" t="str">
        <f t="shared" si="166"/>
        <v/>
      </c>
      <c r="S1324" s="7" t="str">
        <f>IF(ROW()-5&lt;=Kontroll!$B$8,1,"")</f>
        <v/>
      </c>
    </row>
    <row r="1325" spans="1:19" x14ac:dyDescent="0.2">
      <c r="A1325" s="7" t="str">
        <f t="shared" si="160"/>
        <v/>
      </c>
      <c r="B1325" s="7" t="str">
        <f>IF($S1325="","",INT(($A1325-1)/Kontroll!$B$6)+1)</f>
        <v/>
      </c>
      <c r="C1325" s="7" t="str">
        <f>IF($S1325="","",MOD($A1325-1,Kontroll!$B$6)+1)</f>
        <v/>
      </c>
      <c r="D1325" s="15" t="str">
        <f>IF($S1325="","",INDEX(Transjer!$A$6:$A$125,$B1325))</f>
        <v/>
      </c>
      <c r="E1325" s="15" t="str">
        <f>IF($S1325="","",INDEX(Transjer!$B$6:$B$125,$B1325))</f>
        <v/>
      </c>
      <c r="F1325" s="16" t="str">
        <f>IF($S1325="","",INDEX(Transjer!$C$6:$C$125,$B1325))</f>
        <v/>
      </c>
      <c r="G1325" s="17" t="str">
        <f>IF($S1325="","",INDEX(Skjermingsrenter!$A$6:$A$35,$C1325))</f>
        <v/>
      </c>
      <c r="H1325" s="18" t="str">
        <f>IF($S1325="","",INDEX(Transjer!$D$6:$D$125,$B1325))</f>
        <v/>
      </c>
      <c r="I1325" s="18" t="str">
        <f>IF($S1325="","",INDEX(Transjer!$E$6:$E$125,$B1325))</f>
        <v/>
      </c>
      <c r="J1325" s="19" t="str">
        <f>IF($S1325="","",INDEX(Skjermingsrenter!$B$6:$B$35,$C1325))</f>
        <v/>
      </c>
      <c r="K1325" s="20" t="str">
        <f t="shared" si="161"/>
        <v/>
      </c>
      <c r="L1325" s="21" t="str">
        <f>IF($S1325="","",IF($G1325&lt;YEAR($F1325),0,$H1325*SUMIFS(Utbytter!$D$6:$D$1005,Utbytter!$A$6:$A$1005,$E1325,Utbytter!$B$6:$B$1005,"&gt;="&amp;$K1325,Utbytter!$B$6:$B$1005,"&lt;="&amp;DATE($G1325,12,31))))</f>
        <v/>
      </c>
      <c r="M1325" s="21" t="str">
        <f t="shared" si="167"/>
        <v/>
      </c>
      <c r="N1325" s="21" t="str">
        <f t="shared" si="162"/>
        <v/>
      </c>
      <c r="O1325" s="21" t="str">
        <f t="shared" si="163"/>
        <v/>
      </c>
      <c r="P1325" s="21" t="str">
        <f t="shared" si="164"/>
        <v/>
      </c>
      <c r="Q1325" s="21" t="str">
        <f t="shared" si="165"/>
        <v/>
      </c>
      <c r="R1325" s="21" t="str">
        <f t="shared" si="166"/>
        <v/>
      </c>
      <c r="S1325" s="7" t="str">
        <f>IF(ROW()-5&lt;=Kontroll!$B$8,1,"")</f>
        <v/>
      </c>
    </row>
    <row r="1326" spans="1:19" x14ac:dyDescent="0.2">
      <c r="A1326" s="7" t="str">
        <f t="shared" si="160"/>
        <v/>
      </c>
      <c r="B1326" s="7" t="str">
        <f>IF($S1326="","",INT(($A1326-1)/Kontroll!$B$6)+1)</f>
        <v/>
      </c>
      <c r="C1326" s="7" t="str">
        <f>IF($S1326="","",MOD($A1326-1,Kontroll!$B$6)+1)</f>
        <v/>
      </c>
      <c r="D1326" s="15" t="str">
        <f>IF($S1326="","",INDEX(Transjer!$A$6:$A$125,$B1326))</f>
        <v/>
      </c>
      <c r="E1326" s="15" t="str">
        <f>IF($S1326="","",INDEX(Transjer!$B$6:$B$125,$B1326))</f>
        <v/>
      </c>
      <c r="F1326" s="16" t="str">
        <f>IF($S1326="","",INDEX(Transjer!$C$6:$C$125,$B1326))</f>
        <v/>
      </c>
      <c r="G1326" s="17" t="str">
        <f>IF($S1326="","",INDEX(Skjermingsrenter!$A$6:$A$35,$C1326))</f>
        <v/>
      </c>
      <c r="H1326" s="18" t="str">
        <f>IF($S1326="","",INDEX(Transjer!$D$6:$D$125,$B1326))</f>
        <v/>
      </c>
      <c r="I1326" s="18" t="str">
        <f>IF($S1326="","",INDEX(Transjer!$E$6:$E$125,$B1326))</f>
        <v/>
      </c>
      <c r="J1326" s="19" t="str">
        <f>IF($S1326="","",INDEX(Skjermingsrenter!$B$6:$B$35,$C1326))</f>
        <v/>
      </c>
      <c r="K1326" s="20" t="str">
        <f t="shared" si="161"/>
        <v/>
      </c>
      <c r="L1326" s="21" t="str">
        <f>IF($S1326="","",IF($G1326&lt;YEAR($F1326),0,$H1326*SUMIFS(Utbytter!$D$6:$D$1005,Utbytter!$A$6:$A$1005,$E1326,Utbytter!$B$6:$B$1005,"&gt;="&amp;$K1326,Utbytter!$B$6:$B$1005,"&lt;="&amp;DATE($G1326,12,31))))</f>
        <v/>
      </c>
      <c r="M1326" s="21" t="str">
        <f t="shared" si="167"/>
        <v/>
      </c>
      <c r="N1326" s="21" t="str">
        <f t="shared" si="162"/>
        <v/>
      </c>
      <c r="O1326" s="21" t="str">
        <f t="shared" si="163"/>
        <v/>
      </c>
      <c r="P1326" s="21" t="str">
        <f t="shared" si="164"/>
        <v/>
      </c>
      <c r="Q1326" s="21" t="str">
        <f t="shared" si="165"/>
        <v/>
      </c>
      <c r="R1326" s="21" t="str">
        <f t="shared" si="166"/>
        <v/>
      </c>
      <c r="S1326" s="7" t="str">
        <f>IF(ROW()-5&lt;=Kontroll!$B$8,1,"")</f>
        <v/>
      </c>
    </row>
    <row r="1327" spans="1:19" x14ac:dyDescent="0.2">
      <c r="A1327" s="7" t="str">
        <f t="shared" si="160"/>
        <v/>
      </c>
      <c r="B1327" s="7" t="str">
        <f>IF($S1327="","",INT(($A1327-1)/Kontroll!$B$6)+1)</f>
        <v/>
      </c>
      <c r="C1327" s="7" t="str">
        <f>IF($S1327="","",MOD($A1327-1,Kontroll!$B$6)+1)</f>
        <v/>
      </c>
      <c r="D1327" s="15" t="str">
        <f>IF($S1327="","",INDEX(Transjer!$A$6:$A$125,$B1327))</f>
        <v/>
      </c>
      <c r="E1327" s="15" t="str">
        <f>IF($S1327="","",INDEX(Transjer!$B$6:$B$125,$B1327))</f>
        <v/>
      </c>
      <c r="F1327" s="16" t="str">
        <f>IF($S1327="","",INDEX(Transjer!$C$6:$C$125,$B1327))</f>
        <v/>
      </c>
      <c r="G1327" s="17" t="str">
        <f>IF($S1327="","",INDEX(Skjermingsrenter!$A$6:$A$35,$C1327))</f>
        <v/>
      </c>
      <c r="H1327" s="18" t="str">
        <f>IF($S1327="","",INDEX(Transjer!$D$6:$D$125,$B1327))</f>
        <v/>
      </c>
      <c r="I1327" s="18" t="str">
        <f>IF($S1327="","",INDEX(Transjer!$E$6:$E$125,$B1327))</f>
        <v/>
      </c>
      <c r="J1327" s="19" t="str">
        <f>IF($S1327="","",INDEX(Skjermingsrenter!$B$6:$B$35,$C1327))</f>
        <v/>
      </c>
      <c r="K1327" s="20" t="str">
        <f t="shared" si="161"/>
        <v/>
      </c>
      <c r="L1327" s="21" t="str">
        <f>IF($S1327="","",IF($G1327&lt;YEAR($F1327),0,$H1327*SUMIFS(Utbytter!$D$6:$D$1005,Utbytter!$A$6:$A$1005,$E1327,Utbytter!$B$6:$B$1005,"&gt;="&amp;$K1327,Utbytter!$B$6:$B$1005,"&lt;="&amp;DATE($G1327,12,31))))</f>
        <v/>
      </c>
      <c r="M1327" s="21" t="str">
        <f t="shared" si="167"/>
        <v/>
      </c>
      <c r="N1327" s="21" t="str">
        <f t="shared" si="162"/>
        <v/>
      </c>
      <c r="O1327" s="21" t="str">
        <f t="shared" si="163"/>
        <v/>
      </c>
      <c r="P1327" s="21" t="str">
        <f t="shared" si="164"/>
        <v/>
      </c>
      <c r="Q1327" s="21" t="str">
        <f t="shared" si="165"/>
        <v/>
      </c>
      <c r="R1327" s="21" t="str">
        <f t="shared" si="166"/>
        <v/>
      </c>
      <c r="S1327" s="7" t="str">
        <f>IF(ROW()-5&lt;=Kontroll!$B$8,1,"")</f>
        <v/>
      </c>
    </row>
    <row r="1328" spans="1:19" x14ac:dyDescent="0.2">
      <c r="A1328" s="7" t="str">
        <f t="shared" si="160"/>
        <v/>
      </c>
      <c r="B1328" s="7" t="str">
        <f>IF($S1328="","",INT(($A1328-1)/Kontroll!$B$6)+1)</f>
        <v/>
      </c>
      <c r="C1328" s="7" t="str">
        <f>IF($S1328="","",MOD($A1328-1,Kontroll!$B$6)+1)</f>
        <v/>
      </c>
      <c r="D1328" s="15" t="str">
        <f>IF($S1328="","",INDEX(Transjer!$A$6:$A$125,$B1328))</f>
        <v/>
      </c>
      <c r="E1328" s="15" t="str">
        <f>IF($S1328="","",INDEX(Transjer!$B$6:$B$125,$B1328))</f>
        <v/>
      </c>
      <c r="F1328" s="16" t="str">
        <f>IF($S1328="","",INDEX(Transjer!$C$6:$C$125,$B1328))</f>
        <v/>
      </c>
      <c r="G1328" s="17" t="str">
        <f>IF($S1328="","",INDEX(Skjermingsrenter!$A$6:$A$35,$C1328))</f>
        <v/>
      </c>
      <c r="H1328" s="18" t="str">
        <f>IF($S1328="","",INDEX(Transjer!$D$6:$D$125,$B1328))</f>
        <v/>
      </c>
      <c r="I1328" s="18" t="str">
        <f>IF($S1328="","",INDEX(Transjer!$E$6:$E$125,$B1328))</f>
        <v/>
      </c>
      <c r="J1328" s="19" t="str">
        <f>IF($S1328="","",INDEX(Skjermingsrenter!$B$6:$B$35,$C1328))</f>
        <v/>
      </c>
      <c r="K1328" s="20" t="str">
        <f t="shared" si="161"/>
        <v/>
      </c>
      <c r="L1328" s="21" t="str">
        <f>IF($S1328="","",IF($G1328&lt;YEAR($F1328),0,$H1328*SUMIFS(Utbytter!$D$6:$D$1005,Utbytter!$A$6:$A$1005,$E1328,Utbytter!$B$6:$B$1005,"&gt;="&amp;$K1328,Utbytter!$B$6:$B$1005,"&lt;="&amp;DATE($G1328,12,31))))</f>
        <v/>
      </c>
      <c r="M1328" s="21" t="str">
        <f t="shared" si="167"/>
        <v/>
      </c>
      <c r="N1328" s="21" t="str">
        <f t="shared" si="162"/>
        <v/>
      </c>
      <c r="O1328" s="21" t="str">
        <f t="shared" si="163"/>
        <v/>
      </c>
      <c r="P1328" s="21" t="str">
        <f t="shared" si="164"/>
        <v/>
      </c>
      <c r="Q1328" s="21" t="str">
        <f t="shared" si="165"/>
        <v/>
      </c>
      <c r="R1328" s="21" t="str">
        <f t="shared" si="166"/>
        <v/>
      </c>
      <c r="S1328" s="7" t="str">
        <f>IF(ROW()-5&lt;=Kontroll!$B$8,1,"")</f>
        <v/>
      </c>
    </row>
    <row r="1329" spans="1:19" x14ac:dyDescent="0.2">
      <c r="A1329" s="7" t="str">
        <f t="shared" si="160"/>
        <v/>
      </c>
      <c r="B1329" s="7" t="str">
        <f>IF($S1329="","",INT(($A1329-1)/Kontroll!$B$6)+1)</f>
        <v/>
      </c>
      <c r="C1329" s="7" t="str">
        <f>IF($S1329="","",MOD($A1329-1,Kontroll!$B$6)+1)</f>
        <v/>
      </c>
      <c r="D1329" s="15" t="str">
        <f>IF($S1329="","",INDEX(Transjer!$A$6:$A$125,$B1329))</f>
        <v/>
      </c>
      <c r="E1329" s="15" t="str">
        <f>IF($S1329="","",INDEX(Transjer!$B$6:$B$125,$B1329))</f>
        <v/>
      </c>
      <c r="F1329" s="16" t="str">
        <f>IF($S1329="","",INDEX(Transjer!$C$6:$C$125,$B1329))</f>
        <v/>
      </c>
      <c r="G1329" s="17" t="str">
        <f>IF($S1329="","",INDEX(Skjermingsrenter!$A$6:$A$35,$C1329))</f>
        <v/>
      </c>
      <c r="H1329" s="18" t="str">
        <f>IF($S1329="","",INDEX(Transjer!$D$6:$D$125,$B1329))</f>
        <v/>
      </c>
      <c r="I1329" s="18" t="str">
        <f>IF($S1329="","",INDEX(Transjer!$E$6:$E$125,$B1329))</f>
        <v/>
      </c>
      <c r="J1329" s="19" t="str">
        <f>IF($S1329="","",INDEX(Skjermingsrenter!$B$6:$B$35,$C1329))</f>
        <v/>
      </c>
      <c r="K1329" s="20" t="str">
        <f t="shared" si="161"/>
        <v/>
      </c>
      <c r="L1329" s="21" t="str">
        <f>IF($S1329="","",IF($G1329&lt;YEAR($F1329),0,$H1329*SUMIFS(Utbytter!$D$6:$D$1005,Utbytter!$A$6:$A$1005,$E1329,Utbytter!$B$6:$B$1005,"&gt;="&amp;$K1329,Utbytter!$B$6:$B$1005,"&lt;="&amp;DATE($G1329,12,31))))</f>
        <v/>
      </c>
      <c r="M1329" s="21" t="str">
        <f t="shared" si="167"/>
        <v/>
      </c>
      <c r="N1329" s="21" t="str">
        <f t="shared" si="162"/>
        <v/>
      </c>
      <c r="O1329" s="21" t="str">
        <f t="shared" si="163"/>
        <v/>
      </c>
      <c r="P1329" s="21" t="str">
        <f t="shared" si="164"/>
        <v/>
      </c>
      <c r="Q1329" s="21" t="str">
        <f t="shared" si="165"/>
        <v/>
      </c>
      <c r="R1329" s="21" t="str">
        <f t="shared" si="166"/>
        <v/>
      </c>
      <c r="S1329" s="7" t="str">
        <f>IF(ROW()-5&lt;=Kontroll!$B$8,1,"")</f>
        <v/>
      </c>
    </row>
    <row r="1330" spans="1:19" x14ac:dyDescent="0.2">
      <c r="A1330" s="7" t="str">
        <f t="shared" si="160"/>
        <v/>
      </c>
      <c r="B1330" s="7" t="str">
        <f>IF($S1330="","",INT(($A1330-1)/Kontroll!$B$6)+1)</f>
        <v/>
      </c>
      <c r="C1330" s="7" t="str">
        <f>IF($S1330="","",MOD($A1330-1,Kontroll!$B$6)+1)</f>
        <v/>
      </c>
      <c r="D1330" s="15" t="str">
        <f>IF($S1330="","",INDEX(Transjer!$A$6:$A$125,$B1330))</f>
        <v/>
      </c>
      <c r="E1330" s="15" t="str">
        <f>IF($S1330="","",INDEX(Transjer!$B$6:$B$125,$B1330))</f>
        <v/>
      </c>
      <c r="F1330" s="16" t="str">
        <f>IF($S1330="","",INDEX(Transjer!$C$6:$C$125,$B1330))</f>
        <v/>
      </c>
      <c r="G1330" s="17" t="str">
        <f>IF($S1330="","",INDEX(Skjermingsrenter!$A$6:$A$35,$C1330))</f>
        <v/>
      </c>
      <c r="H1330" s="18" t="str">
        <f>IF($S1330="","",INDEX(Transjer!$D$6:$D$125,$B1330))</f>
        <v/>
      </c>
      <c r="I1330" s="18" t="str">
        <f>IF($S1330="","",INDEX(Transjer!$E$6:$E$125,$B1330))</f>
        <v/>
      </c>
      <c r="J1330" s="19" t="str">
        <f>IF($S1330="","",INDEX(Skjermingsrenter!$B$6:$B$35,$C1330))</f>
        <v/>
      </c>
      <c r="K1330" s="20" t="str">
        <f t="shared" si="161"/>
        <v/>
      </c>
      <c r="L1330" s="21" t="str">
        <f>IF($S1330="","",IF($G1330&lt;YEAR($F1330),0,$H1330*SUMIFS(Utbytter!$D$6:$D$1005,Utbytter!$A$6:$A$1005,$E1330,Utbytter!$B$6:$B$1005,"&gt;="&amp;$K1330,Utbytter!$B$6:$B$1005,"&lt;="&amp;DATE($G1330,12,31))))</f>
        <v/>
      </c>
      <c r="M1330" s="21" t="str">
        <f t="shared" si="167"/>
        <v/>
      </c>
      <c r="N1330" s="21" t="str">
        <f t="shared" si="162"/>
        <v/>
      </c>
      <c r="O1330" s="21" t="str">
        <f t="shared" si="163"/>
        <v/>
      </c>
      <c r="P1330" s="21" t="str">
        <f t="shared" si="164"/>
        <v/>
      </c>
      <c r="Q1330" s="21" t="str">
        <f t="shared" si="165"/>
        <v/>
      </c>
      <c r="R1330" s="21" t="str">
        <f t="shared" si="166"/>
        <v/>
      </c>
      <c r="S1330" s="7" t="str">
        <f>IF(ROW()-5&lt;=Kontroll!$B$8,1,"")</f>
        <v/>
      </c>
    </row>
    <row r="1331" spans="1:19" x14ac:dyDescent="0.2">
      <c r="A1331" s="7" t="str">
        <f t="shared" si="160"/>
        <v/>
      </c>
      <c r="B1331" s="7" t="str">
        <f>IF($S1331="","",INT(($A1331-1)/Kontroll!$B$6)+1)</f>
        <v/>
      </c>
      <c r="C1331" s="7" t="str">
        <f>IF($S1331="","",MOD($A1331-1,Kontroll!$B$6)+1)</f>
        <v/>
      </c>
      <c r="D1331" s="15" t="str">
        <f>IF($S1331="","",INDEX(Transjer!$A$6:$A$125,$B1331))</f>
        <v/>
      </c>
      <c r="E1331" s="15" t="str">
        <f>IF($S1331="","",INDEX(Transjer!$B$6:$B$125,$B1331))</f>
        <v/>
      </c>
      <c r="F1331" s="16" t="str">
        <f>IF($S1331="","",INDEX(Transjer!$C$6:$C$125,$B1331))</f>
        <v/>
      </c>
      <c r="G1331" s="17" t="str">
        <f>IF($S1331="","",INDEX(Skjermingsrenter!$A$6:$A$35,$C1331))</f>
        <v/>
      </c>
      <c r="H1331" s="18" t="str">
        <f>IF($S1331="","",INDEX(Transjer!$D$6:$D$125,$B1331))</f>
        <v/>
      </c>
      <c r="I1331" s="18" t="str">
        <f>IF($S1331="","",INDEX(Transjer!$E$6:$E$125,$B1331))</f>
        <v/>
      </c>
      <c r="J1331" s="19" t="str">
        <f>IF($S1331="","",INDEX(Skjermingsrenter!$B$6:$B$35,$C1331))</f>
        <v/>
      </c>
      <c r="K1331" s="20" t="str">
        <f t="shared" si="161"/>
        <v/>
      </c>
      <c r="L1331" s="21" t="str">
        <f>IF($S1331="","",IF($G1331&lt;YEAR($F1331),0,$H1331*SUMIFS(Utbytter!$D$6:$D$1005,Utbytter!$A$6:$A$1005,$E1331,Utbytter!$B$6:$B$1005,"&gt;="&amp;$K1331,Utbytter!$B$6:$B$1005,"&lt;="&amp;DATE($G1331,12,31))))</f>
        <v/>
      </c>
      <c r="M1331" s="21" t="str">
        <f t="shared" si="167"/>
        <v/>
      </c>
      <c r="N1331" s="21" t="str">
        <f t="shared" si="162"/>
        <v/>
      </c>
      <c r="O1331" s="21" t="str">
        <f t="shared" si="163"/>
        <v/>
      </c>
      <c r="P1331" s="21" t="str">
        <f t="shared" si="164"/>
        <v/>
      </c>
      <c r="Q1331" s="21" t="str">
        <f t="shared" si="165"/>
        <v/>
      </c>
      <c r="R1331" s="21" t="str">
        <f t="shared" si="166"/>
        <v/>
      </c>
      <c r="S1331" s="7" t="str">
        <f>IF(ROW()-5&lt;=Kontroll!$B$8,1,"")</f>
        <v/>
      </c>
    </row>
    <row r="1332" spans="1:19" x14ac:dyDescent="0.2">
      <c r="A1332" s="7" t="str">
        <f t="shared" si="160"/>
        <v/>
      </c>
      <c r="B1332" s="7" t="str">
        <f>IF($S1332="","",INT(($A1332-1)/Kontroll!$B$6)+1)</f>
        <v/>
      </c>
      <c r="C1332" s="7" t="str">
        <f>IF($S1332="","",MOD($A1332-1,Kontroll!$B$6)+1)</f>
        <v/>
      </c>
      <c r="D1332" s="15" t="str">
        <f>IF($S1332="","",INDEX(Transjer!$A$6:$A$125,$B1332))</f>
        <v/>
      </c>
      <c r="E1332" s="15" t="str">
        <f>IF($S1332="","",INDEX(Transjer!$B$6:$B$125,$B1332))</f>
        <v/>
      </c>
      <c r="F1332" s="16" t="str">
        <f>IF($S1332="","",INDEX(Transjer!$C$6:$C$125,$B1332))</f>
        <v/>
      </c>
      <c r="G1332" s="17" t="str">
        <f>IF($S1332="","",INDEX(Skjermingsrenter!$A$6:$A$35,$C1332))</f>
        <v/>
      </c>
      <c r="H1332" s="18" t="str">
        <f>IF($S1332="","",INDEX(Transjer!$D$6:$D$125,$B1332))</f>
        <v/>
      </c>
      <c r="I1332" s="18" t="str">
        <f>IF($S1332="","",INDEX(Transjer!$E$6:$E$125,$B1332))</f>
        <v/>
      </c>
      <c r="J1332" s="19" t="str">
        <f>IF($S1332="","",INDEX(Skjermingsrenter!$B$6:$B$35,$C1332))</f>
        <v/>
      </c>
      <c r="K1332" s="20" t="str">
        <f t="shared" si="161"/>
        <v/>
      </c>
      <c r="L1332" s="21" t="str">
        <f>IF($S1332="","",IF($G1332&lt;YEAR($F1332),0,$H1332*SUMIFS(Utbytter!$D$6:$D$1005,Utbytter!$A$6:$A$1005,$E1332,Utbytter!$B$6:$B$1005,"&gt;="&amp;$K1332,Utbytter!$B$6:$B$1005,"&lt;="&amp;DATE($G1332,12,31))))</f>
        <v/>
      </c>
      <c r="M1332" s="21" t="str">
        <f t="shared" si="167"/>
        <v/>
      </c>
      <c r="N1332" s="21" t="str">
        <f t="shared" si="162"/>
        <v/>
      </c>
      <c r="O1332" s="21" t="str">
        <f t="shared" si="163"/>
        <v/>
      </c>
      <c r="P1332" s="21" t="str">
        <f t="shared" si="164"/>
        <v/>
      </c>
      <c r="Q1332" s="21" t="str">
        <f t="shared" si="165"/>
        <v/>
      </c>
      <c r="R1332" s="21" t="str">
        <f t="shared" si="166"/>
        <v/>
      </c>
      <c r="S1332" s="7" t="str">
        <f>IF(ROW()-5&lt;=Kontroll!$B$8,1,"")</f>
        <v/>
      </c>
    </row>
    <row r="1333" spans="1:19" x14ac:dyDescent="0.2">
      <c r="A1333" s="7" t="str">
        <f t="shared" si="160"/>
        <v/>
      </c>
      <c r="B1333" s="7" t="str">
        <f>IF($S1333="","",INT(($A1333-1)/Kontroll!$B$6)+1)</f>
        <v/>
      </c>
      <c r="C1333" s="7" t="str">
        <f>IF($S1333="","",MOD($A1333-1,Kontroll!$B$6)+1)</f>
        <v/>
      </c>
      <c r="D1333" s="15" t="str">
        <f>IF($S1333="","",INDEX(Transjer!$A$6:$A$125,$B1333))</f>
        <v/>
      </c>
      <c r="E1333" s="15" t="str">
        <f>IF($S1333="","",INDEX(Transjer!$B$6:$B$125,$B1333))</f>
        <v/>
      </c>
      <c r="F1333" s="16" t="str">
        <f>IF($S1333="","",INDEX(Transjer!$C$6:$C$125,$B1333))</f>
        <v/>
      </c>
      <c r="G1333" s="17" t="str">
        <f>IF($S1333="","",INDEX(Skjermingsrenter!$A$6:$A$35,$C1333))</f>
        <v/>
      </c>
      <c r="H1333" s="18" t="str">
        <f>IF($S1333="","",INDEX(Transjer!$D$6:$D$125,$B1333))</f>
        <v/>
      </c>
      <c r="I1333" s="18" t="str">
        <f>IF($S1333="","",INDEX(Transjer!$E$6:$E$125,$B1333))</f>
        <v/>
      </c>
      <c r="J1333" s="19" t="str">
        <f>IF($S1333="","",INDEX(Skjermingsrenter!$B$6:$B$35,$C1333))</f>
        <v/>
      </c>
      <c r="K1333" s="20" t="str">
        <f t="shared" si="161"/>
        <v/>
      </c>
      <c r="L1333" s="21" t="str">
        <f>IF($S1333="","",IF($G1333&lt;YEAR($F1333),0,$H1333*SUMIFS(Utbytter!$D$6:$D$1005,Utbytter!$A$6:$A$1005,$E1333,Utbytter!$B$6:$B$1005,"&gt;="&amp;$K1333,Utbytter!$B$6:$B$1005,"&lt;="&amp;DATE($G1333,12,31))))</f>
        <v/>
      </c>
      <c r="M1333" s="21" t="str">
        <f t="shared" si="167"/>
        <v/>
      </c>
      <c r="N1333" s="21" t="str">
        <f t="shared" si="162"/>
        <v/>
      </c>
      <c r="O1333" s="21" t="str">
        <f t="shared" si="163"/>
        <v/>
      </c>
      <c r="P1333" s="21" t="str">
        <f t="shared" si="164"/>
        <v/>
      </c>
      <c r="Q1333" s="21" t="str">
        <f t="shared" si="165"/>
        <v/>
      </c>
      <c r="R1333" s="21" t="str">
        <f t="shared" si="166"/>
        <v/>
      </c>
      <c r="S1333" s="7" t="str">
        <f>IF(ROW()-5&lt;=Kontroll!$B$8,1,"")</f>
        <v/>
      </c>
    </row>
    <row r="1334" spans="1:19" x14ac:dyDescent="0.2">
      <c r="A1334" s="7" t="str">
        <f t="shared" si="160"/>
        <v/>
      </c>
      <c r="B1334" s="7" t="str">
        <f>IF($S1334="","",INT(($A1334-1)/Kontroll!$B$6)+1)</f>
        <v/>
      </c>
      <c r="C1334" s="7" t="str">
        <f>IF($S1334="","",MOD($A1334-1,Kontroll!$B$6)+1)</f>
        <v/>
      </c>
      <c r="D1334" s="15" t="str">
        <f>IF($S1334="","",INDEX(Transjer!$A$6:$A$125,$B1334))</f>
        <v/>
      </c>
      <c r="E1334" s="15" t="str">
        <f>IF($S1334="","",INDEX(Transjer!$B$6:$B$125,$B1334))</f>
        <v/>
      </c>
      <c r="F1334" s="16" t="str">
        <f>IF($S1334="","",INDEX(Transjer!$C$6:$C$125,$B1334))</f>
        <v/>
      </c>
      <c r="G1334" s="17" t="str">
        <f>IF($S1334="","",INDEX(Skjermingsrenter!$A$6:$A$35,$C1334))</f>
        <v/>
      </c>
      <c r="H1334" s="18" t="str">
        <f>IF($S1334="","",INDEX(Transjer!$D$6:$D$125,$B1334))</f>
        <v/>
      </c>
      <c r="I1334" s="18" t="str">
        <f>IF($S1334="","",INDEX(Transjer!$E$6:$E$125,$B1334))</f>
        <v/>
      </c>
      <c r="J1334" s="19" t="str">
        <f>IF($S1334="","",INDEX(Skjermingsrenter!$B$6:$B$35,$C1334))</f>
        <v/>
      </c>
      <c r="K1334" s="20" t="str">
        <f t="shared" si="161"/>
        <v/>
      </c>
      <c r="L1334" s="21" t="str">
        <f>IF($S1334="","",IF($G1334&lt;YEAR($F1334),0,$H1334*SUMIFS(Utbytter!$D$6:$D$1005,Utbytter!$A$6:$A$1005,$E1334,Utbytter!$B$6:$B$1005,"&gt;="&amp;$K1334,Utbytter!$B$6:$B$1005,"&lt;="&amp;DATE($G1334,12,31))))</f>
        <v/>
      </c>
      <c r="M1334" s="21" t="str">
        <f t="shared" si="167"/>
        <v/>
      </c>
      <c r="N1334" s="21" t="str">
        <f t="shared" si="162"/>
        <v/>
      </c>
      <c r="O1334" s="21" t="str">
        <f t="shared" si="163"/>
        <v/>
      </c>
      <c r="P1334" s="21" t="str">
        <f t="shared" si="164"/>
        <v/>
      </c>
      <c r="Q1334" s="21" t="str">
        <f t="shared" si="165"/>
        <v/>
      </c>
      <c r="R1334" s="21" t="str">
        <f t="shared" si="166"/>
        <v/>
      </c>
      <c r="S1334" s="7" t="str">
        <f>IF(ROW()-5&lt;=Kontroll!$B$8,1,"")</f>
        <v/>
      </c>
    </row>
    <row r="1335" spans="1:19" x14ac:dyDescent="0.2">
      <c r="A1335" s="7" t="str">
        <f t="shared" si="160"/>
        <v/>
      </c>
      <c r="B1335" s="7" t="str">
        <f>IF($S1335="","",INT(($A1335-1)/Kontroll!$B$6)+1)</f>
        <v/>
      </c>
      <c r="C1335" s="7" t="str">
        <f>IF($S1335="","",MOD($A1335-1,Kontroll!$B$6)+1)</f>
        <v/>
      </c>
      <c r="D1335" s="15" t="str">
        <f>IF($S1335="","",INDEX(Transjer!$A$6:$A$125,$B1335))</f>
        <v/>
      </c>
      <c r="E1335" s="15" t="str">
        <f>IF($S1335="","",INDEX(Transjer!$B$6:$B$125,$B1335))</f>
        <v/>
      </c>
      <c r="F1335" s="16" t="str">
        <f>IF($S1335="","",INDEX(Transjer!$C$6:$C$125,$B1335))</f>
        <v/>
      </c>
      <c r="G1335" s="17" t="str">
        <f>IF($S1335="","",INDEX(Skjermingsrenter!$A$6:$A$35,$C1335))</f>
        <v/>
      </c>
      <c r="H1335" s="18" t="str">
        <f>IF($S1335="","",INDEX(Transjer!$D$6:$D$125,$B1335))</f>
        <v/>
      </c>
      <c r="I1335" s="18" t="str">
        <f>IF($S1335="","",INDEX(Transjer!$E$6:$E$125,$B1335))</f>
        <v/>
      </c>
      <c r="J1335" s="19" t="str">
        <f>IF($S1335="","",INDEX(Skjermingsrenter!$B$6:$B$35,$C1335))</f>
        <v/>
      </c>
      <c r="K1335" s="20" t="str">
        <f t="shared" si="161"/>
        <v/>
      </c>
      <c r="L1335" s="21" t="str">
        <f>IF($S1335="","",IF($G1335&lt;YEAR($F1335),0,$H1335*SUMIFS(Utbytter!$D$6:$D$1005,Utbytter!$A$6:$A$1005,$E1335,Utbytter!$B$6:$B$1005,"&gt;="&amp;$K1335,Utbytter!$B$6:$B$1005,"&lt;="&amp;DATE($G1335,12,31))))</f>
        <v/>
      </c>
      <c r="M1335" s="21" t="str">
        <f t="shared" si="167"/>
        <v/>
      </c>
      <c r="N1335" s="21" t="str">
        <f t="shared" si="162"/>
        <v/>
      </c>
      <c r="O1335" s="21" t="str">
        <f t="shared" si="163"/>
        <v/>
      </c>
      <c r="P1335" s="21" t="str">
        <f t="shared" si="164"/>
        <v/>
      </c>
      <c r="Q1335" s="21" t="str">
        <f t="shared" si="165"/>
        <v/>
      </c>
      <c r="R1335" s="21" t="str">
        <f t="shared" si="166"/>
        <v/>
      </c>
      <c r="S1335" s="7" t="str">
        <f>IF(ROW()-5&lt;=Kontroll!$B$8,1,"")</f>
        <v/>
      </c>
    </row>
    <row r="1336" spans="1:19" x14ac:dyDescent="0.2">
      <c r="A1336" s="7" t="str">
        <f t="shared" si="160"/>
        <v/>
      </c>
      <c r="B1336" s="7" t="str">
        <f>IF($S1336="","",INT(($A1336-1)/Kontroll!$B$6)+1)</f>
        <v/>
      </c>
      <c r="C1336" s="7" t="str">
        <f>IF($S1336="","",MOD($A1336-1,Kontroll!$B$6)+1)</f>
        <v/>
      </c>
      <c r="D1336" s="15" t="str">
        <f>IF($S1336="","",INDEX(Transjer!$A$6:$A$125,$B1336))</f>
        <v/>
      </c>
      <c r="E1336" s="15" t="str">
        <f>IF($S1336="","",INDEX(Transjer!$B$6:$B$125,$B1336))</f>
        <v/>
      </c>
      <c r="F1336" s="16" t="str">
        <f>IF($S1336="","",INDEX(Transjer!$C$6:$C$125,$B1336))</f>
        <v/>
      </c>
      <c r="G1336" s="17" t="str">
        <f>IF($S1336="","",INDEX(Skjermingsrenter!$A$6:$A$35,$C1336))</f>
        <v/>
      </c>
      <c r="H1336" s="18" t="str">
        <f>IF($S1336="","",INDEX(Transjer!$D$6:$D$125,$B1336))</f>
        <v/>
      </c>
      <c r="I1336" s="18" t="str">
        <f>IF($S1336="","",INDEX(Transjer!$E$6:$E$125,$B1336))</f>
        <v/>
      </c>
      <c r="J1336" s="19" t="str">
        <f>IF($S1336="","",INDEX(Skjermingsrenter!$B$6:$B$35,$C1336))</f>
        <v/>
      </c>
      <c r="K1336" s="20" t="str">
        <f t="shared" si="161"/>
        <v/>
      </c>
      <c r="L1336" s="21" t="str">
        <f>IF($S1336="","",IF($G1336&lt;YEAR($F1336),0,$H1336*SUMIFS(Utbytter!$D$6:$D$1005,Utbytter!$A$6:$A$1005,$E1336,Utbytter!$B$6:$B$1005,"&gt;="&amp;$K1336,Utbytter!$B$6:$B$1005,"&lt;="&amp;DATE($G1336,12,31))))</f>
        <v/>
      </c>
      <c r="M1336" s="21" t="str">
        <f t="shared" si="167"/>
        <v/>
      </c>
      <c r="N1336" s="21" t="str">
        <f t="shared" si="162"/>
        <v/>
      </c>
      <c r="O1336" s="21" t="str">
        <f t="shared" si="163"/>
        <v/>
      </c>
      <c r="P1336" s="21" t="str">
        <f t="shared" si="164"/>
        <v/>
      </c>
      <c r="Q1336" s="21" t="str">
        <f t="shared" si="165"/>
        <v/>
      </c>
      <c r="R1336" s="21" t="str">
        <f t="shared" si="166"/>
        <v/>
      </c>
      <c r="S1336" s="7" t="str">
        <f>IF(ROW()-5&lt;=Kontroll!$B$8,1,"")</f>
        <v/>
      </c>
    </row>
    <row r="1337" spans="1:19" x14ac:dyDescent="0.2">
      <c r="A1337" s="7" t="str">
        <f t="shared" si="160"/>
        <v/>
      </c>
      <c r="B1337" s="7" t="str">
        <f>IF($S1337="","",INT(($A1337-1)/Kontroll!$B$6)+1)</f>
        <v/>
      </c>
      <c r="C1337" s="7" t="str">
        <f>IF($S1337="","",MOD($A1337-1,Kontroll!$B$6)+1)</f>
        <v/>
      </c>
      <c r="D1337" s="15" t="str">
        <f>IF($S1337="","",INDEX(Transjer!$A$6:$A$125,$B1337))</f>
        <v/>
      </c>
      <c r="E1337" s="15" t="str">
        <f>IF($S1337="","",INDEX(Transjer!$B$6:$B$125,$B1337))</f>
        <v/>
      </c>
      <c r="F1337" s="16" t="str">
        <f>IF($S1337="","",INDEX(Transjer!$C$6:$C$125,$B1337))</f>
        <v/>
      </c>
      <c r="G1337" s="17" t="str">
        <f>IF($S1337="","",INDEX(Skjermingsrenter!$A$6:$A$35,$C1337))</f>
        <v/>
      </c>
      <c r="H1337" s="18" t="str">
        <f>IF($S1337="","",INDEX(Transjer!$D$6:$D$125,$B1337))</f>
        <v/>
      </c>
      <c r="I1337" s="18" t="str">
        <f>IF($S1337="","",INDEX(Transjer!$E$6:$E$125,$B1337))</f>
        <v/>
      </c>
      <c r="J1337" s="19" t="str">
        <f>IF($S1337="","",INDEX(Skjermingsrenter!$B$6:$B$35,$C1337))</f>
        <v/>
      </c>
      <c r="K1337" s="20" t="str">
        <f t="shared" si="161"/>
        <v/>
      </c>
      <c r="L1337" s="21" t="str">
        <f>IF($S1337="","",IF($G1337&lt;YEAR($F1337),0,$H1337*SUMIFS(Utbytter!$D$6:$D$1005,Utbytter!$A$6:$A$1005,$E1337,Utbytter!$B$6:$B$1005,"&gt;="&amp;$K1337,Utbytter!$B$6:$B$1005,"&lt;="&amp;DATE($G1337,12,31))))</f>
        <v/>
      </c>
      <c r="M1337" s="21" t="str">
        <f t="shared" si="167"/>
        <v/>
      </c>
      <c r="N1337" s="21" t="str">
        <f t="shared" si="162"/>
        <v/>
      </c>
      <c r="O1337" s="21" t="str">
        <f t="shared" si="163"/>
        <v/>
      </c>
      <c r="P1337" s="21" t="str">
        <f t="shared" si="164"/>
        <v/>
      </c>
      <c r="Q1337" s="21" t="str">
        <f t="shared" si="165"/>
        <v/>
      </c>
      <c r="R1337" s="21" t="str">
        <f t="shared" si="166"/>
        <v/>
      </c>
      <c r="S1337" s="7" t="str">
        <f>IF(ROW()-5&lt;=Kontroll!$B$8,1,"")</f>
        <v/>
      </c>
    </row>
    <row r="1338" spans="1:19" x14ac:dyDescent="0.2">
      <c r="A1338" s="7" t="str">
        <f t="shared" si="160"/>
        <v/>
      </c>
      <c r="B1338" s="7" t="str">
        <f>IF($S1338="","",INT(($A1338-1)/Kontroll!$B$6)+1)</f>
        <v/>
      </c>
      <c r="C1338" s="7" t="str">
        <f>IF($S1338="","",MOD($A1338-1,Kontroll!$B$6)+1)</f>
        <v/>
      </c>
      <c r="D1338" s="15" t="str">
        <f>IF($S1338="","",INDEX(Transjer!$A$6:$A$125,$B1338))</f>
        <v/>
      </c>
      <c r="E1338" s="15" t="str">
        <f>IF($S1338="","",INDEX(Transjer!$B$6:$B$125,$B1338))</f>
        <v/>
      </c>
      <c r="F1338" s="16" t="str">
        <f>IF($S1338="","",INDEX(Transjer!$C$6:$C$125,$B1338))</f>
        <v/>
      </c>
      <c r="G1338" s="17" t="str">
        <f>IF($S1338="","",INDEX(Skjermingsrenter!$A$6:$A$35,$C1338))</f>
        <v/>
      </c>
      <c r="H1338" s="18" t="str">
        <f>IF($S1338="","",INDEX(Transjer!$D$6:$D$125,$B1338))</f>
        <v/>
      </c>
      <c r="I1338" s="18" t="str">
        <f>IF($S1338="","",INDEX(Transjer!$E$6:$E$125,$B1338))</f>
        <v/>
      </c>
      <c r="J1338" s="19" t="str">
        <f>IF($S1338="","",INDEX(Skjermingsrenter!$B$6:$B$35,$C1338))</f>
        <v/>
      </c>
      <c r="K1338" s="20" t="str">
        <f t="shared" si="161"/>
        <v/>
      </c>
      <c r="L1338" s="21" t="str">
        <f>IF($S1338="","",IF($G1338&lt;YEAR($F1338),0,$H1338*SUMIFS(Utbytter!$D$6:$D$1005,Utbytter!$A$6:$A$1005,$E1338,Utbytter!$B$6:$B$1005,"&gt;="&amp;$K1338,Utbytter!$B$6:$B$1005,"&lt;="&amp;DATE($G1338,12,31))))</f>
        <v/>
      </c>
      <c r="M1338" s="21" t="str">
        <f t="shared" si="167"/>
        <v/>
      </c>
      <c r="N1338" s="21" t="str">
        <f t="shared" si="162"/>
        <v/>
      </c>
      <c r="O1338" s="21" t="str">
        <f t="shared" si="163"/>
        <v/>
      </c>
      <c r="P1338" s="21" t="str">
        <f t="shared" si="164"/>
        <v/>
      </c>
      <c r="Q1338" s="21" t="str">
        <f t="shared" si="165"/>
        <v/>
      </c>
      <c r="R1338" s="21" t="str">
        <f t="shared" si="166"/>
        <v/>
      </c>
      <c r="S1338" s="7" t="str">
        <f>IF(ROW()-5&lt;=Kontroll!$B$8,1,"")</f>
        <v/>
      </c>
    </row>
    <row r="1339" spans="1:19" x14ac:dyDescent="0.2">
      <c r="A1339" s="7" t="str">
        <f t="shared" si="160"/>
        <v/>
      </c>
      <c r="B1339" s="7" t="str">
        <f>IF($S1339="","",INT(($A1339-1)/Kontroll!$B$6)+1)</f>
        <v/>
      </c>
      <c r="C1339" s="7" t="str">
        <f>IF($S1339="","",MOD($A1339-1,Kontroll!$B$6)+1)</f>
        <v/>
      </c>
      <c r="D1339" s="15" t="str">
        <f>IF($S1339="","",INDEX(Transjer!$A$6:$A$125,$B1339))</f>
        <v/>
      </c>
      <c r="E1339" s="15" t="str">
        <f>IF($S1339="","",INDEX(Transjer!$B$6:$B$125,$B1339))</f>
        <v/>
      </c>
      <c r="F1339" s="16" t="str">
        <f>IF($S1339="","",INDEX(Transjer!$C$6:$C$125,$B1339))</f>
        <v/>
      </c>
      <c r="G1339" s="17" t="str">
        <f>IF($S1339="","",INDEX(Skjermingsrenter!$A$6:$A$35,$C1339))</f>
        <v/>
      </c>
      <c r="H1339" s="18" t="str">
        <f>IF($S1339="","",INDEX(Transjer!$D$6:$D$125,$B1339))</f>
        <v/>
      </c>
      <c r="I1339" s="18" t="str">
        <f>IF($S1339="","",INDEX(Transjer!$E$6:$E$125,$B1339))</f>
        <v/>
      </c>
      <c r="J1339" s="19" t="str">
        <f>IF($S1339="","",INDEX(Skjermingsrenter!$B$6:$B$35,$C1339))</f>
        <v/>
      </c>
      <c r="K1339" s="20" t="str">
        <f t="shared" si="161"/>
        <v/>
      </c>
      <c r="L1339" s="21" t="str">
        <f>IF($S1339="","",IF($G1339&lt;YEAR($F1339),0,$H1339*SUMIFS(Utbytter!$D$6:$D$1005,Utbytter!$A$6:$A$1005,$E1339,Utbytter!$B$6:$B$1005,"&gt;="&amp;$K1339,Utbytter!$B$6:$B$1005,"&lt;="&amp;DATE($G1339,12,31))))</f>
        <v/>
      </c>
      <c r="M1339" s="21" t="str">
        <f t="shared" si="167"/>
        <v/>
      </c>
      <c r="N1339" s="21" t="str">
        <f t="shared" si="162"/>
        <v/>
      </c>
      <c r="O1339" s="21" t="str">
        <f t="shared" si="163"/>
        <v/>
      </c>
      <c r="P1339" s="21" t="str">
        <f t="shared" si="164"/>
        <v/>
      </c>
      <c r="Q1339" s="21" t="str">
        <f t="shared" si="165"/>
        <v/>
      </c>
      <c r="R1339" s="21" t="str">
        <f t="shared" si="166"/>
        <v/>
      </c>
      <c r="S1339" s="7" t="str">
        <f>IF(ROW()-5&lt;=Kontroll!$B$8,1,"")</f>
        <v/>
      </c>
    </row>
    <row r="1340" spans="1:19" x14ac:dyDescent="0.2">
      <c r="A1340" s="7" t="str">
        <f t="shared" si="160"/>
        <v/>
      </c>
      <c r="B1340" s="7" t="str">
        <f>IF($S1340="","",INT(($A1340-1)/Kontroll!$B$6)+1)</f>
        <v/>
      </c>
      <c r="C1340" s="7" t="str">
        <f>IF($S1340="","",MOD($A1340-1,Kontroll!$B$6)+1)</f>
        <v/>
      </c>
      <c r="D1340" s="15" t="str">
        <f>IF($S1340="","",INDEX(Transjer!$A$6:$A$125,$B1340))</f>
        <v/>
      </c>
      <c r="E1340" s="15" t="str">
        <f>IF($S1340="","",INDEX(Transjer!$B$6:$B$125,$B1340))</f>
        <v/>
      </c>
      <c r="F1340" s="16" t="str">
        <f>IF($S1340="","",INDEX(Transjer!$C$6:$C$125,$B1340))</f>
        <v/>
      </c>
      <c r="G1340" s="17" t="str">
        <f>IF($S1340="","",INDEX(Skjermingsrenter!$A$6:$A$35,$C1340))</f>
        <v/>
      </c>
      <c r="H1340" s="18" t="str">
        <f>IF($S1340="","",INDEX(Transjer!$D$6:$D$125,$B1340))</f>
        <v/>
      </c>
      <c r="I1340" s="18" t="str">
        <f>IF($S1340="","",INDEX(Transjer!$E$6:$E$125,$B1340))</f>
        <v/>
      </c>
      <c r="J1340" s="19" t="str">
        <f>IF($S1340="","",INDEX(Skjermingsrenter!$B$6:$B$35,$C1340))</f>
        <v/>
      </c>
      <c r="K1340" s="20" t="str">
        <f t="shared" si="161"/>
        <v/>
      </c>
      <c r="L1340" s="21" t="str">
        <f>IF($S1340="","",IF($G1340&lt;YEAR($F1340),0,$H1340*SUMIFS(Utbytter!$D$6:$D$1005,Utbytter!$A$6:$A$1005,$E1340,Utbytter!$B$6:$B$1005,"&gt;="&amp;$K1340,Utbytter!$B$6:$B$1005,"&lt;="&amp;DATE($G1340,12,31))))</f>
        <v/>
      </c>
      <c r="M1340" s="21" t="str">
        <f t="shared" si="167"/>
        <v/>
      </c>
      <c r="N1340" s="21" t="str">
        <f t="shared" si="162"/>
        <v/>
      </c>
      <c r="O1340" s="21" t="str">
        <f t="shared" si="163"/>
        <v/>
      </c>
      <c r="P1340" s="21" t="str">
        <f t="shared" si="164"/>
        <v/>
      </c>
      <c r="Q1340" s="21" t="str">
        <f t="shared" si="165"/>
        <v/>
      </c>
      <c r="R1340" s="21" t="str">
        <f t="shared" si="166"/>
        <v/>
      </c>
      <c r="S1340" s="7" t="str">
        <f>IF(ROW()-5&lt;=Kontroll!$B$8,1,"")</f>
        <v/>
      </c>
    </row>
    <row r="1341" spans="1:19" x14ac:dyDescent="0.2">
      <c r="A1341" s="7" t="str">
        <f t="shared" si="160"/>
        <v/>
      </c>
      <c r="B1341" s="7" t="str">
        <f>IF($S1341="","",INT(($A1341-1)/Kontroll!$B$6)+1)</f>
        <v/>
      </c>
      <c r="C1341" s="7" t="str">
        <f>IF($S1341="","",MOD($A1341-1,Kontroll!$B$6)+1)</f>
        <v/>
      </c>
      <c r="D1341" s="15" t="str">
        <f>IF($S1341="","",INDEX(Transjer!$A$6:$A$125,$B1341))</f>
        <v/>
      </c>
      <c r="E1341" s="15" t="str">
        <f>IF($S1341="","",INDEX(Transjer!$B$6:$B$125,$B1341))</f>
        <v/>
      </c>
      <c r="F1341" s="16" t="str">
        <f>IF($S1341="","",INDEX(Transjer!$C$6:$C$125,$B1341))</f>
        <v/>
      </c>
      <c r="G1341" s="17" t="str">
        <f>IF($S1341="","",INDEX(Skjermingsrenter!$A$6:$A$35,$C1341))</f>
        <v/>
      </c>
      <c r="H1341" s="18" t="str">
        <f>IF($S1341="","",INDEX(Transjer!$D$6:$D$125,$B1341))</f>
        <v/>
      </c>
      <c r="I1341" s="18" t="str">
        <f>IF($S1341="","",INDEX(Transjer!$E$6:$E$125,$B1341))</f>
        <v/>
      </c>
      <c r="J1341" s="19" t="str">
        <f>IF($S1341="","",INDEX(Skjermingsrenter!$B$6:$B$35,$C1341))</f>
        <v/>
      </c>
      <c r="K1341" s="20" t="str">
        <f t="shared" si="161"/>
        <v/>
      </c>
      <c r="L1341" s="21" t="str">
        <f>IF($S1341="","",IF($G1341&lt;YEAR($F1341),0,$H1341*SUMIFS(Utbytter!$D$6:$D$1005,Utbytter!$A$6:$A$1005,$E1341,Utbytter!$B$6:$B$1005,"&gt;="&amp;$K1341,Utbytter!$B$6:$B$1005,"&lt;="&amp;DATE($G1341,12,31))))</f>
        <v/>
      </c>
      <c r="M1341" s="21" t="str">
        <f t="shared" si="167"/>
        <v/>
      </c>
      <c r="N1341" s="21" t="str">
        <f t="shared" si="162"/>
        <v/>
      </c>
      <c r="O1341" s="21" t="str">
        <f t="shared" si="163"/>
        <v/>
      </c>
      <c r="P1341" s="21" t="str">
        <f t="shared" si="164"/>
        <v/>
      </c>
      <c r="Q1341" s="21" t="str">
        <f t="shared" si="165"/>
        <v/>
      </c>
      <c r="R1341" s="21" t="str">
        <f t="shared" si="166"/>
        <v/>
      </c>
      <c r="S1341" s="7" t="str">
        <f>IF(ROW()-5&lt;=Kontroll!$B$8,1,"")</f>
        <v/>
      </c>
    </row>
    <row r="1342" spans="1:19" x14ac:dyDescent="0.2">
      <c r="A1342" s="7" t="str">
        <f t="shared" si="160"/>
        <v/>
      </c>
      <c r="B1342" s="7" t="str">
        <f>IF($S1342="","",INT(($A1342-1)/Kontroll!$B$6)+1)</f>
        <v/>
      </c>
      <c r="C1342" s="7" t="str">
        <f>IF($S1342="","",MOD($A1342-1,Kontroll!$B$6)+1)</f>
        <v/>
      </c>
      <c r="D1342" s="15" t="str">
        <f>IF($S1342="","",INDEX(Transjer!$A$6:$A$125,$B1342))</f>
        <v/>
      </c>
      <c r="E1342" s="15" t="str">
        <f>IF($S1342="","",INDEX(Transjer!$B$6:$B$125,$B1342))</f>
        <v/>
      </c>
      <c r="F1342" s="16" t="str">
        <f>IF($S1342="","",INDEX(Transjer!$C$6:$C$125,$B1342))</f>
        <v/>
      </c>
      <c r="G1342" s="17" t="str">
        <f>IF($S1342="","",INDEX(Skjermingsrenter!$A$6:$A$35,$C1342))</f>
        <v/>
      </c>
      <c r="H1342" s="18" t="str">
        <f>IF($S1342="","",INDEX(Transjer!$D$6:$D$125,$B1342))</f>
        <v/>
      </c>
      <c r="I1342" s="18" t="str">
        <f>IF($S1342="","",INDEX(Transjer!$E$6:$E$125,$B1342))</f>
        <v/>
      </c>
      <c r="J1342" s="19" t="str">
        <f>IF($S1342="","",INDEX(Skjermingsrenter!$B$6:$B$35,$C1342))</f>
        <v/>
      </c>
      <c r="K1342" s="20" t="str">
        <f t="shared" si="161"/>
        <v/>
      </c>
      <c r="L1342" s="21" t="str">
        <f>IF($S1342="","",IF($G1342&lt;YEAR($F1342),0,$H1342*SUMIFS(Utbytter!$D$6:$D$1005,Utbytter!$A$6:$A$1005,$E1342,Utbytter!$B$6:$B$1005,"&gt;="&amp;$K1342,Utbytter!$B$6:$B$1005,"&lt;="&amp;DATE($G1342,12,31))))</f>
        <v/>
      </c>
      <c r="M1342" s="21" t="str">
        <f t="shared" si="167"/>
        <v/>
      </c>
      <c r="N1342" s="21" t="str">
        <f t="shared" si="162"/>
        <v/>
      </c>
      <c r="O1342" s="21" t="str">
        <f t="shared" si="163"/>
        <v/>
      </c>
      <c r="P1342" s="21" t="str">
        <f t="shared" si="164"/>
        <v/>
      </c>
      <c r="Q1342" s="21" t="str">
        <f t="shared" si="165"/>
        <v/>
      </c>
      <c r="R1342" s="21" t="str">
        <f t="shared" si="166"/>
        <v/>
      </c>
      <c r="S1342" s="7" t="str">
        <f>IF(ROW()-5&lt;=Kontroll!$B$8,1,"")</f>
        <v/>
      </c>
    </row>
    <row r="1343" spans="1:19" x14ac:dyDescent="0.2">
      <c r="A1343" s="7" t="str">
        <f t="shared" si="160"/>
        <v/>
      </c>
      <c r="B1343" s="7" t="str">
        <f>IF($S1343="","",INT(($A1343-1)/Kontroll!$B$6)+1)</f>
        <v/>
      </c>
      <c r="C1343" s="7" t="str">
        <f>IF($S1343="","",MOD($A1343-1,Kontroll!$B$6)+1)</f>
        <v/>
      </c>
      <c r="D1343" s="15" t="str">
        <f>IF($S1343="","",INDEX(Transjer!$A$6:$A$125,$B1343))</f>
        <v/>
      </c>
      <c r="E1343" s="15" t="str">
        <f>IF($S1343="","",INDEX(Transjer!$B$6:$B$125,$B1343))</f>
        <v/>
      </c>
      <c r="F1343" s="16" t="str">
        <f>IF($S1343="","",INDEX(Transjer!$C$6:$C$125,$B1343))</f>
        <v/>
      </c>
      <c r="G1343" s="17" t="str">
        <f>IF($S1343="","",INDEX(Skjermingsrenter!$A$6:$A$35,$C1343))</f>
        <v/>
      </c>
      <c r="H1343" s="18" t="str">
        <f>IF($S1343="","",INDEX(Transjer!$D$6:$D$125,$B1343))</f>
        <v/>
      </c>
      <c r="I1343" s="18" t="str">
        <f>IF($S1343="","",INDEX(Transjer!$E$6:$E$125,$B1343))</f>
        <v/>
      </c>
      <c r="J1343" s="19" t="str">
        <f>IF($S1343="","",INDEX(Skjermingsrenter!$B$6:$B$35,$C1343))</f>
        <v/>
      </c>
      <c r="K1343" s="20" t="str">
        <f t="shared" si="161"/>
        <v/>
      </c>
      <c r="L1343" s="21" t="str">
        <f>IF($S1343="","",IF($G1343&lt;YEAR($F1343),0,$H1343*SUMIFS(Utbytter!$D$6:$D$1005,Utbytter!$A$6:$A$1005,$E1343,Utbytter!$B$6:$B$1005,"&gt;="&amp;$K1343,Utbytter!$B$6:$B$1005,"&lt;="&amp;DATE($G1343,12,31))))</f>
        <v/>
      </c>
      <c r="M1343" s="21" t="str">
        <f t="shared" si="167"/>
        <v/>
      </c>
      <c r="N1343" s="21" t="str">
        <f t="shared" si="162"/>
        <v/>
      </c>
      <c r="O1343" s="21" t="str">
        <f t="shared" si="163"/>
        <v/>
      </c>
      <c r="P1343" s="21" t="str">
        <f t="shared" si="164"/>
        <v/>
      </c>
      <c r="Q1343" s="21" t="str">
        <f t="shared" si="165"/>
        <v/>
      </c>
      <c r="R1343" s="21" t="str">
        <f t="shared" si="166"/>
        <v/>
      </c>
      <c r="S1343" s="7" t="str">
        <f>IF(ROW()-5&lt;=Kontroll!$B$8,1,"")</f>
        <v/>
      </c>
    </row>
    <row r="1344" spans="1:19" x14ac:dyDescent="0.2">
      <c r="A1344" s="7" t="str">
        <f t="shared" si="160"/>
        <v/>
      </c>
      <c r="B1344" s="7" t="str">
        <f>IF($S1344="","",INT(($A1344-1)/Kontroll!$B$6)+1)</f>
        <v/>
      </c>
      <c r="C1344" s="7" t="str">
        <f>IF($S1344="","",MOD($A1344-1,Kontroll!$B$6)+1)</f>
        <v/>
      </c>
      <c r="D1344" s="15" t="str">
        <f>IF($S1344="","",INDEX(Transjer!$A$6:$A$125,$B1344))</f>
        <v/>
      </c>
      <c r="E1344" s="15" t="str">
        <f>IF($S1344="","",INDEX(Transjer!$B$6:$B$125,$B1344))</f>
        <v/>
      </c>
      <c r="F1344" s="16" t="str">
        <f>IF($S1344="","",INDEX(Transjer!$C$6:$C$125,$B1344))</f>
        <v/>
      </c>
      <c r="G1344" s="17" t="str">
        <f>IF($S1344="","",INDEX(Skjermingsrenter!$A$6:$A$35,$C1344))</f>
        <v/>
      </c>
      <c r="H1344" s="18" t="str">
        <f>IF($S1344="","",INDEX(Transjer!$D$6:$D$125,$B1344))</f>
        <v/>
      </c>
      <c r="I1344" s="18" t="str">
        <f>IF($S1344="","",INDEX(Transjer!$E$6:$E$125,$B1344))</f>
        <v/>
      </c>
      <c r="J1344" s="19" t="str">
        <f>IF($S1344="","",INDEX(Skjermingsrenter!$B$6:$B$35,$C1344))</f>
        <v/>
      </c>
      <c r="K1344" s="20" t="str">
        <f t="shared" si="161"/>
        <v/>
      </c>
      <c r="L1344" s="21" t="str">
        <f>IF($S1344="","",IF($G1344&lt;YEAR($F1344),0,$H1344*SUMIFS(Utbytter!$D$6:$D$1005,Utbytter!$A$6:$A$1005,$E1344,Utbytter!$B$6:$B$1005,"&gt;="&amp;$K1344,Utbytter!$B$6:$B$1005,"&lt;="&amp;DATE($G1344,12,31))))</f>
        <v/>
      </c>
      <c r="M1344" s="21" t="str">
        <f t="shared" si="167"/>
        <v/>
      </c>
      <c r="N1344" s="21" t="str">
        <f t="shared" si="162"/>
        <v/>
      </c>
      <c r="O1344" s="21" t="str">
        <f t="shared" si="163"/>
        <v/>
      </c>
      <c r="P1344" s="21" t="str">
        <f t="shared" si="164"/>
        <v/>
      </c>
      <c r="Q1344" s="21" t="str">
        <f t="shared" si="165"/>
        <v/>
      </c>
      <c r="R1344" s="21" t="str">
        <f t="shared" si="166"/>
        <v/>
      </c>
      <c r="S1344" s="7" t="str">
        <f>IF(ROW()-5&lt;=Kontroll!$B$8,1,"")</f>
        <v/>
      </c>
    </row>
    <row r="1345" spans="1:19" x14ac:dyDescent="0.2">
      <c r="A1345" s="7" t="str">
        <f t="shared" si="160"/>
        <v/>
      </c>
      <c r="B1345" s="7" t="str">
        <f>IF($S1345="","",INT(($A1345-1)/Kontroll!$B$6)+1)</f>
        <v/>
      </c>
      <c r="C1345" s="7" t="str">
        <f>IF($S1345="","",MOD($A1345-1,Kontroll!$B$6)+1)</f>
        <v/>
      </c>
      <c r="D1345" s="15" t="str">
        <f>IF($S1345="","",INDEX(Transjer!$A$6:$A$125,$B1345))</f>
        <v/>
      </c>
      <c r="E1345" s="15" t="str">
        <f>IF($S1345="","",INDEX(Transjer!$B$6:$B$125,$B1345))</f>
        <v/>
      </c>
      <c r="F1345" s="16" t="str">
        <f>IF($S1345="","",INDEX(Transjer!$C$6:$C$125,$B1345))</f>
        <v/>
      </c>
      <c r="G1345" s="17" t="str">
        <f>IF($S1345="","",INDEX(Skjermingsrenter!$A$6:$A$35,$C1345))</f>
        <v/>
      </c>
      <c r="H1345" s="18" t="str">
        <f>IF($S1345="","",INDEX(Transjer!$D$6:$D$125,$B1345))</f>
        <v/>
      </c>
      <c r="I1345" s="18" t="str">
        <f>IF($S1345="","",INDEX(Transjer!$E$6:$E$125,$B1345))</f>
        <v/>
      </c>
      <c r="J1345" s="19" t="str">
        <f>IF($S1345="","",INDEX(Skjermingsrenter!$B$6:$B$35,$C1345))</f>
        <v/>
      </c>
      <c r="K1345" s="20" t="str">
        <f t="shared" si="161"/>
        <v/>
      </c>
      <c r="L1345" s="21" t="str">
        <f>IF($S1345="","",IF($G1345&lt;YEAR($F1345),0,$H1345*SUMIFS(Utbytter!$D$6:$D$1005,Utbytter!$A$6:$A$1005,$E1345,Utbytter!$B$6:$B$1005,"&gt;="&amp;$K1345,Utbytter!$B$6:$B$1005,"&lt;="&amp;DATE($G1345,12,31))))</f>
        <v/>
      </c>
      <c r="M1345" s="21" t="str">
        <f t="shared" si="167"/>
        <v/>
      </c>
      <c r="N1345" s="21" t="str">
        <f t="shared" si="162"/>
        <v/>
      </c>
      <c r="O1345" s="21" t="str">
        <f t="shared" si="163"/>
        <v/>
      </c>
      <c r="P1345" s="21" t="str">
        <f t="shared" si="164"/>
        <v/>
      </c>
      <c r="Q1345" s="21" t="str">
        <f t="shared" si="165"/>
        <v/>
      </c>
      <c r="R1345" s="21" t="str">
        <f t="shared" si="166"/>
        <v/>
      </c>
      <c r="S1345" s="7" t="str">
        <f>IF(ROW()-5&lt;=Kontroll!$B$8,1,"")</f>
        <v/>
      </c>
    </row>
    <row r="1346" spans="1:19" x14ac:dyDescent="0.2">
      <c r="A1346" s="7" t="str">
        <f t="shared" si="160"/>
        <v/>
      </c>
      <c r="B1346" s="7" t="str">
        <f>IF($S1346="","",INT(($A1346-1)/Kontroll!$B$6)+1)</f>
        <v/>
      </c>
      <c r="C1346" s="7" t="str">
        <f>IF($S1346="","",MOD($A1346-1,Kontroll!$B$6)+1)</f>
        <v/>
      </c>
      <c r="D1346" s="15" t="str">
        <f>IF($S1346="","",INDEX(Transjer!$A$6:$A$125,$B1346))</f>
        <v/>
      </c>
      <c r="E1346" s="15" t="str">
        <f>IF($S1346="","",INDEX(Transjer!$B$6:$B$125,$B1346))</f>
        <v/>
      </c>
      <c r="F1346" s="16" t="str">
        <f>IF($S1346="","",INDEX(Transjer!$C$6:$C$125,$B1346))</f>
        <v/>
      </c>
      <c r="G1346" s="17" t="str">
        <f>IF($S1346="","",INDEX(Skjermingsrenter!$A$6:$A$35,$C1346))</f>
        <v/>
      </c>
      <c r="H1346" s="18" t="str">
        <f>IF($S1346="","",INDEX(Transjer!$D$6:$D$125,$B1346))</f>
        <v/>
      </c>
      <c r="I1346" s="18" t="str">
        <f>IF($S1346="","",INDEX(Transjer!$E$6:$E$125,$B1346))</f>
        <v/>
      </c>
      <c r="J1346" s="19" t="str">
        <f>IF($S1346="","",INDEX(Skjermingsrenter!$B$6:$B$35,$C1346))</f>
        <v/>
      </c>
      <c r="K1346" s="20" t="str">
        <f t="shared" si="161"/>
        <v/>
      </c>
      <c r="L1346" s="21" t="str">
        <f>IF($S1346="","",IF($G1346&lt;YEAR($F1346),0,$H1346*SUMIFS(Utbytter!$D$6:$D$1005,Utbytter!$A$6:$A$1005,$E1346,Utbytter!$B$6:$B$1005,"&gt;="&amp;$K1346,Utbytter!$B$6:$B$1005,"&lt;="&amp;DATE($G1346,12,31))))</f>
        <v/>
      </c>
      <c r="M1346" s="21" t="str">
        <f t="shared" si="167"/>
        <v/>
      </c>
      <c r="N1346" s="21" t="str">
        <f t="shared" si="162"/>
        <v/>
      </c>
      <c r="O1346" s="21" t="str">
        <f t="shared" si="163"/>
        <v/>
      </c>
      <c r="P1346" s="21" t="str">
        <f t="shared" si="164"/>
        <v/>
      </c>
      <c r="Q1346" s="21" t="str">
        <f t="shared" si="165"/>
        <v/>
      </c>
      <c r="R1346" s="21" t="str">
        <f t="shared" si="166"/>
        <v/>
      </c>
      <c r="S1346" s="7" t="str">
        <f>IF(ROW()-5&lt;=Kontroll!$B$8,1,"")</f>
        <v/>
      </c>
    </row>
    <row r="1347" spans="1:19" x14ac:dyDescent="0.2">
      <c r="A1347" s="7" t="str">
        <f t="shared" si="160"/>
        <v/>
      </c>
      <c r="B1347" s="7" t="str">
        <f>IF($S1347="","",INT(($A1347-1)/Kontroll!$B$6)+1)</f>
        <v/>
      </c>
      <c r="C1347" s="7" t="str">
        <f>IF($S1347="","",MOD($A1347-1,Kontroll!$B$6)+1)</f>
        <v/>
      </c>
      <c r="D1347" s="15" t="str">
        <f>IF($S1347="","",INDEX(Transjer!$A$6:$A$125,$B1347))</f>
        <v/>
      </c>
      <c r="E1347" s="15" t="str">
        <f>IF($S1347="","",INDEX(Transjer!$B$6:$B$125,$B1347))</f>
        <v/>
      </c>
      <c r="F1347" s="16" t="str">
        <f>IF($S1347="","",INDEX(Transjer!$C$6:$C$125,$B1347))</f>
        <v/>
      </c>
      <c r="G1347" s="17" t="str">
        <f>IF($S1347="","",INDEX(Skjermingsrenter!$A$6:$A$35,$C1347))</f>
        <v/>
      </c>
      <c r="H1347" s="18" t="str">
        <f>IF($S1347="","",INDEX(Transjer!$D$6:$D$125,$B1347))</f>
        <v/>
      </c>
      <c r="I1347" s="18" t="str">
        <f>IF($S1347="","",INDEX(Transjer!$E$6:$E$125,$B1347))</f>
        <v/>
      </c>
      <c r="J1347" s="19" t="str">
        <f>IF($S1347="","",INDEX(Skjermingsrenter!$B$6:$B$35,$C1347))</f>
        <v/>
      </c>
      <c r="K1347" s="20" t="str">
        <f t="shared" si="161"/>
        <v/>
      </c>
      <c r="L1347" s="21" t="str">
        <f>IF($S1347="","",IF($G1347&lt;YEAR($F1347),0,$H1347*SUMIFS(Utbytter!$D$6:$D$1005,Utbytter!$A$6:$A$1005,$E1347,Utbytter!$B$6:$B$1005,"&gt;="&amp;$K1347,Utbytter!$B$6:$B$1005,"&lt;="&amp;DATE($G1347,12,31))))</f>
        <v/>
      </c>
      <c r="M1347" s="21" t="str">
        <f t="shared" si="167"/>
        <v/>
      </c>
      <c r="N1347" s="21" t="str">
        <f t="shared" si="162"/>
        <v/>
      </c>
      <c r="O1347" s="21" t="str">
        <f t="shared" si="163"/>
        <v/>
      </c>
      <c r="P1347" s="21" t="str">
        <f t="shared" si="164"/>
        <v/>
      </c>
      <c r="Q1347" s="21" t="str">
        <f t="shared" si="165"/>
        <v/>
      </c>
      <c r="R1347" s="21" t="str">
        <f t="shared" si="166"/>
        <v/>
      </c>
      <c r="S1347" s="7" t="str">
        <f>IF(ROW()-5&lt;=Kontroll!$B$8,1,"")</f>
        <v/>
      </c>
    </row>
    <row r="1348" spans="1:19" x14ac:dyDescent="0.2">
      <c r="A1348" s="7" t="str">
        <f t="shared" si="160"/>
        <v/>
      </c>
      <c r="B1348" s="7" t="str">
        <f>IF($S1348="","",INT(($A1348-1)/Kontroll!$B$6)+1)</f>
        <v/>
      </c>
      <c r="C1348" s="7" t="str">
        <f>IF($S1348="","",MOD($A1348-1,Kontroll!$B$6)+1)</f>
        <v/>
      </c>
      <c r="D1348" s="15" t="str">
        <f>IF($S1348="","",INDEX(Transjer!$A$6:$A$125,$B1348))</f>
        <v/>
      </c>
      <c r="E1348" s="15" t="str">
        <f>IF($S1348="","",INDEX(Transjer!$B$6:$B$125,$B1348))</f>
        <v/>
      </c>
      <c r="F1348" s="16" t="str">
        <f>IF($S1348="","",INDEX(Transjer!$C$6:$C$125,$B1348))</f>
        <v/>
      </c>
      <c r="G1348" s="17" t="str">
        <f>IF($S1348="","",INDEX(Skjermingsrenter!$A$6:$A$35,$C1348))</f>
        <v/>
      </c>
      <c r="H1348" s="18" t="str">
        <f>IF($S1348="","",INDEX(Transjer!$D$6:$D$125,$B1348))</f>
        <v/>
      </c>
      <c r="I1348" s="18" t="str">
        <f>IF($S1348="","",INDEX(Transjer!$E$6:$E$125,$B1348))</f>
        <v/>
      </c>
      <c r="J1348" s="19" t="str">
        <f>IF($S1348="","",INDEX(Skjermingsrenter!$B$6:$B$35,$C1348))</f>
        <v/>
      </c>
      <c r="K1348" s="20" t="str">
        <f t="shared" si="161"/>
        <v/>
      </c>
      <c r="L1348" s="21" t="str">
        <f>IF($S1348="","",IF($G1348&lt;YEAR($F1348),0,$H1348*SUMIFS(Utbytter!$D$6:$D$1005,Utbytter!$A$6:$A$1005,$E1348,Utbytter!$B$6:$B$1005,"&gt;="&amp;$K1348,Utbytter!$B$6:$B$1005,"&lt;="&amp;DATE($G1348,12,31))))</f>
        <v/>
      </c>
      <c r="M1348" s="21" t="str">
        <f t="shared" si="167"/>
        <v/>
      </c>
      <c r="N1348" s="21" t="str">
        <f t="shared" si="162"/>
        <v/>
      </c>
      <c r="O1348" s="21" t="str">
        <f t="shared" si="163"/>
        <v/>
      </c>
      <c r="P1348" s="21" t="str">
        <f t="shared" si="164"/>
        <v/>
      </c>
      <c r="Q1348" s="21" t="str">
        <f t="shared" si="165"/>
        <v/>
      </c>
      <c r="R1348" s="21" t="str">
        <f t="shared" si="166"/>
        <v/>
      </c>
      <c r="S1348" s="7" t="str">
        <f>IF(ROW()-5&lt;=Kontroll!$B$8,1,"")</f>
        <v/>
      </c>
    </row>
    <row r="1349" spans="1:19" x14ac:dyDescent="0.2">
      <c r="A1349" s="7" t="str">
        <f t="shared" si="160"/>
        <v/>
      </c>
      <c r="B1349" s="7" t="str">
        <f>IF($S1349="","",INT(($A1349-1)/Kontroll!$B$6)+1)</f>
        <v/>
      </c>
      <c r="C1349" s="7" t="str">
        <f>IF($S1349="","",MOD($A1349-1,Kontroll!$B$6)+1)</f>
        <v/>
      </c>
      <c r="D1349" s="15" t="str">
        <f>IF($S1349="","",INDEX(Transjer!$A$6:$A$125,$B1349))</f>
        <v/>
      </c>
      <c r="E1349" s="15" t="str">
        <f>IF($S1349="","",INDEX(Transjer!$B$6:$B$125,$B1349))</f>
        <v/>
      </c>
      <c r="F1349" s="16" t="str">
        <f>IF($S1349="","",INDEX(Transjer!$C$6:$C$125,$B1349))</f>
        <v/>
      </c>
      <c r="G1349" s="17" t="str">
        <f>IF($S1349="","",INDEX(Skjermingsrenter!$A$6:$A$35,$C1349))</f>
        <v/>
      </c>
      <c r="H1349" s="18" t="str">
        <f>IF($S1349="","",INDEX(Transjer!$D$6:$D$125,$B1349))</f>
        <v/>
      </c>
      <c r="I1349" s="18" t="str">
        <f>IF($S1349="","",INDEX(Transjer!$E$6:$E$125,$B1349))</f>
        <v/>
      </c>
      <c r="J1349" s="19" t="str">
        <f>IF($S1349="","",INDEX(Skjermingsrenter!$B$6:$B$35,$C1349))</f>
        <v/>
      </c>
      <c r="K1349" s="20" t="str">
        <f t="shared" si="161"/>
        <v/>
      </c>
      <c r="L1349" s="21" t="str">
        <f>IF($S1349="","",IF($G1349&lt;YEAR($F1349),0,$H1349*SUMIFS(Utbytter!$D$6:$D$1005,Utbytter!$A$6:$A$1005,$E1349,Utbytter!$B$6:$B$1005,"&gt;="&amp;$K1349,Utbytter!$B$6:$B$1005,"&lt;="&amp;DATE($G1349,12,31))))</f>
        <v/>
      </c>
      <c r="M1349" s="21" t="str">
        <f t="shared" si="167"/>
        <v/>
      </c>
      <c r="N1349" s="21" t="str">
        <f t="shared" si="162"/>
        <v/>
      </c>
      <c r="O1349" s="21" t="str">
        <f t="shared" si="163"/>
        <v/>
      </c>
      <c r="P1349" s="21" t="str">
        <f t="shared" si="164"/>
        <v/>
      </c>
      <c r="Q1349" s="21" t="str">
        <f t="shared" si="165"/>
        <v/>
      </c>
      <c r="R1349" s="21" t="str">
        <f t="shared" si="166"/>
        <v/>
      </c>
      <c r="S1349" s="7" t="str">
        <f>IF(ROW()-5&lt;=Kontroll!$B$8,1,"")</f>
        <v/>
      </c>
    </row>
    <row r="1350" spans="1:19" x14ac:dyDescent="0.2">
      <c r="A1350" s="7" t="str">
        <f t="shared" ref="A1350:A1413" si="168">IF($S1350="","",ROW()-5)</f>
        <v/>
      </c>
      <c r="B1350" s="7" t="str">
        <f>IF($S1350="","",INT(($A1350-1)/Kontroll!$B$6)+1)</f>
        <v/>
      </c>
      <c r="C1350" s="7" t="str">
        <f>IF($S1350="","",MOD($A1350-1,Kontroll!$B$6)+1)</f>
        <v/>
      </c>
      <c r="D1350" s="15" t="str">
        <f>IF($S1350="","",INDEX(Transjer!$A$6:$A$125,$B1350))</f>
        <v/>
      </c>
      <c r="E1350" s="15" t="str">
        <f>IF($S1350="","",INDEX(Transjer!$B$6:$B$125,$B1350))</f>
        <v/>
      </c>
      <c r="F1350" s="16" t="str">
        <f>IF($S1350="","",INDEX(Transjer!$C$6:$C$125,$B1350))</f>
        <v/>
      </c>
      <c r="G1350" s="17" t="str">
        <f>IF($S1350="","",INDEX(Skjermingsrenter!$A$6:$A$35,$C1350))</f>
        <v/>
      </c>
      <c r="H1350" s="18" t="str">
        <f>IF($S1350="","",INDEX(Transjer!$D$6:$D$125,$B1350))</f>
        <v/>
      </c>
      <c r="I1350" s="18" t="str">
        <f>IF($S1350="","",INDEX(Transjer!$E$6:$E$125,$B1350))</f>
        <v/>
      </c>
      <c r="J1350" s="19" t="str">
        <f>IF($S1350="","",INDEX(Skjermingsrenter!$B$6:$B$35,$C1350))</f>
        <v/>
      </c>
      <c r="K1350" s="20" t="str">
        <f t="shared" ref="K1350:K1413" si="169">IF($S1350="","",MAX(DATE($G1350,1,1),$F1350))</f>
        <v/>
      </c>
      <c r="L1350" s="21" t="str">
        <f>IF($S1350="","",IF($G1350&lt;YEAR($F1350),0,$H1350*SUMIFS(Utbytter!$D$6:$D$1005,Utbytter!$A$6:$A$1005,$E1350,Utbytter!$B$6:$B$1005,"&gt;="&amp;$K1350,Utbytter!$B$6:$B$1005,"&lt;="&amp;DATE($G1350,12,31))))</f>
        <v/>
      </c>
      <c r="M1350" s="21" t="str">
        <f t="shared" si="167"/>
        <v/>
      </c>
      <c r="N1350" s="21" t="str">
        <f t="shared" ref="N1350:N1413" si="170">IF($S1350="","",IF($F1350&lt;=DATE($G1350,12,31),($I1350+$M1350)*$J1350,0))</f>
        <v/>
      </c>
      <c r="O1350" s="21" t="str">
        <f t="shared" ref="O1350:O1413" si="171">IF($S1350="","",$M1350+$N1350)</f>
        <v/>
      </c>
      <c r="P1350" s="21" t="str">
        <f t="shared" ref="P1350:P1413" si="172">IF($S1350="","",MIN($L1350,$O1350))</f>
        <v/>
      </c>
      <c r="Q1350" s="21" t="str">
        <f t="shared" ref="Q1350:Q1413" si="173">IF($S1350="","",$O1350-$P1350)</f>
        <v/>
      </c>
      <c r="R1350" s="21" t="str">
        <f t="shared" ref="R1350:R1413" si="174">IF($S1350="","",$L1350-$P1350)</f>
        <v/>
      </c>
      <c r="S1350" s="7" t="str">
        <f>IF(ROW()-5&lt;=Kontroll!$B$8,1,"")</f>
        <v/>
      </c>
    </row>
    <row r="1351" spans="1:19" x14ac:dyDescent="0.2">
      <c r="A1351" s="7" t="str">
        <f t="shared" si="168"/>
        <v/>
      </c>
      <c r="B1351" s="7" t="str">
        <f>IF($S1351="","",INT(($A1351-1)/Kontroll!$B$6)+1)</f>
        <v/>
      </c>
      <c r="C1351" s="7" t="str">
        <f>IF($S1351="","",MOD($A1351-1,Kontroll!$B$6)+1)</f>
        <v/>
      </c>
      <c r="D1351" s="15" t="str">
        <f>IF($S1351="","",INDEX(Transjer!$A$6:$A$125,$B1351))</f>
        <v/>
      </c>
      <c r="E1351" s="15" t="str">
        <f>IF($S1351="","",INDEX(Transjer!$B$6:$B$125,$B1351))</f>
        <v/>
      </c>
      <c r="F1351" s="16" t="str">
        <f>IF($S1351="","",INDEX(Transjer!$C$6:$C$125,$B1351))</f>
        <v/>
      </c>
      <c r="G1351" s="17" t="str">
        <f>IF($S1351="","",INDEX(Skjermingsrenter!$A$6:$A$35,$C1351))</f>
        <v/>
      </c>
      <c r="H1351" s="18" t="str">
        <f>IF($S1351="","",INDEX(Transjer!$D$6:$D$125,$B1351))</f>
        <v/>
      </c>
      <c r="I1351" s="18" t="str">
        <f>IF($S1351="","",INDEX(Transjer!$E$6:$E$125,$B1351))</f>
        <v/>
      </c>
      <c r="J1351" s="19" t="str">
        <f>IF($S1351="","",INDEX(Skjermingsrenter!$B$6:$B$35,$C1351))</f>
        <v/>
      </c>
      <c r="K1351" s="20" t="str">
        <f t="shared" si="169"/>
        <v/>
      </c>
      <c r="L1351" s="21" t="str">
        <f>IF($S1351="","",IF($G1351&lt;YEAR($F1351),0,$H1351*SUMIFS(Utbytter!$D$6:$D$1005,Utbytter!$A$6:$A$1005,$E1351,Utbytter!$B$6:$B$1005,"&gt;="&amp;$K1351,Utbytter!$B$6:$B$1005,"&lt;="&amp;DATE($G1351,12,31))))</f>
        <v/>
      </c>
      <c r="M1351" s="21" t="str">
        <f t="shared" ref="M1351:M1414" si="175">IF($S1351="","",IF($C1351=1,0,IF($D1351=$D1350,$Q1350,0)))</f>
        <v/>
      </c>
      <c r="N1351" s="21" t="str">
        <f t="shared" si="170"/>
        <v/>
      </c>
      <c r="O1351" s="21" t="str">
        <f t="shared" si="171"/>
        <v/>
      </c>
      <c r="P1351" s="21" t="str">
        <f t="shared" si="172"/>
        <v/>
      </c>
      <c r="Q1351" s="21" t="str">
        <f t="shared" si="173"/>
        <v/>
      </c>
      <c r="R1351" s="21" t="str">
        <f t="shared" si="174"/>
        <v/>
      </c>
      <c r="S1351" s="7" t="str">
        <f>IF(ROW()-5&lt;=Kontroll!$B$8,1,"")</f>
        <v/>
      </c>
    </row>
    <row r="1352" spans="1:19" x14ac:dyDescent="0.2">
      <c r="A1352" s="7" t="str">
        <f t="shared" si="168"/>
        <v/>
      </c>
      <c r="B1352" s="7" t="str">
        <f>IF($S1352="","",INT(($A1352-1)/Kontroll!$B$6)+1)</f>
        <v/>
      </c>
      <c r="C1352" s="7" t="str">
        <f>IF($S1352="","",MOD($A1352-1,Kontroll!$B$6)+1)</f>
        <v/>
      </c>
      <c r="D1352" s="15" t="str">
        <f>IF($S1352="","",INDEX(Transjer!$A$6:$A$125,$B1352))</f>
        <v/>
      </c>
      <c r="E1352" s="15" t="str">
        <f>IF($S1352="","",INDEX(Transjer!$B$6:$B$125,$B1352))</f>
        <v/>
      </c>
      <c r="F1352" s="16" t="str">
        <f>IF($S1352="","",INDEX(Transjer!$C$6:$C$125,$B1352))</f>
        <v/>
      </c>
      <c r="G1352" s="17" t="str">
        <f>IF($S1352="","",INDEX(Skjermingsrenter!$A$6:$A$35,$C1352))</f>
        <v/>
      </c>
      <c r="H1352" s="18" t="str">
        <f>IF($S1352="","",INDEX(Transjer!$D$6:$D$125,$B1352))</f>
        <v/>
      </c>
      <c r="I1352" s="18" t="str">
        <f>IF($S1352="","",INDEX(Transjer!$E$6:$E$125,$B1352))</f>
        <v/>
      </c>
      <c r="J1352" s="19" t="str">
        <f>IF($S1352="","",INDEX(Skjermingsrenter!$B$6:$B$35,$C1352))</f>
        <v/>
      </c>
      <c r="K1352" s="20" t="str">
        <f t="shared" si="169"/>
        <v/>
      </c>
      <c r="L1352" s="21" t="str">
        <f>IF($S1352="","",IF($G1352&lt;YEAR($F1352),0,$H1352*SUMIFS(Utbytter!$D$6:$D$1005,Utbytter!$A$6:$A$1005,$E1352,Utbytter!$B$6:$B$1005,"&gt;="&amp;$K1352,Utbytter!$B$6:$B$1005,"&lt;="&amp;DATE($G1352,12,31))))</f>
        <v/>
      </c>
      <c r="M1352" s="21" t="str">
        <f t="shared" si="175"/>
        <v/>
      </c>
      <c r="N1352" s="21" t="str">
        <f t="shared" si="170"/>
        <v/>
      </c>
      <c r="O1352" s="21" t="str">
        <f t="shared" si="171"/>
        <v/>
      </c>
      <c r="P1352" s="21" t="str">
        <f t="shared" si="172"/>
        <v/>
      </c>
      <c r="Q1352" s="21" t="str">
        <f t="shared" si="173"/>
        <v/>
      </c>
      <c r="R1352" s="21" t="str">
        <f t="shared" si="174"/>
        <v/>
      </c>
      <c r="S1352" s="7" t="str">
        <f>IF(ROW()-5&lt;=Kontroll!$B$8,1,"")</f>
        <v/>
      </c>
    </row>
    <row r="1353" spans="1:19" x14ac:dyDescent="0.2">
      <c r="A1353" s="7" t="str">
        <f t="shared" si="168"/>
        <v/>
      </c>
      <c r="B1353" s="7" t="str">
        <f>IF($S1353="","",INT(($A1353-1)/Kontroll!$B$6)+1)</f>
        <v/>
      </c>
      <c r="C1353" s="7" t="str">
        <f>IF($S1353="","",MOD($A1353-1,Kontroll!$B$6)+1)</f>
        <v/>
      </c>
      <c r="D1353" s="15" t="str">
        <f>IF($S1353="","",INDEX(Transjer!$A$6:$A$125,$B1353))</f>
        <v/>
      </c>
      <c r="E1353" s="15" t="str">
        <f>IF($S1353="","",INDEX(Transjer!$B$6:$B$125,$B1353))</f>
        <v/>
      </c>
      <c r="F1353" s="16" t="str">
        <f>IF($S1353="","",INDEX(Transjer!$C$6:$C$125,$B1353))</f>
        <v/>
      </c>
      <c r="G1353" s="17" t="str">
        <f>IF($S1353="","",INDEX(Skjermingsrenter!$A$6:$A$35,$C1353))</f>
        <v/>
      </c>
      <c r="H1353" s="18" t="str">
        <f>IF($S1353="","",INDEX(Transjer!$D$6:$D$125,$B1353))</f>
        <v/>
      </c>
      <c r="I1353" s="18" t="str">
        <f>IF($S1353="","",INDEX(Transjer!$E$6:$E$125,$B1353))</f>
        <v/>
      </c>
      <c r="J1353" s="19" t="str">
        <f>IF($S1353="","",INDEX(Skjermingsrenter!$B$6:$B$35,$C1353))</f>
        <v/>
      </c>
      <c r="K1353" s="20" t="str">
        <f t="shared" si="169"/>
        <v/>
      </c>
      <c r="L1353" s="21" t="str">
        <f>IF($S1353="","",IF($G1353&lt;YEAR($F1353),0,$H1353*SUMIFS(Utbytter!$D$6:$D$1005,Utbytter!$A$6:$A$1005,$E1353,Utbytter!$B$6:$B$1005,"&gt;="&amp;$K1353,Utbytter!$B$6:$B$1005,"&lt;="&amp;DATE($G1353,12,31))))</f>
        <v/>
      </c>
      <c r="M1353" s="21" t="str">
        <f t="shared" si="175"/>
        <v/>
      </c>
      <c r="N1353" s="21" t="str">
        <f t="shared" si="170"/>
        <v/>
      </c>
      <c r="O1353" s="21" t="str">
        <f t="shared" si="171"/>
        <v/>
      </c>
      <c r="P1353" s="21" t="str">
        <f t="shared" si="172"/>
        <v/>
      </c>
      <c r="Q1353" s="21" t="str">
        <f t="shared" si="173"/>
        <v/>
      </c>
      <c r="R1353" s="21" t="str">
        <f t="shared" si="174"/>
        <v/>
      </c>
      <c r="S1353" s="7" t="str">
        <f>IF(ROW()-5&lt;=Kontroll!$B$8,1,"")</f>
        <v/>
      </c>
    </row>
    <row r="1354" spans="1:19" x14ac:dyDescent="0.2">
      <c r="A1354" s="7" t="str">
        <f t="shared" si="168"/>
        <v/>
      </c>
      <c r="B1354" s="7" t="str">
        <f>IF($S1354="","",INT(($A1354-1)/Kontroll!$B$6)+1)</f>
        <v/>
      </c>
      <c r="C1354" s="7" t="str">
        <f>IF($S1354="","",MOD($A1354-1,Kontroll!$B$6)+1)</f>
        <v/>
      </c>
      <c r="D1354" s="15" t="str">
        <f>IF($S1354="","",INDEX(Transjer!$A$6:$A$125,$B1354))</f>
        <v/>
      </c>
      <c r="E1354" s="15" t="str">
        <f>IF($S1354="","",INDEX(Transjer!$B$6:$B$125,$B1354))</f>
        <v/>
      </c>
      <c r="F1354" s="16" t="str">
        <f>IF($S1354="","",INDEX(Transjer!$C$6:$C$125,$B1354))</f>
        <v/>
      </c>
      <c r="G1354" s="17" t="str">
        <f>IF($S1354="","",INDEX(Skjermingsrenter!$A$6:$A$35,$C1354))</f>
        <v/>
      </c>
      <c r="H1354" s="18" t="str">
        <f>IF($S1354="","",INDEX(Transjer!$D$6:$D$125,$B1354))</f>
        <v/>
      </c>
      <c r="I1354" s="18" t="str">
        <f>IF($S1354="","",INDEX(Transjer!$E$6:$E$125,$B1354))</f>
        <v/>
      </c>
      <c r="J1354" s="19" t="str">
        <f>IF($S1354="","",INDEX(Skjermingsrenter!$B$6:$B$35,$C1354))</f>
        <v/>
      </c>
      <c r="K1354" s="20" t="str">
        <f t="shared" si="169"/>
        <v/>
      </c>
      <c r="L1354" s="21" t="str">
        <f>IF($S1354="","",IF($G1354&lt;YEAR($F1354),0,$H1354*SUMIFS(Utbytter!$D$6:$D$1005,Utbytter!$A$6:$A$1005,$E1354,Utbytter!$B$6:$B$1005,"&gt;="&amp;$K1354,Utbytter!$B$6:$B$1005,"&lt;="&amp;DATE($G1354,12,31))))</f>
        <v/>
      </c>
      <c r="M1354" s="21" t="str">
        <f t="shared" si="175"/>
        <v/>
      </c>
      <c r="N1354" s="21" t="str">
        <f t="shared" si="170"/>
        <v/>
      </c>
      <c r="O1354" s="21" t="str">
        <f t="shared" si="171"/>
        <v/>
      </c>
      <c r="P1354" s="21" t="str">
        <f t="shared" si="172"/>
        <v/>
      </c>
      <c r="Q1354" s="21" t="str">
        <f t="shared" si="173"/>
        <v/>
      </c>
      <c r="R1354" s="21" t="str">
        <f t="shared" si="174"/>
        <v/>
      </c>
      <c r="S1354" s="7" t="str">
        <f>IF(ROW()-5&lt;=Kontroll!$B$8,1,"")</f>
        <v/>
      </c>
    </row>
    <row r="1355" spans="1:19" x14ac:dyDescent="0.2">
      <c r="A1355" s="7" t="str">
        <f t="shared" si="168"/>
        <v/>
      </c>
      <c r="B1355" s="7" t="str">
        <f>IF($S1355="","",INT(($A1355-1)/Kontroll!$B$6)+1)</f>
        <v/>
      </c>
      <c r="C1355" s="7" t="str">
        <f>IF($S1355="","",MOD($A1355-1,Kontroll!$B$6)+1)</f>
        <v/>
      </c>
      <c r="D1355" s="15" t="str">
        <f>IF($S1355="","",INDEX(Transjer!$A$6:$A$125,$B1355))</f>
        <v/>
      </c>
      <c r="E1355" s="15" t="str">
        <f>IF($S1355="","",INDEX(Transjer!$B$6:$B$125,$B1355))</f>
        <v/>
      </c>
      <c r="F1355" s="16" t="str">
        <f>IF($S1355="","",INDEX(Transjer!$C$6:$C$125,$B1355))</f>
        <v/>
      </c>
      <c r="G1355" s="17" t="str">
        <f>IF($S1355="","",INDEX(Skjermingsrenter!$A$6:$A$35,$C1355))</f>
        <v/>
      </c>
      <c r="H1355" s="18" t="str">
        <f>IF($S1355="","",INDEX(Transjer!$D$6:$D$125,$B1355))</f>
        <v/>
      </c>
      <c r="I1355" s="18" t="str">
        <f>IF($S1355="","",INDEX(Transjer!$E$6:$E$125,$B1355))</f>
        <v/>
      </c>
      <c r="J1355" s="19" t="str">
        <f>IF($S1355="","",INDEX(Skjermingsrenter!$B$6:$B$35,$C1355))</f>
        <v/>
      </c>
      <c r="K1355" s="20" t="str">
        <f t="shared" si="169"/>
        <v/>
      </c>
      <c r="L1355" s="21" t="str">
        <f>IF($S1355="","",IF($G1355&lt;YEAR($F1355),0,$H1355*SUMIFS(Utbytter!$D$6:$D$1005,Utbytter!$A$6:$A$1005,$E1355,Utbytter!$B$6:$B$1005,"&gt;="&amp;$K1355,Utbytter!$B$6:$B$1005,"&lt;="&amp;DATE($G1355,12,31))))</f>
        <v/>
      </c>
      <c r="M1355" s="21" t="str">
        <f t="shared" si="175"/>
        <v/>
      </c>
      <c r="N1355" s="21" t="str">
        <f t="shared" si="170"/>
        <v/>
      </c>
      <c r="O1355" s="21" t="str">
        <f t="shared" si="171"/>
        <v/>
      </c>
      <c r="P1355" s="21" t="str">
        <f t="shared" si="172"/>
        <v/>
      </c>
      <c r="Q1355" s="21" t="str">
        <f t="shared" si="173"/>
        <v/>
      </c>
      <c r="R1355" s="21" t="str">
        <f t="shared" si="174"/>
        <v/>
      </c>
      <c r="S1355" s="7" t="str">
        <f>IF(ROW()-5&lt;=Kontroll!$B$8,1,"")</f>
        <v/>
      </c>
    </row>
    <row r="1356" spans="1:19" x14ac:dyDescent="0.2">
      <c r="A1356" s="7" t="str">
        <f t="shared" si="168"/>
        <v/>
      </c>
      <c r="B1356" s="7" t="str">
        <f>IF($S1356="","",INT(($A1356-1)/Kontroll!$B$6)+1)</f>
        <v/>
      </c>
      <c r="C1356" s="7" t="str">
        <f>IF($S1356="","",MOD($A1356-1,Kontroll!$B$6)+1)</f>
        <v/>
      </c>
      <c r="D1356" s="15" t="str">
        <f>IF($S1356="","",INDEX(Transjer!$A$6:$A$125,$B1356))</f>
        <v/>
      </c>
      <c r="E1356" s="15" t="str">
        <f>IF($S1356="","",INDEX(Transjer!$B$6:$B$125,$B1356))</f>
        <v/>
      </c>
      <c r="F1356" s="16" t="str">
        <f>IF($S1356="","",INDEX(Transjer!$C$6:$C$125,$B1356))</f>
        <v/>
      </c>
      <c r="G1356" s="17" t="str">
        <f>IF($S1356="","",INDEX(Skjermingsrenter!$A$6:$A$35,$C1356))</f>
        <v/>
      </c>
      <c r="H1356" s="18" t="str">
        <f>IF($S1356="","",INDEX(Transjer!$D$6:$D$125,$B1356))</f>
        <v/>
      </c>
      <c r="I1356" s="18" t="str">
        <f>IF($S1356="","",INDEX(Transjer!$E$6:$E$125,$B1356))</f>
        <v/>
      </c>
      <c r="J1356" s="19" t="str">
        <f>IF($S1356="","",INDEX(Skjermingsrenter!$B$6:$B$35,$C1356))</f>
        <v/>
      </c>
      <c r="K1356" s="20" t="str">
        <f t="shared" si="169"/>
        <v/>
      </c>
      <c r="L1356" s="21" t="str">
        <f>IF($S1356="","",IF($G1356&lt;YEAR($F1356),0,$H1356*SUMIFS(Utbytter!$D$6:$D$1005,Utbytter!$A$6:$A$1005,$E1356,Utbytter!$B$6:$B$1005,"&gt;="&amp;$K1356,Utbytter!$B$6:$B$1005,"&lt;="&amp;DATE($G1356,12,31))))</f>
        <v/>
      </c>
      <c r="M1356" s="21" t="str">
        <f t="shared" si="175"/>
        <v/>
      </c>
      <c r="N1356" s="21" t="str">
        <f t="shared" si="170"/>
        <v/>
      </c>
      <c r="O1356" s="21" t="str">
        <f t="shared" si="171"/>
        <v/>
      </c>
      <c r="P1356" s="21" t="str">
        <f t="shared" si="172"/>
        <v/>
      </c>
      <c r="Q1356" s="21" t="str">
        <f t="shared" si="173"/>
        <v/>
      </c>
      <c r="R1356" s="21" t="str">
        <f t="shared" si="174"/>
        <v/>
      </c>
      <c r="S1356" s="7" t="str">
        <f>IF(ROW()-5&lt;=Kontroll!$B$8,1,"")</f>
        <v/>
      </c>
    </row>
    <row r="1357" spans="1:19" x14ac:dyDescent="0.2">
      <c r="A1357" s="7" t="str">
        <f t="shared" si="168"/>
        <v/>
      </c>
      <c r="B1357" s="7" t="str">
        <f>IF($S1357="","",INT(($A1357-1)/Kontroll!$B$6)+1)</f>
        <v/>
      </c>
      <c r="C1357" s="7" t="str">
        <f>IF($S1357="","",MOD($A1357-1,Kontroll!$B$6)+1)</f>
        <v/>
      </c>
      <c r="D1357" s="15" t="str">
        <f>IF($S1357="","",INDEX(Transjer!$A$6:$A$125,$B1357))</f>
        <v/>
      </c>
      <c r="E1357" s="15" t="str">
        <f>IF($S1357="","",INDEX(Transjer!$B$6:$B$125,$B1357))</f>
        <v/>
      </c>
      <c r="F1357" s="16" t="str">
        <f>IF($S1357="","",INDEX(Transjer!$C$6:$C$125,$B1357))</f>
        <v/>
      </c>
      <c r="G1357" s="17" t="str">
        <f>IF($S1357="","",INDEX(Skjermingsrenter!$A$6:$A$35,$C1357))</f>
        <v/>
      </c>
      <c r="H1357" s="18" t="str">
        <f>IF($S1357="","",INDEX(Transjer!$D$6:$D$125,$B1357))</f>
        <v/>
      </c>
      <c r="I1357" s="18" t="str">
        <f>IF($S1357="","",INDEX(Transjer!$E$6:$E$125,$B1357))</f>
        <v/>
      </c>
      <c r="J1357" s="19" t="str">
        <f>IF($S1357="","",INDEX(Skjermingsrenter!$B$6:$B$35,$C1357))</f>
        <v/>
      </c>
      <c r="K1357" s="20" t="str">
        <f t="shared" si="169"/>
        <v/>
      </c>
      <c r="L1357" s="21" t="str">
        <f>IF($S1357="","",IF($G1357&lt;YEAR($F1357),0,$H1357*SUMIFS(Utbytter!$D$6:$D$1005,Utbytter!$A$6:$A$1005,$E1357,Utbytter!$B$6:$B$1005,"&gt;="&amp;$K1357,Utbytter!$B$6:$B$1005,"&lt;="&amp;DATE($G1357,12,31))))</f>
        <v/>
      </c>
      <c r="M1357" s="21" t="str">
        <f t="shared" si="175"/>
        <v/>
      </c>
      <c r="N1357" s="21" t="str">
        <f t="shared" si="170"/>
        <v/>
      </c>
      <c r="O1357" s="21" t="str">
        <f t="shared" si="171"/>
        <v/>
      </c>
      <c r="P1357" s="21" t="str">
        <f t="shared" si="172"/>
        <v/>
      </c>
      <c r="Q1357" s="21" t="str">
        <f t="shared" si="173"/>
        <v/>
      </c>
      <c r="R1357" s="21" t="str">
        <f t="shared" si="174"/>
        <v/>
      </c>
      <c r="S1357" s="7" t="str">
        <f>IF(ROW()-5&lt;=Kontroll!$B$8,1,"")</f>
        <v/>
      </c>
    </row>
    <row r="1358" spans="1:19" x14ac:dyDescent="0.2">
      <c r="A1358" s="7" t="str">
        <f t="shared" si="168"/>
        <v/>
      </c>
      <c r="B1358" s="7" t="str">
        <f>IF($S1358="","",INT(($A1358-1)/Kontroll!$B$6)+1)</f>
        <v/>
      </c>
      <c r="C1358" s="7" t="str">
        <f>IF($S1358="","",MOD($A1358-1,Kontroll!$B$6)+1)</f>
        <v/>
      </c>
      <c r="D1358" s="15" t="str">
        <f>IF($S1358="","",INDEX(Transjer!$A$6:$A$125,$B1358))</f>
        <v/>
      </c>
      <c r="E1358" s="15" t="str">
        <f>IF($S1358="","",INDEX(Transjer!$B$6:$B$125,$B1358))</f>
        <v/>
      </c>
      <c r="F1358" s="16" t="str">
        <f>IF($S1358="","",INDEX(Transjer!$C$6:$C$125,$B1358))</f>
        <v/>
      </c>
      <c r="G1358" s="17" t="str">
        <f>IF($S1358="","",INDEX(Skjermingsrenter!$A$6:$A$35,$C1358))</f>
        <v/>
      </c>
      <c r="H1358" s="18" t="str">
        <f>IF($S1358="","",INDEX(Transjer!$D$6:$D$125,$B1358))</f>
        <v/>
      </c>
      <c r="I1358" s="18" t="str">
        <f>IF($S1358="","",INDEX(Transjer!$E$6:$E$125,$B1358))</f>
        <v/>
      </c>
      <c r="J1358" s="19" t="str">
        <f>IF($S1358="","",INDEX(Skjermingsrenter!$B$6:$B$35,$C1358))</f>
        <v/>
      </c>
      <c r="K1358" s="20" t="str">
        <f t="shared" si="169"/>
        <v/>
      </c>
      <c r="L1358" s="21" t="str">
        <f>IF($S1358="","",IF($G1358&lt;YEAR($F1358),0,$H1358*SUMIFS(Utbytter!$D$6:$D$1005,Utbytter!$A$6:$A$1005,$E1358,Utbytter!$B$6:$B$1005,"&gt;="&amp;$K1358,Utbytter!$B$6:$B$1005,"&lt;="&amp;DATE($G1358,12,31))))</f>
        <v/>
      </c>
      <c r="M1358" s="21" t="str">
        <f t="shared" si="175"/>
        <v/>
      </c>
      <c r="N1358" s="21" t="str">
        <f t="shared" si="170"/>
        <v/>
      </c>
      <c r="O1358" s="21" t="str">
        <f t="shared" si="171"/>
        <v/>
      </c>
      <c r="P1358" s="21" t="str">
        <f t="shared" si="172"/>
        <v/>
      </c>
      <c r="Q1358" s="21" t="str">
        <f t="shared" si="173"/>
        <v/>
      </c>
      <c r="R1358" s="21" t="str">
        <f t="shared" si="174"/>
        <v/>
      </c>
      <c r="S1358" s="7" t="str">
        <f>IF(ROW()-5&lt;=Kontroll!$B$8,1,"")</f>
        <v/>
      </c>
    </row>
    <row r="1359" spans="1:19" x14ac:dyDescent="0.2">
      <c r="A1359" s="7" t="str">
        <f t="shared" si="168"/>
        <v/>
      </c>
      <c r="B1359" s="7" t="str">
        <f>IF($S1359="","",INT(($A1359-1)/Kontroll!$B$6)+1)</f>
        <v/>
      </c>
      <c r="C1359" s="7" t="str">
        <f>IF($S1359="","",MOD($A1359-1,Kontroll!$B$6)+1)</f>
        <v/>
      </c>
      <c r="D1359" s="15" t="str">
        <f>IF($S1359="","",INDEX(Transjer!$A$6:$A$125,$B1359))</f>
        <v/>
      </c>
      <c r="E1359" s="15" t="str">
        <f>IF($S1359="","",INDEX(Transjer!$B$6:$B$125,$B1359))</f>
        <v/>
      </c>
      <c r="F1359" s="16" t="str">
        <f>IF($S1359="","",INDEX(Transjer!$C$6:$C$125,$B1359))</f>
        <v/>
      </c>
      <c r="G1359" s="17" t="str">
        <f>IF($S1359="","",INDEX(Skjermingsrenter!$A$6:$A$35,$C1359))</f>
        <v/>
      </c>
      <c r="H1359" s="18" t="str">
        <f>IF($S1359="","",INDEX(Transjer!$D$6:$D$125,$B1359))</f>
        <v/>
      </c>
      <c r="I1359" s="18" t="str">
        <f>IF($S1359="","",INDEX(Transjer!$E$6:$E$125,$B1359))</f>
        <v/>
      </c>
      <c r="J1359" s="19" t="str">
        <f>IF($S1359="","",INDEX(Skjermingsrenter!$B$6:$B$35,$C1359))</f>
        <v/>
      </c>
      <c r="K1359" s="20" t="str">
        <f t="shared" si="169"/>
        <v/>
      </c>
      <c r="L1359" s="21" t="str">
        <f>IF($S1359="","",IF($G1359&lt;YEAR($F1359),0,$H1359*SUMIFS(Utbytter!$D$6:$D$1005,Utbytter!$A$6:$A$1005,$E1359,Utbytter!$B$6:$B$1005,"&gt;="&amp;$K1359,Utbytter!$B$6:$B$1005,"&lt;="&amp;DATE($G1359,12,31))))</f>
        <v/>
      </c>
      <c r="M1359" s="21" t="str">
        <f t="shared" si="175"/>
        <v/>
      </c>
      <c r="N1359" s="21" t="str">
        <f t="shared" si="170"/>
        <v/>
      </c>
      <c r="O1359" s="21" t="str">
        <f t="shared" si="171"/>
        <v/>
      </c>
      <c r="P1359" s="21" t="str">
        <f t="shared" si="172"/>
        <v/>
      </c>
      <c r="Q1359" s="21" t="str">
        <f t="shared" si="173"/>
        <v/>
      </c>
      <c r="R1359" s="21" t="str">
        <f t="shared" si="174"/>
        <v/>
      </c>
      <c r="S1359" s="7" t="str">
        <f>IF(ROW()-5&lt;=Kontroll!$B$8,1,"")</f>
        <v/>
      </c>
    </row>
    <row r="1360" spans="1:19" x14ac:dyDescent="0.2">
      <c r="A1360" s="7" t="str">
        <f t="shared" si="168"/>
        <v/>
      </c>
      <c r="B1360" s="7" t="str">
        <f>IF($S1360="","",INT(($A1360-1)/Kontroll!$B$6)+1)</f>
        <v/>
      </c>
      <c r="C1360" s="7" t="str">
        <f>IF($S1360="","",MOD($A1360-1,Kontroll!$B$6)+1)</f>
        <v/>
      </c>
      <c r="D1360" s="15" t="str">
        <f>IF($S1360="","",INDEX(Transjer!$A$6:$A$125,$B1360))</f>
        <v/>
      </c>
      <c r="E1360" s="15" t="str">
        <f>IF($S1360="","",INDEX(Transjer!$B$6:$B$125,$B1360))</f>
        <v/>
      </c>
      <c r="F1360" s="16" t="str">
        <f>IF($S1360="","",INDEX(Transjer!$C$6:$C$125,$B1360))</f>
        <v/>
      </c>
      <c r="G1360" s="17" t="str">
        <f>IF($S1360="","",INDEX(Skjermingsrenter!$A$6:$A$35,$C1360))</f>
        <v/>
      </c>
      <c r="H1360" s="18" t="str">
        <f>IF($S1360="","",INDEX(Transjer!$D$6:$D$125,$B1360))</f>
        <v/>
      </c>
      <c r="I1360" s="18" t="str">
        <f>IF($S1360="","",INDEX(Transjer!$E$6:$E$125,$B1360))</f>
        <v/>
      </c>
      <c r="J1360" s="19" t="str">
        <f>IF($S1360="","",INDEX(Skjermingsrenter!$B$6:$B$35,$C1360))</f>
        <v/>
      </c>
      <c r="K1360" s="20" t="str">
        <f t="shared" si="169"/>
        <v/>
      </c>
      <c r="L1360" s="21" t="str">
        <f>IF($S1360="","",IF($G1360&lt;YEAR($F1360),0,$H1360*SUMIFS(Utbytter!$D$6:$D$1005,Utbytter!$A$6:$A$1005,$E1360,Utbytter!$B$6:$B$1005,"&gt;="&amp;$K1360,Utbytter!$B$6:$B$1005,"&lt;="&amp;DATE($G1360,12,31))))</f>
        <v/>
      </c>
      <c r="M1360" s="21" t="str">
        <f t="shared" si="175"/>
        <v/>
      </c>
      <c r="N1360" s="21" t="str">
        <f t="shared" si="170"/>
        <v/>
      </c>
      <c r="O1360" s="21" t="str">
        <f t="shared" si="171"/>
        <v/>
      </c>
      <c r="P1360" s="21" t="str">
        <f t="shared" si="172"/>
        <v/>
      </c>
      <c r="Q1360" s="21" t="str">
        <f t="shared" si="173"/>
        <v/>
      </c>
      <c r="R1360" s="21" t="str">
        <f t="shared" si="174"/>
        <v/>
      </c>
      <c r="S1360" s="7" t="str">
        <f>IF(ROW()-5&lt;=Kontroll!$B$8,1,"")</f>
        <v/>
      </c>
    </row>
    <row r="1361" spans="1:19" x14ac:dyDescent="0.2">
      <c r="A1361" s="7" t="str">
        <f t="shared" si="168"/>
        <v/>
      </c>
      <c r="B1361" s="7" t="str">
        <f>IF($S1361="","",INT(($A1361-1)/Kontroll!$B$6)+1)</f>
        <v/>
      </c>
      <c r="C1361" s="7" t="str">
        <f>IF($S1361="","",MOD($A1361-1,Kontroll!$B$6)+1)</f>
        <v/>
      </c>
      <c r="D1361" s="15" t="str">
        <f>IF($S1361="","",INDEX(Transjer!$A$6:$A$125,$B1361))</f>
        <v/>
      </c>
      <c r="E1361" s="15" t="str">
        <f>IF($S1361="","",INDEX(Transjer!$B$6:$B$125,$B1361))</f>
        <v/>
      </c>
      <c r="F1361" s="16" t="str">
        <f>IF($S1361="","",INDEX(Transjer!$C$6:$C$125,$B1361))</f>
        <v/>
      </c>
      <c r="G1361" s="17" t="str">
        <f>IF($S1361="","",INDEX(Skjermingsrenter!$A$6:$A$35,$C1361))</f>
        <v/>
      </c>
      <c r="H1361" s="18" t="str">
        <f>IF($S1361="","",INDEX(Transjer!$D$6:$D$125,$B1361))</f>
        <v/>
      </c>
      <c r="I1361" s="18" t="str">
        <f>IF($S1361="","",INDEX(Transjer!$E$6:$E$125,$B1361))</f>
        <v/>
      </c>
      <c r="J1361" s="19" t="str">
        <f>IF($S1361="","",INDEX(Skjermingsrenter!$B$6:$B$35,$C1361))</f>
        <v/>
      </c>
      <c r="K1361" s="20" t="str">
        <f t="shared" si="169"/>
        <v/>
      </c>
      <c r="L1361" s="21" t="str">
        <f>IF($S1361="","",IF($G1361&lt;YEAR($F1361),0,$H1361*SUMIFS(Utbytter!$D$6:$D$1005,Utbytter!$A$6:$A$1005,$E1361,Utbytter!$B$6:$B$1005,"&gt;="&amp;$K1361,Utbytter!$B$6:$B$1005,"&lt;="&amp;DATE($G1361,12,31))))</f>
        <v/>
      </c>
      <c r="M1361" s="21" t="str">
        <f t="shared" si="175"/>
        <v/>
      </c>
      <c r="N1361" s="21" t="str">
        <f t="shared" si="170"/>
        <v/>
      </c>
      <c r="O1361" s="21" t="str">
        <f t="shared" si="171"/>
        <v/>
      </c>
      <c r="P1361" s="21" t="str">
        <f t="shared" si="172"/>
        <v/>
      </c>
      <c r="Q1361" s="21" t="str">
        <f t="shared" si="173"/>
        <v/>
      </c>
      <c r="R1361" s="21" t="str">
        <f t="shared" si="174"/>
        <v/>
      </c>
      <c r="S1361" s="7" t="str">
        <f>IF(ROW()-5&lt;=Kontroll!$B$8,1,"")</f>
        <v/>
      </c>
    </row>
    <row r="1362" spans="1:19" x14ac:dyDescent="0.2">
      <c r="A1362" s="7" t="str">
        <f t="shared" si="168"/>
        <v/>
      </c>
      <c r="B1362" s="7" t="str">
        <f>IF($S1362="","",INT(($A1362-1)/Kontroll!$B$6)+1)</f>
        <v/>
      </c>
      <c r="C1362" s="7" t="str">
        <f>IF($S1362="","",MOD($A1362-1,Kontroll!$B$6)+1)</f>
        <v/>
      </c>
      <c r="D1362" s="15" t="str">
        <f>IF($S1362="","",INDEX(Transjer!$A$6:$A$125,$B1362))</f>
        <v/>
      </c>
      <c r="E1362" s="15" t="str">
        <f>IF($S1362="","",INDEX(Transjer!$B$6:$B$125,$B1362))</f>
        <v/>
      </c>
      <c r="F1362" s="16" t="str">
        <f>IF($S1362="","",INDEX(Transjer!$C$6:$C$125,$B1362))</f>
        <v/>
      </c>
      <c r="G1362" s="17" t="str">
        <f>IF($S1362="","",INDEX(Skjermingsrenter!$A$6:$A$35,$C1362))</f>
        <v/>
      </c>
      <c r="H1362" s="18" t="str">
        <f>IF($S1362="","",INDEX(Transjer!$D$6:$D$125,$B1362))</f>
        <v/>
      </c>
      <c r="I1362" s="18" t="str">
        <f>IF($S1362="","",INDEX(Transjer!$E$6:$E$125,$B1362))</f>
        <v/>
      </c>
      <c r="J1362" s="19" t="str">
        <f>IF($S1362="","",INDEX(Skjermingsrenter!$B$6:$B$35,$C1362))</f>
        <v/>
      </c>
      <c r="K1362" s="20" t="str">
        <f t="shared" si="169"/>
        <v/>
      </c>
      <c r="L1362" s="21" t="str">
        <f>IF($S1362="","",IF($G1362&lt;YEAR($F1362),0,$H1362*SUMIFS(Utbytter!$D$6:$D$1005,Utbytter!$A$6:$A$1005,$E1362,Utbytter!$B$6:$B$1005,"&gt;="&amp;$K1362,Utbytter!$B$6:$B$1005,"&lt;="&amp;DATE($G1362,12,31))))</f>
        <v/>
      </c>
      <c r="M1362" s="21" t="str">
        <f t="shared" si="175"/>
        <v/>
      </c>
      <c r="N1362" s="21" t="str">
        <f t="shared" si="170"/>
        <v/>
      </c>
      <c r="O1362" s="21" t="str">
        <f t="shared" si="171"/>
        <v/>
      </c>
      <c r="P1362" s="21" t="str">
        <f t="shared" si="172"/>
        <v/>
      </c>
      <c r="Q1362" s="21" t="str">
        <f t="shared" si="173"/>
        <v/>
      </c>
      <c r="R1362" s="21" t="str">
        <f t="shared" si="174"/>
        <v/>
      </c>
      <c r="S1362" s="7" t="str">
        <f>IF(ROW()-5&lt;=Kontroll!$B$8,1,"")</f>
        <v/>
      </c>
    </row>
    <row r="1363" spans="1:19" x14ac:dyDescent="0.2">
      <c r="A1363" s="7" t="str">
        <f t="shared" si="168"/>
        <v/>
      </c>
      <c r="B1363" s="7" t="str">
        <f>IF($S1363="","",INT(($A1363-1)/Kontroll!$B$6)+1)</f>
        <v/>
      </c>
      <c r="C1363" s="7" t="str">
        <f>IF($S1363="","",MOD($A1363-1,Kontroll!$B$6)+1)</f>
        <v/>
      </c>
      <c r="D1363" s="15" t="str">
        <f>IF($S1363="","",INDEX(Transjer!$A$6:$A$125,$B1363))</f>
        <v/>
      </c>
      <c r="E1363" s="15" t="str">
        <f>IF($S1363="","",INDEX(Transjer!$B$6:$B$125,$B1363))</f>
        <v/>
      </c>
      <c r="F1363" s="16" t="str">
        <f>IF($S1363="","",INDEX(Transjer!$C$6:$C$125,$B1363))</f>
        <v/>
      </c>
      <c r="G1363" s="17" t="str">
        <f>IF($S1363="","",INDEX(Skjermingsrenter!$A$6:$A$35,$C1363))</f>
        <v/>
      </c>
      <c r="H1363" s="18" t="str">
        <f>IF($S1363="","",INDEX(Transjer!$D$6:$D$125,$B1363))</f>
        <v/>
      </c>
      <c r="I1363" s="18" t="str">
        <f>IF($S1363="","",INDEX(Transjer!$E$6:$E$125,$B1363))</f>
        <v/>
      </c>
      <c r="J1363" s="19" t="str">
        <f>IF($S1363="","",INDEX(Skjermingsrenter!$B$6:$B$35,$C1363))</f>
        <v/>
      </c>
      <c r="K1363" s="20" t="str">
        <f t="shared" si="169"/>
        <v/>
      </c>
      <c r="L1363" s="21" t="str">
        <f>IF($S1363="","",IF($G1363&lt;YEAR($F1363),0,$H1363*SUMIFS(Utbytter!$D$6:$D$1005,Utbytter!$A$6:$A$1005,$E1363,Utbytter!$B$6:$B$1005,"&gt;="&amp;$K1363,Utbytter!$B$6:$B$1005,"&lt;="&amp;DATE($G1363,12,31))))</f>
        <v/>
      </c>
      <c r="M1363" s="21" t="str">
        <f t="shared" si="175"/>
        <v/>
      </c>
      <c r="N1363" s="21" t="str">
        <f t="shared" si="170"/>
        <v/>
      </c>
      <c r="O1363" s="21" t="str">
        <f t="shared" si="171"/>
        <v/>
      </c>
      <c r="P1363" s="21" t="str">
        <f t="shared" si="172"/>
        <v/>
      </c>
      <c r="Q1363" s="21" t="str">
        <f t="shared" si="173"/>
        <v/>
      </c>
      <c r="R1363" s="21" t="str">
        <f t="shared" si="174"/>
        <v/>
      </c>
      <c r="S1363" s="7" t="str">
        <f>IF(ROW()-5&lt;=Kontroll!$B$8,1,"")</f>
        <v/>
      </c>
    </row>
    <row r="1364" spans="1:19" x14ac:dyDescent="0.2">
      <c r="A1364" s="7" t="str">
        <f t="shared" si="168"/>
        <v/>
      </c>
      <c r="B1364" s="7" t="str">
        <f>IF($S1364="","",INT(($A1364-1)/Kontroll!$B$6)+1)</f>
        <v/>
      </c>
      <c r="C1364" s="7" t="str">
        <f>IF($S1364="","",MOD($A1364-1,Kontroll!$B$6)+1)</f>
        <v/>
      </c>
      <c r="D1364" s="15" t="str">
        <f>IF($S1364="","",INDEX(Transjer!$A$6:$A$125,$B1364))</f>
        <v/>
      </c>
      <c r="E1364" s="15" t="str">
        <f>IF($S1364="","",INDEX(Transjer!$B$6:$B$125,$B1364))</f>
        <v/>
      </c>
      <c r="F1364" s="16" t="str">
        <f>IF($S1364="","",INDEX(Transjer!$C$6:$C$125,$B1364))</f>
        <v/>
      </c>
      <c r="G1364" s="17" t="str">
        <f>IF($S1364="","",INDEX(Skjermingsrenter!$A$6:$A$35,$C1364))</f>
        <v/>
      </c>
      <c r="H1364" s="18" t="str">
        <f>IF($S1364="","",INDEX(Transjer!$D$6:$D$125,$B1364))</f>
        <v/>
      </c>
      <c r="I1364" s="18" t="str">
        <f>IF($S1364="","",INDEX(Transjer!$E$6:$E$125,$B1364))</f>
        <v/>
      </c>
      <c r="J1364" s="19" t="str">
        <f>IF($S1364="","",INDEX(Skjermingsrenter!$B$6:$B$35,$C1364))</f>
        <v/>
      </c>
      <c r="K1364" s="20" t="str">
        <f t="shared" si="169"/>
        <v/>
      </c>
      <c r="L1364" s="21" t="str">
        <f>IF($S1364="","",IF($G1364&lt;YEAR($F1364),0,$H1364*SUMIFS(Utbytter!$D$6:$D$1005,Utbytter!$A$6:$A$1005,$E1364,Utbytter!$B$6:$B$1005,"&gt;="&amp;$K1364,Utbytter!$B$6:$B$1005,"&lt;="&amp;DATE($G1364,12,31))))</f>
        <v/>
      </c>
      <c r="M1364" s="21" t="str">
        <f t="shared" si="175"/>
        <v/>
      </c>
      <c r="N1364" s="21" t="str">
        <f t="shared" si="170"/>
        <v/>
      </c>
      <c r="O1364" s="21" t="str">
        <f t="shared" si="171"/>
        <v/>
      </c>
      <c r="P1364" s="21" t="str">
        <f t="shared" si="172"/>
        <v/>
      </c>
      <c r="Q1364" s="21" t="str">
        <f t="shared" si="173"/>
        <v/>
      </c>
      <c r="R1364" s="21" t="str">
        <f t="shared" si="174"/>
        <v/>
      </c>
      <c r="S1364" s="7" t="str">
        <f>IF(ROW()-5&lt;=Kontroll!$B$8,1,"")</f>
        <v/>
      </c>
    </row>
    <row r="1365" spans="1:19" x14ac:dyDescent="0.2">
      <c r="A1365" s="7" t="str">
        <f t="shared" si="168"/>
        <v/>
      </c>
      <c r="B1365" s="7" t="str">
        <f>IF($S1365="","",INT(($A1365-1)/Kontroll!$B$6)+1)</f>
        <v/>
      </c>
      <c r="C1365" s="7" t="str">
        <f>IF($S1365="","",MOD($A1365-1,Kontroll!$B$6)+1)</f>
        <v/>
      </c>
      <c r="D1365" s="15" t="str">
        <f>IF($S1365="","",INDEX(Transjer!$A$6:$A$125,$B1365))</f>
        <v/>
      </c>
      <c r="E1365" s="15" t="str">
        <f>IF($S1365="","",INDEX(Transjer!$B$6:$B$125,$B1365))</f>
        <v/>
      </c>
      <c r="F1365" s="16" t="str">
        <f>IF($S1365="","",INDEX(Transjer!$C$6:$C$125,$B1365))</f>
        <v/>
      </c>
      <c r="G1365" s="17" t="str">
        <f>IF($S1365="","",INDEX(Skjermingsrenter!$A$6:$A$35,$C1365))</f>
        <v/>
      </c>
      <c r="H1365" s="18" t="str">
        <f>IF($S1365="","",INDEX(Transjer!$D$6:$D$125,$B1365))</f>
        <v/>
      </c>
      <c r="I1365" s="18" t="str">
        <f>IF($S1365="","",INDEX(Transjer!$E$6:$E$125,$B1365))</f>
        <v/>
      </c>
      <c r="J1365" s="19" t="str">
        <f>IF($S1365="","",INDEX(Skjermingsrenter!$B$6:$B$35,$C1365))</f>
        <v/>
      </c>
      <c r="K1365" s="20" t="str">
        <f t="shared" si="169"/>
        <v/>
      </c>
      <c r="L1365" s="21" t="str">
        <f>IF($S1365="","",IF($G1365&lt;YEAR($F1365),0,$H1365*SUMIFS(Utbytter!$D$6:$D$1005,Utbytter!$A$6:$A$1005,$E1365,Utbytter!$B$6:$B$1005,"&gt;="&amp;$K1365,Utbytter!$B$6:$B$1005,"&lt;="&amp;DATE($G1365,12,31))))</f>
        <v/>
      </c>
      <c r="M1365" s="21" t="str">
        <f t="shared" si="175"/>
        <v/>
      </c>
      <c r="N1365" s="21" t="str">
        <f t="shared" si="170"/>
        <v/>
      </c>
      <c r="O1365" s="21" t="str">
        <f t="shared" si="171"/>
        <v/>
      </c>
      <c r="P1365" s="21" t="str">
        <f t="shared" si="172"/>
        <v/>
      </c>
      <c r="Q1365" s="21" t="str">
        <f t="shared" si="173"/>
        <v/>
      </c>
      <c r="R1365" s="21" t="str">
        <f t="shared" si="174"/>
        <v/>
      </c>
      <c r="S1365" s="7" t="str">
        <f>IF(ROW()-5&lt;=Kontroll!$B$8,1,"")</f>
        <v/>
      </c>
    </row>
    <row r="1366" spans="1:19" x14ac:dyDescent="0.2">
      <c r="A1366" s="7" t="str">
        <f t="shared" si="168"/>
        <v/>
      </c>
      <c r="B1366" s="7" t="str">
        <f>IF($S1366="","",INT(($A1366-1)/Kontroll!$B$6)+1)</f>
        <v/>
      </c>
      <c r="C1366" s="7" t="str">
        <f>IF($S1366="","",MOD($A1366-1,Kontroll!$B$6)+1)</f>
        <v/>
      </c>
      <c r="D1366" s="15" t="str">
        <f>IF($S1366="","",INDEX(Transjer!$A$6:$A$125,$B1366))</f>
        <v/>
      </c>
      <c r="E1366" s="15" t="str">
        <f>IF($S1366="","",INDEX(Transjer!$B$6:$B$125,$B1366))</f>
        <v/>
      </c>
      <c r="F1366" s="16" t="str">
        <f>IF($S1366="","",INDEX(Transjer!$C$6:$C$125,$B1366))</f>
        <v/>
      </c>
      <c r="G1366" s="17" t="str">
        <f>IF($S1366="","",INDEX(Skjermingsrenter!$A$6:$A$35,$C1366))</f>
        <v/>
      </c>
      <c r="H1366" s="18" t="str">
        <f>IF($S1366="","",INDEX(Transjer!$D$6:$D$125,$B1366))</f>
        <v/>
      </c>
      <c r="I1366" s="18" t="str">
        <f>IF($S1366="","",INDEX(Transjer!$E$6:$E$125,$B1366))</f>
        <v/>
      </c>
      <c r="J1366" s="19" t="str">
        <f>IF($S1366="","",INDEX(Skjermingsrenter!$B$6:$B$35,$C1366))</f>
        <v/>
      </c>
      <c r="K1366" s="20" t="str">
        <f t="shared" si="169"/>
        <v/>
      </c>
      <c r="L1366" s="21" t="str">
        <f>IF($S1366="","",IF($G1366&lt;YEAR($F1366),0,$H1366*SUMIFS(Utbytter!$D$6:$D$1005,Utbytter!$A$6:$A$1005,$E1366,Utbytter!$B$6:$B$1005,"&gt;="&amp;$K1366,Utbytter!$B$6:$B$1005,"&lt;="&amp;DATE($G1366,12,31))))</f>
        <v/>
      </c>
      <c r="M1366" s="21" t="str">
        <f t="shared" si="175"/>
        <v/>
      </c>
      <c r="N1366" s="21" t="str">
        <f t="shared" si="170"/>
        <v/>
      </c>
      <c r="O1366" s="21" t="str">
        <f t="shared" si="171"/>
        <v/>
      </c>
      <c r="P1366" s="21" t="str">
        <f t="shared" si="172"/>
        <v/>
      </c>
      <c r="Q1366" s="21" t="str">
        <f t="shared" si="173"/>
        <v/>
      </c>
      <c r="R1366" s="21" t="str">
        <f t="shared" si="174"/>
        <v/>
      </c>
      <c r="S1366" s="7" t="str">
        <f>IF(ROW()-5&lt;=Kontroll!$B$8,1,"")</f>
        <v/>
      </c>
    </row>
    <row r="1367" spans="1:19" x14ac:dyDescent="0.2">
      <c r="A1367" s="7" t="str">
        <f t="shared" si="168"/>
        <v/>
      </c>
      <c r="B1367" s="7" t="str">
        <f>IF($S1367="","",INT(($A1367-1)/Kontroll!$B$6)+1)</f>
        <v/>
      </c>
      <c r="C1367" s="7" t="str">
        <f>IF($S1367="","",MOD($A1367-1,Kontroll!$B$6)+1)</f>
        <v/>
      </c>
      <c r="D1367" s="15" t="str">
        <f>IF($S1367="","",INDEX(Transjer!$A$6:$A$125,$B1367))</f>
        <v/>
      </c>
      <c r="E1367" s="15" t="str">
        <f>IF($S1367="","",INDEX(Transjer!$B$6:$B$125,$B1367))</f>
        <v/>
      </c>
      <c r="F1367" s="16" t="str">
        <f>IF($S1367="","",INDEX(Transjer!$C$6:$C$125,$B1367))</f>
        <v/>
      </c>
      <c r="G1367" s="17" t="str">
        <f>IF($S1367="","",INDEX(Skjermingsrenter!$A$6:$A$35,$C1367))</f>
        <v/>
      </c>
      <c r="H1367" s="18" t="str">
        <f>IF($S1367="","",INDEX(Transjer!$D$6:$D$125,$B1367))</f>
        <v/>
      </c>
      <c r="I1367" s="18" t="str">
        <f>IF($S1367="","",INDEX(Transjer!$E$6:$E$125,$B1367))</f>
        <v/>
      </c>
      <c r="J1367" s="19" t="str">
        <f>IF($S1367="","",INDEX(Skjermingsrenter!$B$6:$B$35,$C1367))</f>
        <v/>
      </c>
      <c r="K1367" s="20" t="str">
        <f t="shared" si="169"/>
        <v/>
      </c>
      <c r="L1367" s="21" t="str">
        <f>IF($S1367="","",IF($G1367&lt;YEAR($F1367),0,$H1367*SUMIFS(Utbytter!$D$6:$D$1005,Utbytter!$A$6:$A$1005,$E1367,Utbytter!$B$6:$B$1005,"&gt;="&amp;$K1367,Utbytter!$B$6:$B$1005,"&lt;="&amp;DATE($G1367,12,31))))</f>
        <v/>
      </c>
      <c r="M1367" s="21" t="str">
        <f t="shared" si="175"/>
        <v/>
      </c>
      <c r="N1367" s="21" t="str">
        <f t="shared" si="170"/>
        <v/>
      </c>
      <c r="O1367" s="21" t="str">
        <f t="shared" si="171"/>
        <v/>
      </c>
      <c r="P1367" s="21" t="str">
        <f t="shared" si="172"/>
        <v/>
      </c>
      <c r="Q1367" s="21" t="str">
        <f t="shared" si="173"/>
        <v/>
      </c>
      <c r="R1367" s="21" t="str">
        <f t="shared" si="174"/>
        <v/>
      </c>
      <c r="S1367" s="7" t="str">
        <f>IF(ROW()-5&lt;=Kontroll!$B$8,1,"")</f>
        <v/>
      </c>
    </row>
    <row r="1368" spans="1:19" x14ac:dyDescent="0.2">
      <c r="A1368" s="7" t="str">
        <f t="shared" si="168"/>
        <v/>
      </c>
      <c r="B1368" s="7" t="str">
        <f>IF($S1368="","",INT(($A1368-1)/Kontroll!$B$6)+1)</f>
        <v/>
      </c>
      <c r="C1368" s="7" t="str">
        <f>IF($S1368="","",MOD($A1368-1,Kontroll!$B$6)+1)</f>
        <v/>
      </c>
      <c r="D1368" s="15" t="str">
        <f>IF($S1368="","",INDEX(Transjer!$A$6:$A$125,$B1368))</f>
        <v/>
      </c>
      <c r="E1368" s="15" t="str">
        <f>IF($S1368="","",INDEX(Transjer!$B$6:$B$125,$B1368))</f>
        <v/>
      </c>
      <c r="F1368" s="16" t="str">
        <f>IF($S1368="","",INDEX(Transjer!$C$6:$C$125,$B1368))</f>
        <v/>
      </c>
      <c r="G1368" s="17" t="str">
        <f>IF($S1368="","",INDEX(Skjermingsrenter!$A$6:$A$35,$C1368))</f>
        <v/>
      </c>
      <c r="H1368" s="18" t="str">
        <f>IF($S1368="","",INDEX(Transjer!$D$6:$D$125,$B1368))</f>
        <v/>
      </c>
      <c r="I1368" s="18" t="str">
        <f>IF($S1368="","",INDEX(Transjer!$E$6:$E$125,$B1368))</f>
        <v/>
      </c>
      <c r="J1368" s="19" t="str">
        <f>IF($S1368="","",INDEX(Skjermingsrenter!$B$6:$B$35,$C1368))</f>
        <v/>
      </c>
      <c r="K1368" s="20" t="str">
        <f t="shared" si="169"/>
        <v/>
      </c>
      <c r="L1368" s="21" t="str">
        <f>IF($S1368="","",IF($G1368&lt;YEAR($F1368),0,$H1368*SUMIFS(Utbytter!$D$6:$D$1005,Utbytter!$A$6:$A$1005,$E1368,Utbytter!$B$6:$B$1005,"&gt;="&amp;$K1368,Utbytter!$B$6:$B$1005,"&lt;="&amp;DATE($G1368,12,31))))</f>
        <v/>
      </c>
      <c r="M1368" s="21" t="str">
        <f t="shared" si="175"/>
        <v/>
      </c>
      <c r="N1368" s="21" t="str">
        <f t="shared" si="170"/>
        <v/>
      </c>
      <c r="O1368" s="21" t="str">
        <f t="shared" si="171"/>
        <v/>
      </c>
      <c r="P1368" s="21" t="str">
        <f t="shared" si="172"/>
        <v/>
      </c>
      <c r="Q1368" s="21" t="str">
        <f t="shared" si="173"/>
        <v/>
      </c>
      <c r="R1368" s="21" t="str">
        <f t="shared" si="174"/>
        <v/>
      </c>
      <c r="S1368" s="7" t="str">
        <f>IF(ROW()-5&lt;=Kontroll!$B$8,1,"")</f>
        <v/>
      </c>
    </row>
    <row r="1369" spans="1:19" x14ac:dyDescent="0.2">
      <c r="A1369" s="7" t="str">
        <f t="shared" si="168"/>
        <v/>
      </c>
      <c r="B1369" s="7" t="str">
        <f>IF($S1369="","",INT(($A1369-1)/Kontroll!$B$6)+1)</f>
        <v/>
      </c>
      <c r="C1369" s="7" t="str">
        <f>IF($S1369="","",MOD($A1369-1,Kontroll!$B$6)+1)</f>
        <v/>
      </c>
      <c r="D1369" s="15" t="str">
        <f>IF($S1369="","",INDEX(Transjer!$A$6:$A$125,$B1369))</f>
        <v/>
      </c>
      <c r="E1369" s="15" t="str">
        <f>IF($S1369="","",INDEX(Transjer!$B$6:$B$125,$B1369))</f>
        <v/>
      </c>
      <c r="F1369" s="16" t="str">
        <f>IF($S1369="","",INDEX(Transjer!$C$6:$C$125,$B1369))</f>
        <v/>
      </c>
      <c r="G1369" s="17" t="str">
        <f>IF($S1369="","",INDEX(Skjermingsrenter!$A$6:$A$35,$C1369))</f>
        <v/>
      </c>
      <c r="H1369" s="18" t="str">
        <f>IF($S1369="","",INDEX(Transjer!$D$6:$D$125,$B1369))</f>
        <v/>
      </c>
      <c r="I1369" s="18" t="str">
        <f>IF($S1369="","",INDEX(Transjer!$E$6:$E$125,$B1369))</f>
        <v/>
      </c>
      <c r="J1369" s="19" t="str">
        <f>IF($S1369="","",INDEX(Skjermingsrenter!$B$6:$B$35,$C1369))</f>
        <v/>
      </c>
      <c r="K1369" s="20" t="str">
        <f t="shared" si="169"/>
        <v/>
      </c>
      <c r="L1369" s="21" t="str">
        <f>IF($S1369="","",IF($G1369&lt;YEAR($F1369),0,$H1369*SUMIFS(Utbytter!$D$6:$D$1005,Utbytter!$A$6:$A$1005,$E1369,Utbytter!$B$6:$B$1005,"&gt;="&amp;$K1369,Utbytter!$B$6:$B$1005,"&lt;="&amp;DATE($G1369,12,31))))</f>
        <v/>
      </c>
      <c r="M1369" s="21" t="str">
        <f t="shared" si="175"/>
        <v/>
      </c>
      <c r="N1369" s="21" t="str">
        <f t="shared" si="170"/>
        <v/>
      </c>
      <c r="O1369" s="21" t="str">
        <f t="shared" si="171"/>
        <v/>
      </c>
      <c r="P1369" s="21" t="str">
        <f t="shared" si="172"/>
        <v/>
      </c>
      <c r="Q1369" s="21" t="str">
        <f t="shared" si="173"/>
        <v/>
      </c>
      <c r="R1369" s="21" t="str">
        <f t="shared" si="174"/>
        <v/>
      </c>
      <c r="S1369" s="7" t="str">
        <f>IF(ROW()-5&lt;=Kontroll!$B$8,1,"")</f>
        <v/>
      </c>
    </row>
    <row r="1370" spans="1:19" x14ac:dyDescent="0.2">
      <c r="A1370" s="7" t="str">
        <f t="shared" si="168"/>
        <v/>
      </c>
      <c r="B1370" s="7" t="str">
        <f>IF($S1370="","",INT(($A1370-1)/Kontroll!$B$6)+1)</f>
        <v/>
      </c>
      <c r="C1370" s="7" t="str">
        <f>IF($S1370="","",MOD($A1370-1,Kontroll!$B$6)+1)</f>
        <v/>
      </c>
      <c r="D1370" s="15" t="str">
        <f>IF($S1370="","",INDEX(Transjer!$A$6:$A$125,$B1370))</f>
        <v/>
      </c>
      <c r="E1370" s="15" t="str">
        <f>IF($S1370="","",INDEX(Transjer!$B$6:$B$125,$B1370))</f>
        <v/>
      </c>
      <c r="F1370" s="16" t="str">
        <f>IF($S1370="","",INDEX(Transjer!$C$6:$C$125,$B1370))</f>
        <v/>
      </c>
      <c r="G1370" s="17" t="str">
        <f>IF($S1370="","",INDEX(Skjermingsrenter!$A$6:$A$35,$C1370))</f>
        <v/>
      </c>
      <c r="H1370" s="18" t="str">
        <f>IF($S1370="","",INDEX(Transjer!$D$6:$D$125,$B1370))</f>
        <v/>
      </c>
      <c r="I1370" s="18" t="str">
        <f>IF($S1370="","",INDEX(Transjer!$E$6:$E$125,$B1370))</f>
        <v/>
      </c>
      <c r="J1370" s="19" t="str">
        <f>IF($S1370="","",INDEX(Skjermingsrenter!$B$6:$B$35,$C1370))</f>
        <v/>
      </c>
      <c r="K1370" s="20" t="str">
        <f t="shared" si="169"/>
        <v/>
      </c>
      <c r="L1370" s="21" t="str">
        <f>IF($S1370="","",IF($G1370&lt;YEAR($F1370),0,$H1370*SUMIFS(Utbytter!$D$6:$D$1005,Utbytter!$A$6:$A$1005,$E1370,Utbytter!$B$6:$B$1005,"&gt;="&amp;$K1370,Utbytter!$B$6:$B$1005,"&lt;="&amp;DATE($G1370,12,31))))</f>
        <v/>
      </c>
      <c r="M1370" s="21" t="str">
        <f t="shared" si="175"/>
        <v/>
      </c>
      <c r="N1370" s="21" t="str">
        <f t="shared" si="170"/>
        <v/>
      </c>
      <c r="O1370" s="21" t="str">
        <f t="shared" si="171"/>
        <v/>
      </c>
      <c r="P1370" s="21" t="str">
        <f t="shared" si="172"/>
        <v/>
      </c>
      <c r="Q1370" s="21" t="str">
        <f t="shared" si="173"/>
        <v/>
      </c>
      <c r="R1370" s="21" t="str">
        <f t="shared" si="174"/>
        <v/>
      </c>
      <c r="S1370" s="7" t="str">
        <f>IF(ROW()-5&lt;=Kontroll!$B$8,1,"")</f>
        <v/>
      </c>
    </row>
    <row r="1371" spans="1:19" x14ac:dyDescent="0.2">
      <c r="A1371" s="7" t="str">
        <f t="shared" si="168"/>
        <v/>
      </c>
      <c r="B1371" s="7" t="str">
        <f>IF($S1371="","",INT(($A1371-1)/Kontroll!$B$6)+1)</f>
        <v/>
      </c>
      <c r="C1371" s="7" t="str">
        <f>IF($S1371="","",MOD($A1371-1,Kontroll!$B$6)+1)</f>
        <v/>
      </c>
      <c r="D1371" s="15" t="str">
        <f>IF($S1371="","",INDEX(Transjer!$A$6:$A$125,$B1371))</f>
        <v/>
      </c>
      <c r="E1371" s="15" t="str">
        <f>IF($S1371="","",INDEX(Transjer!$B$6:$B$125,$B1371))</f>
        <v/>
      </c>
      <c r="F1371" s="16" t="str">
        <f>IF($S1371="","",INDEX(Transjer!$C$6:$C$125,$B1371))</f>
        <v/>
      </c>
      <c r="G1371" s="17" t="str">
        <f>IF($S1371="","",INDEX(Skjermingsrenter!$A$6:$A$35,$C1371))</f>
        <v/>
      </c>
      <c r="H1371" s="18" t="str">
        <f>IF($S1371="","",INDEX(Transjer!$D$6:$D$125,$B1371))</f>
        <v/>
      </c>
      <c r="I1371" s="18" t="str">
        <f>IF($S1371="","",INDEX(Transjer!$E$6:$E$125,$B1371))</f>
        <v/>
      </c>
      <c r="J1371" s="19" t="str">
        <f>IF($S1371="","",INDEX(Skjermingsrenter!$B$6:$B$35,$C1371))</f>
        <v/>
      </c>
      <c r="K1371" s="20" t="str">
        <f t="shared" si="169"/>
        <v/>
      </c>
      <c r="L1371" s="21" t="str">
        <f>IF($S1371="","",IF($G1371&lt;YEAR($F1371),0,$H1371*SUMIFS(Utbytter!$D$6:$D$1005,Utbytter!$A$6:$A$1005,$E1371,Utbytter!$B$6:$B$1005,"&gt;="&amp;$K1371,Utbytter!$B$6:$B$1005,"&lt;="&amp;DATE($G1371,12,31))))</f>
        <v/>
      </c>
      <c r="M1371" s="21" t="str">
        <f t="shared" si="175"/>
        <v/>
      </c>
      <c r="N1371" s="21" t="str">
        <f t="shared" si="170"/>
        <v/>
      </c>
      <c r="O1371" s="21" t="str">
        <f t="shared" si="171"/>
        <v/>
      </c>
      <c r="P1371" s="21" t="str">
        <f t="shared" si="172"/>
        <v/>
      </c>
      <c r="Q1371" s="21" t="str">
        <f t="shared" si="173"/>
        <v/>
      </c>
      <c r="R1371" s="21" t="str">
        <f t="shared" si="174"/>
        <v/>
      </c>
      <c r="S1371" s="7" t="str">
        <f>IF(ROW()-5&lt;=Kontroll!$B$8,1,"")</f>
        <v/>
      </c>
    </row>
    <row r="1372" spans="1:19" x14ac:dyDescent="0.2">
      <c r="A1372" s="7" t="str">
        <f t="shared" si="168"/>
        <v/>
      </c>
      <c r="B1372" s="7" t="str">
        <f>IF($S1372="","",INT(($A1372-1)/Kontroll!$B$6)+1)</f>
        <v/>
      </c>
      <c r="C1372" s="7" t="str">
        <f>IF($S1372="","",MOD($A1372-1,Kontroll!$B$6)+1)</f>
        <v/>
      </c>
      <c r="D1372" s="15" t="str">
        <f>IF($S1372="","",INDEX(Transjer!$A$6:$A$125,$B1372))</f>
        <v/>
      </c>
      <c r="E1372" s="15" t="str">
        <f>IF($S1372="","",INDEX(Transjer!$B$6:$B$125,$B1372))</f>
        <v/>
      </c>
      <c r="F1372" s="16" t="str">
        <f>IF($S1372="","",INDEX(Transjer!$C$6:$C$125,$B1372))</f>
        <v/>
      </c>
      <c r="G1372" s="17" t="str">
        <f>IF($S1372="","",INDEX(Skjermingsrenter!$A$6:$A$35,$C1372))</f>
        <v/>
      </c>
      <c r="H1372" s="18" t="str">
        <f>IF($S1372="","",INDEX(Transjer!$D$6:$D$125,$B1372))</f>
        <v/>
      </c>
      <c r="I1372" s="18" t="str">
        <f>IF($S1372="","",INDEX(Transjer!$E$6:$E$125,$B1372))</f>
        <v/>
      </c>
      <c r="J1372" s="19" t="str">
        <f>IF($S1372="","",INDEX(Skjermingsrenter!$B$6:$B$35,$C1372))</f>
        <v/>
      </c>
      <c r="K1372" s="20" t="str">
        <f t="shared" si="169"/>
        <v/>
      </c>
      <c r="L1372" s="21" t="str">
        <f>IF($S1372="","",IF($G1372&lt;YEAR($F1372),0,$H1372*SUMIFS(Utbytter!$D$6:$D$1005,Utbytter!$A$6:$A$1005,$E1372,Utbytter!$B$6:$B$1005,"&gt;="&amp;$K1372,Utbytter!$B$6:$B$1005,"&lt;="&amp;DATE($G1372,12,31))))</f>
        <v/>
      </c>
      <c r="M1372" s="21" t="str">
        <f t="shared" si="175"/>
        <v/>
      </c>
      <c r="N1372" s="21" t="str">
        <f t="shared" si="170"/>
        <v/>
      </c>
      <c r="O1372" s="21" t="str">
        <f t="shared" si="171"/>
        <v/>
      </c>
      <c r="P1372" s="21" t="str">
        <f t="shared" si="172"/>
        <v/>
      </c>
      <c r="Q1372" s="21" t="str">
        <f t="shared" si="173"/>
        <v/>
      </c>
      <c r="R1372" s="21" t="str">
        <f t="shared" si="174"/>
        <v/>
      </c>
      <c r="S1372" s="7" t="str">
        <f>IF(ROW()-5&lt;=Kontroll!$B$8,1,"")</f>
        <v/>
      </c>
    </row>
    <row r="1373" spans="1:19" x14ac:dyDescent="0.2">
      <c r="A1373" s="7" t="str">
        <f t="shared" si="168"/>
        <v/>
      </c>
      <c r="B1373" s="7" t="str">
        <f>IF($S1373="","",INT(($A1373-1)/Kontroll!$B$6)+1)</f>
        <v/>
      </c>
      <c r="C1373" s="7" t="str">
        <f>IF($S1373="","",MOD($A1373-1,Kontroll!$B$6)+1)</f>
        <v/>
      </c>
      <c r="D1373" s="15" t="str">
        <f>IF($S1373="","",INDEX(Transjer!$A$6:$A$125,$B1373))</f>
        <v/>
      </c>
      <c r="E1373" s="15" t="str">
        <f>IF($S1373="","",INDEX(Transjer!$B$6:$B$125,$B1373))</f>
        <v/>
      </c>
      <c r="F1373" s="16" t="str">
        <f>IF($S1373="","",INDEX(Transjer!$C$6:$C$125,$B1373))</f>
        <v/>
      </c>
      <c r="G1373" s="17" t="str">
        <f>IF($S1373="","",INDEX(Skjermingsrenter!$A$6:$A$35,$C1373))</f>
        <v/>
      </c>
      <c r="H1373" s="18" t="str">
        <f>IF($S1373="","",INDEX(Transjer!$D$6:$D$125,$B1373))</f>
        <v/>
      </c>
      <c r="I1373" s="18" t="str">
        <f>IF($S1373="","",INDEX(Transjer!$E$6:$E$125,$B1373))</f>
        <v/>
      </c>
      <c r="J1373" s="19" t="str">
        <f>IF($S1373="","",INDEX(Skjermingsrenter!$B$6:$B$35,$C1373))</f>
        <v/>
      </c>
      <c r="K1373" s="20" t="str">
        <f t="shared" si="169"/>
        <v/>
      </c>
      <c r="L1373" s="21" t="str">
        <f>IF($S1373="","",IF($G1373&lt;YEAR($F1373),0,$H1373*SUMIFS(Utbytter!$D$6:$D$1005,Utbytter!$A$6:$A$1005,$E1373,Utbytter!$B$6:$B$1005,"&gt;="&amp;$K1373,Utbytter!$B$6:$B$1005,"&lt;="&amp;DATE($G1373,12,31))))</f>
        <v/>
      </c>
      <c r="M1373" s="21" t="str">
        <f t="shared" si="175"/>
        <v/>
      </c>
      <c r="N1373" s="21" t="str">
        <f t="shared" si="170"/>
        <v/>
      </c>
      <c r="O1373" s="21" t="str">
        <f t="shared" si="171"/>
        <v/>
      </c>
      <c r="P1373" s="21" t="str">
        <f t="shared" si="172"/>
        <v/>
      </c>
      <c r="Q1373" s="21" t="str">
        <f t="shared" si="173"/>
        <v/>
      </c>
      <c r="R1373" s="21" t="str">
        <f t="shared" si="174"/>
        <v/>
      </c>
      <c r="S1373" s="7" t="str">
        <f>IF(ROW()-5&lt;=Kontroll!$B$8,1,"")</f>
        <v/>
      </c>
    </row>
    <row r="1374" spans="1:19" x14ac:dyDescent="0.2">
      <c r="A1374" s="7" t="str">
        <f t="shared" si="168"/>
        <v/>
      </c>
      <c r="B1374" s="7" t="str">
        <f>IF($S1374="","",INT(($A1374-1)/Kontroll!$B$6)+1)</f>
        <v/>
      </c>
      <c r="C1374" s="7" t="str">
        <f>IF($S1374="","",MOD($A1374-1,Kontroll!$B$6)+1)</f>
        <v/>
      </c>
      <c r="D1374" s="15" t="str">
        <f>IF($S1374="","",INDEX(Transjer!$A$6:$A$125,$B1374))</f>
        <v/>
      </c>
      <c r="E1374" s="15" t="str">
        <f>IF($S1374="","",INDEX(Transjer!$B$6:$B$125,$B1374))</f>
        <v/>
      </c>
      <c r="F1374" s="16" t="str">
        <f>IF($S1374="","",INDEX(Transjer!$C$6:$C$125,$B1374))</f>
        <v/>
      </c>
      <c r="G1374" s="17" t="str">
        <f>IF($S1374="","",INDEX(Skjermingsrenter!$A$6:$A$35,$C1374))</f>
        <v/>
      </c>
      <c r="H1374" s="18" t="str">
        <f>IF($S1374="","",INDEX(Transjer!$D$6:$D$125,$B1374))</f>
        <v/>
      </c>
      <c r="I1374" s="18" t="str">
        <f>IF($S1374="","",INDEX(Transjer!$E$6:$E$125,$B1374))</f>
        <v/>
      </c>
      <c r="J1374" s="19" t="str">
        <f>IF($S1374="","",INDEX(Skjermingsrenter!$B$6:$B$35,$C1374))</f>
        <v/>
      </c>
      <c r="K1374" s="20" t="str">
        <f t="shared" si="169"/>
        <v/>
      </c>
      <c r="L1374" s="21" t="str">
        <f>IF($S1374="","",IF($G1374&lt;YEAR($F1374),0,$H1374*SUMIFS(Utbytter!$D$6:$D$1005,Utbytter!$A$6:$A$1005,$E1374,Utbytter!$B$6:$B$1005,"&gt;="&amp;$K1374,Utbytter!$B$6:$B$1005,"&lt;="&amp;DATE($G1374,12,31))))</f>
        <v/>
      </c>
      <c r="M1374" s="21" t="str">
        <f t="shared" si="175"/>
        <v/>
      </c>
      <c r="N1374" s="21" t="str">
        <f t="shared" si="170"/>
        <v/>
      </c>
      <c r="O1374" s="21" t="str">
        <f t="shared" si="171"/>
        <v/>
      </c>
      <c r="P1374" s="21" t="str">
        <f t="shared" si="172"/>
        <v/>
      </c>
      <c r="Q1374" s="21" t="str">
        <f t="shared" si="173"/>
        <v/>
      </c>
      <c r="R1374" s="21" t="str">
        <f t="shared" si="174"/>
        <v/>
      </c>
      <c r="S1374" s="7" t="str">
        <f>IF(ROW()-5&lt;=Kontroll!$B$8,1,"")</f>
        <v/>
      </c>
    </row>
    <row r="1375" spans="1:19" x14ac:dyDescent="0.2">
      <c r="A1375" s="7" t="str">
        <f t="shared" si="168"/>
        <v/>
      </c>
      <c r="B1375" s="7" t="str">
        <f>IF($S1375="","",INT(($A1375-1)/Kontroll!$B$6)+1)</f>
        <v/>
      </c>
      <c r="C1375" s="7" t="str">
        <f>IF($S1375="","",MOD($A1375-1,Kontroll!$B$6)+1)</f>
        <v/>
      </c>
      <c r="D1375" s="15" t="str">
        <f>IF($S1375="","",INDEX(Transjer!$A$6:$A$125,$B1375))</f>
        <v/>
      </c>
      <c r="E1375" s="15" t="str">
        <f>IF($S1375="","",INDEX(Transjer!$B$6:$B$125,$B1375))</f>
        <v/>
      </c>
      <c r="F1375" s="16" t="str">
        <f>IF($S1375="","",INDEX(Transjer!$C$6:$C$125,$B1375))</f>
        <v/>
      </c>
      <c r="G1375" s="17" t="str">
        <f>IF($S1375="","",INDEX(Skjermingsrenter!$A$6:$A$35,$C1375))</f>
        <v/>
      </c>
      <c r="H1375" s="18" t="str">
        <f>IF($S1375="","",INDEX(Transjer!$D$6:$D$125,$B1375))</f>
        <v/>
      </c>
      <c r="I1375" s="18" t="str">
        <f>IF($S1375="","",INDEX(Transjer!$E$6:$E$125,$B1375))</f>
        <v/>
      </c>
      <c r="J1375" s="19" t="str">
        <f>IF($S1375="","",INDEX(Skjermingsrenter!$B$6:$B$35,$C1375))</f>
        <v/>
      </c>
      <c r="K1375" s="20" t="str">
        <f t="shared" si="169"/>
        <v/>
      </c>
      <c r="L1375" s="21" t="str">
        <f>IF($S1375="","",IF($G1375&lt;YEAR($F1375),0,$H1375*SUMIFS(Utbytter!$D$6:$D$1005,Utbytter!$A$6:$A$1005,$E1375,Utbytter!$B$6:$B$1005,"&gt;="&amp;$K1375,Utbytter!$B$6:$B$1005,"&lt;="&amp;DATE($G1375,12,31))))</f>
        <v/>
      </c>
      <c r="M1375" s="21" t="str">
        <f t="shared" si="175"/>
        <v/>
      </c>
      <c r="N1375" s="21" t="str">
        <f t="shared" si="170"/>
        <v/>
      </c>
      <c r="O1375" s="21" t="str">
        <f t="shared" si="171"/>
        <v/>
      </c>
      <c r="P1375" s="21" t="str">
        <f t="shared" si="172"/>
        <v/>
      </c>
      <c r="Q1375" s="21" t="str">
        <f t="shared" si="173"/>
        <v/>
      </c>
      <c r="R1375" s="21" t="str">
        <f t="shared" si="174"/>
        <v/>
      </c>
      <c r="S1375" s="7" t="str">
        <f>IF(ROW()-5&lt;=Kontroll!$B$8,1,"")</f>
        <v/>
      </c>
    </row>
    <row r="1376" spans="1:19" x14ac:dyDescent="0.2">
      <c r="A1376" s="7" t="str">
        <f t="shared" si="168"/>
        <v/>
      </c>
      <c r="B1376" s="7" t="str">
        <f>IF($S1376="","",INT(($A1376-1)/Kontroll!$B$6)+1)</f>
        <v/>
      </c>
      <c r="C1376" s="7" t="str">
        <f>IF($S1376="","",MOD($A1376-1,Kontroll!$B$6)+1)</f>
        <v/>
      </c>
      <c r="D1376" s="15" t="str">
        <f>IF($S1376="","",INDEX(Transjer!$A$6:$A$125,$B1376))</f>
        <v/>
      </c>
      <c r="E1376" s="15" t="str">
        <f>IF($S1376="","",INDEX(Transjer!$B$6:$B$125,$B1376))</f>
        <v/>
      </c>
      <c r="F1376" s="16" t="str">
        <f>IF($S1376="","",INDEX(Transjer!$C$6:$C$125,$B1376))</f>
        <v/>
      </c>
      <c r="G1376" s="17" t="str">
        <f>IF($S1376="","",INDEX(Skjermingsrenter!$A$6:$A$35,$C1376))</f>
        <v/>
      </c>
      <c r="H1376" s="18" t="str">
        <f>IF($S1376="","",INDEX(Transjer!$D$6:$D$125,$B1376))</f>
        <v/>
      </c>
      <c r="I1376" s="18" t="str">
        <f>IF($S1376="","",INDEX(Transjer!$E$6:$E$125,$B1376))</f>
        <v/>
      </c>
      <c r="J1376" s="19" t="str">
        <f>IF($S1376="","",INDEX(Skjermingsrenter!$B$6:$B$35,$C1376))</f>
        <v/>
      </c>
      <c r="K1376" s="20" t="str">
        <f t="shared" si="169"/>
        <v/>
      </c>
      <c r="L1376" s="21" t="str">
        <f>IF($S1376="","",IF($G1376&lt;YEAR($F1376),0,$H1376*SUMIFS(Utbytter!$D$6:$D$1005,Utbytter!$A$6:$A$1005,$E1376,Utbytter!$B$6:$B$1005,"&gt;="&amp;$K1376,Utbytter!$B$6:$B$1005,"&lt;="&amp;DATE($G1376,12,31))))</f>
        <v/>
      </c>
      <c r="M1376" s="21" t="str">
        <f t="shared" si="175"/>
        <v/>
      </c>
      <c r="N1376" s="21" t="str">
        <f t="shared" si="170"/>
        <v/>
      </c>
      <c r="O1376" s="21" t="str">
        <f t="shared" si="171"/>
        <v/>
      </c>
      <c r="P1376" s="21" t="str">
        <f t="shared" si="172"/>
        <v/>
      </c>
      <c r="Q1376" s="21" t="str">
        <f t="shared" si="173"/>
        <v/>
      </c>
      <c r="R1376" s="21" t="str">
        <f t="shared" si="174"/>
        <v/>
      </c>
      <c r="S1376" s="7" t="str">
        <f>IF(ROW()-5&lt;=Kontroll!$B$8,1,"")</f>
        <v/>
      </c>
    </row>
    <row r="1377" spans="1:19" x14ac:dyDescent="0.2">
      <c r="A1377" s="7" t="str">
        <f t="shared" si="168"/>
        <v/>
      </c>
      <c r="B1377" s="7" t="str">
        <f>IF($S1377="","",INT(($A1377-1)/Kontroll!$B$6)+1)</f>
        <v/>
      </c>
      <c r="C1377" s="7" t="str">
        <f>IF($S1377="","",MOD($A1377-1,Kontroll!$B$6)+1)</f>
        <v/>
      </c>
      <c r="D1377" s="15" t="str">
        <f>IF($S1377="","",INDEX(Transjer!$A$6:$A$125,$B1377))</f>
        <v/>
      </c>
      <c r="E1377" s="15" t="str">
        <f>IF($S1377="","",INDEX(Transjer!$B$6:$B$125,$B1377))</f>
        <v/>
      </c>
      <c r="F1377" s="16" t="str">
        <f>IF($S1377="","",INDEX(Transjer!$C$6:$C$125,$B1377))</f>
        <v/>
      </c>
      <c r="G1377" s="17" t="str">
        <f>IF($S1377="","",INDEX(Skjermingsrenter!$A$6:$A$35,$C1377))</f>
        <v/>
      </c>
      <c r="H1377" s="18" t="str">
        <f>IF($S1377="","",INDEX(Transjer!$D$6:$D$125,$B1377))</f>
        <v/>
      </c>
      <c r="I1377" s="18" t="str">
        <f>IF($S1377="","",INDEX(Transjer!$E$6:$E$125,$B1377))</f>
        <v/>
      </c>
      <c r="J1377" s="19" t="str">
        <f>IF($S1377="","",INDEX(Skjermingsrenter!$B$6:$B$35,$C1377))</f>
        <v/>
      </c>
      <c r="K1377" s="20" t="str">
        <f t="shared" si="169"/>
        <v/>
      </c>
      <c r="L1377" s="21" t="str">
        <f>IF($S1377="","",IF($G1377&lt;YEAR($F1377),0,$H1377*SUMIFS(Utbytter!$D$6:$D$1005,Utbytter!$A$6:$A$1005,$E1377,Utbytter!$B$6:$B$1005,"&gt;="&amp;$K1377,Utbytter!$B$6:$B$1005,"&lt;="&amp;DATE($G1377,12,31))))</f>
        <v/>
      </c>
      <c r="M1377" s="21" t="str">
        <f t="shared" si="175"/>
        <v/>
      </c>
      <c r="N1377" s="21" t="str">
        <f t="shared" si="170"/>
        <v/>
      </c>
      <c r="O1377" s="21" t="str">
        <f t="shared" si="171"/>
        <v/>
      </c>
      <c r="P1377" s="21" t="str">
        <f t="shared" si="172"/>
        <v/>
      </c>
      <c r="Q1377" s="21" t="str">
        <f t="shared" si="173"/>
        <v/>
      </c>
      <c r="R1377" s="21" t="str">
        <f t="shared" si="174"/>
        <v/>
      </c>
      <c r="S1377" s="7" t="str">
        <f>IF(ROW()-5&lt;=Kontroll!$B$8,1,"")</f>
        <v/>
      </c>
    </row>
    <row r="1378" spans="1:19" x14ac:dyDescent="0.2">
      <c r="A1378" s="7" t="str">
        <f t="shared" si="168"/>
        <v/>
      </c>
      <c r="B1378" s="7" t="str">
        <f>IF($S1378="","",INT(($A1378-1)/Kontroll!$B$6)+1)</f>
        <v/>
      </c>
      <c r="C1378" s="7" t="str">
        <f>IF($S1378="","",MOD($A1378-1,Kontroll!$B$6)+1)</f>
        <v/>
      </c>
      <c r="D1378" s="15" t="str">
        <f>IF($S1378="","",INDEX(Transjer!$A$6:$A$125,$B1378))</f>
        <v/>
      </c>
      <c r="E1378" s="15" t="str">
        <f>IF($S1378="","",INDEX(Transjer!$B$6:$B$125,$B1378))</f>
        <v/>
      </c>
      <c r="F1378" s="16" t="str">
        <f>IF($S1378="","",INDEX(Transjer!$C$6:$C$125,$B1378))</f>
        <v/>
      </c>
      <c r="G1378" s="17" t="str">
        <f>IF($S1378="","",INDEX(Skjermingsrenter!$A$6:$A$35,$C1378))</f>
        <v/>
      </c>
      <c r="H1378" s="18" t="str">
        <f>IF($S1378="","",INDEX(Transjer!$D$6:$D$125,$B1378))</f>
        <v/>
      </c>
      <c r="I1378" s="18" t="str">
        <f>IF($S1378="","",INDEX(Transjer!$E$6:$E$125,$B1378))</f>
        <v/>
      </c>
      <c r="J1378" s="19" t="str">
        <f>IF($S1378="","",INDEX(Skjermingsrenter!$B$6:$B$35,$C1378))</f>
        <v/>
      </c>
      <c r="K1378" s="20" t="str">
        <f t="shared" si="169"/>
        <v/>
      </c>
      <c r="L1378" s="21" t="str">
        <f>IF($S1378="","",IF($G1378&lt;YEAR($F1378),0,$H1378*SUMIFS(Utbytter!$D$6:$D$1005,Utbytter!$A$6:$A$1005,$E1378,Utbytter!$B$6:$B$1005,"&gt;="&amp;$K1378,Utbytter!$B$6:$B$1005,"&lt;="&amp;DATE($G1378,12,31))))</f>
        <v/>
      </c>
      <c r="M1378" s="21" t="str">
        <f t="shared" si="175"/>
        <v/>
      </c>
      <c r="N1378" s="21" t="str">
        <f t="shared" si="170"/>
        <v/>
      </c>
      <c r="O1378" s="21" t="str">
        <f t="shared" si="171"/>
        <v/>
      </c>
      <c r="P1378" s="21" t="str">
        <f t="shared" si="172"/>
        <v/>
      </c>
      <c r="Q1378" s="21" t="str">
        <f t="shared" si="173"/>
        <v/>
      </c>
      <c r="R1378" s="21" t="str">
        <f t="shared" si="174"/>
        <v/>
      </c>
      <c r="S1378" s="7" t="str">
        <f>IF(ROW()-5&lt;=Kontroll!$B$8,1,"")</f>
        <v/>
      </c>
    </row>
    <row r="1379" spans="1:19" x14ac:dyDescent="0.2">
      <c r="A1379" s="7" t="str">
        <f t="shared" si="168"/>
        <v/>
      </c>
      <c r="B1379" s="7" t="str">
        <f>IF($S1379="","",INT(($A1379-1)/Kontroll!$B$6)+1)</f>
        <v/>
      </c>
      <c r="C1379" s="7" t="str">
        <f>IF($S1379="","",MOD($A1379-1,Kontroll!$B$6)+1)</f>
        <v/>
      </c>
      <c r="D1379" s="15" t="str">
        <f>IF($S1379="","",INDEX(Transjer!$A$6:$A$125,$B1379))</f>
        <v/>
      </c>
      <c r="E1379" s="15" t="str">
        <f>IF($S1379="","",INDEX(Transjer!$B$6:$B$125,$B1379))</f>
        <v/>
      </c>
      <c r="F1379" s="16" t="str">
        <f>IF($S1379="","",INDEX(Transjer!$C$6:$C$125,$B1379))</f>
        <v/>
      </c>
      <c r="G1379" s="17" t="str">
        <f>IF($S1379="","",INDEX(Skjermingsrenter!$A$6:$A$35,$C1379))</f>
        <v/>
      </c>
      <c r="H1379" s="18" t="str">
        <f>IF($S1379="","",INDEX(Transjer!$D$6:$D$125,$B1379))</f>
        <v/>
      </c>
      <c r="I1379" s="18" t="str">
        <f>IF($S1379="","",INDEX(Transjer!$E$6:$E$125,$B1379))</f>
        <v/>
      </c>
      <c r="J1379" s="19" t="str">
        <f>IF($S1379="","",INDEX(Skjermingsrenter!$B$6:$B$35,$C1379))</f>
        <v/>
      </c>
      <c r="K1379" s="20" t="str">
        <f t="shared" si="169"/>
        <v/>
      </c>
      <c r="L1379" s="21" t="str">
        <f>IF($S1379="","",IF($G1379&lt;YEAR($F1379),0,$H1379*SUMIFS(Utbytter!$D$6:$D$1005,Utbytter!$A$6:$A$1005,$E1379,Utbytter!$B$6:$B$1005,"&gt;="&amp;$K1379,Utbytter!$B$6:$B$1005,"&lt;="&amp;DATE($G1379,12,31))))</f>
        <v/>
      </c>
      <c r="M1379" s="21" t="str">
        <f t="shared" si="175"/>
        <v/>
      </c>
      <c r="N1379" s="21" t="str">
        <f t="shared" si="170"/>
        <v/>
      </c>
      <c r="O1379" s="21" t="str">
        <f t="shared" si="171"/>
        <v/>
      </c>
      <c r="P1379" s="21" t="str">
        <f t="shared" si="172"/>
        <v/>
      </c>
      <c r="Q1379" s="21" t="str">
        <f t="shared" si="173"/>
        <v/>
      </c>
      <c r="R1379" s="21" t="str">
        <f t="shared" si="174"/>
        <v/>
      </c>
      <c r="S1379" s="7" t="str">
        <f>IF(ROW()-5&lt;=Kontroll!$B$8,1,"")</f>
        <v/>
      </c>
    </row>
    <row r="1380" spans="1:19" x14ac:dyDescent="0.2">
      <c r="A1380" s="7" t="str">
        <f t="shared" si="168"/>
        <v/>
      </c>
      <c r="B1380" s="7" t="str">
        <f>IF($S1380="","",INT(($A1380-1)/Kontroll!$B$6)+1)</f>
        <v/>
      </c>
      <c r="C1380" s="7" t="str">
        <f>IF($S1380="","",MOD($A1380-1,Kontroll!$B$6)+1)</f>
        <v/>
      </c>
      <c r="D1380" s="15" t="str">
        <f>IF($S1380="","",INDEX(Transjer!$A$6:$A$125,$B1380))</f>
        <v/>
      </c>
      <c r="E1380" s="15" t="str">
        <f>IF($S1380="","",INDEX(Transjer!$B$6:$B$125,$B1380))</f>
        <v/>
      </c>
      <c r="F1380" s="16" t="str">
        <f>IF($S1380="","",INDEX(Transjer!$C$6:$C$125,$B1380))</f>
        <v/>
      </c>
      <c r="G1380" s="17" t="str">
        <f>IF($S1380="","",INDEX(Skjermingsrenter!$A$6:$A$35,$C1380))</f>
        <v/>
      </c>
      <c r="H1380" s="18" t="str">
        <f>IF($S1380="","",INDEX(Transjer!$D$6:$D$125,$B1380))</f>
        <v/>
      </c>
      <c r="I1380" s="18" t="str">
        <f>IF($S1380="","",INDEX(Transjer!$E$6:$E$125,$B1380))</f>
        <v/>
      </c>
      <c r="J1380" s="19" t="str">
        <f>IF($S1380="","",INDEX(Skjermingsrenter!$B$6:$B$35,$C1380))</f>
        <v/>
      </c>
      <c r="K1380" s="20" t="str">
        <f t="shared" si="169"/>
        <v/>
      </c>
      <c r="L1380" s="21" t="str">
        <f>IF($S1380="","",IF($G1380&lt;YEAR($F1380),0,$H1380*SUMIFS(Utbytter!$D$6:$D$1005,Utbytter!$A$6:$A$1005,$E1380,Utbytter!$B$6:$B$1005,"&gt;="&amp;$K1380,Utbytter!$B$6:$B$1005,"&lt;="&amp;DATE($G1380,12,31))))</f>
        <v/>
      </c>
      <c r="M1380" s="21" t="str">
        <f t="shared" si="175"/>
        <v/>
      </c>
      <c r="N1380" s="21" t="str">
        <f t="shared" si="170"/>
        <v/>
      </c>
      <c r="O1380" s="21" t="str">
        <f t="shared" si="171"/>
        <v/>
      </c>
      <c r="P1380" s="21" t="str">
        <f t="shared" si="172"/>
        <v/>
      </c>
      <c r="Q1380" s="21" t="str">
        <f t="shared" si="173"/>
        <v/>
      </c>
      <c r="R1380" s="21" t="str">
        <f t="shared" si="174"/>
        <v/>
      </c>
      <c r="S1380" s="7" t="str">
        <f>IF(ROW()-5&lt;=Kontroll!$B$8,1,"")</f>
        <v/>
      </c>
    </row>
    <row r="1381" spans="1:19" x14ac:dyDescent="0.2">
      <c r="A1381" s="7" t="str">
        <f t="shared" si="168"/>
        <v/>
      </c>
      <c r="B1381" s="7" t="str">
        <f>IF($S1381="","",INT(($A1381-1)/Kontroll!$B$6)+1)</f>
        <v/>
      </c>
      <c r="C1381" s="7" t="str">
        <f>IF($S1381="","",MOD($A1381-1,Kontroll!$B$6)+1)</f>
        <v/>
      </c>
      <c r="D1381" s="15" t="str">
        <f>IF($S1381="","",INDEX(Transjer!$A$6:$A$125,$B1381))</f>
        <v/>
      </c>
      <c r="E1381" s="15" t="str">
        <f>IF($S1381="","",INDEX(Transjer!$B$6:$B$125,$B1381))</f>
        <v/>
      </c>
      <c r="F1381" s="16" t="str">
        <f>IF($S1381="","",INDEX(Transjer!$C$6:$C$125,$B1381))</f>
        <v/>
      </c>
      <c r="G1381" s="17" t="str">
        <f>IF($S1381="","",INDEX(Skjermingsrenter!$A$6:$A$35,$C1381))</f>
        <v/>
      </c>
      <c r="H1381" s="18" t="str">
        <f>IF($S1381="","",INDEX(Transjer!$D$6:$D$125,$B1381))</f>
        <v/>
      </c>
      <c r="I1381" s="18" t="str">
        <f>IF($S1381="","",INDEX(Transjer!$E$6:$E$125,$B1381))</f>
        <v/>
      </c>
      <c r="J1381" s="19" t="str">
        <f>IF($S1381="","",INDEX(Skjermingsrenter!$B$6:$B$35,$C1381))</f>
        <v/>
      </c>
      <c r="K1381" s="20" t="str">
        <f t="shared" si="169"/>
        <v/>
      </c>
      <c r="L1381" s="21" t="str">
        <f>IF($S1381="","",IF($G1381&lt;YEAR($F1381),0,$H1381*SUMIFS(Utbytter!$D$6:$D$1005,Utbytter!$A$6:$A$1005,$E1381,Utbytter!$B$6:$B$1005,"&gt;="&amp;$K1381,Utbytter!$B$6:$B$1005,"&lt;="&amp;DATE($G1381,12,31))))</f>
        <v/>
      </c>
      <c r="M1381" s="21" t="str">
        <f t="shared" si="175"/>
        <v/>
      </c>
      <c r="N1381" s="21" t="str">
        <f t="shared" si="170"/>
        <v/>
      </c>
      <c r="O1381" s="21" t="str">
        <f t="shared" si="171"/>
        <v/>
      </c>
      <c r="P1381" s="21" t="str">
        <f t="shared" si="172"/>
        <v/>
      </c>
      <c r="Q1381" s="21" t="str">
        <f t="shared" si="173"/>
        <v/>
      </c>
      <c r="R1381" s="21" t="str">
        <f t="shared" si="174"/>
        <v/>
      </c>
      <c r="S1381" s="7" t="str">
        <f>IF(ROW()-5&lt;=Kontroll!$B$8,1,"")</f>
        <v/>
      </c>
    </row>
    <row r="1382" spans="1:19" x14ac:dyDescent="0.2">
      <c r="A1382" s="7" t="str">
        <f t="shared" si="168"/>
        <v/>
      </c>
      <c r="B1382" s="7" t="str">
        <f>IF($S1382="","",INT(($A1382-1)/Kontroll!$B$6)+1)</f>
        <v/>
      </c>
      <c r="C1382" s="7" t="str">
        <f>IF($S1382="","",MOD($A1382-1,Kontroll!$B$6)+1)</f>
        <v/>
      </c>
      <c r="D1382" s="15" t="str">
        <f>IF($S1382="","",INDEX(Transjer!$A$6:$A$125,$B1382))</f>
        <v/>
      </c>
      <c r="E1382" s="15" t="str">
        <f>IF($S1382="","",INDEX(Transjer!$B$6:$B$125,$B1382))</f>
        <v/>
      </c>
      <c r="F1382" s="16" t="str">
        <f>IF($S1382="","",INDEX(Transjer!$C$6:$C$125,$B1382))</f>
        <v/>
      </c>
      <c r="G1382" s="17" t="str">
        <f>IF($S1382="","",INDEX(Skjermingsrenter!$A$6:$A$35,$C1382))</f>
        <v/>
      </c>
      <c r="H1382" s="18" t="str">
        <f>IF($S1382="","",INDEX(Transjer!$D$6:$D$125,$B1382))</f>
        <v/>
      </c>
      <c r="I1382" s="18" t="str">
        <f>IF($S1382="","",INDEX(Transjer!$E$6:$E$125,$B1382))</f>
        <v/>
      </c>
      <c r="J1382" s="19" t="str">
        <f>IF($S1382="","",INDEX(Skjermingsrenter!$B$6:$B$35,$C1382))</f>
        <v/>
      </c>
      <c r="K1382" s="20" t="str">
        <f t="shared" si="169"/>
        <v/>
      </c>
      <c r="L1382" s="21" t="str">
        <f>IF($S1382="","",IF($G1382&lt;YEAR($F1382),0,$H1382*SUMIFS(Utbytter!$D$6:$D$1005,Utbytter!$A$6:$A$1005,$E1382,Utbytter!$B$6:$B$1005,"&gt;="&amp;$K1382,Utbytter!$B$6:$B$1005,"&lt;="&amp;DATE($G1382,12,31))))</f>
        <v/>
      </c>
      <c r="M1382" s="21" t="str">
        <f t="shared" si="175"/>
        <v/>
      </c>
      <c r="N1382" s="21" t="str">
        <f t="shared" si="170"/>
        <v/>
      </c>
      <c r="O1382" s="21" t="str">
        <f t="shared" si="171"/>
        <v/>
      </c>
      <c r="P1382" s="21" t="str">
        <f t="shared" si="172"/>
        <v/>
      </c>
      <c r="Q1382" s="21" t="str">
        <f t="shared" si="173"/>
        <v/>
      </c>
      <c r="R1382" s="21" t="str">
        <f t="shared" si="174"/>
        <v/>
      </c>
      <c r="S1382" s="7" t="str">
        <f>IF(ROW()-5&lt;=Kontroll!$B$8,1,"")</f>
        <v/>
      </c>
    </row>
    <row r="1383" spans="1:19" x14ac:dyDescent="0.2">
      <c r="A1383" s="7" t="str">
        <f t="shared" si="168"/>
        <v/>
      </c>
      <c r="B1383" s="7" t="str">
        <f>IF($S1383="","",INT(($A1383-1)/Kontroll!$B$6)+1)</f>
        <v/>
      </c>
      <c r="C1383" s="7" t="str">
        <f>IF($S1383="","",MOD($A1383-1,Kontroll!$B$6)+1)</f>
        <v/>
      </c>
      <c r="D1383" s="15" t="str">
        <f>IF($S1383="","",INDEX(Transjer!$A$6:$A$125,$B1383))</f>
        <v/>
      </c>
      <c r="E1383" s="15" t="str">
        <f>IF($S1383="","",INDEX(Transjer!$B$6:$B$125,$B1383))</f>
        <v/>
      </c>
      <c r="F1383" s="16" t="str">
        <f>IF($S1383="","",INDEX(Transjer!$C$6:$C$125,$B1383))</f>
        <v/>
      </c>
      <c r="G1383" s="17" t="str">
        <f>IF($S1383="","",INDEX(Skjermingsrenter!$A$6:$A$35,$C1383))</f>
        <v/>
      </c>
      <c r="H1383" s="18" t="str">
        <f>IF($S1383="","",INDEX(Transjer!$D$6:$D$125,$B1383))</f>
        <v/>
      </c>
      <c r="I1383" s="18" t="str">
        <f>IF($S1383="","",INDEX(Transjer!$E$6:$E$125,$B1383))</f>
        <v/>
      </c>
      <c r="J1383" s="19" t="str">
        <f>IF($S1383="","",INDEX(Skjermingsrenter!$B$6:$B$35,$C1383))</f>
        <v/>
      </c>
      <c r="K1383" s="20" t="str">
        <f t="shared" si="169"/>
        <v/>
      </c>
      <c r="L1383" s="21" t="str">
        <f>IF($S1383="","",IF($G1383&lt;YEAR($F1383),0,$H1383*SUMIFS(Utbytter!$D$6:$D$1005,Utbytter!$A$6:$A$1005,$E1383,Utbytter!$B$6:$B$1005,"&gt;="&amp;$K1383,Utbytter!$B$6:$B$1005,"&lt;="&amp;DATE($G1383,12,31))))</f>
        <v/>
      </c>
      <c r="M1383" s="21" t="str">
        <f t="shared" si="175"/>
        <v/>
      </c>
      <c r="N1383" s="21" t="str">
        <f t="shared" si="170"/>
        <v/>
      </c>
      <c r="O1383" s="21" t="str">
        <f t="shared" si="171"/>
        <v/>
      </c>
      <c r="P1383" s="21" t="str">
        <f t="shared" si="172"/>
        <v/>
      </c>
      <c r="Q1383" s="21" t="str">
        <f t="shared" si="173"/>
        <v/>
      </c>
      <c r="R1383" s="21" t="str">
        <f t="shared" si="174"/>
        <v/>
      </c>
      <c r="S1383" s="7" t="str">
        <f>IF(ROW()-5&lt;=Kontroll!$B$8,1,"")</f>
        <v/>
      </c>
    </row>
    <row r="1384" spans="1:19" x14ac:dyDescent="0.2">
      <c r="A1384" s="7" t="str">
        <f t="shared" si="168"/>
        <v/>
      </c>
      <c r="B1384" s="7" t="str">
        <f>IF($S1384="","",INT(($A1384-1)/Kontroll!$B$6)+1)</f>
        <v/>
      </c>
      <c r="C1384" s="7" t="str">
        <f>IF($S1384="","",MOD($A1384-1,Kontroll!$B$6)+1)</f>
        <v/>
      </c>
      <c r="D1384" s="15" t="str">
        <f>IF($S1384="","",INDEX(Transjer!$A$6:$A$125,$B1384))</f>
        <v/>
      </c>
      <c r="E1384" s="15" t="str">
        <f>IF($S1384="","",INDEX(Transjer!$B$6:$B$125,$B1384))</f>
        <v/>
      </c>
      <c r="F1384" s="16" t="str">
        <f>IF($S1384="","",INDEX(Transjer!$C$6:$C$125,$B1384))</f>
        <v/>
      </c>
      <c r="G1384" s="17" t="str">
        <f>IF($S1384="","",INDEX(Skjermingsrenter!$A$6:$A$35,$C1384))</f>
        <v/>
      </c>
      <c r="H1384" s="18" t="str">
        <f>IF($S1384="","",INDEX(Transjer!$D$6:$D$125,$B1384))</f>
        <v/>
      </c>
      <c r="I1384" s="18" t="str">
        <f>IF($S1384="","",INDEX(Transjer!$E$6:$E$125,$B1384))</f>
        <v/>
      </c>
      <c r="J1384" s="19" t="str">
        <f>IF($S1384="","",INDEX(Skjermingsrenter!$B$6:$B$35,$C1384))</f>
        <v/>
      </c>
      <c r="K1384" s="20" t="str">
        <f t="shared" si="169"/>
        <v/>
      </c>
      <c r="L1384" s="21" t="str">
        <f>IF($S1384="","",IF($G1384&lt;YEAR($F1384),0,$H1384*SUMIFS(Utbytter!$D$6:$D$1005,Utbytter!$A$6:$A$1005,$E1384,Utbytter!$B$6:$B$1005,"&gt;="&amp;$K1384,Utbytter!$B$6:$B$1005,"&lt;="&amp;DATE($G1384,12,31))))</f>
        <v/>
      </c>
      <c r="M1384" s="21" t="str">
        <f t="shared" si="175"/>
        <v/>
      </c>
      <c r="N1384" s="21" t="str">
        <f t="shared" si="170"/>
        <v/>
      </c>
      <c r="O1384" s="21" t="str">
        <f t="shared" si="171"/>
        <v/>
      </c>
      <c r="P1384" s="21" t="str">
        <f t="shared" si="172"/>
        <v/>
      </c>
      <c r="Q1384" s="21" t="str">
        <f t="shared" si="173"/>
        <v/>
      </c>
      <c r="R1384" s="21" t="str">
        <f t="shared" si="174"/>
        <v/>
      </c>
      <c r="S1384" s="7" t="str">
        <f>IF(ROW()-5&lt;=Kontroll!$B$8,1,"")</f>
        <v/>
      </c>
    </row>
    <row r="1385" spans="1:19" x14ac:dyDescent="0.2">
      <c r="A1385" s="7" t="str">
        <f t="shared" si="168"/>
        <v/>
      </c>
      <c r="B1385" s="7" t="str">
        <f>IF($S1385="","",INT(($A1385-1)/Kontroll!$B$6)+1)</f>
        <v/>
      </c>
      <c r="C1385" s="7" t="str">
        <f>IF($S1385="","",MOD($A1385-1,Kontroll!$B$6)+1)</f>
        <v/>
      </c>
      <c r="D1385" s="15" t="str">
        <f>IF($S1385="","",INDEX(Transjer!$A$6:$A$125,$B1385))</f>
        <v/>
      </c>
      <c r="E1385" s="15" t="str">
        <f>IF($S1385="","",INDEX(Transjer!$B$6:$B$125,$B1385))</f>
        <v/>
      </c>
      <c r="F1385" s="16" t="str">
        <f>IF($S1385="","",INDEX(Transjer!$C$6:$C$125,$B1385))</f>
        <v/>
      </c>
      <c r="G1385" s="17" t="str">
        <f>IF($S1385="","",INDEX(Skjermingsrenter!$A$6:$A$35,$C1385))</f>
        <v/>
      </c>
      <c r="H1385" s="18" t="str">
        <f>IF($S1385="","",INDEX(Transjer!$D$6:$D$125,$B1385))</f>
        <v/>
      </c>
      <c r="I1385" s="18" t="str">
        <f>IF($S1385="","",INDEX(Transjer!$E$6:$E$125,$B1385))</f>
        <v/>
      </c>
      <c r="J1385" s="19" t="str">
        <f>IF($S1385="","",INDEX(Skjermingsrenter!$B$6:$B$35,$C1385))</f>
        <v/>
      </c>
      <c r="K1385" s="20" t="str">
        <f t="shared" si="169"/>
        <v/>
      </c>
      <c r="L1385" s="21" t="str">
        <f>IF($S1385="","",IF($G1385&lt;YEAR($F1385),0,$H1385*SUMIFS(Utbytter!$D$6:$D$1005,Utbytter!$A$6:$A$1005,$E1385,Utbytter!$B$6:$B$1005,"&gt;="&amp;$K1385,Utbytter!$B$6:$B$1005,"&lt;="&amp;DATE($G1385,12,31))))</f>
        <v/>
      </c>
      <c r="M1385" s="21" t="str">
        <f t="shared" si="175"/>
        <v/>
      </c>
      <c r="N1385" s="21" t="str">
        <f t="shared" si="170"/>
        <v/>
      </c>
      <c r="O1385" s="21" t="str">
        <f t="shared" si="171"/>
        <v/>
      </c>
      <c r="P1385" s="21" t="str">
        <f t="shared" si="172"/>
        <v/>
      </c>
      <c r="Q1385" s="21" t="str">
        <f t="shared" si="173"/>
        <v/>
      </c>
      <c r="R1385" s="21" t="str">
        <f t="shared" si="174"/>
        <v/>
      </c>
      <c r="S1385" s="7" t="str">
        <f>IF(ROW()-5&lt;=Kontroll!$B$8,1,"")</f>
        <v/>
      </c>
    </row>
    <row r="1386" spans="1:19" x14ac:dyDescent="0.2">
      <c r="A1386" s="7" t="str">
        <f t="shared" si="168"/>
        <v/>
      </c>
      <c r="B1386" s="7" t="str">
        <f>IF($S1386="","",INT(($A1386-1)/Kontroll!$B$6)+1)</f>
        <v/>
      </c>
      <c r="C1386" s="7" t="str">
        <f>IF($S1386="","",MOD($A1386-1,Kontroll!$B$6)+1)</f>
        <v/>
      </c>
      <c r="D1386" s="15" t="str">
        <f>IF($S1386="","",INDEX(Transjer!$A$6:$A$125,$B1386))</f>
        <v/>
      </c>
      <c r="E1386" s="15" t="str">
        <f>IF($S1386="","",INDEX(Transjer!$B$6:$B$125,$B1386))</f>
        <v/>
      </c>
      <c r="F1386" s="16" t="str">
        <f>IF($S1386="","",INDEX(Transjer!$C$6:$C$125,$B1386))</f>
        <v/>
      </c>
      <c r="G1386" s="17" t="str">
        <f>IF($S1386="","",INDEX(Skjermingsrenter!$A$6:$A$35,$C1386))</f>
        <v/>
      </c>
      <c r="H1386" s="18" t="str">
        <f>IF($S1386="","",INDEX(Transjer!$D$6:$D$125,$B1386))</f>
        <v/>
      </c>
      <c r="I1386" s="18" t="str">
        <f>IF($S1386="","",INDEX(Transjer!$E$6:$E$125,$B1386))</f>
        <v/>
      </c>
      <c r="J1386" s="19" t="str">
        <f>IF($S1386="","",INDEX(Skjermingsrenter!$B$6:$B$35,$C1386))</f>
        <v/>
      </c>
      <c r="K1386" s="20" t="str">
        <f t="shared" si="169"/>
        <v/>
      </c>
      <c r="L1386" s="21" t="str">
        <f>IF($S1386="","",IF($G1386&lt;YEAR($F1386),0,$H1386*SUMIFS(Utbytter!$D$6:$D$1005,Utbytter!$A$6:$A$1005,$E1386,Utbytter!$B$6:$B$1005,"&gt;="&amp;$K1386,Utbytter!$B$6:$B$1005,"&lt;="&amp;DATE($G1386,12,31))))</f>
        <v/>
      </c>
      <c r="M1386" s="21" t="str">
        <f t="shared" si="175"/>
        <v/>
      </c>
      <c r="N1386" s="21" t="str">
        <f t="shared" si="170"/>
        <v/>
      </c>
      <c r="O1386" s="21" t="str">
        <f t="shared" si="171"/>
        <v/>
      </c>
      <c r="P1386" s="21" t="str">
        <f t="shared" si="172"/>
        <v/>
      </c>
      <c r="Q1386" s="21" t="str">
        <f t="shared" si="173"/>
        <v/>
      </c>
      <c r="R1386" s="21" t="str">
        <f t="shared" si="174"/>
        <v/>
      </c>
      <c r="S1386" s="7" t="str">
        <f>IF(ROW()-5&lt;=Kontroll!$B$8,1,"")</f>
        <v/>
      </c>
    </row>
    <row r="1387" spans="1:19" x14ac:dyDescent="0.2">
      <c r="A1387" s="7" t="str">
        <f t="shared" si="168"/>
        <v/>
      </c>
      <c r="B1387" s="7" t="str">
        <f>IF($S1387="","",INT(($A1387-1)/Kontroll!$B$6)+1)</f>
        <v/>
      </c>
      <c r="C1387" s="7" t="str">
        <f>IF($S1387="","",MOD($A1387-1,Kontroll!$B$6)+1)</f>
        <v/>
      </c>
      <c r="D1387" s="15" t="str">
        <f>IF($S1387="","",INDEX(Transjer!$A$6:$A$125,$B1387))</f>
        <v/>
      </c>
      <c r="E1387" s="15" t="str">
        <f>IF($S1387="","",INDEX(Transjer!$B$6:$B$125,$B1387))</f>
        <v/>
      </c>
      <c r="F1387" s="16" t="str">
        <f>IF($S1387="","",INDEX(Transjer!$C$6:$C$125,$B1387))</f>
        <v/>
      </c>
      <c r="G1387" s="17" t="str">
        <f>IF($S1387="","",INDEX(Skjermingsrenter!$A$6:$A$35,$C1387))</f>
        <v/>
      </c>
      <c r="H1387" s="18" t="str">
        <f>IF($S1387="","",INDEX(Transjer!$D$6:$D$125,$B1387))</f>
        <v/>
      </c>
      <c r="I1387" s="18" t="str">
        <f>IF($S1387="","",INDEX(Transjer!$E$6:$E$125,$B1387))</f>
        <v/>
      </c>
      <c r="J1387" s="19" t="str">
        <f>IF($S1387="","",INDEX(Skjermingsrenter!$B$6:$B$35,$C1387))</f>
        <v/>
      </c>
      <c r="K1387" s="20" t="str">
        <f t="shared" si="169"/>
        <v/>
      </c>
      <c r="L1387" s="21" t="str">
        <f>IF($S1387="","",IF($G1387&lt;YEAR($F1387),0,$H1387*SUMIFS(Utbytter!$D$6:$D$1005,Utbytter!$A$6:$A$1005,$E1387,Utbytter!$B$6:$B$1005,"&gt;="&amp;$K1387,Utbytter!$B$6:$B$1005,"&lt;="&amp;DATE($G1387,12,31))))</f>
        <v/>
      </c>
      <c r="M1387" s="21" t="str">
        <f t="shared" si="175"/>
        <v/>
      </c>
      <c r="N1387" s="21" t="str">
        <f t="shared" si="170"/>
        <v/>
      </c>
      <c r="O1387" s="21" t="str">
        <f t="shared" si="171"/>
        <v/>
      </c>
      <c r="P1387" s="21" t="str">
        <f t="shared" si="172"/>
        <v/>
      </c>
      <c r="Q1387" s="21" t="str">
        <f t="shared" si="173"/>
        <v/>
      </c>
      <c r="R1387" s="21" t="str">
        <f t="shared" si="174"/>
        <v/>
      </c>
      <c r="S1387" s="7" t="str">
        <f>IF(ROW()-5&lt;=Kontroll!$B$8,1,"")</f>
        <v/>
      </c>
    </row>
    <row r="1388" spans="1:19" x14ac:dyDescent="0.2">
      <c r="A1388" s="7" t="str">
        <f t="shared" si="168"/>
        <v/>
      </c>
      <c r="B1388" s="7" t="str">
        <f>IF($S1388="","",INT(($A1388-1)/Kontroll!$B$6)+1)</f>
        <v/>
      </c>
      <c r="C1388" s="7" t="str">
        <f>IF($S1388="","",MOD($A1388-1,Kontroll!$B$6)+1)</f>
        <v/>
      </c>
      <c r="D1388" s="15" t="str">
        <f>IF($S1388="","",INDEX(Transjer!$A$6:$A$125,$B1388))</f>
        <v/>
      </c>
      <c r="E1388" s="15" t="str">
        <f>IF($S1388="","",INDEX(Transjer!$B$6:$B$125,$B1388))</f>
        <v/>
      </c>
      <c r="F1388" s="16" t="str">
        <f>IF($S1388="","",INDEX(Transjer!$C$6:$C$125,$B1388))</f>
        <v/>
      </c>
      <c r="G1388" s="17" t="str">
        <f>IF($S1388="","",INDEX(Skjermingsrenter!$A$6:$A$35,$C1388))</f>
        <v/>
      </c>
      <c r="H1388" s="18" t="str">
        <f>IF($S1388="","",INDEX(Transjer!$D$6:$D$125,$B1388))</f>
        <v/>
      </c>
      <c r="I1388" s="18" t="str">
        <f>IF($S1388="","",INDEX(Transjer!$E$6:$E$125,$B1388))</f>
        <v/>
      </c>
      <c r="J1388" s="19" t="str">
        <f>IF($S1388="","",INDEX(Skjermingsrenter!$B$6:$B$35,$C1388))</f>
        <v/>
      </c>
      <c r="K1388" s="20" t="str">
        <f t="shared" si="169"/>
        <v/>
      </c>
      <c r="L1388" s="21" t="str">
        <f>IF($S1388="","",IF($G1388&lt;YEAR($F1388),0,$H1388*SUMIFS(Utbytter!$D$6:$D$1005,Utbytter!$A$6:$A$1005,$E1388,Utbytter!$B$6:$B$1005,"&gt;="&amp;$K1388,Utbytter!$B$6:$B$1005,"&lt;="&amp;DATE($G1388,12,31))))</f>
        <v/>
      </c>
      <c r="M1388" s="21" t="str">
        <f t="shared" si="175"/>
        <v/>
      </c>
      <c r="N1388" s="21" t="str">
        <f t="shared" si="170"/>
        <v/>
      </c>
      <c r="O1388" s="21" t="str">
        <f t="shared" si="171"/>
        <v/>
      </c>
      <c r="P1388" s="21" t="str">
        <f t="shared" si="172"/>
        <v/>
      </c>
      <c r="Q1388" s="21" t="str">
        <f t="shared" si="173"/>
        <v/>
      </c>
      <c r="R1388" s="21" t="str">
        <f t="shared" si="174"/>
        <v/>
      </c>
      <c r="S1388" s="7" t="str">
        <f>IF(ROW()-5&lt;=Kontroll!$B$8,1,"")</f>
        <v/>
      </c>
    </row>
    <row r="1389" spans="1:19" x14ac:dyDescent="0.2">
      <c r="A1389" s="7" t="str">
        <f t="shared" si="168"/>
        <v/>
      </c>
      <c r="B1389" s="7" t="str">
        <f>IF($S1389="","",INT(($A1389-1)/Kontroll!$B$6)+1)</f>
        <v/>
      </c>
      <c r="C1389" s="7" t="str">
        <f>IF($S1389="","",MOD($A1389-1,Kontroll!$B$6)+1)</f>
        <v/>
      </c>
      <c r="D1389" s="15" t="str">
        <f>IF($S1389="","",INDEX(Transjer!$A$6:$A$125,$B1389))</f>
        <v/>
      </c>
      <c r="E1389" s="15" t="str">
        <f>IF($S1389="","",INDEX(Transjer!$B$6:$B$125,$B1389))</f>
        <v/>
      </c>
      <c r="F1389" s="16" t="str">
        <f>IF($S1389="","",INDEX(Transjer!$C$6:$C$125,$B1389))</f>
        <v/>
      </c>
      <c r="G1389" s="17" t="str">
        <f>IF($S1389="","",INDEX(Skjermingsrenter!$A$6:$A$35,$C1389))</f>
        <v/>
      </c>
      <c r="H1389" s="18" t="str">
        <f>IF($S1389="","",INDEX(Transjer!$D$6:$D$125,$B1389))</f>
        <v/>
      </c>
      <c r="I1389" s="18" t="str">
        <f>IF($S1389="","",INDEX(Transjer!$E$6:$E$125,$B1389))</f>
        <v/>
      </c>
      <c r="J1389" s="19" t="str">
        <f>IF($S1389="","",INDEX(Skjermingsrenter!$B$6:$B$35,$C1389))</f>
        <v/>
      </c>
      <c r="K1389" s="20" t="str">
        <f t="shared" si="169"/>
        <v/>
      </c>
      <c r="L1389" s="21" t="str">
        <f>IF($S1389="","",IF($G1389&lt;YEAR($F1389),0,$H1389*SUMIFS(Utbytter!$D$6:$D$1005,Utbytter!$A$6:$A$1005,$E1389,Utbytter!$B$6:$B$1005,"&gt;="&amp;$K1389,Utbytter!$B$6:$B$1005,"&lt;="&amp;DATE($G1389,12,31))))</f>
        <v/>
      </c>
      <c r="M1389" s="21" t="str">
        <f t="shared" si="175"/>
        <v/>
      </c>
      <c r="N1389" s="21" t="str">
        <f t="shared" si="170"/>
        <v/>
      </c>
      <c r="O1389" s="21" t="str">
        <f t="shared" si="171"/>
        <v/>
      </c>
      <c r="P1389" s="21" t="str">
        <f t="shared" si="172"/>
        <v/>
      </c>
      <c r="Q1389" s="21" t="str">
        <f t="shared" si="173"/>
        <v/>
      </c>
      <c r="R1389" s="21" t="str">
        <f t="shared" si="174"/>
        <v/>
      </c>
      <c r="S1389" s="7" t="str">
        <f>IF(ROW()-5&lt;=Kontroll!$B$8,1,"")</f>
        <v/>
      </c>
    </row>
    <row r="1390" spans="1:19" x14ac:dyDescent="0.2">
      <c r="A1390" s="7" t="str">
        <f t="shared" si="168"/>
        <v/>
      </c>
      <c r="B1390" s="7" t="str">
        <f>IF($S1390="","",INT(($A1390-1)/Kontroll!$B$6)+1)</f>
        <v/>
      </c>
      <c r="C1390" s="7" t="str">
        <f>IF($S1390="","",MOD($A1390-1,Kontroll!$B$6)+1)</f>
        <v/>
      </c>
      <c r="D1390" s="15" t="str">
        <f>IF($S1390="","",INDEX(Transjer!$A$6:$A$125,$B1390))</f>
        <v/>
      </c>
      <c r="E1390" s="15" t="str">
        <f>IF($S1390="","",INDEX(Transjer!$B$6:$B$125,$B1390))</f>
        <v/>
      </c>
      <c r="F1390" s="16" t="str">
        <f>IF($S1390="","",INDEX(Transjer!$C$6:$C$125,$B1390))</f>
        <v/>
      </c>
      <c r="G1390" s="17" t="str">
        <f>IF($S1390="","",INDEX(Skjermingsrenter!$A$6:$A$35,$C1390))</f>
        <v/>
      </c>
      <c r="H1390" s="18" t="str">
        <f>IF($S1390="","",INDEX(Transjer!$D$6:$D$125,$B1390))</f>
        <v/>
      </c>
      <c r="I1390" s="18" t="str">
        <f>IF($S1390="","",INDEX(Transjer!$E$6:$E$125,$B1390))</f>
        <v/>
      </c>
      <c r="J1390" s="19" t="str">
        <f>IF($S1390="","",INDEX(Skjermingsrenter!$B$6:$B$35,$C1390))</f>
        <v/>
      </c>
      <c r="K1390" s="20" t="str">
        <f t="shared" si="169"/>
        <v/>
      </c>
      <c r="L1390" s="21" t="str">
        <f>IF($S1390="","",IF($G1390&lt;YEAR($F1390),0,$H1390*SUMIFS(Utbytter!$D$6:$D$1005,Utbytter!$A$6:$A$1005,$E1390,Utbytter!$B$6:$B$1005,"&gt;="&amp;$K1390,Utbytter!$B$6:$B$1005,"&lt;="&amp;DATE($G1390,12,31))))</f>
        <v/>
      </c>
      <c r="M1390" s="21" t="str">
        <f t="shared" si="175"/>
        <v/>
      </c>
      <c r="N1390" s="21" t="str">
        <f t="shared" si="170"/>
        <v/>
      </c>
      <c r="O1390" s="21" t="str">
        <f t="shared" si="171"/>
        <v/>
      </c>
      <c r="P1390" s="21" t="str">
        <f t="shared" si="172"/>
        <v/>
      </c>
      <c r="Q1390" s="21" t="str">
        <f t="shared" si="173"/>
        <v/>
      </c>
      <c r="R1390" s="21" t="str">
        <f t="shared" si="174"/>
        <v/>
      </c>
      <c r="S1390" s="7" t="str">
        <f>IF(ROW()-5&lt;=Kontroll!$B$8,1,"")</f>
        <v/>
      </c>
    </row>
    <row r="1391" spans="1:19" x14ac:dyDescent="0.2">
      <c r="A1391" s="7" t="str">
        <f t="shared" si="168"/>
        <v/>
      </c>
      <c r="B1391" s="7" t="str">
        <f>IF($S1391="","",INT(($A1391-1)/Kontroll!$B$6)+1)</f>
        <v/>
      </c>
      <c r="C1391" s="7" t="str">
        <f>IF($S1391="","",MOD($A1391-1,Kontroll!$B$6)+1)</f>
        <v/>
      </c>
      <c r="D1391" s="15" t="str">
        <f>IF($S1391="","",INDEX(Transjer!$A$6:$A$125,$B1391))</f>
        <v/>
      </c>
      <c r="E1391" s="15" t="str">
        <f>IF($S1391="","",INDEX(Transjer!$B$6:$B$125,$B1391))</f>
        <v/>
      </c>
      <c r="F1391" s="16" t="str">
        <f>IF($S1391="","",INDEX(Transjer!$C$6:$C$125,$B1391))</f>
        <v/>
      </c>
      <c r="G1391" s="17" t="str">
        <f>IF($S1391="","",INDEX(Skjermingsrenter!$A$6:$A$35,$C1391))</f>
        <v/>
      </c>
      <c r="H1391" s="18" t="str">
        <f>IF($S1391="","",INDEX(Transjer!$D$6:$D$125,$B1391))</f>
        <v/>
      </c>
      <c r="I1391" s="18" t="str">
        <f>IF($S1391="","",INDEX(Transjer!$E$6:$E$125,$B1391))</f>
        <v/>
      </c>
      <c r="J1391" s="19" t="str">
        <f>IF($S1391="","",INDEX(Skjermingsrenter!$B$6:$B$35,$C1391))</f>
        <v/>
      </c>
      <c r="K1391" s="20" t="str">
        <f t="shared" si="169"/>
        <v/>
      </c>
      <c r="L1391" s="21" t="str">
        <f>IF($S1391="","",IF($G1391&lt;YEAR($F1391),0,$H1391*SUMIFS(Utbytter!$D$6:$D$1005,Utbytter!$A$6:$A$1005,$E1391,Utbytter!$B$6:$B$1005,"&gt;="&amp;$K1391,Utbytter!$B$6:$B$1005,"&lt;="&amp;DATE($G1391,12,31))))</f>
        <v/>
      </c>
      <c r="M1391" s="21" t="str">
        <f t="shared" si="175"/>
        <v/>
      </c>
      <c r="N1391" s="21" t="str">
        <f t="shared" si="170"/>
        <v/>
      </c>
      <c r="O1391" s="21" t="str">
        <f t="shared" si="171"/>
        <v/>
      </c>
      <c r="P1391" s="21" t="str">
        <f t="shared" si="172"/>
        <v/>
      </c>
      <c r="Q1391" s="21" t="str">
        <f t="shared" si="173"/>
        <v/>
      </c>
      <c r="R1391" s="21" t="str">
        <f t="shared" si="174"/>
        <v/>
      </c>
      <c r="S1391" s="7" t="str">
        <f>IF(ROW()-5&lt;=Kontroll!$B$8,1,"")</f>
        <v/>
      </c>
    </row>
    <row r="1392" spans="1:19" x14ac:dyDescent="0.2">
      <c r="A1392" s="7" t="str">
        <f t="shared" si="168"/>
        <v/>
      </c>
      <c r="B1392" s="7" t="str">
        <f>IF($S1392="","",INT(($A1392-1)/Kontroll!$B$6)+1)</f>
        <v/>
      </c>
      <c r="C1392" s="7" t="str">
        <f>IF($S1392="","",MOD($A1392-1,Kontroll!$B$6)+1)</f>
        <v/>
      </c>
      <c r="D1392" s="15" t="str">
        <f>IF($S1392="","",INDEX(Transjer!$A$6:$A$125,$B1392))</f>
        <v/>
      </c>
      <c r="E1392" s="15" t="str">
        <f>IF($S1392="","",INDEX(Transjer!$B$6:$B$125,$B1392))</f>
        <v/>
      </c>
      <c r="F1392" s="16" t="str">
        <f>IF($S1392="","",INDEX(Transjer!$C$6:$C$125,$B1392))</f>
        <v/>
      </c>
      <c r="G1392" s="17" t="str">
        <f>IF($S1392="","",INDEX(Skjermingsrenter!$A$6:$A$35,$C1392))</f>
        <v/>
      </c>
      <c r="H1392" s="18" t="str">
        <f>IF($S1392="","",INDEX(Transjer!$D$6:$D$125,$B1392))</f>
        <v/>
      </c>
      <c r="I1392" s="18" t="str">
        <f>IF($S1392="","",INDEX(Transjer!$E$6:$E$125,$B1392))</f>
        <v/>
      </c>
      <c r="J1392" s="19" t="str">
        <f>IF($S1392="","",INDEX(Skjermingsrenter!$B$6:$B$35,$C1392))</f>
        <v/>
      </c>
      <c r="K1392" s="20" t="str">
        <f t="shared" si="169"/>
        <v/>
      </c>
      <c r="L1392" s="21" t="str">
        <f>IF($S1392="","",IF($G1392&lt;YEAR($F1392),0,$H1392*SUMIFS(Utbytter!$D$6:$D$1005,Utbytter!$A$6:$A$1005,$E1392,Utbytter!$B$6:$B$1005,"&gt;="&amp;$K1392,Utbytter!$B$6:$B$1005,"&lt;="&amp;DATE($G1392,12,31))))</f>
        <v/>
      </c>
      <c r="M1392" s="21" t="str">
        <f t="shared" si="175"/>
        <v/>
      </c>
      <c r="N1392" s="21" t="str">
        <f t="shared" si="170"/>
        <v/>
      </c>
      <c r="O1392" s="21" t="str">
        <f t="shared" si="171"/>
        <v/>
      </c>
      <c r="P1392" s="21" t="str">
        <f t="shared" si="172"/>
        <v/>
      </c>
      <c r="Q1392" s="21" t="str">
        <f t="shared" si="173"/>
        <v/>
      </c>
      <c r="R1392" s="21" t="str">
        <f t="shared" si="174"/>
        <v/>
      </c>
      <c r="S1392" s="7" t="str">
        <f>IF(ROW()-5&lt;=Kontroll!$B$8,1,"")</f>
        <v/>
      </c>
    </row>
    <row r="1393" spans="1:19" x14ac:dyDescent="0.2">
      <c r="A1393" s="7" t="str">
        <f t="shared" si="168"/>
        <v/>
      </c>
      <c r="B1393" s="7" t="str">
        <f>IF($S1393="","",INT(($A1393-1)/Kontroll!$B$6)+1)</f>
        <v/>
      </c>
      <c r="C1393" s="7" t="str">
        <f>IF($S1393="","",MOD($A1393-1,Kontroll!$B$6)+1)</f>
        <v/>
      </c>
      <c r="D1393" s="15" t="str">
        <f>IF($S1393="","",INDEX(Transjer!$A$6:$A$125,$B1393))</f>
        <v/>
      </c>
      <c r="E1393" s="15" t="str">
        <f>IF($S1393="","",INDEX(Transjer!$B$6:$B$125,$B1393))</f>
        <v/>
      </c>
      <c r="F1393" s="16" t="str">
        <f>IF($S1393="","",INDEX(Transjer!$C$6:$C$125,$B1393))</f>
        <v/>
      </c>
      <c r="G1393" s="17" t="str">
        <f>IF($S1393="","",INDEX(Skjermingsrenter!$A$6:$A$35,$C1393))</f>
        <v/>
      </c>
      <c r="H1393" s="18" t="str">
        <f>IF($S1393="","",INDEX(Transjer!$D$6:$D$125,$B1393))</f>
        <v/>
      </c>
      <c r="I1393" s="18" t="str">
        <f>IF($S1393="","",INDEX(Transjer!$E$6:$E$125,$B1393))</f>
        <v/>
      </c>
      <c r="J1393" s="19" t="str">
        <f>IF($S1393="","",INDEX(Skjermingsrenter!$B$6:$B$35,$C1393))</f>
        <v/>
      </c>
      <c r="K1393" s="20" t="str">
        <f t="shared" si="169"/>
        <v/>
      </c>
      <c r="L1393" s="21" t="str">
        <f>IF($S1393="","",IF($G1393&lt;YEAR($F1393),0,$H1393*SUMIFS(Utbytter!$D$6:$D$1005,Utbytter!$A$6:$A$1005,$E1393,Utbytter!$B$6:$B$1005,"&gt;="&amp;$K1393,Utbytter!$B$6:$B$1005,"&lt;="&amp;DATE($G1393,12,31))))</f>
        <v/>
      </c>
      <c r="M1393" s="21" t="str">
        <f t="shared" si="175"/>
        <v/>
      </c>
      <c r="N1393" s="21" t="str">
        <f t="shared" si="170"/>
        <v/>
      </c>
      <c r="O1393" s="21" t="str">
        <f t="shared" si="171"/>
        <v/>
      </c>
      <c r="P1393" s="21" t="str">
        <f t="shared" si="172"/>
        <v/>
      </c>
      <c r="Q1393" s="21" t="str">
        <f t="shared" si="173"/>
        <v/>
      </c>
      <c r="R1393" s="21" t="str">
        <f t="shared" si="174"/>
        <v/>
      </c>
      <c r="S1393" s="7" t="str">
        <f>IF(ROW()-5&lt;=Kontroll!$B$8,1,"")</f>
        <v/>
      </c>
    </row>
    <row r="1394" spans="1:19" x14ac:dyDescent="0.2">
      <c r="A1394" s="7" t="str">
        <f t="shared" si="168"/>
        <v/>
      </c>
      <c r="B1394" s="7" t="str">
        <f>IF($S1394="","",INT(($A1394-1)/Kontroll!$B$6)+1)</f>
        <v/>
      </c>
      <c r="C1394" s="7" t="str">
        <f>IF($S1394="","",MOD($A1394-1,Kontroll!$B$6)+1)</f>
        <v/>
      </c>
      <c r="D1394" s="15" t="str">
        <f>IF($S1394="","",INDEX(Transjer!$A$6:$A$125,$B1394))</f>
        <v/>
      </c>
      <c r="E1394" s="15" t="str">
        <f>IF($S1394="","",INDEX(Transjer!$B$6:$B$125,$B1394))</f>
        <v/>
      </c>
      <c r="F1394" s="16" t="str">
        <f>IF($S1394="","",INDEX(Transjer!$C$6:$C$125,$B1394))</f>
        <v/>
      </c>
      <c r="G1394" s="17" t="str">
        <f>IF($S1394="","",INDEX(Skjermingsrenter!$A$6:$A$35,$C1394))</f>
        <v/>
      </c>
      <c r="H1394" s="18" t="str">
        <f>IF($S1394="","",INDEX(Transjer!$D$6:$D$125,$B1394))</f>
        <v/>
      </c>
      <c r="I1394" s="18" t="str">
        <f>IF($S1394="","",INDEX(Transjer!$E$6:$E$125,$B1394))</f>
        <v/>
      </c>
      <c r="J1394" s="19" t="str">
        <f>IF($S1394="","",INDEX(Skjermingsrenter!$B$6:$B$35,$C1394))</f>
        <v/>
      </c>
      <c r="K1394" s="20" t="str">
        <f t="shared" si="169"/>
        <v/>
      </c>
      <c r="L1394" s="21" t="str">
        <f>IF($S1394="","",IF($G1394&lt;YEAR($F1394),0,$H1394*SUMIFS(Utbytter!$D$6:$D$1005,Utbytter!$A$6:$A$1005,$E1394,Utbytter!$B$6:$B$1005,"&gt;="&amp;$K1394,Utbytter!$B$6:$B$1005,"&lt;="&amp;DATE($G1394,12,31))))</f>
        <v/>
      </c>
      <c r="M1394" s="21" t="str">
        <f t="shared" si="175"/>
        <v/>
      </c>
      <c r="N1394" s="21" t="str">
        <f t="shared" si="170"/>
        <v/>
      </c>
      <c r="O1394" s="21" t="str">
        <f t="shared" si="171"/>
        <v/>
      </c>
      <c r="P1394" s="21" t="str">
        <f t="shared" si="172"/>
        <v/>
      </c>
      <c r="Q1394" s="21" t="str">
        <f t="shared" si="173"/>
        <v/>
      </c>
      <c r="R1394" s="21" t="str">
        <f t="shared" si="174"/>
        <v/>
      </c>
      <c r="S1394" s="7" t="str">
        <f>IF(ROW()-5&lt;=Kontroll!$B$8,1,"")</f>
        <v/>
      </c>
    </row>
    <row r="1395" spans="1:19" x14ac:dyDescent="0.2">
      <c r="A1395" s="7" t="str">
        <f t="shared" si="168"/>
        <v/>
      </c>
      <c r="B1395" s="7" t="str">
        <f>IF($S1395="","",INT(($A1395-1)/Kontroll!$B$6)+1)</f>
        <v/>
      </c>
      <c r="C1395" s="7" t="str">
        <f>IF($S1395="","",MOD($A1395-1,Kontroll!$B$6)+1)</f>
        <v/>
      </c>
      <c r="D1395" s="15" t="str">
        <f>IF($S1395="","",INDEX(Transjer!$A$6:$A$125,$B1395))</f>
        <v/>
      </c>
      <c r="E1395" s="15" t="str">
        <f>IF($S1395="","",INDEX(Transjer!$B$6:$B$125,$B1395))</f>
        <v/>
      </c>
      <c r="F1395" s="16" t="str">
        <f>IF($S1395="","",INDEX(Transjer!$C$6:$C$125,$B1395))</f>
        <v/>
      </c>
      <c r="G1395" s="17" t="str">
        <f>IF($S1395="","",INDEX(Skjermingsrenter!$A$6:$A$35,$C1395))</f>
        <v/>
      </c>
      <c r="H1395" s="18" t="str">
        <f>IF($S1395="","",INDEX(Transjer!$D$6:$D$125,$B1395))</f>
        <v/>
      </c>
      <c r="I1395" s="18" t="str">
        <f>IF($S1395="","",INDEX(Transjer!$E$6:$E$125,$B1395))</f>
        <v/>
      </c>
      <c r="J1395" s="19" t="str">
        <f>IF($S1395="","",INDEX(Skjermingsrenter!$B$6:$B$35,$C1395))</f>
        <v/>
      </c>
      <c r="K1395" s="20" t="str">
        <f t="shared" si="169"/>
        <v/>
      </c>
      <c r="L1395" s="21" t="str">
        <f>IF($S1395="","",IF($G1395&lt;YEAR($F1395),0,$H1395*SUMIFS(Utbytter!$D$6:$D$1005,Utbytter!$A$6:$A$1005,$E1395,Utbytter!$B$6:$B$1005,"&gt;="&amp;$K1395,Utbytter!$B$6:$B$1005,"&lt;="&amp;DATE($G1395,12,31))))</f>
        <v/>
      </c>
      <c r="M1395" s="21" t="str">
        <f t="shared" si="175"/>
        <v/>
      </c>
      <c r="N1395" s="21" t="str">
        <f t="shared" si="170"/>
        <v/>
      </c>
      <c r="O1395" s="21" t="str">
        <f t="shared" si="171"/>
        <v/>
      </c>
      <c r="P1395" s="21" t="str">
        <f t="shared" si="172"/>
        <v/>
      </c>
      <c r="Q1395" s="21" t="str">
        <f t="shared" si="173"/>
        <v/>
      </c>
      <c r="R1395" s="21" t="str">
        <f t="shared" si="174"/>
        <v/>
      </c>
      <c r="S1395" s="7" t="str">
        <f>IF(ROW()-5&lt;=Kontroll!$B$8,1,"")</f>
        <v/>
      </c>
    </row>
    <row r="1396" spans="1:19" x14ac:dyDescent="0.2">
      <c r="A1396" s="7" t="str">
        <f t="shared" si="168"/>
        <v/>
      </c>
      <c r="B1396" s="7" t="str">
        <f>IF($S1396="","",INT(($A1396-1)/Kontroll!$B$6)+1)</f>
        <v/>
      </c>
      <c r="C1396" s="7" t="str">
        <f>IF($S1396="","",MOD($A1396-1,Kontroll!$B$6)+1)</f>
        <v/>
      </c>
      <c r="D1396" s="15" t="str">
        <f>IF($S1396="","",INDEX(Transjer!$A$6:$A$125,$B1396))</f>
        <v/>
      </c>
      <c r="E1396" s="15" t="str">
        <f>IF($S1396="","",INDEX(Transjer!$B$6:$B$125,$B1396))</f>
        <v/>
      </c>
      <c r="F1396" s="16" t="str">
        <f>IF($S1396="","",INDEX(Transjer!$C$6:$C$125,$B1396))</f>
        <v/>
      </c>
      <c r="G1396" s="17" t="str">
        <f>IF($S1396="","",INDEX(Skjermingsrenter!$A$6:$A$35,$C1396))</f>
        <v/>
      </c>
      <c r="H1396" s="18" t="str">
        <f>IF($S1396="","",INDEX(Transjer!$D$6:$D$125,$B1396))</f>
        <v/>
      </c>
      <c r="I1396" s="18" t="str">
        <f>IF($S1396="","",INDEX(Transjer!$E$6:$E$125,$B1396))</f>
        <v/>
      </c>
      <c r="J1396" s="19" t="str">
        <f>IF($S1396="","",INDEX(Skjermingsrenter!$B$6:$B$35,$C1396))</f>
        <v/>
      </c>
      <c r="K1396" s="20" t="str">
        <f t="shared" si="169"/>
        <v/>
      </c>
      <c r="L1396" s="21" t="str">
        <f>IF($S1396="","",IF($G1396&lt;YEAR($F1396),0,$H1396*SUMIFS(Utbytter!$D$6:$D$1005,Utbytter!$A$6:$A$1005,$E1396,Utbytter!$B$6:$B$1005,"&gt;="&amp;$K1396,Utbytter!$B$6:$B$1005,"&lt;="&amp;DATE($G1396,12,31))))</f>
        <v/>
      </c>
      <c r="M1396" s="21" t="str">
        <f t="shared" si="175"/>
        <v/>
      </c>
      <c r="N1396" s="21" t="str">
        <f t="shared" si="170"/>
        <v/>
      </c>
      <c r="O1396" s="21" t="str">
        <f t="shared" si="171"/>
        <v/>
      </c>
      <c r="P1396" s="21" t="str">
        <f t="shared" si="172"/>
        <v/>
      </c>
      <c r="Q1396" s="21" t="str">
        <f t="shared" si="173"/>
        <v/>
      </c>
      <c r="R1396" s="21" t="str">
        <f t="shared" si="174"/>
        <v/>
      </c>
      <c r="S1396" s="7" t="str">
        <f>IF(ROW()-5&lt;=Kontroll!$B$8,1,"")</f>
        <v/>
      </c>
    </row>
    <row r="1397" spans="1:19" x14ac:dyDescent="0.2">
      <c r="A1397" s="7" t="str">
        <f t="shared" si="168"/>
        <v/>
      </c>
      <c r="B1397" s="7" t="str">
        <f>IF($S1397="","",INT(($A1397-1)/Kontroll!$B$6)+1)</f>
        <v/>
      </c>
      <c r="C1397" s="7" t="str">
        <f>IF($S1397="","",MOD($A1397-1,Kontroll!$B$6)+1)</f>
        <v/>
      </c>
      <c r="D1397" s="15" t="str">
        <f>IF($S1397="","",INDEX(Transjer!$A$6:$A$125,$B1397))</f>
        <v/>
      </c>
      <c r="E1397" s="15" t="str">
        <f>IF($S1397="","",INDEX(Transjer!$B$6:$B$125,$B1397))</f>
        <v/>
      </c>
      <c r="F1397" s="16" t="str">
        <f>IF($S1397="","",INDEX(Transjer!$C$6:$C$125,$B1397))</f>
        <v/>
      </c>
      <c r="G1397" s="17" t="str">
        <f>IF($S1397="","",INDEX(Skjermingsrenter!$A$6:$A$35,$C1397))</f>
        <v/>
      </c>
      <c r="H1397" s="18" t="str">
        <f>IF($S1397="","",INDEX(Transjer!$D$6:$D$125,$B1397))</f>
        <v/>
      </c>
      <c r="I1397" s="18" t="str">
        <f>IF($S1397="","",INDEX(Transjer!$E$6:$E$125,$B1397))</f>
        <v/>
      </c>
      <c r="J1397" s="19" t="str">
        <f>IF($S1397="","",INDEX(Skjermingsrenter!$B$6:$B$35,$C1397))</f>
        <v/>
      </c>
      <c r="K1397" s="20" t="str">
        <f t="shared" si="169"/>
        <v/>
      </c>
      <c r="L1397" s="21" t="str">
        <f>IF($S1397="","",IF($G1397&lt;YEAR($F1397),0,$H1397*SUMIFS(Utbytter!$D$6:$D$1005,Utbytter!$A$6:$A$1005,$E1397,Utbytter!$B$6:$B$1005,"&gt;="&amp;$K1397,Utbytter!$B$6:$B$1005,"&lt;="&amp;DATE($G1397,12,31))))</f>
        <v/>
      </c>
      <c r="M1397" s="21" t="str">
        <f t="shared" si="175"/>
        <v/>
      </c>
      <c r="N1397" s="21" t="str">
        <f t="shared" si="170"/>
        <v/>
      </c>
      <c r="O1397" s="21" t="str">
        <f t="shared" si="171"/>
        <v/>
      </c>
      <c r="P1397" s="21" t="str">
        <f t="shared" si="172"/>
        <v/>
      </c>
      <c r="Q1397" s="21" t="str">
        <f t="shared" si="173"/>
        <v/>
      </c>
      <c r="R1397" s="21" t="str">
        <f t="shared" si="174"/>
        <v/>
      </c>
      <c r="S1397" s="7" t="str">
        <f>IF(ROW()-5&lt;=Kontroll!$B$8,1,"")</f>
        <v/>
      </c>
    </row>
    <row r="1398" spans="1:19" x14ac:dyDescent="0.2">
      <c r="A1398" s="7" t="str">
        <f t="shared" si="168"/>
        <v/>
      </c>
      <c r="B1398" s="7" t="str">
        <f>IF($S1398="","",INT(($A1398-1)/Kontroll!$B$6)+1)</f>
        <v/>
      </c>
      <c r="C1398" s="7" t="str">
        <f>IF($S1398="","",MOD($A1398-1,Kontroll!$B$6)+1)</f>
        <v/>
      </c>
      <c r="D1398" s="15" t="str">
        <f>IF($S1398="","",INDEX(Transjer!$A$6:$A$125,$B1398))</f>
        <v/>
      </c>
      <c r="E1398" s="15" t="str">
        <f>IF($S1398="","",INDEX(Transjer!$B$6:$B$125,$B1398))</f>
        <v/>
      </c>
      <c r="F1398" s="16" t="str">
        <f>IF($S1398="","",INDEX(Transjer!$C$6:$C$125,$B1398))</f>
        <v/>
      </c>
      <c r="G1398" s="17" t="str">
        <f>IF($S1398="","",INDEX(Skjermingsrenter!$A$6:$A$35,$C1398))</f>
        <v/>
      </c>
      <c r="H1398" s="18" t="str">
        <f>IF($S1398="","",INDEX(Transjer!$D$6:$D$125,$B1398))</f>
        <v/>
      </c>
      <c r="I1398" s="18" t="str">
        <f>IF($S1398="","",INDEX(Transjer!$E$6:$E$125,$B1398))</f>
        <v/>
      </c>
      <c r="J1398" s="19" t="str">
        <f>IF($S1398="","",INDEX(Skjermingsrenter!$B$6:$B$35,$C1398))</f>
        <v/>
      </c>
      <c r="K1398" s="20" t="str">
        <f t="shared" si="169"/>
        <v/>
      </c>
      <c r="L1398" s="21" t="str">
        <f>IF($S1398="","",IF($G1398&lt;YEAR($F1398),0,$H1398*SUMIFS(Utbytter!$D$6:$D$1005,Utbytter!$A$6:$A$1005,$E1398,Utbytter!$B$6:$B$1005,"&gt;="&amp;$K1398,Utbytter!$B$6:$B$1005,"&lt;="&amp;DATE($G1398,12,31))))</f>
        <v/>
      </c>
      <c r="M1398" s="21" t="str">
        <f t="shared" si="175"/>
        <v/>
      </c>
      <c r="N1398" s="21" t="str">
        <f t="shared" si="170"/>
        <v/>
      </c>
      <c r="O1398" s="21" t="str">
        <f t="shared" si="171"/>
        <v/>
      </c>
      <c r="P1398" s="21" t="str">
        <f t="shared" si="172"/>
        <v/>
      </c>
      <c r="Q1398" s="21" t="str">
        <f t="shared" si="173"/>
        <v/>
      </c>
      <c r="R1398" s="21" t="str">
        <f t="shared" si="174"/>
        <v/>
      </c>
      <c r="S1398" s="7" t="str">
        <f>IF(ROW()-5&lt;=Kontroll!$B$8,1,"")</f>
        <v/>
      </c>
    </row>
    <row r="1399" spans="1:19" x14ac:dyDescent="0.2">
      <c r="A1399" s="7" t="str">
        <f t="shared" si="168"/>
        <v/>
      </c>
      <c r="B1399" s="7" t="str">
        <f>IF($S1399="","",INT(($A1399-1)/Kontroll!$B$6)+1)</f>
        <v/>
      </c>
      <c r="C1399" s="7" t="str">
        <f>IF($S1399="","",MOD($A1399-1,Kontroll!$B$6)+1)</f>
        <v/>
      </c>
      <c r="D1399" s="15" t="str">
        <f>IF($S1399="","",INDEX(Transjer!$A$6:$A$125,$B1399))</f>
        <v/>
      </c>
      <c r="E1399" s="15" t="str">
        <f>IF($S1399="","",INDEX(Transjer!$B$6:$B$125,$B1399))</f>
        <v/>
      </c>
      <c r="F1399" s="16" t="str">
        <f>IF($S1399="","",INDEX(Transjer!$C$6:$C$125,$B1399))</f>
        <v/>
      </c>
      <c r="G1399" s="17" t="str">
        <f>IF($S1399="","",INDEX(Skjermingsrenter!$A$6:$A$35,$C1399))</f>
        <v/>
      </c>
      <c r="H1399" s="18" t="str">
        <f>IF($S1399="","",INDEX(Transjer!$D$6:$D$125,$B1399))</f>
        <v/>
      </c>
      <c r="I1399" s="18" t="str">
        <f>IF($S1399="","",INDEX(Transjer!$E$6:$E$125,$B1399))</f>
        <v/>
      </c>
      <c r="J1399" s="19" t="str">
        <f>IF($S1399="","",INDEX(Skjermingsrenter!$B$6:$B$35,$C1399))</f>
        <v/>
      </c>
      <c r="K1399" s="20" t="str">
        <f t="shared" si="169"/>
        <v/>
      </c>
      <c r="L1399" s="21" t="str">
        <f>IF($S1399="","",IF($G1399&lt;YEAR($F1399),0,$H1399*SUMIFS(Utbytter!$D$6:$D$1005,Utbytter!$A$6:$A$1005,$E1399,Utbytter!$B$6:$B$1005,"&gt;="&amp;$K1399,Utbytter!$B$6:$B$1005,"&lt;="&amp;DATE($G1399,12,31))))</f>
        <v/>
      </c>
      <c r="M1399" s="21" t="str">
        <f t="shared" si="175"/>
        <v/>
      </c>
      <c r="N1399" s="21" t="str">
        <f t="shared" si="170"/>
        <v/>
      </c>
      <c r="O1399" s="21" t="str">
        <f t="shared" si="171"/>
        <v/>
      </c>
      <c r="P1399" s="21" t="str">
        <f t="shared" si="172"/>
        <v/>
      </c>
      <c r="Q1399" s="21" t="str">
        <f t="shared" si="173"/>
        <v/>
      </c>
      <c r="R1399" s="21" t="str">
        <f t="shared" si="174"/>
        <v/>
      </c>
      <c r="S1399" s="7" t="str">
        <f>IF(ROW()-5&lt;=Kontroll!$B$8,1,"")</f>
        <v/>
      </c>
    </row>
    <row r="1400" spans="1:19" x14ac:dyDescent="0.2">
      <c r="A1400" s="7" t="str">
        <f t="shared" si="168"/>
        <v/>
      </c>
      <c r="B1400" s="7" t="str">
        <f>IF($S1400="","",INT(($A1400-1)/Kontroll!$B$6)+1)</f>
        <v/>
      </c>
      <c r="C1400" s="7" t="str">
        <f>IF($S1400="","",MOD($A1400-1,Kontroll!$B$6)+1)</f>
        <v/>
      </c>
      <c r="D1400" s="15" t="str">
        <f>IF($S1400="","",INDEX(Transjer!$A$6:$A$125,$B1400))</f>
        <v/>
      </c>
      <c r="E1400" s="15" t="str">
        <f>IF($S1400="","",INDEX(Transjer!$B$6:$B$125,$B1400))</f>
        <v/>
      </c>
      <c r="F1400" s="16" t="str">
        <f>IF($S1400="","",INDEX(Transjer!$C$6:$C$125,$B1400))</f>
        <v/>
      </c>
      <c r="G1400" s="17" t="str">
        <f>IF($S1400="","",INDEX(Skjermingsrenter!$A$6:$A$35,$C1400))</f>
        <v/>
      </c>
      <c r="H1400" s="18" t="str">
        <f>IF($S1400="","",INDEX(Transjer!$D$6:$D$125,$B1400))</f>
        <v/>
      </c>
      <c r="I1400" s="18" t="str">
        <f>IF($S1400="","",INDEX(Transjer!$E$6:$E$125,$B1400))</f>
        <v/>
      </c>
      <c r="J1400" s="19" t="str">
        <f>IF($S1400="","",INDEX(Skjermingsrenter!$B$6:$B$35,$C1400))</f>
        <v/>
      </c>
      <c r="K1400" s="20" t="str">
        <f t="shared" si="169"/>
        <v/>
      </c>
      <c r="L1400" s="21" t="str">
        <f>IF($S1400="","",IF($G1400&lt;YEAR($F1400),0,$H1400*SUMIFS(Utbytter!$D$6:$D$1005,Utbytter!$A$6:$A$1005,$E1400,Utbytter!$B$6:$B$1005,"&gt;="&amp;$K1400,Utbytter!$B$6:$B$1005,"&lt;="&amp;DATE($G1400,12,31))))</f>
        <v/>
      </c>
      <c r="M1400" s="21" t="str">
        <f t="shared" si="175"/>
        <v/>
      </c>
      <c r="N1400" s="21" t="str">
        <f t="shared" si="170"/>
        <v/>
      </c>
      <c r="O1400" s="21" t="str">
        <f t="shared" si="171"/>
        <v/>
      </c>
      <c r="P1400" s="21" t="str">
        <f t="shared" si="172"/>
        <v/>
      </c>
      <c r="Q1400" s="21" t="str">
        <f t="shared" si="173"/>
        <v/>
      </c>
      <c r="R1400" s="21" t="str">
        <f t="shared" si="174"/>
        <v/>
      </c>
      <c r="S1400" s="7" t="str">
        <f>IF(ROW()-5&lt;=Kontroll!$B$8,1,"")</f>
        <v/>
      </c>
    </row>
    <row r="1401" spans="1:19" x14ac:dyDescent="0.2">
      <c r="A1401" s="7" t="str">
        <f t="shared" si="168"/>
        <v/>
      </c>
      <c r="B1401" s="7" t="str">
        <f>IF($S1401="","",INT(($A1401-1)/Kontroll!$B$6)+1)</f>
        <v/>
      </c>
      <c r="C1401" s="7" t="str">
        <f>IF($S1401="","",MOD($A1401-1,Kontroll!$B$6)+1)</f>
        <v/>
      </c>
      <c r="D1401" s="15" t="str">
        <f>IF($S1401="","",INDEX(Transjer!$A$6:$A$125,$B1401))</f>
        <v/>
      </c>
      <c r="E1401" s="15" t="str">
        <f>IF($S1401="","",INDEX(Transjer!$B$6:$B$125,$B1401))</f>
        <v/>
      </c>
      <c r="F1401" s="16" t="str">
        <f>IF($S1401="","",INDEX(Transjer!$C$6:$C$125,$B1401))</f>
        <v/>
      </c>
      <c r="G1401" s="17" t="str">
        <f>IF($S1401="","",INDEX(Skjermingsrenter!$A$6:$A$35,$C1401))</f>
        <v/>
      </c>
      <c r="H1401" s="18" t="str">
        <f>IF($S1401="","",INDEX(Transjer!$D$6:$D$125,$B1401))</f>
        <v/>
      </c>
      <c r="I1401" s="18" t="str">
        <f>IF($S1401="","",INDEX(Transjer!$E$6:$E$125,$B1401))</f>
        <v/>
      </c>
      <c r="J1401" s="19" t="str">
        <f>IF($S1401="","",INDEX(Skjermingsrenter!$B$6:$B$35,$C1401))</f>
        <v/>
      </c>
      <c r="K1401" s="20" t="str">
        <f t="shared" si="169"/>
        <v/>
      </c>
      <c r="L1401" s="21" t="str">
        <f>IF($S1401="","",IF($G1401&lt;YEAR($F1401),0,$H1401*SUMIFS(Utbytter!$D$6:$D$1005,Utbytter!$A$6:$A$1005,$E1401,Utbytter!$B$6:$B$1005,"&gt;="&amp;$K1401,Utbytter!$B$6:$B$1005,"&lt;="&amp;DATE($G1401,12,31))))</f>
        <v/>
      </c>
      <c r="M1401" s="21" t="str">
        <f t="shared" si="175"/>
        <v/>
      </c>
      <c r="N1401" s="21" t="str">
        <f t="shared" si="170"/>
        <v/>
      </c>
      <c r="O1401" s="21" t="str">
        <f t="shared" si="171"/>
        <v/>
      </c>
      <c r="P1401" s="21" t="str">
        <f t="shared" si="172"/>
        <v/>
      </c>
      <c r="Q1401" s="21" t="str">
        <f t="shared" si="173"/>
        <v/>
      </c>
      <c r="R1401" s="21" t="str">
        <f t="shared" si="174"/>
        <v/>
      </c>
      <c r="S1401" s="7" t="str">
        <f>IF(ROW()-5&lt;=Kontroll!$B$8,1,"")</f>
        <v/>
      </c>
    </row>
    <row r="1402" spans="1:19" x14ac:dyDescent="0.2">
      <c r="A1402" s="7" t="str">
        <f t="shared" si="168"/>
        <v/>
      </c>
      <c r="B1402" s="7" t="str">
        <f>IF($S1402="","",INT(($A1402-1)/Kontroll!$B$6)+1)</f>
        <v/>
      </c>
      <c r="C1402" s="7" t="str">
        <f>IF($S1402="","",MOD($A1402-1,Kontroll!$B$6)+1)</f>
        <v/>
      </c>
      <c r="D1402" s="15" t="str">
        <f>IF($S1402="","",INDEX(Transjer!$A$6:$A$125,$B1402))</f>
        <v/>
      </c>
      <c r="E1402" s="15" t="str">
        <f>IF($S1402="","",INDEX(Transjer!$B$6:$B$125,$B1402))</f>
        <v/>
      </c>
      <c r="F1402" s="16" t="str">
        <f>IF($S1402="","",INDEX(Transjer!$C$6:$C$125,$B1402))</f>
        <v/>
      </c>
      <c r="G1402" s="17" t="str">
        <f>IF($S1402="","",INDEX(Skjermingsrenter!$A$6:$A$35,$C1402))</f>
        <v/>
      </c>
      <c r="H1402" s="18" t="str">
        <f>IF($S1402="","",INDEX(Transjer!$D$6:$D$125,$B1402))</f>
        <v/>
      </c>
      <c r="I1402" s="18" t="str">
        <f>IF($S1402="","",INDEX(Transjer!$E$6:$E$125,$B1402))</f>
        <v/>
      </c>
      <c r="J1402" s="19" t="str">
        <f>IF($S1402="","",INDEX(Skjermingsrenter!$B$6:$B$35,$C1402))</f>
        <v/>
      </c>
      <c r="K1402" s="20" t="str">
        <f t="shared" si="169"/>
        <v/>
      </c>
      <c r="L1402" s="21" t="str">
        <f>IF($S1402="","",IF($G1402&lt;YEAR($F1402),0,$H1402*SUMIFS(Utbytter!$D$6:$D$1005,Utbytter!$A$6:$A$1005,$E1402,Utbytter!$B$6:$B$1005,"&gt;="&amp;$K1402,Utbytter!$B$6:$B$1005,"&lt;="&amp;DATE($G1402,12,31))))</f>
        <v/>
      </c>
      <c r="M1402" s="21" t="str">
        <f t="shared" si="175"/>
        <v/>
      </c>
      <c r="N1402" s="21" t="str">
        <f t="shared" si="170"/>
        <v/>
      </c>
      <c r="O1402" s="21" t="str">
        <f t="shared" si="171"/>
        <v/>
      </c>
      <c r="P1402" s="21" t="str">
        <f t="shared" si="172"/>
        <v/>
      </c>
      <c r="Q1402" s="21" t="str">
        <f t="shared" si="173"/>
        <v/>
      </c>
      <c r="R1402" s="21" t="str">
        <f t="shared" si="174"/>
        <v/>
      </c>
      <c r="S1402" s="7" t="str">
        <f>IF(ROW()-5&lt;=Kontroll!$B$8,1,"")</f>
        <v/>
      </c>
    </row>
    <row r="1403" spans="1:19" x14ac:dyDescent="0.2">
      <c r="A1403" s="7" t="str">
        <f t="shared" si="168"/>
        <v/>
      </c>
      <c r="B1403" s="7" t="str">
        <f>IF($S1403="","",INT(($A1403-1)/Kontroll!$B$6)+1)</f>
        <v/>
      </c>
      <c r="C1403" s="7" t="str">
        <f>IF($S1403="","",MOD($A1403-1,Kontroll!$B$6)+1)</f>
        <v/>
      </c>
      <c r="D1403" s="15" t="str">
        <f>IF($S1403="","",INDEX(Transjer!$A$6:$A$125,$B1403))</f>
        <v/>
      </c>
      <c r="E1403" s="15" t="str">
        <f>IF($S1403="","",INDEX(Transjer!$B$6:$B$125,$B1403))</f>
        <v/>
      </c>
      <c r="F1403" s="16" t="str">
        <f>IF($S1403="","",INDEX(Transjer!$C$6:$C$125,$B1403))</f>
        <v/>
      </c>
      <c r="G1403" s="17" t="str">
        <f>IF($S1403="","",INDEX(Skjermingsrenter!$A$6:$A$35,$C1403))</f>
        <v/>
      </c>
      <c r="H1403" s="18" t="str">
        <f>IF($S1403="","",INDEX(Transjer!$D$6:$D$125,$B1403))</f>
        <v/>
      </c>
      <c r="I1403" s="18" t="str">
        <f>IF($S1403="","",INDEX(Transjer!$E$6:$E$125,$B1403))</f>
        <v/>
      </c>
      <c r="J1403" s="19" t="str">
        <f>IF($S1403="","",INDEX(Skjermingsrenter!$B$6:$B$35,$C1403))</f>
        <v/>
      </c>
      <c r="K1403" s="20" t="str">
        <f t="shared" si="169"/>
        <v/>
      </c>
      <c r="L1403" s="21" t="str">
        <f>IF($S1403="","",IF($G1403&lt;YEAR($F1403),0,$H1403*SUMIFS(Utbytter!$D$6:$D$1005,Utbytter!$A$6:$A$1005,$E1403,Utbytter!$B$6:$B$1005,"&gt;="&amp;$K1403,Utbytter!$B$6:$B$1005,"&lt;="&amp;DATE($G1403,12,31))))</f>
        <v/>
      </c>
      <c r="M1403" s="21" t="str">
        <f t="shared" si="175"/>
        <v/>
      </c>
      <c r="N1403" s="21" t="str">
        <f t="shared" si="170"/>
        <v/>
      </c>
      <c r="O1403" s="21" t="str">
        <f t="shared" si="171"/>
        <v/>
      </c>
      <c r="P1403" s="21" t="str">
        <f t="shared" si="172"/>
        <v/>
      </c>
      <c r="Q1403" s="21" t="str">
        <f t="shared" si="173"/>
        <v/>
      </c>
      <c r="R1403" s="21" t="str">
        <f t="shared" si="174"/>
        <v/>
      </c>
      <c r="S1403" s="7" t="str">
        <f>IF(ROW()-5&lt;=Kontroll!$B$8,1,"")</f>
        <v/>
      </c>
    </row>
    <row r="1404" spans="1:19" x14ac:dyDescent="0.2">
      <c r="A1404" s="7" t="str">
        <f t="shared" si="168"/>
        <v/>
      </c>
      <c r="B1404" s="7" t="str">
        <f>IF($S1404="","",INT(($A1404-1)/Kontroll!$B$6)+1)</f>
        <v/>
      </c>
      <c r="C1404" s="7" t="str">
        <f>IF($S1404="","",MOD($A1404-1,Kontroll!$B$6)+1)</f>
        <v/>
      </c>
      <c r="D1404" s="15" t="str">
        <f>IF($S1404="","",INDEX(Transjer!$A$6:$A$125,$B1404))</f>
        <v/>
      </c>
      <c r="E1404" s="15" t="str">
        <f>IF($S1404="","",INDEX(Transjer!$B$6:$B$125,$B1404))</f>
        <v/>
      </c>
      <c r="F1404" s="16" t="str">
        <f>IF($S1404="","",INDEX(Transjer!$C$6:$C$125,$B1404))</f>
        <v/>
      </c>
      <c r="G1404" s="17" t="str">
        <f>IF($S1404="","",INDEX(Skjermingsrenter!$A$6:$A$35,$C1404))</f>
        <v/>
      </c>
      <c r="H1404" s="18" t="str">
        <f>IF($S1404="","",INDEX(Transjer!$D$6:$D$125,$B1404))</f>
        <v/>
      </c>
      <c r="I1404" s="18" t="str">
        <f>IF($S1404="","",INDEX(Transjer!$E$6:$E$125,$B1404))</f>
        <v/>
      </c>
      <c r="J1404" s="19" t="str">
        <f>IF($S1404="","",INDEX(Skjermingsrenter!$B$6:$B$35,$C1404))</f>
        <v/>
      </c>
      <c r="K1404" s="20" t="str">
        <f t="shared" si="169"/>
        <v/>
      </c>
      <c r="L1404" s="21" t="str">
        <f>IF($S1404="","",IF($G1404&lt;YEAR($F1404),0,$H1404*SUMIFS(Utbytter!$D$6:$D$1005,Utbytter!$A$6:$A$1005,$E1404,Utbytter!$B$6:$B$1005,"&gt;="&amp;$K1404,Utbytter!$B$6:$B$1005,"&lt;="&amp;DATE($G1404,12,31))))</f>
        <v/>
      </c>
      <c r="M1404" s="21" t="str">
        <f t="shared" si="175"/>
        <v/>
      </c>
      <c r="N1404" s="21" t="str">
        <f t="shared" si="170"/>
        <v/>
      </c>
      <c r="O1404" s="21" t="str">
        <f t="shared" si="171"/>
        <v/>
      </c>
      <c r="P1404" s="21" t="str">
        <f t="shared" si="172"/>
        <v/>
      </c>
      <c r="Q1404" s="21" t="str">
        <f t="shared" si="173"/>
        <v/>
      </c>
      <c r="R1404" s="21" t="str">
        <f t="shared" si="174"/>
        <v/>
      </c>
      <c r="S1404" s="7" t="str">
        <f>IF(ROW()-5&lt;=Kontroll!$B$8,1,"")</f>
        <v/>
      </c>
    </row>
    <row r="1405" spans="1:19" x14ac:dyDescent="0.2">
      <c r="A1405" s="7" t="str">
        <f t="shared" si="168"/>
        <v/>
      </c>
      <c r="B1405" s="7" t="str">
        <f>IF($S1405="","",INT(($A1405-1)/Kontroll!$B$6)+1)</f>
        <v/>
      </c>
      <c r="C1405" s="7" t="str">
        <f>IF($S1405="","",MOD($A1405-1,Kontroll!$B$6)+1)</f>
        <v/>
      </c>
      <c r="D1405" s="15" t="str">
        <f>IF($S1405="","",INDEX(Transjer!$A$6:$A$125,$B1405))</f>
        <v/>
      </c>
      <c r="E1405" s="15" t="str">
        <f>IF($S1405="","",INDEX(Transjer!$B$6:$B$125,$B1405))</f>
        <v/>
      </c>
      <c r="F1405" s="16" t="str">
        <f>IF($S1405="","",INDEX(Transjer!$C$6:$C$125,$B1405))</f>
        <v/>
      </c>
      <c r="G1405" s="17" t="str">
        <f>IF($S1405="","",INDEX(Skjermingsrenter!$A$6:$A$35,$C1405))</f>
        <v/>
      </c>
      <c r="H1405" s="18" t="str">
        <f>IF($S1405="","",INDEX(Transjer!$D$6:$D$125,$B1405))</f>
        <v/>
      </c>
      <c r="I1405" s="18" t="str">
        <f>IF($S1405="","",INDEX(Transjer!$E$6:$E$125,$B1405))</f>
        <v/>
      </c>
      <c r="J1405" s="19" t="str">
        <f>IF($S1405="","",INDEX(Skjermingsrenter!$B$6:$B$35,$C1405))</f>
        <v/>
      </c>
      <c r="K1405" s="20" t="str">
        <f t="shared" si="169"/>
        <v/>
      </c>
      <c r="L1405" s="21" t="str">
        <f>IF($S1405="","",IF($G1405&lt;YEAR($F1405),0,$H1405*SUMIFS(Utbytter!$D$6:$D$1005,Utbytter!$A$6:$A$1005,$E1405,Utbytter!$B$6:$B$1005,"&gt;="&amp;$K1405,Utbytter!$B$6:$B$1005,"&lt;="&amp;DATE($G1405,12,31))))</f>
        <v/>
      </c>
      <c r="M1405" s="21" t="str">
        <f t="shared" si="175"/>
        <v/>
      </c>
      <c r="N1405" s="21" t="str">
        <f t="shared" si="170"/>
        <v/>
      </c>
      <c r="O1405" s="21" t="str">
        <f t="shared" si="171"/>
        <v/>
      </c>
      <c r="P1405" s="21" t="str">
        <f t="shared" si="172"/>
        <v/>
      </c>
      <c r="Q1405" s="21" t="str">
        <f t="shared" si="173"/>
        <v/>
      </c>
      <c r="R1405" s="21" t="str">
        <f t="shared" si="174"/>
        <v/>
      </c>
      <c r="S1405" s="7" t="str">
        <f>IF(ROW()-5&lt;=Kontroll!$B$8,1,"")</f>
        <v/>
      </c>
    </row>
    <row r="1406" spans="1:19" x14ac:dyDescent="0.2">
      <c r="A1406" s="7" t="str">
        <f t="shared" si="168"/>
        <v/>
      </c>
      <c r="B1406" s="7" t="str">
        <f>IF($S1406="","",INT(($A1406-1)/Kontroll!$B$6)+1)</f>
        <v/>
      </c>
      <c r="C1406" s="7" t="str">
        <f>IF($S1406="","",MOD($A1406-1,Kontroll!$B$6)+1)</f>
        <v/>
      </c>
      <c r="D1406" s="15" t="str">
        <f>IF($S1406="","",INDEX(Transjer!$A$6:$A$125,$B1406))</f>
        <v/>
      </c>
      <c r="E1406" s="15" t="str">
        <f>IF($S1406="","",INDEX(Transjer!$B$6:$B$125,$B1406))</f>
        <v/>
      </c>
      <c r="F1406" s="16" t="str">
        <f>IF($S1406="","",INDEX(Transjer!$C$6:$C$125,$B1406))</f>
        <v/>
      </c>
      <c r="G1406" s="17" t="str">
        <f>IF($S1406="","",INDEX(Skjermingsrenter!$A$6:$A$35,$C1406))</f>
        <v/>
      </c>
      <c r="H1406" s="18" t="str">
        <f>IF($S1406="","",INDEX(Transjer!$D$6:$D$125,$B1406))</f>
        <v/>
      </c>
      <c r="I1406" s="18" t="str">
        <f>IF($S1406="","",INDEX(Transjer!$E$6:$E$125,$B1406))</f>
        <v/>
      </c>
      <c r="J1406" s="19" t="str">
        <f>IF($S1406="","",INDEX(Skjermingsrenter!$B$6:$B$35,$C1406))</f>
        <v/>
      </c>
      <c r="K1406" s="20" t="str">
        <f t="shared" si="169"/>
        <v/>
      </c>
      <c r="L1406" s="21" t="str">
        <f>IF($S1406="","",IF($G1406&lt;YEAR($F1406),0,$H1406*SUMIFS(Utbytter!$D$6:$D$1005,Utbytter!$A$6:$A$1005,$E1406,Utbytter!$B$6:$B$1005,"&gt;="&amp;$K1406,Utbytter!$B$6:$B$1005,"&lt;="&amp;DATE($G1406,12,31))))</f>
        <v/>
      </c>
      <c r="M1406" s="21" t="str">
        <f t="shared" si="175"/>
        <v/>
      </c>
      <c r="N1406" s="21" t="str">
        <f t="shared" si="170"/>
        <v/>
      </c>
      <c r="O1406" s="21" t="str">
        <f t="shared" si="171"/>
        <v/>
      </c>
      <c r="P1406" s="21" t="str">
        <f t="shared" si="172"/>
        <v/>
      </c>
      <c r="Q1406" s="21" t="str">
        <f t="shared" si="173"/>
        <v/>
      </c>
      <c r="R1406" s="21" t="str">
        <f t="shared" si="174"/>
        <v/>
      </c>
      <c r="S1406" s="7" t="str">
        <f>IF(ROW()-5&lt;=Kontroll!$B$8,1,"")</f>
        <v/>
      </c>
    </row>
    <row r="1407" spans="1:19" x14ac:dyDescent="0.2">
      <c r="A1407" s="7" t="str">
        <f t="shared" si="168"/>
        <v/>
      </c>
      <c r="B1407" s="7" t="str">
        <f>IF($S1407="","",INT(($A1407-1)/Kontroll!$B$6)+1)</f>
        <v/>
      </c>
      <c r="C1407" s="7" t="str">
        <f>IF($S1407="","",MOD($A1407-1,Kontroll!$B$6)+1)</f>
        <v/>
      </c>
      <c r="D1407" s="15" t="str">
        <f>IF($S1407="","",INDEX(Transjer!$A$6:$A$125,$B1407))</f>
        <v/>
      </c>
      <c r="E1407" s="15" t="str">
        <f>IF($S1407="","",INDEX(Transjer!$B$6:$B$125,$B1407))</f>
        <v/>
      </c>
      <c r="F1407" s="16" t="str">
        <f>IF($S1407="","",INDEX(Transjer!$C$6:$C$125,$B1407))</f>
        <v/>
      </c>
      <c r="G1407" s="17" t="str">
        <f>IF($S1407="","",INDEX(Skjermingsrenter!$A$6:$A$35,$C1407))</f>
        <v/>
      </c>
      <c r="H1407" s="18" t="str">
        <f>IF($S1407="","",INDEX(Transjer!$D$6:$D$125,$B1407))</f>
        <v/>
      </c>
      <c r="I1407" s="18" t="str">
        <f>IF($S1407="","",INDEX(Transjer!$E$6:$E$125,$B1407))</f>
        <v/>
      </c>
      <c r="J1407" s="19" t="str">
        <f>IF($S1407="","",INDEX(Skjermingsrenter!$B$6:$B$35,$C1407))</f>
        <v/>
      </c>
      <c r="K1407" s="20" t="str">
        <f t="shared" si="169"/>
        <v/>
      </c>
      <c r="L1407" s="21" t="str">
        <f>IF($S1407="","",IF($G1407&lt;YEAR($F1407),0,$H1407*SUMIFS(Utbytter!$D$6:$D$1005,Utbytter!$A$6:$A$1005,$E1407,Utbytter!$B$6:$B$1005,"&gt;="&amp;$K1407,Utbytter!$B$6:$B$1005,"&lt;="&amp;DATE($G1407,12,31))))</f>
        <v/>
      </c>
      <c r="M1407" s="21" t="str">
        <f t="shared" si="175"/>
        <v/>
      </c>
      <c r="N1407" s="21" t="str">
        <f t="shared" si="170"/>
        <v/>
      </c>
      <c r="O1407" s="21" t="str">
        <f t="shared" si="171"/>
        <v/>
      </c>
      <c r="P1407" s="21" t="str">
        <f t="shared" si="172"/>
        <v/>
      </c>
      <c r="Q1407" s="21" t="str">
        <f t="shared" si="173"/>
        <v/>
      </c>
      <c r="R1407" s="21" t="str">
        <f t="shared" si="174"/>
        <v/>
      </c>
      <c r="S1407" s="7" t="str">
        <f>IF(ROW()-5&lt;=Kontroll!$B$8,1,"")</f>
        <v/>
      </c>
    </row>
    <row r="1408" spans="1:19" x14ac:dyDescent="0.2">
      <c r="A1408" s="7" t="str">
        <f t="shared" si="168"/>
        <v/>
      </c>
      <c r="B1408" s="7" t="str">
        <f>IF($S1408="","",INT(($A1408-1)/Kontroll!$B$6)+1)</f>
        <v/>
      </c>
      <c r="C1408" s="7" t="str">
        <f>IF($S1408="","",MOD($A1408-1,Kontroll!$B$6)+1)</f>
        <v/>
      </c>
      <c r="D1408" s="15" t="str">
        <f>IF($S1408="","",INDEX(Transjer!$A$6:$A$125,$B1408))</f>
        <v/>
      </c>
      <c r="E1408" s="15" t="str">
        <f>IF($S1408="","",INDEX(Transjer!$B$6:$B$125,$B1408))</f>
        <v/>
      </c>
      <c r="F1408" s="16" t="str">
        <f>IF($S1408="","",INDEX(Transjer!$C$6:$C$125,$B1408))</f>
        <v/>
      </c>
      <c r="G1408" s="17" t="str">
        <f>IF($S1408="","",INDEX(Skjermingsrenter!$A$6:$A$35,$C1408))</f>
        <v/>
      </c>
      <c r="H1408" s="18" t="str">
        <f>IF($S1408="","",INDEX(Transjer!$D$6:$D$125,$B1408))</f>
        <v/>
      </c>
      <c r="I1408" s="18" t="str">
        <f>IF($S1408="","",INDEX(Transjer!$E$6:$E$125,$B1408))</f>
        <v/>
      </c>
      <c r="J1408" s="19" t="str">
        <f>IF($S1408="","",INDEX(Skjermingsrenter!$B$6:$B$35,$C1408))</f>
        <v/>
      </c>
      <c r="K1408" s="20" t="str">
        <f t="shared" si="169"/>
        <v/>
      </c>
      <c r="L1408" s="21" t="str">
        <f>IF($S1408="","",IF($G1408&lt;YEAR($F1408),0,$H1408*SUMIFS(Utbytter!$D$6:$D$1005,Utbytter!$A$6:$A$1005,$E1408,Utbytter!$B$6:$B$1005,"&gt;="&amp;$K1408,Utbytter!$B$6:$B$1005,"&lt;="&amp;DATE($G1408,12,31))))</f>
        <v/>
      </c>
      <c r="M1408" s="21" t="str">
        <f t="shared" si="175"/>
        <v/>
      </c>
      <c r="N1408" s="21" t="str">
        <f t="shared" si="170"/>
        <v/>
      </c>
      <c r="O1408" s="21" t="str">
        <f t="shared" si="171"/>
        <v/>
      </c>
      <c r="P1408" s="21" t="str">
        <f t="shared" si="172"/>
        <v/>
      </c>
      <c r="Q1408" s="21" t="str">
        <f t="shared" si="173"/>
        <v/>
      </c>
      <c r="R1408" s="21" t="str">
        <f t="shared" si="174"/>
        <v/>
      </c>
      <c r="S1408" s="7" t="str">
        <f>IF(ROW()-5&lt;=Kontroll!$B$8,1,"")</f>
        <v/>
      </c>
    </row>
    <row r="1409" spans="1:19" x14ac:dyDescent="0.2">
      <c r="A1409" s="7" t="str">
        <f t="shared" si="168"/>
        <v/>
      </c>
      <c r="B1409" s="7" t="str">
        <f>IF($S1409="","",INT(($A1409-1)/Kontroll!$B$6)+1)</f>
        <v/>
      </c>
      <c r="C1409" s="7" t="str">
        <f>IF($S1409="","",MOD($A1409-1,Kontroll!$B$6)+1)</f>
        <v/>
      </c>
      <c r="D1409" s="15" t="str">
        <f>IF($S1409="","",INDEX(Transjer!$A$6:$A$125,$B1409))</f>
        <v/>
      </c>
      <c r="E1409" s="15" t="str">
        <f>IF($S1409="","",INDEX(Transjer!$B$6:$B$125,$B1409))</f>
        <v/>
      </c>
      <c r="F1409" s="16" t="str">
        <f>IF($S1409="","",INDEX(Transjer!$C$6:$C$125,$B1409))</f>
        <v/>
      </c>
      <c r="G1409" s="17" t="str">
        <f>IF($S1409="","",INDEX(Skjermingsrenter!$A$6:$A$35,$C1409))</f>
        <v/>
      </c>
      <c r="H1409" s="18" t="str">
        <f>IF($S1409="","",INDEX(Transjer!$D$6:$D$125,$B1409))</f>
        <v/>
      </c>
      <c r="I1409" s="18" t="str">
        <f>IF($S1409="","",INDEX(Transjer!$E$6:$E$125,$B1409))</f>
        <v/>
      </c>
      <c r="J1409" s="19" t="str">
        <f>IF($S1409="","",INDEX(Skjermingsrenter!$B$6:$B$35,$C1409))</f>
        <v/>
      </c>
      <c r="K1409" s="20" t="str">
        <f t="shared" si="169"/>
        <v/>
      </c>
      <c r="L1409" s="21" t="str">
        <f>IF($S1409="","",IF($G1409&lt;YEAR($F1409),0,$H1409*SUMIFS(Utbytter!$D$6:$D$1005,Utbytter!$A$6:$A$1005,$E1409,Utbytter!$B$6:$B$1005,"&gt;="&amp;$K1409,Utbytter!$B$6:$B$1005,"&lt;="&amp;DATE($G1409,12,31))))</f>
        <v/>
      </c>
      <c r="M1409" s="21" t="str">
        <f t="shared" si="175"/>
        <v/>
      </c>
      <c r="N1409" s="21" t="str">
        <f t="shared" si="170"/>
        <v/>
      </c>
      <c r="O1409" s="21" t="str">
        <f t="shared" si="171"/>
        <v/>
      </c>
      <c r="P1409" s="21" t="str">
        <f t="shared" si="172"/>
        <v/>
      </c>
      <c r="Q1409" s="21" t="str">
        <f t="shared" si="173"/>
        <v/>
      </c>
      <c r="R1409" s="21" t="str">
        <f t="shared" si="174"/>
        <v/>
      </c>
      <c r="S1409" s="7" t="str">
        <f>IF(ROW()-5&lt;=Kontroll!$B$8,1,"")</f>
        <v/>
      </c>
    </row>
    <row r="1410" spans="1:19" x14ac:dyDescent="0.2">
      <c r="A1410" s="7" t="str">
        <f t="shared" si="168"/>
        <v/>
      </c>
      <c r="B1410" s="7" t="str">
        <f>IF($S1410="","",INT(($A1410-1)/Kontroll!$B$6)+1)</f>
        <v/>
      </c>
      <c r="C1410" s="7" t="str">
        <f>IF($S1410="","",MOD($A1410-1,Kontroll!$B$6)+1)</f>
        <v/>
      </c>
      <c r="D1410" s="15" t="str">
        <f>IF($S1410="","",INDEX(Transjer!$A$6:$A$125,$B1410))</f>
        <v/>
      </c>
      <c r="E1410" s="15" t="str">
        <f>IF($S1410="","",INDEX(Transjer!$B$6:$B$125,$B1410))</f>
        <v/>
      </c>
      <c r="F1410" s="16" t="str">
        <f>IF($S1410="","",INDEX(Transjer!$C$6:$C$125,$B1410))</f>
        <v/>
      </c>
      <c r="G1410" s="17" t="str">
        <f>IF($S1410="","",INDEX(Skjermingsrenter!$A$6:$A$35,$C1410))</f>
        <v/>
      </c>
      <c r="H1410" s="18" t="str">
        <f>IF($S1410="","",INDEX(Transjer!$D$6:$D$125,$B1410))</f>
        <v/>
      </c>
      <c r="I1410" s="18" t="str">
        <f>IF($S1410="","",INDEX(Transjer!$E$6:$E$125,$B1410))</f>
        <v/>
      </c>
      <c r="J1410" s="19" t="str">
        <f>IF($S1410="","",INDEX(Skjermingsrenter!$B$6:$B$35,$C1410))</f>
        <v/>
      </c>
      <c r="K1410" s="20" t="str">
        <f t="shared" si="169"/>
        <v/>
      </c>
      <c r="L1410" s="21" t="str">
        <f>IF($S1410="","",IF($G1410&lt;YEAR($F1410),0,$H1410*SUMIFS(Utbytter!$D$6:$D$1005,Utbytter!$A$6:$A$1005,$E1410,Utbytter!$B$6:$B$1005,"&gt;="&amp;$K1410,Utbytter!$B$6:$B$1005,"&lt;="&amp;DATE($G1410,12,31))))</f>
        <v/>
      </c>
      <c r="M1410" s="21" t="str">
        <f t="shared" si="175"/>
        <v/>
      </c>
      <c r="N1410" s="21" t="str">
        <f t="shared" si="170"/>
        <v/>
      </c>
      <c r="O1410" s="21" t="str">
        <f t="shared" si="171"/>
        <v/>
      </c>
      <c r="P1410" s="21" t="str">
        <f t="shared" si="172"/>
        <v/>
      </c>
      <c r="Q1410" s="21" t="str">
        <f t="shared" si="173"/>
        <v/>
      </c>
      <c r="R1410" s="21" t="str">
        <f t="shared" si="174"/>
        <v/>
      </c>
      <c r="S1410" s="7" t="str">
        <f>IF(ROW()-5&lt;=Kontroll!$B$8,1,"")</f>
        <v/>
      </c>
    </row>
    <row r="1411" spans="1:19" x14ac:dyDescent="0.2">
      <c r="A1411" s="7" t="str">
        <f t="shared" si="168"/>
        <v/>
      </c>
      <c r="B1411" s="7" t="str">
        <f>IF($S1411="","",INT(($A1411-1)/Kontroll!$B$6)+1)</f>
        <v/>
      </c>
      <c r="C1411" s="7" t="str">
        <f>IF($S1411="","",MOD($A1411-1,Kontroll!$B$6)+1)</f>
        <v/>
      </c>
      <c r="D1411" s="15" t="str">
        <f>IF($S1411="","",INDEX(Transjer!$A$6:$A$125,$B1411))</f>
        <v/>
      </c>
      <c r="E1411" s="15" t="str">
        <f>IF($S1411="","",INDEX(Transjer!$B$6:$B$125,$B1411))</f>
        <v/>
      </c>
      <c r="F1411" s="16" t="str">
        <f>IF($S1411="","",INDEX(Transjer!$C$6:$C$125,$B1411))</f>
        <v/>
      </c>
      <c r="G1411" s="17" t="str">
        <f>IF($S1411="","",INDEX(Skjermingsrenter!$A$6:$A$35,$C1411))</f>
        <v/>
      </c>
      <c r="H1411" s="18" t="str">
        <f>IF($S1411="","",INDEX(Transjer!$D$6:$D$125,$B1411))</f>
        <v/>
      </c>
      <c r="I1411" s="18" t="str">
        <f>IF($S1411="","",INDEX(Transjer!$E$6:$E$125,$B1411))</f>
        <v/>
      </c>
      <c r="J1411" s="19" t="str">
        <f>IF($S1411="","",INDEX(Skjermingsrenter!$B$6:$B$35,$C1411))</f>
        <v/>
      </c>
      <c r="K1411" s="20" t="str">
        <f t="shared" si="169"/>
        <v/>
      </c>
      <c r="L1411" s="21" t="str">
        <f>IF($S1411="","",IF($G1411&lt;YEAR($F1411),0,$H1411*SUMIFS(Utbytter!$D$6:$D$1005,Utbytter!$A$6:$A$1005,$E1411,Utbytter!$B$6:$B$1005,"&gt;="&amp;$K1411,Utbytter!$B$6:$B$1005,"&lt;="&amp;DATE($G1411,12,31))))</f>
        <v/>
      </c>
      <c r="M1411" s="21" t="str">
        <f t="shared" si="175"/>
        <v/>
      </c>
      <c r="N1411" s="21" t="str">
        <f t="shared" si="170"/>
        <v/>
      </c>
      <c r="O1411" s="21" t="str">
        <f t="shared" si="171"/>
        <v/>
      </c>
      <c r="P1411" s="21" t="str">
        <f t="shared" si="172"/>
        <v/>
      </c>
      <c r="Q1411" s="21" t="str">
        <f t="shared" si="173"/>
        <v/>
      </c>
      <c r="R1411" s="21" t="str">
        <f t="shared" si="174"/>
        <v/>
      </c>
      <c r="S1411" s="7" t="str">
        <f>IF(ROW()-5&lt;=Kontroll!$B$8,1,"")</f>
        <v/>
      </c>
    </row>
    <row r="1412" spans="1:19" x14ac:dyDescent="0.2">
      <c r="A1412" s="7" t="str">
        <f t="shared" si="168"/>
        <v/>
      </c>
      <c r="B1412" s="7" t="str">
        <f>IF($S1412="","",INT(($A1412-1)/Kontroll!$B$6)+1)</f>
        <v/>
      </c>
      <c r="C1412" s="7" t="str">
        <f>IF($S1412="","",MOD($A1412-1,Kontroll!$B$6)+1)</f>
        <v/>
      </c>
      <c r="D1412" s="15" t="str">
        <f>IF($S1412="","",INDEX(Transjer!$A$6:$A$125,$B1412))</f>
        <v/>
      </c>
      <c r="E1412" s="15" t="str">
        <f>IF($S1412="","",INDEX(Transjer!$B$6:$B$125,$B1412))</f>
        <v/>
      </c>
      <c r="F1412" s="16" t="str">
        <f>IF($S1412="","",INDEX(Transjer!$C$6:$C$125,$B1412))</f>
        <v/>
      </c>
      <c r="G1412" s="17" t="str">
        <f>IF($S1412="","",INDEX(Skjermingsrenter!$A$6:$A$35,$C1412))</f>
        <v/>
      </c>
      <c r="H1412" s="18" t="str">
        <f>IF($S1412="","",INDEX(Transjer!$D$6:$D$125,$B1412))</f>
        <v/>
      </c>
      <c r="I1412" s="18" t="str">
        <f>IF($S1412="","",INDEX(Transjer!$E$6:$E$125,$B1412))</f>
        <v/>
      </c>
      <c r="J1412" s="19" t="str">
        <f>IF($S1412="","",INDEX(Skjermingsrenter!$B$6:$B$35,$C1412))</f>
        <v/>
      </c>
      <c r="K1412" s="20" t="str">
        <f t="shared" si="169"/>
        <v/>
      </c>
      <c r="L1412" s="21" t="str">
        <f>IF($S1412="","",IF($G1412&lt;YEAR($F1412),0,$H1412*SUMIFS(Utbytter!$D$6:$D$1005,Utbytter!$A$6:$A$1005,$E1412,Utbytter!$B$6:$B$1005,"&gt;="&amp;$K1412,Utbytter!$B$6:$B$1005,"&lt;="&amp;DATE($G1412,12,31))))</f>
        <v/>
      </c>
      <c r="M1412" s="21" t="str">
        <f t="shared" si="175"/>
        <v/>
      </c>
      <c r="N1412" s="21" t="str">
        <f t="shared" si="170"/>
        <v/>
      </c>
      <c r="O1412" s="21" t="str">
        <f t="shared" si="171"/>
        <v/>
      </c>
      <c r="P1412" s="21" t="str">
        <f t="shared" si="172"/>
        <v/>
      </c>
      <c r="Q1412" s="21" t="str">
        <f t="shared" si="173"/>
        <v/>
      </c>
      <c r="R1412" s="21" t="str">
        <f t="shared" si="174"/>
        <v/>
      </c>
      <c r="S1412" s="7" t="str">
        <f>IF(ROW()-5&lt;=Kontroll!$B$8,1,"")</f>
        <v/>
      </c>
    </row>
    <row r="1413" spans="1:19" x14ac:dyDescent="0.2">
      <c r="A1413" s="7" t="str">
        <f t="shared" si="168"/>
        <v/>
      </c>
      <c r="B1413" s="7" t="str">
        <f>IF($S1413="","",INT(($A1413-1)/Kontroll!$B$6)+1)</f>
        <v/>
      </c>
      <c r="C1413" s="7" t="str">
        <f>IF($S1413="","",MOD($A1413-1,Kontroll!$B$6)+1)</f>
        <v/>
      </c>
      <c r="D1413" s="15" t="str">
        <f>IF($S1413="","",INDEX(Transjer!$A$6:$A$125,$B1413))</f>
        <v/>
      </c>
      <c r="E1413" s="15" t="str">
        <f>IF($S1413="","",INDEX(Transjer!$B$6:$B$125,$B1413))</f>
        <v/>
      </c>
      <c r="F1413" s="16" t="str">
        <f>IF($S1413="","",INDEX(Transjer!$C$6:$C$125,$B1413))</f>
        <v/>
      </c>
      <c r="G1413" s="17" t="str">
        <f>IF($S1413="","",INDEX(Skjermingsrenter!$A$6:$A$35,$C1413))</f>
        <v/>
      </c>
      <c r="H1413" s="18" t="str">
        <f>IF($S1413="","",INDEX(Transjer!$D$6:$D$125,$B1413))</f>
        <v/>
      </c>
      <c r="I1413" s="18" t="str">
        <f>IF($S1413="","",INDEX(Transjer!$E$6:$E$125,$B1413))</f>
        <v/>
      </c>
      <c r="J1413" s="19" t="str">
        <f>IF($S1413="","",INDEX(Skjermingsrenter!$B$6:$B$35,$C1413))</f>
        <v/>
      </c>
      <c r="K1413" s="20" t="str">
        <f t="shared" si="169"/>
        <v/>
      </c>
      <c r="L1413" s="21" t="str">
        <f>IF($S1413="","",IF($G1413&lt;YEAR($F1413),0,$H1413*SUMIFS(Utbytter!$D$6:$D$1005,Utbytter!$A$6:$A$1005,$E1413,Utbytter!$B$6:$B$1005,"&gt;="&amp;$K1413,Utbytter!$B$6:$B$1005,"&lt;="&amp;DATE($G1413,12,31))))</f>
        <v/>
      </c>
      <c r="M1413" s="21" t="str">
        <f t="shared" si="175"/>
        <v/>
      </c>
      <c r="N1413" s="21" t="str">
        <f t="shared" si="170"/>
        <v/>
      </c>
      <c r="O1413" s="21" t="str">
        <f t="shared" si="171"/>
        <v/>
      </c>
      <c r="P1413" s="21" t="str">
        <f t="shared" si="172"/>
        <v/>
      </c>
      <c r="Q1413" s="21" t="str">
        <f t="shared" si="173"/>
        <v/>
      </c>
      <c r="R1413" s="21" t="str">
        <f t="shared" si="174"/>
        <v/>
      </c>
      <c r="S1413" s="7" t="str">
        <f>IF(ROW()-5&lt;=Kontroll!$B$8,1,"")</f>
        <v/>
      </c>
    </row>
    <row r="1414" spans="1:19" x14ac:dyDescent="0.2">
      <c r="A1414" s="7" t="str">
        <f t="shared" ref="A1414:A1477" si="176">IF($S1414="","",ROW()-5)</f>
        <v/>
      </c>
      <c r="B1414" s="7" t="str">
        <f>IF($S1414="","",INT(($A1414-1)/Kontroll!$B$6)+1)</f>
        <v/>
      </c>
      <c r="C1414" s="7" t="str">
        <f>IF($S1414="","",MOD($A1414-1,Kontroll!$B$6)+1)</f>
        <v/>
      </c>
      <c r="D1414" s="15" t="str">
        <f>IF($S1414="","",INDEX(Transjer!$A$6:$A$125,$B1414))</f>
        <v/>
      </c>
      <c r="E1414" s="15" t="str">
        <f>IF($S1414="","",INDEX(Transjer!$B$6:$B$125,$B1414))</f>
        <v/>
      </c>
      <c r="F1414" s="16" t="str">
        <f>IF($S1414="","",INDEX(Transjer!$C$6:$C$125,$B1414))</f>
        <v/>
      </c>
      <c r="G1414" s="17" t="str">
        <f>IF($S1414="","",INDEX(Skjermingsrenter!$A$6:$A$35,$C1414))</f>
        <v/>
      </c>
      <c r="H1414" s="18" t="str">
        <f>IF($S1414="","",INDEX(Transjer!$D$6:$D$125,$B1414))</f>
        <v/>
      </c>
      <c r="I1414" s="18" t="str">
        <f>IF($S1414="","",INDEX(Transjer!$E$6:$E$125,$B1414))</f>
        <v/>
      </c>
      <c r="J1414" s="19" t="str">
        <f>IF($S1414="","",INDEX(Skjermingsrenter!$B$6:$B$35,$C1414))</f>
        <v/>
      </c>
      <c r="K1414" s="20" t="str">
        <f t="shared" ref="K1414:K1477" si="177">IF($S1414="","",MAX(DATE($G1414,1,1),$F1414))</f>
        <v/>
      </c>
      <c r="L1414" s="21" t="str">
        <f>IF($S1414="","",IF($G1414&lt;YEAR($F1414),0,$H1414*SUMIFS(Utbytter!$D$6:$D$1005,Utbytter!$A$6:$A$1005,$E1414,Utbytter!$B$6:$B$1005,"&gt;="&amp;$K1414,Utbytter!$B$6:$B$1005,"&lt;="&amp;DATE($G1414,12,31))))</f>
        <v/>
      </c>
      <c r="M1414" s="21" t="str">
        <f t="shared" si="175"/>
        <v/>
      </c>
      <c r="N1414" s="21" t="str">
        <f t="shared" ref="N1414:N1477" si="178">IF($S1414="","",IF($F1414&lt;=DATE($G1414,12,31),($I1414+$M1414)*$J1414,0))</f>
        <v/>
      </c>
      <c r="O1414" s="21" t="str">
        <f t="shared" ref="O1414:O1477" si="179">IF($S1414="","",$M1414+$N1414)</f>
        <v/>
      </c>
      <c r="P1414" s="21" t="str">
        <f t="shared" ref="P1414:P1477" si="180">IF($S1414="","",MIN($L1414,$O1414))</f>
        <v/>
      </c>
      <c r="Q1414" s="21" t="str">
        <f t="shared" ref="Q1414:Q1477" si="181">IF($S1414="","",$O1414-$P1414)</f>
        <v/>
      </c>
      <c r="R1414" s="21" t="str">
        <f t="shared" ref="R1414:R1477" si="182">IF($S1414="","",$L1414-$P1414)</f>
        <v/>
      </c>
      <c r="S1414" s="7" t="str">
        <f>IF(ROW()-5&lt;=Kontroll!$B$8,1,"")</f>
        <v/>
      </c>
    </row>
    <row r="1415" spans="1:19" x14ac:dyDescent="0.2">
      <c r="A1415" s="7" t="str">
        <f t="shared" si="176"/>
        <v/>
      </c>
      <c r="B1415" s="7" t="str">
        <f>IF($S1415="","",INT(($A1415-1)/Kontroll!$B$6)+1)</f>
        <v/>
      </c>
      <c r="C1415" s="7" t="str">
        <f>IF($S1415="","",MOD($A1415-1,Kontroll!$B$6)+1)</f>
        <v/>
      </c>
      <c r="D1415" s="15" t="str">
        <f>IF($S1415="","",INDEX(Transjer!$A$6:$A$125,$B1415))</f>
        <v/>
      </c>
      <c r="E1415" s="15" t="str">
        <f>IF($S1415="","",INDEX(Transjer!$B$6:$B$125,$B1415))</f>
        <v/>
      </c>
      <c r="F1415" s="16" t="str">
        <f>IF($S1415="","",INDEX(Transjer!$C$6:$C$125,$B1415))</f>
        <v/>
      </c>
      <c r="G1415" s="17" t="str">
        <f>IF($S1415="","",INDEX(Skjermingsrenter!$A$6:$A$35,$C1415))</f>
        <v/>
      </c>
      <c r="H1415" s="18" t="str">
        <f>IF($S1415="","",INDEX(Transjer!$D$6:$D$125,$B1415))</f>
        <v/>
      </c>
      <c r="I1415" s="18" t="str">
        <f>IF($S1415="","",INDEX(Transjer!$E$6:$E$125,$B1415))</f>
        <v/>
      </c>
      <c r="J1415" s="19" t="str">
        <f>IF($S1415="","",INDEX(Skjermingsrenter!$B$6:$B$35,$C1415))</f>
        <v/>
      </c>
      <c r="K1415" s="20" t="str">
        <f t="shared" si="177"/>
        <v/>
      </c>
      <c r="L1415" s="21" t="str">
        <f>IF($S1415="","",IF($G1415&lt;YEAR($F1415),0,$H1415*SUMIFS(Utbytter!$D$6:$D$1005,Utbytter!$A$6:$A$1005,$E1415,Utbytter!$B$6:$B$1005,"&gt;="&amp;$K1415,Utbytter!$B$6:$B$1005,"&lt;="&amp;DATE($G1415,12,31))))</f>
        <v/>
      </c>
      <c r="M1415" s="21" t="str">
        <f t="shared" ref="M1415:M1478" si="183">IF($S1415="","",IF($C1415=1,0,IF($D1415=$D1414,$Q1414,0)))</f>
        <v/>
      </c>
      <c r="N1415" s="21" t="str">
        <f t="shared" si="178"/>
        <v/>
      </c>
      <c r="O1415" s="21" t="str">
        <f t="shared" si="179"/>
        <v/>
      </c>
      <c r="P1415" s="21" t="str">
        <f t="shared" si="180"/>
        <v/>
      </c>
      <c r="Q1415" s="21" t="str">
        <f t="shared" si="181"/>
        <v/>
      </c>
      <c r="R1415" s="21" t="str">
        <f t="shared" si="182"/>
        <v/>
      </c>
      <c r="S1415" s="7" t="str">
        <f>IF(ROW()-5&lt;=Kontroll!$B$8,1,"")</f>
        <v/>
      </c>
    </row>
    <row r="1416" spans="1:19" x14ac:dyDescent="0.2">
      <c r="A1416" s="7" t="str">
        <f t="shared" si="176"/>
        <v/>
      </c>
      <c r="B1416" s="7" t="str">
        <f>IF($S1416="","",INT(($A1416-1)/Kontroll!$B$6)+1)</f>
        <v/>
      </c>
      <c r="C1416" s="7" t="str">
        <f>IF($S1416="","",MOD($A1416-1,Kontroll!$B$6)+1)</f>
        <v/>
      </c>
      <c r="D1416" s="15" t="str">
        <f>IF($S1416="","",INDEX(Transjer!$A$6:$A$125,$B1416))</f>
        <v/>
      </c>
      <c r="E1416" s="15" t="str">
        <f>IF($S1416="","",INDEX(Transjer!$B$6:$B$125,$B1416))</f>
        <v/>
      </c>
      <c r="F1416" s="16" t="str">
        <f>IF($S1416="","",INDEX(Transjer!$C$6:$C$125,$B1416))</f>
        <v/>
      </c>
      <c r="G1416" s="17" t="str">
        <f>IF($S1416="","",INDEX(Skjermingsrenter!$A$6:$A$35,$C1416))</f>
        <v/>
      </c>
      <c r="H1416" s="18" t="str">
        <f>IF($S1416="","",INDEX(Transjer!$D$6:$D$125,$B1416))</f>
        <v/>
      </c>
      <c r="I1416" s="18" t="str">
        <f>IF($S1416="","",INDEX(Transjer!$E$6:$E$125,$B1416))</f>
        <v/>
      </c>
      <c r="J1416" s="19" t="str">
        <f>IF($S1416="","",INDEX(Skjermingsrenter!$B$6:$B$35,$C1416))</f>
        <v/>
      </c>
      <c r="K1416" s="20" t="str">
        <f t="shared" si="177"/>
        <v/>
      </c>
      <c r="L1416" s="21" t="str">
        <f>IF($S1416="","",IF($G1416&lt;YEAR($F1416),0,$H1416*SUMIFS(Utbytter!$D$6:$D$1005,Utbytter!$A$6:$A$1005,$E1416,Utbytter!$B$6:$B$1005,"&gt;="&amp;$K1416,Utbytter!$B$6:$B$1005,"&lt;="&amp;DATE($G1416,12,31))))</f>
        <v/>
      </c>
      <c r="M1416" s="21" t="str">
        <f t="shared" si="183"/>
        <v/>
      </c>
      <c r="N1416" s="21" t="str">
        <f t="shared" si="178"/>
        <v/>
      </c>
      <c r="O1416" s="21" t="str">
        <f t="shared" si="179"/>
        <v/>
      </c>
      <c r="P1416" s="21" t="str">
        <f t="shared" si="180"/>
        <v/>
      </c>
      <c r="Q1416" s="21" t="str">
        <f t="shared" si="181"/>
        <v/>
      </c>
      <c r="R1416" s="21" t="str">
        <f t="shared" si="182"/>
        <v/>
      </c>
      <c r="S1416" s="7" t="str">
        <f>IF(ROW()-5&lt;=Kontroll!$B$8,1,"")</f>
        <v/>
      </c>
    </row>
    <row r="1417" spans="1:19" x14ac:dyDescent="0.2">
      <c r="A1417" s="7" t="str">
        <f t="shared" si="176"/>
        <v/>
      </c>
      <c r="B1417" s="7" t="str">
        <f>IF($S1417="","",INT(($A1417-1)/Kontroll!$B$6)+1)</f>
        <v/>
      </c>
      <c r="C1417" s="7" t="str">
        <f>IF($S1417="","",MOD($A1417-1,Kontroll!$B$6)+1)</f>
        <v/>
      </c>
      <c r="D1417" s="15" t="str">
        <f>IF($S1417="","",INDEX(Transjer!$A$6:$A$125,$B1417))</f>
        <v/>
      </c>
      <c r="E1417" s="15" t="str">
        <f>IF($S1417="","",INDEX(Transjer!$B$6:$B$125,$B1417))</f>
        <v/>
      </c>
      <c r="F1417" s="16" t="str">
        <f>IF($S1417="","",INDEX(Transjer!$C$6:$C$125,$B1417))</f>
        <v/>
      </c>
      <c r="G1417" s="17" t="str">
        <f>IF($S1417="","",INDEX(Skjermingsrenter!$A$6:$A$35,$C1417))</f>
        <v/>
      </c>
      <c r="H1417" s="18" t="str">
        <f>IF($S1417="","",INDEX(Transjer!$D$6:$D$125,$B1417))</f>
        <v/>
      </c>
      <c r="I1417" s="18" t="str">
        <f>IF($S1417="","",INDEX(Transjer!$E$6:$E$125,$B1417))</f>
        <v/>
      </c>
      <c r="J1417" s="19" t="str">
        <f>IF($S1417="","",INDEX(Skjermingsrenter!$B$6:$B$35,$C1417))</f>
        <v/>
      </c>
      <c r="K1417" s="20" t="str">
        <f t="shared" si="177"/>
        <v/>
      </c>
      <c r="L1417" s="21" t="str">
        <f>IF($S1417="","",IF($G1417&lt;YEAR($F1417),0,$H1417*SUMIFS(Utbytter!$D$6:$D$1005,Utbytter!$A$6:$A$1005,$E1417,Utbytter!$B$6:$B$1005,"&gt;="&amp;$K1417,Utbytter!$B$6:$B$1005,"&lt;="&amp;DATE($G1417,12,31))))</f>
        <v/>
      </c>
      <c r="M1417" s="21" t="str">
        <f t="shared" si="183"/>
        <v/>
      </c>
      <c r="N1417" s="21" t="str">
        <f t="shared" si="178"/>
        <v/>
      </c>
      <c r="O1417" s="21" t="str">
        <f t="shared" si="179"/>
        <v/>
      </c>
      <c r="P1417" s="21" t="str">
        <f t="shared" si="180"/>
        <v/>
      </c>
      <c r="Q1417" s="21" t="str">
        <f t="shared" si="181"/>
        <v/>
      </c>
      <c r="R1417" s="21" t="str">
        <f t="shared" si="182"/>
        <v/>
      </c>
      <c r="S1417" s="7" t="str">
        <f>IF(ROW()-5&lt;=Kontroll!$B$8,1,"")</f>
        <v/>
      </c>
    </row>
    <row r="1418" spans="1:19" x14ac:dyDescent="0.2">
      <c r="A1418" s="7" t="str">
        <f t="shared" si="176"/>
        <v/>
      </c>
      <c r="B1418" s="7" t="str">
        <f>IF($S1418="","",INT(($A1418-1)/Kontroll!$B$6)+1)</f>
        <v/>
      </c>
      <c r="C1418" s="7" t="str">
        <f>IF($S1418="","",MOD($A1418-1,Kontroll!$B$6)+1)</f>
        <v/>
      </c>
      <c r="D1418" s="15" t="str">
        <f>IF($S1418="","",INDEX(Transjer!$A$6:$A$125,$B1418))</f>
        <v/>
      </c>
      <c r="E1418" s="15" t="str">
        <f>IF($S1418="","",INDEX(Transjer!$B$6:$B$125,$B1418))</f>
        <v/>
      </c>
      <c r="F1418" s="16" t="str">
        <f>IF($S1418="","",INDEX(Transjer!$C$6:$C$125,$B1418))</f>
        <v/>
      </c>
      <c r="G1418" s="17" t="str">
        <f>IF($S1418="","",INDEX(Skjermingsrenter!$A$6:$A$35,$C1418))</f>
        <v/>
      </c>
      <c r="H1418" s="18" t="str">
        <f>IF($S1418="","",INDEX(Transjer!$D$6:$D$125,$B1418))</f>
        <v/>
      </c>
      <c r="I1418" s="18" t="str">
        <f>IF($S1418="","",INDEX(Transjer!$E$6:$E$125,$B1418))</f>
        <v/>
      </c>
      <c r="J1418" s="19" t="str">
        <f>IF($S1418="","",INDEX(Skjermingsrenter!$B$6:$B$35,$C1418))</f>
        <v/>
      </c>
      <c r="K1418" s="20" t="str">
        <f t="shared" si="177"/>
        <v/>
      </c>
      <c r="L1418" s="21" t="str">
        <f>IF($S1418="","",IF($G1418&lt;YEAR($F1418),0,$H1418*SUMIFS(Utbytter!$D$6:$D$1005,Utbytter!$A$6:$A$1005,$E1418,Utbytter!$B$6:$B$1005,"&gt;="&amp;$K1418,Utbytter!$B$6:$B$1005,"&lt;="&amp;DATE($G1418,12,31))))</f>
        <v/>
      </c>
      <c r="M1418" s="21" t="str">
        <f t="shared" si="183"/>
        <v/>
      </c>
      <c r="N1418" s="21" t="str">
        <f t="shared" si="178"/>
        <v/>
      </c>
      <c r="O1418" s="21" t="str">
        <f t="shared" si="179"/>
        <v/>
      </c>
      <c r="P1418" s="21" t="str">
        <f t="shared" si="180"/>
        <v/>
      </c>
      <c r="Q1418" s="21" t="str">
        <f t="shared" si="181"/>
        <v/>
      </c>
      <c r="R1418" s="21" t="str">
        <f t="shared" si="182"/>
        <v/>
      </c>
      <c r="S1418" s="7" t="str">
        <f>IF(ROW()-5&lt;=Kontroll!$B$8,1,"")</f>
        <v/>
      </c>
    </row>
    <row r="1419" spans="1:19" x14ac:dyDescent="0.2">
      <c r="A1419" s="7" t="str">
        <f t="shared" si="176"/>
        <v/>
      </c>
      <c r="B1419" s="7" t="str">
        <f>IF($S1419="","",INT(($A1419-1)/Kontroll!$B$6)+1)</f>
        <v/>
      </c>
      <c r="C1419" s="7" t="str">
        <f>IF($S1419="","",MOD($A1419-1,Kontroll!$B$6)+1)</f>
        <v/>
      </c>
      <c r="D1419" s="15" t="str">
        <f>IF($S1419="","",INDEX(Transjer!$A$6:$A$125,$B1419))</f>
        <v/>
      </c>
      <c r="E1419" s="15" t="str">
        <f>IF($S1419="","",INDEX(Transjer!$B$6:$B$125,$B1419))</f>
        <v/>
      </c>
      <c r="F1419" s="16" t="str">
        <f>IF($S1419="","",INDEX(Transjer!$C$6:$C$125,$B1419))</f>
        <v/>
      </c>
      <c r="G1419" s="17" t="str">
        <f>IF($S1419="","",INDEX(Skjermingsrenter!$A$6:$A$35,$C1419))</f>
        <v/>
      </c>
      <c r="H1419" s="18" t="str">
        <f>IF($S1419="","",INDEX(Transjer!$D$6:$D$125,$B1419))</f>
        <v/>
      </c>
      <c r="I1419" s="18" t="str">
        <f>IF($S1419="","",INDEX(Transjer!$E$6:$E$125,$B1419))</f>
        <v/>
      </c>
      <c r="J1419" s="19" t="str">
        <f>IF($S1419="","",INDEX(Skjermingsrenter!$B$6:$B$35,$C1419))</f>
        <v/>
      </c>
      <c r="K1419" s="20" t="str">
        <f t="shared" si="177"/>
        <v/>
      </c>
      <c r="L1419" s="21" t="str">
        <f>IF($S1419="","",IF($G1419&lt;YEAR($F1419),0,$H1419*SUMIFS(Utbytter!$D$6:$D$1005,Utbytter!$A$6:$A$1005,$E1419,Utbytter!$B$6:$B$1005,"&gt;="&amp;$K1419,Utbytter!$B$6:$B$1005,"&lt;="&amp;DATE($G1419,12,31))))</f>
        <v/>
      </c>
      <c r="M1419" s="21" t="str">
        <f t="shared" si="183"/>
        <v/>
      </c>
      <c r="N1419" s="21" t="str">
        <f t="shared" si="178"/>
        <v/>
      </c>
      <c r="O1419" s="21" t="str">
        <f t="shared" si="179"/>
        <v/>
      </c>
      <c r="P1419" s="21" t="str">
        <f t="shared" si="180"/>
        <v/>
      </c>
      <c r="Q1419" s="21" t="str">
        <f t="shared" si="181"/>
        <v/>
      </c>
      <c r="R1419" s="21" t="str">
        <f t="shared" si="182"/>
        <v/>
      </c>
      <c r="S1419" s="7" t="str">
        <f>IF(ROW()-5&lt;=Kontroll!$B$8,1,"")</f>
        <v/>
      </c>
    </row>
    <row r="1420" spans="1:19" x14ac:dyDescent="0.2">
      <c r="A1420" s="7" t="str">
        <f t="shared" si="176"/>
        <v/>
      </c>
      <c r="B1420" s="7" t="str">
        <f>IF($S1420="","",INT(($A1420-1)/Kontroll!$B$6)+1)</f>
        <v/>
      </c>
      <c r="C1420" s="7" t="str">
        <f>IF($S1420="","",MOD($A1420-1,Kontroll!$B$6)+1)</f>
        <v/>
      </c>
      <c r="D1420" s="15" t="str">
        <f>IF($S1420="","",INDEX(Transjer!$A$6:$A$125,$B1420))</f>
        <v/>
      </c>
      <c r="E1420" s="15" t="str">
        <f>IF($S1420="","",INDEX(Transjer!$B$6:$B$125,$B1420))</f>
        <v/>
      </c>
      <c r="F1420" s="16" t="str">
        <f>IF($S1420="","",INDEX(Transjer!$C$6:$C$125,$B1420))</f>
        <v/>
      </c>
      <c r="G1420" s="17" t="str">
        <f>IF($S1420="","",INDEX(Skjermingsrenter!$A$6:$A$35,$C1420))</f>
        <v/>
      </c>
      <c r="H1420" s="18" t="str">
        <f>IF($S1420="","",INDEX(Transjer!$D$6:$D$125,$B1420))</f>
        <v/>
      </c>
      <c r="I1420" s="18" t="str">
        <f>IF($S1420="","",INDEX(Transjer!$E$6:$E$125,$B1420))</f>
        <v/>
      </c>
      <c r="J1420" s="19" t="str">
        <f>IF($S1420="","",INDEX(Skjermingsrenter!$B$6:$B$35,$C1420))</f>
        <v/>
      </c>
      <c r="K1420" s="20" t="str">
        <f t="shared" si="177"/>
        <v/>
      </c>
      <c r="L1420" s="21" t="str">
        <f>IF($S1420="","",IF($G1420&lt;YEAR($F1420),0,$H1420*SUMIFS(Utbytter!$D$6:$D$1005,Utbytter!$A$6:$A$1005,$E1420,Utbytter!$B$6:$B$1005,"&gt;="&amp;$K1420,Utbytter!$B$6:$B$1005,"&lt;="&amp;DATE($G1420,12,31))))</f>
        <v/>
      </c>
      <c r="M1420" s="21" t="str">
        <f t="shared" si="183"/>
        <v/>
      </c>
      <c r="N1420" s="21" t="str">
        <f t="shared" si="178"/>
        <v/>
      </c>
      <c r="O1420" s="21" t="str">
        <f t="shared" si="179"/>
        <v/>
      </c>
      <c r="P1420" s="21" t="str">
        <f t="shared" si="180"/>
        <v/>
      </c>
      <c r="Q1420" s="21" t="str">
        <f t="shared" si="181"/>
        <v/>
      </c>
      <c r="R1420" s="21" t="str">
        <f t="shared" si="182"/>
        <v/>
      </c>
      <c r="S1420" s="7" t="str">
        <f>IF(ROW()-5&lt;=Kontroll!$B$8,1,"")</f>
        <v/>
      </c>
    </row>
    <row r="1421" spans="1:19" x14ac:dyDescent="0.2">
      <c r="A1421" s="7" t="str">
        <f t="shared" si="176"/>
        <v/>
      </c>
      <c r="B1421" s="7" t="str">
        <f>IF($S1421="","",INT(($A1421-1)/Kontroll!$B$6)+1)</f>
        <v/>
      </c>
      <c r="C1421" s="7" t="str">
        <f>IF($S1421="","",MOD($A1421-1,Kontroll!$B$6)+1)</f>
        <v/>
      </c>
      <c r="D1421" s="15" t="str">
        <f>IF($S1421="","",INDEX(Transjer!$A$6:$A$125,$B1421))</f>
        <v/>
      </c>
      <c r="E1421" s="15" t="str">
        <f>IF($S1421="","",INDEX(Transjer!$B$6:$B$125,$B1421))</f>
        <v/>
      </c>
      <c r="F1421" s="16" t="str">
        <f>IF($S1421="","",INDEX(Transjer!$C$6:$C$125,$B1421))</f>
        <v/>
      </c>
      <c r="G1421" s="17" t="str">
        <f>IF($S1421="","",INDEX(Skjermingsrenter!$A$6:$A$35,$C1421))</f>
        <v/>
      </c>
      <c r="H1421" s="18" t="str">
        <f>IF($S1421="","",INDEX(Transjer!$D$6:$D$125,$B1421))</f>
        <v/>
      </c>
      <c r="I1421" s="18" t="str">
        <f>IF($S1421="","",INDEX(Transjer!$E$6:$E$125,$B1421))</f>
        <v/>
      </c>
      <c r="J1421" s="19" t="str">
        <f>IF($S1421="","",INDEX(Skjermingsrenter!$B$6:$B$35,$C1421))</f>
        <v/>
      </c>
      <c r="K1421" s="20" t="str">
        <f t="shared" si="177"/>
        <v/>
      </c>
      <c r="L1421" s="21" t="str">
        <f>IF($S1421="","",IF($G1421&lt;YEAR($F1421),0,$H1421*SUMIFS(Utbytter!$D$6:$D$1005,Utbytter!$A$6:$A$1005,$E1421,Utbytter!$B$6:$B$1005,"&gt;="&amp;$K1421,Utbytter!$B$6:$B$1005,"&lt;="&amp;DATE($G1421,12,31))))</f>
        <v/>
      </c>
      <c r="M1421" s="21" t="str">
        <f t="shared" si="183"/>
        <v/>
      </c>
      <c r="N1421" s="21" t="str">
        <f t="shared" si="178"/>
        <v/>
      </c>
      <c r="O1421" s="21" t="str">
        <f t="shared" si="179"/>
        <v/>
      </c>
      <c r="P1421" s="21" t="str">
        <f t="shared" si="180"/>
        <v/>
      </c>
      <c r="Q1421" s="21" t="str">
        <f t="shared" si="181"/>
        <v/>
      </c>
      <c r="R1421" s="21" t="str">
        <f t="shared" si="182"/>
        <v/>
      </c>
      <c r="S1421" s="7" t="str">
        <f>IF(ROW()-5&lt;=Kontroll!$B$8,1,"")</f>
        <v/>
      </c>
    </row>
    <row r="1422" spans="1:19" x14ac:dyDescent="0.2">
      <c r="A1422" s="7" t="str">
        <f t="shared" si="176"/>
        <v/>
      </c>
      <c r="B1422" s="7" t="str">
        <f>IF($S1422="","",INT(($A1422-1)/Kontroll!$B$6)+1)</f>
        <v/>
      </c>
      <c r="C1422" s="7" t="str">
        <f>IF($S1422="","",MOD($A1422-1,Kontroll!$B$6)+1)</f>
        <v/>
      </c>
      <c r="D1422" s="15" t="str">
        <f>IF($S1422="","",INDEX(Transjer!$A$6:$A$125,$B1422))</f>
        <v/>
      </c>
      <c r="E1422" s="15" t="str">
        <f>IF($S1422="","",INDEX(Transjer!$B$6:$B$125,$B1422))</f>
        <v/>
      </c>
      <c r="F1422" s="16" t="str">
        <f>IF($S1422="","",INDEX(Transjer!$C$6:$C$125,$B1422))</f>
        <v/>
      </c>
      <c r="G1422" s="17" t="str">
        <f>IF($S1422="","",INDEX(Skjermingsrenter!$A$6:$A$35,$C1422))</f>
        <v/>
      </c>
      <c r="H1422" s="18" t="str">
        <f>IF($S1422="","",INDEX(Transjer!$D$6:$D$125,$B1422))</f>
        <v/>
      </c>
      <c r="I1422" s="18" t="str">
        <f>IF($S1422="","",INDEX(Transjer!$E$6:$E$125,$B1422))</f>
        <v/>
      </c>
      <c r="J1422" s="19" t="str">
        <f>IF($S1422="","",INDEX(Skjermingsrenter!$B$6:$B$35,$C1422))</f>
        <v/>
      </c>
      <c r="K1422" s="20" t="str">
        <f t="shared" si="177"/>
        <v/>
      </c>
      <c r="L1422" s="21" t="str">
        <f>IF($S1422="","",IF($G1422&lt;YEAR($F1422),0,$H1422*SUMIFS(Utbytter!$D$6:$D$1005,Utbytter!$A$6:$A$1005,$E1422,Utbytter!$B$6:$B$1005,"&gt;="&amp;$K1422,Utbytter!$B$6:$B$1005,"&lt;="&amp;DATE($G1422,12,31))))</f>
        <v/>
      </c>
      <c r="M1422" s="21" t="str">
        <f t="shared" si="183"/>
        <v/>
      </c>
      <c r="N1422" s="21" t="str">
        <f t="shared" si="178"/>
        <v/>
      </c>
      <c r="O1422" s="21" t="str">
        <f t="shared" si="179"/>
        <v/>
      </c>
      <c r="P1422" s="21" t="str">
        <f t="shared" si="180"/>
        <v/>
      </c>
      <c r="Q1422" s="21" t="str">
        <f t="shared" si="181"/>
        <v/>
      </c>
      <c r="R1422" s="21" t="str">
        <f t="shared" si="182"/>
        <v/>
      </c>
      <c r="S1422" s="7" t="str">
        <f>IF(ROW()-5&lt;=Kontroll!$B$8,1,"")</f>
        <v/>
      </c>
    </row>
    <row r="1423" spans="1:19" x14ac:dyDescent="0.2">
      <c r="A1423" s="7" t="str">
        <f t="shared" si="176"/>
        <v/>
      </c>
      <c r="B1423" s="7" t="str">
        <f>IF($S1423="","",INT(($A1423-1)/Kontroll!$B$6)+1)</f>
        <v/>
      </c>
      <c r="C1423" s="7" t="str">
        <f>IF($S1423="","",MOD($A1423-1,Kontroll!$B$6)+1)</f>
        <v/>
      </c>
      <c r="D1423" s="15" t="str">
        <f>IF($S1423="","",INDEX(Transjer!$A$6:$A$125,$B1423))</f>
        <v/>
      </c>
      <c r="E1423" s="15" t="str">
        <f>IF($S1423="","",INDEX(Transjer!$B$6:$B$125,$B1423))</f>
        <v/>
      </c>
      <c r="F1423" s="16" t="str">
        <f>IF($S1423="","",INDEX(Transjer!$C$6:$C$125,$B1423))</f>
        <v/>
      </c>
      <c r="G1423" s="17" t="str">
        <f>IF($S1423="","",INDEX(Skjermingsrenter!$A$6:$A$35,$C1423))</f>
        <v/>
      </c>
      <c r="H1423" s="18" t="str">
        <f>IF($S1423="","",INDEX(Transjer!$D$6:$D$125,$B1423))</f>
        <v/>
      </c>
      <c r="I1423" s="18" t="str">
        <f>IF($S1423="","",INDEX(Transjer!$E$6:$E$125,$B1423))</f>
        <v/>
      </c>
      <c r="J1423" s="19" t="str">
        <f>IF($S1423="","",INDEX(Skjermingsrenter!$B$6:$B$35,$C1423))</f>
        <v/>
      </c>
      <c r="K1423" s="20" t="str">
        <f t="shared" si="177"/>
        <v/>
      </c>
      <c r="L1423" s="21" t="str">
        <f>IF($S1423="","",IF($G1423&lt;YEAR($F1423),0,$H1423*SUMIFS(Utbytter!$D$6:$D$1005,Utbytter!$A$6:$A$1005,$E1423,Utbytter!$B$6:$B$1005,"&gt;="&amp;$K1423,Utbytter!$B$6:$B$1005,"&lt;="&amp;DATE($G1423,12,31))))</f>
        <v/>
      </c>
      <c r="M1423" s="21" t="str">
        <f t="shared" si="183"/>
        <v/>
      </c>
      <c r="N1423" s="21" t="str">
        <f t="shared" si="178"/>
        <v/>
      </c>
      <c r="O1423" s="21" t="str">
        <f t="shared" si="179"/>
        <v/>
      </c>
      <c r="P1423" s="21" t="str">
        <f t="shared" si="180"/>
        <v/>
      </c>
      <c r="Q1423" s="21" t="str">
        <f t="shared" si="181"/>
        <v/>
      </c>
      <c r="R1423" s="21" t="str">
        <f t="shared" si="182"/>
        <v/>
      </c>
      <c r="S1423" s="7" t="str">
        <f>IF(ROW()-5&lt;=Kontroll!$B$8,1,"")</f>
        <v/>
      </c>
    </row>
    <row r="1424" spans="1:19" x14ac:dyDescent="0.2">
      <c r="A1424" s="7" t="str">
        <f t="shared" si="176"/>
        <v/>
      </c>
      <c r="B1424" s="7" t="str">
        <f>IF($S1424="","",INT(($A1424-1)/Kontroll!$B$6)+1)</f>
        <v/>
      </c>
      <c r="C1424" s="7" t="str">
        <f>IF($S1424="","",MOD($A1424-1,Kontroll!$B$6)+1)</f>
        <v/>
      </c>
      <c r="D1424" s="15" t="str">
        <f>IF($S1424="","",INDEX(Transjer!$A$6:$A$125,$B1424))</f>
        <v/>
      </c>
      <c r="E1424" s="15" t="str">
        <f>IF($S1424="","",INDEX(Transjer!$B$6:$B$125,$B1424))</f>
        <v/>
      </c>
      <c r="F1424" s="16" t="str">
        <f>IF($S1424="","",INDEX(Transjer!$C$6:$C$125,$B1424))</f>
        <v/>
      </c>
      <c r="G1424" s="17" t="str">
        <f>IF($S1424="","",INDEX(Skjermingsrenter!$A$6:$A$35,$C1424))</f>
        <v/>
      </c>
      <c r="H1424" s="18" t="str">
        <f>IF($S1424="","",INDEX(Transjer!$D$6:$D$125,$B1424))</f>
        <v/>
      </c>
      <c r="I1424" s="18" t="str">
        <f>IF($S1424="","",INDEX(Transjer!$E$6:$E$125,$B1424))</f>
        <v/>
      </c>
      <c r="J1424" s="19" t="str">
        <f>IF($S1424="","",INDEX(Skjermingsrenter!$B$6:$B$35,$C1424))</f>
        <v/>
      </c>
      <c r="K1424" s="20" t="str">
        <f t="shared" si="177"/>
        <v/>
      </c>
      <c r="L1424" s="21" t="str">
        <f>IF($S1424="","",IF($G1424&lt;YEAR($F1424),0,$H1424*SUMIFS(Utbytter!$D$6:$D$1005,Utbytter!$A$6:$A$1005,$E1424,Utbytter!$B$6:$B$1005,"&gt;="&amp;$K1424,Utbytter!$B$6:$B$1005,"&lt;="&amp;DATE($G1424,12,31))))</f>
        <v/>
      </c>
      <c r="M1424" s="21" t="str">
        <f t="shared" si="183"/>
        <v/>
      </c>
      <c r="N1424" s="21" t="str">
        <f t="shared" si="178"/>
        <v/>
      </c>
      <c r="O1424" s="21" t="str">
        <f t="shared" si="179"/>
        <v/>
      </c>
      <c r="P1424" s="21" t="str">
        <f t="shared" si="180"/>
        <v/>
      </c>
      <c r="Q1424" s="21" t="str">
        <f t="shared" si="181"/>
        <v/>
      </c>
      <c r="R1424" s="21" t="str">
        <f t="shared" si="182"/>
        <v/>
      </c>
      <c r="S1424" s="7" t="str">
        <f>IF(ROW()-5&lt;=Kontroll!$B$8,1,"")</f>
        <v/>
      </c>
    </row>
    <row r="1425" spans="1:19" x14ac:dyDescent="0.2">
      <c r="A1425" s="7" t="str">
        <f t="shared" si="176"/>
        <v/>
      </c>
      <c r="B1425" s="7" t="str">
        <f>IF($S1425="","",INT(($A1425-1)/Kontroll!$B$6)+1)</f>
        <v/>
      </c>
      <c r="C1425" s="7" t="str">
        <f>IF($S1425="","",MOD($A1425-1,Kontroll!$B$6)+1)</f>
        <v/>
      </c>
      <c r="D1425" s="15" t="str">
        <f>IF($S1425="","",INDEX(Transjer!$A$6:$A$125,$B1425))</f>
        <v/>
      </c>
      <c r="E1425" s="15" t="str">
        <f>IF($S1425="","",INDEX(Transjer!$B$6:$B$125,$B1425))</f>
        <v/>
      </c>
      <c r="F1425" s="16" t="str">
        <f>IF($S1425="","",INDEX(Transjer!$C$6:$C$125,$B1425))</f>
        <v/>
      </c>
      <c r="G1425" s="17" t="str">
        <f>IF($S1425="","",INDEX(Skjermingsrenter!$A$6:$A$35,$C1425))</f>
        <v/>
      </c>
      <c r="H1425" s="18" t="str">
        <f>IF($S1425="","",INDEX(Transjer!$D$6:$D$125,$B1425))</f>
        <v/>
      </c>
      <c r="I1425" s="18" t="str">
        <f>IF($S1425="","",INDEX(Transjer!$E$6:$E$125,$B1425))</f>
        <v/>
      </c>
      <c r="J1425" s="19" t="str">
        <f>IF($S1425="","",INDEX(Skjermingsrenter!$B$6:$B$35,$C1425))</f>
        <v/>
      </c>
      <c r="K1425" s="20" t="str">
        <f t="shared" si="177"/>
        <v/>
      </c>
      <c r="L1425" s="21" t="str">
        <f>IF($S1425="","",IF($G1425&lt;YEAR($F1425),0,$H1425*SUMIFS(Utbytter!$D$6:$D$1005,Utbytter!$A$6:$A$1005,$E1425,Utbytter!$B$6:$B$1005,"&gt;="&amp;$K1425,Utbytter!$B$6:$B$1005,"&lt;="&amp;DATE($G1425,12,31))))</f>
        <v/>
      </c>
      <c r="M1425" s="21" t="str">
        <f t="shared" si="183"/>
        <v/>
      </c>
      <c r="N1425" s="21" t="str">
        <f t="shared" si="178"/>
        <v/>
      </c>
      <c r="O1425" s="21" t="str">
        <f t="shared" si="179"/>
        <v/>
      </c>
      <c r="P1425" s="21" t="str">
        <f t="shared" si="180"/>
        <v/>
      </c>
      <c r="Q1425" s="21" t="str">
        <f t="shared" si="181"/>
        <v/>
      </c>
      <c r="R1425" s="21" t="str">
        <f t="shared" si="182"/>
        <v/>
      </c>
      <c r="S1425" s="7" t="str">
        <f>IF(ROW()-5&lt;=Kontroll!$B$8,1,"")</f>
        <v/>
      </c>
    </row>
    <row r="1426" spans="1:19" x14ac:dyDescent="0.2">
      <c r="A1426" s="7" t="str">
        <f t="shared" si="176"/>
        <v/>
      </c>
      <c r="B1426" s="7" t="str">
        <f>IF($S1426="","",INT(($A1426-1)/Kontroll!$B$6)+1)</f>
        <v/>
      </c>
      <c r="C1426" s="7" t="str">
        <f>IF($S1426="","",MOD($A1426-1,Kontroll!$B$6)+1)</f>
        <v/>
      </c>
      <c r="D1426" s="15" t="str">
        <f>IF($S1426="","",INDEX(Transjer!$A$6:$A$125,$B1426))</f>
        <v/>
      </c>
      <c r="E1426" s="15" t="str">
        <f>IF($S1426="","",INDEX(Transjer!$B$6:$B$125,$B1426))</f>
        <v/>
      </c>
      <c r="F1426" s="16" t="str">
        <f>IF($S1426="","",INDEX(Transjer!$C$6:$C$125,$B1426))</f>
        <v/>
      </c>
      <c r="G1426" s="17" t="str">
        <f>IF($S1426="","",INDEX(Skjermingsrenter!$A$6:$A$35,$C1426))</f>
        <v/>
      </c>
      <c r="H1426" s="18" t="str">
        <f>IF($S1426="","",INDEX(Transjer!$D$6:$D$125,$B1426))</f>
        <v/>
      </c>
      <c r="I1426" s="18" t="str">
        <f>IF($S1426="","",INDEX(Transjer!$E$6:$E$125,$B1426))</f>
        <v/>
      </c>
      <c r="J1426" s="19" t="str">
        <f>IF($S1426="","",INDEX(Skjermingsrenter!$B$6:$B$35,$C1426))</f>
        <v/>
      </c>
      <c r="K1426" s="20" t="str">
        <f t="shared" si="177"/>
        <v/>
      </c>
      <c r="L1426" s="21" t="str">
        <f>IF($S1426="","",IF($G1426&lt;YEAR($F1426),0,$H1426*SUMIFS(Utbytter!$D$6:$D$1005,Utbytter!$A$6:$A$1005,$E1426,Utbytter!$B$6:$B$1005,"&gt;="&amp;$K1426,Utbytter!$B$6:$B$1005,"&lt;="&amp;DATE($G1426,12,31))))</f>
        <v/>
      </c>
      <c r="M1426" s="21" t="str">
        <f t="shared" si="183"/>
        <v/>
      </c>
      <c r="N1426" s="21" t="str">
        <f t="shared" si="178"/>
        <v/>
      </c>
      <c r="O1426" s="21" t="str">
        <f t="shared" si="179"/>
        <v/>
      </c>
      <c r="P1426" s="21" t="str">
        <f t="shared" si="180"/>
        <v/>
      </c>
      <c r="Q1426" s="21" t="str">
        <f t="shared" si="181"/>
        <v/>
      </c>
      <c r="R1426" s="21" t="str">
        <f t="shared" si="182"/>
        <v/>
      </c>
      <c r="S1426" s="7" t="str">
        <f>IF(ROW()-5&lt;=Kontroll!$B$8,1,"")</f>
        <v/>
      </c>
    </row>
    <row r="1427" spans="1:19" x14ac:dyDescent="0.2">
      <c r="A1427" s="7" t="str">
        <f t="shared" si="176"/>
        <v/>
      </c>
      <c r="B1427" s="7" t="str">
        <f>IF($S1427="","",INT(($A1427-1)/Kontroll!$B$6)+1)</f>
        <v/>
      </c>
      <c r="C1427" s="7" t="str">
        <f>IF($S1427="","",MOD($A1427-1,Kontroll!$B$6)+1)</f>
        <v/>
      </c>
      <c r="D1427" s="15" t="str">
        <f>IF($S1427="","",INDEX(Transjer!$A$6:$A$125,$B1427))</f>
        <v/>
      </c>
      <c r="E1427" s="15" t="str">
        <f>IF($S1427="","",INDEX(Transjer!$B$6:$B$125,$B1427))</f>
        <v/>
      </c>
      <c r="F1427" s="16" t="str">
        <f>IF($S1427="","",INDEX(Transjer!$C$6:$C$125,$B1427))</f>
        <v/>
      </c>
      <c r="G1427" s="17" t="str">
        <f>IF($S1427="","",INDEX(Skjermingsrenter!$A$6:$A$35,$C1427))</f>
        <v/>
      </c>
      <c r="H1427" s="18" t="str">
        <f>IF($S1427="","",INDEX(Transjer!$D$6:$D$125,$B1427))</f>
        <v/>
      </c>
      <c r="I1427" s="18" t="str">
        <f>IF($S1427="","",INDEX(Transjer!$E$6:$E$125,$B1427))</f>
        <v/>
      </c>
      <c r="J1427" s="19" t="str">
        <f>IF($S1427="","",INDEX(Skjermingsrenter!$B$6:$B$35,$C1427))</f>
        <v/>
      </c>
      <c r="K1427" s="20" t="str">
        <f t="shared" si="177"/>
        <v/>
      </c>
      <c r="L1427" s="21" t="str">
        <f>IF($S1427="","",IF($G1427&lt;YEAR($F1427),0,$H1427*SUMIFS(Utbytter!$D$6:$D$1005,Utbytter!$A$6:$A$1005,$E1427,Utbytter!$B$6:$B$1005,"&gt;="&amp;$K1427,Utbytter!$B$6:$B$1005,"&lt;="&amp;DATE($G1427,12,31))))</f>
        <v/>
      </c>
      <c r="M1427" s="21" t="str">
        <f t="shared" si="183"/>
        <v/>
      </c>
      <c r="N1427" s="21" t="str">
        <f t="shared" si="178"/>
        <v/>
      </c>
      <c r="O1427" s="21" t="str">
        <f t="shared" si="179"/>
        <v/>
      </c>
      <c r="P1427" s="21" t="str">
        <f t="shared" si="180"/>
        <v/>
      </c>
      <c r="Q1427" s="21" t="str">
        <f t="shared" si="181"/>
        <v/>
      </c>
      <c r="R1427" s="21" t="str">
        <f t="shared" si="182"/>
        <v/>
      </c>
      <c r="S1427" s="7" t="str">
        <f>IF(ROW()-5&lt;=Kontroll!$B$8,1,"")</f>
        <v/>
      </c>
    </row>
    <row r="1428" spans="1:19" x14ac:dyDescent="0.2">
      <c r="A1428" s="7" t="str">
        <f t="shared" si="176"/>
        <v/>
      </c>
      <c r="B1428" s="7" t="str">
        <f>IF($S1428="","",INT(($A1428-1)/Kontroll!$B$6)+1)</f>
        <v/>
      </c>
      <c r="C1428" s="7" t="str">
        <f>IF($S1428="","",MOD($A1428-1,Kontroll!$B$6)+1)</f>
        <v/>
      </c>
      <c r="D1428" s="15" t="str">
        <f>IF($S1428="","",INDEX(Transjer!$A$6:$A$125,$B1428))</f>
        <v/>
      </c>
      <c r="E1428" s="15" t="str">
        <f>IF($S1428="","",INDEX(Transjer!$B$6:$B$125,$B1428))</f>
        <v/>
      </c>
      <c r="F1428" s="16" t="str">
        <f>IF($S1428="","",INDEX(Transjer!$C$6:$C$125,$B1428))</f>
        <v/>
      </c>
      <c r="G1428" s="17" t="str">
        <f>IF($S1428="","",INDEX(Skjermingsrenter!$A$6:$A$35,$C1428))</f>
        <v/>
      </c>
      <c r="H1428" s="18" t="str">
        <f>IF($S1428="","",INDEX(Transjer!$D$6:$D$125,$B1428))</f>
        <v/>
      </c>
      <c r="I1428" s="18" t="str">
        <f>IF($S1428="","",INDEX(Transjer!$E$6:$E$125,$B1428))</f>
        <v/>
      </c>
      <c r="J1428" s="19" t="str">
        <f>IF($S1428="","",INDEX(Skjermingsrenter!$B$6:$B$35,$C1428))</f>
        <v/>
      </c>
      <c r="K1428" s="20" t="str">
        <f t="shared" si="177"/>
        <v/>
      </c>
      <c r="L1428" s="21" t="str">
        <f>IF($S1428="","",IF($G1428&lt;YEAR($F1428),0,$H1428*SUMIFS(Utbytter!$D$6:$D$1005,Utbytter!$A$6:$A$1005,$E1428,Utbytter!$B$6:$B$1005,"&gt;="&amp;$K1428,Utbytter!$B$6:$B$1005,"&lt;="&amp;DATE($G1428,12,31))))</f>
        <v/>
      </c>
      <c r="M1428" s="21" t="str">
        <f t="shared" si="183"/>
        <v/>
      </c>
      <c r="N1428" s="21" t="str">
        <f t="shared" si="178"/>
        <v/>
      </c>
      <c r="O1428" s="21" t="str">
        <f t="shared" si="179"/>
        <v/>
      </c>
      <c r="P1428" s="21" t="str">
        <f t="shared" si="180"/>
        <v/>
      </c>
      <c r="Q1428" s="21" t="str">
        <f t="shared" si="181"/>
        <v/>
      </c>
      <c r="R1428" s="21" t="str">
        <f t="shared" si="182"/>
        <v/>
      </c>
      <c r="S1428" s="7" t="str">
        <f>IF(ROW()-5&lt;=Kontroll!$B$8,1,"")</f>
        <v/>
      </c>
    </row>
    <row r="1429" spans="1:19" x14ac:dyDescent="0.2">
      <c r="A1429" s="7" t="str">
        <f t="shared" si="176"/>
        <v/>
      </c>
      <c r="B1429" s="7" t="str">
        <f>IF($S1429="","",INT(($A1429-1)/Kontroll!$B$6)+1)</f>
        <v/>
      </c>
      <c r="C1429" s="7" t="str">
        <f>IF($S1429="","",MOD($A1429-1,Kontroll!$B$6)+1)</f>
        <v/>
      </c>
      <c r="D1429" s="15" t="str">
        <f>IF($S1429="","",INDEX(Transjer!$A$6:$A$125,$B1429))</f>
        <v/>
      </c>
      <c r="E1429" s="15" t="str">
        <f>IF($S1429="","",INDEX(Transjer!$B$6:$B$125,$B1429))</f>
        <v/>
      </c>
      <c r="F1429" s="16" t="str">
        <f>IF($S1429="","",INDEX(Transjer!$C$6:$C$125,$B1429))</f>
        <v/>
      </c>
      <c r="G1429" s="17" t="str">
        <f>IF($S1429="","",INDEX(Skjermingsrenter!$A$6:$A$35,$C1429))</f>
        <v/>
      </c>
      <c r="H1429" s="18" t="str">
        <f>IF($S1429="","",INDEX(Transjer!$D$6:$D$125,$B1429))</f>
        <v/>
      </c>
      <c r="I1429" s="18" t="str">
        <f>IF($S1429="","",INDEX(Transjer!$E$6:$E$125,$B1429))</f>
        <v/>
      </c>
      <c r="J1429" s="19" t="str">
        <f>IF($S1429="","",INDEX(Skjermingsrenter!$B$6:$B$35,$C1429))</f>
        <v/>
      </c>
      <c r="K1429" s="20" t="str">
        <f t="shared" si="177"/>
        <v/>
      </c>
      <c r="L1429" s="21" t="str">
        <f>IF($S1429="","",IF($G1429&lt;YEAR($F1429),0,$H1429*SUMIFS(Utbytter!$D$6:$D$1005,Utbytter!$A$6:$A$1005,$E1429,Utbytter!$B$6:$B$1005,"&gt;="&amp;$K1429,Utbytter!$B$6:$B$1005,"&lt;="&amp;DATE($G1429,12,31))))</f>
        <v/>
      </c>
      <c r="M1429" s="21" t="str">
        <f t="shared" si="183"/>
        <v/>
      </c>
      <c r="N1429" s="21" t="str">
        <f t="shared" si="178"/>
        <v/>
      </c>
      <c r="O1429" s="21" t="str">
        <f t="shared" si="179"/>
        <v/>
      </c>
      <c r="P1429" s="21" t="str">
        <f t="shared" si="180"/>
        <v/>
      </c>
      <c r="Q1429" s="21" t="str">
        <f t="shared" si="181"/>
        <v/>
      </c>
      <c r="R1429" s="21" t="str">
        <f t="shared" si="182"/>
        <v/>
      </c>
      <c r="S1429" s="7" t="str">
        <f>IF(ROW()-5&lt;=Kontroll!$B$8,1,"")</f>
        <v/>
      </c>
    </row>
    <row r="1430" spans="1:19" x14ac:dyDescent="0.2">
      <c r="A1430" s="7" t="str">
        <f t="shared" si="176"/>
        <v/>
      </c>
      <c r="B1430" s="7" t="str">
        <f>IF($S1430="","",INT(($A1430-1)/Kontroll!$B$6)+1)</f>
        <v/>
      </c>
      <c r="C1430" s="7" t="str">
        <f>IF($S1430="","",MOD($A1430-1,Kontroll!$B$6)+1)</f>
        <v/>
      </c>
      <c r="D1430" s="15" t="str">
        <f>IF($S1430="","",INDEX(Transjer!$A$6:$A$125,$B1430))</f>
        <v/>
      </c>
      <c r="E1430" s="15" t="str">
        <f>IF($S1430="","",INDEX(Transjer!$B$6:$B$125,$B1430))</f>
        <v/>
      </c>
      <c r="F1430" s="16" t="str">
        <f>IF($S1430="","",INDEX(Transjer!$C$6:$C$125,$B1430))</f>
        <v/>
      </c>
      <c r="G1430" s="17" t="str">
        <f>IF($S1430="","",INDEX(Skjermingsrenter!$A$6:$A$35,$C1430))</f>
        <v/>
      </c>
      <c r="H1430" s="18" t="str">
        <f>IF($S1430="","",INDEX(Transjer!$D$6:$D$125,$B1430))</f>
        <v/>
      </c>
      <c r="I1430" s="18" t="str">
        <f>IF($S1430="","",INDEX(Transjer!$E$6:$E$125,$B1430))</f>
        <v/>
      </c>
      <c r="J1430" s="19" t="str">
        <f>IF($S1430="","",INDEX(Skjermingsrenter!$B$6:$B$35,$C1430))</f>
        <v/>
      </c>
      <c r="K1430" s="20" t="str">
        <f t="shared" si="177"/>
        <v/>
      </c>
      <c r="L1430" s="21" t="str">
        <f>IF($S1430="","",IF($G1430&lt;YEAR($F1430),0,$H1430*SUMIFS(Utbytter!$D$6:$D$1005,Utbytter!$A$6:$A$1005,$E1430,Utbytter!$B$6:$B$1005,"&gt;="&amp;$K1430,Utbytter!$B$6:$B$1005,"&lt;="&amp;DATE($G1430,12,31))))</f>
        <v/>
      </c>
      <c r="M1430" s="21" t="str">
        <f t="shared" si="183"/>
        <v/>
      </c>
      <c r="N1430" s="21" t="str">
        <f t="shared" si="178"/>
        <v/>
      </c>
      <c r="O1430" s="21" t="str">
        <f t="shared" si="179"/>
        <v/>
      </c>
      <c r="P1430" s="21" t="str">
        <f t="shared" si="180"/>
        <v/>
      </c>
      <c r="Q1430" s="21" t="str">
        <f t="shared" si="181"/>
        <v/>
      </c>
      <c r="R1430" s="21" t="str">
        <f t="shared" si="182"/>
        <v/>
      </c>
      <c r="S1430" s="7" t="str">
        <f>IF(ROW()-5&lt;=Kontroll!$B$8,1,"")</f>
        <v/>
      </c>
    </row>
    <row r="1431" spans="1:19" x14ac:dyDescent="0.2">
      <c r="A1431" s="7" t="str">
        <f t="shared" si="176"/>
        <v/>
      </c>
      <c r="B1431" s="7" t="str">
        <f>IF($S1431="","",INT(($A1431-1)/Kontroll!$B$6)+1)</f>
        <v/>
      </c>
      <c r="C1431" s="7" t="str">
        <f>IF($S1431="","",MOD($A1431-1,Kontroll!$B$6)+1)</f>
        <v/>
      </c>
      <c r="D1431" s="15" t="str">
        <f>IF($S1431="","",INDEX(Transjer!$A$6:$A$125,$B1431))</f>
        <v/>
      </c>
      <c r="E1431" s="15" t="str">
        <f>IF($S1431="","",INDEX(Transjer!$B$6:$B$125,$B1431))</f>
        <v/>
      </c>
      <c r="F1431" s="16" t="str">
        <f>IF($S1431="","",INDEX(Transjer!$C$6:$C$125,$B1431))</f>
        <v/>
      </c>
      <c r="G1431" s="17" t="str">
        <f>IF($S1431="","",INDEX(Skjermingsrenter!$A$6:$A$35,$C1431))</f>
        <v/>
      </c>
      <c r="H1431" s="18" t="str">
        <f>IF($S1431="","",INDEX(Transjer!$D$6:$D$125,$B1431))</f>
        <v/>
      </c>
      <c r="I1431" s="18" t="str">
        <f>IF($S1431="","",INDEX(Transjer!$E$6:$E$125,$B1431))</f>
        <v/>
      </c>
      <c r="J1431" s="19" t="str">
        <f>IF($S1431="","",INDEX(Skjermingsrenter!$B$6:$B$35,$C1431))</f>
        <v/>
      </c>
      <c r="K1431" s="20" t="str">
        <f t="shared" si="177"/>
        <v/>
      </c>
      <c r="L1431" s="21" t="str">
        <f>IF($S1431="","",IF($G1431&lt;YEAR($F1431),0,$H1431*SUMIFS(Utbytter!$D$6:$D$1005,Utbytter!$A$6:$A$1005,$E1431,Utbytter!$B$6:$B$1005,"&gt;="&amp;$K1431,Utbytter!$B$6:$B$1005,"&lt;="&amp;DATE($G1431,12,31))))</f>
        <v/>
      </c>
      <c r="M1431" s="21" t="str">
        <f t="shared" si="183"/>
        <v/>
      </c>
      <c r="N1431" s="21" t="str">
        <f t="shared" si="178"/>
        <v/>
      </c>
      <c r="O1431" s="21" t="str">
        <f t="shared" si="179"/>
        <v/>
      </c>
      <c r="P1431" s="21" t="str">
        <f t="shared" si="180"/>
        <v/>
      </c>
      <c r="Q1431" s="21" t="str">
        <f t="shared" si="181"/>
        <v/>
      </c>
      <c r="R1431" s="21" t="str">
        <f t="shared" si="182"/>
        <v/>
      </c>
      <c r="S1431" s="7" t="str">
        <f>IF(ROW()-5&lt;=Kontroll!$B$8,1,"")</f>
        <v/>
      </c>
    </row>
    <row r="1432" spans="1:19" x14ac:dyDescent="0.2">
      <c r="A1432" s="7" t="str">
        <f t="shared" si="176"/>
        <v/>
      </c>
      <c r="B1432" s="7" t="str">
        <f>IF($S1432="","",INT(($A1432-1)/Kontroll!$B$6)+1)</f>
        <v/>
      </c>
      <c r="C1432" s="7" t="str">
        <f>IF($S1432="","",MOD($A1432-1,Kontroll!$B$6)+1)</f>
        <v/>
      </c>
      <c r="D1432" s="15" t="str">
        <f>IF($S1432="","",INDEX(Transjer!$A$6:$A$125,$B1432))</f>
        <v/>
      </c>
      <c r="E1432" s="15" t="str">
        <f>IF($S1432="","",INDEX(Transjer!$B$6:$B$125,$B1432))</f>
        <v/>
      </c>
      <c r="F1432" s="16" t="str">
        <f>IF($S1432="","",INDEX(Transjer!$C$6:$C$125,$B1432))</f>
        <v/>
      </c>
      <c r="G1432" s="17" t="str">
        <f>IF($S1432="","",INDEX(Skjermingsrenter!$A$6:$A$35,$C1432))</f>
        <v/>
      </c>
      <c r="H1432" s="18" t="str">
        <f>IF($S1432="","",INDEX(Transjer!$D$6:$D$125,$B1432))</f>
        <v/>
      </c>
      <c r="I1432" s="18" t="str">
        <f>IF($S1432="","",INDEX(Transjer!$E$6:$E$125,$B1432))</f>
        <v/>
      </c>
      <c r="J1432" s="19" t="str">
        <f>IF($S1432="","",INDEX(Skjermingsrenter!$B$6:$B$35,$C1432))</f>
        <v/>
      </c>
      <c r="K1432" s="20" t="str">
        <f t="shared" si="177"/>
        <v/>
      </c>
      <c r="L1432" s="21" t="str">
        <f>IF($S1432="","",IF($G1432&lt;YEAR($F1432),0,$H1432*SUMIFS(Utbytter!$D$6:$D$1005,Utbytter!$A$6:$A$1005,$E1432,Utbytter!$B$6:$B$1005,"&gt;="&amp;$K1432,Utbytter!$B$6:$B$1005,"&lt;="&amp;DATE($G1432,12,31))))</f>
        <v/>
      </c>
      <c r="M1432" s="21" t="str">
        <f t="shared" si="183"/>
        <v/>
      </c>
      <c r="N1432" s="21" t="str">
        <f t="shared" si="178"/>
        <v/>
      </c>
      <c r="O1432" s="21" t="str">
        <f t="shared" si="179"/>
        <v/>
      </c>
      <c r="P1432" s="21" t="str">
        <f t="shared" si="180"/>
        <v/>
      </c>
      <c r="Q1432" s="21" t="str">
        <f t="shared" si="181"/>
        <v/>
      </c>
      <c r="R1432" s="21" t="str">
        <f t="shared" si="182"/>
        <v/>
      </c>
      <c r="S1432" s="7" t="str">
        <f>IF(ROW()-5&lt;=Kontroll!$B$8,1,"")</f>
        <v/>
      </c>
    </row>
    <row r="1433" spans="1:19" x14ac:dyDescent="0.2">
      <c r="A1433" s="7" t="str">
        <f t="shared" si="176"/>
        <v/>
      </c>
      <c r="B1433" s="7" t="str">
        <f>IF($S1433="","",INT(($A1433-1)/Kontroll!$B$6)+1)</f>
        <v/>
      </c>
      <c r="C1433" s="7" t="str">
        <f>IF($S1433="","",MOD($A1433-1,Kontroll!$B$6)+1)</f>
        <v/>
      </c>
      <c r="D1433" s="15" t="str">
        <f>IF($S1433="","",INDEX(Transjer!$A$6:$A$125,$B1433))</f>
        <v/>
      </c>
      <c r="E1433" s="15" t="str">
        <f>IF($S1433="","",INDEX(Transjer!$B$6:$B$125,$B1433))</f>
        <v/>
      </c>
      <c r="F1433" s="16" t="str">
        <f>IF($S1433="","",INDEX(Transjer!$C$6:$C$125,$B1433))</f>
        <v/>
      </c>
      <c r="G1433" s="17" t="str">
        <f>IF($S1433="","",INDEX(Skjermingsrenter!$A$6:$A$35,$C1433))</f>
        <v/>
      </c>
      <c r="H1433" s="18" t="str">
        <f>IF($S1433="","",INDEX(Transjer!$D$6:$D$125,$B1433))</f>
        <v/>
      </c>
      <c r="I1433" s="18" t="str">
        <f>IF($S1433="","",INDEX(Transjer!$E$6:$E$125,$B1433))</f>
        <v/>
      </c>
      <c r="J1433" s="19" t="str">
        <f>IF($S1433="","",INDEX(Skjermingsrenter!$B$6:$B$35,$C1433))</f>
        <v/>
      </c>
      <c r="K1433" s="20" t="str">
        <f t="shared" si="177"/>
        <v/>
      </c>
      <c r="L1433" s="21" t="str">
        <f>IF($S1433="","",IF($G1433&lt;YEAR($F1433),0,$H1433*SUMIFS(Utbytter!$D$6:$D$1005,Utbytter!$A$6:$A$1005,$E1433,Utbytter!$B$6:$B$1005,"&gt;="&amp;$K1433,Utbytter!$B$6:$B$1005,"&lt;="&amp;DATE($G1433,12,31))))</f>
        <v/>
      </c>
      <c r="M1433" s="21" t="str">
        <f t="shared" si="183"/>
        <v/>
      </c>
      <c r="N1433" s="21" t="str">
        <f t="shared" si="178"/>
        <v/>
      </c>
      <c r="O1433" s="21" t="str">
        <f t="shared" si="179"/>
        <v/>
      </c>
      <c r="P1433" s="21" t="str">
        <f t="shared" si="180"/>
        <v/>
      </c>
      <c r="Q1433" s="21" t="str">
        <f t="shared" si="181"/>
        <v/>
      </c>
      <c r="R1433" s="21" t="str">
        <f t="shared" si="182"/>
        <v/>
      </c>
      <c r="S1433" s="7" t="str">
        <f>IF(ROW()-5&lt;=Kontroll!$B$8,1,"")</f>
        <v/>
      </c>
    </row>
    <row r="1434" spans="1:19" x14ac:dyDescent="0.2">
      <c r="A1434" s="7" t="str">
        <f t="shared" si="176"/>
        <v/>
      </c>
      <c r="B1434" s="7" t="str">
        <f>IF($S1434="","",INT(($A1434-1)/Kontroll!$B$6)+1)</f>
        <v/>
      </c>
      <c r="C1434" s="7" t="str">
        <f>IF($S1434="","",MOD($A1434-1,Kontroll!$B$6)+1)</f>
        <v/>
      </c>
      <c r="D1434" s="15" t="str">
        <f>IF($S1434="","",INDEX(Transjer!$A$6:$A$125,$B1434))</f>
        <v/>
      </c>
      <c r="E1434" s="15" t="str">
        <f>IF($S1434="","",INDEX(Transjer!$B$6:$B$125,$B1434))</f>
        <v/>
      </c>
      <c r="F1434" s="16" t="str">
        <f>IF($S1434="","",INDEX(Transjer!$C$6:$C$125,$B1434))</f>
        <v/>
      </c>
      <c r="G1434" s="17" t="str">
        <f>IF($S1434="","",INDEX(Skjermingsrenter!$A$6:$A$35,$C1434))</f>
        <v/>
      </c>
      <c r="H1434" s="18" t="str">
        <f>IF($S1434="","",INDEX(Transjer!$D$6:$D$125,$B1434))</f>
        <v/>
      </c>
      <c r="I1434" s="18" t="str">
        <f>IF($S1434="","",INDEX(Transjer!$E$6:$E$125,$B1434))</f>
        <v/>
      </c>
      <c r="J1434" s="19" t="str">
        <f>IF($S1434="","",INDEX(Skjermingsrenter!$B$6:$B$35,$C1434))</f>
        <v/>
      </c>
      <c r="K1434" s="20" t="str">
        <f t="shared" si="177"/>
        <v/>
      </c>
      <c r="L1434" s="21" t="str">
        <f>IF($S1434="","",IF($G1434&lt;YEAR($F1434),0,$H1434*SUMIFS(Utbytter!$D$6:$D$1005,Utbytter!$A$6:$A$1005,$E1434,Utbytter!$B$6:$B$1005,"&gt;="&amp;$K1434,Utbytter!$B$6:$B$1005,"&lt;="&amp;DATE($G1434,12,31))))</f>
        <v/>
      </c>
      <c r="M1434" s="21" t="str">
        <f t="shared" si="183"/>
        <v/>
      </c>
      <c r="N1434" s="21" t="str">
        <f t="shared" si="178"/>
        <v/>
      </c>
      <c r="O1434" s="21" t="str">
        <f t="shared" si="179"/>
        <v/>
      </c>
      <c r="P1434" s="21" t="str">
        <f t="shared" si="180"/>
        <v/>
      </c>
      <c r="Q1434" s="21" t="str">
        <f t="shared" si="181"/>
        <v/>
      </c>
      <c r="R1434" s="21" t="str">
        <f t="shared" si="182"/>
        <v/>
      </c>
      <c r="S1434" s="7" t="str">
        <f>IF(ROW()-5&lt;=Kontroll!$B$8,1,"")</f>
        <v/>
      </c>
    </row>
    <row r="1435" spans="1:19" x14ac:dyDescent="0.2">
      <c r="A1435" s="7" t="str">
        <f t="shared" si="176"/>
        <v/>
      </c>
      <c r="B1435" s="7" t="str">
        <f>IF($S1435="","",INT(($A1435-1)/Kontroll!$B$6)+1)</f>
        <v/>
      </c>
      <c r="C1435" s="7" t="str">
        <f>IF($S1435="","",MOD($A1435-1,Kontroll!$B$6)+1)</f>
        <v/>
      </c>
      <c r="D1435" s="15" t="str">
        <f>IF($S1435="","",INDEX(Transjer!$A$6:$A$125,$B1435))</f>
        <v/>
      </c>
      <c r="E1435" s="15" t="str">
        <f>IF($S1435="","",INDEX(Transjer!$B$6:$B$125,$B1435))</f>
        <v/>
      </c>
      <c r="F1435" s="16" t="str">
        <f>IF($S1435="","",INDEX(Transjer!$C$6:$C$125,$B1435))</f>
        <v/>
      </c>
      <c r="G1435" s="17" t="str">
        <f>IF($S1435="","",INDEX(Skjermingsrenter!$A$6:$A$35,$C1435))</f>
        <v/>
      </c>
      <c r="H1435" s="18" t="str">
        <f>IF($S1435="","",INDEX(Transjer!$D$6:$D$125,$B1435))</f>
        <v/>
      </c>
      <c r="I1435" s="18" t="str">
        <f>IF($S1435="","",INDEX(Transjer!$E$6:$E$125,$B1435))</f>
        <v/>
      </c>
      <c r="J1435" s="19" t="str">
        <f>IF($S1435="","",INDEX(Skjermingsrenter!$B$6:$B$35,$C1435))</f>
        <v/>
      </c>
      <c r="K1435" s="20" t="str">
        <f t="shared" si="177"/>
        <v/>
      </c>
      <c r="L1435" s="21" t="str">
        <f>IF($S1435="","",IF($G1435&lt;YEAR($F1435),0,$H1435*SUMIFS(Utbytter!$D$6:$D$1005,Utbytter!$A$6:$A$1005,$E1435,Utbytter!$B$6:$B$1005,"&gt;="&amp;$K1435,Utbytter!$B$6:$B$1005,"&lt;="&amp;DATE($G1435,12,31))))</f>
        <v/>
      </c>
      <c r="M1435" s="21" t="str">
        <f t="shared" si="183"/>
        <v/>
      </c>
      <c r="N1435" s="21" t="str">
        <f t="shared" si="178"/>
        <v/>
      </c>
      <c r="O1435" s="21" t="str">
        <f t="shared" si="179"/>
        <v/>
      </c>
      <c r="P1435" s="21" t="str">
        <f t="shared" si="180"/>
        <v/>
      </c>
      <c r="Q1435" s="21" t="str">
        <f t="shared" si="181"/>
        <v/>
      </c>
      <c r="R1435" s="21" t="str">
        <f t="shared" si="182"/>
        <v/>
      </c>
      <c r="S1435" s="7" t="str">
        <f>IF(ROW()-5&lt;=Kontroll!$B$8,1,"")</f>
        <v/>
      </c>
    </row>
    <row r="1436" spans="1:19" x14ac:dyDescent="0.2">
      <c r="A1436" s="7" t="str">
        <f t="shared" si="176"/>
        <v/>
      </c>
      <c r="B1436" s="7" t="str">
        <f>IF($S1436="","",INT(($A1436-1)/Kontroll!$B$6)+1)</f>
        <v/>
      </c>
      <c r="C1436" s="7" t="str">
        <f>IF($S1436="","",MOD($A1436-1,Kontroll!$B$6)+1)</f>
        <v/>
      </c>
      <c r="D1436" s="15" t="str">
        <f>IF($S1436="","",INDEX(Transjer!$A$6:$A$125,$B1436))</f>
        <v/>
      </c>
      <c r="E1436" s="15" t="str">
        <f>IF($S1436="","",INDEX(Transjer!$B$6:$B$125,$B1436))</f>
        <v/>
      </c>
      <c r="F1436" s="16" t="str">
        <f>IF($S1436="","",INDEX(Transjer!$C$6:$C$125,$B1436))</f>
        <v/>
      </c>
      <c r="G1436" s="17" t="str">
        <f>IF($S1436="","",INDEX(Skjermingsrenter!$A$6:$A$35,$C1436))</f>
        <v/>
      </c>
      <c r="H1436" s="18" t="str">
        <f>IF($S1436="","",INDEX(Transjer!$D$6:$D$125,$B1436))</f>
        <v/>
      </c>
      <c r="I1436" s="18" t="str">
        <f>IF($S1436="","",INDEX(Transjer!$E$6:$E$125,$B1436))</f>
        <v/>
      </c>
      <c r="J1436" s="19" t="str">
        <f>IF($S1436="","",INDEX(Skjermingsrenter!$B$6:$B$35,$C1436))</f>
        <v/>
      </c>
      <c r="K1436" s="20" t="str">
        <f t="shared" si="177"/>
        <v/>
      </c>
      <c r="L1436" s="21" t="str">
        <f>IF($S1436="","",IF($G1436&lt;YEAR($F1436),0,$H1436*SUMIFS(Utbytter!$D$6:$D$1005,Utbytter!$A$6:$A$1005,$E1436,Utbytter!$B$6:$B$1005,"&gt;="&amp;$K1436,Utbytter!$B$6:$B$1005,"&lt;="&amp;DATE($G1436,12,31))))</f>
        <v/>
      </c>
      <c r="M1436" s="21" t="str">
        <f t="shared" si="183"/>
        <v/>
      </c>
      <c r="N1436" s="21" t="str">
        <f t="shared" si="178"/>
        <v/>
      </c>
      <c r="O1436" s="21" t="str">
        <f t="shared" si="179"/>
        <v/>
      </c>
      <c r="P1436" s="21" t="str">
        <f t="shared" si="180"/>
        <v/>
      </c>
      <c r="Q1436" s="21" t="str">
        <f t="shared" si="181"/>
        <v/>
      </c>
      <c r="R1436" s="21" t="str">
        <f t="shared" si="182"/>
        <v/>
      </c>
      <c r="S1436" s="7" t="str">
        <f>IF(ROW()-5&lt;=Kontroll!$B$8,1,"")</f>
        <v/>
      </c>
    </row>
    <row r="1437" spans="1:19" x14ac:dyDescent="0.2">
      <c r="A1437" s="7" t="str">
        <f t="shared" si="176"/>
        <v/>
      </c>
      <c r="B1437" s="7" t="str">
        <f>IF($S1437="","",INT(($A1437-1)/Kontroll!$B$6)+1)</f>
        <v/>
      </c>
      <c r="C1437" s="7" t="str">
        <f>IF($S1437="","",MOD($A1437-1,Kontroll!$B$6)+1)</f>
        <v/>
      </c>
      <c r="D1437" s="15" t="str">
        <f>IF($S1437="","",INDEX(Transjer!$A$6:$A$125,$B1437))</f>
        <v/>
      </c>
      <c r="E1437" s="15" t="str">
        <f>IF($S1437="","",INDEX(Transjer!$B$6:$B$125,$B1437))</f>
        <v/>
      </c>
      <c r="F1437" s="16" t="str">
        <f>IF($S1437="","",INDEX(Transjer!$C$6:$C$125,$B1437))</f>
        <v/>
      </c>
      <c r="G1437" s="17" t="str">
        <f>IF($S1437="","",INDEX(Skjermingsrenter!$A$6:$A$35,$C1437))</f>
        <v/>
      </c>
      <c r="H1437" s="18" t="str">
        <f>IF($S1437="","",INDEX(Transjer!$D$6:$D$125,$B1437))</f>
        <v/>
      </c>
      <c r="I1437" s="18" t="str">
        <f>IF($S1437="","",INDEX(Transjer!$E$6:$E$125,$B1437))</f>
        <v/>
      </c>
      <c r="J1437" s="19" t="str">
        <f>IF($S1437="","",INDEX(Skjermingsrenter!$B$6:$B$35,$C1437))</f>
        <v/>
      </c>
      <c r="K1437" s="20" t="str">
        <f t="shared" si="177"/>
        <v/>
      </c>
      <c r="L1437" s="21" t="str">
        <f>IF($S1437="","",IF($G1437&lt;YEAR($F1437),0,$H1437*SUMIFS(Utbytter!$D$6:$D$1005,Utbytter!$A$6:$A$1005,$E1437,Utbytter!$B$6:$B$1005,"&gt;="&amp;$K1437,Utbytter!$B$6:$B$1005,"&lt;="&amp;DATE($G1437,12,31))))</f>
        <v/>
      </c>
      <c r="M1437" s="21" t="str">
        <f t="shared" si="183"/>
        <v/>
      </c>
      <c r="N1437" s="21" t="str">
        <f t="shared" si="178"/>
        <v/>
      </c>
      <c r="O1437" s="21" t="str">
        <f t="shared" si="179"/>
        <v/>
      </c>
      <c r="P1437" s="21" t="str">
        <f t="shared" si="180"/>
        <v/>
      </c>
      <c r="Q1437" s="21" t="str">
        <f t="shared" si="181"/>
        <v/>
      </c>
      <c r="R1437" s="21" t="str">
        <f t="shared" si="182"/>
        <v/>
      </c>
      <c r="S1437" s="7" t="str">
        <f>IF(ROW()-5&lt;=Kontroll!$B$8,1,"")</f>
        <v/>
      </c>
    </row>
    <row r="1438" spans="1:19" x14ac:dyDescent="0.2">
      <c r="A1438" s="7" t="str">
        <f t="shared" si="176"/>
        <v/>
      </c>
      <c r="B1438" s="7" t="str">
        <f>IF($S1438="","",INT(($A1438-1)/Kontroll!$B$6)+1)</f>
        <v/>
      </c>
      <c r="C1438" s="7" t="str">
        <f>IF($S1438="","",MOD($A1438-1,Kontroll!$B$6)+1)</f>
        <v/>
      </c>
      <c r="D1438" s="15" t="str">
        <f>IF($S1438="","",INDEX(Transjer!$A$6:$A$125,$B1438))</f>
        <v/>
      </c>
      <c r="E1438" s="15" t="str">
        <f>IF($S1438="","",INDEX(Transjer!$B$6:$B$125,$B1438))</f>
        <v/>
      </c>
      <c r="F1438" s="16" t="str">
        <f>IF($S1438="","",INDEX(Transjer!$C$6:$C$125,$B1438))</f>
        <v/>
      </c>
      <c r="G1438" s="17" t="str">
        <f>IF($S1438="","",INDEX(Skjermingsrenter!$A$6:$A$35,$C1438))</f>
        <v/>
      </c>
      <c r="H1438" s="18" t="str">
        <f>IF($S1438="","",INDEX(Transjer!$D$6:$D$125,$B1438))</f>
        <v/>
      </c>
      <c r="I1438" s="18" t="str">
        <f>IF($S1438="","",INDEX(Transjer!$E$6:$E$125,$B1438))</f>
        <v/>
      </c>
      <c r="J1438" s="19" t="str">
        <f>IF($S1438="","",INDEX(Skjermingsrenter!$B$6:$B$35,$C1438))</f>
        <v/>
      </c>
      <c r="K1438" s="20" t="str">
        <f t="shared" si="177"/>
        <v/>
      </c>
      <c r="L1438" s="21" t="str">
        <f>IF($S1438="","",IF($G1438&lt;YEAR($F1438),0,$H1438*SUMIFS(Utbytter!$D$6:$D$1005,Utbytter!$A$6:$A$1005,$E1438,Utbytter!$B$6:$B$1005,"&gt;="&amp;$K1438,Utbytter!$B$6:$B$1005,"&lt;="&amp;DATE($G1438,12,31))))</f>
        <v/>
      </c>
      <c r="M1438" s="21" t="str">
        <f t="shared" si="183"/>
        <v/>
      </c>
      <c r="N1438" s="21" t="str">
        <f t="shared" si="178"/>
        <v/>
      </c>
      <c r="O1438" s="21" t="str">
        <f t="shared" si="179"/>
        <v/>
      </c>
      <c r="P1438" s="21" t="str">
        <f t="shared" si="180"/>
        <v/>
      </c>
      <c r="Q1438" s="21" t="str">
        <f t="shared" si="181"/>
        <v/>
      </c>
      <c r="R1438" s="21" t="str">
        <f t="shared" si="182"/>
        <v/>
      </c>
      <c r="S1438" s="7" t="str">
        <f>IF(ROW()-5&lt;=Kontroll!$B$8,1,"")</f>
        <v/>
      </c>
    </row>
    <row r="1439" spans="1:19" x14ac:dyDescent="0.2">
      <c r="A1439" s="7" t="str">
        <f t="shared" si="176"/>
        <v/>
      </c>
      <c r="B1439" s="7" t="str">
        <f>IF($S1439="","",INT(($A1439-1)/Kontroll!$B$6)+1)</f>
        <v/>
      </c>
      <c r="C1439" s="7" t="str">
        <f>IF($S1439="","",MOD($A1439-1,Kontroll!$B$6)+1)</f>
        <v/>
      </c>
      <c r="D1439" s="15" t="str">
        <f>IF($S1439="","",INDEX(Transjer!$A$6:$A$125,$B1439))</f>
        <v/>
      </c>
      <c r="E1439" s="15" t="str">
        <f>IF($S1439="","",INDEX(Transjer!$B$6:$B$125,$B1439))</f>
        <v/>
      </c>
      <c r="F1439" s="16" t="str">
        <f>IF($S1439="","",INDEX(Transjer!$C$6:$C$125,$B1439))</f>
        <v/>
      </c>
      <c r="G1439" s="17" t="str">
        <f>IF($S1439="","",INDEX(Skjermingsrenter!$A$6:$A$35,$C1439))</f>
        <v/>
      </c>
      <c r="H1439" s="18" t="str">
        <f>IF($S1439="","",INDEX(Transjer!$D$6:$D$125,$B1439))</f>
        <v/>
      </c>
      <c r="I1439" s="18" t="str">
        <f>IF($S1439="","",INDEX(Transjer!$E$6:$E$125,$B1439))</f>
        <v/>
      </c>
      <c r="J1439" s="19" t="str">
        <f>IF($S1439="","",INDEX(Skjermingsrenter!$B$6:$B$35,$C1439))</f>
        <v/>
      </c>
      <c r="K1439" s="20" t="str">
        <f t="shared" si="177"/>
        <v/>
      </c>
      <c r="L1439" s="21" t="str">
        <f>IF($S1439="","",IF($G1439&lt;YEAR($F1439),0,$H1439*SUMIFS(Utbytter!$D$6:$D$1005,Utbytter!$A$6:$A$1005,$E1439,Utbytter!$B$6:$B$1005,"&gt;="&amp;$K1439,Utbytter!$B$6:$B$1005,"&lt;="&amp;DATE($G1439,12,31))))</f>
        <v/>
      </c>
      <c r="M1439" s="21" t="str">
        <f t="shared" si="183"/>
        <v/>
      </c>
      <c r="N1439" s="21" t="str">
        <f t="shared" si="178"/>
        <v/>
      </c>
      <c r="O1439" s="21" t="str">
        <f t="shared" si="179"/>
        <v/>
      </c>
      <c r="P1439" s="21" t="str">
        <f t="shared" si="180"/>
        <v/>
      </c>
      <c r="Q1439" s="21" t="str">
        <f t="shared" si="181"/>
        <v/>
      </c>
      <c r="R1439" s="21" t="str">
        <f t="shared" si="182"/>
        <v/>
      </c>
      <c r="S1439" s="7" t="str">
        <f>IF(ROW()-5&lt;=Kontroll!$B$8,1,"")</f>
        <v/>
      </c>
    </row>
    <row r="1440" spans="1:19" x14ac:dyDescent="0.2">
      <c r="A1440" s="7" t="str">
        <f t="shared" si="176"/>
        <v/>
      </c>
      <c r="B1440" s="7" t="str">
        <f>IF($S1440="","",INT(($A1440-1)/Kontroll!$B$6)+1)</f>
        <v/>
      </c>
      <c r="C1440" s="7" t="str">
        <f>IF($S1440="","",MOD($A1440-1,Kontroll!$B$6)+1)</f>
        <v/>
      </c>
      <c r="D1440" s="15" t="str">
        <f>IF($S1440="","",INDEX(Transjer!$A$6:$A$125,$B1440))</f>
        <v/>
      </c>
      <c r="E1440" s="15" t="str">
        <f>IF($S1440="","",INDEX(Transjer!$B$6:$B$125,$B1440))</f>
        <v/>
      </c>
      <c r="F1440" s="16" t="str">
        <f>IF($S1440="","",INDEX(Transjer!$C$6:$C$125,$B1440))</f>
        <v/>
      </c>
      <c r="G1440" s="17" t="str">
        <f>IF($S1440="","",INDEX(Skjermingsrenter!$A$6:$A$35,$C1440))</f>
        <v/>
      </c>
      <c r="H1440" s="18" t="str">
        <f>IF($S1440="","",INDEX(Transjer!$D$6:$D$125,$B1440))</f>
        <v/>
      </c>
      <c r="I1440" s="18" t="str">
        <f>IF($S1440="","",INDEX(Transjer!$E$6:$E$125,$B1440))</f>
        <v/>
      </c>
      <c r="J1440" s="19" t="str">
        <f>IF($S1440="","",INDEX(Skjermingsrenter!$B$6:$B$35,$C1440))</f>
        <v/>
      </c>
      <c r="K1440" s="20" t="str">
        <f t="shared" si="177"/>
        <v/>
      </c>
      <c r="L1440" s="21" t="str">
        <f>IF($S1440="","",IF($G1440&lt;YEAR($F1440),0,$H1440*SUMIFS(Utbytter!$D$6:$D$1005,Utbytter!$A$6:$A$1005,$E1440,Utbytter!$B$6:$B$1005,"&gt;="&amp;$K1440,Utbytter!$B$6:$B$1005,"&lt;="&amp;DATE($G1440,12,31))))</f>
        <v/>
      </c>
      <c r="M1440" s="21" t="str">
        <f t="shared" si="183"/>
        <v/>
      </c>
      <c r="N1440" s="21" t="str">
        <f t="shared" si="178"/>
        <v/>
      </c>
      <c r="O1440" s="21" t="str">
        <f t="shared" si="179"/>
        <v/>
      </c>
      <c r="P1440" s="21" t="str">
        <f t="shared" si="180"/>
        <v/>
      </c>
      <c r="Q1440" s="21" t="str">
        <f t="shared" si="181"/>
        <v/>
      </c>
      <c r="R1440" s="21" t="str">
        <f t="shared" si="182"/>
        <v/>
      </c>
      <c r="S1440" s="7" t="str">
        <f>IF(ROW()-5&lt;=Kontroll!$B$8,1,"")</f>
        <v/>
      </c>
    </row>
    <row r="1441" spans="1:19" x14ac:dyDescent="0.2">
      <c r="A1441" s="7" t="str">
        <f t="shared" si="176"/>
        <v/>
      </c>
      <c r="B1441" s="7" t="str">
        <f>IF($S1441="","",INT(($A1441-1)/Kontroll!$B$6)+1)</f>
        <v/>
      </c>
      <c r="C1441" s="7" t="str">
        <f>IF($S1441="","",MOD($A1441-1,Kontroll!$B$6)+1)</f>
        <v/>
      </c>
      <c r="D1441" s="15" t="str">
        <f>IF($S1441="","",INDEX(Transjer!$A$6:$A$125,$B1441))</f>
        <v/>
      </c>
      <c r="E1441" s="15" t="str">
        <f>IF($S1441="","",INDEX(Transjer!$B$6:$B$125,$B1441))</f>
        <v/>
      </c>
      <c r="F1441" s="16" t="str">
        <f>IF($S1441="","",INDEX(Transjer!$C$6:$C$125,$B1441))</f>
        <v/>
      </c>
      <c r="G1441" s="17" t="str">
        <f>IF($S1441="","",INDEX(Skjermingsrenter!$A$6:$A$35,$C1441))</f>
        <v/>
      </c>
      <c r="H1441" s="18" t="str">
        <f>IF($S1441="","",INDEX(Transjer!$D$6:$D$125,$B1441))</f>
        <v/>
      </c>
      <c r="I1441" s="18" t="str">
        <f>IF($S1441="","",INDEX(Transjer!$E$6:$E$125,$B1441))</f>
        <v/>
      </c>
      <c r="J1441" s="19" t="str">
        <f>IF($S1441="","",INDEX(Skjermingsrenter!$B$6:$B$35,$C1441))</f>
        <v/>
      </c>
      <c r="K1441" s="20" t="str">
        <f t="shared" si="177"/>
        <v/>
      </c>
      <c r="L1441" s="21" t="str">
        <f>IF($S1441="","",IF($G1441&lt;YEAR($F1441),0,$H1441*SUMIFS(Utbytter!$D$6:$D$1005,Utbytter!$A$6:$A$1005,$E1441,Utbytter!$B$6:$B$1005,"&gt;="&amp;$K1441,Utbytter!$B$6:$B$1005,"&lt;="&amp;DATE($G1441,12,31))))</f>
        <v/>
      </c>
      <c r="M1441" s="21" t="str">
        <f t="shared" si="183"/>
        <v/>
      </c>
      <c r="N1441" s="21" t="str">
        <f t="shared" si="178"/>
        <v/>
      </c>
      <c r="O1441" s="21" t="str">
        <f t="shared" si="179"/>
        <v/>
      </c>
      <c r="P1441" s="21" t="str">
        <f t="shared" si="180"/>
        <v/>
      </c>
      <c r="Q1441" s="21" t="str">
        <f t="shared" si="181"/>
        <v/>
      </c>
      <c r="R1441" s="21" t="str">
        <f t="shared" si="182"/>
        <v/>
      </c>
      <c r="S1441" s="7" t="str">
        <f>IF(ROW()-5&lt;=Kontroll!$B$8,1,"")</f>
        <v/>
      </c>
    </row>
    <row r="1442" spans="1:19" x14ac:dyDescent="0.2">
      <c r="A1442" s="7" t="str">
        <f t="shared" si="176"/>
        <v/>
      </c>
      <c r="B1442" s="7" t="str">
        <f>IF($S1442="","",INT(($A1442-1)/Kontroll!$B$6)+1)</f>
        <v/>
      </c>
      <c r="C1442" s="7" t="str">
        <f>IF($S1442="","",MOD($A1442-1,Kontroll!$B$6)+1)</f>
        <v/>
      </c>
      <c r="D1442" s="15" t="str">
        <f>IF($S1442="","",INDEX(Transjer!$A$6:$A$125,$B1442))</f>
        <v/>
      </c>
      <c r="E1442" s="15" t="str">
        <f>IF($S1442="","",INDEX(Transjer!$B$6:$B$125,$B1442))</f>
        <v/>
      </c>
      <c r="F1442" s="16" t="str">
        <f>IF($S1442="","",INDEX(Transjer!$C$6:$C$125,$B1442))</f>
        <v/>
      </c>
      <c r="G1442" s="17" t="str">
        <f>IF($S1442="","",INDEX(Skjermingsrenter!$A$6:$A$35,$C1442))</f>
        <v/>
      </c>
      <c r="H1442" s="18" t="str">
        <f>IF($S1442="","",INDEX(Transjer!$D$6:$D$125,$B1442))</f>
        <v/>
      </c>
      <c r="I1442" s="18" t="str">
        <f>IF($S1442="","",INDEX(Transjer!$E$6:$E$125,$B1442))</f>
        <v/>
      </c>
      <c r="J1442" s="19" t="str">
        <f>IF($S1442="","",INDEX(Skjermingsrenter!$B$6:$B$35,$C1442))</f>
        <v/>
      </c>
      <c r="K1442" s="20" t="str">
        <f t="shared" si="177"/>
        <v/>
      </c>
      <c r="L1442" s="21" t="str">
        <f>IF($S1442="","",IF($G1442&lt;YEAR($F1442),0,$H1442*SUMIFS(Utbytter!$D$6:$D$1005,Utbytter!$A$6:$A$1005,$E1442,Utbytter!$B$6:$B$1005,"&gt;="&amp;$K1442,Utbytter!$B$6:$B$1005,"&lt;="&amp;DATE($G1442,12,31))))</f>
        <v/>
      </c>
      <c r="M1442" s="21" t="str">
        <f t="shared" si="183"/>
        <v/>
      </c>
      <c r="N1442" s="21" t="str">
        <f t="shared" si="178"/>
        <v/>
      </c>
      <c r="O1442" s="21" t="str">
        <f t="shared" si="179"/>
        <v/>
      </c>
      <c r="P1442" s="21" t="str">
        <f t="shared" si="180"/>
        <v/>
      </c>
      <c r="Q1442" s="21" t="str">
        <f t="shared" si="181"/>
        <v/>
      </c>
      <c r="R1442" s="21" t="str">
        <f t="shared" si="182"/>
        <v/>
      </c>
      <c r="S1442" s="7" t="str">
        <f>IF(ROW()-5&lt;=Kontroll!$B$8,1,"")</f>
        <v/>
      </c>
    </row>
    <row r="1443" spans="1:19" x14ac:dyDescent="0.2">
      <c r="A1443" s="7" t="str">
        <f t="shared" si="176"/>
        <v/>
      </c>
      <c r="B1443" s="7" t="str">
        <f>IF($S1443="","",INT(($A1443-1)/Kontroll!$B$6)+1)</f>
        <v/>
      </c>
      <c r="C1443" s="7" t="str">
        <f>IF($S1443="","",MOD($A1443-1,Kontroll!$B$6)+1)</f>
        <v/>
      </c>
      <c r="D1443" s="15" t="str">
        <f>IF($S1443="","",INDEX(Transjer!$A$6:$A$125,$B1443))</f>
        <v/>
      </c>
      <c r="E1443" s="15" t="str">
        <f>IF($S1443="","",INDEX(Transjer!$B$6:$B$125,$B1443))</f>
        <v/>
      </c>
      <c r="F1443" s="16" t="str">
        <f>IF($S1443="","",INDEX(Transjer!$C$6:$C$125,$B1443))</f>
        <v/>
      </c>
      <c r="G1443" s="17" t="str">
        <f>IF($S1443="","",INDEX(Skjermingsrenter!$A$6:$A$35,$C1443))</f>
        <v/>
      </c>
      <c r="H1443" s="18" t="str">
        <f>IF($S1443="","",INDEX(Transjer!$D$6:$D$125,$B1443))</f>
        <v/>
      </c>
      <c r="I1443" s="18" t="str">
        <f>IF($S1443="","",INDEX(Transjer!$E$6:$E$125,$B1443))</f>
        <v/>
      </c>
      <c r="J1443" s="19" t="str">
        <f>IF($S1443="","",INDEX(Skjermingsrenter!$B$6:$B$35,$C1443))</f>
        <v/>
      </c>
      <c r="K1443" s="20" t="str">
        <f t="shared" si="177"/>
        <v/>
      </c>
      <c r="L1443" s="21" t="str">
        <f>IF($S1443="","",IF($G1443&lt;YEAR($F1443),0,$H1443*SUMIFS(Utbytter!$D$6:$D$1005,Utbytter!$A$6:$A$1005,$E1443,Utbytter!$B$6:$B$1005,"&gt;="&amp;$K1443,Utbytter!$B$6:$B$1005,"&lt;="&amp;DATE($G1443,12,31))))</f>
        <v/>
      </c>
      <c r="M1443" s="21" t="str">
        <f t="shared" si="183"/>
        <v/>
      </c>
      <c r="N1443" s="21" t="str">
        <f t="shared" si="178"/>
        <v/>
      </c>
      <c r="O1443" s="21" t="str">
        <f t="shared" si="179"/>
        <v/>
      </c>
      <c r="P1443" s="21" t="str">
        <f t="shared" si="180"/>
        <v/>
      </c>
      <c r="Q1443" s="21" t="str">
        <f t="shared" si="181"/>
        <v/>
      </c>
      <c r="R1443" s="21" t="str">
        <f t="shared" si="182"/>
        <v/>
      </c>
      <c r="S1443" s="7" t="str">
        <f>IF(ROW()-5&lt;=Kontroll!$B$8,1,"")</f>
        <v/>
      </c>
    </row>
    <row r="1444" spans="1:19" x14ac:dyDescent="0.2">
      <c r="A1444" s="7" t="str">
        <f t="shared" si="176"/>
        <v/>
      </c>
      <c r="B1444" s="7" t="str">
        <f>IF($S1444="","",INT(($A1444-1)/Kontroll!$B$6)+1)</f>
        <v/>
      </c>
      <c r="C1444" s="7" t="str">
        <f>IF($S1444="","",MOD($A1444-1,Kontroll!$B$6)+1)</f>
        <v/>
      </c>
      <c r="D1444" s="15" t="str">
        <f>IF($S1444="","",INDEX(Transjer!$A$6:$A$125,$B1444))</f>
        <v/>
      </c>
      <c r="E1444" s="15" t="str">
        <f>IF($S1444="","",INDEX(Transjer!$B$6:$B$125,$B1444))</f>
        <v/>
      </c>
      <c r="F1444" s="16" t="str">
        <f>IF($S1444="","",INDEX(Transjer!$C$6:$C$125,$B1444))</f>
        <v/>
      </c>
      <c r="G1444" s="17" t="str">
        <f>IF($S1444="","",INDEX(Skjermingsrenter!$A$6:$A$35,$C1444))</f>
        <v/>
      </c>
      <c r="H1444" s="18" t="str">
        <f>IF($S1444="","",INDEX(Transjer!$D$6:$D$125,$B1444))</f>
        <v/>
      </c>
      <c r="I1444" s="18" t="str">
        <f>IF($S1444="","",INDEX(Transjer!$E$6:$E$125,$B1444))</f>
        <v/>
      </c>
      <c r="J1444" s="19" t="str">
        <f>IF($S1444="","",INDEX(Skjermingsrenter!$B$6:$B$35,$C1444))</f>
        <v/>
      </c>
      <c r="K1444" s="20" t="str">
        <f t="shared" si="177"/>
        <v/>
      </c>
      <c r="L1444" s="21" t="str">
        <f>IF($S1444="","",IF($G1444&lt;YEAR($F1444),0,$H1444*SUMIFS(Utbytter!$D$6:$D$1005,Utbytter!$A$6:$A$1005,$E1444,Utbytter!$B$6:$B$1005,"&gt;="&amp;$K1444,Utbytter!$B$6:$B$1005,"&lt;="&amp;DATE($G1444,12,31))))</f>
        <v/>
      </c>
      <c r="M1444" s="21" t="str">
        <f t="shared" si="183"/>
        <v/>
      </c>
      <c r="N1444" s="21" t="str">
        <f t="shared" si="178"/>
        <v/>
      </c>
      <c r="O1444" s="21" t="str">
        <f t="shared" si="179"/>
        <v/>
      </c>
      <c r="P1444" s="21" t="str">
        <f t="shared" si="180"/>
        <v/>
      </c>
      <c r="Q1444" s="21" t="str">
        <f t="shared" si="181"/>
        <v/>
      </c>
      <c r="R1444" s="21" t="str">
        <f t="shared" si="182"/>
        <v/>
      </c>
      <c r="S1444" s="7" t="str">
        <f>IF(ROW()-5&lt;=Kontroll!$B$8,1,"")</f>
        <v/>
      </c>
    </row>
    <row r="1445" spans="1:19" x14ac:dyDescent="0.2">
      <c r="A1445" s="7" t="str">
        <f t="shared" si="176"/>
        <v/>
      </c>
      <c r="B1445" s="7" t="str">
        <f>IF($S1445="","",INT(($A1445-1)/Kontroll!$B$6)+1)</f>
        <v/>
      </c>
      <c r="C1445" s="7" t="str">
        <f>IF($S1445="","",MOD($A1445-1,Kontroll!$B$6)+1)</f>
        <v/>
      </c>
      <c r="D1445" s="15" t="str">
        <f>IF($S1445="","",INDEX(Transjer!$A$6:$A$125,$B1445))</f>
        <v/>
      </c>
      <c r="E1445" s="15" t="str">
        <f>IF($S1445="","",INDEX(Transjer!$B$6:$B$125,$B1445))</f>
        <v/>
      </c>
      <c r="F1445" s="16" t="str">
        <f>IF($S1445="","",INDEX(Transjer!$C$6:$C$125,$B1445))</f>
        <v/>
      </c>
      <c r="G1445" s="17" t="str">
        <f>IF($S1445="","",INDEX(Skjermingsrenter!$A$6:$A$35,$C1445))</f>
        <v/>
      </c>
      <c r="H1445" s="18" t="str">
        <f>IF($S1445="","",INDEX(Transjer!$D$6:$D$125,$B1445))</f>
        <v/>
      </c>
      <c r="I1445" s="18" t="str">
        <f>IF($S1445="","",INDEX(Transjer!$E$6:$E$125,$B1445))</f>
        <v/>
      </c>
      <c r="J1445" s="19" t="str">
        <f>IF($S1445="","",INDEX(Skjermingsrenter!$B$6:$B$35,$C1445))</f>
        <v/>
      </c>
      <c r="K1445" s="20" t="str">
        <f t="shared" si="177"/>
        <v/>
      </c>
      <c r="L1445" s="21" t="str">
        <f>IF($S1445="","",IF($G1445&lt;YEAR($F1445),0,$H1445*SUMIFS(Utbytter!$D$6:$D$1005,Utbytter!$A$6:$A$1005,$E1445,Utbytter!$B$6:$B$1005,"&gt;="&amp;$K1445,Utbytter!$B$6:$B$1005,"&lt;="&amp;DATE($G1445,12,31))))</f>
        <v/>
      </c>
      <c r="M1445" s="21" t="str">
        <f t="shared" si="183"/>
        <v/>
      </c>
      <c r="N1445" s="21" t="str">
        <f t="shared" si="178"/>
        <v/>
      </c>
      <c r="O1445" s="21" t="str">
        <f t="shared" si="179"/>
        <v/>
      </c>
      <c r="P1445" s="21" t="str">
        <f t="shared" si="180"/>
        <v/>
      </c>
      <c r="Q1445" s="21" t="str">
        <f t="shared" si="181"/>
        <v/>
      </c>
      <c r="R1445" s="21" t="str">
        <f t="shared" si="182"/>
        <v/>
      </c>
      <c r="S1445" s="7" t="str">
        <f>IF(ROW()-5&lt;=Kontroll!$B$8,1,"")</f>
        <v/>
      </c>
    </row>
    <row r="1446" spans="1:19" x14ac:dyDescent="0.2">
      <c r="A1446" s="7" t="str">
        <f t="shared" si="176"/>
        <v/>
      </c>
      <c r="B1446" s="7" t="str">
        <f>IF($S1446="","",INT(($A1446-1)/Kontroll!$B$6)+1)</f>
        <v/>
      </c>
      <c r="C1446" s="7" t="str">
        <f>IF($S1446="","",MOD($A1446-1,Kontroll!$B$6)+1)</f>
        <v/>
      </c>
      <c r="D1446" s="15" t="str">
        <f>IF($S1446="","",INDEX(Transjer!$A$6:$A$125,$B1446))</f>
        <v/>
      </c>
      <c r="E1446" s="15" t="str">
        <f>IF($S1446="","",INDEX(Transjer!$B$6:$B$125,$B1446))</f>
        <v/>
      </c>
      <c r="F1446" s="16" t="str">
        <f>IF($S1446="","",INDEX(Transjer!$C$6:$C$125,$B1446))</f>
        <v/>
      </c>
      <c r="G1446" s="17" t="str">
        <f>IF($S1446="","",INDEX(Skjermingsrenter!$A$6:$A$35,$C1446))</f>
        <v/>
      </c>
      <c r="H1446" s="18" t="str">
        <f>IF($S1446="","",INDEX(Transjer!$D$6:$D$125,$B1446))</f>
        <v/>
      </c>
      <c r="I1446" s="18" t="str">
        <f>IF($S1446="","",INDEX(Transjer!$E$6:$E$125,$B1446))</f>
        <v/>
      </c>
      <c r="J1446" s="19" t="str">
        <f>IF($S1446="","",INDEX(Skjermingsrenter!$B$6:$B$35,$C1446))</f>
        <v/>
      </c>
      <c r="K1446" s="20" t="str">
        <f t="shared" si="177"/>
        <v/>
      </c>
      <c r="L1446" s="21" t="str">
        <f>IF($S1446="","",IF($G1446&lt;YEAR($F1446),0,$H1446*SUMIFS(Utbytter!$D$6:$D$1005,Utbytter!$A$6:$A$1005,$E1446,Utbytter!$B$6:$B$1005,"&gt;="&amp;$K1446,Utbytter!$B$6:$B$1005,"&lt;="&amp;DATE($G1446,12,31))))</f>
        <v/>
      </c>
      <c r="M1446" s="21" t="str">
        <f t="shared" si="183"/>
        <v/>
      </c>
      <c r="N1446" s="21" t="str">
        <f t="shared" si="178"/>
        <v/>
      </c>
      <c r="O1446" s="21" t="str">
        <f t="shared" si="179"/>
        <v/>
      </c>
      <c r="P1446" s="21" t="str">
        <f t="shared" si="180"/>
        <v/>
      </c>
      <c r="Q1446" s="21" t="str">
        <f t="shared" si="181"/>
        <v/>
      </c>
      <c r="R1446" s="21" t="str">
        <f t="shared" si="182"/>
        <v/>
      </c>
      <c r="S1446" s="7" t="str">
        <f>IF(ROW()-5&lt;=Kontroll!$B$8,1,"")</f>
        <v/>
      </c>
    </row>
    <row r="1447" spans="1:19" x14ac:dyDescent="0.2">
      <c r="A1447" s="7" t="str">
        <f t="shared" si="176"/>
        <v/>
      </c>
      <c r="B1447" s="7" t="str">
        <f>IF($S1447="","",INT(($A1447-1)/Kontroll!$B$6)+1)</f>
        <v/>
      </c>
      <c r="C1447" s="7" t="str">
        <f>IF($S1447="","",MOD($A1447-1,Kontroll!$B$6)+1)</f>
        <v/>
      </c>
      <c r="D1447" s="15" t="str">
        <f>IF($S1447="","",INDEX(Transjer!$A$6:$A$125,$B1447))</f>
        <v/>
      </c>
      <c r="E1447" s="15" t="str">
        <f>IF($S1447="","",INDEX(Transjer!$B$6:$B$125,$B1447))</f>
        <v/>
      </c>
      <c r="F1447" s="16" t="str">
        <f>IF($S1447="","",INDEX(Transjer!$C$6:$C$125,$B1447))</f>
        <v/>
      </c>
      <c r="G1447" s="17" t="str">
        <f>IF($S1447="","",INDEX(Skjermingsrenter!$A$6:$A$35,$C1447))</f>
        <v/>
      </c>
      <c r="H1447" s="18" t="str">
        <f>IF($S1447="","",INDEX(Transjer!$D$6:$D$125,$B1447))</f>
        <v/>
      </c>
      <c r="I1447" s="18" t="str">
        <f>IF($S1447="","",INDEX(Transjer!$E$6:$E$125,$B1447))</f>
        <v/>
      </c>
      <c r="J1447" s="19" t="str">
        <f>IF($S1447="","",INDEX(Skjermingsrenter!$B$6:$B$35,$C1447))</f>
        <v/>
      </c>
      <c r="K1447" s="20" t="str">
        <f t="shared" si="177"/>
        <v/>
      </c>
      <c r="L1447" s="21" t="str">
        <f>IF($S1447="","",IF($G1447&lt;YEAR($F1447),0,$H1447*SUMIFS(Utbytter!$D$6:$D$1005,Utbytter!$A$6:$A$1005,$E1447,Utbytter!$B$6:$B$1005,"&gt;="&amp;$K1447,Utbytter!$B$6:$B$1005,"&lt;="&amp;DATE($G1447,12,31))))</f>
        <v/>
      </c>
      <c r="M1447" s="21" t="str">
        <f t="shared" si="183"/>
        <v/>
      </c>
      <c r="N1447" s="21" t="str">
        <f t="shared" si="178"/>
        <v/>
      </c>
      <c r="O1447" s="21" t="str">
        <f t="shared" si="179"/>
        <v/>
      </c>
      <c r="P1447" s="21" t="str">
        <f t="shared" si="180"/>
        <v/>
      </c>
      <c r="Q1447" s="21" t="str">
        <f t="shared" si="181"/>
        <v/>
      </c>
      <c r="R1447" s="21" t="str">
        <f t="shared" si="182"/>
        <v/>
      </c>
      <c r="S1447" s="7" t="str">
        <f>IF(ROW()-5&lt;=Kontroll!$B$8,1,"")</f>
        <v/>
      </c>
    </row>
    <row r="1448" spans="1:19" x14ac:dyDescent="0.2">
      <c r="A1448" s="7" t="str">
        <f t="shared" si="176"/>
        <v/>
      </c>
      <c r="B1448" s="7" t="str">
        <f>IF($S1448="","",INT(($A1448-1)/Kontroll!$B$6)+1)</f>
        <v/>
      </c>
      <c r="C1448" s="7" t="str">
        <f>IF($S1448="","",MOD($A1448-1,Kontroll!$B$6)+1)</f>
        <v/>
      </c>
      <c r="D1448" s="15" t="str">
        <f>IF($S1448="","",INDEX(Transjer!$A$6:$A$125,$B1448))</f>
        <v/>
      </c>
      <c r="E1448" s="15" t="str">
        <f>IF($S1448="","",INDEX(Transjer!$B$6:$B$125,$B1448))</f>
        <v/>
      </c>
      <c r="F1448" s="16" t="str">
        <f>IF($S1448="","",INDEX(Transjer!$C$6:$C$125,$B1448))</f>
        <v/>
      </c>
      <c r="G1448" s="17" t="str">
        <f>IF($S1448="","",INDEX(Skjermingsrenter!$A$6:$A$35,$C1448))</f>
        <v/>
      </c>
      <c r="H1448" s="18" t="str">
        <f>IF($S1448="","",INDEX(Transjer!$D$6:$D$125,$B1448))</f>
        <v/>
      </c>
      <c r="I1448" s="18" t="str">
        <f>IF($S1448="","",INDEX(Transjer!$E$6:$E$125,$B1448))</f>
        <v/>
      </c>
      <c r="J1448" s="19" t="str">
        <f>IF($S1448="","",INDEX(Skjermingsrenter!$B$6:$B$35,$C1448))</f>
        <v/>
      </c>
      <c r="K1448" s="20" t="str">
        <f t="shared" si="177"/>
        <v/>
      </c>
      <c r="L1448" s="21" t="str">
        <f>IF($S1448="","",IF($G1448&lt;YEAR($F1448),0,$H1448*SUMIFS(Utbytter!$D$6:$D$1005,Utbytter!$A$6:$A$1005,$E1448,Utbytter!$B$6:$B$1005,"&gt;="&amp;$K1448,Utbytter!$B$6:$B$1005,"&lt;="&amp;DATE($G1448,12,31))))</f>
        <v/>
      </c>
      <c r="M1448" s="21" t="str">
        <f t="shared" si="183"/>
        <v/>
      </c>
      <c r="N1448" s="21" t="str">
        <f t="shared" si="178"/>
        <v/>
      </c>
      <c r="O1448" s="21" t="str">
        <f t="shared" si="179"/>
        <v/>
      </c>
      <c r="P1448" s="21" t="str">
        <f t="shared" si="180"/>
        <v/>
      </c>
      <c r="Q1448" s="21" t="str">
        <f t="shared" si="181"/>
        <v/>
      </c>
      <c r="R1448" s="21" t="str">
        <f t="shared" si="182"/>
        <v/>
      </c>
      <c r="S1448" s="7" t="str">
        <f>IF(ROW()-5&lt;=Kontroll!$B$8,1,"")</f>
        <v/>
      </c>
    </row>
    <row r="1449" spans="1:19" x14ac:dyDescent="0.2">
      <c r="A1449" s="7" t="str">
        <f t="shared" si="176"/>
        <v/>
      </c>
      <c r="B1449" s="7" t="str">
        <f>IF($S1449="","",INT(($A1449-1)/Kontroll!$B$6)+1)</f>
        <v/>
      </c>
      <c r="C1449" s="7" t="str">
        <f>IF($S1449="","",MOD($A1449-1,Kontroll!$B$6)+1)</f>
        <v/>
      </c>
      <c r="D1449" s="15" t="str">
        <f>IF($S1449="","",INDEX(Transjer!$A$6:$A$125,$B1449))</f>
        <v/>
      </c>
      <c r="E1449" s="15" t="str">
        <f>IF($S1449="","",INDEX(Transjer!$B$6:$B$125,$B1449))</f>
        <v/>
      </c>
      <c r="F1449" s="16" t="str">
        <f>IF($S1449="","",INDEX(Transjer!$C$6:$C$125,$B1449))</f>
        <v/>
      </c>
      <c r="G1449" s="17" t="str">
        <f>IF($S1449="","",INDEX(Skjermingsrenter!$A$6:$A$35,$C1449))</f>
        <v/>
      </c>
      <c r="H1449" s="18" t="str">
        <f>IF($S1449="","",INDEX(Transjer!$D$6:$D$125,$B1449))</f>
        <v/>
      </c>
      <c r="I1449" s="18" t="str">
        <f>IF($S1449="","",INDEX(Transjer!$E$6:$E$125,$B1449))</f>
        <v/>
      </c>
      <c r="J1449" s="19" t="str">
        <f>IF($S1449="","",INDEX(Skjermingsrenter!$B$6:$B$35,$C1449))</f>
        <v/>
      </c>
      <c r="K1449" s="20" t="str">
        <f t="shared" si="177"/>
        <v/>
      </c>
      <c r="L1449" s="21" t="str">
        <f>IF($S1449="","",IF($G1449&lt;YEAR($F1449),0,$H1449*SUMIFS(Utbytter!$D$6:$D$1005,Utbytter!$A$6:$A$1005,$E1449,Utbytter!$B$6:$B$1005,"&gt;="&amp;$K1449,Utbytter!$B$6:$B$1005,"&lt;="&amp;DATE($G1449,12,31))))</f>
        <v/>
      </c>
      <c r="M1449" s="21" t="str">
        <f t="shared" si="183"/>
        <v/>
      </c>
      <c r="N1449" s="21" t="str">
        <f t="shared" si="178"/>
        <v/>
      </c>
      <c r="O1449" s="21" t="str">
        <f t="shared" si="179"/>
        <v/>
      </c>
      <c r="P1449" s="21" t="str">
        <f t="shared" si="180"/>
        <v/>
      </c>
      <c r="Q1449" s="21" t="str">
        <f t="shared" si="181"/>
        <v/>
      </c>
      <c r="R1449" s="21" t="str">
        <f t="shared" si="182"/>
        <v/>
      </c>
      <c r="S1449" s="7" t="str">
        <f>IF(ROW()-5&lt;=Kontroll!$B$8,1,"")</f>
        <v/>
      </c>
    </row>
    <row r="1450" spans="1:19" x14ac:dyDescent="0.2">
      <c r="A1450" s="7" t="str">
        <f t="shared" si="176"/>
        <v/>
      </c>
      <c r="B1450" s="7" t="str">
        <f>IF($S1450="","",INT(($A1450-1)/Kontroll!$B$6)+1)</f>
        <v/>
      </c>
      <c r="C1450" s="7" t="str">
        <f>IF($S1450="","",MOD($A1450-1,Kontroll!$B$6)+1)</f>
        <v/>
      </c>
      <c r="D1450" s="15" t="str">
        <f>IF($S1450="","",INDEX(Transjer!$A$6:$A$125,$B1450))</f>
        <v/>
      </c>
      <c r="E1450" s="15" t="str">
        <f>IF($S1450="","",INDEX(Transjer!$B$6:$B$125,$B1450))</f>
        <v/>
      </c>
      <c r="F1450" s="16" t="str">
        <f>IF($S1450="","",INDEX(Transjer!$C$6:$C$125,$B1450))</f>
        <v/>
      </c>
      <c r="G1450" s="17" t="str">
        <f>IF($S1450="","",INDEX(Skjermingsrenter!$A$6:$A$35,$C1450))</f>
        <v/>
      </c>
      <c r="H1450" s="18" t="str">
        <f>IF($S1450="","",INDEX(Transjer!$D$6:$D$125,$B1450))</f>
        <v/>
      </c>
      <c r="I1450" s="18" t="str">
        <f>IF($S1450="","",INDEX(Transjer!$E$6:$E$125,$B1450))</f>
        <v/>
      </c>
      <c r="J1450" s="19" t="str">
        <f>IF($S1450="","",INDEX(Skjermingsrenter!$B$6:$B$35,$C1450))</f>
        <v/>
      </c>
      <c r="K1450" s="20" t="str">
        <f t="shared" si="177"/>
        <v/>
      </c>
      <c r="L1450" s="21" t="str">
        <f>IF($S1450="","",IF($G1450&lt;YEAR($F1450),0,$H1450*SUMIFS(Utbytter!$D$6:$D$1005,Utbytter!$A$6:$A$1005,$E1450,Utbytter!$B$6:$B$1005,"&gt;="&amp;$K1450,Utbytter!$B$6:$B$1005,"&lt;="&amp;DATE($G1450,12,31))))</f>
        <v/>
      </c>
      <c r="M1450" s="21" t="str">
        <f t="shared" si="183"/>
        <v/>
      </c>
      <c r="N1450" s="21" t="str">
        <f t="shared" si="178"/>
        <v/>
      </c>
      <c r="O1450" s="21" t="str">
        <f t="shared" si="179"/>
        <v/>
      </c>
      <c r="P1450" s="21" t="str">
        <f t="shared" si="180"/>
        <v/>
      </c>
      <c r="Q1450" s="21" t="str">
        <f t="shared" si="181"/>
        <v/>
      </c>
      <c r="R1450" s="21" t="str">
        <f t="shared" si="182"/>
        <v/>
      </c>
      <c r="S1450" s="7" t="str">
        <f>IF(ROW()-5&lt;=Kontroll!$B$8,1,"")</f>
        <v/>
      </c>
    </row>
    <row r="1451" spans="1:19" x14ac:dyDescent="0.2">
      <c r="A1451" s="7" t="str">
        <f t="shared" si="176"/>
        <v/>
      </c>
      <c r="B1451" s="7" t="str">
        <f>IF($S1451="","",INT(($A1451-1)/Kontroll!$B$6)+1)</f>
        <v/>
      </c>
      <c r="C1451" s="7" t="str">
        <f>IF($S1451="","",MOD($A1451-1,Kontroll!$B$6)+1)</f>
        <v/>
      </c>
      <c r="D1451" s="15" t="str">
        <f>IF($S1451="","",INDEX(Transjer!$A$6:$A$125,$B1451))</f>
        <v/>
      </c>
      <c r="E1451" s="15" t="str">
        <f>IF($S1451="","",INDEX(Transjer!$B$6:$B$125,$B1451))</f>
        <v/>
      </c>
      <c r="F1451" s="16" t="str">
        <f>IF($S1451="","",INDEX(Transjer!$C$6:$C$125,$B1451))</f>
        <v/>
      </c>
      <c r="G1451" s="17" t="str">
        <f>IF($S1451="","",INDEX(Skjermingsrenter!$A$6:$A$35,$C1451))</f>
        <v/>
      </c>
      <c r="H1451" s="18" t="str">
        <f>IF($S1451="","",INDEX(Transjer!$D$6:$D$125,$B1451))</f>
        <v/>
      </c>
      <c r="I1451" s="18" t="str">
        <f>IF($S1451="","",INDEX(Transjer!$E$6:$E$125,$B1451))</f>
        <v/>
      </c>
      <c r="J1451" s="19" t="str">
        <f>IF($S1451="","",INDEX(Skjermingsrenter!$B$6:$B$35,$C1451))</f>
        <v/>
      </c>
      <c r="K1451" s="20" t="str">
        <f t="shared" si="177"/>
        <v/>
      </c>
      <c r="L1451" s="21" t="str">
        <f>IF($S1451="","",IF($G1451&lt;YEAR($F1451),0,$H1451*SUMIFS(Utbytter!$D$6:$D$1005,Utbytter!$A$6:$A$1005,$E1451,Utbytter!$B$6:$B$1005,"&gt;="&amp;$K1451,Utbytter!$B$6:$B$1005,"&lt;="&amp;DATE($G1451,12,31))))</f>
        <v/>
      </c>
      <c r="M1451" s="21" t="str">
        <f t="shared" si="183"/>
        <v/>
      </c>
      <c r="N1451" s="21" t="str">
        <f t="shared" si="178"/>
        <v/>
      </c>
      <c r="O1451" s="21" t="str">
        <f t="shared" si="179"/>
        <v/>
      </c>
      <c r="P1451" s="21" t="str">
        <f t="shared" si="180"/>
        <v/>
      </c>
      <c r="Q1451" s="21" t="str">
        <f t="shared" si="181"/>
        <v/>
      </c>
      <c r="R1451" s="21" t="str">
        <f t="shared" si="182"/>
        <v/>
      </c>
      <c r="S1451" s="7" t="str">
        <f>IF(ROW()-5&lt;=Kontroll!$B$8,1,"")</f>
        <v/>
      </c>
    </row>
    <row r="1452" spans="1:19" x14ac:dyDescent="0.2">
      <c r="A1452" s="7" t="str">
        <f t="shared" si="176"/>
        <v/>
      </c>
      <c r="B1452" s="7" t="str">
        <f>IF($S1452="","",INT(($A1452-1)/Kontroll!$B$6)+1)</f>
        <v/>
      </c>
      <c r="C1452" s="7" t="str">
        <f>IF($S1452="","",MOD($A1452-1,Kontroll!$B$6)+1)</f>
        <v/>
      </c>
      <c r="D1452" s="15" t="str">
        <f>IF($S1452="","",INDEX(Transjer!$A$6:$A$125,$B1452))</f>
        <v/>
      </c>
      <c r="E1452" s="15" t="str">
        <f>IF($S1452="","",INDEX(Transjer!$B$6:$B$125,$B1452))</f>
        <v/>
      </c>
      <c r="F1452" s="16" t="str">
        <f>IF($S1452="","",INDEX(Transjer!$C$6:$C$125,$B1452))</f>
        <v/>
      </c>
      <c r="G1452" s="17" t="str">
        <f>IF($S1452="","",INDEX(Skjermingsrenter!$A$6:$A$35,$C1452))</f>
        <v/>
      </c>
      <c r="H1452" s="18" t="str">
        <f>IF($S1452="","",INDEX(Transjer!$D$6:$D$125,$B1452))</f>
        <v/>
      </c>
      <c r="I1452" s="18" t="str">
        <f>IF($S1452="","",INDEX(Transjer!$E$6:$E$125,$B1452))</f>
        <v/>
      </c>
      <c r="J1452" s="19" t="str">
        <f>IF($S1452="","",INDEX(Skjermingsrenter!$B$6:$B$35,$C1452))</f>
        <v/>
      </c>
      <c r="K1452" s="20" t="str">
        <f t="shared" si="177"/>
        <v/>
      </c>
      <c r="L1452" s="21" t="str">
        <f>IF($S1452="","",IF($G1452&lt;YEAR($F1452),0,$H1452*SUMIFS(Utbytter!$D$6:$D$1005,Utbytter!$A$6:$A$1005,$E1452,Utbytter!$B$6:$B$1005,"&gt;="&amp;$K1452,Utbytter!$B$6:$B$1005,"&lt;="&amp;DATE($G1452,12,31))))</f>
        <v/>
      </c>
      <c r="M1452" s="21" t="str">
        <f t="shared" si="183"/>
        <v/>
      </c>
      <c r="N1452" s="21" t="str">
        <f t="shared" si="178"/>
        <v/>
      </c>
      <c r="O1452" s="21" t="str">
        <f t="shared" si="179"/>
        <v/>
      </c>
      <c r="P1452" s="21" t="str">
        <f t="shared" si="180"/>
        <v/>
      </c>
      <c r="Q1452" s="21" t="str">
        <f t="shared" si="181"/>
        <v/>
      </c>
      <c r="R1452" s="21" t="str">
        <f t="shared" si="182"/>
        <v/>
      </c>
      <c r="S1452" s="7" t="str">
        <f>IF(ROW()-5&lt;=Kontroll!$B$8,1,"")</f>
        <v/>
      </c>
    </row>
    <row r="1453" spans="1:19" x14ac:dyDescent="0.2">
      <c r="A1453" s="7" t="str">
        <f t="shared" si="176"/>
        <v/>
      </c>
      <c r="B1453" s="7" t="str">
        <f>IF($S1453="","",INT(($A1453-1)/Kontroll!$B$6)+1)</f>
        <v/>
      </c>
      <c r="C1453" s="7" t="str">
        <f>IF($S1453="","",MOD($A1453-1,Kontroll!$B$6)+1)</f>
        <v/>
      </c>
      <c r="D1453" s="15" t="str">
        <f>IF($S1453="","",INDEX(Transjer!$A$6:$A$125,$B1453))</f>
        <v/>
      </c>
      <c r="E1453" s="15" t="str">
        <f>IF($S1453="","",INDEX(Transjer!$B$6:$B$125,$B1453))</f>
        <v/>
      </c>
      <c r="F1453" s="16" t="str">
        <f>IF($S1453="","",INDEX(Transjer!$C$6:$C$125,$B1453))</f>
        <v/>
      </c>
      <c r="G1453" s="17" t="str">
        <f>IF($S1453="","",INDEX(Skjermingsrenter!$A$6:$A$35,$C1453))</f>
        <v/>
      </c>
      <c r="H1453" s="18" t="str">
        <f>IF($S1453="","",INDEX(Transjer!$D$6:$D$125,$B1453))</f>
        <v/>
      </c>
      <c r="I1453" s="18" t="str">
        <f>IF($S1453="","",INDEX(Transjer!$E$6:$E$125,$B1453))</f>
        <v/>
      </c>
      <c r="J1453" s="19" t="str">
        <f>IF($S1453="","",INDEX(Skjermingsrenter!$B$6:$B$35,$C1453))</f>
        <v/>
      </c>
      <c r="K1453" s="20" t="str">
        <f t="shared" si="177"/>
        <v/>
      </c>
      <c r="L1453" s="21" t="str">
        <f>IF($S1453="","",IF($G1453&lt;YEAR($F1453),0,$H1453*SUMIFS(Utbytter!$D$6:$D$1005,Utbytter!$A$6:$A$1005,$E1453,Utbytter!$B$6:$B$1005,"&gt;="&amp;$K1453,Utbytter!$B$6:$B$1005,"&lt;="&amp;DATE($G1453,12,31))))</f>
        <v/>
      </c>
      <c r="M1453" s="21" t="str">
        <f t="shared" si="183"/>
        <v/>
      </c>
      <c r="N1453" s="21" t="str">
        <f t="shared" si="178"/>
        <v/>
      </c>
      <c r="O1453" s="21" t="str">
        <f t="shared" si="179"/>
        <v/>
      </c>
      <c r="P1453" s="21" t="str">
        <f t="shared" si="180"/>
        <v/>
      </c>
      <c r="Q1453" s="21" t="str">
        <f t="shared" si="181"/>
        <v/>
      </c>
      <c r="R1453" s="21" t="str">
        <f t="shared" si="182"/>
        <v/>
      </c>
      <c r="S1453" s="7" t="str">
        <f>IF(ROW()-5&lt;=Kontroll!$B$8,1,"")</f>
        <v/>
      </c>
    </row>
    <row r="1454" spans="1:19" x14ac:dyDescent="0.2">
      <c r="A1454" s="7" t="str">
        <f t="shared" si="176"/>
        <v/>
      </c>
      <c r="B1454" s="7" t="str">
        <f>IF($S1454="","",INT(($A1454-1)/Kontroll!$B$6)+1)</f>
        <v/>
      </c>
      <c r="C1454" s="7" t="str">
        <f>IF($S1454="","",MOD($A1454-1,Kontroll!$B$6)+1)</f>
        <v/>
      </c>
      <c r="D1454" s="15" t="str">
        <f>IF($S1454="","",INDEX(Transjer!$A$6:$A$125,$B1454))</f>
        <v/>
      </c>
      <c r="E1454" s="15" t="str">
        <f>IF($S1454="","",INDEX(Transjer!$B$6:$B$125,$B1454))</f>
        <v/>
      </c>
      <c r="F1454" s="16" t="str">
        <f>IF($S1454="","",INDEX(Transjer!$C$6:$C$125,$B1454))</f>
        <v/>
      </c>
      <c r="G1454" s="17" t="str">
        <f>IF($S1454="","",INDEX(Skjermingsrenter!$A$6:$A$35,$C1454))</f>
        <v/>
      </c>
      <c r="H1454" s="18" t="str">
        <f>IF($S1454="","",INDEX(Transjer!$D$6:$D$125,$B1454))</f>
        <v/>
      </c>
      <c r="I1454" s="18" t="str">
        <f>IF($S1454="","",INDEX(Transjer!$E$6:$E$125,$B1454))</f>
        <v/>
      </c>
      <c r="J1454" s="19" t="str">
        <f>IF($S1454="","",INDEX(Skjermingsrenter!$B$6:$B$35,$C1454))</f>
        <v/>
      </c>
      <c r="K1454" s="20" t="str">
        <f t="shared" si="177"/>
        <v/>
      </c>
      <c r="L1454" s="21" t="str">
        <f>IF($S1454="","",IF($G1454&lt;YEAR($F1454),0,$H1454*SUMIFS(Utbytter!$D$6:$D$1005,Utbytter!$A$6:$A$1005,$E1454,Utbytter!$B$6:$B$1005,"&gt;="&amp;$K1454,Utbytter!$B$6:$B$1005,"&lt;="&amp;DATE($G1454,12,31))))</f>
        <v/>
      </c>
      <c r="M1454" s="21" t="str">
        <f t="shared" si="183"/>
        <v/>
      </c>
      <c r="N1454" s="21" t="str">
        <f t="shared" si="178"/>
        <v/>
      </c>
      <c r="O1454" s="21" t="str">
        <f t="shared" si="179"/>
        <v/>
      </c>
      <c r="P1454" s="21" t="str">
        <f t="shared" si="180"/>
        <v/>
      </c>
      <c r="Q1454" s="21" t="str">
        <f t="shared" si="181"/>
        <v/>
      </c>
      <c r="R1454" s="21" t="str">
        <f t="shared" si="182"/>
        <v/>
      </c>
      <c r="S1454" s="7" t="str">
        <f>IF(ROW()-5&lt;=Kontroll!$B$8,1,"")</f>
        <v/>
      </c>
    </row>
    <row r="1455" spans="1:19" x14ac:dyDescent="0.2">
      <c r="A1455" s="7" t="str">
        <f t="shared" si="176"/>
        <v/>
      </c>
      <c r="B1455" s="7" t="str">
        <f>IF($S1455="","",INT(($A1455-1)/Kontroll!$B$6)+1)</f>
        <v/>
      </c>
      <c r="C1455" s="7" t="str">
        <f>IF($S1455="","",MOD($A1455-1,Kontroll!$B$6)+1)</f>
        <v/>
      </c>
      <c r="D1455" s="15" t="str">
        <f>IF($S1455="","",INDEX(Transjer!$A$6:$A$125,$B1455))</f>
        <v/>
      </c>
      <c r="E1455" s="15" t="str">
        <f>IF($S1455="","",INDEX(Transjer!$B$6:$B$125,$B1455))</f>
        <v/>
      </c>
      <c r="F1455" s="16" t="str">
        <f>IF($S1455="","",INDEX(Transjer!$C$6:$C$125,$B1455))</f>
        <v/>
      </c>
      <c r="G1455" s="17" t="str">
        <f>IF($S1455="","",INDEX(Skjermingsrenter!$A$6:$A$35,$C1455))</f>
        <v/>
      </c>
      <c r="H1455" s="18" t="str">
        <f>IF($S1455="","",INDEX(Transjer!$D$6:$D$125,$B1455))</f>
        <v/>
      </c>
      <c r="I1455" s="18" t="str">
        <f>IF($S1455="","",INDEX(Transjer!$E$6:$E$125,$B1455))</f>
        <v/>
      </c>
      <c r="J1455" s="19" t="str">
        <f>IF($S1455="","",INDEX(Skjermingsrenter!$B$6:$B$35,$C1455))</f>
        <v/>
      </c>
      <c r="K1455" s="20" t="str">
        <f t="shared" si="177"/>
        <v/>
      </c>
      <c r="L1455" s="21" t="str">
        <f>IF($S1455="","",IF($G1455&lt;YEAR($F1455),0,$H1455*SUMIFS(Utbytter!$D$6:$D$1005,Utbytter!$A$6:$A$1005,$E1455,Utbytter!$B$6:$B$1005,"&gt;="&amp;$K1455,Utbytter!$B$6:$B$1005,"&lt;="&amp;DATE($G1455,12,31))))</f>
        <v/>
      </c>
      <c r="M1455" s="21" t="str">
        <f t="shared" si="183"/>
        <v/>
      </c>
      <c r="N1455" s="21" t="str">
        <f t="shared" si="178"/>
        <v/>
      </c>
      <c r="O1455" s="21" t="str">
        <f t="shared" si="179"/>
        <v/>
      </c>
      <c r="P1455" s="21" t="str">
        <f t="shared" si="180"/>
        <v/>
      </c>
      <c r="Q1455" s="21" t="str">
        <f t="shared" si="181"/>
        <v/>
      </c>
      <c r="R1455" s="21" t="str">
        <f t="shared" si="182"/>
        <v/>
      </c>
      <c r="S1455" s="7" t="str">
        <f>IF(ROW()-5&lt;=Kontroll!$B$8,1,"")</f>
        <v/>
      </c>
    </row>
    <row r="1456" spans="1:19" x14ac:dyDescent="0.2">
      <c r="A1456" s="7" t="str">
        <f t="shared" si="176"/>
        <v/>
      </c>
      <c r="B1456" s="7" t="str">
        <f>IF($S1456="","",INT(($A1456-1)/Kontroll!$B$6)+1)</f>
        <v/>
      </c>
      <c r="C1456" s="7" t="str">
        <f>IF($S1456="","",MOD($A1456-1,Kontroll!$B$6)+1)</f>
        <v/>
      </c>
      <c r="D1456" s="15" t="str">
        <f>IF($S1456="","",INDEX(Transjer!$A$6:$A$125,$B1456))</f>
        <v/>
      </c>
      <c r="E1456" s="15" t="str">
        <f>IF($S1456="","",INDEX(Transjer!$B$6:$B$125,$B1456))</f>
        <v/>
      </c>
      <c r="F1456" s="16" t="str">
        <f>IF($S1456="","",INDEX(Transjer!$C$6:$C$125,$B1456))</f>
        <v/>
      </c>
      <c r="G1456" s="17" t="str">
        <f>IF($S1456="","",INDEX(Skjermingsrenter!$A$6:$A$35,$C1456))</f>
        <v/>
      </c>
      <c r="H1456" s="18" t="str">
        <f>IF($S1456="","",INDEX(Transjer!$D$6:$D$125,$B1456))</f>
        <v/>
      </c>
      <c r="I1456" s="18" t="str">
        <f>IF($S1456="","",INDEX(Transjer!$E$6:$E$125,$B1456))</f>
        <v/>
      </c>
      <c r="J1456" s="19" t="str">
        <f>IF($S1456="","",INDEX(Skjermingsrenter!$B$6:$B$35,$C1456))</f>
        <v/>
      </c>
      <c r="K1456" s="20" t="str">
        <f t="shared" si="177"/>
        <v/>
      </c>
      <c r="L1456" s="21" t="str">
        <f>IF($S1456="","",IF($G1456&lt;YEAR($F1456),0,$H1456*SUMIFS(Utbytter!$D$6:$D$1005,Utbytter!$A$6:$A$1005,$E1456,Utbytter!$B$6:$B$1005,"&gt;="&amp;$K1456,Utbytter!$B$6:$B$1005,"&lt;="&amp;DATE($G1456,12,31))))</f>
        <v/>
      </c>
      <c r="M1456" s="21" t="str">
        <f t="shared" si="183"/>
        <v/>
      </c>
      <c r="N1456" s="21" t="str">
        <f t="shared" si="178"/>
        <v/>
      </c>
      <c r="O1456" s="21" t="str">
        <f t="shared" si="179"/>
        <v/>
      </c>
      <c r="P1456" s="21" t="str">
        <f t="shared" si="180"/>
        <v/>
      </c>
      <c r="Q1456" s="21" t="str">
        <f t="shared" si="181"/>
        <v/>
      </c>
      <c r="R1456" s="21" t="str">
        <f t="shared" si="182"/>
        <v/>
      </c>
      <c r="S1456" s="7" t="str">
        <f>IF(ROW()-5&lt;=Kontroll!$B$8,1,"")</f>
        <v/>
      </c>
    </row>
    <row r="1457" spans="1:19" x14ac:dyDescent="0.2">
      <c r="A1457" s="7" t="str">
        <f t="shared" si="176"/>
        <v/>
      </c>
      <c r="B1457" s="7" t="str">
        <f>IF($S1457="","",INT(($A1457-1)/Kontroll!$B$6)+1)</f>
        <v/>
      </c>
      <c r="C1457" s="7" t="str">
        <f>IF($S1457="","",MOD($A1457-1,Kontroll!$B$6)+1)</f>
        <v/>
      </c>
      <c r="D1457" s="15" t="str">
        <f>IF($S1457="","",INDEX(Transjer!$A$6:$A$125,$B1457))</f>
        <v/>
      </c>
      <c r="E1457" s="15" t="str">
        <f>IF($S1457="","",INDEX(Transjer!$B$6:$B$125,$B1457))</f>
        <v/>
      </c>
      <c r="F1457" s="16" t="str">
        <f>IF($S1457="","",INDEX(Transjer!$C$6:$C$125,$B1457))</f>
        <v/>
      </c>
      <c r="G1457" s="17" t="str">
        <f>IF($S1457="","",INDEX(Skjermingsrenter!$A$6:$A$35,$C1457))</f>
        <v/>
      </c>
      <c r="H1457" s="18" t="str">
        <f>IF($S1457="","",INDEX(Transjer!$D$6:$D$125,$B1457))</f>
        <v/>
      </c>
      <c r="I1457" s="18" t="str">
        <f>IF($S1457="","",INDEX(Transjer!$E$6:$E$125,$B1457))</f>
        <v/>
      </c>
      <c r="J1457" s="19" t="str">
        <f>IF($S1457="","",INDEX(Skjermingsrenter!$B$6:$B$35,$C1457))</f>
        <v/>
      </c>
      <c r="K1457" s="20" t="str">
        <f t="shared" si="177"/>
        <v/>
      </c>
      <c r="L1457" s="21" t="str">
        <f>IF($S1457="","",IF($G1457&lt;YEAR($F1457),0,$H1457*SUMIFS(Utbytter!$D$6:$D$1005,Utbytter!$A$6:$A$1005,$E1457,Utbytter!$B$6:$B$1005,"&gt;="&amp;$K1457,Utbytter!$B$6:$B$1005,"&lt;="&amp;DATE($G1457,12,31))))</f>
        <v/>
      </c>
      <c r="M1457" s="21" t="str">
        <f t="shared" si="183"/>
        <v/>
      </c>
      <c r="N1457" s="21" t="str">
        <f t="shared" si="178"/>
        <v/>
      </c>
      <c r="O1457" s="21" t="str">
        <f t="shared" si="179"/>
        <v/>
      </c>
      <c r="P1457" s="21" t="str">
        <f t="shared" si="180"/>
        <v/>
      </c>
      <c r="Q1457" s="21" t="str">
        <f t="shared" si="181"/>
        <v/>
      </c>
      <c r="R1457" s="21" t="str">
        <f t="shared" si="182"/>
        <v/>
      </c>
      <c r="S1457" s="7" t="str">
        <f>IF(ROW()-5&lt;=Kontroll!$B$8,1,"")</f>
        <v/>
      </c>
    </row>
    <row r="1458" spans="1:19" x14ac:dyDescent="0.2">
      <c r="A1458" s="7" t="str">
        <f t="shared" si="176"/>
        <v/>
      </c>
      <c r="B1458" s="7" t="str">
        <f>IF($S1458="","",INT(($A1458-1)/Kontroll!$B$6)+1)</f>
        <v/>
      </c>
      <c r="C1458" s="7" t="str">
        <f>IF($S1458="","",MOD($A1458-1,Kontroll!$B$6)+1)</f>
        <v/>
      </c>
      <c r="D1458" s="15" t="str">
        <f>IF($S1458="","",INDEX(Transjer!$A$6:$A$125,$B1458))</f>
        <v/>
      </c>
      <c r="E1458" s="15" t="str">
        <f>IF($S1458="","",INDEX(Transjer!$B$6:$B$125,$B1458))</f>
        <v/>
      </c>
      <c r="F1458" s="16" t="str">
        <f>IF($S1458="","",INDEX(Transjer!$C$6:$C$125,$B1458))</f>
        <v/>
      </c>
      <c r="G1458" s="17" t="str">
        <f>IF($S1458="","",INDEX(Skjermingsrenter!$A$6:$A$35,$C1458))</f>
        <v/>
      </c>
      <c r="H1458" s="18" t="str">
        <f>IF($S1458="","",INDEX(Transjer!$D$6:$D$125,$B1458))</f>
        <v/>
      </c>
      <c r="I1458" s="18" t="str">
        <f>IF($S1458="","",INDEX(Transjer!$E$6:$E$125,$B1458))</f>
        <v/>
      </c>
      <c r="J1458" s="19" t="str">
        <f>IF($S1458="","",INDEX(Skjermingsrenter!$B$6:$B$35,$C1458))</f>
        <v/>
      </c>
      <c r="K1458" s="20" t="str">
        <f t="shared" si="177"/>
        <v/>
      </c>
      <c r="L1458" s="21" t="str">
        <f>IF($S1458="","",IF($G1458&lt;YEAR($F1458),0,$H1458*SUMIFS(Utbytter!$D$6:$D$1005,Utbytter!$A$6:$A$1005,$E1458,Utbytter!$B$6:$B$1005,"&gt;="&amp;$K1458,Utbytter!$B$6:$B$1005,"&lt;="&amp;DATE($G1458,12,31))))</f>
        <v/>
      </c>
      <c r="M1458" s="21" t="str">
        <f t="shared" si="183"/>
        <v/>
      </c>
      <c r="N1458" s="21" t="str">
        <f t="shared" si="178"/>
        <v/>
      </c>
      <c r="O1458" s="21" t="str">
        <f t="shared" si="179"/>
        <v/>
      </c>
      <c r="P1458" s="21" t="str">
        <f t="shared" si="180"/>
        <v/>
      </c>
      <c r="Q1458" s="21" t="str">
        <f t="shared" si="181"/>
        <v/>
      </c>
      <c r="R1458" s="21" t="str">
        <f t="shared" si="182"/>
        <v/>
      </c>
      <c r="S1458" s="7" t="str">
        <f>IF(ROW()-5&lt;=Kontroll!$B$8,1,"")</f>
        <v/>
      </c>
    </row>
    <row r="1459" spans="1:19" x14ac:dyDescent="0.2">
      <c r="A1459" s="7" t="str">
        <f t="shared" si="176"/>
        <v/>
      </c>
      <c r="B1459" s="7" t="str">
        <f>IF($S1459="","",INT(($A1459-1)/Kontroll!$B$6)+1)</f>
        <v/>
      </c>
      <c r="C1459" s="7" t="str">
        <f>IF($S1459="","",MOD($A1459-1,Kontroll!$B$6)+1)</f>
        <v/>
      </c>
      <c r="D1459" s="15" t="str">
        <f>IF($S1459="","",INDEX(Transjer!$A$6:$A$125,$B1459))</f>
        <v/>
      </c>
      <c r="E1459" s="15" t="str">
        <f>IF($S1459="","",INDEX(Transjer!$B$6:$B$125,$B1459))</f>
        <v/>
      </c>
      <c r="F1459" s="16" t="str">
        <f>IF($S1459="","",INDEX(Transjer!$C$6:$C$125,$B1459))</f>
        <v/>
      </c>
      <c r="G1459" s="17" t="str">
        <f>IF($S1459="","",INDEX(Skjermingsrenter!$A$6:$A$35,$C1459))</f>
        <v/>
      </c>
      <c r="H1459" s="18" t="str">
        <f>IF($S1459="","",INDEX(Transjer!$D$6:$D$125,$B1459))</f>
        <v/>
      </c>
      <c r="I1459" s="18" t="str">
        <f>IF($S1459="","",INDEX(Transjer!$E$6:$E$125,$B1459))</f>
        <v/>
      </c>
      <c r="J1459" s="19" t="str">
        <f>IF($S1459="","",INDEX(Skjermingsrenter!$B$6:$B$35,$C1459))</f>
        <v/>
      </c>
      <c r="K1459" s="20" t="str">
        <f t="shared" si="177"/>
        <v/>
      </c>
      <c r="L1459" s="21" t="str">
        <f>IF($S1459="","",IF($G1459&lt;YEAR($F1459),0,$H1459*SUMIFS(Utbytter!$D$6:$D$1005,Utbytter!$A$6:$A$1005,$E1459,Utbytter!$B$6:$B$1005,"&gt;="&amp;$K1459,Utbytter!$B$6:$B$1005,"&lt;="&amp;DATE($G1459,12,31))))</f>
        <v/>
      </c>
      <c r="M1459" s="21" t="str">
        <f t="shared" si="183"/>
        <v/>
      </c>
      <c r="N1459" s="21" t="str">
        <f t="shared" si="178"/>
        <v/>
      </c>
      <c r="O1459" s="21" t="str">
        <f t="shared" si="179"/>
        <v/>
      </c>
      <c r="P1459" s="21" t="str">
        <f t="shared" si="180"/>
        <v/>
      </c>
      <c r="Q1459" s="21" t="str">
        <f t="shared" si="181"/>
        <v/>
      </c>
      <c r="R1459" s="21" t="str">
        <f t="shared" si="182"/>
        <v/>
      </c>
      <c r="S1459" s="7" t="str">
        <f>IF(ROW()-5&lt;=Kontroll!$B$8,1,"")</f>
        <v/>
      </c>
    </row>
    <row r="1460" spans="1:19" x14ac:dyDescent="0.2">
      <c r="A1460" s="7" t="str">
        <f t="shared" si="176"/>
        <v/>
      </c>
      <c r="B1460" s="7" t="str">
        <f>IF($S1460="","",INT(($A1460-1)/Kontroll!$B$6)+1)</f>
        <v/>
      </c>
      <c r="C1460" s="7" t="str">
        <f>IF($S1460="","",MOD($A1460-1,Kontroll!$B$6)+1)</f>
        <v/>
      </c>
      <c r="D1460" s="15" t="str">
        <f>IF($S1460="","",INDEX(Transjer!$A$6:$A$125,$B1460))</f>
        <v/>
      </c>
      <c r="E1460" s="15" t="str">
        <f>IF($S1460="","",INDEX(Transjer!$B$6:$B$125,$B1460))</f>
        <v/>
      </c>
      <c r="F1460" s="16" t="str">
        <f>IF($S1460="","",INDEX(Transjer!$C$6:$C$125,$B1460))</f>
        <v/>
      </c>
      <c r="G1460" s="17" t="str">
        <f>IF($S1460="","",INDEX(Skjermingsrenter!$A$6:$A$35,$C1460))</f>
        <v/>
      </c>
      <c r="H1460" s="18" t="str">
        <f>IF($S1460="","",INDEX(Transjer!$D$6:$D$125,$B1460))</f>
        <v/>
      </c>
      <c r="I1460" s="18" t="str">
        <f>IF($S1460="","",INDEX(Transjer!$E$6:$E$125,$B1460))</f>
        <v/>
      </c>
      <c r="J1460" s="19" t="str">
        <f>IF($S1460="","",INDEX(Skjermingsrenter!$B$6:$B$35,$C1460))</f>
        <v/>
      </c>
      <c r="K1460" s="20" t="str">
        <f t="shared" si="177"/>
        <v/>
      </c>
      <c r="L1460" s="21" t="str">
        <f>IF($S1460="","",IF($G1460&lt;YEAR($F1460),0,$H1460*SUMIFS(Utbytter!$D$6:$D$1005,Utbytter!$A$6:$A$1005,$E1460,Utbytter!$B$6:$B$1005,"&gt;="&amp;$K1460,Utbytter!$B$6:$B$1005,"&lt;="&amp;DATE($G1460,12,31))))</f>
        <v/>
      </c>
      <c r="M1460" s="21" t="str">
        <f t="shared" si="183"/>
        <v/>
      </c>
      <c r="N1460" s="21" t="str">
        <f t="shared" si="178"/>
        <v/>
      </c>
      <c r="O1460" s="21" t="str">
        <f t="shared" si="179"/>
        <v/>
      </c>
      <c r="P1460" s="21" t="str">
        <f t="shared" si="180"/>
        <v/>
      </c>
      <c r="Q1460" s="21" t="str">
        <f t="shared" si="181"/>
        <v/>
      </c>
      <c r="R1460" s="21" t="str">
        <f t="shared" si="182"/>
        <v/>
      </c>
      <c r="S1460" s="7" t="str">
        <f>IF(ROW()-5&lt;=Kontroll!$B$8,1,"")</f>
        <v/>
      </c>
    </row>
    <row r="1461" spans="1:19" x14ac:dyDescent="0.2">
      <c r="A1461" s="7" t="str">
        <f t="shared" si="176"/>
        <v/>
      </c>
      <c r="B1461" s="7" t="str">
        <f>IF($S1461="","",INT(($A1461-1)/Kontroll!$B$6)+1)</f>
        <v/>
      </c>
      <c r="C1461" s="7" t="str">
        <f>IF($S1461="","",MOD($A1461-1,Kontroll!$B$6)+1)</f>
        <v/>
      </c>
      <c r="D1461" s="15" t="str">
        <f>IF($S1461="","",INDEX(Transjer!$A$6:$A$125,$B1461))</f>
        <v/>
      </c>
      <c r="E1461" s="15" t="str">
        <f>IF($S1461="","",INDEX(Transjer!$B$6:$B$125,$B1461))</f>
        <v/>
      </c>
      <c r="F1461" s="16" t="str">
        <f>IF($S1461="","",INDEX(Transjer!$C$6:$C$125,$B1461))</f>
        <v/>
      </c>
      <c r="G1461" s="17" t="str">
        <f>IF($S1461="","",INDEX(Skjermingsrenter!$A$6:$A$35,$C1461))</f>
        <v/>
      </c>
      <c r="H1461" s="18" t="str">
        <f>IF($S1461="","",INDEX(Transjer!$D$6:$D$125,$B1461))</f>
        <v/>
      </c>
      <c r="I1461" s="18" t="str">
        <f>IF($S1461="","",INDEX(Transjer!$E$6:$E$125,$B1461))</f>
        <v/>
      </c>
      <c r="J1461" s="19" t="str">
        <f>IF($S1461="","",INDEX(Skjermingsrenter!$B$6:$B$35,$C1461))</f>
        <v/>
      </c>
      <c r="K1461" s="20" t="str">
        <f t="shared" si="177"/>
        <v/>
      </c>
      <c r="L1461" s="21" t="str">
        <f>IF($S1461="","",IF($G1461&lt;YEAR($F1461),0,$H1461*SUMIFS(Utbytter!$D$6:$D$1005,Utbytter!$A$6:$A$1005,$E1461,Utbytter!$B$6:$B$1005,"&gt;="&amp;$K1461,Utbytter!$B$6:$B$1005,"&lt;="&amp;DATE($G1461,12,31))))</f>
        <v/>
      </c>
      <c r="M1461" s="21" t="str">
        <f t="shared" si="183"/>
        <v/>
      </c>
      <c r="N1461" s="21" t="str">
        <f t="shared" si="178"/>
        <v/>
      </c>
      <c r="O1461" s="21" t="str">
        <f t="shared" si="179"/>
        <v/>
      </c>
      <c r="P1461" s="21" t="str">
        <f t="shared" si="180"/>
        <v/>
      </c>
      <c r="Q1461" s="21" t="str">
        <f t="shared" si="181"/>
        <v/>
      </c>
      <c r="R1461" s="21" t="str">
        <f t="shared" si="182"/>
        <v/>
      </c>
      <c r="S1461" s="7" t="str">
        <f>IF(ROW()-5&lt;=Kontroll!$B$8,1,"")</f>
        <v/>
      </c>
    </row>
    <row r="1462" spans="1:19" x14ac:dyDescent="0.2">
      <c r="A1462" s="7" t="str">
        <f t="shared" si="176"/>
        <v/>
      </c>
      <c r="B1462" s="7" t="str">
        <f>IF($S1462="","",INT(($A1462-1)/Kontroll!$B$6)+1)</f>
        <v/>
      </c>
      <c r="C1462" s="7" t="str">
        <f>IF($S1462="","",MOD($A1462-1,Kontroll!$B$6)+1)</f>
        <v/>
      </c>
      <c r="D1462" s="15" t="str">
        <f>IF($S1462="","",INDEX(Transjer!$A$6:$A$125,$B1462))</f>
        <v/>
      </c>
      <c r="E1462" s="15" t="str">
        <f>IF($S1462="","",INDEX(Transjer!$B$6:$B$125,$B1462))</f>
        <v/>
      </c>
      <c r="F1462" s="16" t="str">
        <f>IF($S1462="","",INDEX(Transjer!$C$6:$C$125,$B1462))</f>
        <v/>
      </c>
      <c r="G1462" s="17" t="str">
        <f>IF($S1462="","",INDEX(Skjermingsrenter!$A$6:$A$35,$C1462))</f>
        <v/>
      </c>
      <c r="H1462" s="18" t="str">
        <f>IF($S1462="","",INDEX(Transjer!$D$6:$D$125,$B1462))</f>
        <v/>
      </c>
      <c r="I1462" s="18" t="str">
        <f>IF($S1462="","",INDEX(Transjer!$E$6:$E$125,$B1462))</f>
        <v/>
      </c>
      <c r="J1462" s="19" t="str">
        <f>IF($S1462="","",INDEX(Skjermingsrenter!$B$6:$B$35,$C1462))</f>
        <v/>
      </c>
      <c r="K1462" s="20" t="str">
        <f t="shared" si="177"/>
        <v/>
      </c>
      <c r="L1462" s="21" t="str">
        <f>IF($S1462="","",IF($G1462&lt;YEAR($F1462),0,$H1462*SUMIFS(Utbytter!$D$6:$D$1005,Utbytter!$A$6:$A$1005,$E1462,Utbytter!$B$6:$B$1005,"&gt;="&amp;$K1462,Utbytter!$B$6:$B$1005,"&lt;="&amp;DATE($G1462,12,31))))</f>
        <v/>
      </c>
      <c r="M1462" s="21" t="str">
        <f t="shared" si="183"/>
        <v/>
      </c>
      <c r="N1462" s="21" t="str">
        <f t="shared" si="178"/>
        <v/>
      </c>
      <c r="O1462" s="21" t="str">
        <f t="shared" si="179"/>
        <v/>
      </c>
      <c r="P1462" s="21" t="str">
        <f t="shared" si="180"/>
        <v/>
      </c>
      <c r="Q1462" s="21" t="str">
        <f t="shared" si="181"/>
        <v/>
      </c>
      <c r="R1462" s="21" t="str">
        <f t="shared" si="182"/>
        <v/>
      </c>
      <c r="S1462" s="7" t="str">
        <f>IF(ROW()-5&lt;=Kontroll!$B$8,1,"")</f>
        <v/>
      </c>
    </row>
    <row r="1463" spans="1:19" x14ac:dyDescent="0.2">
      <c r="A1463" s="7" t="str">
        <f t="shared" si="176"/>
        <v/>
      </c>
      <c r="B1463" s="7" t="str">
        <f>IF($S1463="","",INT(($A1463-1)/Kontroll!$B$6)+1)</f>
        <v/>
      </c>
      <c r="C1463" s="7" t="str">
        <f>IF($S1463="","",MOD($A1463-1,Kontroll!$B$6)+1)</f>
        <v/>
      </c>
      <c r="D1463" s="15" t="str">
        <f>IF($S1463="","",INDEX(Transjer!$A$6:$A$125,$B1463))</f>
        <v/>
      </c>
      <c r="E1463" s="15" t="str">
        <f>IF($S1463="","",INDEX(Transjer!$B$6:$B$125,$B1463))</f>
        <v/>
      </c>
      <c r="F1463" s="16" t="str">
        <f>IF($S1463="","",INDEX(Transjer!$C$6:$C$125,$B1463))</f>
        <v/>
      </c>
      <c r="G1463" s="17" t="str">
        <f>IF($S1463="","",INDEX(Skjermingsrenter!$A$6:$A$35,$C1463))</f>
        <v/>
      </c>
      <c r="H1463" s="18" t="str">
        <f>IF($S1463="","",INDEX(Transjer!$D$6:$D$125,$B1463))</f>
        <v/>
      </c>
      <c r="I1463" s="18" t="str">
        <f>IF($S1463="","",INDEX(Transjer!$E$6:$E$125,$B1463))</f>
        <v/>
      </c>
      <c r="J1463" s="19" t="str">
        <f>IF($S1463="","",INDEX(Skjermingsrenter!$B$6:$B$35,$C1463))</f>
        <v/>
      </c>
      <c r="K1463" s="20" t="str">
        <f t="shared" si="177"/>
        <v/>
      </c>
      <c r="L1463" s="21" t="str">
        <f>IF($S1463="","",IF($G1463&lt;YEAR($F1463),0,$H1463*SUMIFS(Utbytter!$D$6:$D$1005,Utbytter!$A$6:$A$1005,$E1463,Utbytter!$B$6:$B$1005,"&gt;="&amp;$K1463,Utbytter!$B$6:$B$1005,"&lt;="&amp;DATE($G1463,12,31))))</f>
        <v/>
      </c>
      <c r="M1463" s="21" t="str">
        <f t="shared" si="183"/>
        <v/>
      </c>
      <c r="N1463" s="21" t="str">
        <f t="shared" si="178"/>
        <v/>
      </c>
      <c r="O1463" s="21" t="str">
        <f t="shared" si="179"/>
        <v/>
      </c>
      <c r="P1463" s="21" t="str">
        <f t="shared" si="180"/>
        <v/>
      </c>
      <c r="Q1463" s="21" t="str">
        <f t="shared" si="181"/>
        <v/>
      </c>
      <c r="R1463" s="21" t="str">
        <f t="shared" si="182"/>
        <v/>
      </c>
      <c r="S1463" s="7" t="str">
        <f>IF(ROW()-5&lt;=Kontroll!$B$8,1,"")</f>
        <v/>
      </c>
    </row>
    <row r="1464" spans="1:19" x14ac:dyDescent="0.2">
      <c r="A1464" s="7" t="str">
        <f t="shared" si="176"/>
        <v/>
      </c>
      <c r="B1464" s="7" t="str">
        <f>IF($S1464="","",INT(($A1464-1)/Kontroll!$B$6)+1)</f>
        <v/>
      </c>
      <c r="C1464" s="7" t="str">
        <f>IF($S1464="","",MOD($A1464-1,Kontroll!$B$6)+1)</f>
        <v/>
      </c>
      <c r="D1464" s="15" t="str">
        <f>IF($S1464="","",INDEX(Transjer!$A$6:$A$125,$B1464))</f>
        <v/>
      </c>
      <c r="E1464" s="15" t="str">
        <f>IF($S1464="","",INDEX(Transjer!$B$6:$B$125,$B1464))</f>
        <v/>
      </c>
      <c r="F1464" s="16" t="str">
        <f>IF($S1464="","",INDEX(Transjer!$C$6:$C$125,$B1464))</f>
        <v/>
      </c>
      <c r="G1464" s="17" t="str">
        <f>IF($S1464="","",INDEX(Skjermingsrenter!$A$6:$A$35,$C1464))</f>
        <v/>
      </c>
      <c r="H1464" s="18" t="str">
        <f>IF($S1464="","",INDEX(Transjer!$D$6:$D$125,$B1464))</f>
        <v/>
      </c>
      <c r="I1464" s="18" t="str">
        <f>IF($S1464="","",INDEX(Transjer!$E$6:$E$125,$B1464))</f>
        <v/>
      </c>
      <c r="J1464" s="19" t="str">
        <f>IF($S1464="","",INDEX(Skjermingsrenter!$B$6:$B$35,$C1464))</f>
        <v/>
      </c>
      <c r="K1464" s="20" t="str">
        <f t="shared" si="177"/>
        <v/>
      </c>
      <c r="L1464" s="21" t="str">
        <f>IF($S1464="","",IF($G1464&lt;YEAR($F1464),0,$H1464*SUMIFS(Utbytter!$D$6:$D$1005,Utbytter!$A$6:$A$1005,$E1464,Utbytter!$B$6:$B$1005,"&gt;="&amp;$K1464,Utbytter!$B$6:$B$1005,"&lt;="&amp;DATE($G1464,12,31))))</f>
        <v/>
      </c>
      <c r="M1464" s="21" t="str">
        <f t="shared" si="183"/>
        <v/>
      </c>
      <c r="N1464" s="21" t="str">
        <f t="shared" si="178"/>
        <v/>
      </c>
      <c r="O1464" s="21" t="str">
        <f t="shared" si="179"/>
        <v/>
      </c>
      <c r="P1464" s="21" t="str">
        <f t="shared" si="180"/>
        <v/>
      </c>
      <c r="Q1464" s="21" t="str">
        <f t="shared" si="181"/>
        <v/>
      </c>
      <c r="R1464" s="21" t="str">
        <f t="shared" si="182"/>
        <v/>
      </c>
      <c r="S1464" s="7" t="str">
        <f>IF(ROW()-5&lt;=Kontroll!$B$8,1,"")</f>
        <v/>
      </c>
    </row>
    <row r="1465" spans="1:19" x14ac:dyDescent="0.2">
      <c r="A1465" s="7" t="str">
        <f t="shared" si="176"/>
        <v/>
      </c>
      <c r="B1465" s="7" t="str">
        <f>IF($S1465="","",INT(($A1465-1)/Kontroll!$B$6)+1)</f>
        <v/>
      </c>
      <c r="C1465" s="7" t="str">
        <f>IF($S1465="","",MOD($A1465-1,Kontroll!$B$6)+1)</f>
        <v/>
      </c>
      <c r="D1465" s="15" t="str">
        <f>IF($S1465="","",INDEX(Transjer!$A$6:$A$125,$B1465))</f>
        <v/>
      </c>
      <c r="E1465" s="15" t="str">
        <f>IF($S1465="","",INDEX(Transjer!$B$6:$B$125,$B1465))</f>
        <v/>
      </c>
      <c r="F1465" s="16" t="str">
        <f>IF($S1465="","",INDEX(Transjer!$C$6:$C$125,$B1465))</f>
        <v/>
      </c>
      <c r="G1465" s="17" t="str">
        <f>IF($S1465="","",INDEX(Skjermingsrenter!$A$6:$A$35,$C1465))</f>
        <v/>
      </c>
      <c r="H1465" s="18" t="str">
        <f>IF($S1465="","",INDEX(Transjer!$D$6:$D$125,$B1465))</f>
        <v/>
      </c>
      <c r="I1465" s="18" t="str">
        <f>IF($S1465="","",INDEX(Transjer!$E$6:$E$125,$B1465))</f>
        <v/>
      </c>
      <c r="J1465" s="19" t="str">
        <f>IF($S1465="","",INDEX(Skjermingsrenter!$B$6:$B$35,$C1465))</f>
        <v/>
      </c>
      <c r="K1465" s="20" t="str">
        <f t="shared" si="177"/>
        <v/>
      </c>
      <c r="L1465" s="21" t="str">
        <f>IF($S1465="","",IF($G1465&lt;YEAR($F1465),0,$H1465*SUMIFS(Utbytter!$D$6:$D$1005,Utbytter!$A$6:$A$1005,$E1465,Utbytter!$B$6:$B$1005,"&gt;="&amp;$K1465,Utbytter!$B$6:$B$1005,"&lt;="&amp;DATE($G1465,12,31))))</f>
        <v/>
      </c>
      <c r="M1465" s="21" t="str">
        <f t="shared" si="183"/>
        <v/>
      </c>
      <c r="N1465" s="21" t="str">
        <f t="shared" si="178"/>
        <v/>
      </c>
      <c r="O1465" s="21" t="str">
        <f t="shared" si="179"/>
        <v/>
      </c>
      <c r="P1465" s="21" t="str">
        <f t="shared" si="180"/>
        <v/>
      </c>
      <c r="Q1465" s="21" t="str">
        <f t="shared" si="181"/>
        <v/>
      </c>
      <c r="R1465" s="21" t="str">
        <f t="shared" si="182"/>
        <v/>
      </c>
      <c r="S1465" s="7" t="str">
        <f>IF(ROW()-5&lt;=Kontroll!$B$8,1,"")</f>
        <v/>
      </c>
    </row>
    <row r="1466" spans="1:19" x14ac:dyDescent="0.2">
      <c r="A1466" s="7" t="str">
        <f t="shared" si="176"/>
        <v/>
      </c>
      <c r="B1466" s="7" t="str">
        <f>IF($S1466="","",INT(($A1466-1)/Kontroll!$B$6)+1)</f>
        <v/>
      </c>
      <c r="C1466" s="7" t="str">
        <f>IF($S1466="","",MOD($A1466-1,Kontroll!$B$6)+1)</f>
        <v/>
      </c>
      <c r="D1466" s="15" t="str">
        <f>IF($S1466="","",INDEX(Transjer!$A$6:$A$125,$B1466))</f>
        <v/>
      </c>
      <c r="E1466" s="15" t="str">
        <f>IF($S1466="","",INDEX(Transjer!$B$6:$B$125,$B1466))</f>
        <v/>
      </c>
      <c r="F1466" s="16" t="str">
        <f>IF($S1466="","",INDEX(Transjer!$C$6:$C$125,$B1466))</f>
        <v/>
      </c>
      <c r="G1466" s="17" t="str">
        <f>IF($S1466="","",INDEX(Skjermingsrenter!$A$6:$A$35,$C1466))</f>
        <v/>
      </c>
      <c r="H1466" s="18" t="str">
        <f>IF($S1466="","",INDEX(Transjer!$D$6:$D$125,$B1466))</f>
        <v/>
      </c>
      <c r="I1466" s="18" t="str">
        <f>IF($S1466="","",INDEX(Transjer!$E$6:$E$125,$B1466))</f>
        <v/>
      </c>
      <c r="J1466" s="19" t="str">
        <f>IF($S1466="","",INDEX(Skjermingsrenter!$B$6:$B$35,$C1466))</f>
        <v/>
      </c>
      <c r="K1466" s="20" t="str">
        <f t="shared" si="177"/>
        <v/>
      </c>
      <c r="L1466" s="21" t="str">
        <f>IF($S1466="","",IF($G1466&lt;YEAR($F1466),0,$H1466*SUMIFS(Utbytter!$D$6:$D$1005,Utbytter!$A$6:$A$1005,$E1466,Utbytter!$B$6:$B$1005,"&gt;="&amp;$K1466,Utbytter!$B$6:$B$1005,"&lt;="&amp;DATE($G1466,12,31))))</f>
        <v/>
      </c>
      <c r="M1466" s="21" t="str">
        <f t="shared" si="183"/>
        <v/>
      </c>
      <c r="N1466" s="21" t="str">
        <f t="shared" si="178"/>
        <v/>
      </c>
      <c r="O1466" s="21" t="str">
        <f t="shared" si="179"/>
        <v/>
      </c>
      <c r="P1466" s="21" t="str">
        <f t="shared" si="180"/>
        <v/>
      </c>
      <c r="Q1466" s="21" t="str">
        <f t="shared" si="181"/>
        <v/>
      </c>
      <c r="R1466" s="21" t="str">
        <f t="shared" si="182"/>
        <v/>
      </c>
      <c r="S1466" s="7" t="str">
        <f>IF(ROW()-5&lt;=Kontroll!$B$8,1,"")</f>
        <v/>
      </c>
    </row>
    <row r="1467" spans="1:19" x14ac:dyDescent="0.2">
      <c r="A1467" s="7" t="str">
        <f t="shared" si="176"/>
        <v/>
      </c>
      <c r="B1467" s="7" t="str">
        <f>IF($S1467="","",INT(($A1467-1)/Kontroll!$B$6)+1)</f>
        <v/>
      </c>
      <c r="C1467" s="7" t="str">
        <f>IF($S1467="","",MOD($A1467-1,Kontroll!$B$6)+1)</f>
        <v/>
      </c>
      <c r="D1467" s="15" t="str">
        <f>IF($S1467="","",INDEX(Transjer!$A$6:$A$125,$B1467))</f>
        <v/>
      </c>
      <c r="E1467" s="15" t="str">
        <f>IF($S1467="","",INDEX(Transjer!$B$6:$B$125,$B1467))</f>
        <v/>
      </c>
      <c r="F1467" s="16" t="str">
        <f>IF($S1467="","",INDEX(Transjer!$C$6:$C$125,$B1467))</f>
        <v/>
      </c>
      <c r="G1467" s="17" t="str">
        <f>IF($S1467="","",INDEX(Skjermingsrenter!$A$6:$A$35,$C1467))</f>
        <v/>
      </c>
      <c r="H1467" s="18" t="str">
        <f>IF($S1467="","",INDEX(Transjer!$D$6:$D$125,$B1467))</f>
        <v/>
      </c>
      <c r="I1467" s="18" t="str">
        <f>IF($S1467="","",INDEX(Transjer!$E$6:$E$125,$B1467))</f>
        <v/>
      </c>
      <c r="J1467" s="19" t="str">
        <f>IF($S1467="","",INDEX(Skjermingsrenter!$B$6:$B$35,$C1467))</f>
        <v/>
      </c>
      <c r="K1467" s="20" t="str">
        <f t="shared" si="177"/>
        <v/>
      </c>
      <c r="L1467" s="21" t="str">
        <f>IF($S1467="","",IF($G1467&lt;YEAR($F1467),0,$H1467*SUMIFS(Utbytter!$D$6:$D$1005,Utbytter!$A$6:$A$1005,$E1467,Utbytter!$B$6:$B$1005,"&gt;="&amp;$K1467,Utbytter!$B$6:$B$1005,"&lt;="&amp;DATE($G1467,12,31))))</f>
        <v/>
      </c>
      <c r="M1467" s="21" t="str">
        <f t="shared" si="183"/>
        <v/>
      </c>
      <c r="N1467" s="21" t="str">
        <f t="shared" si="178"/>
        <v/>
      </c>
      <c r="O1467" s="21" t="str">
        <f t="shared" si="179"/>
        <v/>
      </c>
      <c r="P1467" s="21" t="str">
        <f t="shared" si="180"/>
        <v/>
      </c>
      <c r="Q1467" s="21" t="str">
        <f t="shared" si="181"/>
        <v/>
      </c>
      <c r="R1467" s="21" t="str">
        <f t="shared" si="182"/>
        <v/>
      </c>
      <c r="S1467" s="7" t="str">
        <f>IF(ROW()-5&lt;=Kontroll!$B$8,1,"")</f>
        <v/>
      </c>
    </row>
    <row r="1468" spans="1:19" x14ac:dyDescent="0.2">
      <c r="A1468" s="7" t="str">
        <f t="shared" si="176"/>
        <v/>
      </c>
      <c r="B1468" s="7" t="str">
        <f>IF($S1468="","",INT(($A1468-1)/Kontroll!$B$6)+1)</f>
        <v/>
      </c>
      <c r="C1468" s="7" t="str">
        <f>IF($S1468="","",MOD($A1468-1,Kontroll!$B$6)+1)</f>
        <v/>
      </c>
      <c r="D1468" s="15" t="str">
        <f>IF($S1468="","",INDEX(Transjer!$A$6:$A$125,$B1468))</f>
        <v/>
      </c>
      <c r="E1468" s="15" t="str">
        <f>IF($S1468="","",INDEX(Transjer!$B$6:$B$125,$B1468))</f>
        <v/>
      </c>
      <c r="F1468" s="16" t="str">
        <f>IF($S1468="","",INDEX(Transjer!$C$6:$C$125,$B1468))</f>
        <v/>
      </c>
      <c r="G1468" s="17" t="str">
        <f>IF($S1468="","",INDEX(Skjermingsrenter!$A$6:$A$35,$C1468))</f>
        <v/>
      </c>
      <c r="H1468" s="18" t="str">
        <f>IF($S1468="","",INDEX(Transjer!$D$6:$D$125,$B1468))</f>
        <v/>
      </c>
      <c r="I1468" s="18" t="str">
        <f>IF($S1468="","",INDEX(Transjer!$E$6:$E$125,$B1468))</f>
        <v/>
      </c>
      <c r="J1468" s="19" t="str">
        <f>IF($S1468="","",INDEX(Skjermingsrenter!$B$6:$B$35,$C1468))</f>
        <v/>
      </c>
      <c r="K1468" s="20" t="str">
        <f t="shared" si="177"/>
        <v/>
      </c>
      <c r="L1468" s="21" t="str">
        <f>IF($S1468="","",IF($G1468&lt;YEAR($F1468),0,$H1468*SUMIFS(Utbytter!$D$6:$D$1005,Utbytter!$A$6:$A$1005,$E1468,Utbytter!$B$6:$B$1005,"&gt;="&amp;$K1468,Utbytter!$B$6:$B$1005,"&lt;="&amp;DATE($G1468,12,31))))</f>
        <v/>
      </c>
      <c r="M1468" s="21" t="str">
        <f t="shared" si="183"/>
        <v/>
      </c>
      <c r="N1468" s="21" t="str">
        <f t="shared" si="178"/>
        <v/>
      </c>
      <c r="O1468" s="21" t="str">
        <f t="shared" si="179"/>
        <v/>
      </c>
      <c r="P1468" s="21" t="str">
        <f t="shared" si="180"/>
        <v/>
      </c>
      <c r="Q1468" s="21" t="str">
        <f t="shared" si="181"/>
        <v/>
      </c>
      <c r="R1468" s="21" t="str">
        <f t="shared" si="182"/>
        <v/>
      </c>
      <c r="S1468" s="7" t="str">
        <f>IF(ROW()-5&lt;=Kontroll!$B$8,1,"")</f>
        <v/>
      </c>
    </row>
    <row r="1469" spans="1:19" x14ac:dyDescent="0.2">
      <c r="A1469" s="7" t="str">
        <f t="shared" si="176"/>
        <v/>
      </c>
      <c r="B1469" s="7" t="str">
        <f>IF($S1469="","",INT(($A1469-1)/Kontroll!$B$6)+1)</f>
        <v/>
      </c>
      <c r="C1469" s="7" t="str">
        <f>IF($S1469="","",MOD($A1469-1,Kontroll!$B$6)+1)</f>
        <v/>
      </c>
      <c r="D1469" s="15" t="str">
        <f>IF($S1469="","",INDEX(Transjer!$A$6:$A$125,$B1469))</f>
        <v/>
      </c>
      <c r="E1469" s="15" t="str">
        <f>IF($S1469="","",INDEX(Transjer!$B$6:$B$125,$B1469))</f>
        <v/>
      </c>
      <c r="F1469" s="16" t="str">
        <f>IF($S1469="","",INDEX(Transjer!$C$6:$C$125,$B1469))</f>
        <v/>
      </c>
      <c r="G1469" s="17" t="str">
        <f>IF($S1469="","",INDEX(Skjermingsrenter!$A$6:$A$35,$C1469))</f>
        <v/>
      </c>
      <c r="H1469" s="18" t="str">
        <f>IF($S1469="","",INDEX(Transjer!$D$6:$D$125,$B1469))</f>
        <v/>
      </c>
      <c r="I1469" s="18" t="str">
        <f>IF($S1469="","",INDEX(Transjer!$E$6:$E$125,$B1469))</f>
        <v/>
      </c>
      <c r="J1469" s="19" t="str">
        <f>IF($S1469="","",INDEX(Skjermingsrenter!$B$6:$B$35,$C1469))</f>
        <v/>
      </c>
      <c r="K1469" s="20" t="str">
        <f t="shared" si="177"/>
        <v/>
      </c>
      <c r="L1469" s="21" t="str">
        <f>IF($S1469="","",IF($G1469&lt;YEAR($F1469),0,$H1469*SUMIFS(Utbytter!$D$6:$D$1005,Utbytter!$A$6:$A$1005,$E1469,Utbytter!$B$6:$B$1005,"&gt;="&amp;$K1469,Utbytter!$B$6:$B$1005,"&lt;="&amp;DATE($G1469,12,31))))</f>
        <v/>
      </c>
      <c r="M1469" s="21" t="str">
        <f t="shared" si="183"/>
        <v/>
      </c>
      <c r="N1469" s="21" t="str">
        <f t="shared" si="178"/>
        <v/>
      </c>
      <c r="O1469" s="21" t="str">
        <f t="shared" si="179"/>
        <v/>
      </c>
      <c r="P1469" s="21" t="str">
        <f t="shared" si="180"/>
        <v/>
      </c>
      <c r="Q1469" s="21" t="str">
        <f t="shared" si="181"/>
        <v/>
      </c>
      <c r="R1469" s="21" t="str">
        <f t="shared" si="182"/>
        <v/>
      </c>
      <c r="S1469" s="7" t="str">
        <f>IF(ROW()-5&lt;=Kontroll!$B$8,1,"")</f>
        <v/>
      </c>
    </row>
    <row r="1470" spans="1:19" x14ac:dyDescent="0.2">
      <c r="A1470" s="7" t="str">
        <f t="shared" si="176"/>
        <v/>
      </c>
      <c r="B1470" s="7" t="str">
        <f>IF($S1470="","",INT(($A1470-1)/Kontroll!$B$6)+1)</f>
        <v/>
      </c>
      <c r="C1470" s="7" t="str">
        <f>IF($S1470="","",MOD($A1470-1,Kontroll!$B$6)+1)</f>
        <v/>
      </c>
      <c r="D1470" s="15" t="str">
        <f>IF($S1470="","",INDEX(Transjer!$A$6:$A$125,$B1470))</f>
        <v/>
      </c>
      <c r="E1470" s="15" t="str">
        <f>IF($S1470="","",INDEX(Transjer!$B$6:$B$125,$B1470))</f>
        <v/>
      </c>
      <c r="F1470" s="16" t="str">
        <f>IF($S1470="","",INDEX(Transjer!$C$6:$C$125,$B1470))</f>
        <v/>
      </c>
      <c r="G1470" s="17" t="str">
        <f>IF($S1470="","",INDEX(Skjermingsrenter!$A$6:$A$35,$C1470))</f>
        <v/>
      </c>
      <c r="H1470" s="18" t="str">
        <f>IF($S1470="","",INDEX(Transjer!$D$6:$D$125,$B1470))</f>
        <v/>
      </c>
      <c r="I1470" s="18" t="str">
        <f>IF($S1470="","",INDEX(Transjer!$E$6:$E$125,$B1470))</f>
        <v/>
      </c>
      <c r="J1470" s="19" t="str">
        <f>IF($S1470="","",INDEX(Skjermingsrenter!$B$6:$B$35,$C1470))</f>
        <v/>
      </c>
      <c r="K1470" s="20" t="str">
        <f t="shared" si="177"/>
        <v/>
      </c>
      <c r="L1470" s="21" t="str">
        <f>IF($S1470="","",IF($G1470&lt;YEAR($F1470),0,$H1470*SUMIFS(Utbytter!$D$6:$D$1005,Utbytter!$A$6:$A$1005,$E1470,Utbytter!$B$6:$B$1005,"&gt;="&amp;$K1470,Utbytter!$B$6:$B$1005,"&lt;="&amp;DATE($G1470,12,31))))</f>
        <v/>
      </c>
      <c r="M1470" s="21" t="str">
        <f t="shared" si="183"/>
        <v/>
      </c>
      <c r="N1470" s="21" t="str">
        <f t="shared" si="178"/>
        <v/>
      </c>
      <c r="O1470" s="21" t="str">
        <f t="shared" si="179"/>
        <v/>
      </c>
      <c r="P1470" s="21" t="str">
        <f t="shared" si="180"/>
        <v/>
      </c>
      <c r="Q1470" s="21" t="str">
        <f t="shared" si="181"/>
        <v/>
      </c>
      <c r="R1470" s="21" t="str">
        <f t="shared" si="182"/>
        <v/>
      </c>
      <c r="S1470" s="7" t="str">
        <f>IF(ROW()-5&lt;=Kontroll!$B$8,1,"")</f>
        <v/>
      </c>
    </row>
    <row r="1471" spans="1:19" x14ac:dyDescent="0.2">
      <c r="A1471" s="7" t="str">
        <f t="shared" si="176"/>
        <v/>
      </c>
      <c r="B1471" s="7" t="str">
        <f>IF($S1471="","",INT(($A1471-1)/Kontroll!$B$6)+1)</f>
        <v/>
      </c>
      <c r="C1471" s="7" t="str">
        <f>IF($S1471="","",MOD($A1471-1,Kontroll!$B$6)+1)</f>
        <v/>
      </c>
      <c r="D1471" s="15" t="str">
        <f>IF($S1471="","",INDEX(Transjer!$A$6:$A$125,$B1471))</f>
        <v/>
      </c>
      <c r="E1471" s="15" t="str">
        <f>IF($S1471="","",INDEX(Transjer!$B$6:$B$125,$B1471))</f>
        <v/>
      </c>
      <c r="F1471" s="16" t="str">
        <f>IF($S1471="","",INDEX(Transjer!$C$6:$C$125,$B1471))</f>
        <v/>
      </c>
      <c r="G1471" s="17" t="str">
        <f>IF($S1471="","",INDEX(Skjermingsrenter!$A$6:$A$35,$C1471))</f>
        <v/>
      </c>
      <c r="H1471" s="18" t="str">
        <f>IF($S1471="","",INDEX(Transjer!$D$6:$D$125,$B1471))</f>
        <v/>
      </c>
      <c r="I1471" s="18" t="str">
        <f>IF($S1471="","",INDEX(Transjer!$E$6:$E$125,$B1471))</f>
        <v/>
      </c>
      <c r="J1471" s="19" t="str">
        <f>IF($S1471="","",INDEX(Skjermingsrenter!$B$6:$B$35,$C1471))</f>
        <v/>
      </c>
      <c r="K1471" s="20" t="str">
        <f t="shared" si="177"/>
        <v/>
      </c>
      <c r="L1471" s="21" t="str">
        <f>IF($S1471="","",IF($G1471&lt;YEAR($F1471),0,$H1471*SUMIFS(Utbytter!$D$6:$D$1005,Utbytter!$A$6:$A$1005,$E1471,Utbytter!$B$6:$B$1005,"&gt;="&amp;$K1471,Utbytter!$B$6:$B$1005,"&lt;="&amp;DATE($G1471,12,31))))</f>
        <v/>
      </c>
      <c r="M1471" s="21" t="str">
        <f t="shared" si="183"/>
        <v/>
      </c>
      <c r="N1471" s="21" t="str">
        <f t="shared" si="178"/>
        <v/>
      </c>
      <c r="O1471" s="21" t="str">
        <f t="shared" si="179"/>
        <v/>
      </c>
      <c r="P1471" s="21" t="str">
        <f t="shared" si="180"/>
        <v/>
      </c>
      <c r="Q1471" s="21" t="str">
        <f t="shared" si="181"/>
        <v/>
      </c>
      <c r="R1471" s="21" t="str">
        <f t="shared" si="182"/>
        <v/>
      </c>
      <c r="S1471" s="7" t="str">
        <f>IF(ROW()-5&lt;=Kontroll!$B$8,1,"")</f>
        <v/>
      </c>
    </row>
    <row r="1472" spans="1:19" x14ac:dyDescent="0.2">
      <c r="A1472" s="7" t="str">
        <f t="shared" si="176"/>
        <v/>
      </c>
      <c r="B1472" s="7" t="str">
        <f>IF($S1472="","",INT(($A1472-1)/Kontroll!$B$6)+1)</f>
        <v/>
      </c>
      <c r="C1472" s="7" t="str">
        <f>IF($S1472="","",MOD($A1472-1,Kontroll!$B$6)+1)</f>
        <v/>
      </c>
      <c r="D1472" s="15" t="str">
        <f>IF($S1472="","",INDEX(Transjer!$A$6:$A$125,$B1472))</f>
        <v/>
      </c>
      <c r="E1472" s="15" t="str">
        <f>IF($S1472="","",INDEX(Transjer!$B$6:$B$125,$B1472))</f>
        <v/>
      </c>
      <c r="F1472" s="16" t="str">
        <f>IF($S1472="","",INDEX(Transjer!$C$6:$C$125,$B1472))</f>
        <v/>
      </c>
      <c r="G1472" s="17" t="str">
        <f>IF($S1472="","",INDEX(Skjermingsrenter!$A$6:$A$35,$C1472))</f>
        <v/>
      </c>
      <c r="H1472" s="18" t="str">
        <f>IF($S1472="","",INDEX(Transjer!$D$6:$D$125,$B1472))</f>
        <v/>
      </c>
      <c r="I1472" s="18" t="str">
        <f>IF($S1472="","",INDEX(Transjer!$E$6:$E$125,$B1472))</f>
        <v/>
      </c>
      <c r="J1472" s="19" t="str">
        <f>IF($S1472="","",INDEX(Skjermingsrenter!$B$6:$B$35,$C1472))</f>
        <v/>
      </c>
      <c r="K1472" s="20" t="str">
        <f t="shared" si="177"/>
        <v/>
      </c>
      <c r="L1472" s="21" t="str">
        <f>IF($S1472="","",IF($G1472&lt;YEAR($F1472),0,$H1472*SUMIFS(Utbytter!$D$6:$D$1005,Utbytter!$A$6:$A$1005,$E1472,Utbytter!$B$6:$B$1005,"&gt;="&amp;$K1472,Utbytter!$B$6:$B$1005,"&lt;="&amp;DATE($G1472,12,31))))</f>
        <v/>
      </c>
      <c r="M1472" s="21" t="str">
        <f t="shared" si="183"/>
        <v/>
      </c>
      <c r="N1472" s="21" t="str">
        <f t="shared" si="178"/>
        <v/>
      </c>
      <c r="O1472" s="21" t="str">
        <f t="shared" si="179"/>
        <v/>
      </c>
      <c r="P1472" s="21" t="str">
        <f t="shared" si="180"/>
        <v/>
      </c>
      <c r="Q1472" s="21" t="str">
        <f t="shared" si="181"/>
        <v/>
      </c>
      <c r="R1472" s="21" t="str">
        <f t="shared" si="182"/>
        <v/>
      </c>
      <c r="S1472" s="7" t="str">
        <f>IF(ROW()-5&lt;=Kontroll!$B$8,1,"")</f>
        <v/>
      </c>
    </row>
    <row r="1473" spans="1:19" x14ac:dyDescent="0.2">
      <c r="A1473" s="7" t="str">
        <f t="shared" si="176"/>
        <v/>
      </c>
      <c r="B1473" s="7" t="str">
        <f>IF($S1473="","",INT(($A1473-1)/Kontroll!$B$6)+1)</f>
        <v/>
      </c>
      <c r="C1473" s="7" t="str">
        <f>IF($S1473="","",MOD($A1473-1,Kontroll!$B$6)+1)</f>
        <v/>
      </c>
      <c r="D1473" s="15" t="str">
        <f>IF($S1473="","",INDEX(Transjer!$A$6:$A$125,$B1473))</f>
        <v/>
      </c>
      <c r="E1473" s="15" t="str">
        <f>IF($S1473="","",INDEX(Transjer!$B$6:$B$125,$B1473))</f>
        <v/>
      </c>
      <c r="F1473" s="16" t="str">
        <f>IF($S1473="","",INDEX(Transjer!$C$6:$C$125,$B1473))</f>
        <v/>
      </c>
      <c r="G1473" s="17" t="str">
        <f>IF($S1473="","",INDEX(Skjermingsrenter!$A$6:$A$35,$C1473))</f>
        <v/>
      </c>
      <c r="H1473" s="18" t="str">
        <f>IF($S1473="","",INDEX(Transjer!$D$6:$D$125,$B1473))</f>
        <v/>
      </c>
      <c r="I1473" s="18" t="str">
        <f>IF($S1473="","",INDEX(Transjer!$E$6:$E$125,$B1473))</f>
        <v/>
      </c>
      <c r="J1473" s="19" t="str">
        <f>IF($S1473="","",INDEX(Skjermingsrenter!$B$6:$B$35,$C1473))</f>
        <v/>
      </c>
      <c r="K1473" s="20" t="str">
        <f t="shared" si="177"/>
        <v/>
      </c>
      <c r="L1473" s="21" t="str">
        <f>IF($S1473="","",IF($G1473&lt;YEAR($F1473),0,$H1473*SUMIFS(Utbytter!$D$6:$D$1005,Utbytter!$A$6:$A$1005,$E1473,Utbytter!$B$6:$B$1005,"&gt;="&amp;$K1473,Utbytter!$B$6:$B$1005,"&lt;="&amp;DATE($G1473,12,31))))</f>
        <v/>
      </c>
      <c r="M1473" s="21" t="str">
        <f t="shared" si="183"/>
        <v/>
      </c>
      <c r="N1473" s="21" t="str">
        <f t="shared" si="178"/>
        <v/>
      </c>
      <c r="O1473" s="21" t="str">
        <f t="shared" si="179"/>
        <v/>
      </c>
      <c r="P1473" s="21" t="str">
        <f t="shared" si="180"/>
        <v/>
      </c>
      <c r="Q1473" s="21" t="str">
        <f t="shared" si="181"/>
        <v/>
      </c>
      <c r="R1473" s="21" t="str">
        <f t="shared" si="182"/>
        <v/>
      </c>
      <c r="S1473" s="7" t="str">
        <f>IF(ROW()-5&lt;=Kontroll!$B$8,1,"")</f>
        <v/>
      </c>
    </row>
    <row r="1474" spans="1:19" x14ac:dyDescent="0.2">
      <c r="A1474" s="7" t="str">
        <f t="shared" si="176"/>
        <v/>
      </c>
      <c r="B1474" s="7" t="str">
        <f>IF($S1474="","",INT(($A1474-1)/Kontroll!$B$6)+1)</f>
        <v/>
      </c>
      <c r="C1474" s="7" t="str">
        <f>IF($S1474="","",MOD($A1474-1,Kontroll!$B$6)+1)</f>
        <v/>
      </c>
      <c r="D1474" s="15" t="str">
        <f>IF($S1474="","",INDEX(Transjer!$A$6:$A$125,$B1474))</f>
        <v/>
      </c>
      <c r="E1474" s="15" t="str">
        <f>IF($S1474="","",INDEX(Transjer!$B$6:$B$125,$B1474))</f>
        <v/>
      </c>
      <c r="F1474" s="16" t="str">
        <f>IF($S1474="","",INDEX(Transjer!$C$6:$C$125,$B1474))</f>
        <v/>
      </c>
      <c r="G1474" s="17" t="str">
        <f>IF($S1474="","",INDEX(Skjermingsrenter!$A$6:$A$35,$C1474))</f>
        <v/>
      </c>
      <c r="H1474" s="18" t="str">
        <f>IF($S1474="","",INDEX(Transjer!$D$6:$D$125,$B1474))</f>
        <v/>
      </c>
      <c r="I1474" s="18" t="str">
        <f>IF($S1474="","",INDEX(Transjer!$E$6:$E$125,$B1474))</f>
        <v/>
      </c>
      <c r="J1474" s="19" t="str">
        <f>IF($S1474="","",INDEX(Skjermingsrenter!$B$6:$B$35,$C1474))</f>
        <v/>
      </c>
      <c r="K1474" s="20" t="str">
        <f t="shared" si="177"/>
        <v/>
      </c>
      <c r="L1474" s="21" t="str">
        <f>IF($S1474="","",IF($G1474&lt;YEAR($F1474),0,$H1474*SUMIFS(Utbytter!$D$6:$D$1005,Utbytter!$A$6:$A$1005,$E1474,Utbytter!$B$6:$B$1005,"&gt;="&amp;$K1474,Utbytter!$B$6:$B$1005,"&lt;="&amp;DATE($G1474,12,31))))</f>
        <v/>
      </c>
      <c r="M1474" s="21" t="str">
        <f t="shared" si="183"/>
        <v/>
      </c>
      <c r="N1474" s="21" t="str">
        <f t="shared" si="178"/>
        <v/>
      </c>
      <c r="O1474" s="21" t="str">
        <f t="shared" si="179"/>
        <v/>
      </c>
      <c r="P1474" s="21" t="str">
        <f t="shared" si="180"/>
        <v/>
      </c>
      <c r="Q1474" s="21" t="str">
        <f t="shared" si="181"/>
        <v/>
      </c>
      <c r="R1474" s="21" t="str">
        <f t="shared" si="182"/>
        <v/>
      </c>
      <c r="S1474" s="7" t="str">
        <f>IF(ROW()-5&lt;=Kontroll!$B$8,1,"")</f>
        <v/>
      </c>
    </row>
    <row r="1475" spans="1:19" x14ac:dyDescent="0.2">
      <c r="A1475" s="7" t="str">
        <f t="shared" si="176"/>
        <v/>
      </c>
      <c r="B1475" s="7" t="str">
        <f>IF($S1475="","",INT(($A1475-1)/Kontroll!$B$6)+1)</f>
        <v/>
      </c>
      <c r="C1475" s="7" t="str">
        <f>IF($S1475="","",MOD($A1475-1,Kontroll!$B$6)+1)</f>
        <v/>
      </c>
      <c r="D1475" s="15" t="str">
        <f>IF($S1475="","",INDEX(Transjer!$A$6:$A$125,$B1475))</f>
        <v/>
      </c>
      <c r="E1475" s="15" t="str">
        <f>IF($S1475="","",INDEX(Transjer!$B$6:$B$125,$B1475))</f>
        <v/>
      </c>
      <c r="F1475" s="16" t="str">
        <f>IF($S1475="","",INDEX(Transjer!$C$6:$C$125,$B1475))</f>
        <v/>
      </c>
      <c r="G1475" s="17" t="str">
        <f>IF($S1475="","",INDEX(Skjermingsrenter!$A$6:$A$35,$C1475))</f>
        <v/>
      </c>
      <c r="H1475" s="18" t="str">
        <f>IF($S1475="","",INDEX(Transjer!$D$6:$D$125,$B1475))</f>
        <v/>
      </c>
      <c r="I1475" s="18" t="str">
        <f>IF($S1475="","",INDEX(Transjer!$E$6:$E$125,$B1475))</f>
        <v/>
      </c>
      <c r="J1475" s="19" t="str">
        <f>IF($S1475="","",INDEX(Skjermingsrenter!$B$6:$B$35,$C1475))</f>
        <v/>
      </c>
      <c r="K1475" s="20" t="str">
        <f t="shared" si="177"/>
        <v/>
      </c>
      <c r="L1475" s="21" t="str">
        <f>IF($S1475="","",IF($G1475&lt;YEAR($F1475),0,$H1475*SUMIFS(Utbytter!$D$6:$D$1005,Utbytter!$A$6:$A$1005,$E1475,Utbytter!$B$6:$B$1005,"&gt;="&amp;$K1475,Utbytter!$B$6:$B$1005,"&lt;="&amp;DATE($G1475,12,31))))</f>
        <v/>
      </c>
      <c r="M1475" s="21" t="str">
        <f t="shared" si="183"/>
        <v/>
      </c>
      <c r="N1475" s="21" t="str">
        <f t="shared" si="178"/>
        <v/>
      </c>
      <c r="O1475" s="21" t="str">
        <f t="shared" si="179"/>
        <v/>
      </c>
      <c r="P1475" s="21" t="str">
        <f t="shared" si="180"/>
        <v/>
      </c>
      <c r="Q1475" s="21" t="str">
        <f t="shared" si="181"/>
        <v/>
      </c>
      <c r="R1475" s="21" t="str">
        <f t="shared" si="182"/>
        <v/>
      </c>
      <c r="S1475" s="7" t="str">
        <f>IF(ROW()-5&lt;=Kontroll!$B$8,1,"")</f>
        <v/>
      </c>
    </row>
    <row r="1476" spans="1:19" x14ac:dyDescent="0.2">
      <c r="A1476" s="7" t="str">
        <f t="shared" si="176"/>
        <v/>
      </c>
      <c r="B1476" s="7" t="str">
        <f>IF($S1476="","",INT(($A1476-1)/Kontroll!$B$6)+1)</f>
        <v/>
      </c>
      <c r="C1476" s="7" t="str">
        <f>IF($S1476="","",MOD($A1476-1,Kontroll!$B$6)+1)</f>
        <v/>
      </c>
      <c r="D1476" s="15" t="str">
        <f>IF($S1476="","",INDEX(Transjer!$A$6:$A$125,$B1476))</f>
        <v/>
      </c>
      <c r="E1476" s="15" t="str">
        <f>IF($S1476="","",INDEX(Transjer!$B$6:$B$125,$B1476))</f>
        <v/>
      </c>
      <c r="F1476" s="16" t="str">
        <f>IF($S1476="","",INDEX(Transjer!$C$6:$C$125,$B1476))</f>
        <v/>
      </c>
      <c r="G1476" s="17" t="str">
        <f>IF($S1476="","",INDEX(Skjermingsrenter!$A$6:$A$35,$C1476))</f>
        <v/>
      </c>
      <c r="H1476" s="18" t="str">
        <f>IF($S1476="","",INDEX(Transjer!$D$6:$D$125,$B1476))</f>
        <v/>
      </c>
      <c r="I1476" s="18" t="str">
        <f>IF($S1476="","",INDEX(Transjer!$E$6:$E$125,$B1476))</f>
        <v/>
      </c>
      <c r="J1476" s="19" t="str">
        <f>IF($S1476="","",INDEX(Skjermingsrenter!$B$6:$B$35,$C1476))</f>
        <v/>
      </c>
      <c r="K1476" s="20" t="str">
        <f t="shared" si="177"/>
        <v/>
      </c>
      <c r="L1476" s="21" t="str">
        <f>IF($S1476="","",IF($G1476&lt;YEAR($F1476),0,$H1476*SUMIFS(Utbytter!$D$6:$D$1005,Utbytter!$A$6:$A$1005,$E1476,Utbytter!$B$6:$B$1005,"&gt;="&amp;$K1476,Utbytter!$B$6:$B$1005,"&lt;="&amp;DATE($G1476,12,31))))</f>
        <v/>
      </c>
      <c r="M1476" s="21" t="str">
        <f t="shared" si="183"/>
        <v/>
      </c>
      <c r="N1476" s="21" t="str">
        <f t="shared" si="178"/>
        <v/>
      </c>
      <c r="O1476" s="21" t="str">
        <f t="shared" si="179"/>
        <v/>
      </c>
      <c r="P1476" s="21" t="str">
        <f t="shared" si="180"/>
        <v/>
      </c>
      <c r="Q1476" s="21" t="str">
        <f t="shared" si="181"/>
        <v/>
      </c>
      <c r="R1476" s="21" t="str">
        <f t="shared" si="182"/>
        <v/>
      </c>
      <c r="S1476" s="7" t="str">
        <f>IF(ROW()-5&lt;=Kontroll!$B$8,1,"")</f>
        <v/>
      </c>
    </row>
    <row r="1477" spans="1:19" x14ac:dyDescent="0.2">
      <c r="A1477" s="7" t="str">
        <f t="shared" si="176"/>
        <v/>
      </c>
      <c r="B1477" s="7" t="str">
        <f>IF($S1477="","",INT(($A1477-1)/Kontroll!$B$6)+1)</f>
        <v/>
      </c>
      <c r="C1477" s="7" t="str">
        <f>IF($S1477="","",MOD($A1477-1,Kontroll!$B$6)+1)</f>
        <v/>
      </c>
      <c r="D1477" s="15" t="str">
        <f>IF($S1477="","",INDEX(Transjer!$A$6:$A$125,$B1477))</f>
        <v/>
      </c>
      <c r="E1477" s="15" t="str">
        <f>IF($S1477="","",INDEX(Transjer!$B$6:$B$125,$B1477))</f>
        <v/>
      </c>
      <c r="F1477" s="16" t="str">
        <f>IF($S1477="","",INDEX(Transjer!$C$6:$C$125,$B1477))</f>
        <v/>
      </c>
      <c r="G1477" s="17" t="str">
        <f>IF($S1477="","",INDEX(Skjermingsrenter!$A$6:$A$35,$C1477))</f>
        <v/>
      </c>
      <c r="H1477" s="18" t="str">
        <f>IF($S1477="","",INDEX(Transjer!$D$6:$D$125,$B1477))</f>
        <v/>
      </c>
      <c r="I1477" s="18" t="str">
        <f>IF($S1477="","",INDEX(Transjer!$E$6:$E$125,$B1477))</f>
        <v/>
      </c>
      <c r="J1477" s="19" t="str">
        <f>IF($S1477="","",INDEX(Skjermingsrenter!$B$6:$B$35,$C1477))</f>
        <v/>
      </c>
      <c r="K1477" s="20" t="str">
        <f t="shared" si="177"/>
        <v/>
      </c>
      <c r="L1477" s="21" t="str">
        <f>IF($S1477="","",IF($G1477&lt;YEAR($F1477),0,$H1477*SUMIFS(Utbytter!$D$6:$D$1005,Utbytter!$A$6:$A$1005,$E1477,Utbytter!$B$6:$B$1005,"&gt;="&amp;$K1477,Utbytter!$B$6:$B$1005,"&lt;="&amp;DATE($G1477,12,31))))</f>
        <v/>
      </c>
      <c r="M1477" s="21" t="str">
        <f t="shared" si="183"/>
        <v/>
      </c>
      <c r="N1477" s="21" t="str">
        <f t="shared" si="178"/>
        <v/>
      </c>
      <c r="O1477" s="21" t="str">
        <f t="shared" si="179"/>
        <v/>
      </c>
      <c r="P1477" s="21" t="str">
        <f t="shared" si="180"/>
        <v/>
      </c>
      <c r="Q1477" s="21" t="str">
        <f t="shared" si="181"/>
        <v/>
      </c>
      <c r="R1477" s="21" t="str">
        <f t="shared" si="182"/>
        <v/>
      </c>
      <c r="S1477" s="7" t="str">
        <f>IF(ROW()-5&lt;=Kontroll!$B$8,1,"")</f>
        <v/>
      </c>
    </row>
    <row r="1478" spans="1:19" x14ac:dyDescent="0.2">
      <c r="A1478" s="7" t="str">
        <f t="shared" ref="A1478:A1541" si="184">IF($S1478="","",ROW()-5)</f>
        <v/>
      </c>
      <c r="B1478" s="7" t="str">
        <f>IF($S1478="","",INT(($A1478-1)/Kontroll!$B$6)+1)</f>
        <v/>
      </c>
      <c r="C1478" s="7" t="str">
        <f>IF($S1478="","",MOD($A1478-1,Kontroll!$B$6)+1)</f>
        <v/>
      </c>
      <c r="D1478" s="15" t="str">
        <f>IF($S1478="","",INDEX(Transjer!$A$6:$A$125,$B1478))</f>
        <v/>
      </c>
      <c r="E1478" s="15" t="str">
        <f>IF($S1478="","",INDEX(Transjer!$B$6:$B$125,$B1478))</f>
        <v/>
      </c>
      <c r="F1478" s="16" t="str">
        <f>IF($S1478="","",INDEX(Transjer!$C$6:$C$125,$B1478))</f>
        <v/>
      </c>
      <c r="G1478" s="17" t="str">
        <f>IF($S1478="","",INDEX(Skjermingsrenter!$A$6:$A$35,$C1478))</f>
        <v/>
      </c>
      <c r="H1478" s="18" t="str">
        <f>IF($S1478="","",INDEX(Transjer!$D$6:$D$125,$B1478))</f>
        <v/>
      </c>
      <c r="I1478" s="18" t="str">
        <f>IF($S1478="","",INDEX(Transjer!$E$6:$E$125,$B1478))</f>
        <v/>
      </c>
      <c r="J1478" s="19" t="str">
        <f>IF($S1478="","",INDEX(Skjermingsrenter!$B$6:$B$35,$C1478))</f>
        <v/>
      </c>
      <c r="K1478" s="20" t="str">
        <f t="shared" ref="K1478:K1541" si="185">IF($S1478="","",MAX(DATE($G1478,1,1),$F1478))</f>
        <v/>
      </c>
      <c r="L1478" s="21" t="str">
        <f>IF($S1478="","",IF($G1478&lt;YEAR($F1478),0,$H1478*SUMIFS(Utbytter!$D$6:$D$1005,Utbytter!$A$6:$A$1005,$E1478,Utbytter!$B$6:$B$1005,"&gt;="&amp;$K1478,Utbytter!$B$6:$B$1005,"&lt;="&amp;DATE($G1478,12,31))))</f>
        <v/>
      </c>
      <c r="M1478" s="21" t="str">
        <f t="shared" si="183"/>
        <v/>
      </c>
      <c r="N1478" s="21" t="str">
        <f t="shared" ref="N1478:N1541" si="186">IF($S1478="","",IF($F1478&lt;=DATE($G1478,12,31),($I1478+$M1478)*$J1478,0))</f>
        <v/>
      </c>
      <c r="O1478" s="21" t="str">
        <f t="shared" ref="O1478:O1541" si="187">IF($S1478="","",$M1478+$N1478)</f>
        <v/>
      </c>
      <c r="P1478" s="21" t="str">
        <f t="shared" ref="P1478:P1541" si="188">IF($S1478="","",MIN($L1478,$O1478))</f>
        <v/>
      </c>
      <c r="Q1478" s="21" t="str">
        <f t="shared" ref="Q1478:Q1541" si="189">IF($S1478="","",$O1478-$P1478)</f>
        <v/>
      </c>
      <c r="R1478" s="21" t="str">
        <f t="shared" ref="R1478:R1541" si="190">IF($S1478="","",$L1478-$P1478)</f>
        <v/>
      </c>
      <c r="S1478" s="7" t="str">
        <f>IF(ROW()-5&lt;=Kontroll!$B$8,1,"")</f>
        <v/>
      </c>
    </row>
    <row r="1479" spans="1:19" x14ac:dyDescent="0.2">
      <c r="A1479" s="7" t="str">
        <f t="shared" si="184"/>
        <v/>
      </c>
      <c r="B1479" s="7" t="str">
        <f>IF($S1479="","",INT(($A1479-1)/Kontroll!$B$6)+1)</f>
        <v/>
      </c>
      <c r="C1479" s="7" t="str">
        <f>IF($S1479="","",MOD($A1479-1,Kontroll!$B$6)+1)</f>
        <v/>
      </c>
      <c r="D1479" s="15" t="str">
        <f>IF($S1479="","",INDEX(Transjer!$A$6:$A$125,$B1479))</f>
        <v/>
      </c>
      <c r="E1479" s="15" t="str">
        <f>IF($S1479="","",INDEX(Transjer!$B$6:$B$125,$B1479))</f>
        <v/>
      </c>
      <c r="F1479" s="16" t="str">
        <f>IF($S1479="","",INDEX(Transjer!$C$6:$C$125,$B1479))</f>
        <v/>
      </c>
      <c r="G1479" s="17" t="str">
        <f>IF($S1479="","",INDEX(Skjermingsrenter!$A$6:$A$35,$C1479))</f>
        <v/>
      </c>
      <c r="H1479" s="18" t="str">
        <f>IF($S1479="","",INDEX(Transjer!$D$6:$D$125,$B1479))</f>
        <v/>
      </c>
      <c r="I1479" s="18" t="str">
        <f>IF($S1479="","",INDEX(Transjer!$E$6:$E$125,$B1479))</f>
        <v/>
      </c>
      <c r="J1479" s="19" t="str">
        <f>IF($S1479="","",INDEX(Skjermingsrenter!$B$6:$B$35,$C1479))</f>
        <v/>
      </c>
      <c r="K1479" s="20" t="str">
        <f t="shared" si="185"/>
        <v/>
      </c>
      <c r="L1479" s="21" t="str">
        <f>IF($S1479="","",IF($G1479&lt;YEAR($F1479),0,$H1479*SUMIFS(Utbytter!$D$6:$D$1005,Utbytter!$A$6:$A$1005,$E1479,Utbytter!$B$6:$B$1005,"&gt;="&amp;$K1479,Utbytter!$B$6:$B$1005,"&lt;="&amp;DATE($G1479,12,31))))</f>
        <v/>
      </c>
      <c r="M1479" s="21" t="str">
        <f t="shared" ref="M1479:M1542" si="191">IF($S1479="","",IF($C1479=1,0,IF($D1479=$D1478,$Q1478,0)))</f>
        <v/>
      </c>
      <c r="N1479" s="21" t="str">
        <f t="shared" si="186"/>
        <v/>
      </c>
      <c r="O1479" s="21" t="str">
        <f t="shared" si="187"/>
        <v/>
      </c>
      <c r="P1479" s="21" t="str">
        <f t="shared" si="188"/>
        <v/>
      </c>
      <c r="Q1479" s="21" t="str">
        <f t="shared" si="189"/>
        <v/>
      </c>
      <c r="R1479" s="21" t="str">
        <f t="shared" si="190"/>
        <v/>
      </c>
      <c r="S1479" s="7" t="str">
        <f>IF(ROW()-5&lt;=Kontroll!$B$8,1,"")</f>
        <v/>
      </c>
    </row>
    <row r="1480" spans="1:19" x14ac:dyDescent="0.2">
      <c r="A1480" s="7" t="str">
        <f t="shared" si="184"/>
        <v/>
      </c>
      <c r="B1480" s="7" t="str">
        <f>IF($S1480="","",INT(($A1480-1)/Kontroll!$B$6)+1)</f>
        <v/>
      </c>
      <c r="C1480" s="7" t="str">
        <f>IF($S1480="","",MOD($A1480-1,Kontroll!$B$6)+1)</f>
        <v/>
      </c>
      <c r="D1480" s="15" t="str">
        <f>IF($S1480="","",INDEX(Transjer!$A$6:$A$125,$B1480))</f>
        <v/>
      </c>
      <c r="E1480" s="15" t="str">
        <f>IF($S1480="","",INDEX(Transjer!$B$6:$B$125,$B1480))</f>
        <v/>
      </c>
      <c r="F1480" s="16" t="str">
        <f>IF($S1480="","",INDEX(Transjer!$C$6:$C$125,$B1480))</f>
        <v/>
      </c>
      <c r="G1480" s="17" t="str">
        <f>IF($S1480="","",INDEX(Skjermingsrenter!$A$6:$A$35,$C1480))</f>
        <v/>
      </c>
      <c r="H1480" s="18" t="str">
        <f>IF($S1480="","",INDEX(Transjer!$D$6:$D$125,$B1480))</f>
        <v/>
      </c>
      <c r="I1480" s="18" t="str">
        <f>IF($S1480="","",INDEX(Transjer!$E$6:$E$125,$B1480))</f>
        <v/>
      </c>
      <c r="J1480" s="19" t="str">
        <f>IF($S1480="","",INDEX(Skjermingsrenter!$B$6:$B$35,$C1480))</f>
        <v/>
      </c>
      <c r="K1480" s="20" t="str">
        <f t="shared" si="185"/>
        <v/>
      </c>
      <c r="L1480" s="21" t="str">
        <f>IF($S1480="","",IF($G1480&lt;YEAR($F1480),0,$H1480*SUMIFS(Utbytter!$D$6:$D$1005,Utbytter!$A$6:$A$1005,$E1480,Utbytter!$B$6:$B$1005,"&gt;="&amp;$K1480,Utbytter!$B$6:$B$1005,"&lt;="&amp;DATE($G1480,12,31))))</f>
        <v/>
      </c>
      <c r="M1480" s="21" t="str">
        <f t="shared" si="191"/>
        <v/>
      </c>
      <c r="N1480" s="21" t="str">
        <f t="shared" si="186"/>
        <v/>
      </c>
      <c r="O1480" s="21" t="str">
        <f t="shared" si="187"/>
        <v/>
      </c>
      <c r="P1480" s="21" t="str">
        <f t="shared" si="188"/>
        <v/>
      </c>
      <c r="Q1480" s="21" t="str">
        <f t="shared" si="189"/>
        <v/>
      </c>
      <c r="R1480" s="21" t="str">
        <f t="shared" si="190"/>
        <v/>
      </c>
      <c r="S1480" s="7" t="str">
        <f>IF(ROW()-5&lt;=Kontroll!$B$8,1,"")</f>
        <v/>
      </c>
    </row>
    <row r="1481" spans="1:19" x14ac:dyDescent="0.2">
      <c r="A1481" s="7" t="str">
        <f t="shared" si="184"/>
        <v/>
      </c>
      <c r="B1481" s="7" t="str">
        <f>IF($S1481="","",INT(($A1481-1)/Kontroll!$B$6)+1)</f>
        <v/>
      </c>
      <c r="C1481" s="7" t="str">
        <f>IF($S1481="","",MOD($A1481-1,Kontroll!$B$6)+1)</f>
        <v/>
      </c>
      <c r="D1481" s="15" t="str">
        <f>IF($S1481="","",INDEX(Transjer!$A$6:$A$125,$B1481))</f>
        <v/>
      </c>
      <c r="E1481" s="15" t="str">
        <f>IF($S1481="","",INDEX(Transjer!$B$6:$B$125,$B1481))</f>
        <v/>
      </c>
      <c r="F1481" s="16" t="str">
        <f>IF($S1481="","",INDEX(Transjer!$C$6:$C$125,$B1481))</f>
        <v/>
      </c>
      <c r="G1481" s="17" t="str">
        <f>IF($S1481="","",INDEX(Skjermingsrenter!$A$6:$A$35,$C1481))</f>
        <v/>
      </c>
      <c r="H1481" s="18" t="str">
        <f>IF($S1481="","",INDEX(Transjer!$D$6:$D$125,$B1481))</f>
        <v/>
      </c>
      <c r="I1481" s="18" t="str">
        <f>IF($S1481="","",INDEX(Transjer!$E$6:$E$125,$B1481))</f>
        <v/>
      </c>
      <c r="J1481" s="19" t="str">
        <f>IF($S1481="","",INDEX(Skjermingsrenter!$B$6:$B$35,$C1481))</f>
        <v/>
      </c>
      <c r="K1481" s="20" t="str">
        <f t="shared" si="185"/>
        <v/>
      </c>
      <c r="L1481" s="21" t="str">
        <f>IF($S1481="","",IF($G1481&lt;YEAR($F1481),0,$H1481*SUMIFS(Utbytter!$D$6:$D$1005,Utbytter!$A$6:$A$1005,$E1481,Utbytter!$B$6:$B$1005,"&gt;="&amp;$K1481,Utbytter!$B$6:$B$1005,"&lt;="&amp;DATE($G1481,12,31))))</f>
        <v/>
      </c>
      <c r="M1481" s="21" t="str">
        <f t="shared" si="191"/>
        <v/>
      </c>
      <c r="N1481" s="21" t="str">
        <f t="shared" si="186"/>
        <v/>
      </c>
      <c r="O1481" s="21" t="str">
        <f t="shared" si="187"/>
        <v/>
      </c>
      <c r="P1481" s="21" t="str">
        <f t="shared" si="188"/>
        <v/>
      </c>
      <c r="Q1481" s="21" t="str">
        <f t="shared" si="189"/>
        <v/>
      </c>
      <c r="R1481" s="21" t="str">
        <f t="shared" si="190"/>
        <v/>
      </c>
      <c r="S1481" s="7" t="str">
        <f>IF(ROW()-5&lt;=Kontroll!$B$8,1,"")</f>
        <v/>
      </c>
    </row>
    <row r="1482" spans="1:19" x14ac:dyDescent="0.2">
      <c r="A1482" s="7" t="str">
        <f t="shared" si="184"/>
        <v/>
      </c>
      <c r="B1482" s="7" t="str">
        <f>IF($S1482="","",INT(($A1482-1)/Kontroll!$B$6)+1)</f>
        <v/>
      </c>
      <c r="C1482" s="7" t="str">
        <f>IF($S1482="","",MOD($A1482-1,Kontroll!$B$6)+1)</f>
        <v/>
      </c>
      <c r="D1482" s="15" t="str">
        <f>IF($S1482="","",INDEX(Transjer!$A$6:$A$125,$B1482))</f>
        <v/>
      </c>
      <c r="E1482" s="15" t="str">
        <f>IF($S1482="","",INDEX(Transjer!$B$6:$B$125,$B1482))</f>
        <v/>
      </c>
      <c r="F1482" s="16" t="str">
        <f>IF($S1482="","",INDEX(Transjer!$C$6:$C$125,$B1482))</f>
        <v/>
      </c>
      <c r="G1482" s="17" t="str">
        <f>IF($S1482="","",INDEX(Skjermingsrenter!$A$6:$A$35,$C1482))</f>
        <v/>
      </c>
      <c r="H1482" s="18" t="str">
        <f>IF($S1482="","",INDEX(Transjer!$D$6:$D$125,$B1482))</f>
        <v/>
      </c>
      <c r="I1482" s="18" t="str">
        <f>IF($S1482="","",INDEX(Transjer!$E$6:$E$125,$B1482))</f>
        <v/>
      </c>
      <c r="J1482" s="19" t="str">
        <f>IF($S1482="","",INDEX(Skjermingsrenter!$B$6:$B$35,$C1482))</f>
        <v/>
      </c>
      <c r="K1482" s="20" t="str">
        <f t="shared" si="185"/>
        <v/>
      </c>
      <c r="L1482" s="21" t="str">
        <f>IF($S1482="","",IF($G1482&lt;YEAR($F1482),0,$H1482*SUMIFS(Utbytter!$D$6:$D$1005,Utbytter!$A$6:$A$1005,$E1482,Utbytter!$B$6:$B$1005,"&gt;="&amp;$K1482,Utbytter!$B$6:$B$1005,"&lt;="&amp;DATE($G1482,12,31))))</f>
        <v/>
      </c>
      <c r="M1482" s="21" t="str">
        <f t="shared" si="191"/>
        <v/>
      </c>
      <c r="N1482" s="21" t="str">
        <f t="shared" si="186"/>
        <v/>
      </c>
      <c r="O1482" s="21" t="str">
        <f t="shared" si="187"/>
        <v/>
      </c>
      <c r="P1482" s="21" t="str">
        <f t="shared" si="188"/>
        <v/>
      </c>
      <c r="Q1482" s="21" t="str">
        <f t="shared" si="189"/>
        <v/>
      </c>
      <c r="R1482" s="21" t="str">
        <f t="shared" si="190"/>
        <v/>
      </c>
      <c r="S1482" s="7" t="str">
        <f>IF(ROW()-5&lt;=Kontroll!$B$8,1,"")</f>
        <v/>
      </c>
    </row>
    <row r="1483" spans="1:19" x14ac:dyDescent="0.2">
      <c r="A1483" s="7" t="str">
        <f t="shared" si="184"/>
        <v/>
      </c>
      <c r="B1483" s="7" t="str">
        <f>IF($S1483="","",INT(($A1483-1)/Kontroll!$B$6)+1)</f>
        <v/>
      </c>
      <c r="C1483" s="7" t="str">
        <f>IF($S1483="","",MOD($A1483-1,Kontroll!$B$6)+1)</f>
        <v/>
      </c>
      <c r="D1483" s="15" t="str">
        <f>IF($S1483="","",INDEX(Transjer!$A$6:$A$125,$B1483))</f>
        <v/>
      </c>
      <c r="E1483" s="15" t="str">
        <f>IF($S1483="","",INDEX(Transjer!$B$6:$B$125,$B1483))</f>
        <v/>
      </c>
      <c r="F1483" s="16" t="str">
        <f>IF($S1483="","",INDEX(Transjer!$C$6:$C$125,$B1483))</f>
        <v/>
      </c>
      <c r="G1483" s="17" t="str">
        <f>IF($S1483="","",INDEX(Skjermingsrenter!$A$6:$A$35,$C1483))</f>
        <v/>
      </c>
      <c r="H1483" s="18" t="str">
        <f>IF($S1483="","",INDEX(Transjer!$D$6:$D$125,$B1483))</f>
        <v/>
      </c>
      <c r="I1483" s="18" t="str">
        <f>IF($S1483="","",INDEX(Transjer!$E$6:$E$125,$B1483))</f>
        <v/>
      </c>
      <c r="J1483" s="19" t="str">
        <f>IF($S1483="","",INDEX(Skjermingsrenter!$B$6:$B$35,$C1483))</f>
        <v/>
      </c>
      <c r="K1483" s="20" t="str">
        <f t="shared" si="185"/>
        <v/>
      </c>
      <c r="L1483" s="21" t="str">
        <f>IF($S1483="","",IF($G1483&lt;YEAR($F1483),0,$H1483*SUMIFS(Utbytter!$D$6:$D$1005,Utbytter!$A$6:$A$1005,$E1483,Utbytter!$B$6:$B$1005,"&gt;="&amp;$K1483,Utbytter!$B$6:$B$1005,"&lt;="&amp;DATE($G1483,12,31))))</f>
        <v/>
      </c>
      <c r="M1483" s="21" t="str">
        <f t="shared" si="191"/>
        <v/>
      </c>
      <c r="N1483" s="21" t="str">
        <f t="shared" si="186"/>
        <v/>
      </c>
      <c r="O1483" s="21" t="str">
        <f t="shared" si="187"/>
        <v/>
      </c>
      <c r="P1483" s="21" t="str">
        <f t="shared" si="188"/>
        <v/>
      </c>
      <c r="Q1483" s="21" t="str">
        <f t="shared" si="189"/>
        <v/>
      </c>
      <c r="R1483" s="21" t="str">
        <f t="shared" si="190"/>
        <v/>
      </c>
      <c r="S1483" s="7" t="str">
        <f>IF(ROW()-5&lt;=Kontroll!$B$8,1,"")</f>
        <v/>
      </c>
    </row>
    <row r="1484" spans="1:19" x14ac:dyDescent="0.2">
      <c r="A1484" s="7" t="str">
        <f t="shared" si="184"/>
        <v/>
      </c>
      <c r="B1484" s="7" t="str">
        <f>IF($S1484="","",INT(($A1484-1)/Kontroll!$B$6)+1)</f>
        <v/>
      </c>
      <c r="C1484" s="7" t="str">
        <f>IF($S1484="","",MOD($A1484-1,Kontroll!$B$6)+1)</f>
        <v/>
      </c>
      <c r="D1484" s="15" t="str">
        <f>IF($S1484="","",INDEX(Transjer!$A$6:$A$125,$B1484))</f>
        <v/>
      </c>
      <c r="E1484" s="15" t="str">
        <f>IF($S1484="","",INDEX(Transjer!$B$6:$B$125,$B1484))</f>
        <v/>
      </c>
      <c r="F1484" s="16" t="str">
        <f>IF($S1484="","",INDEX(Transjer!$C$6:$C$125,$B1484))</f>
        <v/>
      </c>
      <c r="G1484" s="17" t="str">
        <f>IF($S1484="","",INDEX(Skjermingsrenter!$A$6:$A$35,$C1484))</f>
        <v/>
      </c>
      <c r="H1484" s="18" t="str">
        <f>IF($S1484="","",INDEX(Transjer!$D$6:$D$125,$B1484))</f>
        <v/>
      </c>
      <c r="I1484" s="18" t="str">
        <f>IF($S1484="","",INDEX(Transjer!$E$6:$E$125,$B1484))</f>
        <v/>
      </c>
      <c r="J1484" s="19" t="str">
        <f>IF($S1484="","",INDEX(Skjermingsrenter!$B$6:$B$35,$C1484))</f>
        <v/>
      </c>
      <c r="K1484" s="20" t="str">
        <f t="shared" si="185"/>
        <v/>
      </c>
      <c r="L1484" s="21" t="str">
        <f>IF($S1484="","",IF($G1484&lt;YEAR($F1484),0,$H1484*SUMIFS(Utbytter!$D$6:$D$1005,Utbytter!$A$6:$A$1005,$E1484,Utbytter!$B$6:$B$1005,"&gt;="&amp;$K1484,Utbytter!$B$6:$B$1005,"&lt;="&amp;DATE($G1484,12,31))))</f>
        <v/>
      </c>
      <c r="M1484" s="21" t="str">
        <f t="shared" si="191"/>
        <v/>
      </c>
      <c r="N1484" s="21" t="str">
        <f t="shared" si="186"/>
        <v/>
      </c>
      <c r="O1484" s="21" t="str">
        <f t="shared" si="187"/>
        <v/>
      </c>
      <c r="P1484" s="21" t="str">
        <f t="shared" si="188"/>
        <v/>
      </c>
      <c r="Q1484" s="21" t="str">
        <f t="shared" si="189"/>
        <v/>
      </c>
      <c r="R1484" s="21" t="str">
        <f t="shared" si="190"/>
        <v/>
      </c>
      <c r="S1484" s="7" t="str">
        <f>IF(ROW()-5&lt;=Kontroll!$B$8,1,"")</f>
        <v/>
      </c>
    </row>
    <row r="1485" spans="1:19" x14ac:dyDescent="0.2">
      <c r="A1485" s="7" t="str">
        <f t="shared" si="184"/>
        <v/>
      </c>
      <c r="B1485" s="7" t="str">
        <f>IF($S1485="","",INT(($A1485-1)/Kontroll!$B$6)+1)</f>
        <v/>
      </c>
      <c r="C1485" s="7" t="str">
        <f>IF($S1485="","",MOD($A1485-1,Kontroll!$B$6)+1)</f>
        <v/>
      </c>
      <c r="D1485" s="15" t="str">
        <f>IF($S1485="","",INDEX(Transjer!$A$6:$A$125,$B1485))</f>
        <v/>
      </c>
      <c r="E1485" s="15" t="str">
        <f>IF($S1485="","",INDEX(Transjer!$B$6:$B$125,$B1485))</f>
        <v/>
      </c>
      <c r="F1485" s="16" t="str">
        <f>IF($S1485="","",INDEX(Transjer!$C$6:$C$125,$B1485))</f>
        <v/>
      </c>
      <c r="G1485" s="17" t="str">
        <f>IF($S1485="","",INDEX(Skjermingsrenter!$A$6:$A$35,$C1485))</f>
        <v/>
      </c>
      <c r="H1485" s="18" t="str">
        <f>IF($S1485="","",INDEX(Transjer!$D$6:$D$125,$B1485))</f>
        <v/>
      </c>
      <c r="I1485" s="18" t="str">
        <f>IF($S1485="","",INDEX(Transjer!$E$6:$E$125,$B1485))</f>
        <v/>
      </c>
      <c r="J1485" s="19" t="str">
        <f>IF($S1485="","",INDEX(Skjermingsrenter!$B$6:$B$35,$C1485))</f>
        <v/>
      </c>
      <c r="K1485" s="20" t="str">
        <f t="shared" si="185"/>
        <v/>
      </c>
      <c r="L1485" s="21" t="str">
        <f>IF($S1485="","",IF($G1485&lt;YEAR($F1485),0,$H1485*SUMIFS(Utbytter!$D$6:$D$1005,Utbytter!$A$6:$A$1005,$E1485,Utbytter!$B$6:$B$1005,"&gt;="&amp;$K1485,Utbytter!$B$6:$B$1005,"&lt;="&amp;DATE($G1485,12,31))))</f>
        <v/>
      </c>
      <c r="M1485" s="21" t="str">
        <f t="shared" si="191"/>
        <v/>
      </c>
      <c r="N1485" s="21" t="str">
        <f t="shared" si="186"/>
        <v/>
      </c>
      <c r="O1485" s="21" t="str">
        <f t="shared" si="187"/>
        <v/>
      </c>
      <c r="P1485" s="21" t="str">
        <f t="shared" si="188"/>
        <v/>
      </c>
      <c r="Q1485" s="21" t="str">
        <f t="shared" si="189"/>
        <v/>
      </c>
      <c r="R1485" s="21" t="str">
        <f t="shared" si="190"/>
        <v/>
      </c>
      <c r="S1485" s="7" t="str">
        <f>IF(ROW()-5&lt;=Kontroll!$B$8,1,"")</f>
        <v/>
      </c>
    </row>
    <row r="1486" spans="1:19" x14ac:dyDescent="0.2">
      <c r="A1486" s="7" t="str">
        <f t="shared" si="184"/>
        <v/>
      </c>
      <c r="B1486" s="7" t="str">
        <f>IF($S1486="","",INT(($A1486-1)/Kontroll!$B$6)+1)</f>
        <v/>
      </c>
      <c r="C1486" s="7" t="str">
        <f>IF($S1486="","",MOD($A1486-1,Kontroll!$B$6)+1)</f>
        <v/>
      </c>
      <c r="D1486" s="15" t="str">
        <f>IF($S1486="","",INDEX(Transjer!$A$6:$A$125,$B1486))</f>
        <v/>
      </c>
      <c r="E1486" s="15" t="str">
        <f>IF($S1486="","",INDEX(Transjer!$B$6:$B$125,$B1486))</f>
        <v/>
      </c>
      <c r="F1486" s="16" t="str">
        <f>IF($S1486="","",INDEX(Transjer!$C$6:$C$125,$B1486))</f>
        <v/>
      </c>
      <c r="G1486" s="17" t="str">
        <f>IF($S1486="","",INDEX(Skjermingsrenter!$A$6:$A$35,$C1486))</f>
        <v/>
      </c>
      <c r="H1486" s="18" t="str">
        <f>IF($S1486="","",INDEX(Transjer!$D$6:$D$125,$B1486))</f>
        <v/>
      </c>
      <c r="I1486" s="18" t="str">
        <f>IF($S1486="","",INDEX(Transjer!$E$6:$E$125,$B1486))</f>
        <v/>
      </c>
      <c r="J1486" s="19" t="str">
        <f>IF($S1486="","",INDEX(Skjermingsrenter!$B$6:$B$35,$C1486))</f>
        <v/>
      </c>
      <c r="K1486" s="20" t="str">
        <f t="shared" si="185"/>
        <v/>
      </c>
      <c r="L1486" s="21" t="str">
        <f>IF($S1486="","",IF($G1486&lt;YEAR($F1486),0,$H1486*SUMIFS(Utbytter!$D$6:$D$1005,Utbytter!$A$6:$A$1005,$E1486,Utbytter!$B$6:$B$1005,"&gt;="&amp;$K1486,Utbytter!$B$6:$B$1005,"&lt;="&amp;DATE($G1486,12,31))))</f>
        <v/>
      </c>
      <c r="M1486" s="21" t="str">
        <f t="shared" si="191"/>
        <v/>
      </c>
      <c r="N1486" s="21" t="str">
        <f t="shared" si="186"/>
        <v/>
      </c>
      <c r="O1486" s="21" t="str">
        <f t="shared" si="187"/>
        <v/>
      </c>
      <c r="P1486" s="21" t="str">
        <f t="shared" si="188"/>
        <v/>
      </c>
      <c r="Q1486" s="21" t="str">
        <f t="shared" si="189"/>
        <v/>
      </c>
      <c r="R1486" s="21" t="str">
        <f t="shared" si="190"/>
        <v/>
      </c>
      <c r="S1486" s="7" t="str">
        <f>IF(ROW()-5&lt;=Kontroll!$B$8,1,"")</f>
        <v/>
      </c>
    </row>
    <row r="1487" spans="1:19" x14ac:dyDescent="0.2">
      <c r="A1487" s="7" t="str">
        <f t="shared" si="184"/>
        <v/>
      </c>
      <c r="B1487" s="7" t="str">
        <f>IF($S1487="","",INT(($A1487-1)/Kontroll!$B$6)+1)</f>
        <v/>
      </c>
      <c r="C1487" s="7" t="str">
        <f>IF($S1487="","",MOD($A1487-1,Kontroll!$B$6)+1)</f>
        <v/>
      </c>
      <c r="D1487" s="15" t="str">
        <f>IF($S1487="","",INDEX(Transjer!$A$6:$A$125,$B1487))</f>
        <v/>
      </c>
      <c r="E1487" s="15" t="str">
        <f>IF($S1487="","",INDEX(Transjer!$B$6:$B$125,$B1487))</f>
        <v/>
      </c>
      <c r="F1487" s="16" t="str">
        <f>IF($S1487="","",INDEX(Transjer!$C$6:$C$125,$B1487))</f>
        <v/>
      </c>
      <c r="G1487" s="17" t="str">
        <f>IF($S1487="","",INDEX(Skjermingsrenter!$A$6:$A$35,$C1487))</f>
        <v/>
      </c>
      <c r="H1487" s="18" t="str">
        <f>IF($S1487="","",INDEX(Transjer!$D$6:$D$125,$B1487))</f>
        <v/>
      </c>
      <c r="I1487" s="18" t="str">
        <f>IF($S1487="","",INDEX(Transjer!$E$6:$E$125,$B1487))</f>
        <v/>
      </c>
      <c r="J1487" s="19" t="str">
        <f>IF($S1487="","",INDEX(Skjermingsrenter!$B$6:$B$35,$C1487))</f>
        <v/>
      </c>
      <c r="K1487" s="20" t="str">
        <f t="shared" si="185"/>
        <v/>
      </c>
      <c r="L1487" s="21" t="str">
        <f>IF($S1487="","",IF($G1487&lt;YEAR($F1487),0,$H1487*SUMIFS(Utbytter!$D$6:$D$1005,Utbytter!$A$6:$A$1005,$E1487,Utbytter!$B$6:$B$1005,"&gt;="&amp;$K1487,Utbytter!$B$6:$B$1005,"&lt;="&amp;DATE($G1487,12,31))))</f>
        <v/>
      </c>
      <c r="M1487" s="21" t="str">
        <f t="shared" si="191"/>
        <v/>
      </c>
      <c r="N1487" s="21" t="str">
        <f t="shared" si="186"/>
        <v/>
      </c>
      <c r="O1487" s="21" t="str">
        <f t="shared" si="187"/>
        <v/>
      </c>
      <c r="P1487" s="21" t="str">
        <f t="shared" si="188"/>
        <v/>
      </c>
      <c r="Q1487" s="21" t="str">
        <f t="shared" si="189"/>
        <v/>
      </c>
      <c r="R1487" s="21" t="str">
        <f t="shared" si="190"/>
        <v/>
      </c>
      <c r="S1487" s="7" t="str">
        <f>IF(ROW()-5&lt;=Kontroll!$B$8,1,"")</f>
        <v/>
      </c>
    </row>
    <row r="1488" spans="1:19" x14ac:dyDescent="0.2">
      <c r="A1488" s="7" t="str">
        <f t="shared" si="184"/>
        <v/>
      </c>
      <c r="B1488" s="7" t="str">
        <f>IF($S1488="","",INT(($A1488-1)/Kontroll!$B$6)+1)</f>
        <v/>
      </c>
      <c r="C1488" s="7" t="str">
        <f>IF($S1488="","",MOD($A1488-1,Kontroll!$B$6)+1)</f>
        <v/>
      </c>
      <c r="D1488" s="15" t="str">
        <f>IF($S1488="","",INDEX(Transjer!$A$6:$A$125,$B1488))</f>
        <v/>
      </c>
      <c r="E1488" s="15" t="str">
        <f>IF($S1488="","",INDEX(Transjer!$B$6:$B$125,$B1488))</f>
        <v/>
      </c>
      <c r="F1488" s="16" t="str">
        <f>IF($S1488="","",INDEX(Transjer!$C$6:$C$125,$B1488))</f>
        <v/>
      </c>
      <c r="G1488" s="17" t="str">
        <f>IF($S1488="","",INDEX(Skjermingsrenter!$A$6:$A$35,$C1488))</f>
        <v/>
      </c>
      <c r="H1488" s="18" t="str">
        <f>IF($S1488="","",INDEX(Transjer!$D$6:$D$125,$B1488))</f>
        <v/>
      </c>
      <c r="I1488" s="18" t="str">
        <f>IF($S1488="","",INDEX(Transjer!$E$6:$E$125,$B1488))</f>
        <v/>
      </c>
      <c r="J1488" s="19" t="str">
        <f>IF($S1488="","",INDEX(Skjermingsrenter!$B$6:$B$35,$C1488))</f>
        <v/>
      </c>
      <c r="K1488" s="20" t="str">
        <f t="shared" si="185"/>
        <v/>
      </c>
      <c r="L1488" s="21" t="str">
        <f>IF($S1488="","",IF($G1488&lt;YEAR($F1488),0,$H1488*SUMIFS(Utbytter!$D$6:$D$1005,Utbytter!$A$6:$A$1005,$E1488,Utbytter!$B$6:$B$1005,"&gt;="&amp;$K1488,Utbytter!$B$6:$B$1005,"&lt;="&amp;DATE($G1488,12,31))))</f>
        <v/>
      </c>
      <c r="M1488" s="21" t="str">
        <f t="shared" si="191"/>
        <v/>
      </c>
      <c r="N1488" s="21" t="str">
        <f t="shared" si="186"/>
        <v/>
      </c>
      <c r="O1488" s="21" t="str">
        <f t="shared" si="187"/>
        <v/>
      </c>
      <c r="P1488" s="21" t="str">
        <f t="shared" si="188"/>
        <v/>
      </c>
      <c r="Q1488" s="21" t="str">
        <f t="shared" si="189"/>
        <v/>
      </c>
      <c r="R1488" s="21" t="str">
        <f t="shared" si="190"/>
        <v/>
      </c>
      <c r="S1488" s="7" t="str">
        <f>IF(ROW()-5&lt;=Kontroll!$B$8,1,"")</f>
        <v/>
      </c>
    </row>
    <row r="1489" spans="1:19" x14ac:dyDescent="0.2">
      <c r="A1489" s="7" t="str">
        <f t="shared" si="184"/>
        <v/>
      </c>
      <c r="B1489" s="7" t="str">
        <f>IF($S1489="","",INT(($A1489-1)/Kontroll!$B$6)+1)</f>
        <v/>
      </c>
      <c r="C1489" s="7" t="str">
        <f>IF($S1489="","",MOD($A1489-1,Kontroll!$B$6)+1)</f>
        <v/>
      </c>
      <c r="D1489" s="15" t="str">
        <f>IF($S1489="","",INDEX(Transjer!$A$6:$A$125,$B1489))</f>
        <v/>
      </c>
      <c r="E1489" s="15" t="str">
        <f>IF($S1489="","",INDEX(Transjer!$B$6:$B$125,$B1489))</f>
        <v/>
      </c>
      <c r="F1489" s="16" t="str">
        <f>IF($S1489="","",INDEX(Transjer!$C$6:$C$125,$B1489))</f>
        <v/>
      </c>
      <c r="G1489" s="17" t="str">
        <f>IF($S1489="","",INDEX(Skjermingsrenter!$A$6:$A$35,$C1489))</f>
        <v/>
      </c>
      <c r="H1489" s="18" t="str">
        <f>IF($S1489="","",INDEX(Transjer!$D$6:$D$125,$B1489))</f>
        <v/>
      </c>
      <c r="I1489" s="18" t="str">
        <f>IF($S1489="","",INDEX(Transjer!$E$6:$E$125,$B1489))</f>
        <v/>
      </c>
      <c r="J1489" s="19" t="str">
        <f>IF($S1489="","",INDEX(Skjermingsrenter!$B$6:$B$35,$C1489))</f>
        <v/>
      </c>
      <c r="K1489" s="20" t="str">
        <f t="shared" si="185"/>
        <v/>
      </c>
      <c r="L1489" s="21" t="str">
        <f>IF($S1489="","",IF($G1489&lt;YEAR($F1489),0,$H1489*SUMIFS(Utbytter!$D$6:$D$1005,Utbytter!$A$6:$A$1005,$E1489,Utbytter!$B$6:$B$1005,"&gt;="&amp;$K1489,Utbytter!$B$6:$B$1005,"&lt;="&amp;DATE($G1489,12,31))))</f>
        <v/>
      </c>
      <c r="M1489" s="21" t="str">
        <f t="shared" si="191"/>
        <v/>
      </c>
      <c r="N1489" s="21" t="str">
        <f t="shared" si="186"/>
        <v/>
      </c>
      <c r="O1489" s="21" t="str">
        <f t="shared" si="187"/>
        <v/>
      </c>
      <c r="P1489" s="21" t="str">
        <f t="shared" si="188"/>
        <v/>
      </c>
      <c r="Q1489" s="21" t="str">
        <f t="shared" si="189"/>
        <v/>
      </c>
      <c r="R1489" s="21" t="str">
        <f t="shared" si="190"/>
        <v/>
      </c>
      <c r="S1489" s="7" t="str">
        <f>IF(ROW()-5&lt;=Kontroll!$B$8,1,"")</f>
        <v/>
      </c>
    </row>
    <row r="1490" spans="1:19" x14ac:dyDescent="0.2">
      <c r="A1490" s="7" t="str">
        <f t="shared" si="184"/>
        <v/>
      </c>
      <c r="B1490" s="7" t="str">
        <f>IF($S1490="","",INT(($A1490-1)/Kontroll!$B$6)+1)</f>
        <v/>
      </c>
      <c r="C1490" s="7" t="str">
        <f>IF($S1490="","",MOD($A1490-1,Kontroll!$B$6)+1)</f>
        <v/>
      </c>
      <c r="D1490" s="15" t="str">
        <f>IF($S1490="","",INDEX(Transjer!$A$6:$A$125,$B1490))</f>
        <v/>
      </c>
      <c r="E1490" s="15" t="str">
        <f>IF($S1490="","",INDEX(Transjer!$B$6:$B$125,$B1490))</f>
        <v/>
      </c>
      <c r="F1490" s="16" t="str">
        <f>IF($S1490="","",INDEX(Transjer!$C$6:$C$125,$B1490))</f>
        <v/>
      </c>
      <c r="G1490" s="17" t="str">
        <f>IF($S1490="","",INDEX(Skjermingsrenter!$A$6:$A$35,$C1490))</f>
        <v/>
      </c>
      <c r="H1490" s="18" t="str">
        <f>IF($S1490="","",INDEX(Transjer!$D$6:$D$125,$B1490))</f>
        <v/>
      </c>
      <c r="I1490" s="18" t="str">
        <f>IF($S1490="","",INDEX(Transjer!$E$6:$E$125,$B1490))</f>
        <v/>
      </c>
      <c r="J1490" s="19" t="str">
        <f>IF($S1490="","",INDEX(Skjermingsrenter!$B$6:$B$35,$C1490))</f>
        <v/>
      </c>
      <c r="K1490" s="20" t="str">
        <f t="shared" si="185"/>
        <v/>
      </c>
      <c r="L1490" s="21" t="str">
        <f>IF($S1490="","",IF($G1490&lt;YEAR($F1490),0,$H1490*SUMIFS(Utbytter!$D$6:$D$1005,Utbytter!$A$6:$A$1005,$E1490,Utbytter!$B$6:$B$1005,"&gt;="&amp;$K1490,Utbytter!$B$6:$B$1005,"&lt;="&amp;DATE($G1490,12,31))))</f>
        <v/>
      </c>
      <c r="M1490" s="21" t="str">
        <f t="shared" si="191"/>
        <v/>
      </c>
      <c r="N1490" s="21" t="str">
        <f t="shared" si="186"/>
        <v/>
      </c>
      <c r="O1490" s="21" t="str">
        <f t="shared" si="187"/>
        <v/>
      </c>
      <c r="P1490" s="21" t="str">
        <f t="shared" si="188"/>
        <v/>
      </c>
      <c r="Q1490" s="21" t="str">
        <f t="shared" si="189"/>
        <v/>
      </c>
      <c r="R1490" s="21" t="str">
        <f t="shared" si="190"/>
        <v/>
      </c>
      <c r="S1490" s="7" t="str">
        <f>IF(ROW()-5&lt;=Kontroll!$B$8,1,"")</f>
        <v/>
      </c>
    </row>
    <row r="1491" spans="1:19" x14ac:dyDescent="0.2">
      <c r="A1491" s="7" t="str">
        <f t="shared" si="184"/>
        <v/>
      </c>
      <c r="B1491" s="7" t="str">
        <f>IF($S1491="","",INT(($A1491-1)/Kontroll!$B$6)+1)</f>
        <v/>
      </c>
      <c r="C1491" s="7" t="str">
        <f>IF($S1491="","",MOD($A1491-1,Kontroll!$B$6)+1)</f>
        <v/>
      </c>
      <c r="D1491" s="15" t="str">
        <f>IF($S1491="","",INDEX(Transjer!$A$6:$A$125,$B1491))</f>
        <v/>
      </c>
      <c r="E1491" s="15" t="str">
        <f>IF($S1491="","",INDEX(Transjer!$B$6:$B$125,$B1491))</f>
        <v/>
      </c>
      <c r="F1491" s="16" t="str">
        <f>IF($S1491="","",INDEX(Transjer!$C$6:$C$125,$B1491))</f>
        <v/>
      </c>
      <c r="G1491" s="17" t="str">
        <f>IF($S1491="","",INDEX(Skjermingsrenter!$A$6:$A$35,$C1491))</f>
        <v/>
      </c>
      <c r="H1491" s="18" t="str">
        <f>IF($S1491="","",INDEX(Transjer!$D$6:$D$125,$B1491))</f>
        <v/>
      </c>
      <c r="I1491" s="18" t="str">
        <f>IF($S1491="","",INDEX(Transjer!$E$6:$E$125,$B1491))</f>
        <v/>
      </c>
      <c r="J1491" s="19" t="str">
        <f>IF($S1491="","",INDEX(Skjermingsrenter!$B$6:$B$35,$C1491))</f>
        <v/>
      </c>
      <c r="K1491" s="20" t="str">
        <f t="shared" si="185"/>
        <v/>
      </c>
      <c r="L1491" s="21" t="str">
        <f>IF($S1491="","",IF($G1491&lt;YEAR($F1491),0,$H1491*SUMIFS(Utbytter!$D$6:$D$1005,Utbytter!$A$6:$A$1005,$E1491,Utbytter!$B$6:$B$1005,"&gt;="&amp;$K1491,Utbytter!$B$6:$B$1005,"&lt;="&amp;DATE($G1491,12,31))))</f>
        <v/>
      </c>
      <c r="M1491" s="21" t="str">
        <f t="shared" si="191"/>
        <v/>
      </c>
      <c r="N1491" s="21" t="str">
        <f t="shared" si="186"/>
        <v/>
      </c>
      <c r="O1491" s="21" t="str">
        <f t="shared" si="187"/>
        <v/>
      </c>
      <c r="P1491" s="21" t="str">
        <f t="shared" si="188"/>
        <v/>
      </c>
      <c r="Q1491" s="21" t="str">
        <f t="shared" si="189"/>
        <v/>
      </c>
      <c r="R1491" s="21" t="str">
        <f t="shared" si="190"/>
        <v/>
      </c>
      <c r="S1491" s="7" t="str">
        <f>IF(ROW()-5&lt;=Kontroll!$B$8,1,"")</f>
        <v/>
      </c>
    </row>
    <row r="1492" spans="1:19" x14ac:dyDescent="0.2">
      <c r="A1492" s="7" t="str">
        <f t="shared" si="184"/>
        <v/>
      </c>
      <c r="B1492" s="7" t="str">
        <f>IF($S1492="","",INT(($A1492-1)/Kontroll!$B$6)+1)</f>
        <v/>
      </c>
      <c r="C1492" s="7" t="str">
        <f>IF($S1492="","",MOD($A1492-1,Kontroll!$B$6)+1)</f>
        <v/>
      </c>
      <c r="D1492" s="15" t="str">
        <f>IF($S1492="","",INDEX(Transjer!$A$6:$A$125,$B1492))</f>
        <v/>
      </c>
      <c r="E1492" s="15" t="str">
        <f>IF($S1492="","",INDEX(Transjer!$B$6:$B$125,$B1492))</f>
        <v/>
      </c>
      <c r="F1492" s="16" t="str">
        <f>IF($S1492="","",INDEX(Transjer!$C$6:$C$125,$B1492))</f>
        <v/>
      </c>
      <c r="G1492" s="17" t="str">
        <f>IF($S1492="","",INDEX(Skjermingsrenter!$A$6:$A$35,$C1492))</f>
        <v/>
      </c>
      <c r="H1492" s="18" t="str">
        <f>IF($S1492="","",INDEX(Transjer!$D$6:$D$125,$B1492))</f>
        <v/>
      </c>
      <c r="I1492" s="18" t="str">
        <f>IF($S1492="","",INDEX(Transjer!$E$6:$E$125,$B1492))</f>
        <v/>
      </c>
      <c r="J1492" s="19" t="str">
        <f>IF($S1492="","",INDEX(Skjermingsrenter!$B$6:$B$35,$C1492))</f>
        <v/>
      </c>
      <c r="K1492" s="20" t="str">
        <f t="shared" si="185"/>
        <v/>
      </c>
      <c r="L1492" s="21" t="str">
        <f>IF($S1492="","",IF($G1492&lt;YEAR($F1492),0,$H1492*SUMIFS(Utbytter!$D$6:$D$1005,Utbytter!$A$6:$A$1005,$E1492,Utbytter!$B$6:$B$1005,"&gt;="&amp;$K1492,Utbytter!$B$6:$B$1005,"&lt;="&amp;DATE($G1492,12,31))))</f>
        <v/>
      </c>
      <c r="M1492" s="21" t="str">
        <f t="shared" si="191"/>
        <v/>
      </c>
      <c r="N1492" s="21" t="str">
        <f t="shared" si="186"/>
        <v/>
      </c>
      <c r="O1492" s="21" t="str">
        <f t="shared" si="187"/>
        <v/>
      </c>
      <c r="P1492" s="21" t="str">
        <f t="shared" si="188"/>
        <v/>
      </c>
      <c r="Q1492" s="21" t="str">
        <f t="shared" si="189"/>
        <v/>
      </c>
      <c r="R1492" s="21" t="str">
        <f t="shared" si="190"/>
        <v/>
      </c>
      <c r="S1492" s="7" t="str">
        <f>IF(ROW()-5&lt;=Kontroll!$B$8,1,"")</f>
        <v/>
      </c>
    </row>
    <row r="1493" spans="1:19" x14ac:dyDescent="0.2">
      <c r="A1493" s="7" t="str">
        <f t="shared" si="184"/>
        <v/>
      </c>
      <c r="B1493" s="7" t="str">
        <f>IF($S1493="","",INT(($A1493-1)/Kontroll!$B$6)+1)</f>
        <v/>
      </c>
      <c r="C1493" s="7" t="str">
        <f>IF($S1493="","",MOD($A1493-1,Kontroll!$B$6)+1)</f>
        <v/>
      </c>
      <c r="D1493" s="15" t="str">
        <f>IF($S1493="","",INDEX(Transjer!$A$6:$A$125,$B1493))</f>
        <v/>
      </c>
      <c r="E1493" s="15" t="str">
        <f>IF($S1493="","",INDEX(Transjer!$B$6:$B$125,$B1493))</f>
        <v/>
      </c>
      <c r="F1493" s="16" t="str">
        <f>IF($S1493="","",INDEX(Transjer!$C$6:$C$125,$B1493))</f>
        <v/>
      </c>
      <c r="G1493" s="17" t="str">
        <f>IF($S1493="","",INDEX(Skjermingsrenter!$A$6:$A$35,$C1493))</f>
        <v/>
      </c>
      <c r="H1493" s="18" t="str">
        <f>IF($S1493="","",INDEX(Transjer!$D$6:$D$125,$B1493))</f>
        <v/>
      </c>
      <c r="I1493" s="18" t="str">
        <f>IF($S1493="","",INDEX(Transjer!$E$6:$E$125,$B1493))</f>
        <v/>
      </c>
      <c r="J1493" s="19" t="str">
        <f>IF($S1493="","",INDEX(Skjermingsrenter!$B$6:$B$35,$C1493))</f>
        <v/>
      </c>
      <c r="K1493" s="20" t="str">
        <f t="shared" si="185"/>
        <v/>
      </c>
      <c r="L1493" s="21" t="str">
        <f>IF($S1493="","",IF($G1493&lt;YEAR($F1493),0,$H1493*SUMIFS(Utbytter!$D$6:$D$1005,Utbytter!$A$6:$A$1005,$E1493,Utbytter!$B$6:$B$1005,"&gt;="&amp;$K1493,Utbytter!$B$6:$B$1005,"&lt;="&amp;DATE($G1493,12,31))))</f>
        <v/>
      </c>
      <c r="M1493" s="21" t="str">
        <f t="shared" si="191"/>
        <v/>
      </c>
      <c r="N1493" s="21" t="str">
        <f t="shared" si="186"/>
        <v/>
      </c>
      <c r="O1493" s="21" t="str">
        <f t="shared" si="187"/>
        <v/>
      </c>
      <c r="P1493" s="21" t="str">
        <f t="shared" si="188"/>
        <v/>
      </c>
      <c r="Q1493" s="21" t="str">
        <f t="shared" si="189"/>
        <v/>
      </c>
      <c r="R1493" s="21" t="str">
        <f t="shared" si="190"/>
        <v/>
      </c>
      <c r="S1493" s="7" t="str">
        <f>IF(ROW()-5&lt;=Kontroll!$B$8,1,"")</f>
        <v/>
      </c>
    </row>
    <row r="1494" spans="1:19" x14ac:dyDescent="0.2">
      <c r="A1494" s="7" t="str">
        <f t="shared" si="184"/>
        <v/>
      </c>
      <c r="B1494" s="7" t="str">
        <f>IF($S1494="","",INT(($A1494-1)/Kontroll!$B$6)+1)</f>
        <v/>
      </c>
      <c r="C1494" s="7" t="str">
        <f>IF($S1494="","",MOD($A1494-1,Kontroll!$B$6)+1)</f>
        <v/>
      </c>
      <c r="D1494" s="15" t="str">
        <f>IF($S1494="","",INDEX(Transjer!$A$6:$A$125,$B1494))</f>
        <v/>
      </c>
      <c r="E1494" s="15" t="str">
        <f>IF($S1494="","",INDEX(Transjer!$B$6:$B$125,$B1494))</f>
        <v/>
      </c>
      <c r="F1494" s="16" t="str">
        <f>IF($S1494="","",INDEX(Transjer!$C$6:$C$125,$B1494))</f>
        <v/>
      </c>
      <c r="G1494" s="17" t="str">
        <f>IF($S1494="","",INDEX(Skjermingsrenter!$A$6:$A$35,$C1494))</f>
        <v/>
      </c>
      <c r="H1494" s="18" t="str">
        <f>IF($S1494="","",INDEX(Transjer!$D$6:$D$125,$B1494))</f>
        <v/>
      </c>
      <c r="I1494" s="18" t="str">
        <f>IF($S1494="","",INDEX(Transjer!$E$6:$E$125,$B1494))</f>
        <v/>
      </c>
      <c r="J1494" s="19" t="str">
        <f>IF($S1494="","",INDEX(Skjermingsrenter!$B$6:$B$35,$C1494))</f>
        <v/>
      </c>
      <c r="K1494" s="20" t="str">
        <f t="shared" si="185"/>
        <v/>
      </c>
      <c r="L1494" s="21" t="str">
        <f>IF($S1494="","",IF($G1494&lt;YEAR($F1494),0,$H1494*SUMIFS(Utbytter!$D$6:$D$1005,Utbytter!$A$6:$A$1005,$E1494,Utbytter!$B$6:$B$1005,"&gt;="&amp;$K1494,Utbytter!$B$6:$B$1005,"&lt;="&amp;DATE($G1494,12,31))))</f>
        <v/>
      </c>
      <c r="M1494" s="21" t="str">
        <f t="shared" si="191"/>
        <v/>
      </c>
      <c r="N1494" s="21" t="str">
        <f t="shared" si="186"/>
        <v/>
      </c>
      <c r="O1494" s="21" t="str">
        <f t="shared" si="187"/>
        <v/>
      </c>
      <c r="P1494" s="21" t="str">
        <f t="shared" si="188"/>
        <v/>
      </c>
      <c r="Q1494" s="21" t="str">
        <f t="shared" si="189"/>
        <v/>
      </c>
      <c r="R1494" s="21" t="str">
        <f t="shared" si="190"/>
        <v/>
      </c>
      <c r="S1494" s="7" t="str">
        <f>IF(ROW()-5&lt;=Kontroll!$B$8,1,"")</f>
        <v/>
      </c>
    </row>
    <row r="1495" spans="1:19" x14ac:dyDescent="0.2">
      <c r="A1495" s="7" t="str">
        <f t="shared" si="184"/>
        <v/>
      </c>
      <c r="B1495" s="7" t="str">
        <f>IF($S1495="","",INT(($A1495-1)/Kontroll!$B$6)+1)</f>
        <v/>
      </c>
      <c r="C1495" s="7" t="str">
        <f>IF($S1495="","",MOD($A1495-1,Kontroll!$B$6)+1)</f>
        <v/>
      </c>
      <c r="D1495" s="15" t="str">
        <f>IF($S1495="","",INDEX(Transjer!$A$6:$A$125,$B1495))</f>
        <v/>
      </c>
      <c r="E1495" s="15" t="str">
        <f>IF($S1495="","",INDEX(Transjer!$B$6:$B$125,$B1495))</f>
        <v/>
      </c>
      <c r="F1495" s="16" t="str">
        <f>IF($S1495="","",INDEX(Transjer!$C$6:$C$125,$B1495))</f>
        <v/>
      </c>
      <c r="G1495" s="17" t="str">
        <f>IF($S1495="","",INDEX(Skjermingsrenter!$A$6:$A$35,$C1495))</f>
        <v/>
      </c>
      <c r="H1495" s="18" t="str">
        <f>IF($S1495="","",INDEX(Transjer!$D$6:$D$125,$B1495))</f>
        <v/>
      </c>
      <c r="I1495" s="18" t="str">
        <f>IF($S1495="","",INDEX(Transjer!$E$6:$E$125,$B1495))</f>
        <v/>
      </c>
      <c r="J1495" s="19" t="str">
        <f>IF($S1495="","",INDEX(Skjermingsrenter!$B$6:$B$35,$C1495))</f>
        <v/>
      </c>
      <c r="K1495" s="20" t="str">
        <f t="shared" si="185"/>
        <v/>
      </c>
      <c r="L1495" s="21" t="str">
        <f>IF($S1495="","",IF($G1495&lt;YEAR($F1495),0,$H1495*SUMIFS(Utbytter!$D$6:$D$1005,Utbytter!$A$6:$A$1005,$E1495,Utbytter!$B$6:$B$1005,"&gt;="&amp;$K1495,Utbytter!$B$6:$B$1005,"&lt;="&amp;DATE($G1495,12,31))))</f>
        <v/>
      </c>
      <c r="M1495" s="21" t="str">
        <f t="shared" si="191"/>
        <v/>
      </c>
      <c r="N1495" s="21" t="str">
        <f t="shared" si="186"/>
        <v/>
      </c>
      <c r="O1495" s="21" t="str">
        <f t="shared" si="187"/>
        <v/>
      </c>
      <c r="P1495" s="21" t="str">
        <f t="shared" si="188"/>
        <v/>
      </c>
      <c r="Q1495" s="21" t="str">
        <f t="shared" si="189"/>
        <v/>
      </c>
      <c r="R1495" s="21" t="str">
        <f t="shared" si="190"/>
        <v/>
      </c>
      <c r="S1495" s="7" t="str">
        <f>IF(ROW()-5&lt;=Kontroll!$B$8,1,"")</f>
        <v/>
      </c>
    </row>
    <row r="1496" spans="1:19" x14ac:dyDescent="0.2">
      <c r="A1496" s="7" t="str">
        <f t="shared" si="184"/>
        <v/>
      </c>
      <c r="B1496" s="7" t="str">
        <f>IF($S1496="","",INT(($A1496-1)/Kontroll!$B$6)+1)</f>
        <v/>
      </c>
      <c r="C1496" s="7" t="str">
        <f>IF($S1496="","",MOD($A1496-1,Kontroll!$B$6)+1)</f>
        <v/>
      </c>
      <c r="D1496" s="15" t="str">
        <f>IF($S1496="","",INDEX(Transjer!$A$6:$A$125,$B1496))</f>
        <v/>
      </c>
      <c r="E1496" s="15" t="str">
        <f>IF($S1496="","",INDEX(Transjer!$B$6:$B$125,$B1496))</f>
        <v/>
      </c>
      <c r="F1496" s="16" t="str">
        <f>IF($S1496="","",INDEX(Transjer!$C$6:$C$125,$B1496))</f>
        <v/>
      </c>
      <c r="G1496" s="17" t="str">
        <f>IF($S1496="","",INDEX(Skjermingsrenter!$A$6:$A$35,$C1496))</f>
        <v/>
      </c>
      <c r="H1496" s="18" t="str">
        <f>IF($S1496="","",INDEX(Transjer!$D$6:$D$125,$B1496))</f>
        <v/>
      </c>
      <c r="I1496" s="18" t="str">
        <f>IF($S1496="","",INDEX(Transjer!$E$6:$E$125,$B1496))</f>
        <v/>
      </c>
      <c r="J1496" s="19" t="str">
        <f>IF($S1496="","",INDEX(Skjermingsrenter!$B$6:$B$35,$C1496))</f>
        <v/>
      </c>
      <c r="K1496" s="20" t="str">
        <f t="shared" si="185"/>
        <v/>
      </c>
      <c r="L1496" s="21" t="str">
        <f>IF($S1496="","",IF($G1496&lt;YEAR($F1496),0,$H1496*SUMIFS(Utbytter!$D$6:$D$1005,Utbytter!$A$6:$A$1005,$E1496,Utbytter!$B$6:$B$1005,"&gt;="&amp;$K1496,Utbytter!$B$6:$B$1005,"&lt;="&amp;DATE($G1496,12,31))))</f>
        <v/>
      </c>
      <c r="M1496" s="21" t="str">
        <f t="shared" si="191"/>
        <v/>
      </c>
      <c r="N1496" s="21" t="str">
        <f t="shared" si="186"/>
        <v/>
      </c>
      <c r="O1496" s="21" t="str">
        <f t="shared" si="187"/>
        <v/>
      </c>
      <c r="P1496" s="21" t="str">
        <f t="shared" si="188"/>
        <v/>
      </c>
      <c r="Q1496" s="21" t="str">
        <f t="shared" si="189"/>
        <v/>
      </c>
      <c r="R1496" s="21" t="str">
        <f t="shared" si="190"/>
        <v/>
      </c>
      <c r="S1496" s="7" t="str">
        <f>IF(ROW()-5&lt;=Kontroll!$B$8,1,"")</f>
        <v/>
      </c>
    </row>
    <row r="1497" spans="1:19" x14ac:dyDescent="0.2">
      <c r="A1497" s="7" t="str">
        <f t="shared" si="184"/>
        <v/>
      </c>
      <c r="B1497" s="7" t="str">
        <f>IF($S1497="","",INT(($A1497-1)/Kontroll!$B$6)+1)</f>
        <v/>
      </c>
      <c r="C1497" s="7" t="str">
        <f>IF($S1497="","",MOD($A1497-1,Kontroll!$B$6)+1)</f>
        <v/>
      </c>
      <c r="D1497" s="15" t="str">
        <f>IF($S1497="","",INDEX(Transjer!$A$6:$A$125,$B1497))</f>
        <v/>
      </c>
      <c r="E1497" s="15" t="str">
        <f>IF($S1497="","",INDEX(Transjer!$B$6:$B$125,$B1497))</f>
        <v/>
      </c>
      <c r="F1497" s="16" t="str">
        <f>IF($S1497="","",INDEX(Transjer!$C$6:$C$125,$B1497))</f>
        <v/>
      </c>
      <c r="G1497" s="17" t="str">
        <f>IF($S1497="","",INDEX(Skjermingsrenter!$A$6:$A$35,$C1497))</f>
        <v/>
      </c>
      <c r="H1497" s="18" t="str">
        <f>IF($S1497="","",INDEX(Transjer!$D$6:$D$125,$B1497))</f>
        <v/>
      </c>
      <c r="I1497" s="18" t="str">
        <f>IF($S1497="","",INDEX(Transjer!$E$6:$E$125,$B1497))</f>
        <v/>
      </c>
      <c r="J1497" s="19" t="str">
        <f>IF($S1497="","",INDEX(Skjermingsrenter!$B$6:$B$35,$C1497))</f>
        <v/>
      </c>
      <c r="K1497" s="20" t="str">
        <f t="shared" si="185"/>
        <v/>
      </c>
      <c r="L1497" s="21" t="str">
        <f>IF($S1497="","",IF($G1497&lt;YEAR($F1497),0,$H1497*SUMIFS(Utbytter!$D$6:$D$1005,Utbytter!$A$6:$A$1005,$E1497,Utbytter!$B$6:$B$1005,"&gt;="&amp;$K1497,Utbytter!$B$6:$B$1005,"&lt;="&amp;DATE($G1497,12,31))))</f>
        <v/>
      </c>
      <c r="M1497" s="21" t="str">
        <f t="shared" si="191"/>
        <v/>
      </c>
      <c r="N1497" s="21" t="str">
        <f t="shared" si="186"/>
        <v/>
      </c>
      <c r="O1497" s="21" t="str">
        <f t="shared" si="187"/>
        <v/>
      </c>
      <c r="P1497" s="21" t="str">
        <f t="shared" si="188"/>
        <v/>
      </c>
      <c r="Q1497" s="21" t="str">
        <f t="shared" si="189"/>
        <v/>
      </c>
      <c r="R1497" s="21" t="str">
        <f t="shared" si="190"/>
        <v/>
      </c>
      <c r="S1497" s="7" t="str">
        <f>IF(ROW()-5&lt;=Kontroll!$B$8,1,"")</f>
        <v/>
      </c>
    </row>
    <row r="1498" spans="1:19" x14ac:dyDescent="0.2">
      <c r="A1498" s="7" t="str">
        <f t="shared" si="184"/>
        <v/>
      </c>
      <c r="B1498" s="7" t="str">
        <f>IF($S1498="","",INT(($A1498-1)/Kontroll!$B$6)+1)</f>
        <v/>
      </c>
      <c r="C1498" s="7" t="str">
        <f>IF($S1498="","",MOD($A1498-1,Kontroll!$B$6)+1)</f>
        <v/>
      </c>
      <c r="D1498" s="15" t="str">
        <f>IF($S1498="","",INDEX(Transjer!$A$6:$A$125,$B1498))</f>
        <v/>
      </c>
      <c r="E1498" s="15" t="str">
        <f>IF($S1498="","",INDEX(Transjer!$B$6:$B$125,$B1498))</f>
        <v/>
      </c>
      <c r="F1498" s="16" t="str">
        <f>IF($S1498="","",INDEX(Transjer!$C$6:$C$125,$B1498))</f>
        <v/>
      </c>
      <c r="G1498" s="17" t="str">
        <f>IF($S1498="","",INDEX(Skjermingsrenter!$A$6:$A$35,$C1498))</f>
        <v/>
      </c>
      <c r="H1498" s="18" t="str">
        <f>IF($S1498="","",INDEX(Transjer!$D$6:$D$125,$B1498))</f>
        <v/>
      </c>
      <c r="I1498" s="18" t="str">
        <f>IF($S1498="","",INDEX(Transjer!$E$6:$E$125,$B1498))</f>
        <v/>
      </c>
      <c r="J1498" s="19" t="str">
        <f>IF($S1498="","",INDEX(Skjermingsrenter!$B$6:$B$35,$C1498))</f>
        <v/>
      </c>
      <c r="K1498" s="20" t="str">
        <f t="shared" si="185"/>
        <v/>
      </c>
      <c r="L1498" s="21" t="str">
        <f>IF($S1498="","",IF($G1498&lt;YEAR($F1498),0,$H1498*SUMIFS(Utbytter!$D$6:$D$1005,Utbytter!$A$6:$A$1005,$E1498,Utbytter!$B$6:$B$1005,"&gt;="&amp;$K1498,Utbytter!$B$6:$B$1005,"&lt;="&amp;DATE($G1498,12,31))))</f>
        <v/>
      </c>
      <c r="M1498" s="21" t="str">
        <f t="shared" si="191"/>
        <v/>
      </c>
      <c r="N1498" s="21" t="str">
        <f t="shared" si="186"/>
        <v/>
      </c>
      <c r="O1498" s="21" t="str">
        <f t="shared" si="187"/>
        <v/>
      </c>
      <c r="P1498" s="21" t="str">
        <f t="shared" si="188"/>
        <v/>
      </c>
      <c r="Q1498" s="21" t="str">
        <f t="shared" si="189"/>
        <v/>
      </c>
      <c r="R1498" s="21" t="str">
        <f t="shared" si="190"/>
        <v/>
      </c>
      <c r="S1498" s="7" t="str">
        <f>IF(ROW()-5&lt;=Kontroll!$B$8,1,"")</f>
        <v/>
      </c>
    </row>
    <row r="1499" spans="1:19" x14ac:dyDescent="0.2">
      <c r="A1499" s="7" t="str">
        <f t="shared" si="184"/>
        <v/>
      </c>
      <c r="B1499" s="7" t="str">
        <f>IF($S1499="","",INT(($A1499-1)/Kontroll!$B$6)+1)</f>
        <v/>
      </c>
      <c r="C1499" s="7" t="str">
        <f>IF($S1499="","",MOD($A1499-1,Kontroll!$B$6)+1)</f>
        <v/>
      </c>
      <c r="D1499" s="15" t="str">
        <f>IF($S1499="","",INDEX(Transjer!$A$6:$A$125,$B1499))</f>
        <v/>
      </c>
      <c r="E1499" s="15" t="str">
        <f>IF($S1499="","",INDEX(Transjer!$B$6:$B$125,$B1499))</f>
        <v/>
      </c>
      <c r="F1499" s="16" t="str">
        <f>IF($S1499="","",INDEX(Transjer!$C$6:$C$125,$B1499))</f>
        <v/>
      </c>
      <c r="G1499" s="17" t="str">
        <f>IF($S1499="","",INDEX(Skjermingsrenter!$A$6:$A$35,$C1499))</f>
        <v/>
      </c>
      <c r="H1499" s="18" t="str">
        <f>IF($S1499="","",INDEX(Transjer!$D$6:$D$125,$B1499))</f>
        <v/>
      </c>
      <c r="I1499" s="18" t="str">
        <f>IF($S1499="","",INDEX(Transjer!$E$6:$E$125,$B1499))</f>
        <v/>
      </c>
      <c r="J1499" s="19" t="str">
        <f>IF($S1499="","",INDEX(Skjermingsrenter!$B$6:$B$35,$C1499))</f>
        <v/>
      </c>
      <c r="K1499" s="20" t="str">
        <f t="shared" si="185"/>
        <v/>
      </c>
      <c r="L1499" s="21" t="str">
        <f>IF($S1499="","",IF($G1499&lt;YEAR($F1499),0,$H1499*SUMIFS(Utbytter!$D$6:$D$1005,Utbytter!$A$6:$A$1005,$E1499,Utbytter!$B$6:$B$1005,"&gt;="&amp;$K1499,Utbytter!$B$6:$B$1005,"&lt;="&amp;DATE($G1499,12,31))))</f>
        <v/>
      </c>
      <c r="M1499" s="21" t="str">
        <f t="shared" si="191"/>
        <v/>
      </c>
      <c r="N1499" s="21" t="str">
        <f t="shared" si="186"/>
        <v/>
      </c>
      <c r="O1499" s="21" t="str">
        <f t="shared" si="187"/>
        <v/>
      </c>
      <c r="P1499" s="21" t="str">
        <f t="shared" si="188"/>
        <v/>
      </c>
      <c r="Q1499" s="21" t="str">
        <f t="shared" si="189"/>
        <v/>
      </c>
      <c r="R1499" s="21" t="str">
        <f t="shared" si="190"/>
        <v/>
      </c>
      <c r="S1499" s="7" t="str">
        <f>IF(ROW()-5&lt;=Kontroll!$B$8,1,"")</f>
        <v/>
      </c>
    </row>
    <row r="1500" spans="1:19" x14ac:dyDescent="0.2">
      <c r="A1500" s="7" t="str">
        <f t="shared" si="184"/>
        <v/>
      </c>
      <c r="B1500" s="7" t="str">
        <f>IF($S1500="","",INT(($A1500-1)/Kontroll!$B$6)+1)</f>
        <v/>
      </c>
      <c r="C1500" s="7" t="str">
        <f>IF($S1500="","",MOD($A1500-1,Kontroll!$B$6)+1)</f>
        <v/>
      </c>
      <c r="D1500" s="15" t="str">
        <f>IF($S1500="","",INDEX(Transjer!$A$6:$A$125,$B1500))</f>
        <v/>
      </c>
      <c r="E1500" s="15" t="str">
        <f>IF($S1500="","",INDEX(Transjer!$B$6:$B$125,$B1500))</f>
        <v/>
      </c>
      <c r="F1500" s="16" t="str">
        <f>IF($S1500="","",INDEX(Transjer!$C$6:$C$125,$B1500))</f>
        <v/>
      </c>
      <c r="G1500" s="17" t="str">
        <f>IF($S1500="","",INDEX(Skjermingsrenter!$A$6:$A$35,$C1500))</f>
        <v/>
      </c>
      <c r="H1500" s="18" t="str">
        <f>IF($S1500="","",INDEX(Transjer!$D$6:$D$125,$B1500))</f>
        <v/>
      </c>
      <c r="I1500" s="18" t="str">
        <f>IF($S1500="","",INDEX(Transjer!$E$6:$E$125,$B1500))</f>
        <v/>
      </c>
      <c r="J1500" s="19" t="str">
        <f>IF($S1500="","",INDEX(Skjermingsrenter!$B$6:$B$35,$C1500))</f>
        <v/>
      </c>
      <c r="K1500" s="20" t="str">
        <f t="shared" si="185"/>
        <v/>
      </c>
      <c r="L1500" s="21" t="str">
        <f>IF($S1500="","",IF($G1500&lt;YEAR($F1500),0,$H1500*SUMIFS(Utbytter!$D$6:$D$1005,Utbytter!$A$6:$A$1005,$E1500,Utbytter!$B$6:$B$1005,"&gt;="&amp;$K1500,Utbytter!$B$6:$B$1005,"&lt;="&amp;DATE($G1500,12,31))))</f>
        <v/>
      </c>
      <c r="M1500" s="21" t="str">
        <f t="shared" si="191"/>
        <v/>
      </c>
      <c r="N1500" s="21" t="str">
        <f t="shared" si="186"/>
        <v/>
      </c>
      <c r="O1500" s="21" t="str">
        <f t="shared" si="187"/>
        <v/>
      </c>
      <c r="P1500" s="21" t="str">
        <f t="shared" si="188"/>
        <v/>
      </c>
      <c r="Q1500" s="21" t="str">
        <f t="shared" si="189"/>
        <v/>
      </c>
      <c r="R1500" s="21" t="str">
        <f t="shared" si="190"/>
        <v/>
      </c>
      <c r="S1500" s="7" t="str">
        <f>IF(ROW()-5&lt;=Kontroll!$B$8,1,"")</f>
        <v/>
      </c>
    </row>
    <row r="1501" spans="1:19" x14ac:dyDescent="0.2">
      <c r="A1501" s="7" t="str">
        <f t="shared" si="184"/>
        <v/>
      </c>
      <c r="B1501" s="7" t="str">
        <f>IF($S1501="","",INT(($A1501-1)/Kontroll!$B$6)+1)</f>
        <v/>
      </c>
      <c r="C1501" s="7" t="str">
        <f>IF($S1501="","",MOD($A1501-1,Kontroll!$B$6)+1)</f>
        <v/>
      </c>
      <c r="D1501" s="15" t="str">
        <f>IF($S1501="","",INDEX(Transjer!$A$6:$A$125,$B1501))</f>
        <v/>
      </c>
      <c r="E1501" s="15" t="str">
        <f>IF($S1501="","",INDEX(Transjer!$B$6:$B$125,$B1501))</f>
        <v/>
      </c>
      <c r="F1501" s="16" t="str">
        <f>IF($S1501="","",INDEX(Transjer!$C$6:$C$125,$B1501))</f>
        <v/>
      </c>
      <c r="G1501" s="17" t="str">
        <f>IF($S1501="","",INDEX(Skjermingsrenter!$A$6:$A$35,$C1501))</f>
        <v/>
      </c>
      <c r="H1501" s="18" t="str">
        <f>IF($S1501="","",INDEX(Transjer!$D$6:$D$125,$B1501))</f>
        <v/>
      </c>
      <c r="I1501" s="18" t="str">
        <f>IF($S1501="","",INDEX(Transjer!$E$6:$E$125,$B1501))</f>
        <v/>
      </c>
      <c r="J1501" s="19" t="str">
        <f>IF($S1501="","",INDEX(Skjermingsrenter!$B$6:$B$35,$C1501))</f>
        <v/>
      </c>
      <c r="K1501" s="20" t="str">
        <f t="shared" si="185"/>
        <v/>
      </c>
      <c r="L1501" s="21" t="str">
        <f>IF($S1501="","",IF($G1501&lt;YEAR($F1501),0,$H1501*SUMIFS(Utbytter!$D$6:$D$1005,Utbytter!$A$6:$A$1005,$E1501,Utbytter!$B$6:$B$1005,"&gt;="&amp;$K1501,Utbytter!$B$6:$B$1005,"&lt;="&amp;DATE($G1501,12,31))))</f>
        <v/>
      </c>
      <c r="M1501" s="21" t="str">
        <f t="shared" si="191"/>
        <v/>
      </c>
      <c r="N1501" s="21" t="str">
        <f t="shared" si="186"/>
        <v/>
      </c>
      <c r="O1501" s="21" t="str">
        <f t="shared" si="187"/>
        <v/>
      </c>
      <c r="P1501" s="21" t="str">
        <f t="shared" si="188"/>
        <v/>
      </c>
      <c r="Q1501" s="21" t="str">
        <f t="shared" si="189"/>
        <v/>
      </c>
      <c r="R1501" s="21" t="str">
        <f t="shared" si="190"/>
        <v/>
      </c>
      <c r="S1501" s="7" t="str">
        <f>IF(ROW()-5&lt;=Kontroll!$B$8,1,"")</f>
        <v/>
      </c>
    </row>
    <row r="1502" spans="1:19" x14ac:dyDescent="0.2">
      <c r="A1502" s="7" t="str">
        <f t="shared" si="184"/>
        <v/>
      </c>
      <c r="B1502" s="7" t="str">
        <f>IF($S1502="","",INT(($A1502-1)/Kontroll!$B$6)+1)</f>
        <v/>
      </c>
      <c r="C1502" s="7" t="str">
        <f>IF($S1502="","",MOD($A1502-1,Kontroll!$B$6)+1)</f>
        <v/>
      </c>
      <c r="D1502" s="15" t="str">
        <f>IF($S1502="","",INDEX(Transjer!$A$6:$A$125,$B1502))</f>
        <v/>
      </c>
      <c r="E1502" s="15" t="str">
        <f>IF($S1502="","",INDEX(Transjer!$B$6:$B$125,$B1502))</f>
        <v/>
      </c>
      <c r="F1502" s="16" t="str">
        <f>IF($S1502="","",INDEX(Transjer!$C$6:$C$125,$B1502))</f>
        <v/>
      </c>
      <c r="G1502" s="17" t="str">
        <f>IF($S1502="","",INDEX(Skjermingsrenter!$A$6:$A$35,$C1502))</f>
        <v/>
      </c>
      <c r="H1502" s="18" t="str">
        <f>IF($S1502="","",INDEX(Transjer!$D$6:$D$125,$B1502))</f>
        <v/>
      </c>
      <c r="I1502" s="18" t="str">
        <f>IF($S1502="","",INDEX(Transjer!$E$6:$E$125,$B1502))</f>
        <v/>
      </c>
      <c r="J1502" s="19" t="str">
        <f>IF($S1502="","",INDEX(Skjermingsrenter!$B$6:$B$35,$C1502))</f>
        <v/>
      </c>
      <c r="K1502" s="20" t="str">
        <f t="shared" si="185"/>
        <v/>
      </c>
      <c r="L1502" s="21" t="str">
        <f>IF($S1502="","",IF($G1502&lt;YEAR($F1502),0,$H1502*SUMIFS(Utbytter!$D$6:$D$1005,Utbytter!$A$6:$A$1005,$E1502,Utbytter!$B$6:$B$1005,"&gt;="&amp;$K1502,Utbytter!$B$6:$B$1005,"&lt;="&amp;DATE($G1502,12,31))))</f>
        <v/>
      </c>
      <c r="M1502" s="21" t="str">
        <f t="shared" si="191"/>
        <v/>
      </c>
      <c r="N1502" s="21" t="str">
        <f t="shared" si="186"/>
        <v/>
      </c>
      <c r="O1502" s="21" t="str">
        <f t="shared" si="187"/>
        <v/>
      </c>
      <c r="P1502" s="21" t="str">
        <f t="shared" si="188"/>
        <v/>
      </c>
      <c r="Q1502" s="21" t="str">
        <f t="shared" si="189"/>
        <v/>
      </c>
      <c r="R1502" s="21" t="str">
        <f t="shared" si="190"/>
        <v/>
      </c>
      <c r="S1502" s="7" t="str">
        <f>IF(ROW()-5&lt;=Kontroll!$B$8,1,"")</f>
        <v/>
      </c>
    </row>
    <row r="1503" spans="1:19" x14ac:dyDescent="0.2">
      <c r="A1503" s="7" t="str">
        <f t="shared" si="184"/>
        <v/>
      </c>
      <c r="B1503" s="7" t="str">
        <f>IF($S1503="","",INT(($A1503-1)/Kontroll!$B$6)+1)</f>
        <v/>
      </c>
      <c r="C1503" s="7" t="str">
        <f>IF($S1503="","",MOD($A1503-1,Kontroll!$B$6)+1)</f>
        <v/>
      </c>
      <c r="D1503" s="15" t="str">
        <f>IF($S1503="","",INDEX(Transjer!$A$6:$A$125,$B1503))</f>
        <v/>
      </c>
      <c r="E1503" s="15" t="str">
        <f>IF($S1503="","",INDEX(Transjer!$B$6:$B$125,$B1503))</f>
        <v/>
      </c>
      <c r="F1503" s="16" t="str">
        <f>IF($S1503="","",INDEX(Transjer!$C$6:$C$125,$B1503))</f>
        <v/>
      </c>
      <c r="G1503" s="17" t="str">
        <f>IF($S1503="","",INDEX(Skjermingsrenter!$A$6:$A$35,$C1503))</f>
        <v/>
      </c>
      <c r="H1503" s="18" t="str">
        <f>IF($S1503="","",INDEX(Transjer!$D$6:$D$125,$B1503))</f>
        <v/>
      </c>
      <c r="I1503" s="18" t="str">
        <f>IF($S1503="","",INDEX(Transjer!$E$6:$E$125,$B1503))</f>
        <v/>
      </c>
      <c r="J1503" s="19" t="str">
        <f>IF($S1503="","",INDEX(Skjermingsrenter!$B$6:$B$35,$C1503))</f>
        <v/>
      </c>
      <c r="K1503" s="20" t="str">
        <f t="shared" si="185"/>
        <v/>
      </c>
      <c r="L1503" s="21" t="str">
        <f>IF($S1503="","",IF($G1503&lt;YEAR($F1503),0,$H1503*SUMIFS(Utbytter!$D$6:$D$1005,Utbytter!$A$6:$A$1005,$E1503,Utbytter!$B$6:$B$1005,"&gt;="&amp;$K1503,Utbytter!$B$6:$B$1005,"&lt;="&amp;DATE($G1503,12,31))))</f>
        <v/>
      </c>
      <c r="M1503" s="21" t="str">
        <f t="shared" si="191"/>
        <v/>
      </c>
      <c r="N1503" s="21" t="str">
        <f t="shared" si="186"/>
        <v/>
      </c>
      <c r="O1503" s="21" t="str">
        <f t="shared" si="187"/>
        <v/>
      </c>
      <c r="P1503" s="21" t="str">
        <f t="shared" si="188"/>
        <v/>
      </c>
      <c r="Q1503" s="21" t="str">
        <f t="shared" si="189"/>
        <v/>
      </c>
      <c r="R1503" s="21" t="str">
        <f t="shared" si="190"/>
        <v/>
      </c>
      <c r="S1503" s="7" t="str">
        <f>IF(ROW()-5&lt;=Kontroll!$B$8,1,"")</f>
        <v/>
      </c>
    </row>
    <row r="1504" spans="1:19" x14ac:dyDescent="0.2">
      <c r="A1504" s="7" t="str">
        <f t="shared" si="184"/>
        <v/>
      </c>
      <c r="B1504" s="7" t="str">
        <f>IF($S1504="","",INT(($A1504-1)/Kontroll!$B$6)+1)</f>
        <v/>
      </c>
      <c r="C1504" s="7" t="str">
        <f>IF($S1504="","",MOD($A1504-1,Kontroll!$B$6)+1)</f>
        <v/>
      </c>
      <c r="D1504" s="15" t="str">
        <f>IF($S1504="","",INDEX(Transjer!$A$6:$A$125,$B1504))</f>
        <v/>
      </c>
      <c r="E1504" s="15" t="str">
        <f>IF($S1504="","",INDEX(Transjer!$B$6:$B$125,$B1504))</f>
        <v/>
      </c>
      <c r="F1504" s="16" t="str">
        <f>IF($S1504="","",INDEX(Transjer!$C$6:$C$125,$B1504))</f>
        <v/>
      </c>
      <c r="G1504" s="17" t="str">
        <f>IF($S1504="","",INDEX(Skjermingsrenter!$A$6:$A$35,$C1504))</f>
        <v/>
      </c>
      <c r="H1504" s="18" t="str">
        <f>IF($S1504="","",INDEX(Transjer!$D$6:$D$125,$B1504))</f>
        <v/>
      </c>
      <c r="I1504" s="18" t="str">
        <f>IF($S1504="","",INDEX(Transjer!$E$6:$E$125,$B1504))</f>
        <v/>
      </c>
      <c r="J1504" s="19" t="str">
        <f>IF($S1504="","",INDEX(Skjermingsrenter!$B$6:$B$35,$C1504))</f>
        <v/>
      </c>
      <c r="K1504" s="20" t="str">
        <f t="shared" si="185"/>
        <v/>
      </c>
      <c r="L1504" s="21" t="str">
        <f>IF($S1504="","",IF($G1504&lt;YEAR($F1504),0,$H1504*SUMIFS(Utbytter!$D$6:$D$1005,Utbytter!$A$6:$A$1005,$E1504,Utbytter!$B$6:$B$1005,"&gt;="&amp;$K1504,Utbytter!$B$6:$B$1005,"&lt;="&amp;DATE($G1504,12,31))))</f>
        <v/>
      </c>
      <c r="M1504" s="21" t="str">
        <f t="shared" si="191"/>
        <v/>
      </c>
      <c r="N1504" s="21" t="str">
        <f t="shared" si="186"/>
        <v/>
      </c>
      <c r="O1504" s="21" t="str">
        <f t="shared" si="187"/>
        <v/>
      </c>
      <c r="P1504" s="21" t="str">
        <f t="shared" si="188"/>
        <v/>
      </c>
      <c r="Q1504" s="21" t="str">
        <f t="shared" si="189"/>
        <v/>
      </c>
      <c r="R1504" s="21" t="str">
        <f t="shared" si="190"/>
        <v/>
      </c>
      <c r="S1504" s="7" t="str">
        <f>IF(ROW()-5&lt;=Kontroll!$B$8,1,"")</f>
        <v/>
      </c>
    </row>
    <row r="1505" spans="1:19" x14ac:dyDescent="0.2">
      <c r="A1505" s="7" t="str">
        <f t="shared" si="184"/>
        <v/>
      </c>
      <c r="B1505" s="7" t="str">
        <f>IF($S1505="","",INT(($A1505-1)/Kontroll!$B$6)+1)</f>
        <v/>
      </c>
      <c r="C1505" s="7" t="str">
        <f>IF($S1505="","",MOD($A1505-1,Kontroll!$B$6)+1)</f>
        <v/>
      </c>
      <c r="D1505" s="15" t="str">
        <f>IF($S1505="","",INDEX(Transjer!$A$6:$A$125,$B1505))</f>
        <v/>
      </c>
      <c r="E1505" s="15" t="str">
        <f>IF($S1505="","",INDEX(Transjer!$B$6:$B$125,$B1505))</f>
        <v/>
      </c>
      <c r="F1505" s="16" t="str">
        <f>IF($S1505="","",INDEX(Transjer!$C$6:$C$125,$B1505))</f>
        <v/>
      </c>
      <c r="G1505" s="17" t="str">
        <f>IF($S1505="","",INDEX(Skjermingsrenter!$A$6:$A$35,$C1505))</f>
        <v/>
      </c>
      <c r="H1505" s="18" t="str">
        <f>IF($S1505="","",INDEX(Transjer!$D$6:$D$125,$B1505))</f>
        <v/>
      </c>
      <c r="I1505" s="18" t="str">
        <f>IF($S1505="","",INDEX(Transjer!$E$6:$E$125,$B1505))</f>
        <v/>
      </c>
      <c r="J1505" s="19" t="str">
        <f>IF($S1505="","",INDEX(Skjermingsrenter!$B$6:$B$35,$C1505))</f>
        <v/>
      </c>
      <c r="K1505" s="20" t="str">
        <f t="shared" si="185"/>
        <v/>
      </c>
      <c r="L1505" s="21" t="str">
        <f>IF($S1505="","",IF($G1505&lt;YEAR($F1505),0,$H1505*SUMIFS(Utbytter!$D$6:$D$1005,Utbytter!$A$6:$A$1005,$E1505,Utbytter!$B$6:$B$1005,"&gt;="&amp;$K1505,Utbytter!$B$6:$B$1005,"&lt;="&amp;DATE($G1505,12,31))))</f>
        <v/>
      </c>
      <c r="M1505" s="21" t="str">
        <f t="shared" si="191"/>
        <v/>
      </c>
      <c r="N1505" s="21" t="str">
        <f t="shared" si="186"/>
        <v/>
      </c>
      <c r="O1505" s="21" t="str">
        <f t="shared" si="187"/>
        <v/>
      </c>
      <c r="P1505" s="21" t="str">
        <f t="shared" si="188"/>
        <v/>
      </c>
      <c r="Q1505" s="21" t="str">
        <f t="shared" si="189"/>
        <v/>
      </c>
      <c r="R1505" s="21" t="str">
        <f t="shared" si="190"/>
        <v/>
      </c>
      <c r="S1505" s="7" t="str">
        <f>IF(ROW()-5&lt;=Kontroll!$B$8,1,"")</f>
        <v/>
      </c>
    </row>
    <row r="1506" spans="1:19" x14ac:dyDescent="0.2">
      <c r="A1506" s="7" t="str">
        <f t="shared" si="184"/>
        <v/>
      </c>
      <c r="B1506" s="7" t="str">
        <f>IF($S1506="","",INT(($A1506-1)/Kontroll!$B$6)+1)</f>
        <v/>
      </c>
      <c r="C1506" s="7" t="str">
        <f>IF($S1506="","",MOD($A1506-1,Kontroll!$B$6)+1)</f>
        <v/>
      </c>
      <c r="D1506" s="15" t="str">
        <f>IF($S1506="","",INDEX(Transjer!$A$6:$A$125,$B1506))</f>
        <v/>
      </c>
      <c r="E1506" s="15" t="str">
        <f>IF($S1506="","",INDEX(Transjer!$B$6:$B$125,$B1506))</f>
        <v/>
      </c>
      <c r="F1506" s="16" t="str">
        <f>IF($S1506="","",INDEX(Transjer!$C$6:$C$125,$B1506))</f>
        <v/>
      </c>
      <c r="G1506" s="17" t="str">
        <f>IF($S1506="","",INDEX(Skjermingsrenter!$A$6:$A$35,$C1506))</f>
        <v/>
      </c>
      <c r="H1506" s="18" t="str">
        <f>IF($S1506="","",INDEX(Transjer!$D$6:$D$125,$B1506))</f>
        <v/>
      </c>
      <c r="I1506" s="18" t="str">
        <f>IF($S1506="","",INDEX(Transjer!$E$6:$E$125,$B1506))</f>
        <v/>
      </c>
      <c r="J1506" s="19" t="str">
        <f>IF($S1506="","",INDEX(Skjermingsrenter!$B$6:$B$35,$C1506))</f>
        <v/>
      </c>
      <c r="K1506" s="20" t="str">
        <f t="shared" si="185"/>
        <v/>
      </c>
      <c r="L1506" s="21" t="str">
        <f>IF($S1506="","",IF($G1506&lt;YEAR($F1506),0,$H1506*SUMIFS(Utbytter!$D$6:$D$1005,Utbytter!$A$6:$A$1005,$E1506,Utbytter!$B$6:$B$1005,"&gt;="&amp;$K1506,Utbytter!$B$6:$B$1005,"&lt;="&amp;DATE($G1506,12,31))))</f>
        <v/>
      </c>
      <c r="M1506" s="21" t="str">
        <f t="shared" si="191"/>
        <v/>
      </c>
      <c r="N1506" s="21" t="str">
        <f t="shared" si="186"/>
        <v/>
      </c>
      <c r="O1506" s="21" t="str">
        <f t="shared" si="187"/>
        <v/>
      </c>
      <c r="P1506" s="21" t="str">
        <f t="shared" si="188"/>
        <v/>
      </c>
      <c r="Q1506" s="21" t="str">
        <f t="shared" si="189"/>
        <v/>
      </c>
      <c r="R1506" s="21" t="str">
        <f t="shared" si="190"/>
        <v/>
      </c>
      <c r="S1506" s="7" t="str">
        <f>IF(ROW()-5&lt;=Kontroll!$B$8,1,"")</f>
        <v/>
      </c>
    </row>
    <row r="1507" spans="1:19" x14ac:dyDescent="0.2">
      <c r="A1507" s="7" t="str">
        <f t="shared" si="184"/>
        <v/>
      </c>
      <c r="B1507" s="7" t="str">
        <f>IF($S1507="","",INT(($A1507-1)/Kontroll!$B$6)+1)</f>
        <v/>
      </c>
      <c r="C1507" s="7" t="str">
        <f>IF($S1507="","",MOD($A1507-1,Kontroll!$B$6)+1)</f>
        <v/>
      </c>
      <c r="D1507" s="15" t="str">
        <f>IF($S1507="","",INDEX(Transjer!$A$6:$A$125,$B1507))</f>
        <v/>
      </c>
      <c r="E1507" s="15" t="str">
        <f>IF($S1507="","",INDEX(Transjer!$B$6:$B$125,$B1507))</f>
        <v/>
      </c>
      <c r="F1507" s="16" t="str">
        <f>IF($S1507="","",INDEX(Transjer!$C$6:$C$125,$B1507))</f>
        <v/>
      </c>
      <c r="G1507" s="17" t="str">
        <f>IF($S1507="","",INDEX(Skjermingsrenter!$A$6:$A$35,$C1507))</f>
        <v/>
      </c>
      <c r="H1507" s="18" t="str">
        <f>IF($S1507="","",INDEX(Transjer!$D$6:$D$125,$B1507))</f>
        <v/>
      </c>
      <c r="I1507" s="18" t="str">
        <f>IF($S1507="","",INDEX(Transjer!$E$6:$E$125,$B1507))</f>
        <v/>
      </c>
      <c r="J1507" s="19" t="str">
        <f>IF($S1507="","",INDEX(Skjermingsrenter!$B$6:$B$35,$C1507))</f>
        <v/>
      </c>
      <c r="K1507" s="20" t="str">
        <f t="shared" si="185"/>
        <v/>
      </c>
      <c r="L1507" s="21" t="str">
        <f>IF($S1507="","",IF($G1507&lt;YEAR($F1507),0,$H1507*SUMIFS(Utbytter!$D$6:$D$1005,Utbytter!$A$6:$A$1005,$E1507,Utbytter!$B$6:$B$1005,"&gt;="&amp;$K1507,Utbytter!$B$6:$B$1005,"&lt;="&amp;DATE($G1507,12,31))))</f>
        <v/>
      </c>
      <c r="M1507" s="21" t="str">
        <f t="shared" si="191"/>
        <v/>
      </c>
      <c r="N1507" s="21" t="str">
        <f t="shared" si="186"/>
        <v/>
      </c>
      <c r="O1507" s="21" t="str">
        <f t="shared" si="187"/>
        <v/>
      </c>
      <c r="P1507" s="21" t="str">
        <f t="shared" si="188"/>
        <v/>
      </c>
      <c r="Q1507" s="21" t="str">
        <f t="shared" si="189"/>
        <v/>
      </c>
      <c r="R1507" s="21" t="str">
        <f t="shared" si="190"/>
        <v/>
      </c>
      <c r="S1507" s="7" t="str">
        <f>IF(ROW()-5&lt;=Kontroll!$B$8,1,"")</f>
        <v/>
      </c>
    </row>
    <row r="1508" spans="1:19" x14ac:dyDescent="0.2">
      <c r="A1508" s="7" t="str">
        <f t="shared" si="184"/>
        <v/>
      </c>
      <c r="B1508" s="7" t="str">
        <f>IF($S1508="","",INT(($A1508-1)/Kontroll!$B$6)+1)</f>
        <v/>
      </c>
      <c r="C1508" s="7" t="str">
        <f>IF($S1508="","",MOD($A1508-1,Kontroll!$B$6)+1)</f>
        <v/>
      </c>
      <c r="D1508" s="15" t="str">
        <f>IF($S1508="","",INDEX(Transjer!$A$6:$A$125,$B1508))</f>
        <v/>
      </c>
      <c r="E1508" s="15" t="str">
        <f>IF($S1508="","",INDEX(Transjer!$B$6:$B$125,$B1508))</f>
        <v/>
      </c>
      <c r="F1508" s="16" t="str">
        <f>IF($S1508="","",INDEX(Transjer!$C$6:$C$125,$B1508))</f>
        <v/>
      </c>
      <c r="G1508" s="17" t="str">
        <f>IF($S1508="","",INDEX(Skjermingsrenter!$A$6:$A$35,$C1508))</f>
        <v/>
      </c>
      <c r="H1508" s="18" t="str">
        <f>IF($S1508="","",INDEX(Transjer!$D$6:$D$125,$B1508))</f>
        <v/>
      </c>
      <c r="I1508" s="18" t="str">
        <f>IF($S1508="","",INDEX(Transjer!$E$6:$E$125,$B1508))</f>
        <v/>
      </c>
      <c r="J1508" s="19" t="str">
        <f>IF($S1508="","",INDEX(Skjermingsrenter!$B$6:$B$35,$C1508))</f>
        <v/>
      </c>
      <c r="K1508" s="20" t="str">
        <f t="shared" si="185"/>
        <v/>
      </c>
      <c r="L1508" s="21" t="str">
        <f>IF($S1508="","",IF($G1508&lt;YEAR($F1508),0,$H1508*SUMIFS(Utbytter!$D$6:$D$1005,Utbytter!$A$6:$A$1005,$E1508,Utbytter!$B$6:$B$1005,"&gt;="&amp;$K1508,Utbytter!$B$6:$B$1005,"&lt;="&amp;DATE($G1508,12,31))))</f>
        <v/>
      </c>
      <c r="M1508" s="21" t="str">
        <f t="shared" si="191"/>
        <v/>
      </c>
      <c r="N1508" s="21" t="str">
        <f t="shared" si="186"/>
        <v/>
      </c>
      <c r="O1508" s="21" t="str">
        <f t="shared" si="187"/>
        <v/>
      </c>
      <c r="P1508" s="21" t="str">
        <f t="shared" si="188"/>
        <v/>
      </c>
      <c r="Q1508" s="21" t="str">
        <f t="shared" si="189"/>
        <v/>
      </c>
      <c r="R1508" s="21" t="str">
        <f t="shared" si="190"/>
        <v/>
      </c>
      <c r="S1508" s="7" t="str">
        <f>IF(ROW()-5&lt;=Kontroll!$B$8,1,"")</f>
        <v/>
      </c>
    </row>
    <row r="1509" spans="1:19" x14ac:dyDescent="0.2">
      <c r="A1509" s="7" t="str">
        <f t="shared" si="184"/>
        <v/>
      </c>
      <c r="B1509" s="7" t="str">
        <f>IF($S1509="","",INT(($A1509-1)/Kontroll!$B$6)+1)</f>
        <v/>
      </c>
      <c r="C1509" s="7" t="str">
        <f>IF($S1509="","",MOD($A1509-1,Kontroll!$B$6)+1)</f>
        <v/>
      </c>
      <c r="D1509" s="15" t="str">
        <f>IF($S1509="","",INDEX(Transjer!$A$6:$A$125,$B1509))</f>
        <v/>
      </c>
      <c r="E1509" s="15" t="str">
        <f>IF($S1509="","",INDEX(Transjer!$B$6:$B$125,$B1509))</f>
        <v/>
      </c>
      <c r="F1509" s="16" t="str">
        <f>IF($S1509="","",INDEX(Transjer!$C$6:$C$125,$B1509))</f>
        <v/>
      </c>
      <c r="G1509" s="17" t="str">
        <f>IF($S1509="","",INDEX(Skjermingsrenter!$A$6:$A$35,$C1509))</f>
        <v/>
      </c>
      <c r="H1509" s="18" t="str">
        <f>IF($S1509="","",INDEX(Transjer!$D$6:$D$125,$B1509))</f>
        <v/>
      </c>
      <c r="I1509" s="18" t="str">
        <f>IF($S1509="","",INDEX(Transjer!$E$6:$E$125,$B1509))</f>
        <v/>
      </c>
      <c r="J1509" s="19" t="str">
        <f>IF($S1509="","",INDEX(Skjermingsrenter!$B$6:$B$35,$C1509))</f>
        <v/>
      </c>
      <c r="K1509" s="20" t="str">
        <f t="shared" si="185"/>
        <v/>
      </c>
      <c r="L1509" s="21" t="str">
        <f>IF($S1509="","",IF($G1509&lt;YEAR($F1509),0,$H1509*SUMIFS(Utbytter!$D$6:$D$1005,Utbytter!$A$6:$A$1005,$E1509,Utbytter!$B$6:$B$1005,"&gt;="&amp;$K1509,Utbytter!$B$6:$B$1005,"&lt;="&amp;DATE($G1509,12,31))))</f>
        <v/>
      </c>
      <c r="M1509" s="21" t="str">
        <f t="shared" si="191"/>
        <v/>
      </c>
      <c r="N1509" s="21" t="str">
        <f t="shared" si="186"/>
        <v/>
      </c>
      <c r="O1509" s="21" t="str">
        <f t="shared" si="187"/>
        <v/>
      </c>
      <c r="P1509" s="21" t="str">
        <f t="shared" si="188"/>
        <v/>
      </c>
      <c r="Q1509" s="21" t="str">
        <f t="shared" si="189"/>
        <v/>
      </c>
      <c r="R1509" s="21" t="str">
        <f t="shared" si="190"/>
        <v/>
      </c>
      <c r="S1509" s="7" t="str">
        <f>IF(ROW()-5&lt;=Kontroll!$B$8,1,"")</f>
        <v/>
      </c>
    </row>
    <row r="1510" spans="1:19" x14ac:dyDescent="0.2">
      <c r="A1510" s="7" t="str">
        <f t="shared" si="184"/>
        <v/>
      </c>
      <c r="B1510" s="7" t="str">
        <f>IF($S1510="","",INT(($A1510-1)/Kontroll!$B$6)+1)</f>
        <v/>
      </c>
      <c r="C1510" s="7" t="str">
        <f>IF($S1510="","",MOD($A1510-1,Kontroll!$B$6)+1)</f>
        <v/>
      </c>
      <c r="D1510" s="15" t="str">
        <f>IF($S1510="","",INDEX(Transjer!$A$6:$A$125,$B1510))</f>
        <v/>
      </c>
      <c r="E1510" s="15" t="str">
        <f>IF($S1510="","",INDEX(Transjer!$B$6:$B$125,$B1510))</f>
        <v/>
      </c>
      <c r="F1510" s="16" t="str">
        <f>IF($S1510="","",INDEX(Transjer!$C$6:$C$125,$B1510))</f>
        <v/>
      </c>
      <c r="G1510" s="17" t="str">
        <f>IF($S1510="","",INDEX(Skjermingsrenter!$A$6:$A$35,$C1510))</f>
        <v/>
      </c>
      <c r="H1510" s="18" t="str">
        <f>IF($S1510="","",INDEX(Transjer!$D$6:$D$125,$B1510))</f>
        <v/>
      </c>
      <c r="I1510" s="18" t="str">
        <f>IF($S1510="","",INDEX(Transjer!$E$6:$E$125,$B1510))</f>
        <v/>
      </c>
      <c r="J1510" s="19" t="str">
        <f>IF($S1510="","",INDEX(Skjermingsrenter!$B$6:$B$35,$C1510))</f>
        <v/>
      </c>
      <c r="K1510" s="20" t="str">
        <f t="shared" si="185"/>
        <v/>
      </c>
      <c r="L1510" s="21" t="str">
        <f>IF($S1510="","",IF($G1510&lt;YEAR($F1510),0,$H1510*SUMIFS(Utbytter!$D$6:$D$1005,Utbytter!$A$6:$A$1005,$E1510,Utbytter!$B$6:$B$1005,"&gt;="&amp;$K1510,Utbytter!$B$6:$B$1005,"&lt;="&amp;DATE($G1510,12,31))))</f>
        <v/>
      </c>
      <c r="M1510" s="21" t="str">
        <f t="shared" si="191"/>
        <v/>
      </c>
      <c r="N1510" s="21" t="str">
        <f t="shared" si="186"/>
        <v/>
      </c>
      <c r="O1510" s="21" t="str">
        <f t="shared" si="187"/>
        <v/>
      </c>
      <c r="P1510" s="21" t="str">
        <f t="shared" si="188"/>
        <v/>
      </c>
      <c r="Q1510" s="21" t="str">
        <f t="shared" si="189"/>
        <v/>
      </c>
      <c r="R1510" s="21" t="str">
        <f t="shared" si="190"/>
        <v/>
      </c>
      <c r="S1510" s="7" t="str">
        <f>IF(ROW()-5&lt;=Kontroll!$B$8,1,"")</f>
        <v/>
      </c>
    </row>
    <row r="1511" spans="1:19" x14ac:dyDescent="0.2">
      <c r="A1511" s="7" t="str">
        <f t="shared" si="184"/>
        <v/>
      </c>
      <c r="B1511" s="7" t="str">
        <f>IF($S1511="","",INT(($A1511-1)/Kontroll!$B$6)+1)</f>
        <v/>
      </c>
      <c r="C1511" s="7" t="str">
        <f>IF($S1511="","",MOD($A1511-1,Kontroll!$B$6)+1)</f>
        <v/>
      </c>
      <c r="D1511" s="15" t="str">
        <f>IF($S1511="","",INDEX(Transjer!$A$6:$A$125,$B1511))</f>
        <v/>
      </c>
      <c r="E1511" s="15" t="str">
        <f>IF($S1511="","",INDEX(Transjer!$B$6:$B$125,$B1511))</f>
        <v/>
      </c>
      <c r="F1511" s="16" t="str">
        <f>IF($S1511="","",INDEX(Transjer!$C$6:$C$125,$B1511))</f>
        <v/>
      </c>
      <c r="G1511" s="17" t="str">
        <f>IF($S1511="","",INDEX(Skjermingsrenter!$A$6:$A$35,$C1511))</f>
        <v/>
      </c>
      <c r="H1511" s="18" t="str">
        <f>IF($S1511="","",INDEX(Transjer!$D$6:$D$125,$B1511))</f>
        <v/>
      </c>
      <c r="I1511" s="18" t="str">
        <f>IF($S1511="","",INDEX(Transjer!$E$6:$E$125,$B1511))</f>
        <v/>
      </c>
      <c r="J1511" s="19" t="str">
        <f>IF($S1511="","",INDEX(Skjermingsrenter!$B$6:$B$35,$C1511))</f>
        <v/>
      </c>
      <c r="K1511" s="20" t="str">
        <f t="shared" si="185"/>
        <v/>
      </c>
      <c r="L1511" s="21" t="str">
        <f>IF($S1511="","",IF($G1511&lt;YEAR($F1511),0,$H1511*SUMIFS(Utbytter!$D$6:$D$1005,Utbytter!$A$6:$A$1005,$E1511,Utbytter!$B$6:$B$1005,"&gt;="&amp;$K1511,Utbytter!$B$6:$B$1005,"&lt;="&amp;DATE($G1511,12,31))))</f>
        <v/>
      </c>
      <c r="M1511" s="21" t="str">
        <f t="shared" si="191"/>
        <v/>
      </c>
      <c r="N1511" s="21" t="str">
        <f t="shared" si="186"/>
        <v/>
      </c>
      <c r="O1511" s="21" t="str">
        <f t="shared" si="187"/>
        <v/>
      </c>
      <c r="P1511" s="21" t="str">
        <f t="shared" si="188"/>
        <v/>
      </c>
      <c r="Q1511" s="21" t="str">
        <f t="shared" si="189"/>
        <v/>
      </c>
      <c r="R1511" s="21" t="str">
        <f t="shared" si="190"/>
        <v/>
      </c>
      <c r="S1511" s="7" t="str">
        <f>IF(ROW()-5&lt;=Kontroll!$B$8,1,"")</f>
        <v/>
      </c>
    </row>
    <row r="1512" spans="1:19" x14ac:dyDescent="0.2">
      <c r="A1512" s="7" t="str">
        <f t="shared" si="184"/>
        <v/>
      </c>
      <c r="B1512" s="7" t="str">
        <f>IF($S1512="","",INT(($A1512-1)/Kontroll!$B$6)+1)</f>
        <v/>
      </c>
      <c r="C1512" s="7" t="str">
        <f>IF($S1512="","",MOD($A1512-1,Kontroll!$B$6)+1)</f>
        <v/>
      </c>
      <c r="D1512" s="15" t="str">
        <f>IF($S1512="","",INDEX(Transjer!$A$6:$A$125,$B1512))</f>
        <v/>
      </c>
      <c r="E1512" s="15" t="str">
        <f>IF($S1512="","",INDEX(Transjer!$B$6:$B$125,$B1512))</f>
        <v/>
      </c>
      <c r="F1512" s="16" t="str">
        <f>IF($S1512="","",INDEX(Transjer!$C$6:$C$125,$B1512))</f>
        <v/>
      </c>
      <c r="G1512" s="17" t="str">
        <f>IF($S1512="","",INDEX(Skjermingsrenter!$A$6:$A$35,$C1512))</f>
        <v/>
      </c>
      <c r="H1512" s="18" t="str">
        <f>IF($S1512="","",INDEX(Transjer!$D$6:$D$125,$B1512))</f>
        <v/>
      </c>
      <c r="I1512" s="18" t="str">
        <f>IF($S1512="","",INDEX(Transjer!$E$6:$E$125,$B1512))</f>
        <v/>
      </c>
      <c r="J1512" s="19" t="str">
        <f>IF($S1512="","",INDEX(Skjermingsrenter!$B$6:$B$35,$C1512))</f>
        <v/>
      </c>
      <c r="K1512" s="20" t="str">
        <f t="shared" si="185"/>
        <v/>
      </c>
      <c r="L1512" s="21" t="str">
        <f>IF($S1512="","",IF($G1512&lt;YEAR($F1512),0,$H1512*SUMIFS(Utbytter!$D$6:$D$1005,Utbytter!$A$6:$A$1005,$E1512,Utbytter!$B$6:$B$1005,"&gt;="&amp;$K1512,Utbytter!$B$6:$B$1005,"&lt;="&amp;DATE($G1512,12,31))))</f>
        <v/>
      </c>
      <c r="M1512" s="21" t="str">
        <f t="shared" si="191"/>
        <v/>
      </c>
      <c r="N1512" s="21" t="str">
        <f t="shared" si="186"/>
        <v/>
      </c>
      <c r="O1512" s="21" t="str">
        <f t="shared" si="187"/>
        <v/>
      </c>
      <c r="P1512" s="21" t="str">
        <f t="shared" si="188"/>
        <v/>
      </c>
      <c r="Q1512" s="21" t="str">
        <f t="shared" si="189"/>
        <v/>
      </c>
      <c r="R1512" s="21" t="str">
        <f t="shared" si="190"/>
        <v/>
      </c>
      <c r="S1512" s="7" t="str">
        <f>IF(ROW()-5&lt;=Kontroll!$B$8,1,"")</f>
        <v/>
      </c>
    </row>
    <row r="1513" spans="1:19" x14ac:dyDescent="0.2">
      <c r="A1513" s="7" t="str">
        <f t="shared" si="184"/>
        <v/>
      </c>
      <c r="B1513" s="7" t="str">
        <f>IF($S1513="","",INT(($A1513-1)/Kontroll!$B$6)+1)</f>
        <v/>
      </c>
      <c r="C1513" s="7" t="str">
        <f>IF($S1513="","",MOD($A1513-1,Kontroll!$B$6)+1)</f>
        <v/>
      </c>
      <c r="D1513" s="15" t="str">
        <f>IF($S1513="","",INDEX(Transjer!$A$6:$A$125,$B1513))</f>
        <v/>
      </c>
      <c r="E1513" s="15" t="str">
        <f>IF($S1513="","",INDEX(Transjer!$B$6:$B$125,$B1513))</f>
        <v/>
      </c>
      <c r="F1513" s="16" t="str">
        <f>IF($S1513="","",INDEX(Transjer!$C$6:$C$125,$B1513))</f>
        <v/>
      </c>
      <c r="G1513" s="17" t="str">
        <f>IF($S1513="","",INDEX(Skjermingsrenter!$A$6:$A$35,$C1513))</f>
        <v/>
      </c>
      <c r="H1513" s="18" t="str">
        <f>IF($S1513="","",INDEX(Transjer!$D$6:$D$125,$B1513))</f>
        <v/>
      </c>
      <c r="I1513" s="18" t="str">
        <f>IF($S1513="","",INDEX(Transjer!$E$6:$E$125,$B1513))</f>
        <v/>
      </c>
      <c r="J1513" s="19" t="str">
        <f>IF($S1513="","",INDEX(Skjermingsrenter!$B$6:$B$35,$C1513))</f>
        <v/>
      </c>
      <c r="K1513" s="20" t="str">
        <f t="shared" si="185"/>
        <v/>
      </c>
      <c r="L1513" s="21" t="str">
        <f>IF($S1513="","",IF($G1513&lt;YEAR($F1513),0,$H1513*SUMIFS(Utbytter!$D$6:$D$1005,Utbytter!$A$6:$A$1005,$E1513,Utbytter!$B$6:$B$1005,"&gt;="&amp;$K1513,Utbytter!$B$6:$B$1005,"&lt;="&amp;DATE($G1513,12,31))))</f>
        <v/>
      </c>
      <c r="M1513" s="21" t="str">
        <f t="shared" si="191"/>
        <v/>
      </c>
      <c r="N1513" s="21" t="str">
        <f t="shared" si="186"/>
        <v/>
      </c>
      <c r="O1513" s="21" t="str">
        <f t="shared" si="187"/>
        <v/>
      </c>
      <c r="P1513" s="21" t="str">
        <f t="shared" si="188"/>
        <v/>
      </c>
      <c r="Q1513" s="21" t="str">
        <f t="shared" si="189"/>
        <v/>
      </c>
      <c r="R1513" s="21" t="str">
        <f t="shared" si="190"/>
        <v/>
      </c>
      <c r="S1513" s="7" t="str">
        <f>IF(ROW()-5&lt;=Kontroll!$B$8,1,"")</f>
        <v/>
      </c>
    </row>
    <row r="1514" spans="1:19" x14ac:dyDescent="0.2">
      <c r="A1514" s="7" t="str">
        <f t="shared" si="184"/>
        <v/>
      </c>
      <c r="B1514" s="7" t="str">
        <f>IF($S1514="","",INT(($A1514-1)/Kontroll!$B$6)+1)</f>
        <v/>
      </c>
      <c r="C1514" s="7" t="str">
        <f>IF($S1514="","",MOD($A1514-1,Kontroll!$B$6)+1)</f>
        <v/>
      </c>
      <c r="D1514" s="15" t="str">
        <f>IF($S1514="","",INDEX(Transjer!$A$6:$A$125,$B1514))</f>
        <v/>
      </c>
      <c r="E1514" s="15" t="str">
        <f>IF($S1514="","",INDEX(Transjer!$B$6:$B$125,$B1514))</f>
        <v/>
      </c>
      <c r="F1514" s="16" t="str">
        <f>IF($S1514="","",INDEX(Transjer!$C$6:$C$125,$B1514))</f>
        <v/>
      </c>
      <c r="G1514" s="17" t="str">
        <f>IF($S1514="","",INDEX(Skjermingsrenter!$A$6:$A$35,$C1514))</f>
        <v/>
      </c>
      <c r="H1514" s="18" t="str">
        <f>IF($S1514="","",INDEX(Transjer!$D$6:$D$125,$B1514))</f>
        <v/>
      </c>
      <c r="I1514" s="18" t="str">
        <f>IF($S1514="","",INDEX(Transjer!$E$6:$E$125,$B1514))</f>
        <v/>
      </c>
      <c r="J1514" s="19" t="str">
        <f>IF($S1514="","",INDEX(Skjermingsrenter!$B$6:$B$35,$C1514))</f>
        <v/>
      </c>
      <c r="K1514" s="20" t="str">
        <f t="shared" si="185"/>
        <v/>
      </c>
      <c r="L1514" s="21" t="str">
        <f>IF($S1514="","",IF($G1514&lt;YEAR($F1514),0,$H1514*SUMIFS(Utbytter!$D$6:$D$1005,Utbytter!$A$6:$A$1005,$E1514,Utbytter!$B$6:$B$1005,"&gt;="&amp;$K1514,Utbytter!$B$6:$B$1005,"&lt;="&amp;DATE($G1514,12,31))))</f>
        <v/>
      </c>
      <c r="M1514" s="21" t="str">
        <f t="shared" si="191"/>
        <v/>
      </c>
      <c r="N1514" s="21" t="str">
        <f t="shared" si="186"/>
        <v/>
      </c>
      <c r="O1514" s="21" t="str">
        <f t="shared" si="187"/>
        <v/>
      </c>
      <c r="P1514" s="21" t="str">
        <f t="shared" si="188"/>
        <v/>
      </c>
      <c r="Q1514" s="21" t="str">
        <f t="shared" si="189"/>
        <v/>
      </c>
      <c r="R1514" s="21" t="str">
        <f t="shared" si="190"/>
        <v/>
      </c>
      <c r="S1514" s="7" t="str">
        <f>IF(ROW()-5&lt;=Kontroll!$B$8,1,"")</f>
        <v/>
      </c>
    </row>
    <row r="1515" spans="1:19" x14ac:dyDescent="0.2">
      <c r="A1515" s="7" t="str">
        <f t="shared" si="184"/>
        <v/>
      </c>
      <c r="B1515" s="7" t="str">
        <f>IF($S1515="","",INT(($A1515-1)/Kontroll!$B$6)+1)</f>
        <v/>
      </c>
      <c r="C1515" s="7" t="str">
        <f>IF($S1515="","",MOD($A1515-1,Kontroll!$B$6)+1)</f>
        <v/>
      </c>
      <c r="D1515" s="15" t="str">
        <f>IF($S1515="","",INDEX(Transjer!$A$6:$A$125,$B1515))</f>
        <v/>
      </c>
      <c r="E1515" s="15" t="str">
        <f>IF($S1515="","",INDEX(Transjer!$B$6:$B$125,$B1515))</f>
        <v/>
      </c>
      <c r="F1515" s="16" t="str">
        <f>IF($S1515="","",INDEX(Transjer!$C$6:$C$125,$B1515))</f>
        <v/>
      </c>
      <c r="G1515" s="17" t="str">
        <f>IF($S1515="","",INDEX(Skjermingsrenter!$A$6:$A$35,$C1515))</f>
        <v/>
      </c>
      <c r="H1515" s="18" t="str">
        <f>IF($S1515="","",INDEX(Transjer!$D$6:$D$125,$B1515))</f>
        <v/>
      </c>
      <c r="I1515" s="18" t="str">
        <f>IF($S1515="","",INDEX(Transjer!$E$6:$E$125,$B1515))</f>
        <v/>
      </c>
      <c r="J1515" s="19" t="str">
        <f>IF($S1515="","",INDEX(Skjermingsrenter!$B$6:$B$35,$C1515))</f>
        <v/>
      </c>
      <c r="K1515" s="20" t="str">
        <f t="shared" si="185"/>
        <v/>
      </c>
      <c r="L1515" s="21" t="str">
        <f>IF($S1515="","",IF($G1515&lt;YEAR($F1515),0,$H1515*SUMIFS(Utbytter!$D$6:$D$1005,Utbytter!$A$6:$A$1005,$E1515,Utbytter!$B$6:$B$1005,"&gt;="&amp;$K1515,Utbytter!$B$6:$B$1005,"&lt;="&amp;DATE($G1515,12,31))))</f>
        <v/>
      </c>
      <c r="M1515" s="21" t="str">
        <f t="shared" si="191"/>
        <v/>
      </c>
      <c r="N1515" s="21" t="str">
        <f t="shared" si="186"/>
        <v/>
      </c>
      <c r="O1515" s="21" t="str">
        <f t="shared" si="187"/>
        <v/>
      </c>
      <c r="P1515" s="21" t="str">
        <f t="shared" si="188"/>
        <v/>
      </c>
      <c r="Q1515" s="21" t="str">
        <f t="shared" si="189"/>
        <v/>
      </c>
      <c r="R1515" s="21" t="str">
        <f t="shared" si="190"/>
        <v/>
      </c>
      <c r="S1515" s="7" t="str">
        <f>IF(ROW()-5&lt;=Kontroll!$B$8,1,"")</f>
        <v/>
      </c>
    </row>
    <row r="1516" spans="1:19" x14ac:dyDescent="0.2">
      <c r="A1516" s="7" t="str">
        <f t="shared" si="184"/>
        <v/>
      </c>
      <c r="B1516" s="7" t="str">
        <f>IF($S1516="","",INT(($A1516-1)/Kontroll!$B$6)+1)</f>
        <v/>
      </c>
      <c r="C1516" s="7" t="str">
        <f>IF($S1516="","",MOD($A1516-1,Kontroll!$B$6)+1)</f>
        <v/>
      </c>
      <c r="D1516" s="15" t="str">
        <f>IF($S1516="","",INDEX(Transjer!$A$6:$A$125,$B1516))</f>
        <v/>
      </c>
      <c r="E1516" s="15" t="str">
        <f>IF($S1516="","",INDEX(Transjer!$B$6:$B$125,$B1516))</f>
        <v/>
      </c>
      <c r="F1516" s="16" t="str">
        <f>IF($S1516="","",INDEX(Transjer!$C$6:$C$125,$B1516))</f>
        <v/>
      </c>
      <c r="G1516" s="17" t="str">
        <f>IF($S1516="","",INDEX(Skjermingsrenter!$A$6:$A$35,$C1516))</f>
        <v/>
      </c>
      <c r="H1516" s="18" t="str">
        <f>IF($S1516="","",INDEX(Transjer!$D$6:$D$125,$B1516))</f>
        <v/>
      </c>
      <c r="I1516" s="18" t="str">
        <f>IF($S1516="","",INDEX(Transjer!$E$6:$E$125,$B1516))</f>
        <v/>
      </c>
      <c r="J1516" s="19" t="str">
        <f>IF($S1516="","",INDEX(Skjermingsrenter!$B$6:$B$35,$C1516))</f>
        <v/>
      </c>
      <c r="K1516" s="20" t="str">
        <f t="shared" si="185"/>
        <v/>
      </c>
      <c r="L1516" s="21" t="str">
        <f>IF($S1516="","",IF($G1516&lt;YEAR($F1516),0,$H1516*SUMIFS(Utbytter!$D$6:$D$1005,Utbytter!$A$6:$A$1005,$E1516,Utbytter!$B$6:$B$1005,"&gt;="&amp;$K1516,Utbytter!$B$6:$B$1005,"&lt;="&amp;DATE($G1516,12,31))))</f>
        <v/>
      </c>
      <c r="M1516" s="21" t="str">
        <f t="shared" si="191"/>
        <v/>
      </c>
      <c r="N1516" s="21" t="str">
        <f t="shared" si="186"/>
        <v/>
      </c>
      <c r="O1516" s="21" t="str">
        <f t="shared" si="187"/>
        <v/>
      </c>
      <c r="P1516" s="21" t="str">
        <f t="shared" si="188"/>
        <v/>
      </c>
      <c r="Q1516" s="21" t="str">
        <f t="shared" si="189"/>
        <v/>
      </c>
      <c r="R1516" s="21" t="str">
        <f t="shared" si="190"/>
        <v/>
      </c>
      <c r="S1516" s="7" t="str">
        <f>IF(ROW()-5&lt;=Kontroll!$B$8,1,"")</f>
        <v/>
      </c>
    </row>
    <row r="1517" spans="1:19" x14ac:dyDescent="0.2">
      <c r="A1517" s="7" t="str">
        <f t="shared" si="184"/>
        <v/>
      </c>
      <c r="B1517" s="7" t="str">
        <f>IF($S1517="","",INT(($A1517-1)/Kontroll!$B$6)+1)</f>
        <v/>
      </c>
      <c r="C1517" s="7" t="str">
        <f>IF($S1517="","",MOD($A1517-1,Kontroll!$B$6)+1)</f>
        <v/>
      </c>
      <c r="D1517" s="15" t="str">
        <f>IF($S1517="","",INDEX(Transjer!$A$6:$A$125,$B1517))</f>
        <v/>
      </c>
      <c r="E1517" s="15" t="str">
        <f>IF($S1517="","",INDEX(Transjer!$B$6:$B$125,$B1517))</f>
        <v/>
      </c>
      <c r="F1517" s="16" t="str">
        <f>IF($S1517="","",INDEX(Transjer!$C$6:$C$125,$B1517))</f>
        <v/>
      </c>
      <c r="G1517" s="17" t="str">
        <f>IF($S1517="","",INDEX(Skjermingsrenter!$A$6:$A$35,$C1517))</f>
        <v/>
      </c>
      <c r="H1517" s="18" t="str">
        <f>IF($S1517="","",INDEX(Transjer!$D$6:$D$125,$B1517))</f>
        <v/>
      </c>
      <c r="I1517" s="18" t="str">
        <f>IF($S1517="","",INDEX(Transjer!$E$6:$E$125,$B1517))</f>
        <v/>
      </c>
      <c r="J1517" s="19" t="str">
        <f>IF($S1517="","",INDEX(Skjermingsrenter!$B$6:$B$35,$C1517))</f>
        <v/>
      </c>
      <c r="K1517" s="20" t="str">
        <f t="shared" si="185"/>
        <v/>
      </c>
      <c r="L1517" s="21" t="str">
        <f>IF($S1517="","",IF($G1517&lt;YEAR($F1517),0,$H1517*SUMIFS(Utbytter!$D$6:$D$1005,Utbytter!$A$6:$A$1005,$E1517,Utbytter!$B$6:$B$1005,"&gt;="&amp;$K1517,Utbytter!$B$6:$B$1005,"&lt;="&amp;DATE($G1517,12,31))))</f>
        <v/>
      </c>
      <c r="M1517" s="21" t="str">
        <f t="shared" si="191"/>
        <v/>
      </c>
      <c r="N1517" s="21" t="str">
        <f t="shared" si="186"/>
        <v/>
      </c>
      <c r="O1517" s="21" t="str">
        <f t="shared" si="187"/>
        <v/>
      </c>
      <c r="P1517" s="21" t="str">
        <f t="shared" si="188"/>
        <v/>
      </c>
      <c r="Q1517" s="21" t="str">
        <f t="shared" si="189"/>
        <v/>
      </c>
      <c r="R1517" s="21" t="str">
        <f t="shared" si="190"/>
        <v/>
      </c>
      <c r="S1517" s="7" t="str">
        <f>IF(ROW()-5&lt;=Kontroll!$B$8,1,"")</f>
        <v/>
      </c>
    </row>
    <row r="1518" spans="1:19" x14ac:dyDescent="0.2">
      <c r="A1518" s="7" t="str">
        <f t="shared" si="184"/>
        <v/>
      </c>
      <c r="B1518" s="7" t="str">
        <f>IF($S1518="","",INT(($A1518-1)/Kontroll!$B$6)+1)</f>
        <v/>
      </c>
      <c r="C1518" s="7" t="str">
        <f>IF($S1518="","",MOD($A1518-1,Kontroll!$B$6)+1)</f>
        <v/>
      </c>
      <c r="D1518" s="15" t="str">
        <f>IF($S1518="","",INDEX(Transjer!$A$6:$A$125,$B1518))</f>
        <v/>
      </c>
      <c r="E1518" s="15" t="str">
        <f>IF($S1518="","",INDEX(Transjer!$B$6:$B$125,$B1518))</f>
        <v/>
      </c>
      <c r="F1518" s="16" t="str">
        <f>IF($S1518="","",INDEX(Transjer!$C$6:$C$125,$B1518))</f>
        <v/>
      </c>
      <c r="G1518" s="17" t="str">
        <f>IF($S1518="","",INDEX(Skjermingsrenter!$A$6:$A$35,$C1518))</f>
        <v/>
      </c>
      <c r="H1518" s="18" t="str">
        <f>IF($S1518="","",INDEX(Transjer!$D$6:$D$125,$B1518))</f>
        <v/>
      </c>
      <c r="I1518" s="18" t="str">
        <f>IF($S1518="","",INDEX(Transjer!$E$6:$E$125,$B1518))</f>
        <v/>
      </c>
      <c r="J1518" s="19" t="str">
        <f>IF($S1518="","",INDEX(Skjermingsrenter!$B$6:$B$35,$C1518))</f>
        <v/>
      </c>
      <c r="K1518" s="20" t="str">
        <f t="shared" si="185"/>
        <v/>
      </c>
      <c r="L1518" s="21" t="str">
        <f>IF($S1518="","",IF($G1518&lt;YEAR($F1518),0,$H1518*SUMIFS(Utbytter!$D$6:$D$1005,Utbytter!$A$6:$A$1005,$E1518,Utbytter!$B$6:$B$1005,"&gt;="&amp;$K1518,Utbytter!$B$6:$B$1005,"&lt;="&amp;DATE($G1518,12,31))))</f>
        <v/>
      </c>
      <c r="M1518" s="21" t="str">
        <f t="shared" si="191"/>
        <v/>
      </c>
      <c r="N1518" s="21" t="str">
        <f t="shared" si="186"/>
        <v/>
      </c>
      <c r="O1518" s="21" t="str">
        <f t="shared" si="187"/>
        <v/>
      </c>
      <c r="P1518" s="21" t="str">
        <f t="shared" si="188"/>
        <v/>
      </c>
      <c r="Q1518" s="21" t="str">
        <f t="shared" si="189"/>
        <v/>
      </c>
      <c r="R1518" s="21" t="str">
        <f t="shared" si="190"/>
        <v/>
      </c>
      <c r="S1518" s="7" t="str">
        <f>IF(ROW()-5&lt;=Kontroll!$B$8,1,"")</f>
        <v/>
      </c>
    </row>
    <row r="1519" spans="1:19" x14ac:dyDescent="0.2">
      <c r="A1519" s="7" t="str">
        <f t="shared" si="184"/>
        <v/>
      </c>
      <c r="B1519" s="7" t="str">
        <f>IF($S1519="","",INT(($A1519-1)/Kontroll!$B$6)+1)</f>
        <v/>
      </c>
      <c r="C1519" s="7" t="str">
        <f>IF($S1519="","",MOD($A1519-1,Kontroll!$B$6)+1)</f>
        <v/>
      </c>
      <c r="D1519" s="15" t="str">
        <f>IF($S1519="","",INDEX(Transjer!$A$6:$A$125,$B1519))</f>
        <v/>
      </c>
      <c r="E1519" s="15" t="str">
        <f>IF($S1519="","",INDEX(Transjer!$B$6:$B$125,$B1519))</f>
        <v/>
      </c>
      <c r="F1519" s="16" t="str">
        <f>IF($S1519="","",INDEX(Transjer!$C$6:$C$125,$B1519))</f>
        <v/>
      </c>
      <c r="G1519" s="17" t="str">
        <f>IF($S1519="","",INDEX(Skjermingsrenter!$A$6:$A$35,$C1519))</f>
        <v/>
      </c>
      <c r="H1519" s="18" t="str">
        <f>IF($S1519="","",INDEX(Transjer!$D$6:$D$125,$B1519))</f>
        <v/>
      </c>
      <c r="I1519" s="18" t="str">
        <f>IF($S1519="","",INDEX(Transjer!$E$6:$E$125,$B1519))</f>
        <v/>
      </c>
      <c r="J1519" s="19" t="str">
        <f>IF($S1519="","",INDEX(Skjermingsrenter!$B$6:$B$35,$C1519))</f>
        <v/>
      </c>
      <c r="K1519" s="20" t="str">
        <f t="shared" si="185"/>
        <v/>
      </c>
      <c r="L1519" s="21" t="str">
        <f>IF($S1519="","",IF($G1519&lt;YEAR($F1519),0,$H1519*SUMIFS(Utbytter!$D$6:$D$1005,Utbytter!$A$6:$A$1005,$E1519,Utbytter!$B$6:$B$1005,"&gt;="&amp;$K1519,Utbytter!$B$6:$B$1005,"&lt;="&amp;DATE($G1519,12,31))))</f>
        <v/>
      </c>
      <c r="M1519" s="21" t="str">
        <f t="shared" si="191"/>
        <v/>
      </c>
      <c r="N1519" s="21" t="str">
        <f t="shared" si="186"/>
        <v/>
      </c>
      <c r="O1519" s="21" t="str">
        <f t="shared" si="187"/>
        <v/>
      </c>
      <c r="P1519" s="21" t="str">
        <f t="shared" si="188"/>
        <v/>
      </c>
      <c r="Q1519" s="21" t="str">
        <f t="shared" si="189"/>
        <v/>
      </c>
      <c r="R1519" s="21" t="str">
        <f t="shared" si="190"/>
        <v/>
      </c>
      <c r="S1519" s="7" t="str">
        <f>IF(ROW()-5&lt;=Kontroll!$B$8,1,"")</f>
        <v/>
      </c>
    </row>
    <row r="1520" spans="1:19" x14ac:dyDescent="0.2">
      <c r="A1520" s="7" t="str">
        <f t="shared" si="184"/>
        <v/>
      </c>
      <c r="B1520" s="7" t="str">
        <f>IF($S1520="","",INT(($A1520-1)/Kontroll!$B$6)+1)</f>
        <v/>
      </c>
      <c r="C1520" s="7" t="str">
        <f>IF($S1520="","",MOD($A1520-1,Kontroll!$B$6)+1)</f>
        <v/>
      </c>
      <c r="D1520" s="15" t="str">
        <f>IF($S1520="","",INDEX(Transjer!$A$6:$A$125,$B1520))</f>
        <v/>
      </c>
      <c r="E1520" s="15" t="str">
        <f>IF($S1520="","",INDEX(Transjer!$B$6:$B$125,$B1520))</f>
        <v/>
      </c>
      <c r="F1520" s="16" t="str">
        <f>IF($S1520="","",INDEX(Transjer!$C$6:$C$125,$B1520))</f>
        <v/>
      </c>
      <c r="G1520" s="17" t="str">
        <f>IF($S1520="","",INDEX(Skjermingsrenter!$A$6:$A$35,$C1520))</f>
        <v/>
      </c>
      <c r="H1520" s="18" t="str">
        <f>IF($S1520="","",INDEX(Transjer!$D$6:$D$125,$B1520))</f>
        <v/>
      </c>
      <c r="I1520" s="18" t="str">
        <f>IF($S1520="","",INDEX(Transjer!$E$6:$E$125,$B1520))</f>
        <v/>
      </c>
      <c r="J1520" s="19" t="str">
        <f>IF($S1520="","",INDEX(Skjermingsrenter!$B$6:$B$35,$C1520))</f>
        <v/>
      </c>
      <c r="K1520" s="20" t="str">
        <f t="shared" si="185"/>
        <v/>
      </c>
      <c r="L1520" s="21" t="str">
        <f>IF($S1520="","",IF($G1520&lt;YEAR($F1520),0,$H1520*SUMIFS(Utbytter!$D$6:$D$1005,Utbytter!$A$6:$A$1005,$E1520,Utbytter!$B$6:$B$1005,"&gt;="&amp;$K1520,Utbytter!$B$6:$B$1005,"&lt;="&amp;DATE($G1520,12,31))))</f>
        <v/>
      </c>
      <c r="M1520" s="21" t="str">
        <f t="shared" si="191"/>
        <v/>
      </c>
      <c r="N1520" s="21" t="str">
        <f t="shared" si="186"/>
        <v/>
      </c>
      <c r="O1520" s="21" t="str">
        <f t="shared" si="187"/>
        <v/>
      </c>
      <c r="P1520" s="21" t="str">
        <f t="shared" si="188"/>
        <v/>
      </c>
      <c r="Q1520" s="21" t="str">
        <f t="shared" si="189"/>
        <v/>
      </c>
      <c r="R1520" s="21" t="str">
        <f t="shared" si="190"/>
        <v/>
      </c>
      <c r="S1520" s="7" t="str">
        <f>IF(ROW()-5&lt;=Kontroll!$B$8,1,"")</f>
        <v/>
      </c>
    </row>
    <row r="1521" spans="1:19" x14ac:dyDescent="0.2">
      <c r="A1521" s="7" t="str">
        <f t="shared" si="184"/>
        <v/>
      </c>
      <c r="B1521" s="7" t="str">
        <f>IF($S1521="","",INT(($A1521-1)/Kontroll!$B$6)+1)</f>
        <v/>
      </c>
      <c r="C1521" s="7" t="str">
        <f>IF($S1521="","",MOD($A1521-1,Kontroll!$B$6)+1)</f>
        <v/>
      </c>
      <c r="D1521" s="15" t="str">
        <f>IF($S1521="","",INDEX(Transjer!$A$6:$A$125,$B1521))</f>
        <v/>
      </c>
      <c r="E1521" s="15" t="str">
        <f>IF($S1521="","",INDEX(Transjer!$B$6:$B$125,$B1521))</f>
        <v/>
      </c>
      <c r="F1521" s="16" t="str">
        <f>IF($S1521="","",INDEX(Transjer!$C$6:$C$125,$B1521))</f>
        <v/>
      </c>
      <c r="G1521" s="17" t="str">
        <f>IF($S1521="","",INDEX(Skjermingsrenter!$A$6:$A$35,$C1521))</f>
        <v/>
      </c>
      <c r="H1521" s="18" t="str">
        <f>IF($S1521="","",INDEX(Transjer!$D$6:$D$125,$B1521))</f>
        <v/>
      </c>
      <c r="I1521" s="18" t="str">
        <f>IF($S1521="","",INDEX(Transjer!$E$6:$E$125,$B1521))</f>
        <v/>
      </c>
      <c r="J1521" s="19" t="str">
        <f>IF($S1521="","",INDEX(Skjermingsrenter!$B$6:$B$35,$C1521))</f>
        <v/>
      </c>
      <c r="K1521" s="20" t="str">
        <f t="shared" si="185"/>
        <v/>
      </c>
      <c r="L1521" s="21" t="str">
        <f>IF($S1521="","",IF($G1521&lt;YEAR($F1521),0,$H1521*SUMIFS(Utbytter!$D$6:$D$1005,Utbytter!$A$6:$A$1005,$E1521,Utbytter!$B$6:$B$1005,"&gt;="&amp;$K1521,Utbytter!$B$6:$B$1005,"&lt;="&amp;DATE($G1521,12,31))))</f>
        <v/>
      </c>
      <c r="M1521" s="21" t="str">
        <f t="shared" si="191"/>
        <v/>
      </c>
      <c r="N1521" s="21" t="str">
        <f t="shared" si="186"/>
        <v/>
      </c>
      <c r="O1521" s="21" t="str">
        <f t="shared" si="187"/>
        <v/>
      </c>
      <c r="P1521" s="21" t="str">
        <f t="shared" si="188"/>
        <v/>
      </c>
      <c r="Q1521" s="21" t="str">
        <f t="shared" si="189"/>
        <v/>
      </c>
      <c r="R1521" s="21" t="str">
        <f t="shared" si="190"/>
        <v/>
      </c>
      <c r="S1521" s="7" t="str">
        <f>IF(ROW()-5&lt;=Kontroll!$B$8,1,"")</f>
        <v/>
      </c>
    </row>
    <row r="1522" spans="1:19" x14ac:dyDescent="0.2">
      <c r="A1522" s="7" t="str">
        <f t="shared" si="184"/>
        <v/>
      </c>
      <c r="B1522" s="7" t="str">
        <f>IF($S1522="","",INT(($A1522-1)/Kontroll!$B$6)+1)</f>
        <v/>
      </c>
      <c r="C1522" s="7" t="str">
        <f>IF($S1522="","",MOD($A1522-1,Kontroll!$B$6)+1)</f>
        <v/>
      </c>
      <c r="D1522" s="15" t="str">
        <f>IF($S1522="","",INDEX(Transjer!$A$6:$A$125,$B1522))</f>
        <v/>
      </c>
      <c r="E1522" s="15" t="str">
        <f>IF($S1522="","",INDEX(Transjer!$B$6:$B$125,$B1522))</f>
        <v/>
      </c>
      <c r="F1522" s="16" t="str">
        <f>IF($S1522="","",INDEX(Transjer!$C$6:$C$125,$B1522))</f>
        <v/>
      </c>
      <c r="G1522" s="17" t="str">
        <f>IF($S1522="","",INDEX(Skjermingsrenter!$A$6:$A$35,$C1522))</f>
        <v/>
      </c>
      <c r="H1522" s="18" t="str">
        <f>IF($S1522="","",INDEX(Transjer!$D$6:$D$125,$B1522))</f>
        <v/>
      </c>
      <c r="I1522" s="18" t="str">
        <f>IF($S1522="","",INDEX(Transjer!$E$6:$E$125,$B1522))</f>
        <v/>
      </c>
      <c r="J1522" s="19" t="str">
        <f>IF($S1522="","",INDEX(Skjermingsrenter!$B$6:$B$35,$C1522))</f>
        <v/>
      </c>
      <c r="K1522" s="20" t="str">
        <f t="shared" si="185"/>
        <v/>
      </c>
      <c r="L1522" s="21" t="str">
        <f>IF($S1522="","",IF($G1522&lt;YEAR($F1522),0,$H1522*SUMIFS(Utbytter!$D$6:$D$1005,Utbytter!$A$6:$A$1005,$E1522,Utbytter!$B$6:$B$1005,"&gt;="&amp;$K1522,Utbytter!$B$6:$B$1005,"&lt;="&amp;DATE($G1522,12,31))))</f>
        <v/>
      </c>
      <c r="M1522" s="21" t="str">
        <f t="shared" si="191"/>
        <v/>
      </c>
      <c r="N1522" s="21" t="str">
        <f t="shared" si="186"/>
        <v/>
      </c>
      <c r="O1522" s="21" t="str">
        <f t="shared" si="187"/>
        <v/>
      </c>
      <c r="P1522" s="21" t="str">
        <f t="shared" si="188"/>
        <v/>
      </c>
      <c r="Q1522" s="21" t="str">
        <f t="shared" si="189"/>
        <v/>
      </c>
      <c r="R1522" s="21" t="str">
        <f t="shared" si="190"/>
        <v/>
      </c>
      <c r="S1522" s="7" t="str">
        <f>IF(ROW()-5&lt;=Kontroll!$B$8,1,"")</f>
        <v/>
      </c>
    </row>
    <row r="1523" spans="1:19" x14ac:dyDescent="0.2">
      <c r="A1523" s="7" t="str">
        <f t="shared" si="184"/>
        <v/>
      </c>
      <c r="B1523" s="7" t="str">
        <f>IF($S1523="","",INT(($A1523-1)/Kontroll!$B$6)+1)</f>
        <v/>
      </c>
      <c r="C1523" s="7" t="str">
        <f>IF($S1523="","",MOD($A1523-1,Kontroll!$B$6)+1)</f>
        <v/>
      </c>
      <c r="D1523" s="15" t="str">
        <f>IF($S1523="","",INDEX(Transjer!$A$6:$A$125,$B1523))</f>
        <v/>
      </c>
      <c r="E1523" s="15" t="str">
        <f>IF($S1523="","",INDEX(Transjer!$B$6:$B$125,$B1523))</f>
        <v/>
      </c>
      <c r="F1523" s="16" t="str">
        <f>IF($S1523="","",INDEX(Transjer!$C$6:$C$125,$B1523))</f>
        <v/>
      </c>
      <c r="G1523" s="17" t="str">
        <f>IF($S1523="","",INDEX(Skjermingsrenter!$A$6:$A$35,$C1523))</f>
        <v/>
      </c>
      <c r="H1523" s="18" t="str">
        <f>IF($S1523="","",INDEX(Transjer!$D$6:$D$125,$B1523))</f>
        <v/>
      </c>
      <c r="I1523" s="18" t="str">
        <f>IF($S1523="","",INDEX(Transjer!$E$6:$E$125,$B1523))</f>
        <v/>
      </c>
      <c r="J1523" s="19" t="str">
        <f>IF($S1523="","",INDEX(Skjermingsrenter!$B$6:$B$35,$C1523))</f>
        <v/>
      </c>
      <c r="K1523" s="20" t="str">
        <f t="shared" si="185"/>
        <v/>
      </c>
      <c r="L1523" s="21" t="str">
        <f>IF($S1523="","",IF($G1523&lt;YEAR($F1523),0,$H1523*SUMIFS(Utbytter!$D$6:$D$1005,Utbytter!$A$6:$A$1005,$E1523,Utbytter!$B$6:$B$1005,"&gt;="&amp;$K1523,Utbytter!$B$6:$B$1005,"&lt;="&amp;DATE($G1523,12,31))))</f>
        <v/>
      </c>
      <c r="M1523" s="21" t="str">
        <f t="shared" si="191"/>
        <v/>
      </c>
      <c r="N1523" s="21" t="str">
        <f t="shared" si="186"/>
        <v/>
      </c>
      <c r="O1523" s="21" t="str">
        <f t="shared" si="187"/>
        <v/>
      </c>
      <c r="P1523" s="21" t="str">
        <f t="shared" si="188"/>
        <v/>
      </c>
      <c r="Q1523" s="21" t="str">
        <f t="shared" si="189"/>
        <v/>
      </c>
      <c r="R1523" s="21" t="str">
        <f t="shared" si="190"/>
        <v/>
      </c>
      <c r="S1523" s="7" t="str">
        <f>IF(ROW()-5&lt;=Kontroll!$B$8,1,"")</f>
        <v/>
      </c>
    </row>
    <row r="1524" spans="1:19" x14ac:dyDescent="0.2">
      <c r="A1524" s="7" t="str">
        <f t="shared" si="184"/>
        <v/>
      </c>
      <c r="B1524" s="7" t="str">
        <f>IF($S1524="","",INT(($A1524-1)/Kontroll!$B$6)+1)</f>
        <v/>
      </c>
      <c r="C1524" s="7" t="str">
        <f>IF($S1524="","",MOD($A1524-1,Kontroll!$B$6)+1)</f>
        <v/>
      </c>
      <c r="D1524" s="15" t="str">
        <f>IF($S1524="","",INDEX(Transjer!$A$6:$A$125,$B1524))</f>
        <v/>
      </c>
      <c r="E1524" s="15" t="str">
        <f>IF($S1524="","",INDEX(Transjer!$B$6:$B$125,$B1524))</f>
        <v/>
      </c>
      <c r="F1524" s="16" t="str">
        <f>IF($S1524="","",INDEX(Transjer!$C$6:$C$125,$B1524))</f>
        <v/>
      </c>
      <c r="G1524" s="17" t="str">
        <f>IF($S1524="","",INDEX(Skjermingsrenter!$A$6:$A$35,$C1524))</f>
        <v/>
      </c>
      <c r="H1524" s="18" t="str">
        <f>IF($S1524="","",INDEX(Transjer!$D$6:$D$125,$B1524))</f>
        <v/>
      </c>
      <c r="I1524" s="18" t="str">
        <f>IF($S1524="","",INDEX(Transjer!$E$6:$E$125,$B1524))</f>
        <v/>
      </c>
      <c r="J1524" s="19" t="str">
        <f>IF($S1524="","",INDEX(Skjermingsrenter!$B$6:$B$35,$C1524))</f>
        <v/>
      </c>
      <c r="K1524" s="20" t="str">
        <f t="shared" si="185"/>
        <v/>
      </c>
      <c r="L1524" s="21" t="str">
        <f>IF($S1524="","",IF($G1524&lt;YEAR($F1524),0,$H1524*SUMIFS(Utbytter!$D$6:$D$1005,Utbytter!$A$6:$A$1005,$E1524,Utbytter!$B$6:$B$1005,"&gt;="&amp;$K1524,Utbytter!$B$6:$B$1005,"&lt;="&amp;DATE($G1524,12,31))))</f>
        <v/>
      </c>
      <c r="M1524" s="21" t="str">
        <f t="shared" si="191"/>
        <v/>
      </c>
      <c r="N1524" s="21" t="str">
        <f t="shared" si="186"/>
        <v/>
      </c>
      <c r="O1524" s="21" t="str">
        <f t="shared" si="187"/>
        <v/>
      </c>
      <c r="P1524" s="21" t="str">
        <f t="shared" si="188"/>
        <v/>
      </c>
      <c r="Q1524" s="21" t="str">
        <f t="shared" si="189"/>
        <v/>
      </c>
      <c r="R1524" s="21" t="str">
        <f t="shared" si="190"/>
        <v/>
      </c>
      <c r="S1524" s="7" t="str">
        <f>IF(ROW()-5&lt;=Kontroll!$B$8,1,"")</f>
        <v/>
      </c>
    </row>
    <row r="1525" spans="1:19" x14ac:dyDescent="0.2">
      <c r="A1525" s="7" t="str">
        <f t="shared" si="184"/>
        <v/>
      </c>
      <c r="B1525" s="7" t="str">
        <f>IF($S1525="","",INT(($A1525-1)/Kontroll!$B$6)+1)</f>
        <v/>
      </c>
      <c r="C1525" s="7" t="str">
        <f>IF($S1525="","",MOD($A1525-1,Kontroll!$B$6)+1)</f>
        <v/>
      </c>
      <c r="D1525" s="15" t="str">
        <f>IF($S1525="","",INDEX(Transjer!$A$6:$A$125,$B1525))</f>
        <v/>
      </c>
      <c r="E1525" s="15" t="str">
        <f>IF($S1525="","",INDEX(Transjer!$B$6:$B$125,$B1525))</f>
        <v/>
      </c>
      <c r="F1525" s="16" t="str">
        <f>IF($S1525="","",INDEX(Transjer!$C$6:$C$125,$B1525))</f>
        <v/>
      </c>
      <c r="G1525" s="17" t="str">
        <f>IF($S1525="","",INDEX(Skjermingsrenter!$A$6:$A$35,$C1525))</f>
        <v/>
      </c>
      <c r="H1525" s="18" t="str">
        <f>IF($S1525="","",INDEX(Transjer!$D$6:$D$125,$B1525))</f>
        <v/>
      </c>
      <c r="I1525" s="18" t="str">
        <f>IF($S1525="","",INDEX(Transjer!$E$6:$E$125,$B1525))</f>
        <v/>
      </c>
      <c r="J1525" s="19" t="str">
        <f>IF($S1525="","",INDEX(Skjermingsrenter!$B$6:$B$35,$C1525))</f>
        <v/>
      </c>
      <c r="K1525" s="20" t="str">
        <f t="shared" si="185"/>
        <v/>
      </c>
      <c r="L1525" s="21" t="str">
        <f>IF($S1525="","",IF($G1525&lt;YEAR($F1525),0,$H1525*SUMIFS(Utbytter!$D$6:$D$1005,Utbytter!$A$6:$A$1005,$E1525,Utbytter!$B$6:$B$1005,"&gt;="&amp;$K1525,Utbytter!$B$6:$B$1005,"&lt;="&amp;DATE($G1525,12,31))))</f>
        <v/>
      </c>
      <c r="M1525" s="21" t="str">
        <f t="shared" si="191"/>
        <v/>
      </c>
      <c r="N1525" s="21" t="str">
        <f t="shared" si="186"/>
        <v/>
      </c>
      <c r="O1525" s="21" t="str">
        <f t="shared" si="187"/>
        <v/>
      </c>
      <c r="P1525" s="21" t="str">
        <f t="shared" si="188"/>
        <v/>
      </c>
      <c r="Q1525" s="21" t="str">
        <f t="shared" si="189"/>
        <v/>
      </c>
      <c r="R1525" s="21" t="str">
        <f t="shared" si="190"/>
        <v/>
      </c>
      <c r="S1525" s="7" t="str">
        <f>IF(ROW()-5&lt;=Kontroll!$B$8,1,"")</f>
        <v/>
      </c>
    </row>
    <row r="1526" spans="1:19" x14ac:dyDescent="0.2">
      <c r="A1526" s="7" t="str">
        <f t="shared" si="184"/>
        <v/>
      </c>
      <c r="B1526" s="7" t="str">
        <f>IF($S1526="","",INT(($A1526-1)/Kontroll!$B$6)+1)</f>
        <v/>
      </c>
      <c r="C1526" s="7" t="str">
        <f>IF($S1526="","",MOD($A1526-1,Kontroll!$B$6)+1)</f>
        <v/>
      </c>
      <c r="D1526" s="15" t="str">
        <f>IF($S1526="","",INDEX(Transjer!$A$6:$A$125,$B1526))</f>
        <v/>
      </c>
      <c r="E1526" s="15" t="str">
        <f>IF($S1526="","",INDEX(Transjer!$B$6:$B$125,$B1526))</f>
        <v/>
      </c>
      <c r="F1526" s="16" t="str">
        <f>IF($S1526="","",INDEX(Transjer!$C$6:$C$125,$B1526))</f>
        <v/>
      </c>
      <c r="G1526" s="17" t="str">
        <f>IF($S1526="","",INDEX(Skjermingsrenter!$A$6:$A$35,$C1526))</f>
        <v/>
      </c>
      <c r="H1526" s="18" t="str">
        <f>IF($S1526="","",INDEX(Transjer!$D$6:$D$125,$B1526))</f>
        <v/>
      </c>
      <c r="I1526" s="18" t="str">
        <f>IF($S1526="","",INDEX(Transjer!$E$6:$E$125,$B1526))</f>
        <v/>
      </c>
      <c r="J1526" s="19" t="str">
        <f>IF($S1526="","",INDEX(Skjermingsrenter!$B$6:$B$35,$C1526))</f>
        <v/>
      </c>
      <c r="K1526" s="20" t="str">
        <f t="shared" si="185"/>
        <v/>
      </c>
      <c r="L1526" s="21" t="str">
        <f>IF($S1526="","",IF($G1526&lt;YEAR($F1526),0,$H1526*SUMIFS(Utbytter!$D$6:$D$1005,Utbytter!$A$6:$A$1005,$E1526,Utbytter!$B$6:$B$1005,"&gt;="&amp;$K1526,Utbytter!$B$6:$B$1005,"&lt;="&amp;DATE($G1526,12,31))))</f>
        <v/>
      </c>
      <c r="M1526" s="21" t="str">
        <f t="shared" si="191"/>
        <v/>
      </c>
      <c r="N1526" s="21" t="str">
        <f t="shared" si="186"/>
        <v/>
      </c>
      <c r="O1526" s="21" t="str">
        <f t="shared" si="187"/>
        <v/>
      </c>
      <c r="P1526" s="21" t="str">
        <f t="shared" si="188"/>
        <v/>
      </c>
      <c r="Q1526" s="21" t="str">
        <f t="shared" si="189"/>
        <v/>
      </c>
      <c r="R1526" s="21" t="str">
        <f t="shared" si="190"/>
        <v/>
      </c>
      <c r="S1526" s="7" t="str">
        <f>IF(ROW()-5&lt;=Kontroll!$B$8,1,"")</f>
        <v/>
      </c>
    </row>
    <row r="1527" spans="1:19" x14ac:dyDescent="0.2">
      <c r="A1527" s="7" t="str">
        <f t="shared" si="184"/>
        <v/>
      </c>
      <c r="B1527" s="7" t="str">
        <f>IF($S1527="","",INT(($A1527-1)/Kontroll!$B$6)+1)</f>
        <v/>
      </c>
      <c r="C1527" s="7" t="str">
        <f>IF($S1527="","",MOD($A1527-1,Kontroll!$B$6)+1)</f>
        <v/>
      </c>
      <c r="D1527" s="15" t="str">
        <f>IF($S1527="","",INDEX(Transjer!$A$6:$A$125,$B1527))</f>
        <v/>
      </c>
      <c r="E1527" s="15" t="str">
        <f>IF($S1527="","",INDEX(Transjer!$B$6:$B$125,$B1527))</f>
        <v/>
      </c>
      <c r="F1527" s="16" t="str">
        <f>IF($S1527="","",INDEX(Transjer!$C$6:$C$125,$B1527))</f>
        <v/>
      </c>
      <c r="G1527" s="17" t="str">
        <f>IF($S1527="","",INDEX(Skjermingsrenter!$A$6:$A$35,$C1527))</f>
        <v/>
      </c>
      <c r="H1527" s="18" t="str">
        <f>IF($S1527="","",INDEX(Transjer!$D$6:$D$125,$B1527))</f>
        <v/>
      </c>
      <c r="I1527" s="18" t="str">
        <f>IF($S1527="","",INDEX(Transjer!$E$6:$E$125,$B1527))</f>
        <v/>
      </c>
      <c r="J1527" s="19" t="str">
        <f>IF($S1527="","",INDEX(Skjermingsrenter!$B$6:$B$35,$C1527))</f>
        <v/>
      </c>
      <c r="K1527" s="20" t="str">
        <f t="shared" si="185"/>
        <v/>
      </c>
      <c r="L1527" s="21" t="str">
        <f>IF($S1527="","",IF($G1527&lt;YEAR($F1527),0,$H1527*SUMIFS(Utbytter!$D$6:$D$1005,Utbytter!$A$6:$A$1005,$E1527,Utbytter!$B$6:$B$1005,"&gt;="&amp;$K1527,Utbytter!$B$6:$B$1005,"&lt;="&amp;DATE($G1527,12,31))))</f>
        <v/>
      </c>
      <c r="M1527" s="21" t="str">
        <f t="shared" si="191"/>
        <v/>
      </c>
      <c r="N1527" s="21" t="str">
        <f t="shared" si="186"/>
        <v/>
      </c>
      <c r="O1527" s="21" t="str">
        <f t="shared" si="187"/>
        <v/>
      </c>
      <c r="P1527" s="21" t="str">
        <f t="shared" si="188"/>
        <v/>
      </c>
      <c r="Q1527" s="21" t="str">
        <f t="shared" si="189"/>
        <v/>
      </c>
      <c r="R1527" s="21" t="str">
        <f t="shared" si="190"/>
        <v/>
      </c>
      <c r="S1527" s="7" t="str">
        <f>IF(ROW()-5&lt;=Kontroll!$B$8,1,"")</f>
        <v/>
      </c>
    </row>
    <row r="1528" spans="1:19" x14ac:dyDescent="0.2">
      <c r="A1528" s="7" t="str">
        <f t="shared" si="184"/>
        <v/>
      </c>
      <c r="B1528" s="7" t="str">
        <f>IF($S1528="","",INT(($A1528-1)/Kontroll!$B$6)+1)</f>
        <v/>
      </c>
      <c r="C1528" s="7" t="str">
        <f>IF($S1528="","",MOD($A1528-1,Kontroll!$B$6)+1)</f>
        <v/>
      </c>
      <c r="D1528" s="15" t="str">
        <f>IF($S1528="","",INDEX(Transjer!$A$6:$A$125,$B1528))</f>
        <v/>
      </c>
      <c r="E1528" s="15" t="str">
        <f>IF($S1528="","",INDEX(Transjer!$B$6:$B$125,$B1528))</f>
        <v/>
      </c>
      <c r="F1528" s="16" t="str">
        <f>IF($S1528="","",INDEX(Transjer!$C$6:$C$125,$B1528))</f>
        <v/>
      </c>
      <c r="G1528" s="17" t="str">
        <f>IF($S1528="","",INDEX(Skjermingsrenter!$A$6:$A$35,$C1528))</f>
        <v/>
      </c>
      <c r="H1528" s="18" t="str">
        <f>IF($S1528="","",INDEX(Transjer!$D$6:$D$125,$B1528))</f>
        <v/>
      </c>
      <c r="I1528" s="18" t="str">
        <f>IF($S1528="","",INDEX(Transjer!$E$6:$E$125,$B1528))</f>
        <v/>
      </c>
      <c r="J1528" s="19" t="str">
        <f>IF($S1528="","",INDEX(Skjermingsrenter!$B$6:$B$35,$C1528))</f>
        <v/>
      </c>
      <c r="K1528" s="20" t="str">
        <f t="shared" si="185"/>
        <v/>
      </c>
      <c r="L1528" s="21" t="str">
        <f>IF($S1528="","",IF($G1528&lt;YEAR($F1528),0,$H1528*SUMIFS(Utbytter!$D$6:$D$1005,Utbytter!$A$6:$A$1005,$E1528,Utbytter!$B$6:$B$1005,"&gt;="&amp;$K1528,Utbytter!$B$6:$B$1005,"&lt;="&amp;DATE($G1528,12,31))))</f>
        <v/>
      </c>
      <c r="M1528" s="21" t="str">
        <f t="shared" si="191"/>
        <v/>
      </c>
      <c r="N1528" s="21" t="str">
        <f t="shared" si="186"/>
        <v/>
      </c>
      <c r="O1528" s="21" t="str">
        <f t="shared" si="187"/>
        <v/>
      </c>
      <c r="P1528" s="21" t="str">
        <f t="shared" si="188"/>
        <v/>
      </c>
      <c r="Q1528" s="21" t="str">
        <f t="shared" si="189"/>
        <v/>
      </c>
      <c r="R1528" s="21" t="str">
        <f t="shared" si="190"/>
        <v/>
      </c>
      <c r="S1528" s="7" t="str">
        <f>IF(ROW()-5&lt;=Kontroll!$B$8,1,"")</f>
        <v/>
      </c>
    </row>
    <row r="1529" spans="1:19" x14ac:dyDescent="0.2">
      <c r="A1529" s="7" t="str">
        <f t="shared" si="184"/>
        <v/>
      </c>
      <c r="B1529" s="7" t="str">
        <f>IF($S1529="","",INT(($A1529-1)/Kontroll!$B$6)+1)</f>
        <v/>
      </c>
      <c r="C1529" s="7" t="str">
        <f>IF($S1529="","",MOD($A1529-1,Kontroll!$B$6)+1)</f>
        <v/>
      </c>
      <c r="D1529" s="15" t="str">
        <f>IF($S1529="","",INDEX(Transjer!$A$6:$A$125,$B1529))</f>
        <v/>
      </c>
      <c r="E1529" s="15" t="str">
        <f>IF($S1529="","",INDEX(Transjer!$B$6:$B$125,$B1529))</f>
        <v/>
      </c>
      <c r="F1529" s="16" t="str">
        <f>IF($S1529="","",INDEX(Transjer!$C$6:$C$125,$B1529))</f>
        <v/>
      </c>
      <c r="G1529" s="17" t="str">
        <f>IF($S1529="","",INDEX(Skjermingsrenter!$A$6:$A$35,$C1529))</f>
        <v/>
      </c>
      <c r="H1529" s="18" t="str">
        <f>IF($S1529="","",INDEX(Transjer!$D$6:$D$125,$B1529))</f>
        <v/>
      </c>
      <c r="I1529" s="18" t="str">
        <f>IF($S1529="","",INDEX(Transjer!$E$6:$E$125,$B1529))</f>
        <v/>
      </c>
      <c r="J1529" s="19" t="str">
        <f>IF($S1529="","",INDEX(Skjermingsrenter!$B$6:$B$35,$C1529))</f>
        <v/>
      </c>
      <c r="K1529" s="20" t="str">
        <f t="shared" si="185"/>
        <v/>
      </c>
      <c r="L1529" s="21" t="str">
        <f>IF($S1529="","",IF($G1529&lt;YEAR($F1529),0,$H1529*SUMIFS(Utbytter!$D$6:$D$1005,Utbytter!$A$6:$A$1005,$E1529,Utbytter!$B$6:$B$1005,"&gt;="&amp;$K1529,Utbytter!$B$6:$B$1005,"&lt;="&amp;DATE($G1529,12,31))))</f>
        <v/>
      </c>
      <c r="M1529" s="21" t="str">
        <f t="shared" si="191"/>
        <v/>
      </c>
      <c r="N1529" s="21" t="str">
        <f t="shared" si="186"/>
        <v/>
      </c>
      <c r="O1529" s="21" t="str">
        <f t="shared" si="187"/>
        <v/>
      </c>
      <c r="P1529" s="21" t="str">
        <f t="shared" si="188"/>
        <v/>
      </c>
      <c r="Q1529" s="21" t="str">
        <f t="shared" si="189"/>
        <v/>
      </c>
      <c r="R1529" s="21" t="str">
        <f t="shared" si="190"/>
        <v/>
      </c>
      <c r="S1529" s="7" t="str">
        <f>IF(ROW()-5&lt;=Kontroll!$B$8,1,"")</f>
        <v/>
      </c>
    </row>
    <row r="1530" spans="1:19" x14ac:dyDescent="0.2">
      <c r="A1530" s="7" t="str">
        <f t="shared" si="184"/>
        <v/>
      </c>
      <c r="B1530" s="7" t="str">
        <f>IF($S1530="","",INT(($A1530-1)/Kontroll!$B$6)+1)</f>
        <v/>
      </c>
      <c r="C1530" s="7" t="str">
        <f>IF($S1530="","",MOD($A1530-1,Kontroll!$B$6)+1)</f>
        <v/>
      </c>
      <c r="D1530" s="15" t="str">
        <f>IF($S1530="","",INDEX(Transjer!$A$6:$A$125,$B1530))</f>
        <v/>
      </c>
      <c r="E1530" s="15" t="str">
        <f>IF($S1530="","",INDEX(Transjer!$B$6:$B$125,$B1530))</f>
        <v/>
      </c>
      <c r="F1530" s="16" t="str">
        <f>IF($S1530="","",INDEX(Transjer!$C$6:$C$125,$B1530))</f>
        <v/>
      </c>
      <c r="G1530" s="17" t="str">
        <f>IF($S1530="","",INDEX(Skjermingsrenter!$A$6:$A$35,$C1530))</f>
        <v/>
      </c>
      <c r="H1530" s="18" t="str">
        <f>IF($S1530="","",INDEX(Transjer!$D$6:$D$125,$B1530))</f>
        <v/>
      </c>
      <c r="I1530" s="18" t="str">
        <f>IF($S1530="","",INDEX(Transjer!$E$6:$E$125,$B1530))</f>
        <v/>
      </c>
      <c r="J1530" s="19" t="str">
        <f>IF($S1530="","",INDEX(Skjermingsrenter!$B$6:$B$35,$C1530))</f>
        <v/>
      </c>
      <c r="K1530" s="20" t="str">
        <f t="shared" si="185"/>
        <v/>
      </c>
      <c r="L1530" s="21" t="str">
        <f>IF($S1530="","",IF($G1530&lt;YEAR($F1530),0,$H1530*SUMIFS(Utbytter!$D$6:$D$1005,Utbytter!$A$6:$A$1005,$E1530,Utbytter!$B$6:$B$1005,"&gt;="&amp;$K1530,Utbytter!$B$6:$B$1005,"&lt;="&amp;DATE($G1530,12,31))))</f>
        <v/>
      </c>
      <c r="M1530" s="21" t="str">
        <f t="shared" si="191"/>
        <v/>
      </c>
      <c r="N1530" s="21" t="str">
        <f t="shared" si="186"/>
        <v/>
      </c>
      <c r="O1530" s="21" t="str">
        <f t="shared" si="187"/>
        <v/>
      </c>
      <c r="P1530" s="21" t="str">
        <f t="shared" si="188"/>
        <v/>
      </c>
      <c r="Q1530" s="21" t="str">
        <f t="shared" si="189"/>
        <v/>
      </c>
      <c r="R1530" s="21" t="str">
        <f t="shared" si="190"/>
        <v/>
      </c>
      <c r="S1530" s="7" t="str">
        <f>IF(ROW()-5&lt;=Kontroll!$B$8,1,"")</f>
        <v/>
      </c>
    </row>
    <row r="1531" spans="1:19" x14ac:dyDescent="0.2">
      <c r="A1531" s="7" t="str">
        <f t="shared" si="184"/>
        <v/>
      </c>
      <c r="B1531" s="7" t="str">
        <f>IF($S1531="","",INT(($A1531-1)/Kontroll!$B$6)+1)</f>
        <v/>
      </c>
      <c r="C1531" s="7" t="str">
        <f>IF($S1531="","",MOD($A1531-1,Kontroll!$B$6)+1)</f>
        <v/>
      </c>
      <c r="D1531" s="15" t="str">
        <f>IF($S1531="","",INDEX(Transjer!$A$6:$A$125,$B1531))</f>
        <v/>
      </c>
      <c r="E1531" s="15" t="str">
        <f>IF($S1531="","",INDEX(Transjer!$B$6:$B$125,$B1531))</f>
        <v/>
      </c>
      <c r="F1531" s="16" t="str">
        <f>IF($S1531="","",INDEX(Transjer!$C$6:$C$125,$B1531))</f>
        <v/>
      </c>
      <c r="G1531" s="17" t="str">
        <f>IF($S1531="","",INDEX(Skjermingsrenter!$A$6:$A$35,$C1531))</f>
        <v/>
      </c>
      <c r="H1531" s="18" t="str">
        <f>IF($S1531="","",INDEX(Transjer!$D$6:$D$125,$B1531))</f>
        <v/>
      </c>
      <c r="I1531" s="18" t="str">
        <f>IF($S1531="","",INDEX(Transjer!$E$6:$E$125,$B1531))</f>
        <v/>
      </c>
      <c r="J1531" s="19" t="str">
        <f>IF($S1531="","",INDEX(Skjermingsrenter!$B$6:$B$35,$C1531))</f>
        <v/>
      </c>
      <c r="K1531" s="20" t="str">
        <f t="shared" si="185"/>
        <v/>
      </c>
      <c r="L1531" s="21" t="str">
        <f>IF($S1531="","",IF($G1531&lt;YEAR($F1531),0,$H1531*SUMIFS(Utbytter!$D$6:$D$1005,Utbytter!$A$6:$A$1005,$E1531,Utbytter!$B$6:$B$1005,"&gt;="&amp;$K1531,Utbytter!$B$6:$B$1005,"&lt;="&amp;DATE($G1531,12,31))))</f>
        <v/>
      </c>
      <c r="M1531" s="21" t="str">
        <f t="shared" si="191"/>
        <v/>
      </c>
      <c r="N1531" s="21" t="str">
        <f t="shared" si="186"/>
        <v/>
      </c>
      <c r="O1531" s="21" t="str">
        <f t="shared" si="187"/>
        <v/>
      </c>
      <c r="P1531" s="21" t="str">
        <f t="shared" si="188"/>
        <v/>
      </c>
      <c r="Q1531" s="21" t="str">
        <f t="shared" si="189"/>
        <v/>
      </c>
      <c r="R1531" s="21" t="str">
        <f t="shared" si="190"/>
        <v/>
      </c>
      <c r="S1531" s="7" t="str">
        <f>IF(ROW()-5&lt;=Kontroll!$B$8,1,"")</f>
        <v/>
      </c>
    </row>
    <row r="1532" spans="1:19" x14ac:dyDescent="0.2">
      <c r="A1532" s="7" t="str">
        <f t="shared" si="184"/>
        <v/>
      </c>
      <c r="B1532" s="7" t="str">
        <f>IF($S1532="","",INT(($A1532-1)/Kontroll!$B$6)+1)</f>
        <v/>
      </c>
      <c r="C1532" s="7" t="str">
        <f>IF($S1532="","",MOD($A1532-1,Kontroll!$B$6)+1)</f>
        <v/>
      </c>
      <c r="D1532" s="15" t="str">
        <f>IF($S1532="","",INDEX(Transjer!$A$6:$A$125,$B1532))</f>
        <v/>
      </c>
      <c r="E1532" s="15" t="str">
        <f>IF($S1532="","",INDEX(Transjer!$B$6:$B$125,$B1532))</f>
        <v/>
      </c>
      <c r="F1532" s="16" t="str">
        <f>IF($S1532="","",INDEX(Transjer!$C$6:$C$125,$B1532))</f>
        <v/>
      </c>
      <c r="G1532" s="17" t="str">
        <f>IF($S1532="","",INDEX(Skjermingsrenter!$A$6:$A$35,$C1532))</f>
        <v/>
      </c>
      <c r="H1532" s="18" t="str">
        <f>IF($S1532="","",INDEX(Transjer!$D$6:$D$125,$B1532))</f>
        <v/>
      </c>
      <c r="I1532" s="18" t="str">
        <f>IF($S1532="","",INDEX(Transjer!$E$6:$E$125,$B1532))</f>
        <v/>
      </c>
      <c r="J1532" s="19" t="str">
        <f>IF($S1532="","",INDEX(Skjermingsrenter!$B$6:$B$35,$C1532))</f>
        <v/>
      </c>
      <c r="K1532" s="20" t="str">
        <f t="shared" si="185"/>
        <v/>
      </c>
      <c r="L1532" s="21" t="str">
        <f>IF($S1532="","",IF($G1532&lt;YEAR($F1532),0,$H1532*SUMIFS(Utbytter!$D$6:$D$1005,Utbytter!$A$6:$A$1005,$E1532,Utbytter!$B$6:$B$1005,"&gt;="&amp;$K1532,Utbytter!$B$6:$B$1005,"&lt;="&amp;DATE($G1532,12,31))))</f>
        <v/>
      </c>
      <c r="M1532" s="21" t="str">
        <f t="shared" si="191"/>
        <v/>
      </c>
      <c r="N1532" s="21" t="str">
        <f t="shared" si="186"/>
        <v/>
      </c>
      <c r="O1532" s="21" t="str">
        <f t="shared" si="187"/>
        <v/>
      </c>
      <c r="P1532" s="21" t="str">
        <f t="shared" si="188"/>
        <v/>
      </c>
      <c r="Q1532" s="21" t="str">
        <f t="shared" si="189"/>
        <v/>
      </c>
      <c r="R1532" s="21" t="str">
        <f t="shared" si="190"/>
        <v/>
      </c>
      <c r="S1532" s="7" t="str">
        <f>IF(ROW()-5&lt;=Kontroll!$B$8,1,"")</f>
        <v/>
      </c>
    </row>
    <row r="1533" spans="1:19" x14ac:dyDescent="0.2">
      <c r="A1533" s="7" t="str">
        <f t="shared" si="184"/>
        <v/>
      </c>
      <c r="B1533" s="7" t="str">
        <f>IF($S1533="","",INT(($A1533-1)/Kontroll!$B$6)+1)</f>
        <v/>
      </c>
      <c r="C1533" s="7" t="str">
        <f>IF($S1533="","",MOD($A1533-1,Kontroll!$B$6)+1)</f>
        <v/>
      </c>
      <c r="D1533" s="15" t="str">
        <f>IF($S1533="","",INDEX(Transjer!$A$6:$A$125,$B1533))</f>
        <v/>
      </c>
      <c r="E1533" s="15" t="str">
        <f>IF($S1533="","",INDEX(Transjer!$B$6:$B$125,$B1533))</f>
        <v/>
      </c>
      <c r="F1533" s="16" t="str">
        <f>IF($S1533="","",INDEX(Transjer!$C$6:$C$125,$B1533))</f>
        <v/>
      </c>
      <c r="G1533" s="17" t="str">
        <f>IF($S1533="","",INDEX(Skjermingsrenter!$A$6:$A$35,$C1533))</f>
        <v/>
      </c>
      <c r="H1533" s="18" t="str">
        <f>IF($S1533="","",INDEX(Transjer!$D$6:$D$125,$B1533))</f>
        <v/>
      </c>
      <c r="I1533" s="18" t="str">
        <f>IF($S1533="","",INDEX(Transjer!$E$6:$E$125,$B1533))</f>
        <v/>
      </c>
      <c r="J1533" s="19" t="str">
        <f>IF($S1533="","",INDEX(Skjermingsrenter!$B$6:$B$35,$C1533))</f>
        <v/>
      </c>
      <c r="K1533" s="20" t="str">
        <f t="shared" si="185"/>
        <v/>
      </c>
      <c r="L1533" s="21" t="str">
        <f>IF($S1533="","",IF($G1533&lt;YEAR($F1533),0,$H1533*SUMIFS(Utbytter!$D$6:$D$1005,Utbytter!$A$6:$A$1005,$E1533,Utbytter!$B$6:$B$1005,"&gt;="&amp;$K1533,Utbytter!$B$6:$B$1005,"&lt;="&amp;DATE($G1533,12,31))))</f>
        <v/>
      </c>
      <c r="M1533" s="21" t="str">
        <f t="shared" si="191"/>
        <v/>
      </c>
      <c r="N1533" s="21" t="str">
        <f t="shared" si="186"/>
        <v/>
      </c>
      <c r="O1533" s="21" t="str">
        <f t="shared" si="187"/>
        <v/>
      </c>
      <c r="P1533" s="21" t="str">
        <f t="shared" si="188"/>
        <v/>
      </c>
      <c r="Q1533" s="21" t="str">
        <f t="shared" si="189"/>
        <v/>
      </c>
      <c r="R1533" s="21" t="str">
        <f t="shared" si="190"/>
        <v/>
      </c>
      <c r="S1533" s="7" t="str">
        <f>IF(ROW()-5&lt;=Kontroll!$B$8,1,"")</f>
        <v/>
      </c>
    </row>
    <row r="1534" spans="1:19" x14ac:dyDescent="0.2">
      <c r="A1534" s="7" t="str">
        <f t="shared" si="184"/>
        <v/>
      </c>
      <c r="B1534" s="7" t="str">
        <f>IF($S1534="","",INT(($A1534-1)/Kontroll!$B$6)+1)</f>
        <v/>
      </c>
      <c r="C1534" s="7" t="str">
        <f>IF($S1534="","",MOD($A1534-1,Kontroll!$B$6)+1)</f>
        <v/>
      </c>
      <c r="D1534" s="15" t="str">
        <f>IF($S1534="","",INDEX(Transjer!$A$6:$A$125,$B1534))</f>
        <v/>
      </c>
      <c r="E1534" s="15" t="str">
        <f>IF($S1534="","",INDEX(Transjer!$B$6:$B$125,$B1534))</f>
        <v/>
      </c>
      <c r="F1534" s="16" t="str">
        <f>IF($S1534="","",INDEX(Transjer!$C$6:$C$125,$B1534))</f>
        <v/>
      </c>
      <c r="G1534" s="17" t="str">
        <f>IF($S1534="","",INDEX(Skjermingsrenter!$A$6:$A$35,$C1534))</f>
        <v/>
      </c>
      <c r="H1534" s="18" t="str">
        <f>IF($S1534="","",INDEX(Transjer!$D$6:$D$125,$B1534))</f>
        <v/>
      </c>
      <c r="I1534" s="18" t="str">
        <f>IF($S1534="","",INDEX(Transjer!$E$6:$E$125,$B1534))</f>
        <v/>
      </c>
      <c r="J1534" s="19" t="str">
        <f>IF($S1534="","",INDEX(Skjermingsrenter!$B$6:$B$35,$C1534))</f>
        <v/>
      </c>
      <c r="K1534" s="20" t="str">
        <f t="shared" si="185"/>
        <v/>
      </c>
      <c r="L1534" s="21" t="str">
        <f>IF($S1534="","",IF($G1534&lt;YEAR($F1534),0,$H1534*SUMIFS(Utbytter!$D$6:$D$1005,Utbytter!$A$6:$A$1005,$E1534,Utbytter!$B$6:$B$1005,"&gt;="&amp;$K1534,Utbytter!$B$6:$B$1005,"&lt;="&amp;DATE($G1534,12,31))))</f>
        <v/>
      </c>
      <c r="M1534" s="21" t="str">
        <f t="shared" si="191"/>
        <v/>
      </c>
      <c r="N1534" s="21" t="str">
        <f t="shared" si="186"/>
        <v/>
      </c>
      <c r="O1534" s="21" t="str">
        <f t="shared" si="187"/>
        <v/>
      </c>
      <c r="P1534" s="21" t="str">
        <f t="shared" si="188"/>
        <v/>
      </c>
      <c r="Q1534" s="21" t="str">
        <f t="shared" si="189"/>
        <v/>
      </c>
      <c r="R1534" s="21" t="str">
        <f t="shared" si="190"/>
        <v/>
      </c>
      <c r="S1534" s="7" t="str">
        <f>IF(ROW()-5&lt;=Kontroll!$B$8,1,"")</f>
        <v/>
      </c>
    </row>
    <row r="1535" spans="1:19" x14ac:dyDescent="0.2">
      <c r="A1535" s="7" t="str">
        <f t="shared" si="184"/>
        <v/>
      </c>
      <c r="B1535" s="7" t="str">
        <f>IF($S1535="","",INT(($A1535-1)/Kontroll!$B$6)+1)</f>
        <v/>
      </c>
      <c r="C1535" s="7" t="str">
        <f>IF($S1535="","",MOD($A1535-1,Kontroll!$B$6)+1)</f>
        <v/>
      </c>
      <c r="D1535" s="15" t="str">
        <f>IF($S1535="","",INDEX(Transjer!$A$6:$A$125,$B1535))</f>
        <v/>
      </c>
      <c r="E1535" s="15" t="str">
        <f>IF($S1535="","",INDEX(Transjer!$B$6:$B$125,$B1535))</f>
        <v/>
      </c>
      <c r="F1535" s="16" t="str">
        <f>IF($S1535="","",INDEX(Transjer!$C$6:$C$125,$B1535))</f>
        <v/>
      </c>
      <c r="G1535" s="17" t="str">
        <f>IF($S1535="","",INDEX(Skjermingsrenter!$A$6:$A$35,$C1535))</f>
        <v/>
      </c>
      <c r="H1535" s="18" t="str">
        <f>IF($S1535="","",INDEX(Transjer!$D$6:$D$125,$B1535))</f>
        <v/>
      </c>
      <c r="I1535" s="18" t="str">
        <f>IF($S1535="","",INDEX(Transjer!$E$6:$E$125,$B1535))</f>
        <v/>
      </c>
      <c r="J1535" s="19" t="str">
        <f>IF($S1535="","",INDEX(Skjermingsrenter!$B$6:$B$35,$C1535))</f>
        <v/>
      </c>
      <c r="K1535" s="20" t="str">
        <f t="shared" si="185"/>
        <v/>
      </c>
      <c r="L1535" s="21" t="str">
        <f>IF($S1535="","",IF($G1535&lt;YEAR($F1535),0,$H1535*SUMIFS(Utbytter!$D$6:$D$1005,Utbytter!$A$6:$A$1005,$E1535,Utbytter!$B$6:$B$1005,"&gt;="&amp;$K1535,Utbytter!$B$6:$B$1005,"&lt;="&amp;DATE($G1535,12,31))))</f>
        <v/>
      </c>
      <c r="M1535" s="21" t="str">
        <f t="shared" si="191"/>
        <v/>
      </c>
      <c r="N1535" s="21" t="str">
        <f t="shared" si="186"/>
        <v/>
      </c>
      <c r="O1535" s="21" t="str">
        <f t="shared" si="187"/>
        <v/>
      </c>
      <c r="P1535" s="21" t="str">
        <f t="shared" si="188"/>
        <v/>
      </c>
      <c r="Q1535" s="21" t="str">
        <f t="shared" si="189"/>
        <v/>
      </c>
      <c r="R1535" s="21" t="str">
        <f t="shared" si="190"/>
        <v/>
      </c>
      <c r="S1535" s="7" t="str">
        <f>IF(ROW()-5&lt;=Kontroll!$B$8,1,"")</f>
        <v/>
      </c>
    </row>
    <row r="1536" spans="1:19" x14ac:dyDescent="0.2">
      <c r="A1536" s="7" t="str">
        <f t="shared" si="184"/>
        <v/>
      </c>
      <c r="B1536" s="7" t="str">
        <f>IF($S1536="","",INT(($A1536-1)/Kontroll!$B$6)+1)</f>
        <v/>
      </c>
      <c r="C1536" s="7" t="str">
        <f>IF($S1536="","",MOD($A1536-1,Kontroll!$B$6)+1)</f>
        <v/>
      </c>
      <c r="D1536" s="15" t="str">
        <f>IF($S1536="","",INDEX(Transjer!$A$6:$A$125,$B1536))</f>
        <v/>
      </c>
      <c r="E1536" s="15" t="str">
        <f>IF($S1536="","",INDEX(Transjer!$B$6:$B$125,$B1536))</f>
        <v/>
      </c>
      <c r="F1536" s="16" t="str">
        <f>IF($S1536="","",INDEX(Transjer!$C$6:$C$125,$B1536))</f>
        <v/>
      </c>
      <c r="G1536" s="17" t="str">
        <f>IF($S1536="","",INDEX(Skjermingsrenter!$A$6:$A$35,$C1536))</f>
        <v/>
      </c>
      <c r="H1536" s="18" t="str">
        <f>IF($S1536="","",INDEX(Transjer!$D$6:$D$125,$B1536))</f>
        <v/>
      </c>
      <c r="I1536" s="18" t="str">
        <f>IF($S1536="","",INDEX(Transjer!$E$6:$E$125,$B1536))</f>
        <v/>
      </c>
      <c r="J1536" s="19" t="str">
        <f>IF($S1536="","",INDEX(Skjermingsrenter!$B$6:$B$35,$C1536))</f>
        <v/>
      </c>
      <c r="K1536" s="20" t="str">
        <f t="shared" si="185"/>
        <v/>
      </c>
      <c r="L1536" s="21" t="str">
        <f>IF($S1536="","",IF($G1536&lt;YEAR($F1536),0,$H1536*SUMIFS(Utbytter!$D$6:$D$1005,Utbytter!$A$6:$A$1005,$E1536,Utbytter!$B$6:$B$1005,"&gt;="&amp;$K1536,Utbytter!$B$6:$B$1005,"&lt;="&amp;DATE($G1536,12,31))))</f>
        <v/>
      </c>
      <c r="M1536" s="21" t="str">
        <f t="shared" si="191"/>
        <v/>
      </c>
      <c r="N1536" s="21" t="str">
        <f t="shared" si="186"/>
        <v/>
      </c>
      <c r="O1536" s="21" t="str">
        <f t="shared" si="187"/>
        <v/>
      </c>
      <c r="P1536" s="21" t="str">
        <f t="shared" si="188"/>
        <v/>
      </c>
      <c r="Q1536" s="21" t="str">
        <f t="shared" si="189"/>
        <v/>
      </c>
      <c r="R1536" s="21" t="str">
        <f t="shared" si="190"/>
        <v/>
      </c>
      <c r="S1536" s="7" t="str">
        <f>IF(ROW()-5&lt;=Kontroll!$B$8,1,"")</f>
        <v/>
      </c>
    </row>
    <row r="1537" spans="1:19" x14ac:dyDescent="0.2">
      <c r="A1537" s="7" t="str">
        <f t="shared" si="184"/>
        <v/>
      </c>
      <c r="B1537" s="7" t="str">
        <f>IF($S1537="","",INT(($A1537-1)/Kontroll!$B$6)+1)</f>
        <v/>
      </c>
      <c r="C1537" s="7" t="str">
        <f>IF($S1537="","",MOD($A1537-1,Kontroll!$B$6)+1)</f>
        <v/>
      </c>
      <c r="D1537" s="15" t="str">
        <f>IF($S1537="","",INDEX(Transjer!$A$6:$A$125,$B1537))</f>
        <v/>
      </c>
      <c r="E1537" s="15" t="str">
        <f>IF($S1537="","",INDEX(Transjer!$B$6:$B$125,$B1537))</f>
        <v/>
      </c>
      <c r="F1537" s="16" t="str">
        <f>IF($S1537="","",INDEX(Transjer!$C$6:$C$125,$B1537))</f>
        <v/>
      </c>
      <c r="G1537" s="17" t="str">
        <f>IF($S1537="","",INDEX(Skjermingsrenter!$A$6:$A$35,$C1537))</f>
        <v/>
      </c>
      <c r="H1537" s="18" t="str">
        <f>IF($S1537="","",INDEX(Transjer!$D$6:$D$125,$B1537))</f>
        <v/>
      </c>
      <c r="I1537" s="18" t="str">
        <f>IF($S1537="","",INDEX(Transjer!$E$6:$E$125,$B1537))</f>
        <v/>
      </c>
      <c r="J1537" s="19" t="str">
        <f>IF($S1537="","",INDEX(Skjermingsrenter!$B$6:$B$35,$C1537))</f>
        <v/>
      </c>
      <c r="K1537" s="20" t="str">
        <f t="shared" si="185"/>
        <v/>
      </c>
      <c r="L1537" s="21" t="str">
        <f>IF($S1537="","",IF($G1537&lt;YEAR($F1537),0,$H1537*SUMIFS(Utbytter!$D$6:$D$1005,Utbytter!$A$6:$A$1005,$E1537,Utbytter!$B$6:$B$1005,"&gt;="&amp;$K1537,Utbytter!$B$6:$B$1005,"&lt;="&amp;DATE($G1537,12,31))))</f>
        <v/>
      </c>
      <c r="M1537" s="21" t="str">
        <f t="shared" si="191"/>
        <v/>
      </c>
      <c r="N1537" s="21" t="str">
        <f t="shared" si="186"/>
        <v/>
      </c>
      <c r="O1537" s="21" t="str">
        <f t="shared" si="187"/>
        <v/>
      </c>
      <c r="P1537" s="21" t="str">
        <f t="shared" si="188"/>
        <v/>
      </c>
      <c r="Q1537" s="21" t="str">
        <f t="shared" si="189"/>
        <v/>
      </c>
      <c r="R1537" s="21" t="str">
        <f t="shared" si="190"/>
        <v/>
      </c>
      <c r="S1537" s="7" t="str">
        <f>IF(ROW()-5&lt;=Kontroll!$B$8,1,"")</f>
        <v/>
      </c>
    </row>
    <row r="1538" spans="1:19" x14ac:dyDescent="0.2">
      <c r="A1538" s="7" t="str">
        <f t="shared" si="184"/>
        <v/>
      </c>
      <c r="B1538" s="7" t="str">
        <f>IF($S1538="","",INT(($A1538-1)/Kontroll!$B$6)+1)</f>
        <v/>
      </c>
      <c r="C1538" s="7" t="str">
        <f>IF($S1538="","",MOD($A1538-1,Kontroll!$B$6)+1)</f>
        <v/>
      </c>
      <c r="D1538" s="15" t="str">
        <f>IF($S1538="","",INDEX(Transjer!$A$6:$A$125,$B1538))</f>
        <v/>
      </c>
      <c r="E1538" s="15" t="str">
        <f>IF($S1538="","",INDEX(Transjer!$B$6:$B$125,$B1538))</f>
        <v/>
      </c>
      <c r="F1538" s="16" t="str">
        <f>IF($S1538="","",INDEX(Transjer!$C$6:$C$125,$B1538))</f>
        <v/>
      </c>
      <c r="G1538" s="17" t="str">
        <f>IF($S1538="","",INDEX(Skjermingsrenter!$A$6:$A$35,$C1538))</f>
        <v/>
      </c>
      <c r="H1538" s="18" t="str">
        <f>IF($S1538="","",INDEX(Transjer!$D$6:$D$125,$B1538))</f>
        <v/>
      </c>
      <c r="I1538" s="18" t="str">
        <f>IF($S1538="","",INDEX(Transjer!$E$6:$E$125,$B1538))</f>
        <v/>
      </c>
      <c r="J1538" s="19" t="str">
        <f>IF($S1538="","",INDEX(Skjermingsrenter!$B$6:$B$35,$C1538))</f>
        <v/>
      </c>
      <c r="K1538" s="20" t="str">
        <f t="shared" si="185"/>
        <v/>
      </c>
      <c r="L1538" s="21" t="str">
        <f>IF($S1538="","",IF($G1538&lt;YEAR($F1538),0,$H1538*SUMIFS(Utbytter!$D$6:$D$1005,Utbytter!$A$6:$A$1005,$E1538,Utbytter!$B$6:$B$1005,"&gt;="&amp;$K1538,Utbytter!$B$6:$B$1005,"&lt;="&amp;DATE($G1538,12,31))))</f>
        <v/>
      </c>
      <c r="M1538" s="21" t="str">
        <f t="shared" si="191"/>
        <v/>
      </c>
      <c r="N1538" s="21" t="str">
        <f t="shared" si="186"/>
        <v/>
      </c>
      <c r="O1538" s="21" t="str">
        <f t="shared" si="187"/>
        <v/>
      </c>
      <c r="P1538" s="21" t="str">
        <f t="shared" si="188"/>
        <v/>
      </c>
      <c r="Q1538" s="21" t="str">
        <f t="shared" si="189"/>
        <v/>
      </c>
      <c r="R1538" s="21" t="str">
        <f t="shared" si="190"/>
        <v/>
      </c>
      <c r="S1538" s="7" t="str">
        <f>IF(ROW()-5&lt;=Kontroll!$B$8,1,"")</f>
        <v/>
      </c>
    </row>
    <row r="1539" spans="1:19" x14ac:dyDescent="0.2">
      <c r="A1539" s="7" t="str">
        <f t="shared" si="184"/>
        <v/>
      </c>
      <c r="B1539" s="7" t="str">
        <f>IF($S1539="","",INT(($A1539-1)/Kontroll!$B$6)+1)</f>
        <v/>
      </c>
      <c r="C1539" s="7" t="str">
        <f>IF($S1539="","",MOD($A1539-1,Kontroll!$B$6)+1)</f>
        <v/>
      </c>
      <c r="D1539" s="15" t="str">
        <f>IF($S1539="","",INDEX(Transjer!$A$6:$A$125,$B1539))</f>
        <v/>
      </c>
      <c r="E1539" s="15" t="str">
        <f>IF($S1539="","",INDEX(Transjer!$B$6:$B$125,$B1539))</f>
        <v/>
      </c>
      <c r="F1539" s="16" t="str">
        <f>IF($S1539="","",INDEX(Transjer!$C$6:$C$125,$B1539))</f>
        <v/>
      </c>
      <c r="G1539" s="17" t="str">
        <f>IF($S1539="","",INDEX(Skjermingsrenter!$A$6:$A$35,$C1539))</f>
        <v/>
      </c>
      <c r="H1539" s="18" t="str">
        <f>IF($S1539="","",INDEX(Transjer!$D$6:$D$125,$B1539))</f>
        <v/>
      </c>
      <c r="I1539" s="18" t="str">
        <f>IF($S1539="","",INDEX(Transjer!$E$6:$E$125,$B1539))</f>
        <v/>
      </c>
      <c r="J1539" s="19" t="str">
        <f>IF($S1539="","",INDEX(Skjermingsrenter!$B$6:$B$35,$C1539))</f>
        <v/>
      </c>
      <c r="K1539" s="20" t="str">
        <f t="shared" si="185"/>
        <v/>
      </c>
      <c r="L1539" s="21" t="str">
        <f>IF($S1539="","",IF($G1539&lt;YEAR($F1539),0,$H1539*SUMIFS(Utbytter!$D$6:$D$1005,Utbytter!$A$6:$A$1005,$E1539,Utbytter!$B$6:$B$1005,"&gt;="&amp;$K1539,Utbytter!$B$6:$B$1005,"&lt;="&amp;DATE($G1539,12,31))))</f>
        <v/>
      </c>
      <c r="M1539" s="21" t="str">
        <f t="shared" si="191"/>
        <v/>
      </c>
      <c r="N1539" s="21" t="str">
        <f t="shared" si="186"/>
        <v/>
      </c>
      <c r="O1539" s="21" t="str">
        <f t="shared" si="187"/>
        <v/>
      </c>
      <c r="P1539" s="21" t="str">
        <f t="shared" si="188"/>
        <v/>
      </c>
      <c r="Q1539" s="21" t="str">
        <f t="shared" si="189"/>
        <v/>
      </c>
      <c r="R1539" s="21" t="str">
        <f t="shared" si="190"/>
        <v/>
      </c>
      <c r="S1539" s="7" t="str">
        <f>IF(ROW()-5&lt;=Kontroll!$B$8,1,"")</f>
        <v/>
      </c>
    </row>
    <row r="1540" spans="1:19" x14ac:dyDescent="0.2">
      <c r="A1540" s="7" t="str">
        <f t="shared" si="184"/>
        <v/>
      </c>
      <c r="B1540" s="7" t="str">
        <f>IF($S1540="","",INT(($A1540-1)/Kontroll!$B$6)+1)</f>
        <v/>
      </c>
      <c r="C1540" s="7" t="str">
        <f>IF($S1540="","",MOD($A1540-1,Kontroll!$B$6)+1)</f>
        <v/>
      </c>
      <c r="D1540" s="15" t="str">
        <f>IF($S1540="","",INDEX(Transjer!$A$6:$A$125,$B1540))</f>
        <v/>
      </c>
      <c r="E1540" s="15" t="str">
        <f>IF($S1540="","",INDEX(Transjer!$B$6:$B$125,$B1540))</f>
        <v/>
      </c>
      <c r="F1540" s="16" t="str">
        <f>IF($S1540="","",INDEX(Transjer!$C$6:$C$125,$B1540))</f>
        <v/>
      </c>
      <c r="G1540" s="17" t="str">
        <f>IF($S1540="","",INDEX(Skjermingsrenter!$A$6:$A$35,$C1540))</f>
        <v/>
      </c>
      <c r="H1540" s="18" t="str">
        <f>IF($S1540="","",INDEX(Transjer!$D$6:$D$125,$B1540))</f>
        <v/>
      </c>
      <c r="I1540" s="18" t="str">
        <f>IF($S1540="","",INDEX(Transjer!$E$6:$E$125,$B1540))</f>
        <v/>
      </c>
      <c r="J1540" s="19" t="str">
        <f>IF($S1540="","",INDEX(Skjermingsrenter!$B$6:$B$35,$C1540))</f>
        <v/>
      </c>
      <c r="K1540" s="20" t="str">
        <f t="shared" si="185"/>
        <v/>
      </c>
      <c r="L1540" s="21" t="str">
        <f>IF($S1540="","",IF($G1540&lt;YEAR($F1540),0,$H1540*SUMIFS(Utbytter!$D$6:$D$1005,Utbytter!$A$6:$A$1005,$E1540,Utbytter!$B$6:$B$1005,"&gt;="&amp;$K1540,Utbytter!$B$6:$B$1005,"&lt;="&amp;DATE($G1540,12,31))))</f>
        <v/>
      </c>
      <c r="M1540" s="21" t="str">
        <f t="shared" si="191"/>
        <v/>
      </c>
      <c r="N1540" s="21" t="str">
        <f t="shared" si="186"/>
        <v/>
      </c>
      <c r="O1540" s="21" t="str">
        <f t="shared" si="187"/>
        <v/>
      </c>
      <c r="P1540" s="21" t="str">
        <f t="shared" si="188"/>
        <v/>
      </c>
      <c r="Q1540" s="21" t="str">
        <f t="shared" si="189"/>
        <v/>
      </c>
      <c r="R1540" s="21" t="str">
        <f t="shared" si="190"/>
        <v/>
      </c>
      <c r="S1540" s="7" t="str">
        <f>IF(ROW()-5&lt;=Kontroll!$B$8,1,"")</f>
        <v/>
      </c>
    </row>
    <row r="1541" spans="1:19" x14ac:dyDescent="0.2">
      <c r="A1541" s="7" t="str">
        <f t="shared" si="184"/>
        <v/>
      </c>
      <c r="B1541" s="7" t="str">
        <f>IF($S1541="","",INT(($A1541-1)/Kontroll!$B$6)+1)</f>
        <v/>
      </c>
      <c r="C1541" s="7" t="str">
        <f>IF($S1541="","",MOD($A1541-1,Kontroll!$B$6)+1)</f>
        <v/>
      </c>
      <c r="D1541" s="15" t="str">
        <f>IF($S1541="","",INDEX(Transjer!$A$6:$A$125,$B1541))</f>
        <v/>
      </c>
      <c r="E1541" s="15" t="str">
        <f>IF($S1541="","",INDEX(Transjer!$B$6:$B$125,$B1541))</f>
        <v/>
      </c>
      <c r="F1541" s="16" t="str">
        <f>IF($S1541="","",INDEX(Transjer!$C$6:$C$125,$B1541))</f>
        <v/>
      </c>
      <c r="G1541" s="17" t="str">
        <f>IF($S1541="","",INDEX(Skjermingsrenter!$A$6:$A$35,$C1541))</f>
        <v/>
      </c>
      <c r="H1541" s="18" t="str">
        <f>IF($S1541="","",INDEX(Transjer!$D$6:$D$125,$B1541))</f>
        <v/>
      </c>
      <c r="I1541" s="18" t="str">
        <f>IF($S1541="","",INDEX(Transjer!$E$6:$E$125,$B1541))</f>
        <v/>
      </c>
      <c r="J1541" s="19" t="str">
        <f>IF($S1541="","",INDEX(Skjermingsrenter!$B$6:$B$35,$C1541))</f>
        <v/>
      </c>
      <c r="K1541" s="20" t="str">
        <f t="shared" si="185"/>
        <v/>
      </c>
      <c r="L1541" s="21" t="str">
        <f>IF($S1541="","",IF($G1541&lt;YEAR($F1541),0,$H1541*SUMIFS(Utbytter!$D$6:$D$1005,Utbytter!$A$6:$A$1005,$E1541,Utbytter!$B$6:$B$1005,"&gt;="&amp;$K1541,Utbytter!$B$6:$B$1005,"&lt;="&amp;DATE($G1541,12,31))))</f>
        <v/>
      </c>
      <c r="M1541" s="21" t="str">
        <f t="shared" si="191"/>
        <v/>
      </c>
      <c r="N1541" s="21" t="str">
        <f t="shared" si="186"/>
        <v/>
      </c>
      <c r="O1541" s="21" t="str">
        <f t="shared" si="187"/>
        <v/>
      </c>
      <c r="P1541" s="21" t="str">
        <f t="shared" si="188"/>
        <v/>
      </c>
      <c r="Q1541" s="21" t="str">
        <f t="shared" si="189"/>
        <v/>
      </c>
      <c r="R1541" s="21" t="str">
        <f t="shared" si="190"/>
        <v/>
      </c>
      <c r="S1541" s="7" t="str">
        <f>IF(ROW()-5&lt;=Kontroll!$B$8,1,"")</f>
        <v/>
      </c>
    </row>
    <row r="1542" spans="1:19" x14ac:dyDescent="0.2">
      <c r="A1542" s="7" t="str">
        <f t="shared" ref="A1542:A1605" si="192">IF($S1542="","",ROW()-5)</f>
        <v/>
      </c>
      <c r="B1542" s="7" t="str">
        <f>IF($S1542="","",INT(($A1542-1)/Kontroll!$B$6)+1)</f>
        <v/>
      </c>
      <c r="C1542" s="7" t="str">
        <f>IF($S1542="","",MOD($A1542-1,Kontroll!$B$6)+1)</f>
        <v/>
      </c>
      <c r="D1542" s="15" t="str">
        <f>IF($S1542="","",INDEX(Transjer!$A$6:$A$125,$B1542))</f>
        <v/>
      </c>
      <c r="E1542" s="15" t="str">
        <f>IF($S1542="","",INDEX(Transjer!$B$6:$B$125,$B1542))</f>
        <v/>
      </c>
      <c r="F1542" s="16" t="str">
        <f>IF($S1542="","",INDEX(Transjer!$C$6:$C$125,$B1542))</f>
        <v/>
      </c>
      <c r="G1542" s="17" t="str">
        <f>IF($S1542="","",INDEX(Skjermingsrenter!$A$6:$A$35,$C1542))</f>
        <v/>
      </c>
      <c r="H1542" s="18" t="str">
        <f>IF($S1542="","",INDEX(Transjer!$D$6:$D$125,$B1542))</f>
        <v/>
      </c>
      <c r="I1542" s="18" t="str">
        <f>IF($S1542="","",INDEX(Transjer!$E$6:$E$125,$B1542))</f>
        <v/>
      </c>
      <c r="J1542" s="19" t="str">
        <f>IF($S1542="","",INDEX(Skjermingsrenter!$B$6:$B$35,$C1542))</f>
        <v/>
      </c>
      <c r="K1542" s="20" t="str">
        <f t="shared" ref="K1542:K1605" si="193">IF($S1542="","",MAX(DATE($G1542,1,1),$F1542))</f>
        <v/>
      </c>
      <c r="L1542" s="21" t="str">
        <f>IF($S1542="","",IF($G1542&lt;YEAR($F1542),0,$H1542*SUMIFS(Utbytter!$D$6:$D$1005,Utbytter!$A$6:$A$1005,$E1542,Utbytter!$B$6:$B$1005,"&gt;="&amp;$K1542,Utbytter!$B$6:$B$1005,"&lt;="&amp;DATE($G1542,12,31))))</f>
        <v/>
      </c>
      <c r="M1542" s="21" t="str">
        <f t="shared" si="191"/>
        <v/>
      </c>
      <c r="N1542" s="21" t="str">
        <f t="shared" ref="N1542:N1605" si="194">IF($S1542="","",IF($F1542&lt;=DATE($G1542,12,31),($I1542+$M1542)*$J1542,0))</f>
        <v/>
      </c>
      <c r="O1542" s="21" t="str">
        <f t="shared" ref="O1542:O1605" si="195">IF($S1542="","",$M1542+$N1542)</f>
        <v/>
      </c>
      <c r="P1542" s="21" t="str">
        <f t="shared" ref="P1542:P1605" si="196">IF($S1542="","",MIN($L1542,$O1542))</f>
        <v/>
      </c>
      <c r="Q1542" s="21" t="str">
        <f t="shared" ref="Q1542:Q1605" si="197">IF($S1542="","",$O1542-$P1542)</f>
        <v/>
      </c>
      <c r="R1542" s="21" t="str">
        <f t="shared" ref="R1542:R1605" si="198">IF($S1542="","",$L1542-$P1542)</f>
        <v/>
      </c>
      <c r="S1542" s="7" t="str">
        <f>IF(ROW()-5&lt;=Kontroll!$B$8,1,"")</f>
        <v/>
      </c>
    </row>
    <row r="1543" spans="1:19" x14ac:dyDescent="0.2">
      <c r="A1543" s="7" t="str">
        <f t="shared" si="192"/>
        <v/>
      </c>
      <c r="B1543" s="7" t="str">
        <f>IF($S1543="","",INT(($A1543-1)/Kontroll!$B$6)+1)</f>
        <v/>
      </c>
      <c r="C1543" s="7" t="str">
        <f>IF($S1543="","",MOD($A1543-1,Kontroll!$B$6)+1)</f>
        <v/>
      </c>
      <c r="D1543" s="15" t="str">
        <f>IF($S1543="","",INDEX(Transjer!$A$6:$A$125,$B1543))</f>
        <v/>
      </c>
      <c r="E1543" s="15" t="str">
        <f>IF($S1543="","",INDEX(Transjer!$B$6:$B$125,$B1543))</f>
        <v/>
      </c>
      <c r="F1543" s="16" t="str">
        <f>IF($S1543="","",INDEX(Transjer!$C$6:$C$125,$B1543))</f>
        <v/>
      </c>
      <c r="G1543" s="17" t="str">
        <f>IF($S1543="","",INDEX(Skjermingsrenter!$A$6:$A$35,$C1543))</f>
        <v/>
      </c>
      <c r="H1543" s="18" t="str">
        <f>IF($S1543="","",INDEX(Transjer!$D$6:$D$125,$B1543))</f>
        <v/>
      </c>
      <c r="I1543" s="18" t="str">
        <f>IF($S1543="","",INDEX(Transjer!$E$6:$E$125,$B1543))</f>
        <v/>
      </c>
      <c r="J1543" s="19" t="str">
        <f>IF($S1543="","",INDEX(Skjermingsrenter!$B$6:$B$35,$C1543))</f>
        <v/>
      </c>
      <c r="K1543" s="20" t="str">
        <f t="shared" si="193"/>
        <v/>
      </c>
      <c r="L1543" s="21" t="str">
        <f>IF($S1543="","",IF($G1543&lt;YEAR($F1543),0,$H1543*SUMIFS(Utbytter!$D$6:$D$1005,Utbytter!$A$6:$A$1005,$E1543,Utbytter!$B$6:$B$1005,"&gt;="&amp;$K1543,Utbytter!$B$6:$B$1005,"&lt;="&amp;DATE($G1543,12,31))))</f>
        <v/>
      </c>
      <c r="M1543" s="21" t="str">
        <f t="shared" ref="M1543:M1606" si="199">IF($S1543="","",IF($C1543=1,0,IF($D1543=$D1542,$Q1542,0)))</f>
        <v/>
      </c>
      <c r="N1543" s="21" t="str">
        <f t="shared" si="194"/>
        <v/>
      </c>
      <c r="O1543" s="21" t="str">
        <f t="shared" si="195"/>
        <v/>
      </c>
      <c r="P1543" s="21" t="str">
        <f t="shared" si="196"/>
        <v/>
      </c>
      <c r="Q1543" s="21" t="str">
        <f t="shared" si="197"/>
        <v/>
      </c>
      <c r="R1543" s="21" t="str">
        <f t="shared" si="198"/>
        <v/>
      </c>
      <c r="S1543" s="7" t="str">
        <f>IF(ROW()-5&lt;=Kontroll!$B$8,1,"")</f>
        <v/>
      </c>
    </row>
    <row r="1544" spans="1:19" x14ac:dyDescent="0.2">
      <c r="A1544" s="7" t="str">
        <f t="shared" si="192"/>
        <v/>
      </c>
      <c r="B1544" s="7" t="str">
        <f>IF($S1544="","",INT(($A1544-1)/Kontroll!$B$6)+1)</f>
        <v/>
      </c>
      <c r="C1544" s="7" t="str">
        <f>IF($S1544="","",MOD($A1544-1,Kontroll!$B$6)+1)</f>
        <v/>
      </c>
      <c r="D1544" s="15" t="str">
        <f>IF($S1544="","",INDEX(Transjer!$A$6:$A$125,$B1544))</f>
        <v/>
      </c>
      <c r="E1544" s="15" t="str">
        <f>IF($S1544="","",INDEX(Transjer!$B$6:$B$125,$B1544))</f>
        <v/>
      </c>
      <c r="F1544" s="16" t="str">
        <f>IF($S1544="","",INDEX(Transjer!$C$6:$C$125,$B1544))</f>
        <v/>
      </c>
      <c r="G1544" s="17" t="str">
        <f>IF($S1544="","",INDEX(Skjermingsrenter!$A$6:$A$35,$C1544))</f>
        <v/>
      </c>
      <c r="H1544" s="18" t="str">
        <f>IF($S1544="","",INDEX(Transjer!$D$6:$D$125,$B1544))</f>
        <v/>
      </c>
      <c r="I1544" s="18" t="str">
        <f>IF($S1544="","",INDEX(Transjer!$E$6:$E$125,$B1544))</f>
        <v/>
      </c>
      <c r="J1544" s="19" t="str">
        <f>IF($S1544="","",INDEX(Skjermingsrenter!$B$6:$B$35,$C1544))</f>
        <v/>
      </c>
      <c r="K1544" s="20" t="str">
        <f t="shared" si="193"/>
        <v/>
      </c>
      <c r="L1544" s="21" t="str">
        <f>IF($S1544="","",IF($G1544&lt;YEAR($F1544),0,$H1544*SUMIFS(Utbytter!$D$6:$D$1005,Utbytter!$A$6:$A$1005,$E1544,Utbytter!$B$6:$B$1005,"&gt;="&amp;$K1544,Utbytter!$B$6:$B$1005,"&lt;="&amp;DATE($G1544,12,31))))</f>
        <v/>
      </c>
      <c r="M1544" s="21" t="str">
        <f t="shared" si="199"/>
        <v/>
      </c>
      <c r="N1544" s="21" t="str">
        <f t="shared" si="194"/>
        <v/>
      </c>
      <c r="O1544" s="21" t="str">
        <f t="shared" si="195"/>
        <v/>
      </c>
      <c r="P1544" s="21" t="str">
        <f t="shared" si="196"/>
        <v/>
      </c>
      <c r="Q1544" s="21" t="str">
        <f t="shared" si="197"/>
        <v/>
      </c>
      <c r="R1544" s="21" t="str">
        <f t="shared" si="198"/>
        <v/>
      </c>
      <c r="S1544" s="7" t="str">
        <f>IF(ROW()-5&lt;=Kontroll!$B$8,1,"")</f>
        <v/>
      </c>
    </row>
    <row r="1545" spans="1:19" x14ac:dyDescent="0.2">
      <c r="A1545" s="7" t="str">
        <f t="shared" si="192"/>
        <v/>
      </c>
      <c r="B1545" s="7" t="str">
        <f>IF($S1545="","",INT(($A1545-1)/Kontroll!$B$6)+1)</f>
        <v/>
      </c>
      <c r="C1545" s="7" t="str">
        <f>IF($S1545="","",MOD($A1545-1,Kontroll!$B$6)+1)</f>
        <v/>
      </c>
      <c r="D1545" s="15" t="str">
        <f>IF($S1545="","",INDEX(Transjer!$A$6:$A$125,$B1545))</f>
        <v/>
      </c>
      <c r="E1545" s="15" t="str">
        <f>IF($S1545="","",INDEX(Transjer!$B$6:$B$125,$B1545))</f>
        <v/>
      </c>
      <c r="F1545" s="16" t="str">
        <f>IF($S1545="","",INDEX(Transjer!$C$6:$C$125,$B1545))</f>
        <v/>
      </c>
      <c r="G1545" s="17" t="str">
        <f>IF($S1545="","",INDEX(Skjermingsrenter!$A$6:$A$35,$C1545))</f>
        <v/>
      </c>
      <c r="H1545" s="18" t="str">
        <f>IF($S1545="","",INDEX(Transjer!$D$6:$D$125,$B1545))</f>
        <v/>
      </c>
      <c r="I1545" s="18" t="str">
        <f>IF($S1545="","",INDEX(Transjer!$E$6:$E$125,$B1545))</f>
        <v/>
      </c>
      <c r="J1545" s="19" t="str">
        <f>IF($S1545="","",INDEX(Skjermingsrenter!$B$6:$B$35,$C1545))</f>
        <v/>
      </c>
      <c r="K1545" s="20" t="str">
        <f t="shared" si="193"/>
        <v/>
      </c>
      <c r="L1545" s="21" t="str">
        <f>IF($S1545="","",IF($G1545&lt;YEAR($F1545),0,$H1545*SUMIFS(Utbytter!$D$6:$D$1005,Utbytter!$A$6:$A$1005,$E1545,Utbytter!$B$6:$B$1005,"&gt;="&amp;$K1545,Utbytter!$B$6:$B$1005,"&lt;="&amp;DATE($G1545,12,31))))</f>
        <v/>
      </c>
      <c r="M1545" s="21" t="str">
        <f t="shared" si="199"/>
        <v/>
      </c>
      <c r="N1545" s="21" t="str">
        <f t="shared" si="194"/>
        <v/>
      </c>
      <c r="O1545" s="21" t="str">
        <f t="shared" si="195"/>
        <v/>
      </c>
      <c r="P1545" s="21" t="str">
        <f t="shared" si="196"/>
        <v/>
      </c>
      <c r="Q1545" s="21" t="str">
        <f t="shared" si="197"/>
        <v/>
      </c>
      <c r="R1545" s="21" t="str">
        <f t="shared" si="198"/>
        <v/>
      </c>
      <c r="S1545" s="7" t="str">
        <f>IF(ROW()-5&lt;=Kontroll!$B$8,1,"")</f>
        <v/>
      </c>
    </row>
    <row r="1546" spans="1:19" x14ac:dyDescent="0.2">
      <c r="A1546" s="7" t="str">
        <f t="shared" si="192"/>
        <v/>
      </c>
      <c r="B1546" s="7" t="str">
        <f>IF($S1546="","",INT(($A1546-1)/Kontroll!$B$6)+1)</f>
        <v/>
      </c>
      <c r="C1546" s="7" t="str">
        <f>IF($S1546="","",MOD($A1546-1,Kontroll!$B$6)+1)</f>
        <v/>
      </c>
      <c r="D1546" s="15" t="str">
        <f>IF($S1546="","",INDEX(Transjer!$A$6:$A$125,$B1546))</f>
        <v/>
      </c>
      <c r="E1546" s="15" t="str">
        <f>IF($S1546="","",INDEX(Transjer!$B$6:$B$125,$B1546))</f>
        <v/>
      </c>
      <c r="F1546" s="16" t="str">
        <f>IF($S1546="","",INDEX(Transjer!$C$6:$C$125,$B1546))</f>
        <v/>
      </c>
      <c r="G1546" s="17" t="str">
        <f>IF($S1546="","",INDEX(Skjermingsrenter!$A$6:$A$35,$C1546))</f>
        <v/>
      </c>
      <c r="H1546" s="18" t="str">
        <f>IF($S1546="","",INDEX(Transjer!$D$6:$D$125,$B1546))</f>
        <v/>
      </c>
      <c r="I1546" s="18" t="str">
        <f>IF($S1546="","",INDEX(Transjer!$E$6:$E$125,$B1546))</f>
        <v/>
      </c>
      <c r="J1546" s="19" t="str">
        <f>IF($S1546="","",INDEX(Skjermingsrenter!$B$6:$B$35,$C1546))</f>
        <v/>
      </c>
      <c r="K1546" s="20" t="str">
        <f t="shared" si="193"/>
        <v/>
      </c>
      <c r="L1546" s="21" t="str">
        <f>IF($S1546="","",IF($G1546&lt;YEAR($F1546),0,$H1546*SUMIFS(Utbytter!$D$6:$D$1005,Utbytter!$A$6:$A$1005,$E1546,Utbytter!$B$6:$B$1005,"&gt;="&amp;$K1546,Utbytter!$B$6:$B$1005,"&lt;="&amp;DATE($G1546,12,31))))</f>
        <v/>
      </c>
      <c r="M1546" s="21" t="str">
        <f t="shared" si="199"/>
        <v/>
      </c>
      <c r="N1546" s="21" t="str">
        <f t="shared" si="194"/>
        <v/>
      </c>
      <c r="O1546" s="21" t="str">
        <f t="shared" si="195"/>
        <v/>
      </c>
      <c r="P1546" s="21" t="str">
        <f t="shared" si="196"/>
        <v/>
      </c>
      <c r="Q1546" s="21" t="str">
        <f t="shared" si="197"/>
        <v/>
      </c>
      <c r="R1546" s="21" t="str">
        <f t="shared" si="198"/>
        <v/>
      </c>
      <c r="S1546" s="7" t="str">
        <f>IF(ROW()-5&lt;=Kontroll!$B$8,1,"")</f>
        <v/>
      </c>
    </row>
    <row r="1547" spans="1:19" x14ac:dyDescent="0.2">
      <c r="A1547" s="7" t="str">
        <f t="shared" si="192"/>
        <v/>
      </c>
      <c r="B1547" s="7" t="str">
        <f>IF($S1547="","",INT(($A1547-1)/Kontroll!$B$6)+1)</f>
        <v/>
      </c>
      <c r="C1547" s="7" t="str">
        <f>IF($S1547="","",MOD($A1547-1,Kontroll!$B$6)+1)</f>
        <v/>
      </c>
      <c r="D1547" s="15" t="str">
        <f>IF($S1547="","",INDEX(Transjer!$A$6:$A$125,$B1547))</f>
        <v/>
      </c>
      <c r="E1547" s="15" t="str">
        <f>IF($S1547="","",INDEX(Transjer!$B$6:$B$125,$B1547))</f>
        <v/>
      </c>
      <c r="F1547" s="16" t="str">
        <f>IF($S1547="","",INDEX(Transjer!$C$6:$C$125,$B1547))</f>
        <v/>
      </c>
      <c r="G1547" s="17" t="str">
        <f>IF($S1547="","",INDEX(Skjermingsrenter!$A$6:$A$35,$C1547))</f>
        <v/>
      </c>
      <c r="H1547" s="18" t="str">
        <f>IF($S1547="","",INDEX(Transjer!$D$6:$D$125,$B1547))</f>
        <v/>
      </c>
      <c r="I1547" s="18" t="str">
        <f>IF($S1547="","",INDEX(Transjer!$E$6:$E$125,$B1547))</f>
        <v/>
      </c>
      <c r="J1547" s="19" t="str">
        <f>IF($S1547="","",INDEX(Skjermingsrenter!$B$6:$B$35,$C1547))</f>
        <v/>
      </c>
      <c r="K1547" s="20" t="str">
        <f t="shared" si="193"/>
        <v/>
      </c>
      <c r="L1547" s="21" t="str">
        <f>IF($S1547="","",IF($G1547&lt;YEAR($F1547),0,$H1547*SUMIFS(Utbytter!$D$6:$D$1005,Utbytter!$A$6:$A$1005,$E1547,Utbytter!$B$6:$B$1005,"&gt;="&amp;$K1547,Utbytter!$B$6:$B$1005,"&lt;="&amp;DATE($G1547,12,31))))</f>
        <v/>
      </c>
      <c r="M1547" s="21" t="str">
        <f t="shared" si="199"/>
        <v/>
      </c>
      <c r="N1547" s="21" t="str">
        <f t="shared" si="194"/>
        <v/>
      </c>
      <c r="O1547" s="21" t="str">
        <f t="shared" si="195"/>
        <v/>
      </c>
      <c r="P1547" s="21" t="str">
        <f t="shared" si="196"/>
        <v/>
      </c>
      <c r="Q1547" s="21" t="str">
        <f t="shared" si="197"/>
        <v/>
      </c>
      <c r="R1547" s="21" t="str">
        <f t="shared" si="198"/>
        <v/>
      </c>
      <c r="S1547" s="7" t="str">
        <f>IF(ROW()-5&lt;=Kontroll!$B$8,1,"")</f>
        <v/>
      </c>
    </row>
    <row r="1548" spans="1:19" x14ac:dyDescent="0.2">
      <c r="A1548" s="7" t="str">
        <f t="shared" si="192"/>
        <v/>
      </c>
      <c r="B1548" s="7" t="str">
        <f>IF($S1548="","",INT(($A1548-1)/Kontroll!$B$6)+1)</f>
        <v/>
      </c>
      <c r="C1548" s="7" t="str">
        <f>IF($S1548="","",MOD($A1548-1,Kontroll!$B$6)+1)</f>
        <v/>
      </c>
      <c r="D1548" s="15" t="str">
        <f>IF($S1548="","",INDEX(Transjer!$A$6:$A$125,$B1548))</f>
        <v/>
      </c>
      <c r="E1548" s="15" t="str">
        <f>IF($S1548="","",INDEX(Transjer!$B$6:$B$125,$B1548))</f>
        <v/>
      </c>
      <c r="F1548" s="16" t="str">
        <f>IF($S1548="","",INDEX(Transjer!$C$6:$C$125,$B1548))</f>
        <v/>
      </c>
      <c r="G1548" s="17" t="str">
        <f>IF($S1548="","",INDEX(Skjermingsrenter!$A$6:$A$35,$C1548))</f>
        <v/>
      </c>
      <c r="H1548" s="18" t="str">
        <f>IF($S1548="","",INDEX(Transjer!$D$6:$D$125,$B1548))</f>
        <v/>
      </c>
      <c r="I1548" s="18" t="str">
        <f>IF($S1548="","",INDEX(Transjer!$E$6:$E$125,$B1548))</f>
        <v/>
      </c>
      <c r="J1548" s="19" t="str">
        <f>IF($S1548="","",INDEX(Skjermingsrenter!$B$6:$B$35,$C1548))</f>
        <v/>
      </c>
      <c r="K1548" s="20" t="str">
        <f t="shared" si="193"/>
        <v/>
      </c>
      <c r="L1548" s="21" t="str">
        <f>IF($S1548="","",IF($G1548&lt;YEAR($F1548),0,$H1548*SUMIFS(Utbytter!$D$6:$D$1005,Utbytter!$A$6:$A$1005,$E1548,Utbytter!$B$6:$B$1005,"&gt;="&amp;$K1548,Utbytter!$B$6:$B$1005,"&lt;="&amp;DATE($G1548,12,31))))</f>
        <v/>
      </c>
      <c r="M1548" s="21" t="str">
        <f t="shared" si="199"/>
        <v/>
      </c>
      <c r="N1548" s="21" t="str">
        <f t="shared" si="194"/>
        <v/>
      </c>
      <c r="O1548" s="21" t="str">
        <f t="shared" si="195"/>
        <v/>
      </c>
      <c r="P1548" s="21" t="str">
        <f t="shared" si="196"/>
        <v/>
      </c>
      <c r="Q1548" s="21" t="str">
        <f t="shared" si="197"/>
        <v/>
      </c>
      <c r="R1548" s="21" t="str">
        <f t="shared" si="198"/>
        <v/>
      </c>
      <c r="S1548" s="7" t="str">
        <f>IF(ROW()-5&lt;=Kontroll!$B$8,1,"")</f>
        <v/>
      </c>
    </row>
    <row r="1549" spans="1:19" x14ac:dyDescent="0.2">
      <c r="A1549" s="7" t="str">
        <f t="shared" si="192"/>
        <v/>
      </c>
      <c r="B1549" s="7" t="str">
        <f>IF($S1549="","",INT(($A1549-1)/Kontroll!$B$6)+1)</f>
        <v/>
      </c>
      <c r="C1549" s="7" t="str">
        <f>IF($S1549="","",MOD($A1549-1,Kontroll!$B$6)+1)</f>
        <v/>
      </c>
      <c r="D1549" s="15" t="str">
        <f>IF($S1549="","",INDEX(Transjer!$A$6:$A$125,$B1549))</f>
        <v/>
      </c>
      <c r="E1549" s="15" t="str">
        <f>IF($S1549="","",INDEX(Transjer!$B$6:$B$125,$B1549))</f>
        <v/>
      </c>
      <c r="F1549" s="16" t="str">
        <f>IF($S1549="","",INDEX(Transjer!$C$6:$C$125,$B1549))</f>
        <v/>
      </c>
      <c r="G1549" s="17" t="str">
        <f>IF($S1549="","",INDEX(Skjermingsrenter!$A$6:$A$35,$C1549))</f>
        <v/>
      </c>
      <c r="H1549" s="18" t="str">
        <f>IF($S1549="","",INDEX(Transjer!$D$6:$D$125,$B1549))</f>
        <v/>
      </c>
      <c r="I1549" s="18" t="str">
        <f>IF($S1549="","",INDEX(Transjer!$E$6:$E$125,$B1549))</f>
        <v/>
      </c>
      <c r="J1549" s="19" t="str">
        <f>IF($S1549="","",INDEX(Skjermingsrenter!$B$6:$B$35,$C1549))</f>
        <v/>
      </c>
      <c r="K1549" s="20" t="str">
        <f t="shared" si="193"/>
        <v/>
      </c>
      <c r="L1549" s="21" t="str">
        <f>IF($S1549="","",IF($G1549&lt;YEAR($F1549),0,$H1549*SUMIFS(Utbytter!$D$6:$D$1005,Utbytter!$A$6:$A$1005,$E1549,Utbytter!$B$6:$B$1005,"&gt;="&amp;$K1549,Utbytter!$B$6:$B$1005,"&lt;="&amp;DATE($G1549,12,31))))</f>
        <v/>
      </c>
      <c r="M1549" s="21" t="str">
        <f t="shared" si="199"/>
        <v/>
      </c>
      <c r="N1549" s="21" t="str">
        <f t="shared" si="194"/>
        <v/>
      </c>
      <c r="O1549" s="21" t="str">
        <f t="shared" si="195"/>
        <v/>
      </c>
      <c r="P1549" s="21" t="str">
        <f t="shared" si="196"/>
        <v/>
      </c>
      <c r="Q1549" s="21" t="str">
        <f t="shared" si="197"/>
        <v/>
      </c>
      <c r="R1549" s="21" t="str">
        <f t="shared" si="198"/>
        <v/>
      </c>
      <c r="S1549" s="7" t="str">
        <f>IF(ROW()-5&lt;=Kontroll!$B$8,1,"")</f>
        <v/>
      </c>
    </row>
    <row r="1550" spans="1:19" x14ac:dyDescent="0.2">
      <c r="A1550" s="7" t="str">
        <f t="shared" si="192"/>
        <v/>
      </c>
      <c r="B1550" s="7" t="str">
        <f>IF($S1550="","",INT(($A1550-1)/Kontroll!$B$6)+1)</f>
        <v/>
      </c>
      <c r="C1550" s="7" t="str">
        <f>IF($S1550="","",MOD($A1550-1,Kontroll!$B$6)+1)</f>
        <v/>
      </c>
      <c r="D1550" s="15" t="str">
        <f>IF($S1550="","",INDEX(Transjer!$A$6:$A$125,$B1550))</f>
        <v/>
      </c>
      <c r="E1550" s="15" t="str">
        <f>IF($S1550="","",INDEX(Transjer!$B$6:$B$125,$B1550))</f>
        <v/>
      </c>
      <c r="F1550" s="16" t="str">
        <f>IF($S1550="","",INDEX(Transjer!$C$6:$C$125,$B1550))</f>
        <v/>
      </c>
      <c r="G1550" s="17" t="str">
        <f>IF($S1550="","",INDEX(Skjermingsrenter!$A$6:$A$35,$C1550))</f>
        <v/>
      </c>
      <c r="H1550" s="18" t="str">
        <f>IF($S1550="","",INDEX(Transjer!$D$6:$D$125,$B1550))</f>
        <v/>
      </c>
      <c r="I1550" s="18" t="str">
        <f>IF($S1550="","",INDEX(Transjer!$E$6:$E$125,$B1550))</f>
        <v/>
      </c>
      <c r="J1550" s="19" t="str">
        <f>IF($S1550="","",INDEX(Skjermingsrenter!$B$6:$B$35,$C1550))</f>
        <v/>
      </c>
      <c r="K1550" s="20" t="str">
        <f t="shared" si="193"/>
        <v/>
      </c>
      <c r="L1550" s="21" t="str">
        <f>IF($S1550="","",IF($G1550&lt;YEAR($F1550),0,$H1550*SUMIFS(Utbytter!$D$6:$D$1005,Utbytter!$A$6:$A$1005,$E1550,Utbytter!$B$6:$B$1005,"&gt;="&amp;$K1550,Utbytter!$B$6:$B$1005,"&lt;="&amp;DATE($G1550,12,31))))</f>
        <v/>
      </c>
      <c r="M1550" s="21" t="str">
        <f t="shared" si="199"/>
        <v/>
      </c>
      <c r="N1550" s="21" t="str">
        <f t="shared" si="194"/>
        <v/>
      </c>
      <c r="O1550" s="21" t="str">
        <f t="shared" si="195"/>
        <v/>
      </c>
      <c r="P1550" s="21" t="str">
        <f t="shared" si="196"/>
        <v/>
      </c>
      <c r="Q1550" s="21" t="str">
        <f t="shared" si="197"/>
        <v/>
      </c>
      <c r="R1550" s="21" t="str">
        <f t="shared" si="198"/>
        <v/>
      </c>
      <c r="S1550" s="7" t="str">
        <f>IF(ROW()-5&lt;=Kontroll!$B$8,1,"")</f>
        <v/>
      </c>
    </row>
    <row r="1551" spans="1:19" x14ac:dyDescent="0.2">
      <c r="A1551" s="7" t="str">
        <f t="shared" si="192"/>
        <v/>
      </c>
      <c r="B1551" s="7" t="str">
        <f>IF($S1551="","",INT(($A1551-1)/Kontroll!$B$6)+1)</f>
        <v/>
      </c>
      <c r="C1551" s="7" t="str">
        <f>IF($S1551="","",MOD($A1551-1,Kontroll!$B$6)+1)</f>
        <v/>
      </c>
      <c r="D1551" s="15" t="str">
        <f>IF($S1551="","",INDEX(Transjer!$A$6:$A$125,$B1551))</f>
        <v/>
      </c>
      <c r="E1551" s="15" t="str">
        <f>IF($S1551="","",INDEX(Transjer!$B$6:$B$125,$B1551))</f>
        <v/>
      </c>
      <c r="F1551" s="16" t="str">
        <f>IF($S1551="","",INDEX(Transjer!$C$6:$C$125,$B1551))</f>
        <v/>
      </c>
      <c r="G1551" s="17" t="str">
        <f>IF($S1551="","",INDEX(Skjermingsrenter!$A$6:$A$35,$C1551))</f>
        <v/>
      </c>
      <c r="H1551" s="18" t="str">
        <f>IF($S1551="","",INDEX(Transjer!$D$6:$D$125,$B1551))</f>
        <v/>
      </c>
      <c r="I1551" s="18" t="str">
        <f>IF($S1551="","",INDEX(Transjer!$E$6:$E$125,$B1551))</f>
        <v/>
      </c>
      <c r="J1551" s="19" t="str">
        <f>IF($S1551="","",INDEX(Skjermingsrenter!$B$6:$B$35,$C1551))</f>
        <v/>
      </c>
      <c r="K1551" s="20" t="str">
        <f t="shared" si="193"/>
        <v/>
      </c>
      <c r="L1551" s="21" t="str">
        <f>IF($S1551="","",IF($G1551&lt;YEAR($F1551),0,$H1551*SUMIFS(Utbytter!$D$6:$D$1005,Utbytter!$A$6:$A$1005,$E1551,Utbytter!$B$6:$B$1005,"&gt;="&amp;$K1551,Utbytter!$B$6:$B$1005,"&lt;="&amp;DATE($G1551,12,31))))</f>
        <v/>
      </c>
      <c r="M1551" s="21" t="str">
        <f t="shared" si="199"/>
        <v/>
      </c>
      <c r="N1551" s="21" t="str">
        <f t="shared" si="194"/>
        <v/>
      </c>
      <c r="O1551" s="21" t="str">
        <f t="shared" si="195"/>
        <v/>
      </c>
      <c r="P1551" s="21" t="str">
        <f t="shared" si="196"/>
        <v/>
      </c>
      <c r="Q1551" s="21" t="str">
        <f t="shared" si="197"/>
        <v/>
      </c>
      <c r="R1551" s="21" t="str">
        <f t="shared" si="198"/>
        <v/>
      </c>
      <c r="S1551" s="7" t="str">
        <f>IF(ROW()-5&lt;=Kontroll!$B$8,1,"")</f>
        <v/>
      </c>
    </row>
    <row r="1552" spans="1:19" x14ac:dyDescent="0.2">
      <c r="A1552" s="7" t="str">
        <f t="shared" si="192"/>
        <v/>
      </c>
      <c r="B1552" s="7" t="str">
        <f>IF($S1552="","",INT(($A1552-1)/Kontroll!$B$6)+1)</f>
        <v/>
      </c>
      <c r="C1552" s="7" t="str">
        <f>IF($S1552="","",MOD($A1552-1,Kontroll!$B$6)+1)</f>
        <v/>
      </c>
      <c r="D1552" s="15" t="str">
        <f>IF($S1552="","",INDEX(Transjer!$A$6:$A$125,$B1552))</f>
        <v/>
      </c>
      <c r="E1552" s="15" t="str">
        <f>IF($S1552="","",INDEX(Transjer!$B$6:$B$125,$B1552))</f>
        <v/>
      </c>
      <c r="F1552" s="16" t="str">
        <f>IF($S1552="","",INDEX(Transjer!$C$6:$C$125,$B1552))</f>
        <v/>
      </c>
      <c r="G1552" s="17" t="str">
        <f>IF($S1552="","",INDEX(Skjermingsrenter!$A$6:$A$35,$C1552))</f>
        <v/>
      </c>
      <c r="H1552" s="18" t="str">
        <f>IF($S1552="","",INDEX(Transjer!$D$6:$D$125,$B1552))</f>
        <v/>
      </c>
      <c r="I1552" s="18" t="str">
        <f>IF($S1552="","",INDEX(Transjer!$E$6:$E$125,$B1552))</f>
        <v/>
      </c>
      <c r="J1552" s="19" t="str">
        <f>IF($S1552="","",INDEX(Skjermingsrenter!$B$6:$B$35,$C1552))</f>
        <v/>
      </c>
      <c r="K1552" s="20" t="str">
        <f t="shared" si="193"/>
        <v/>
      </c>
      <c r="L1552" s="21" t="str">
        <f>IF($S1552="","",IF($G1552&lt;YEAR($F1552),0,$H1552*SUMIFS(Utbytter!$D$6:$D$1005,Utbytter!$A$6:$A$1005,$E1552,Utbytter!$B$6:$B$1005,"&gt;="&amp;$K1552,Utbytter!$B$6:$B$1005,"&lt;="&amp;DATE($G1552,12,31))))</f>
        <v/>
      </c>
      <c r="M1552" s="21" t="str">
        <f t="shared" si="199"/>
        <v/>
      </c>
      <c r="N1552" s="21" t="str">
        <f t="shared" si="194"/>
        <v/>
      </c>
      <c r="O1552" s="21" t="str">
        <f t="shared" si="195"/>
        <v/>
      </c>
      <c r="P1552" s="21" t="str">
        <f t="shared" si="196"/>
        <v/>
      </c>
      <c r="Q1552" s="21" t="str">
        <f t="shared" si="197"/>
        <v/>
      </c>
      <c r="R1552" s="21" t="str">
        <f t="shared" si="198"/>
        <v/>
      </c>
      <c r="S1552" s="7" t="str">
        <f>IF(ROW()-5&lt;=Kontroll!$B$8,1,"")</f>
        <v/>
      </c>
    </row>
    <row r="1553" spans="1:19" x14ac:dyDescent="0.2">
      <c r="A1553" s="7" t="str">
        <f t="shared" si="192"/>
        <v/>
      </c>
      <c r="B1553" s="7" t="str">
        <f>IF($S1553="","",INT(($A1553-1)/Kontroll!$B$6)+1)</f>
        <v/>
      </c>
      <c r="C1553" s="7" t="str">
        <f>IF($S1553="","",MOD($A1553-1,Kontroll!$B$6)+1)</f>
        <v/>
      </c>
      <c r="D1553" s="15" t="str">
        <f>IF($S1553="","",INDEX(Transjer!$A$6:$A$125,$B1553))</f>
        <v/>
      </c>
      <c r="E1553" s="15" t="str">
        <f>IF($S1553="","",INDEX(Transjer!$B$6:$B$125,$B1553))</f>
        <v/>
      </c>
      <c r="F1553" s="16" t="str">
        <f>IF($S1553="","",INDEX(Transjer!$C$6:$C$125,$B1553))</f>
        <v/>
      </c>
      <c r="G1553" s="17" t="str">
        <f>IF($S1553="","",INDEX(Skjermingsrenter!$A$6:$A$35,$C1553))</f>
        <v/>
      </c>
      <c r="H1553" s="18" t="str">
        <f>IF($S1553="","",INDEX(Transjer!$D$6:$D$125,$B1553))</f>
        <v/>
      </c>
      <c r="I1553" s="18" t="str">
        <f>IF($S1553="","",INDEX(Transjer!$E$6:$E$125,$B1553))</f>
        <v/>
      </c>
      <c r="J1553" s="19" t="str">
        <f>IF($S1553="","",INDEX(Skjermingsrenter!$B$6:$B$35,$C1553))</f>
        <v/>
      </c>
      <c r="K1553" s="20" t="str">
        <f t="shared" si="193"/>
        <v/>
      </c>
      <c r="L1553" s="21" t="str">
        <f>IF($S1553="","",IF($G1553&lt;YEAR($F1553),0,$H1553*SUMIFS(Utbytter!$D$6:$D$1005,Utbytter!$A$6:$A$1005,$E1553,Utbytter!$B$6:$B$1005,"&gt;="&amp;$K1553,Utbytter!$B$6:$B$1005,"&lt;="&amp;DATE($G1553,12,31))))</f>
        <v/>
      </c>
      <c r="M1553" s="21" t="str">
        <f t="shared" si="199"/>
        <v/>
      </c>
      <c r="N1553" s="21" t="str">
        <f t="shared" si="194"/>
        <v/>
      </c>
      <c r="O1553" s="21" t="str">
        <f t="shared" si="195"/>
        <v/>
      </c>
      <c r="P1553" s="21" t="str">
        <f t="shared" si="196"/>
        <v/>
      </c>
      <c r="Q1553" s="21" t="str">
        <f t="shared" si="197"/>
        <v/>
      </c>
      <c r="R1553" s="21" t="str">
        <f t="shared" si="198"/>
        <v/>
      </c>
      <c r="S1553" s="7" t="str">
        <f>IF(ROW()-5&lt;=Kontroll!$B$8,1,"")</f>
        <v/>
      </c>
    </row>
    <row r="1554" spans="1:19" x14ac:dyDescent="0.2">
      <c r="A1554" s="7" t="str">
        <f t="shared" si="192"/>
        <v/>
      </c>
      <c r="B1554" s="7" t="str">
        <f>IF($S1554="","",INT(($A1554-1)/Kontroll!$B$6)+1)</f>
        <v/>
      </c>
      <c r="C1554" s="7" t="str">
        <f>IF($S1554="","",MOD($A1554-1,Kontroll!$B$6)+1)</f>
        <v/>
      </c>
      <c r="D1554" s="15" t="str">
        <f>IF($S1554="","",INDEX(Transjer!$A$6:$A$125,$B1554))</f>
        <v/>
      </c>
      <c r="E1554" s="15" t="str">
        <f>IF($S1554="","",INDEX(Transjer!$B$6:$B$125,$B1554))</f>
        <v/>
      </c>
      <c r="F1554" s="16" t="str">
        <f>IF($S1554="","",INDEX(Transjer!$C$6:$C$125,$B1554))</f>
        <v/>
      </c>
      <c r="G1554" s="17" t="str">
        <f>IF($S1554="","",INDEX(Skjermingsrenter!$A$6:$A$35,$C1554))</f>
        <v/>
      </c>
      <c r="H1554" s="18" t="str">
        <f>IF($S1554="","",INDEX(Transjer!$D$6:$D$125,$B1554))</f>
        <v/>
      </c>
      <c r="I1554" s="18" t="str">
        <f>IF($S1554="","",INDEX(Transjer!$E$6:$E$125,$B1554))</f>
        <v/>
      </c>
      <c r="J1554" s="19" t="str">
        <f>IF($S1554="","",INDEX(Skjermingsrenter!$B$6:$B$35,$C1554))</f>
        <v/>
      </c>
      <c r="K1554" s="20" t="str">
        <f t="shared" si="193"/>
        <v/>
      </c>
      <c r="L1554" s="21" t="str">
        <f>IF($S1554="","",IF($G1554&lt;YEAR($F1554),0,$H1554*SUMIFS(Utbytter!$D$6:$D$1005,Utbytter!$A$6:$A$1005,$E1554,Utbytter!$B$6:$B$1005,"&gt;="&amp;$K1554,Utbytter!$B$6:$B$1005,"&lt;="&amp;DATE($G1554,12,31))))</f>
        <v/>
      </c>
      <c r="M1554" s="21" t="str">
        <f t="shared" si="199"/>
        <v/>
      </c>
      <c r="N1554" s="21" t="str">
        <f t="shared" si="194"/>
        <v/>
      </c>
      <c r="O1554" s="21" t="str">
        <f t="shared" si="195"/>
        <v/>
      </c>
      <c r="P1554" s="21" t="str">
        <f t="shared" si="196"/>
        <v/>
      </c>
      <c r="Q1554" s="21" t="str">
        <f t="shared" si="197"/>
        <v/>
      </c>
      <c r="R1554" s="21" t="str">
        <f t="shared" si="198"/>
        <v/>
      </c>
      <c r="S1554" s="7" t="str">
        <f>IF(ROW()-5&lt;=Kontroll!$B$8,1,"")</f>
        <v/>
      </c>
    </row>
    <row r="1555" spans="1:19" x14ac:dyDescent="0.2">
      <c r="A1555" s="7" t="str">
        <f t="shared" si="192"/>
        <v/>
      </c>
      <c r="B1555" s="7" t="str">
        <f>IF($S1555="","",INT(($A1555-1)/Kontroll!$B$6)+1)</f>
        <v/>
      </c>
      <c r="C1555" s="7" t="str">
        <f>IF($S1555="","",MOD($A1555-1,Kontroll!$B$6)+1)</f>
        <v/>
      </c>
      <c r="D1555" s="15" t="str">
        <f>IF($S1555="","",INDEX(Transjer!$A$6:$A$125,$B1555))</f>
        <v/>
      </c>
      <c r="E1555" s="15" t="str">
        <f>IF($S1555="","",INDEX(Transjer!$B$6:$B$125,$B1555))</f>
        <v/>
      </c>
      <c r="F1555" s="16" t="str">
        <f>IF($S1555="","",INDEX(Transjer!$C$6:$C$125,$B1555))</f>
        <v/>
      </c>
      <c r="G1555" s="17" t="str">
        <f>IF($S1555="","",INDEX(Skjermingsrenter!$A$6:$A$35,$C1555))</f>
        <v/>
      </c>
      <c r="H1555" s="18" t="str">
        <f>IF($S1555="","",INDEX(Transjer!$D$6:$D$125,$B1555))</f>
        <v/>
      </c>
      <c r="I1555" s="18" t="str">
        <f>IF($S1555="","",INDEX(Transjer!$E$6:$E$125,$B1555))</f>
        <v/>
      </c>
      <c r="J1555" s="19" t="str">
        <f>IF($S1555="","",INDEX(Skjermingsrenter!$B$6:$B$35,$C1555))</f>
        <v/>
      </c>
      <c r="K1555" s="20" t="str">
        <f t="shared" si="193"/>
        <v/>
      </c>
      <c r="L1555" s="21" t="str">
        <f>IF($S1555="","",IF($G1555&lt;YEAR($F1555),0,$H1555*SUMIFS(Utbytter!$D$6:$D$1005,Utbytter!$A$6:$A$1005,$E1555,Utbytter!$B$6:$B$1005,"&gt;="&amp;$K1555,Utbytter!$B$6:$B$1005,"&lt;="&amp;DATE($G1555,12,31))))</f>
        <v/>
      </c>
      <c r="M1555" s="21" t="str">
        <f t="shared" si="199"/>
        <v/>
      </c>
      <c r="N1555" s="21" t="str">
        <f t="shared" si="194"/>
        <v/>
      </c>
      <c r="O1555" s="21" t="str">
        <f t="shared" si="195"/>
        <v/>
      </c>
      <c r="P1555" s="21" t="str">
        <f t="shared" si="196"/>
        <v/>
      </c>
      <c r="Q1555" s="21" t="str">
        <f t="shared" si="197"/>
        <v/>
      </c>
      <c r="R1555" s="21" t="str">
        <f t="shared" si="198"/>
        <v/>
      </c>
      <c r="S1555" s="7" t="str">
        <f>IF(ROW()-5&lt;=Kontroll!$B$8,1,"")</f>
        <v/>
      </c>
    </row>
    <row r="1556" spans="1:19" x14ac:dyDescent="0.2">
      <c r="A1556" s="7" t="str">
        <f t="shared" si="192"/>
        <v/>
      </c>
      <c r="B1556" s="7" t="str">
        <f>IF($S1556="","",INT(($A1556-1)/Kontroll!$B$6)+1)</f>
        <v/>
      </c>
      <c r="C1556" s="7" t="str">
        <f>IF($S1556="","",MOD($A1556-1,Kontroll!$B$6)+1)</f>
        <v/>
      </c>
      <c r="D1556" s="15" t="str">
        <f>IF($S1556="","",INDEX(Transjer!$A$6:$A$125,$B1556))</f>
        <v/>
      </c>
      <c r="E1556" s="15" t="str">
        <f>IF($S1556="","",INDEX(Transjer!$B$6:$B$125,$B1556))</f>
        <v/>
      </c>
      <c r="F1556" s="16" t="str">
        <f>IF($S1556="","",INDEX(Transjer!$C$6:$C$125,$B1556))</f>
        <v/>
      </c>
      <c r="G1556" s="17" t="str">
        <f>IF($S1556="","",INDEX(Skjermingsrenter!$A$6:$A$35,$C1556))</f>
        <v/>
      </c>
      <c r="H1556" s="18" t="str">
        <f>IF($S1556="","",INDEX(Transjer!$D$6:$D$125,$B1556))</f>
        <v/>
      </c>
      <c r="I1556" s="18" t="str">
        <f>IF($S1556="","",INDEX(Transjer!$E$6:$E$125,$B1556))</f>
        <v/>
      </c>
      <c r="J1556" s="19" t="str">
        <f>IF($S1556="","",INDEX(Skjermingsrenter!$B$6:$B$35,$C1556))</f>
        <v/>
      </c>
      <c r="K1556" s="20" t="str">
        <f t="shared" si="193"/>
        <v/>
      </c>
      <c r="L1556" s="21" t="str">
        <f>IF($S1556="","",IF($G1556&lt;YEAR($F1556),0,$H1556*SUMIFS(Utbytter!$D$6:$D$1005,Utbytter!$A$6:$A$1005,$E1556,Utbytter!$B$6:$B$1005,"&gt;="&amp;$K1556,Utbytter!$B$6:$B$1005,"&lt;="&amp;DATE($G1556,12,31))))</f>
        <v/>
      </c>
      <c r="M1556" s="21" t="str">
        <f t="shared" si="199"/>
        <v/>
      </c>
      <c r="N1556" s="21" t="str">
        <f t="shared" si="194"/>
        <v/>
      </c>
      <c r="O1556" s="21" t="str">
        <f t="shared" si="195"/>
        <v/>
      </c>
      <c r="P1556" s="21" t="str">
        <f t="shared" si="196"/>
        <v/>
      </c>
      <c r="Q1556" s="21" t="str">
        <f t="shared" si="197"/>
        <v/>
      </c>
      <c r="R1556" s="21" t="str">
        <f t="shared" si="198"/>
        <v/>
      </c>
      <c r="S1556" s="7" t="str">
        <f>IF(ROW()-5&lt;=Kontroll!$B$8,1,"")</f>
        <v/>
      </c>
    </row>
    <row r="1557" spans="1:19" x14ac:dyDescent="0.2">
      <c r="A1557" s="7" t="str">
        <f t="shared" si="192"/>
        <v/>
      </c>
      <c r="B1557" s="7" t="str">
        <f>IF($S1557="","",INT(($A1557-1)/Kontroll!$B$6)+1)</f>
        <v/>
      </c>
      <c r="C1557" s="7" t="str">
        <f>IF($S1557="","",MOD($A1557-1,Kontroll!$B$6)+1)</f>
        <v/>
      </c>
      <c r="D1557" s="15" t="str">
        <f>IF($S1557="","",INDEX(Transjer!$A$6:$A$125,$B1557))</f>
        <v/>
      </c>
      <c r="E1557" s="15" t="str">
        <f>IF($S1557="","",INDEX(Transjer!$B$6:$B$125,$B1557))</f>
        <v/>
      </c>
      <c r="F1557" s="16" t="str">
        <f>IF($S1557="","",INDEX(Transjer!$C$6:$C$125,$B1557))</f>
        <v/>
      </c>
      <c r="G1557" s="17" t="str">
        <f>IF($S1557="","",INDEX(Skjermingsrenter!$A$6:$A$35,$C1557))</f>
        <v/>
      </c>
      <c r="H1557" s="18" t="str">
        <f>IF($S1557="","",INDEX(Transjer!$D$6:$D$125,$B1557))</f>
        <v/>
      </c>
      <c r="I1557" s="18" t="str">
        <f>IF($S1557="","",INDEX(Transjer!$E$6:$E$125,$B1557))</f>
        <v/>
      </c>
      <c r="J1557" s="19" t="str">
        <f>IF($S1557="","",INDEX(Skjermingsrenter!$B$6:$B$35,$C1557))</f>
        <v/>
      </c>
      <c r="K1557" s="20" t="str">
        <f t="shared" si="193"/>
        <v/>
      </c>
      <c r="L1557" s="21" t="str">
        <f>IF($S1557="","",IF($G1557&lt;YEAR($F1557),0,$H1557*SUMIFS(Utbytter!$D$6:$D$1005,Utbytter!$A$6:$A$1005,$E1557,Utbytter!$B$6:$B$1005,"&gt;="&amp;$K1557,Utbytter!$B$6:$B$1005,"&lt;="&amp;DATE($G1557,12,31))))</f>
        <v/>
      </c>
      <c r="M1557" s="21" t="str">
        <f t="shared" si="199"/>
        <v/>
      </c>
      <c r="N1557" s="21" t="str">
        <f t="shared" si="194"/>
        <v/>
      </c>
      <c r="O1557" s="21" t="str">
        <f t="shared" si="195"/>
        <v/>
      </c>
      <c r="P1557" s="21" t="str">
        <f t="shared" si="196"/>
        <v/>
      </c>
      <c r="Q1557" s="21" t="str">
        <f t="shared" si="197"/>
        <v/>
      </c>
      <c r="R1557" s="21" t="str">
        <f t="shared" si="198"/>
        <v/>
      </c>
      <c r="S1557" s="7" t="str">
        <f>IF(ROW()-5&lt;=Kontroll!$B$8,1,"")</f>
        <v/>
      </c>
    </row>
    <row r="1558" spans="1:19" x14ac:dyDescent="0.2">
      <c r="A1558" s="7" t="str">
        <f t="shared" si="192"/>
        <v/>
      </c>
      <c r="B1558" s="7" t="str">
        <f>IF($S1558="","",INT(($A1558-1)/Kontroll!$B$6)+1)</f>
        <v/>
      </c>
      <c r="C1558" s="7" t="str">
        <f>IF($S1558="","",MOD($A1558-1,Kontroll!$B$6)+1)</f>
        <v/>
      </c>
      <c r="D1558" s="15" t="str">
        <f>IF($S1558="","",INDEX(Transjer!$A$6:$A$125,$B1558))</f>
        <v/>
      </c>
      <c r="E1558" s="15" t="str">
        <f>IF($S1558="","",INDEX(Transjer!$B$6:$B$125,$B1558))</f>
        <v/>
      </c>
      <c r="F1558" s="16" t="str">
        <f>IF($S1558="","",INDEX(Transjer!$C$6:$C$125,$B1558))</f>
        <v/>
      </c>
      <c r="G1558" s="17" t="str">
        <f>IF($S1558="","",INDEX(Skjermingsrenter!$A$6:$A$35,$C1558))</f>
        <v/>
      </c>
      <c r="H1558" s="18" t="str">
        <f>IF($S1558="","",INDEX(Transjer!$D$6:$D$125,$B1558))</f>
        <v/>
      </c>
      <c r="I1558" s="18" t="str">
        <f>IF($S1558="","",INDEX(Transjer!$E$6:$E$125,$B1558))</f>
        <v/>
      </c>
      <c r="J1558" s="19" t="str">
        <f>IF($S1558="","",INDEX(Skjermingsrenter!$B$6:$B$35,$C1558))</f>
        <v/>
      </c>
      <c r="K1558" s="20" t="str">
        <f t="shared" si="193"/>
        <v/>
      </c>
      <c r="L1558" s="21" t="str">
        <f>IF($S1558="","",IF($G1558&lt;YEAR($F1558),0,$H1558*SUMIFS(Utbytter!$D$6:$D$1005,Utbytter!$A$6:$A$1005,$E1558,Utbytter!$B$6:$B$1005,"&gt;="&amp;$K1558,Utbytter!$B$6:$B$1005,"&lt;="&amp;DATE($G1558,12,31))))</f>
        <v/>
      </c>
      <c r="M1558" s="21" t="str">
        <f t="shared" si="199"/>
        <v/>
      </c>
      <c r="N1558" s="21" t="str">
        <f t="shared" si="194"/>
        <v/>
      </c>
      <c r="O1558" s="21" t="str">
        <f t="shared" si="195"/>
        <v/>
      </c>
      <c r="P1558" s="21" t="str">
        <f t="shared" si="196"/>
        <v/>
      </c>
      <c r="Q1558" s="21" t="str">
        <f t="shared" si="197"/>
        <v/>
      </c>
      <c r="R1558" s="21" t="str">
        <f t="shared" si="198"/>
        <v/>
      </c>
      <c r="S1558" s="7" t="str">
        <f>IF(ROW()-5&lt;=Kontroll!$B$8,1,"")</f>
        <v/>
      </c>
    </row>
    <row r="1559" spans="1:19" x14ac:dyDescent="0.2">
      <c r="A1559" s="7" t="str">
        <f t="shared" si="192"/>
        <v/>
      </c>
      <c r="B1559" s="7" t="str">
        <f>IF($S1559="","",INT(($A1559-1)/Kontroll!$B$6)+1)</f>
        <v/>
      </c>
      <c r="C1559" s="7" t="str">
        <f>IF($S1559="","",MOD($A1559-1,Kontroll!$B$6)+1)</f>
        <v/>
      </c>
      <c r="D1559" s="15" t="str">
        <f>IF($S1559="","",INDEX(Transjer!$A$6:$A$125,$B1559))</f>
        <v/>
      </c>
      <c r="E1559" s="15" t="str">
        <f>IF($S1559="","",INDEX(Transjer!$B$6:$B$125,$B1559))</f>
        <v/>
      </c>
      <c r="F1559" s="16" t="str">
        <f>IF($S1559="","",INDEX(Transjer!$C$6:$C$125,$B1559))</f>
        <v/>
      </c>
      <c r="G1559" s="17" t="str">
        <f>IF($S1559="","",INDEX(Skjermingsrenter!$A$6:$A$35,$C1559))</f>
        <v/>
      </c>
      <c r="H1559" s="18" t="str">
        <f>IF($S1559="","",INDEX(Transjer!$D$6:$D$125,$B1559))</f>
        <v/>
      </c>
      <c r="I1559" s="18" t="str">
        <f>IF($S1559="","",INDEX(Transjer!$E$6:$E$125,$B1559))</f>
        <v/>
      </c>
      <c r="J1559" s="19" t="str">
        <f>IF($S1559="","",INDEX(Skjermingsrenter!$B$6:$B$35,$C1559))</f>
        <v/>
      </c>
      <c r="K1559" s="20" t="str">
        <f t="shared" si="193"/>
        <v/>
      </c>
      <c r="L1559" s="21" t="str">
        <f>IF($S1559="","",IF($G1559&lt;YEAR($F1559),0,$H1559*SUMIFS(Utbytter!$D$6:$D$1005,Utbytter!$A$6:$A$1005,$E1559,Utbytter!$B$6:$B$1005,"&gt;="&amp;$K1559,Utbytter!$B$6:$B$1005,"&lt;="&amp;DATE($G1559,12,31))))</f>
        <v/>
      </c>
      <c r="M1559" s="21" t="str">
        <f t="shared" si="199"/>
        <v/>
      </c>
      <c r="N1559" s="21" t="str">
        <f t="shared" si="194"/>
        <v/>
      </c>
      <c r="O1559" s="21" t="str">
        <f t="shared" si="195"/>
        <v/>
      </c>
      <c r="P1559" s="21" t="str">
        <f t="shared" si="196"/>
        <v/>
      </c>
      <c r="Q1559" s="21" t="str">
        <f t="shared" si="197"/>
        <v/>
      </c>
      <c r="R1559" s="21" t="str">
        <f t="shared" si="198"/>
        <v/>
      </c>
      <c r="S1559" s="7" t="str">
        <f>IF(ROW()-5&lt;=Kontroll!$B$8,1,"")</f>
        <v/>
      </c>
    </row>
    <row r="1560" spans="1:19" x14ac:dyDescent="0.2">
      <c r="A1560" s="7" t="str">
        <f t="shared" si="192"/>
        <v/>
      </c>
      <c r="B1560" s="7" t="str">
        <f>IF($S1560="","",INT(($A1560-1)/Kontroll!$B$6)+1)</f>
        <v/>
      </c>
      <c r="C1560" s="7" t="str">
        <f>IF($S1560="","",MOD($A1560-1,Kontroll!$B$6)+1)</f>
        <v/>
      </c>
      <c r="D1560" s="15" t="str">
        <f>IF($S1560="","",INDEX(Transjer!$A$6:$A$125,$B1560))</f>
        <v/>
      </c>
      <c r="E1560" s="15" t="str">
        <f>IF($S1560="","",INDEX(Transjer!$B$6:$B$125,$B1560))</f>
        <v/>
      </c>
      <c r="F1560" s="16" t="str">
        <f>IF($S1560="","",INDEX(Transjer!$C$6:$C$125,$B1560))</f>
        <v/>
      </c>
      <c r="G1560" s="17" t="str">
        <f>IF($S1560="","",INDEX(Skjermingsrenter!$A$6:$A$35,$C1560))</f>
        <v/>
      </c>
      <c r="H1560" s="18" t="str">
        <f>IF($S1560="","",INDEX(Transjer!$D$6:$D$125,$B1560))</f>
        <v/>
      </c>
      <c r="I1560" s="18" t="str">
        <f>IF($S1560="","",INDEX(Transjer!$E$6:$E$125,$B1560))</f>
        <v/>
      </c>
      <c r="J1560" s="19" t="str">
        <f>IF($S1560="","",INDEX(Skjermingsrenter!$B$6:$B$35,$C1560))</f>
        <v/>
      </c>
      <c r="K1560" s="20" t="str">
        <f t="shared" si="193"/>
        <v/>
      </c>
      <c r="L1560" s="21" t="str">
        <f>IF($S1560="","",IF($G1560&lt;YEAR($F1560),0,$H1560*SUMIFS(Utbytter!$D$6:$D$1005,Utbytter!$A$6:$A$1005,$E1560,Utbytter!$B$6:$B$1005,"&gt;="&amp;$K1560,Utbytter!$B$6:$B$1005,"&lt;="&amp;DATE($G1560,12,31))))</f>
        <v/>
      </c>
      <c r="M1560" s="21" t="str">
        <f t="shared" si="199"/>
        <v/>
      </c>
      <c r="N1560" s="21" t="str">
        <f t="shared" si="194"/>
        <v/>
      </c>
      <c r="O1560" s="21" t="str">
        <f t="shared" si="195"/>
        <v/>
      </c>
      <c r="P1560" s="21" t="str">
        <f t="shared" si="196"/>
        <v/>
      </c>
      <c r="Q1560" s="21" t="str">
        <f t="shared" si="197"/>
        <v/>
      </c>
      <c r="R1560" s="21" t="str">
        <f t="shared" si="198"/>
        <v/>
      </c>
      <c r="S1560" s="7" t="str">
        <f>IF(ROW()-5&lt;=Kontroll!$B$8,1,"")</f>
        <v/>
      </c>
    </row>
    <row r="1561" spans="1:19" x14ac:dyDescent="0.2">
      <c r="A1561" s="7" t="str">
        <f t="shared" si="192"/>
        <v/>
      </c>
      <c r="B1561" s="7" t="str">
        <f>IF($S1561="","",INT(($A1561-1)/Kontroll!$B$6)+1)</f>
        <v/>
      </c>
      <c r="C1561" s="7" t="str">
        <f>IF($S1561="","",MOD($A1561-1,Kontroll!$B$6)+1)</f>
        <v/>
      </c>
      <c r="D1561" s="15" t="str">
        <f>IF($S1561="","",INDEX(Transjer!$A$6:$A$125,$B1561))</f>
        <v/>
      </c>
      <c r="E1561" s="15" t="str">
        <f>IF($S1561="","",INDEX(Transjer!$B$6:$B$125,$B1561))</f>
        <v/>
      </c>
      <c r="F1561" s="16" t="str">
        <f>IF($S1561="","",INDEX(Transjer!$C$6:$C$125,$B1561))</f>
        <v/>
      </c>
      <c r="G1561" s="17" t="str">
        <f>IF($S1561="","",INDEX(Skjermingsrenter!$A$6:$A$35,$C1561))</f>
        <v/>
      </c>
      <c r="H1561" s="18" t="str">
        <f>IF($S1561="","",INDEX(Transjer!$D$6:$D$125,$B1561))</f>
        <v/>
      </c>
      <c r="I1561" s="18" t="str">
        <f>IF($S1561="","",INDEX(Transjer!$E$6:$E$125,$B1561))</f>
        <v/>
      </c>
      <c r="J1561" s="19" t="str">
        <f>IF($S1561="","",INDEX(Skjermingsrenter!$B$6:$B$35,$C1561))</f>
        <v/>
      </c>
      <c r="K1561" s="20" t="str">
        <f t="shared" si="193"/>
        <v/>
      </c>
      <c r="L1561" s="21" t="str">
        <f>IF($S1561="","",IF($G1561&lt;YEAR($F1561),0,$H1561*SUMIFS(Utbytter!$D$6:$D$1005,Utbytter!$A$6:$A$1005,$E1561,Utbytter!$B$6:$B$1005,"&gt;="&amp;$K1561,Utbytter!$B$6:$B$1005,"&lt;="&amp;DATE($G1561,12,31))))</f>
        <v/>
      </c>
      <c r="M1561" s="21" t="str">
        <f t="shared" si="199"/>
        <v/>
      </c>
      <c r="N1561" s="21" t="str">
        <f t="shared" si="194"/>
        <v/>
      </c>
      <c r="O1561" s="21" t="str">
        <f t="shared" si="195"/>
        <v/>
      </c>
      <c r="P1561" s="21" t="str">
        <f t="shared" si="196"/>
        <v/>
      </c>
      <c r="Q1561" s="21" t="str">
        <f t="shared" si="197"/>
        <v/>
      </c>
      <c r="R1561" s="21" t="str">
        <f t="shared" si="198"/>
        <v/>
      </c>
      <c r="S1561" s="7" t="str">
        <f>IF(ROW()-5&lt;=Kontroll!$B$8,1,"")</f>
        <v/>
      </c>
    </row>
    <row r="1562" spans="1:19" x14ac:dyDescent="0.2">
      <c r="A1562" s="7" t="str">
        <f t="shared" si="192"/>
        <v/>
      </c>
      <c r="B1562" s="7" t="str">
        <f>IF($S1562="","",INT(($A1562-1)/Kontroll!$B$6)+1)</f>
        <v/>
      </c>
      <c r="C1562" s="7" t="str">
        <f>IF($S1562="","",MOD($A1562-1,Kontroll!$B$6)+1)</f>
        <v/>
      </c>
      <c r="D1562" s="15" t="str">
        <f>IF($S1562="","",INDEX(Transjer!$A$6:$A$125,$B1562))</f>
        <v/>
      </c>
      <c r="E1562" s="15" t="str">
        <f>IF($S1562="","",INDEX(Transjer!$B$6:$B$125,$B1562))</f>
        <v/>
      </c>
      <c r="F1562" s="16" t="str">
        <f>IF($S1562="","",INDEX(Transjer!$C$6:$C$125,$B1562))</f>
        <v/>
      </c>
      <c r="G1562" s="17" t="str">
        <f>IF($S1562="","",INDEX(Skjermingsrenter!$A$6:$A$35,$C1562))</f>
        <v/>
      </c>
      <c r="H1562" s="18" t="str">
        <f>IF($S1562="","",INDEX(Transjer!$D$6:$D$125,$B1562))</f>
        <v/>
      </c>
      <c r="I1562" s="18" t="str">
        <f>IF($S1562="","",INDEX(Transjer!$E$6:$E$125,$B1562))</f>
        <v/>
      </c>
      <c r="J1562" s="19" t="str">
        <f>IF($S1562="","",INDEX(Skjermingsrenter!$B$6:$B$35,$C1562))</f>
        <v/>
      </c>
      <c r="K1562" s="20" t="str">
        <f t="shared" si="193"/>
        <v/>
      </c>
      <c r="L1562" s="21" t="str">
        <f>IF($S1562="","",IF($G1562&lt;YEAR($F1562),0,$H1562*SUMIFS(Utbytter!$D$6:$D$1005,Utbytter!$A$6:$A$1005,$E1562,Utbytter!$B$6:$B$1005,"&gt;="&amp;$K1562,Utbytter!$B$6:$B$1005,"&lt;="&amp;DATE($G1562,12,31))))</f>
        <v/>
      </c>
      <c r="M1562" s="21" t="str">
        <f t="shared" si="199"/>
        <v/>
      </c>
      <c r="N1562" s="21" t="str">
        <f t="shared" si="194"/>
        <v/>
      </c>
      <c r="O1562" s="21" t="str">
        <f t="shared" si="195"/>
        <v/>
      </c>
      <c r="P1562" s="21" t="str">
        <f t="shared" si="196"/>
        <v/>
      </c>
      <c r="Q1562" s="21" t="str">
        <f t="shared" si="197"/>
        <v/>
      </c>
      <c r="R1562" s="21" t="str">
        <f t="shared" si="198"/>
        <v/>
      </c>
      <c r="S1562" s="7" t="str">
        <f>IF(ROW()-5&lt;=Kontroll!$B$8,1,"")</f>
        <v/>
      </c>
    </row>
    <row r="1563" spans="1:19" x14ac:dyDescent="0.2">
      <c r="A1563" s="7" t="str">
        <f t="shared" si="192"/>
        <v/>
      </c>
      <c r="B1563" s="7" t="str">
        <f>IF($S1563="","",INT(($A1563-1)/Kontroll!$B$6)+1)</f>
        <v/>
      </c>
      <c r="C1563" s="7" t="str">
        <f>IF($S1563="","",MOD($A1563-1,Kontroll!$B$6)+1)</f>
        <v/>
      </c>
      <c r="D1563" s="15" t="str">
        <f>IF($S1563="","",INDEX(Transjer!$A$6:$A$125,$B1563))</f>
        <v/>
      </c>
      <c r="E1563" s="15" t="str">
        <f>IF($S1563="","",INDEX(Transjer!$B$6:$B$125,$B1563))</f>
        <v/>
      </c>
      <c r="F1563" s="16" t="str">
        <f>IF($S1563="","",INDEX(Transjer!$C$6:$C$125,$B1563))</f>
        <v/>
      </c>
      <c r="G1563" s="17" t="str">
        <f>IF($S1563="","",INDEX(Skjermingsrenter!$A$6:$A$35,$C1563))</f>
        <v/>
      </c>
      <c r="H1563" s="18" t="str">
        <f>IF($S1563="","",INDEX(Transjer!$D$6:$D$125,$B1563))</f>
        <v/>
      </c>
      <c r="I1563" s="18" t="str">
        <f>IF($S1563="","",INDEX(Transjer!$E$6:$E$125,$B1563))</f>
        <v/>
      </c>
      <c r="J1563" s="19" t="str">
        <f>IF($S1563="","",INDEX(Skjermingsrenter!$B$6:$B$35,$C1563))</f>
        <v/>
      </c>
      <c r="K1563" s="20" t="str">
        <f t="shared" si="193"/>
        <v/>
      </c>
      <c r="L1563" s="21" t="str">
        <f>IF($S1563="","",IF($G1563&lt;YEAR($F1563),0,$H1563*SUMIFS(Utbytter!$D$6:$D$1005,Utbytter!$A$6:$A$1005,$E1563,Utbytter!$B$6:$B$1005,"&gt;="&amp;$K1563,Utbytter!$B$6:$B$1005,"&lt;="&amp;DATE($G1563,12,31))))</f>
        <v/>
      </c>
      <c r="M1563" s="21" t="str">
        <f t="shared" si="199"/>
        <v/>
      </c>
      <c r="N1563" s="21" t="str">
        <f t="shared" si="194"/>
        <v/>
      </c>
      <c r="O1563" s="21" t="str">
        <f t="shared" si="195"/>
        <v/>
      </c>
      <c r="P1563" s="21" t="str">
        <f t="shared" si="196"/>
        <v/>
      </c>
      <c r="Q1563" s="21" t="str">
        <f t="shared" si="197"/>
        <v/>
      </c>
      <c r="R1563" s="21" t="str">
        <f t="shared" si="198"/>
        <v/>
      </c>
      <c r="S1563" s="7" t="str">
        <f>IF(ROW()-5&lt;=Kontroll!$B$8,1,"")</f>
        <v/>
      </c>
    </row>
    <row r="1564" spans="1:19" x14ac:dyDescent="0.2">
      <c r="A1564" s="7" t="str">
        <f t="shared" si="192"/>
        <v/>
      </c>
      <c r="B1564" s="7" t="str">
        <f>IF($S1564="","",INT(($A1564-1)/Kontroll!$B$6)+1)</f>
        <v/>
      </c>
      <c r="C1564" s="7" t="str">
        <f>IF($S1564="","",MOD($A1564-1,Kontroll!$B$6)+1)</f>
        <v/>
      </c>
      <c r="D1564" s="15" t="str">
        <f>IF($S1564="","",INDEX(Transjer!$A$6:$A$125,$B1564))</f>
        <v/>
      </c>
      <c r="E1564" s="15" t="str">
        <f>IF($S1564="","",INDEX(Transjer!$B$6:$B$125,$B1564))</f>
        <v/>
      </c>
      <c r="F1564" s="16" t="str">
        <f>IF($S1564="","",INDEX(Transjer!$C$6:$C$125,$B1564))</f>
        <v/>
      </c>
      <c r="G1564" s="17" t="str">
        <f>IF($S1564="","",INDEX(Skjermingsrenter!$A$6:$A$35,$C1564))</f>
        <v/>
      </c>
      <c r="H1564" s="18" t="str">
        <f>IF($S1564="","",INDEX(Transjer!$D$6:$D$125,$B1564))</f>
        <v/>
      </c>
      <c r="I1564" s="18" t="str">
        <f>IF($S1564="","",INDEX(Transjer!$E$6:$E$125,$B1564))</f>
        <v/>
      </c>
      <c r="J1564" s="19" t="str">
        <f>IF($S1564="","",INDEX(Skjermingsrenter!$B$6:$B$35,$C1564))</f>
        <v/>
      </c>
      <c r="K1564" s="20" t="str">
        <f t="shared" si="193"/>
        <v/>
      </c>
      <c r="L1564" s="21" t="str">
        <f>IF($S1564="","",IF($G1564&lt;YEAR($F1564),0,$H1564*SUMIFS(Utbytter!$D$6:$D$1005,Utbytter!$A$6:$A$1005,$E1564,Utbytter!$B$6:$B$1005,"&gt;="&amp;$K1564,Utbytter!$B$6:$B$1005,"&lt;="&amp;DATE($G1564,12,31))))</f>
        <v/>
      </c>
      <c r="M1564" s="21" t="str">
        <f t="shared" si="199"/>
        <v/>
      </c>
      <c r="N1564" s="21" t="str">
        <f t="shared" si="194"/>
        <v/>
      </c>
      <c r="O1564" s="21" t="str">
        <f t="shared" si="195"/>
        <v/>
      </c>
      <c r="P1564" s="21" t="str">
        <f t="shared" si="196"/>
        <v/>
      </c>
      <c r="Q1564" s="21" t="str">
        <f t="shared" si="197"/>
        <v/>
      </c>
      <c r="R1564" s="21" t="str">
        <f t="shared" si="198"/>
        <v/>
      </c>
      <c r="S1564" s="7" t="str">
        <f>IF(ROW()-5&lt;=Kontroll!$B$8,1,"")</f>
        <v/>
      </c>
    </row>
    <row r="1565" spans="1:19" x14ac:dyDescent="0.2">
      <c r="A1565" s="7" t="str">
        <f t="shared" si="192"/>
        <v/>
      </c>
      <c r="B1565" s="7" t="str">
        <f>IF($S1565="","",INT(($A1565-1)/Kontroll!$B$6)+1)</f>
        <v/>
      </c>
      <c r="C1565" s="7" t="str">
        <f>IF($S1565="","",MOD($A1565-1,Kontroll!$B$6)+1)</f>
        <v/>
      </c>
      <c r="D1565" s="15" t="str">
        <f>IF($S1565="","",INDEX(Transjer!$A$6:$A$125,$B1565))</f>
        <v/>
      </c>
      <c r="E1565" s="15" t="str">
        <f>IF($S1565="","",INDEX(Transjer!$B$6:$B$125,$B1565))</f>
        <v/>
      </c>
      <c r="F1565" s="16" t="str">
        <f>IF($S1565="","",INDEX(Transjer!$C$6:$C$125,$B1565))</f>
        <v/>
      </c>
      <c r="G1565" s="17" t="str">
        <f>IF($S1565="","",INDEX(Skjermingsrenter!$A$6:$A$35,$C1565))</f>
        <v/>
      </c>
      <c r="H1565" s="18" t="str">
        <f>IF($S1565="","",INDEX(Transjer!$D$6:$D$125,$B1565))</f>
        <v/>
      </c>
      <c r="I1565" s="18" t="str">
        <f>IF($S1565="","",INDEX(Transjer!$E$6:$E$125,$B1565))</f>
        <v/>
      </c>
      <c r="J1565" s="19" t="str">
        <f>IF($S1565="","",INDEX(Skjermingsrenter!$B$6:$B$35,$C1565))</f>
        <v/>
      </c>
      <c r="K1565" s="20" t="str">
        <f t="shared" si="193"/>
        <v/>
      </c>
      <c r="L1565" s="21" t="str">
        <f>IF($S1565="","",IF($G1565&lt;YEAR($F1565),0,$H1565*SUMIFS(Utbytter!$D$6:$D$1005,Utbytter!$A$6:$A$1005,$E1565,Utbytter!$B$6:$B$1005,"&gt;="&amp;$K1565,Utbytter!$B$6:$B$1005,"&lt;="&amp;DATE($G1565,12,31))))</f>
        <v/>
      </c>
      <c r="M1565" s="21" t="str">
        <f t="shared" si="199"/>
        <v/>
      </c>
      <c r="N1565" s="21" t="str">
        <f t="shared" si="194"/>
        <v/>
      </c>
      <c r="O1565" s="21" t="str">
        <f t="shared" si="195"/>
        <v/>
      </c>
      <c r="P1565" s="21" t="str">
        <f t="shared" si="196"/>
        <v/>
      </c>
      <c r="Q1565" s="21" t="str">
        <f t="shared" si="197"/>
        <v/>
      </c>
      <c r="R1565" s="21" t="str">
        <f t="shared" si="198"/>
        <v/>
      </c>
      <c r="S1565" s="7" t="str">
        <f>IF(ROW()-5&lt;=Kontroll!$B$8,1,"")</f>
        <v/>
      </c>
    </row>
    <row r="1566" spans="1:19" x14ac:dyDescent="0.2">
      <c r="A1566" s="7" t="str">
        <f t="shared" si="192"/>
        <v/>
      </c>
      <c r="B1566" s="7" t="str">
        <f>IF($S1566="","",INT(($A1566-1)/Kontroll!$B$6)+1)</f>
        <v/>
      </c>
      <c r="C1566" s="7" t="str">
        <f>IF($S1566="","",MOD($A1566-1,Kontroll!$B$6)+1)</f>
        <v/>
      </c>
      <c r="D1566" s="15" t="str">
        <f>IF($S1566="","",INDEX(Transjer!$A$6:$A$125,$B1566))</f>
        <v/>
      </c>
      <c r="E1566" s="15" t="str">
        <f>IF($S1566="","",INDEX(Transjer!$B$6:$B$125,$B1566))</f>
        <v/>
      </c>
      <c r="F1566" s="16" t="str">
        <f>IF($S1566="","",INDEX(Transjer!$C$6:$C$125,$B1566))</f>
        <v/>
      </c>
      <c r="G1566" s="17" t="str">
        <f>IF($S1566="","",INDEX(Skjermingsrenter!$A$6:$A$35,$C1566))</f>
        <v/>
      </c>
      <c r="H1566" s="18" t="str">
        <f>IF($S1566="","",INDEX(Transjer!$D$6:$D$125,$B1566))</f>
        <v/>
      </c>
      <c r="I1566" s="18" t="str">
        <f>IF($S1566="","",INDEX(Transjer!$E$6:$E$125,$B1566))</f>
        <v/>
      </c>
      <c r="J1566" s="19" t="str">
        <f>IF($S1566="","",INDEX(Skjermingsrenter!$B$6:$B$35,$C1566))</f>
        <v/>
      </c>
      <c r="K1566" s="20" t="str">
        <f t="shared" si="193"/>
        <v/>
      </c>
      <c r="L1566" s="21" t="str">
        <f>IF($S1566="","",IF($G1566&lt;YEAR($F1566),0,$H1566*SUMIFS(Utbytter!$D$6:$D$1005,Utbytter!$A$6:$A$1005,$E1566,Utbytter!$B$6:$B$1005,"&gt;="&amp;$K1566,Utbytter!$B$6:$B$1005,"&lt;="&amp;DATE($G1566,12,31))))</f>
        <v/>
      </c>
      <c r="M1566" s="21" t="str">
        <f t="shared" si="199"/>
        <v/>
      </c>
      <c r="N1566" s="21" t="str">
        <f t="shared" si="194"/>
        <v/>
      </c>
      <c r="O1566" s="21" t="str">
        <f t="shared" si="195"/>
        <v/>
      </c>
      <c r="P1566" s="21" t="str">
        <f t="shared" si="196"/>
        <v/>
      </c>
      <c r="Q1566" s="21" t="str">
        <f t="shared" si="197"/>
        <v/>
      </c>
      <c r="R1566" s="21" t="str">
        <f t="shared" si="198"/>
        <v/>
      </c>
      <c r="S1566" s="7" t="str">
        <f>IF(ROW()-5&lt;=Kontroll!$B$8,1,"")</f>
        <v/>
      </c>
    </row>
    <row r="1567" spans="1:19" x14ac:dyDescent="0.2">
      <c r="A1567" s="7" t="str">
        <f t="shared" si="192"/>
        <v/>
      </c>
      <c r="B1567" s="7" t="str">
        <f>IF($S1567="","",INT(($A1567-1)/Kontroll!$B$6)+1)</f>
        <v/>
      </c>
      <c r="C1567" s="7" t="str">
        <f>IF($S1567="","",MOD($A1567-1,Kontroll!$B$6)+1)</f>
        <v/>
      </c>
      <c r="D1567" s="15" t="str">
        <f>IF($S1567="","",INDEX(Transjer!$A$6:$A$125,$B1567))</f>
        <v/>
      </c>
      <c r="E1567" s="15" t="str">
        <f>IF($S1567="","",INDEX(Transjer!$B$6:$B$125,$B1567))</f>
        <v/>
      </c>
      <c r="F1567" s="16" t="str">
        <f>IF($S1567="","",INDEX(Transjer!$C$6:$C$125,$B1567))</f>
        <v/>
      </c>
      <c r="G1567" s="17" t="str">
        <f>IF($S1567="","",INDEX(Skjermingsrenter!$A$6:$A$35,$C1567))</f>
        <v/>
      </c>
      <c r="H1567" s="18" t="str">
        <f>IF($S1567="","",INDEX(Transjer!$D$6:$D$125,$B1567))</f>
        <v/>
      </c>
      <c r="I1567" s="18" t="str">
        <f>IF($S1567="","",INDEX(Transjer!$E$6:$E$125,$B1567))</f>
        <v/>
      </c>
      <c r="J1567" s="19" t="str">
        <f>IF($S1567="","",INDEX(Skjermingsrenter!$B$6:$B$35,$C1567))</f>
        <v/>
      </c>
      <c r="K1567" s="20" t="str">
        <f t="shared" si="193"/>
        <v/>
      </c>
      <c r="L1567" s="21" t="str">
        <f>IF($S1567="","",IF($G1567&lt;YEAR($F1567),0,$H1567*SUMIFS(Utbytter!$D$6:$D$1005,Utbytter!$A$6:$A$1005,$E1567,Utbytter!$B$6:$B$1005,"&gt;="&amp;$K1567,Utbytter!$B$6:$B$1005,"&lt;="&amp;DATE($G1567,12,31))))</f>
        <v/>
      </c>
      <c r="M1567" s="21" t="str">
        <f t="shared" si="199"/>
        <v/>
      </c>
      <c r="N1567" s="21" t="str">
        <f t="shared" si="194"/>
        <v/>
      </c>
      <c r="O1567" s="21" t="str">
        <f t="shared" si="195"/>
        <v/>
      </c>
      <c r="P1567" s="21" t="str">
        <f t="shared" si="196"/>
        <v/>
      </c>
      <c r="Q1567" s="21" t="str">
        <f t="shared" si="197"/>
        <v/>
      </c>
      <c r="R1567" s="21" t="str">
        <f t="shared" si="198"/>
        <v/>
      </c>
      <c r="S1567" s="7" t="str">
        <f>IF(ROW()-5&lt;=Kontroll!$B$8,1,"")</f>
        <v/>
      </c>
    </row>
    <row r="1568" spans="1:19" x14ac:dyDescent="0.2">
      <c r="A1568" s="7" t="str">
        <f t="shared" si="192"/>
        <v/>
      </c>
      <c r="B1568" s="7" t="str">
        <f>IF($S1568="","",INT(($A1568-1)/Kontroll!$B$6)+1)</f>
        <v/>
      </c>
      <c r="C1568" s="7" t="str">
        <f>IF($S1568="","",MOD($A1568-1,Kontroll!$B$6)+1)</f>
        <v/>
      </c>
      <c r="D1568" s="15" t="str">
        <f>IF($S1568="","",INDEX(Transjer!$A$6:$A$125,$B1568))</f>
        <v/>
      </c>
      <c r="E1568" s="15" t="str">
        <f>IF($S1568="","",INDEX(Transjer!$B$6:$B$125,$B1568))</f>
        <v/>
      </c>
      <c r="F1568" s="16" t="str">
        <f>IF($S1568="","",INDEX(Transjer!$C$6:$C$125,$B1568))</f>
        <v/>
      </c>
      <c r="G1568" s="17" t="str">
        <f>IF($S1568="","",INDEX(Skjermingsrenter!$A$6:$A$35,$C1568))</f>
        <v/>
      </c>
      <c r="H1568" s="18" t="str">
        <f>IF($S1568="","",INDEX(Transjer!$D$6:$D$125,$B1568))</f>
        <v/>
      </c>
      <c r="I1568" s="18" t="str">
        <f>IF($S1568="","",INDEX(Transjer!$E$6:$E$125,$B1568))</f>
        <v/>
      </c>
      <c r="J1568" s="19" t="str">
        <f>IF($S1568="","",INDEX(Skjermingsrenter!$B$6:$B$35,$C1568))</f>
        <v/>
      </c>
      <c r="K1568" s="20" t="str">
        <f t="shared" si="193"/>
        <v/>
      </c>
      <c r="L1568" s="21" t="str">
        <f>IF($S1568="","",IF($G1568&lt;YEAR($F1568),0,$H1568*SUMIFS(Utbytter!$D$6:$D$1005,Utbytter!$A$6:$A$1005,$E1568,Utbytter!$B$6:$B$1005,"&gt;="&amp;$K1568,Utbytter!$B$6:$B$1005,"&lt;="&amp;DATE($G1568,12,31))))</f>
        <v/>
      </c>
      <c r="M1568" s="21" t="str">
        <f t="shared" si="199"/>
        <v/>
      </c>
      <c r="N1568" s="21" t="str">
        <f t="shared" si="194"/>
        <v/>
      </c>
      <c r="O1568" s="21" t="str">
        <f t="shared" si="195"/>
        <v/>
      </c>
      <c r="P1568" s="21" t="str">
        <f t="shared" si="196"/>
        <v/>
      </c>
      <c r="Q1568" s="21" t="str">
        <f t="shared" si="197"/>
        <v/>
      </c>
      <c r="R1568" s="21" t="str">
        <f t="shared" si="198"/>
        <v/>
      </c>
      <c r="S1568" s="7" t="str">
        <f>IF(ROW()-5&lt;=Kontroll!$B$8,1,"")</f>
        <v/>
      </c>
    </row>
    <row r="1569" spans="1:19" x14ac:dyDescent="0.2">
      <c r="A1569" s="7" t="str">
        <f t="shared" si="192"/>
        <v/>
      </c>
      <c r="B1569" s="7" t="str">
        <f>IF($S1569="","",INT(($A1569-1)/Kontroll!$B$6)+1)</f>
        <v/>
      </c>
      <c r="C1569" s="7" t="str">
        <f>IF($S1569="","",MOD($A1569-1,Kontroll!$B$6)+1)</f>
        <v/>
      </c>
      <c r="D1569" s="15" t="str">
        <f>IF($S1569="","",INDEX(Transjer!$A$6:$A$125,$B1569))</f>
        <v/>
      </c>
      <c r="E1569" s="15" t="str">
        <f>IF($S1569="","",INDEX(Transjer!$B$6:$B$125,$B1569))</f>
        <v/>
      </c>
      <c r="F1569" s="16" t="str">
        <f>IF($S1569="","",INDEX(Transjer!$C$6:$C$125,$B1569))</f>
        <v/>
      </c>
      <c r="G1569" s="17" t="str">
        <f>IF($S1569="","",INDEX(Skjermingsrenter!$A$6:$A$35,$C1569))</f>
        <v/>
      </c>
      <c r="H1569" s="18" t="str">
        <f>IF($S1569="","",INDEX(Transjer!$D$6:$D$125,$B1569))</f>
        <v/>
      </c>
      <c r="I1569" s="18" t="str">
        <f>IF($S1569="","",INDEX(Transjer!$E$6:$E$125,$B1569))</f>
        <v/>
      </c>
      <c r="J1569" s="19" t="str">
        <f>IF($S1569="","",INDEX(Skjermingsrenter!$B$6:$B$35,$C1569))</f>
        <v/>
      </c>
      <c r="K1569" s="20" t="str">
        <f t="shared" si="193"/>
        <v/>
      </c>
      <c r="L1569" s="21" t="str">
        <f>IF($S1569="","",IF($G1569&lt;YEAR($F1569),0,$H1569*SUMIFS(Utbytter!$D$6:$D$1005,Utbytter!$A$6:$A$1005,$E1569,Utbytter!$B$6:$B$1005,"&gt;="&amp;$K1569,Utbytter!$B$6:$B$1005,"&lt;="&amp;DATE($G1569,12,31))))</f>
        <v/>
      </c>
      <c r="M1569" s="21" t="str">
        <f t="shared" si="199"/>
        <v/>
      </c>
      <c r="N1569" s="21" t="str">
        <f t="shared" si="194"/>
        <v/>
      </c>
      <c r="O1569" s="21" t="str">
        <f t="shared" si="195"/>
        <v/>
      </c>
      <c r="P1569" s="21" t="str">
        <f t="shared" si="196"/>
        <v/>
      </c>
      <c r="Q1569" s="21" t="str">
        <f t="shared" si="197"/>
        <v/>
      </c>
      <c r="R1569" s="21" t="str">
        <f t="shared" si="198"/>
        <v/>
      </c>
      <c r="S1569" s="7" t="str">
        <f>IF(ROW()-5&lt;=Kontroll!$B$8,1,"")</f>
        <v/>
      </c>
    </row>
    <row r="1570" spans="1:19" x14ac:dyDescent="0.2">
      <c r="A1570" s="7" t="str">
        <f t="shared" si="192"/>
        <v/>
      </c>
      <c r="B1570" s="7" t="str">
        <f>IF($S1570="","",INT(($A1570-1)/Kontroll!$B$6)+1)</f>
        <v/>
      </c>
      <c r="C1570" s="7" t="str">
        <f>IF($S1570="","",MOD($A1570-1,Kontroll!$B$6)+1)</f>
        <v/>
      </c>
      <c r="D1570" s="15" t="str">
        <f>IF($S1570="","",INDEX(Transjer!$A$6:$A$125,$B1570))</f>
        <v/>
      </c>
      <c r="E1570" s="15" t="str">
        <f>IF($S1570="","",INDEX(Transjer!$B$6:$B$125,$B1570))</f>
        <v/>
      </c>
      <c r="F1570" s="16" t="str">
        <f>IF($S1570="","",INDEX(Transjer!$C$6:$C$125,$B1570))</f>
        <v/>
      </c>
      <c r="G1570" s="17" t="str">
        <f>IF($S1570="","",INDEX(Skjermingsrenter!$A$6:$A$35,$C1570))</f>
        <v/>
      </c>
      <c r="H1570" s="18" t="str">
        <f>IF($S1570="","",INDEX(Transjer!$D$6:$D$125,$B1570))</f>
        <v/>
      </c>
      <c r="I1570" s="18" t="str">
        <f>IF($S1570="","",INDEX(Transjer!$E$6:$E$125,$B1570))</f>
        <v/>
      </c>
      <c r="J1570" s="19" t="str">
        <f>IF($S1570="","",INDEX(Skjermingsrenter!$B$6:$B$35,$C1570))</f>
        <v/>
      </c>
      <c r="K1570" s="20" t="str">
        <f t="shared" si="193"/>
        <v/>
      </c>
      <c r="L1570" s="21" t="str">
        <f>IF($S1570="","",IF($G1570&lt;YEAR($F1570),0,$H1570*SUMIFS(Utbytter!$D$6:$D$1005,Utbytter!$A$6:$A$1005,$E1570,Utbytter!$B$6:$B$1005,"&gt;="&amp;$K1570,Utbytter!$B$6:$B$1005,"&lt;="&amp;DATE($G1570,12,31))))</f>
        <v/>
      </c>
      <c r="M1570" s="21" t="str">
        <f t="shared" si="199"/>
        <v/>
      </c>
      <c r="N1570" s="21" t="str">
        <f t="shared" si="194"/>
        <v/>
      </c>
      <c r="O1570" s="21" t="str">
        <f t="shared" si="195"/>
        <v/>
      </c>
      <c r="P1570" s="21" t="str">
        <f t="shared" si="196"/>
        <v/>
      </c>
      <c r="Q1570" s="21" t="str">
        <f t="shared" si="197"/>
        <v/>
      </c>
      <c r="R1570" s="21" t="str">
        <f t="shared" si="198"/>
        <v/>
      </c>
      <c r="S1570" s="7" t="str">
        <f>IF(ROW()-5&lt;=Kontroll!$B$8,1,"")</f>
        <v/>
      </c>
    </row>
    <row r="1571" spans="1:19" x14ac:dyDescent="0.2">
      <c r="A1571" s="7" t="str">
        <f t="shared" si="192"/>
        <v/>
      </c>
      <c r="B1571" s="7" t="str">
        <f>IF($S1571="","",INT(($A1571-1)/Kontroll!$B$6)+1)</f>
        <v/>
      </c>
      <c r="C1571" s="7" t="str">
        <f>IF($S1571="","",MOD($A1571-1,Kontroll!$B$6)+1)</f>
        <v/>
      </c>
      <c r="D1571" s="15" t="str">
        <f>IF($S1571="","",INDEX(Transjer!$A$6:$A$125,$B1571))</f>
        <v/>
      </c>
      <c r="E1571" s="15" t="str">
        <f>IF($S1571="","",INDEX(Transjer!$B$6:$B$125,$B1571))</f>
        <v/>
      </c>
      <c r="F1571" s="16" t="str">
        <f>IF($S1571="","",INDEX(Transjer!$C$6:$C$125,$B1571))</f>
        <v/>
      </c>
      <c r="G1571" s="17" t="str">
        <f>IF($S1571="","",INDEX(Skjermingsrenter!$A$6:$A$35,$C1571))</f>
        <v/>
      </c>
      <c r="H1571" s="18" t="str">
        <f>IF($S1571="","",INDEX(Transjer!$D$6:$D$125,$B1571))</f>
        <v/>
      </c>
      <c r="I1571" s="18" t="str">
        <f>IF($S1571="","",INDEX(Transjer!$E$6:$E$125,$B1571))</f>
        <v/>
      </c>
      <c r="J1571" s="19" t="str">
        <f>IF($S1571="","",INDEX(Skjermingsrenter!$B$6:$B$35,$C1571))</f>
        <v/>
      </c>
      <c r="K1571" s="20" t="str">
        <f t="shared" si="193"/>
        <v/>
      </c>
      <c r="L1571" s="21" t="str">
        <f>IF($S1571="","",IF($G1571&lt;YEAR($F1571),0,$H1571*SUMIFS(Utbytter!$D$6:$D$1005,Utbytter!$A$6:$A$1005,$E1571,Utbytter!$B$6:$B$1005,"&gt;="&amp;$K1571,Utbytter!$B$6:$B$1005,"&lt;="&amp;DATE($G1571,12,31))))</f>
        <v/>
      </c>
      <c r="M1571" s="21" t="str">
        <f t="shared" si="199"/>
        <v/>
      </c>
      <c r="N1571" s="21" t="str">
        <f t="shared" si="194"/>
        <v/>
      </c>
      <c r="O1571" s="21" t="str">
        <f t="shared" si="195"/>
        <v/>
      </c>
      <c r="P1571" s="21" t="str">
        <f t="shared" si="196"/>
        <v/>
      </c>
      <c r="Q1571" s="21" t="str">
        <f t="shared" si="197"/>
        <v/>
      </c>
      <c r="R1571" s="21" t="str">
        <f t="shared" si="198"/>
        <v/>
      </c>
      <c r="S1571" s="7" t="str">
        <f>IF(ROW()-5&lt;=Kontroll!$B$8,1,"")</f>
        <v/>
      </c>
    </row>
    <row r="1572" spans="1:19" x14ac:dyDescent="0.2">
      <c r="A1572" s="7" t="str">
        <f t="shared" si="192"/>
        <v/>
      </c>
      <c r="B1572" s="7" t="str">
        <f>IF($S1572="","",INT(($A1572-1)/Kontroll!$B$6)+1)</f>
        <v/>
      </c>
      <c r="C1572" s="7" t="str">
        <f>IF($S1572="","",MOD($A1572-1,Kontroll!$B$6)+1)</f>
        <v/>
      </c>
      <c r="D1572" s="15" t="str">
        <f>IF($S1572="","",INDEX(Transjer!$A$6:$A$125,$B1572))</f>
        <v/>
      </c>
      <c r="E1572" s="15" t="str">
        <f>IF($S1572="","",INDEX(Transjer!$B$6:$B$125,$B1572))</f>
        <v/>
      </c>
      <c r="F1572" s="16" t="str">
        <f>IF($S1572="","",INDEX(Transjer!$C$6:$C$125,$B1572))</f>
        <v/>
      </c>
      <c r="G1572" s="17" t="str">
        <f>IF($S1572="","",INDEX(Skjermingsrenter!$A$6:$A$35,$C1572))</f>
        <v/>
      </c>
      <c r="H1572" s="18" t="str">
        <f>IF($S1572="","",INDEX(Transjer!$D$6:$D$125,$B1572))</f>
        <v/>
      </c>
      <c r="I1572" s="18" t="str">
        <f>IF($S1572="","",INDEX(Transjer!$E$6:$E$125,$B1572))</f>
        <v/>
      </c>
      <c r="J1572" s="19" t="str">
        <f>IF($S1572="","",INDEX(Skjermingsrenter!$B$6:$B$35,$C1572))</f>
        <v/>
      </c>
      <c r="K1572" s="20" t="str">
        <f t="shared" si="193"/>
        <v/>
      </c>
      <c r="L1572" s="21" t="str">
        <f>IF($S1572="","",IF($G1572&lt;YEAR($F1572),0,$H1572*SUMIFS(Utbytter!$D$6:$D$1005,Utbytter!$A$6:$A$1005,$E1572,Utbytter!$B$6:$B$1005,"&gt;="&amp;$K1572,Utbytter!$B$6:$B$1005,"&lt;="&amp;DATE($G1572,12,31))))</f>
        <v/>
      </c>
      <c r="M1572" s="21" t="str">
        <f t="shared" si="199"/>
        <v/>
      </c>
      <c r="N1572" s="21" t="str">
        <f t="shared" si="194"/>
        <v/>
      </c>
      <c r="O1572" s="21" t="str">
        <f t="shared" si="195"/>
        <v/>
      </c>
      <c r="P1572" s="21" t="str">
        <f t="shared" si="196"/>
        <v/>
      </c>
      <c r="Q1572" s="21" t="str">
        <f t="shared" si="197"/>
        <v/>
      </c>
      <c r="R1572" s="21" t="str">
        <f t="shared" si="198"/>
        <v/>
      </c>
      <c r="S1572" s="7" t="str">
        <f>IF(ROW()-5&lt;=Kontroll!$B$8,1,"")</f>
        <v/>
      </c>
    </row>
    <row r="1573" spans="1:19" x14ac:dyDescent="0.2">
      <c r="A1573" s="7" t="str">
        <f t="shared" si="192"/>
        <v/>
      </c>
      <c r="B1573" s="7" t="str">
        <f>IF($S1573="","",INT(($A1573-1)/Kontroll!$B$6)+1)</f>
        <v/>
      </c>
      <c r="C1573" s="7" t="str">
        <f>IF($S1573="","",MOD($A1573-1,Kontroll!$B$6)+1)</f>
        <v/>
      </c>
      <c r="D1573" s="15" t="str">
        <f>IF($S1573="","",INDEX(Transjer!$A$6:$A$125,$B1573))</f>
        <v/>
      </c>
      <c r="E1573" s="15" t="str">
        <f>IF($S1573="","",INDEX(Transjer!$B$6:$B$125,$B1573))</f>
        <v/>
      </c>
      <c r="F1573" s="16" t="str">
        <f>IF($S1573="","",INDEX(Transjer!$C$6:$C$125,$B1573))</f>
        <v/>
      </c>
      <c r="G1573" s="17" t="str">
        <f>IF($S1573="","",INDEX(Skjermingsrenter!$A$6:$A$35,$C1573))</f>
        <v/>
      </c>
      <c r="H1573" s="18" t="str">
        <f>IF($S1573="","",INDEX(Transjer!$D$6:$D$125,$B1573))</f>
        <v/>
      </c>
      <c r="I1573" s="18" t="str">
        <f>IF($S1573="","",INDEX(Transjer!$E$6:$E$125,$B1573))</f>
        <v/>
      </c>
      <c r="J1573" s="19" t="str">
        <f>IF($S1573="","",INDEX(Skjermingsrenter!$B$6:$B$35,$C1573))</f>
        <v/>
      </c>
      <c r="K1573" s="20" t="str">
        <f t="shared" si="193"/>
        <v/>
      </c>
      <c r="L1573" s="21" t="str">
        <f>IF($S1573="","",IF($G1573&lt;YEAR($F1573),0,$H1573*SUMIFS(Utbytter!$D$6:$D$1005,Utbytter!$A$6:$A$1005,$E1573,Utbytter!$B$6:$B$1005,"&gt;="&amp;$K1573,Utbytter!$B$6:$B$1005,"&lt;="&amp;DATE($G1573,12,31))))</f>
        <v/>
      </c>
      <c r="M1573" s="21" t="str">
        <f t="shared" si="199"/>
        <v/>
      </c>
      <c r="N1573" s="21" t="str">
        <f t="shared" si="194"/>
        <v/>
      </c>
      <c r="O1573" s="21" t="str">
        <f t="shared" si="195"/>
        <v/>
      </c>
      <c r="P1573" s="21" t="str">
        <f t="shared" si="196"/>
        <v/>
      </c>
      <c r="Q1573" s="21" t="str">
        <f t="shared" si="197"/>
        <v/>
      </c>
      <c r="R1573" s="21" t="str">
        <f t="shared" si="198"/>
        <v/>
      </c>
      <c r="S1573" s="7" t="str">
        <f>IF(ROW()-5&lt;=Kontroll!$B$8,1,"")</f>
        <v/>
      </c>
    </row>
    <row r="1574" spans="1:19" x14ac:dyDescent="0.2">
      <c r="A1574" s="7" t="str">
        <f t="shared" si="192"/>
        <v/>
      </c>
      <c r="B1574" s="7" t="str">
        <f>IF($S1574="","",INT(($A1574-1)/Kontroll!$B$6)+1)</f>
        <v/>
      </c>
      <c r="C1574" s="7" t="str">
        <f>IF($S1574="","",MOD($A1574-1,Kontroll!$B$6)+1)</f>
        <v/>
      </c>
      <c r="D1574" s="15" t="str">
        <f>IF($S1574="","",INDEX(Transjer!$A$6:$A$125,$B1574))</f>
        <v/>
      </c>
      <c r="E1574" s="15" t="str">
        <f>IF($S1574="","",INDEX(Transjer!$B$6:$B$125,$B1574))</f>
        <v/>
      </c>
      <c r="F1574" s="16" t="str">
        <f>IF($S1574="","",INDEX(Transjer!$C$6:$C$125,$B1574))</f>
        <v/>
      </c>
      <c r="G1574" s="17" t="str">
        <f>IF($S1574="","",INDEX(Skjermingsrenter!$A$6:$A$35,$C1574))</f>
        <v/>
      </c>
      <c r="H1574" s="18" t="str">
        <f>IF($S1574="","",INDEX(Transjer!$D$6:$D$125,$B1574))</f>
        <v/>
      </c>
      <c r="I1574" s="18" t="str">
        <f>IF($S1574="","",INDEX(Transjer!$E$6:$E$125,$B1574))</f>
        <v/>
      </c>
      <c r="J1574" s="19" t="str">
        <f>IF($S1574="","",INDEX(Skjermingsrenter!$B$6:$B$35,$C1574))</f>
        <v/>
      </c>
      <c r="K1574" s="20" t="str">
        <f t="shared" si="193"/>
        <v/>
      </c>
      <c r="L1574" s="21" t="str">
        <f>IF($S1574="","",IF($G1574&lt;YEAR($F1574),0,$H1574*SUMIFS(Utbytter!$D$6:$D$1005,Utbytter!$A$6:$A$1005,$E1574,Utbytter!$B$6:$B$1005,"&gt;="&amp;$K1574,Utbytter!$B$6:$B$1005,"&lt;="&amp;DATE($G1574,12,31))))</f>
        <v/>
      </c>
      <c r="M1574" s="21" t="str">
        <f t="shared" si="199"/>
        <v/>
      </c>
      <c r="N1574" s="21" t="str">
        <f t="shared" si="194"/>
        <v/>
      </c>
      <c r="O1574" s="21" t="str">
        <f t="shared" si="195"/>
        <v/>
      </c>
      <c r="P1574" s="21" t="str">
        <f t="shared" si="196"/>
        <v/>
      </c>
      <c r="Q1574" s="21" t="str">
        <f t="shared" si="197"/>
        <v/>
      </c>
      <c r="R1574" s="21" t="str">
        <f t="shared" si="198"/>
        <v/>
      </c>
      <c r="S1574" s="7" t="str">
        <f>IF(ROW()-5&lt;=Kontroll!$B$8,1,"")</f>
        <v/>
      </c>
    </row>
    <row r="1575" spans="1:19" x14ac:dyDescent="0.2">
      <c r="A1575" s="7" t="str">
        <f t="shared" si="192"/>
        <v/>
      </c>
      <c r="B1575" s="7" t="str">
        <f>IF($S1575="","",INT(($A1575-1)/Kontroll!$B$6)+1)</f>
        <v/>
      </c>
      <c r="C1575" s="7" t="str">
        <f>IF($S1575="","",MOD($A1575-1,Kontroll!$B$6)+1)</f>
        <v/>
      </c>
      <c r="D1575" s="15" t="str">
        <f>IF($S1575="","",INDEX(Transjer!$A$6:$A$125,$B1575))</f>
        <v/>
      </c>
      <c r="E1575" s="15" t="str">
        <f>IF($S1575="","",INDEX(Transjer!$B$6:$B$125,$B1575))</f>
        <v/>
      </c>
      <c r="F1575" s="16" t="str">
        <f>IF($S1575="","",INDEX(Transjer!$C$6:$C$125,$B1575))</f>
        <v/>
      </c>
      <c r="G1575" s="17" t="str">
        <f>IF($S1575="","",INDEX(Skjermingsrenter!$A$6:$A$35,$C1575))</f>
        <v/>
      </c>
      <c r="H1575" s="18" t="str">
        <f>IF($S1575="","",INDEX(Transjer!$D$6:$D$125,$B1575))</f>
        <v/>
      </c>
      <c r="I1575" s="18" t="str">
        <f>IF($S1575="","",INDEX(Transjer!$E$6:$E$125,$B1575))</f>
        <v/>
      </c>
      <c r="J1575" s="19" t="str">
        <f>IF($S1575="","",INDEX(Skjermingsrenter!$B$6:$B$35,$C1575))</f>
        <v/>
      </c>
      <c r="K1575" s="20" t="str">
        <f t="shared" si="193"/>
        <v/>
      </c>
      <c r="L1575" s="21" t="str">
        <f>IF($S1575="","",IF($G1575&lt;YEAR($F1575),0,$H1575*SUMIFS(Utbytter!$D$6:$D$1005,Utbytter!$A$6:$A$1005,$E1575,Utbytter!$B$6:$B$1005,"&gt;="&amp;$K1575,Utbytter!$B$6:$B$1005,"&lt;="&amp;DATE($G1575,12,31))))</f>
        <v/>
      </c>
      <c r="M1575" s="21" t="str">
        <f t="shared" si="199"/>
        <v/>
      </c>
      <c r="N1575" s="21" t="str">
        <f t="shared" si="194"/>
        <v/>
      </c>
      <c r="O1575" s="21" t="str">
        <f t="shared" si="195"/>
        <v/>
      </c>
      <c r="P1575" s="21" t="str">
        <f t="shared" si="196"/>
        <v/>
      </c>
      <c r="Q1575" s="21" t="str">
        <f t="shared" si="197"/>
        <v/>
      </c>
      <c r="R1575" s="21" t="str">
        <f t="shared" si="198"/>
        <v/>
      </c>
      <c r="S1575" s="7" t="str">
        <f>IF(ROW()-5&lt;=Kontroll!$B$8,1,"")</f>
        <v/>
      </c>
    </row>
    <row r="1576" spans="1:19" x14ac:dyDescent="0.2">
      <c r="A1576" s="7" t="str">
        <f t="shared" si="192"/>
        <v/>
      </c>
      <c r="B1576" s="7" t="str">
        <f>IF($S1576="","",INT(($A1576-1)/Kontroll!$B$6)+1)</f>
        <v/>
      </c>
      <c r="C1576" s="7" t="str">
        <f>IF($S1576="","",MOD($A1576-1,Kontroll!$B$6)+1)</f>
        <v/>
      </c>
      <c r="D1576" s="15" t="str">
        <f>IF($S1576="","",INDEX(Transjer!$A$6:$A$125,$B1576))</f>
        <v/>
      </c>
      <c r="E1576" s="15" t="str">
        <f>IF($S1576="","",INDEX(Transjer!$B$6:$B$125,$B1576))</f>
        <v/>
      </c>
      <c r="F1576" s="16" t="str">
        <f>IF($S1576="","",INDEX(Transjer!$C$6:$C$125,$B1576))</f>
        <v/>
      </c>
      <c r="G1576" s="17" t="str">
        <f>IF($S1576="","",INDEX(Skjermingsrenter!$A$6:$A$35,$C1576))</f>
        <v/>
      </c>
      <c r="H1576" s="18" t="str">
        <f>IF($S1576="","",INDEX(Transjer!$D$6:$D$125,$B1576))</f>
        <v/>
      </c>
      <c r="I1576" s="18" t="str">
        <f>IF($S1576="","",INDEX(Transjer!$E$6:$E$125,$B1576))</f>
        <v/>
      </c>
      <c r="J1576" s="19" t="str">
        <f>IF($S1576="","",INDEX(Skjermingsrenter!$B$6:$B$35,$C1576))</f>
        <v/>
      </c>
      <c r="K1576" s="20" t="str">
        <f t="shared" si="193"/>
        <v/>
      </c>
      <c r="L1576" s="21" t="str">
        <f>IF($S1576="","",IF($G1576&lt;YEAR($F1576),0,$H1576*SUMIFS(Utbytter!$D$6:$D$1005,Utbytter!$A$6:$A$1005,$E1576,Utbytter!$B$6:$B$1005,"&gt;="&amp;$K1576,Utbytter!$B$6:$B$1005,"&lt;="&amp;DATE($G1576,12,31))))</f>
        <v/>
      </c>
      <c r="M1576" s="21" t="str">
        <f t="shared" si="199"/>
        <v/>
      </c>
      <c r="N1576" s="21" t="str">
        <f t="shared" si="194"/>
        <v/>
      </c>
      <c r="O1576" s="21" t="str">
        <f t="shared" si="195"/>
        <v/>
      </c>
      <c r="P1576" s="21" t="str">
        <f t="shared" si="196"/>
        <v/>
      </c>
      <c r="Q1576" s="21" t="str">
        <f t="shared" si="197"/>
        <v/>
      </c>
      <c r="R1576" s="21" t="str">
        <f t="shared" si="198"/>
        <v/>
      </c>
      <c r="S1576" s="7" t="str">
        <f>IF(ROW()-5&lt;=Kontroll!$B$8,1,"")</f>
        <v/>
      </c>
    </row>
    <row r="1577" spans="1:19" x14ac:dyDescent="0.2">
      <c r="A1577" s="7" t="str">
        <f t="shared" si="192"/>
        <v/>
      </c>
      <c r="B1577" s="7" t="str">
        <f>IF($S1577="","",INT(($A1577-1)/Kontroll!$B$6)+1)</f>
        <v/>
      </c>
      <c r="C1577" s="7" t="str">
        <f>IF($S1577="","",MOD($A1577-1,Kontroll!$B$6)+1)</f>
        <v/>
      </c>
      <c r="D1577" s="15" t="str">
        <f>IF($S1577="","",INDEX(Transjer!$A$6:$A$125,$B1577))</f>
        <v/>
      </c>
      <c r="E1577" s="15" t="str">
        <f>IF($S1577="","",INDEX(Transjer!$B$6:$B$125,$B1577))</f>
        <v/>
      </c>
      <c r="F1577" s="16" t="str">
        <f>IF($S1577="","",INDEX(Transjer!$C$6:$C$125,$B1577))</f>
        <v/>
      </c>
      <c r="G1577" s="17" t="str">
        <f>IF($S1577="","",INDEX(Skjermingsrenter!$A$6:$A$35,$C1577))</f>
        <v/>
      </c>
      <c r="H1577" s="18" t="str">
        <f>IF($S1577="","",INDEX(Transjer!$D$6:$D$125,$B1577))</f>
        <v/>
      </c>
      <c r="I1577" s="18" t="str">
        <f>IF($S1577="","",INDEX(Transjer!$E$6:$E$125,$B1577))</f>
        <v/>
      </c>
      <c r="J1577" s="19" t="str">
        <f>IF($S1577="","",INDEX(Skjermingsrenter!$B$6:$B$35,$C1577))</f>
        <v/>
      </c>
      <c r="K1577" s="20" t="str">
        <f t="shared" si="193"/>
        <v/>
      </c>
      <c r="L1577" s="21" t="str">
        <f>IF($S1577="","",IF($G1577&lt;YEAR($F1577),0,$H1577*SUMIFS(Utbytter!$D$6:$D$1005,Utbytter!$A$6:$A$1005,$E1577,Utbytter!$B$6:$B$1005,"&gt;="&amp;$K1577,Utbytter!$B$6:$B$1005,"&lt;="&amp;DATE($G1577,12,31))))</f>
        <v/>
      </c>
      <c r="M1577" s="21" t="str">
        <f t="shared" si="199"/>
        <v/>
      </c>
      <c r="N1577" s="21" t="str">
        <f t="shared" si="194"/>
        <v/>
      </c>
      <c r="O1577" s="21" t="str">
        <f t="shared" si="195"/>
        <v/>
      </c>
      <c r="P1577" s="21" t="str">
        <f t="shared" si="196"/>
        <v/>
      </c>
      <c r="Q1577" s="21" t="str">
        <f t="shared" si="197"/>
        <v/>
      </c>
      <c r="R1577" s="21" t="str">
        <f t="shared" si="198"/>
        <v/>
      </c>
      <c r="S1577" s="7" t="str">
        <f>IF(ROW()-5&lt;=Kontroll!$B$8,1,"")</f>
        <v/>
      </c>
    </row>
    <row r="1578" spans="1:19" x14ac:dyDescent="0.2">
      <c r="A1578" s="7" t="str">
        <f t="shared" si="192"/>
        <v/>
      </c>
      <c r="B1578" s="7" t="str">
        <f>IF($S1578="","",INT(($A1578-1)/Kontroll!$B$6)+1)</f>
        <v/>
      </c>
      <c r="C1578" s="7" t="str">
        <f>IF($S1578="","",MOD($A1578-1,Kontroll!$B$6)+1)</f>
        <v/>
      </c>
      <c r="D1578" s="15" t="str">
        <f>IF($S1578="","",INDEX(Transjer!$A$6:$A$125,$B1578))</f>
        <v/>
      </c>
      <c r="E1578" s="15" t="str">
        <f>IF($S1578="","",INDEX(Transjer!$B$6:$B$125,$B1578))</f>
        <v/>
      </c>
      <c r="F1578" s="16" t="str">
        <f>IF($S1578="","",INDEX(Transjer!$C$6:$C$125,$B1578))</f>
        <v/>
      </c>
      <c r="G1578" s="17" t="str">
        <f>IF($S1578="","",INDEX(Skjermingsrenter!$A$6:$A$35,$C1578))</f>
        <v/>
      </c>
      <c r="H1578" s="18" t="str">
        <f>IF($S1578="","",INDEX(Transjer!$D$6:$D$125,$B1578))</f>
        <v/>
      </c>
      <c r="I1578" s="18" t="str">
        <f>IF($S1578="","",INDEX(Transjer!$E$6:$E$125,$B1578))</f>
        <v/>
      </c>
      <c r="J1578" s="19" t="str">
        <f>IF($S1578="","",INDEX(Skjermingsrenter!$B$6:$B$35,$C1578))</f>
        <v/>
      </c>
      <c r="K1578" s="20" t="str">
        <f t="shared" si="193"/>
        <v/>
      </c>
      <c r="L1578" s="21" t="str">
        <f>IF($S1578="","",IF($G1578&lt;YEAR($F1578),0,$H1578*SUMIFS(Utbytter!$D$6:$D$1005,Utbytter!$A$6:$A$1005,$E1578,Utbytter!$B$6:$B$1005,"&gt;="&amp;$K1578,Utbytter!$B$6:$B$1005,"&lt;="&amp;DATE($G1578,12,31))))</f>
        <v/>
      </c>
      <c r="M1578" s="21" t="str">
        <f t="shared" si="199"/>
        <v/>
      </c>
      <c r="N1578" s="21" t="str">
        <f t="shared" si="194"/>
        <v/>
      </c>
      <c r="O1578" s="21" t="str">
        <f t="shared" si="195"/>
        <v/>
      </c>
      <c r="P1578" s="21" t="str">
        <f t="shared" si="196"/>
        <v/>
      </c>
      <c r="Q1578" s="21" t="str">
        <f t="shared" si="197"/>
        <v/>
      </c>
      <c r="R1578" s="21" t="str">
        <f t="shared" si="198"/>
        <v/>
      </c>
      <c r="S1578" s="7" t="str">
        <f>IF(ROW()-5&lt;=Kontroll!$B$8,1,"")</f>
        <v/>
      </c>
    </row>
    <row r="1579" spans="1:19" x14ac:dyDescent="0.2">
      <c r="A1579" s="7" t="str">
        <f t="shared" si="192"/>
        <v/>
      </c>
      <c r="B1579" s="7" t="str">
        <f>IF($S1579="","",INT(($A1579-1)/Kontroll!$B$6)+1)</f>
        <v/>
      </c>
      <c r="C1579" s="7" t="str">
        <f>IF($S1579="","",MOD($A1579-1,Kontroll!$B$6)+1)</f>
        <v/>
      </c>
      <c r="D1579" s="15" t="str">
        <f>IF($S1579="","",INDEX(Transjer!$A$6:$A$125,$B1579))</f>
        <v/>
      </c>
      <c r="E1579" s="15" t="str">
        <f>IF($S1579="","",INDEX(Transjer!$B$6:$B$125,$B1579))</f>
        <v/>
      </c>
      <c r="F1579" s="16" t="str">
        <f>IF($S1579="","",INDEX(Transjer!$C$6:$C$125,$B1579))</f>
        <v/>
      </c>
      <c r="G1579" s="17" t="str">
        <f>IF($S1579="","",INDEX(Skjermingsrenter!$A$6:$A$35,$C1579))</f>
        <v/>
      </c>
      <c r="H1579" s="18" t="str">
        <f>IF($S1579="","",INDEX(Transjer!$D$6:$D$125,$B1579))</f>
        <v/>
      </c>
      <c r="I1579" s="18" t="str">
        <f>IF($S1579="","",INDEX(Transjer!$E$6:$E$125,$B1579))</f>
        <v/>
      </c>
      <c r="J1579" s="19" t="str">
        <f>IF($S1579="","",INDEX(Skjermingsrenter!$B$6:$B$35,$C1579))</f>
        <v/>
      </c>
      <c r="K1579" s="20" t="str">
        <f t="shared" si="193"/>
        <v/>
      </c>
      <c r="L1579" s="21" t="str">
        <f>IF($S1579="","",IF($G1579&lt;YEAR($F1579),0,$H1579*SUMIFS(Utbytter!$D$6:$D$1005,Utbytter!$A$6:$A$1005,$E1579,Utbytter!$B$6:$B$1005,"&gt;="&amp;$K1579,Utbytter!$B$6:$B$1005,"&lt;="&amp;DATE($G1579,12,31))))</f>
        <v/>
      </c>
      <c r="M1579" s="21" t="str">
        <f t="shared" si="199"/>
        <v/>
      </c>
      <c r="N1579" s="21" t="str">
        <f t="shared" si="194"/>
        <v/>
      </c>
      <c r="O1579" s="21" t="str">
        <f t="shared" si="195"/>
        <v/>
      </c>
      <c r="P1579" s="21" t="str">
        <f t="shared" si="196"/>
        <v/>
      </c>
      <c r="Q1579" s="21" t="str">
        <f t="shared" si="197"/>
        <v/>
      </c>
      <c r="R1579" s="21" t="str">
        <f t="shared" si="198"/>
        <v/>
      </c>
      <c r="S1579" s="7" t="str">
        <f>IF(ROW()-5&lt;=Kontroll!$B$8,1,"")</f>
        <v/>
      </c>
    </row>
    <row r="1580" spans="1:19" x14ac:dyDescent="0.2">
      <c r="A1580" s="7" t="str">
        <f t="shared" si="192"/>
        <v/>
      </c>
      <c r="B1580" s="7" t="str">
        <f>IF($S1580="","",INT(($A1580-1)/Kontroll!$B$6)+1)</f>
        <v/>
      </c>
      <c r="C1580" s="7" t="str">
        <f>IF($S1580="","",MOD($A1580-1,Kontroll!$B$6)+1)</f>
        <v/>
      </c>
      <c r="D1580" s="15" t="str">
        <f>IF($S1580="","",INDEX(Transjer!$A$6:$A$125,$B1580))</f>
        <v/>
      </c>
      <c r="E1580" s="15" t="str">
        <f>IF($S1580="","",INDEX(Transjer!$B$6:$B$125,$B1580))</f>
        <v/>
      </c>
      <c r="F1580" s="16" t="str">
        <f>IF($S1580="","",INDEX(Transjer!$C$6:$C$125,$B1580))</f>
        <v/>
      </c>
      <c r="G1580" s="17" t="str">
        <f>IF($S1580="","",INDEX(Skjermingsrenter!$A$6:$A$35,$C1580))</f>
        <v/>
      </c>
      <c r="H1580" s="18" t="str">
        <f>IF($S1580="","",INDEX(Transjer!$D$6:$D$125,$B1580))</f>
        <v/>
      </c>
      <c r="I1580" s="18" t="str">
        <f>IF($S1580="","",INDEX(Transjer!$E$6:$E$125,$B1580))</f>
        <v/>
      </c>
      <c r="J1580" s="19" t="str">
        <f>IF($S1580="","",INDEX(Skjermingsrenter!$B$6:$B$35,$C1580))</f>
        <v/>
      </c>
      <c r="K1580" s="20" t="str">
        <f t="shared" si="193"/>
        <v/>
      </c>
      <c r="L1580" s="21" t="str">
        <f>IF($S1580="","",IF($G1580&lt;YEAR($F1580),0,$H1580*SUMIFS(Utbytter!$D$6:$D$1005,Utbytter!$A$6:$A$1005,$E1580,Utbytter!$B$6:$B$1005,"&gt;="&amp;$K1580,Utbytter!$B$6:$B$1005,"&lt;="&amp;DATE($G1580,12,31))))</f>
        <v/>
      </c>
      <c r="M1580" s="21" t="str">
        <f t="shared" si="199"/>
        <v/>
      </c>
      <c r="N1580" s="21" t="str">
        <f t="shared" si="194"/>
        <v/>
      </c>
      <c r="O1580" s="21" t="str">
        <f t="shared" si="195"/>
        <v/>
      </c>
      <c r="P1580" s="21" t="str">
        <f t="shared" si="196"/>
        <v/>
      </c>
      <c r="Q1580" s="21" t="str">
        <f t="shared" si="197"/>
        <v/>
      </c>
      <c r="R1580" s="21" t="str">
        <f t="shared" si="198"/>
        <v/>
      </c>
      <c r="S1580" s="7" t="str">
        <f>IF(ROW()-5&lt;=Kontroll!$B$8,1,"")</f>
        <v/>
      </c>
    </row>
    <row r="1581" spans="1:19" x14ac:dyDescent="0.2">
      <c r="A1581" s="7" t="str">
        <f t="shared" si="192"/>
        <v/>
      </c>
      <c r="B1581" s="7" t="str">
        <f>IF($S1581="","",INT(($A1581-1)/Kontroll!$B$6)+1)</f>
        <v/>
      </c>
      <c r="C1581" s="7" t="str">
        <f>IF($S1581="","",MOD($A1581-1,Kontroll!$B$6)+1)</f>
        <v/>
      </c>
      <c r="D1581" s="15" t="str">
        <f>IF($S1581="","",INDEX(Transjer!$A$6:$A$125,$B1581))</f>
        <v/>
      </c>
      <c r="E1581" s="15" t="str">
        <f>IF($S1581="","",INDEX(Transjer!$B$6:$B$125,$B1581))</f>
        <v/>
      </c>
      <c r="F1581" s="16" t="str">
        <f>IF($S1581="","",INDEX(Transjer!$C$6:$C$125,$B1581))</f>
        <v/>
      </c>
      <c r="G1581" s="17" t="str">
        <f>IF($S1581="","",INDEX(Skjermingsrenter!$A$6:$A$35,$C1581))</f>
        <v/>
      </c>
      <c r="H1581" s="18" t="str">
        <f>IF($S1581="","",INDEX(Transjer!$D$6:$D$125,$B1581))</f>
        <v/>
      </c>
      <c r="I1581" s="18" t="str">
        <f>IF($S1581="","",INDEX(Transjer!$E$6:$E$125,$B1581))</f>
        <v/>
      </c>
      <c r="J1581" s="19" t="str">
        <f>IF($S1581="","",INDEX(Skjermingsrenter!$B$6:$B$35,$C1581))</f>
        <v/>
      </c>
      <c r="K1581" s="20" t="str">
        <f t="shared" si="193"/>
        <v/>
      </c>
      <c r="L1581" s="21" t="str">
        <f>IF($S1581="","",IF($G1581&lt;YEAR($F1581),0,$H1581*SUMIFS(Utbytter!$D$6:$D$1005,Utbytter!$A$6:$A$1005,$E1581,Utbytter!$B$6:$B$1005,"&gt;="&amp;$K1581,Utbytter!$B$6:$B$1005,"&lt;="&amp;DATE($G1581,12,31))))</f>
        <v/>
      </c>
      <c r="M1581" s="21" t="str">
        <f t="shared" si="199"/>
        <v/>
      </c>
      <c r="N1581" s="21" t="str">
        <f t="shared" si="194"/>
        <v/>
      </c>
      <c r="O1581" s="21" t="str">
        <f t="shared" si="195"/>
        <v/>
      </c>
      <c r="P1581" s="21" t="str">
        <f t="shared" si="196"/>
        <v/>
      </c>
      <c r="Q1581" s="21" t="str">
        <f t="shared" si="197"/>
        <v/>
      </c>
      <c r="R1581" s="21" t="str">
        <f t="shared" si="198"/>
        <v/>
      </c>
      <c r="S1581" s="7" t="str">
        <f>IF(ROW()-5&lt;=Kontroll!$B$8,1,"")</f>
        <v/>
      </c>
    </row>
    <row r="1582" spans="1:19" x14ac:dyDescent="0.2">
      <c r="A1582" s="7" t="str">
        <f t="shared" si="192"/>
        <v/>
      </c>
      <c r="B1582" s="7" t="str">
        <f>IF($S1582="","",INT(($A1582-1)/Kontroll!$B$6)+1)</f>
        <v/>
      </c>
      <c r="C1582" s="7" t="str">
        <f>IF($S1582="","",MOD($A1582-1,Kontroll!$B$6)+1)</f>
        <v/>
      </c>
      <c r="D1582" s="15" t="str">
        <f>IF($S1582="","",INDEX(Transjer!$A$6:$A$125,$B1582))</f>
        <v/>
      </c>
      <c r="E1582" s="15" t="str">
        <f>IF($S1582="","",INDEX(Transjer!$B$6:$B$125,$B1582))</f>
        <v/>
      </c>
      <c r="F1582" s="16" t="str">
        <f>IF($S1582="","",INDEX(Transjer!$C$6:$C$125,$B1582))</f>
        <v/>
      </c>
      <c r="G1582" s="17" t="str">
        <f>IF($S1582="","",INDEX(Skjermingsrenter!$A$6:$A$35,$C1582))</f>
        <v/>
      </c>
      <c r="H1582" s="18" t="str">
        <f>IF($S1582="","",INDEX(Transjer!$D$6:$D$125,$B1582))</f>
        <v/>
      </c>
      <c r="I1582" s="18" t="str">
        <f>IF($S1582="","",INDEX(Transjer!$E$6:$E$125,$B1582))</f>
        <v/>
      </c>
      <c r="J1582" s="19" t="str">
        <f>IF($S1582="","",INDEX(Skjermingsrenter!$B$6:$B$35,$C1582))</f>
        <v/>
      </c>
      <c r="K1582" s="20" t="str">
        <f t="shared" si="193"/>
        <v/>
      </c>
      <c r="L1582" s="21" t="str">
        <f>IF($S1582="","",IF($G1582&lt;YEAR($F1582),0,$H1582*SUMIFS(Utbytter!$D$6:$D$1005,Utbytter!$A$6:$A$1005,$E1582,Utbytter!$B$6:$B$1005,"&gt;="&amp;$K1582,Utbytter!$B$6:$B$1005,"&lt;="&amp;DATE($G1582,12,31))))</f>
        <v/>
      </c>
      <c r="M1582" s="21" t="str">
        <f t="shared" si="199"/>
        <v/>
      </c>
      <c r="N1582" s="21" t="str">
        <f t="shared" si="194"/>
        <v/>
      </c>
      <c r="O1582" s="21" t="str">
        <f t="shared" si="195"/>
        <v/>
      </c>
      <c r="P1582" s="21" t="str">
        <f t="shared" si="196"/>
        <v/>
      </c>
      <c r="Q1582" s="21" t="str">
        <f t="shared" si="197"/>
        <v/>
      </c>
      <c r="R1582" s="21" t="str">
        <f t="shared" si="198"/>
        <v/>
      </c>
      <c r="S1582" s="7" t="str">
        <f>IF(ROW()-5&lt;=Kontroll!$B$8,1,"")</f>
        <v/>
      </c>
    </row>
    <row r="1583" spans="1:19" x14ac:dyDescent="0.2">
      <c r="A1583" s="7" t="str">
        <f t="shared" si="192"/>
        <v/>
      </c>
      <c r="B1583" s="7" t="str">
        <f>IF($S1583="","",INT(($A1583-1)/Kontroll!$B$6)+1)</f>
        <v/>
      </c>
      <c r="C1583" s="7" t="str">
        <f>IF($S1583="","",MOD($A1583-1,Kontroll!$B$6)+1)</f>
        <v/>
      </c>
      <c r="D1583" s="15" t="str">
        <f>IF($S1583="","",INDEX(Transjer!$A$6:$A$125,$B1583))</f>
        <v/>
      </c>
      <c r="E1583" s="15" t="str">
        <f>IF($S1583="","",INDEX(Transjer!$B$6:$B$125,$B1583))</f>
        <v/>
      </c>
      <c r="F1583" s="16" t="str">
        <f>IF($S1583="","",INDEX(Transjer!$C$6:$C$125,$B1583))</f>
        <v/>
      </c>
      <c r="G1583" s="17" t="str">
        <f>IF($S1583="","",INDEX(Skjermingsrenter!$A$6:$A$35,$C1583))</f>
        <v/>
      </c>
      <c r="H1583" s="18" t="str">
        <f>IF($S1583="","",INDEX(Transjer!$D$6:$D$125,$B1583))</f>
        <v/>
      </c>
      <c r="I1583" s="18" t="str">
        <f>IF($S1583="","",INDEX(Transjer!$E$6:$E$125,$B1583))</f>
        <v/>
      </c>
      <c r="J1583" s="19" t="str">
        <f>IF($S1583="","",INDEX(Skjermingsrenter!$B$6:$B$35,$C1583))</f>
        <v/>
      </c>
      <c r="K1583" s="20" t="str">
        <f t="shared" si="193"/>
        <v/>
      </c>
      <c r="L1583" s="21" t="str">
        <f>IF($S1583="","",IF($G1583&lt;YEAR($F1583),0,$H1583*SUMIFS(Utbytter!$D$6:$D$1005,Utbytter!$A$6:$A$1005,$E1583,Utbytter!$B$6:$B$1005,"&gt;="&amp;$K1583,Utbytter!$B$6:$B$1005,"&lt;="&amp;DATE($G1583,12,31))))</f>
        <v/>
      </c>
      <c r="M1583" s="21" t="str">
        <f t="shared" si="199"/>
        <v/>
      </c>
      <c r="N1583" s="21" t="str">
        <f t="shared" si="194"/>
        <v/>
      </c>
      <c r="O1583" s="21" t="str">
        <f t="shared" si="195"/>
        <v/>
      </c>
      <c r="P1583" s="21" t="str">
        <f t="shared" si="196"/>
        <v/>
      </c>
      <c r="Q1583" s="21" t="str">
        <f t="shared" si="197"/>
        <v/>
      </c>
      <c r="R1583" s="21" t="str">
        <f t="shared" si="198"/>
        <v/>
      </c>
      <c r="S1583" s="7" t="str">
        <f>IF(ROW()-5&lt;=Kontroll!$B$8,1,"")</f>
        <v/>
      </c>
    </row>
    <row r="1584" spans="1:19" x14ac:dyDescent="0.2">
      <c r="A1584" s="7" t="str">
        <f t="shared" si="192"/>
        <v/>
      </c>
      <c r="B1584" s="7" t="str">
        <f>IF($S1584="","",INT(($A1584-1)/Kontroll!$B$6)+1)</f>
        <v/>
      </c>
      <c r="C1584" s="7" t="str">
        <f>IF($S1584="","",MOD($A1584-1,Kontroll!$B$6)+1)</f>
        <v/>
      </c>
      <c r="D1584" s="15" t="str">
        <f>IF($S1584="","",INDEX(Transjer!$A$6:$A$125,$B1584))</f>
        <v/>
      </c>
      <c r="E1584" s="15" t="str">
        <f>IF($S1584="","",INDEX(Transjer!$B$6:$B$125,$B1584))</f>
        <v/>
      </c>
      <c r="F1584" s="16" t="str">
        <f>IF($S1584="","",INDEX(Transjer!$C$6:$C$125,$B1584))</f>
        <v/>
      </c>
      <c r="G1584" s="17" t="str">
        <f>IF($S1584="","",INDEX(Skjermingsrenter!$A$6:$A$35,$C1584))</f>
        <v/>
      </c>
      <c r="H1584" s="18" t="str">
        <f>IF($S1584="","",INDEX(Transjer!$D$6:$D$125,$B1584))</f>
        <v/>
      </c>
      <c r="I1584" s="18" t="str">
        <f>IF($S1584="","",INDEX(Transjer!$E$6:$E$125,$B1584))</f>
        <v/>
      </c>
      <c r="J1584" s="19" t="str">
        <f>IF($S1584="","",INDEX(Skjermingsrenter!$B$6:$B$35,$C1584))</f>
        <v/>
      </c>
      <c r="K1584" s="20" t="str">
        <f t="shared" si="193"/>
        <v/>
      </c>
      <c r="L1584" s="21" t="str">
        <f>IF($S1584="","",IF($G1584&lt;YEAR($F1584),0,$H1584*SUMIFS(Utbytter!$D$6:$D$1005,Utbytter!$A$6:$A$1005,$E1584,Utbytter!$B$6:$B$1005,"&gt;="&amp;$K1584,Utbytter!$B$6:$B$1005,"&lt;="&amp;DATE($G1584,12,31))))</f>
        <v/>
      </c>
      <c r="M1584" s="21" t="str">
        <f t="shared" si="199"/>
        <v/>
      </c>
      <c r="N1584" s="21" t="str">
        <f t="shared" si="194"/>
        <v/>
      </c>
      <c r="O1584" s="21" t="str">
        <f t="shared" si="195"/>
        <v/>
      </c>
      <c r="P1584" s="21" t="str">
        <f t="shared" si="196"/>
        <v/>
      </c>
      <c r="Q1584" s="21" t="str">
        <f t="shared" si="197"/>
        <v/>
      </c>
      <c r="R1584" s="21" t="str">
        <f t="shared" si="198"/>
        <v/>
      </c>
      <c r="S1584" s="7" t="str">
        <f>IF(ROW()-5&lt;=Kontroll!$B$8,1,"")</f>
        <v/>
      </c>
    </row>
    <row r="1585" spans="1:19" x14ac:dyDescent="0.2">
      <c r="A1585" s="7" t="str">
        <f t="shared" si="192"/>
        <v/>
      </c>
      <c r="B1585" s="7" t="str">
        <f>IF($S1585="","",INT(($A1585-1)/Kontroll!$B$6)+1)</f>
        <v/>
      </c>
      <c r="C1585" s="7" t="str">
        <f>IF($S1585="","",MOD($A1585-1,Kontroll!$B$6)+1)</f>
        <v/>
      </c>
      <c r="D1585" s="15" t="str">
        <f>IF($S1585="","",INDEX(Transjer!$A$6:$A$125,$B1585))</f>
        <v/>
      </c>
      <c r="E1585" s="15" t="str">
        <f>IF($S1585="","",INDEX(Transjer!$B$6:$B$125,$B1585))</f>
        <v/>
      </c>
      <c r="F1585" s="16" t="str">
        <f>IF($S1585="","",INDEX(Transjer!$C$6:$C$125,$B1585))</f>
        <v/>
      </c>
      <c r="G1585" s="17" t="str">
        <f>IF($S1585="","",INDEX(Skjermingsrenter!$A$6:$A$35,$C1585))</f>
        <v/>
      </c>
      <c r="H1585" s="18" t="str">
        <f>IF($S1585="","",INDEX(Transjer!$D$6:$D$125,$B1585))</f>
        <v/>
      </c>
      <c r="I1585" s="18" t="str">
        <f>IF($S1585="","",INDEX(Transjer!$E$6:$E$125,$B1585))</f>
        <v/>
      </c>
      <c r="J1585" s="19" t="str">
        <f>IF($S1585="","",INDEX(Skjermingsrenter!$B$6:$B$35,$C1585))</f>
        <v/>
      </c>
      <c r="K1585" s="20" t="str">
        <f t="shared" si="193"/>
        <v/>
      </c>
      <c r="L1585" s="21" t="str">
        <f>IF($S1585="","",IF($G1585&lt;YEAR($F1585),0,$H1585*SUMIFS(Utbytter!$D$6:$D$1005,Utbytter!$A$6:$A$1005,$E1585,Utbytter!$B$6:$B$1005,"&gt;="&amp;$K1585,Utbytter!$B$6:$B$1005,"&lt;="&amp;DATE($G1585,12,31))))</f>
        <v/>
      </c>
      <c r="M1585" s="21" t="str">
        <f t="shared" si="199"/>
        <v/>
      </c>
      <c r="N1585" s="21" t="str">
        <f t="shared" si="194"/>
        <v/>
      </c>
      <c r="O1585" s="21" t="str">
        <f t="shared" si="195"/>
        <v/>
      </c>
      <c r="P1585" s="21" t="str">
        <f t="shared" si="196"/>
        <v/>
      </c>
      <c r="Q1585" s="21" t="str">
        <f t="shared" si="197"/>
        <v/>
      </c>
      <c r="R1585" s="21" t="str">
        <f t="shared" si="198"/>
        <v/>
      </c>
      <c r="S1585" s="7" t="str">
        <f>IF(ROW()-5&lt;=Kontroll!$B$8,1,"")</f>
        <v/>
      </c>
    </row>
    <row r="1586" spans="1:19" x14ac:dyDescent="0.2">
      <c r="A1586" s="7" t="str">
        <f t="shared" si="192"/>
        <v/>
      </c>
      <c r="B1586" s="7" t="str">
        <f>IF($S1586="","",INT(($A1586-1)/Kontroll!$B$6)+1)</f>
        <v/>
      </c>
      <c r="C1586" s="7" t="str">
        <f>IF($S1586="","",MOD($A1586-1,Kontroll!$B$6)+1)</f>
        <v/>
      </c>
      <c r="D1586" s="15" t="str">
        <f>IF($S1586="","",INDEX(Transjer!$A$6:$A$125,$B1586))</f>
        <v/>
      </c>
      <c r="E1586" s="15" t="str">
        <f>IF($S1586="","",INDEX(Transjer!$B$6:$B$125,$B1586))</f>
        <v/>
      </c>
      <c r="F1586" s="16" t="str">
        <f>IF($S1586="","",INDEX(Transjer!$C$6:$C$125,$B1586))</f>
        <v/>
      </c>
      <c r="G1586" s="17" t="str">
        <f>IF($S1586="","",INDEX(Skjermingsrenter!$A$6:$A$35,$C1586))</f>
        <v/>
      </c>
      <c r="H1586" s="18" t="str">
        <f>IF($S1586="","",INDEX(Transjer!$D$6:$D$125,$B1586))</f>
        <v/>
      </c>
      <c r="I1586" s="18" t="str">
        <f>IF($S1586="","",INDEX(Transjer!$E$6:$E$125,$B1586))</f>
        <v/>
      </c>
      <c r="J1586" s="19" t="str">
        <f>IF($S1586="","",INDEX(Skjermingsrenter!$B$6:$B$35,$C1586))</f>
        <v/>
      </c>
      <c r="K1586" s="20" t="str">
        <f t="shared" si="193"/>
        <v/>
      </c>
      <c r="L1586" s="21" t="str">
        <f>IF($S1586="","",IF($G1586&lt;YEAR($F1586),0,$H1586*SUMIFS(Utbytter!$D$6:$D$1005,Utbytter!$A$6:$A$1005,$E1586,Utbytter!$B$6:$B$1005,"&gt;="&amp;$K1586,Utbytter!$B$6:$B$1005,"&lt;="&amp;DATE($G1586,12,31))))</f>
        <v/>
      </c>
      <c r="M1586" s="21" t="str">
        <f t="shared" si="199"/>
        <v/>
      </c>
      <c r="N1586" s="21" t="str">
        <f t="shared" si="194"/>
        <v/>
      </c>
      <c r="O1586" s="21" t="str">
        <f t="shared" si="195"/>
        <v/>
      </c>
      <c r="P1586" s="21" t="str">
        <f t="shared" si="196"/>
        <v/>
      </c>
      <c r="Q1586" s="21" t="str">
        <f t="shared" si="197"/>
        <v/>
      </c>
      <c r="R1586" s="21" t="str">
        <f t="shared" si="198"/>
        <v/>
      </c>
      <c r="S1586" s="7" t="str">
        <f>IF(ROW()-5&lt;=Kontroll!$B$8,1,"")</f>
        <v/>
      </c>
    </row>
    <row r="1587" spans="1:19" x14ac:dyDescent="0.2">
      <c r="A1587" s="7" t="str">
        <f t="shared" si="192"/>
        <v/>
      </c>
      <c r="B1587" s="7" t="str">
        <f>IF($S1587="","",INT(($A1587-1)/Kontroll!$B$6)+1)</f>
        <v/>
      </c>
      <c r="C1587" s="7" t="str">
        <f>IF($S1587="","",MOD($A1587-1,Kontroll!$B$6)+1)</f>
        <v/>
      </c>
      <c r="D1587" s="15" t="str">
        <f>IF($S1587="","",INDEX(Transjer!$A$6:$A$125,$B1587))</f>
        <v/>
      </c>
      <c r="E1587" s="15" t="str">
        <f>IF($S1587="","",INDEX(Transjer!$B$6:$B$125,$B1587))</f>
        <v/>
      </c>
      <c r="F1587" s="16" t="str">
        <f>IF($S1587="","",INDEX(Transjer!$C$6:$C$125,$B1587))</f>
        <v/>
      </c>
      <c r="G1587" s="17" t="str">
        <f>IF($S1587="","",INDEX(Skjermingsrenter!$A$6:$A$35,$C1587))</f>
        <v/>
      </c>
      <c r="H1587" s="18" t="str">
        <f>IF($S1587="","",INDEX(Transjer!$D$6:$D$125,$B1587))</f>
        <v/>
      </c>
      <c r="I1587" s="18" t="str">
        <f>IF($S1587="","",INDEX(Transjer!$E$6:$E$125,$B1587))</f>
        <v/>
      </c>
      <c r="J1587" s="19" t="str">
        <f>IF($S1587="","",INDEX(Skjermingsrenter!$B$6:$B$35,$C1587))</f>
        <v/>
      </c>
      <c r="K1587" s="20" t="str">
        <f t="shared" si="193"/>
        <v/>
      </c>
      <c r="L1587" s="21" t="str">
        <f>IF($S1587="","",IF($G1587&lt;YEAR($F1587),0,$H1587*SUMIFS(Utbytter!$D$6:$D$1005,Utbytter!$A$6:$A$1005,$E1587,Utbytter!$B$6:$B$1005,"&gt;="&amp;$K1587,Utbytter!$B$6:$B$1005,"&lt;="&amp;DATE($G1587,12,31))))</f>
        <v/>
      </c>
      <c r="M1587" s="21" t="str">
        <f t="shared" si="199"/>
        <v/>
      </c>
      <c r="N1587" s="21" t="str">
        <f t="shared" si="194"/>
        <v/>
      </c>
      <c r="O1587" s="21" t="str">
        <f t="shared" si="195"/>
        <v/>
      </c>
      <c r="P1587" s="21" t="str">
        <f t="shared" si="196"/>
        <v/>
      </c>
      <c r="Q1587" s="21" t="str">
        <f t="shared" si="197"/>
        <v/>
      </c>
      <c r="R1587" s="21" t="str">
        <f t="shared" si="198"/>
        <v/>
      </c>
      <c r="S1587" s="7" t="str">
        <f>IF(ROW()-5&lt;=Kontroll!$B$8,1,"")</f>
        <v/>
      </c>
    </row>
    <row r="1588" spans="1:19" x14ac:dyDescent="0.2">
      <c r="A1588" s="7" t="str">
        <f t="shared" si="192"/>
        <v/>
      </c>
      <c r="B1588" s="7" t="str">
        <f>IF($S1588="","",INT(($A1588-1)/Kontroll!$B$6)+1)</f>
        <v/>
      </c>
      <c r="C1588" s="7" t="str">
        <f>IF($S1588="","",MOD($A1588-1,Kontroll!$B$6)+1)</f>
        <v/>
      </c>
      <c r="D1588" s="15" t="str">
        <f>IF($S1588="","",INDEX(Transjer!$A$6:$A$125,$B1588))</f>
        <v/>
      </c>
      <c r="E1588" s="15" t="str">
        <f>IF($S1588="","",INDEX(Transjer!$B$6:$B$125,$B1588))</f>
        <v/>
      </c>
      <c r="F1588" s="16" t="str">
        <f>IF($S1588="","",INDEX(Transjer!$C$6:$C$125,$B1588))</f>
        <v/>
      </c>
      <c r="G1588" s="17" t="str">
        <f>IF($S1588="","",INDEX(Skjermingsrenter!$A$6:$A$35,$C1588))</f>
        <v/>
      </c>
      <c r="H1588" s="18" t="str">
        <f>IF($S1588="","",INDEX(Transjer!$D$6:$D$125,$B1588))</f>
        <v/>
      </c>
      <c r="I1588" s="18" t="str">
        <f>IF($S1588="","",INDEX(Transjer!$E$6:$E$125,$B1588))</f>
        <v/>
      </c>
      <c r="J1588" s="19" t="str">
        <f>IF($S1588="","",INDEX(Skjermingsrenter!$B$6:$B$35,$C1588))</f>
        <v/>
      </c>
      <c r="K1588" s="20" t="str">
        <f t="shared" si="193"/>
        <v/>
      </c>
      <c r="L1588" s="21" t="str">
        <f>IF($S1588="","",IF($G1588&lt;YEAR($F1588),0,$H1588*SUMIFS(Utbytter!$D$6:$D$1005,Utbytter!$A$6:$A$1005,$E1588,Utbytter!$B$6:$B$1005,"&gt;="&amp;$K1588,Utbytter!$B$6:$B$1005,"&lt;="&amp;DATE($G1588,12,31))))</f>
        <v/>
      </c>
      <c r="M1588" s="21" t="str">
        <f t="shared" si="199"/>
        <v/>
      </c>
      <c r="N1588" s="21" t="str">
        <f t="shared" si="194"/>
        <v/>
      </c>
      <c r="O1588" s="21" t="str">
        <f t="shared" si="195"/>
        <v/>
      </c>
      <c r="P1588" s="21" t="str">
        <f t="shared" si="196"/>
        <v/>
      </c>
      <c r="Q1588" s="21" t="str">
        <f t="shared" si="197"/>
        <v/>
      </c>
      <c r="R1588" s="21" t="str">
        <f t="shared" si="198"/>
        <v/>
      </c>
      <c r="S1588" s="7" t="str">
        <f>IF(ROW()-5&lt;=Kontroll!$B$8,1,"")</f>
        <v/>
      </c>
    </row>
    <row r="1589" spans="1:19" x14ac:dyDescent="0.2">
      <c r="A1589" s="7" t="str">
        <f t="shared" si="192"/>
        <v/>
      </c>
      <c r="B1589" s="7" t="str">
        <f>IF($S1589="","",INT(($A1589-1)/Kontroll!$B$6)+1)</f>
        <v/>
      </c>
      <c r="C1589" s="7" t="str">
        <f>IF($S1589="","",MOD($A1589-1,Kontroll!$B$6)+1)</f>
        <v/>
      </c>
      <c r="D1589" s="15" t="str">
        <f>IF($S1589="","",INDEX(Transjer!$A$6:$A$125,$B1589))</f>
        <v/>
      </c>
      <c r="E1589" s="15" t="str">
        <f>IF($S1589="","",INDEX(Transjer!$B$6:$B$125,$B1589))</f>
        <v/>
      </c>
      <c r="F1589" s="16" t="str">
        <f>IF($S1589="","",INDEX(Transjer!$C$6:$C$125,$B1589))</f>
        <v/>
      </c>
      <c r="G1589" s="17" t="str">
        <f>IF($S1589="","",INDEX(Skjermingsrenter!$A$6:$A$35,$C1589))</f>
        <v/>
      </c>
      <c r="H1589" s="18" t="str">
        <f>IF($S1589="","",INDEX(Transjer!$D$6:$D$125,$B1589))</f>
        <v/>
      </c>
      <c r="I1589" s="18" t="str">
        <f>IF($S1589="","",INDEX(Transjer!$E$6:$E$125,$B1589))</f>
        <v/>
      </c>
      <c r="J1589" s="19" t="str">
        <f>IF($S1589="","",INDEX(Skjermingsrenter!$B$6:$B$35,$C1589))</f>
        <v/>
      </c>
      <c r="K1589" s="20" t="str">
        <f t="shared" si="193"/>
        <v/>
      </c>
      <c r="L1589" s="21" t="str">
        <f>IF($S1589="","",IF($G1589&lt;YEAR($F1589),0,$H1589*SUMIFS(Utbytter!$D$6:$D$1005,Utbytter!$A$6:$A$1005,$E1589,Utbytter!$B$6:$B$1005,"&gt;="&amp;$K1589,Utbytter!$B$6:$B$1005,"&lt;="&amp;DATE($G1589,12,31))))</f>
        <v/>
      </c>
      <c r="M1589" s="21" t="str">
        <f t="shared" si="199"/>
        <v/>
      </c>
      <c r="N1589" s="21" t="str">
        <f t="shared" si="194"/>
        <v/>
      </c>
      <c r="O1589" s="21" t="str">
        <f t="shared" si="195"/>
        <v/>
      </c>
      <c r="P1589" s="21" t="str">
        <f t="shared" si="196"/>
        <v/>
      </c>
      <c r="Q1589" s="21" t="str">
        <f t="shared" si="197"/>
        <v/>
      </c>
      <c r="R1589" s="21" t="str">
        <f t="shared" si="198"/>
        <v/>
      </c>
      <c r="S1589" s="7" t="str">
        <f>IF(ROW()-5&lt;=Kontroll!$B$8,1,"")</f>
        <v/>
      </c>
    </row>
    <row r="1590" spans="1:19" x14ac:dyDescent="0.2">
      <c r="A1590" s="7" t="str">
        <f t="shared" si="192"/>
        <v/>
      </c>
      <c r="B1590" s="7" t="str">
        <f>IF($S1590="","",INT(($A1590-1)/Kontroll!$B$6)+1)</f>
        <v/>
      </c>
      <c r="C1590" s="7" t="str">
        <f>IF($S1590="","",MOD($A1590-1,Kontroll!$B$6)+1)</f>
        <v/>
      </c>
      <c r="D1590" s="15" t="str">
        <f>IF($S1590="","",INDEX(Transjer!$A$6:$A$125,$B1590))</f>
        <v/>
      </c>
      <c r="E1590" s="15" t="str">
        <f>IF($S1590="","",INDEX(Transjer!$B$6:$B$125,$B1590))</f>
        <v/>
      </c>
      <c r="F1590" s="16" t="str">
        <f>IF($S1590="","",INDEX(Transjer!$C$6:$C$125,$B1590))</f>
        <v/>
      </c>
      <c r="G1590" s="17" t="str">
        <f>IF($S1590="","",INDEX(Skjermingsrenter!$A$6:$A$35,$C1590))</f>
        <v/>
      </c>
      <c r="H1590" s="18" t="str">
        <f>IF($S1590="","",INDEX(Transjer!$D$6:$D$125,$B1590))</f>
        <v/>
      </c>
      <c r="I1590" s="18" t="str">
        <f>IF($S1590="","",INDEX(Transjer!$E$6:$E$125,$B1590))</f>
        <v/>
      </c>
      <c r="J1590" s="19" t="str">
        <f>IF($S1590="","",INDEX(Skjermingsrenter!$B$6:$B$35,$C1590))</f>
        <v/>
      </c>
      <c r="K1590" s="20" t="str">
        <f t="shared" si="193"/>
        <v/>
      </c>
      <c r="L1590" s="21" t="str">
        <f>IF($S1590="","",IF($G1590&lt;YEAR($F1590),0,$H1590*SUMIFS(Utbytter!$D$6:$D$1005,Utbytter!$A$6:$A$1005,$E1590,Utbytter!$B$6:$B$1005,"&gt;="&amp;$K1590,Utbytter!$B$6:$B$1005,"&lt;="&amp;DATE($G1590,12,31))))</f>
        <v/>
      </c>
      <c r="M1590" s="21" t="str">
        <f t="shared" si="199"/>
        <v/>
      </c>
      <c r="N1590" s="21" t="str">
        <f t="shared" si="194"/>
        <v/>
      </c>
      <c r="O1590" s="21" t="str">
        <f t="shared" si="195"/>
        <v/>
      </c>
      <c r="P1590" s="21" t="str">
        <f t="shared" si="196"/>
        <v/>
      </c>
      <c r="Q1590" s="21" t="str">
        <f t="shared" si="197"/>
        <v/>
      </c>
      <c r="R1590" s="21" t="str">
        <f t="shared" si="198"/>
        <v/>
      </c>
      <c r="S1590" s="7" t="str">
        <f>IF(ROW()-5&lt;=Kontroll!$B$8,1,"")</f>
        <v/>
      </c>
    </row>
    <row r="1591" spans="1:19" x14ac:dyDescent="0.2">
      <c r="A1591" s="7" t="str">
        <f t="shared" si="192"/>
        <v/>
      </c>
      <c r="B1591" s="7" t="str">
        <f>IF($S1591="","",INT(($A1591-1)/Kontroll!$B$6)+1)</f>
        <v/>
      </c>
      <c r="C1591" s="7" t="str">
        <f>IF($S1591="","",MOD($A1591-1,Kontroll!$B$6)+1)</f>
        <v/>
      </c>
      <c r="D1591" s="15" t="str">
        <f>IF($S1591="","",INDEX(Transjer!$A$6:$A$125,$B1591))</f>
        <v/>
      </c>
      <c r="E1591" s="15" t="str">
        <f>IF($S1591="","",INDEX(Transjer!$B$6:$B$125,$B1591))</f>
        <v/>
      </c>
      <c r="F1591" s="16" t="str">
        <f>IF($S1591="","",INDEX(Transjer!$C$6:$C$125,$B1591))</f>
        <v/>
      </c>
      <c r="G1591" s="17" t="str">
        <f>IF($S1591="","",INDEX(Skjermingsrenter!$A$6:$A$35,$C1591))</f>
        <v/>
      </c>
      <c r="H1591" s="18" t="str">
        <f>IF($S1591="","",INDEX(Transjer!$D$6:$D$125,$B1591))</f>
        <v/>
      </c>
      <c r="I1591" s="18" t="str">
        <f>IF($S1591="","",INDEX(Transjer!$E$6:$E$125,$B1591))</f>
        <v/>
      </c>
      <c r="J1591" s="19" t="str">
        <f>IF($S1591="","",INDEX(Skjermingsrenter!$B$6:$B$35,$C1591))</f>
        <v/>
      </c>
      <c r="K1591" s="20" t="str">
        <f t="shared" si="193"/>
        <v/>
      </c>
      <c r="L1591" s="21" t="str">
        <f>IF($S1591="","",IF($G1591&lt;YEAR($F1591),0,$H1591*SUMIFS(Utbytter!$D$6:$D$1005,Utbytter!$A$6:$A$1005,$E1591,Utbytter!$B$6:$B$1005,"&gt;="&amp;$K1591,Utbytter!$B$6:$B$1005,"&lt;="&amp;DATE($G1591,12,31))))</f>
        <v/>
      </c>
      <c r="M1591" s="21" t="str">
        <f t="shared" si="199"/>
        <v/>
      </c>
      <c r="N1591" s="21" t="str">
        <f t="shared" si="194"/>
        <v/>
      </c>
      <c r="O1591" s="21" t="str">
        <f t="shared" si="195"/>
        <v/>
      </c>
      <c r="P1591" s="21" t="str">
        <f t="shared" si="196"/>
        <v/>
      </c>
      <c r="Q1591" s="21" t="str">
        <f t="shared" si="197"/>
        <v/>
      </c>
      <c r="R1591" s="21" t="str">
        <f t="shared" si="198"/>
        <v/>
      </c>
      <c r="S1591" s="7" t="str">
        <f>IF(ROW()-5&lt;=Kontroll!$B$8,1,"")</f>
        <v/>
      </c>
    </row>
    <row r="1592" spans="1:19" x14ac:dyDescent="0.2">
      <c r="A1592" s="7" t="str">
        <f t="shared" si="192"/>
        <v/>
      </c>
      <c r="B1592" s="7" t="str">
        <f>IF($S1592="","",INT(($A1592-1)/Kontroll!$B$6)+1)</f>
        <v/>
      </c>
      <c r="C1592" s="7" t="str">
        <f>IF($S1592="","",MOD($A1592-1,Kontroll!$B$6)+1)</f>
        <v/>
      </c>
      <c r="D1592" s="15" t="str">
        <f>IF($S1592="","",INDEX(Transjer!$A$6:$A$125,$B1592))</f>
        <v/>
      </c>
      <c r="E1592" s="15" t="str">
        <f>IF($S1592="","",INDEX(Transjer!$B$6:$B$125,$B1592))</f>
        <v/>
      </c>
      <c r="F1592" s="16" t="str">
        <f>IF($S1592="","",INDEX(Transjer!$C$6:$C$125,$B1592))</f>
        <v/>
      </c>
      <c r="G1592" s="17" t="str">
        <f>IF($S1592="","",INDEX(Skjermingsrenter!$A$6:$A$35,$C1592))</f>
        <v/>
      </c>
      <c r="H1592" s="18" t="str">
        <f>IF($S1592="","",INDEX(Transjer!$D$6:$D$125,$B1592))</f>
        <v/>
      </c>
      <c r="I1592" s="18" t="str">
        <f>IF($S1592="","",INDEX(Transjer!$E$6:$E$125,$B1592))</f>
        <v/>
      </c>
      <c r="J1592" s="19" t="str">
        <f>IF($S1592="","",INDEX(Skjermingsrenter!$B$6:$B$35,$C1592))</f>
        <v/>
      </c>
      <c r="K1592" s="20" t="str">
        <f t="shared" si="193"/>
        <v/>
      </c>
      <c r="L1592" s="21" t="str">
        <f>IF($S1592="","",IF($G1592&lt;YEAR($F1592),0,$H1592*SUMIFS(Utbytter!$D$6:$D$1005,Utbytter!$A$6:$A$1005,$E1592,Utbytter!$B$6:$B$1005,"&gt;="&amp;$K1592,Utbytter!$B$6:$B$1005,"&lt;="&amp;DATE($G1592,12,31))))</f>
        <v/>
      </c>
      <c r="M1592" s="21" t="str">
        <f t="shared" si="199"/>
        <v/>
      </c>
      <c r="N1592" s="21" t="str">
        <f t="shared" si="194"/>
        <v/>
      </c>
      <c r="O1592" s="21" t="str">
        <f t="shared" si="195"/>
        <v/>
      </c>
      <c r="P1592" s="21" t="str">
        <f t="shared" si="196"/>
        <v/>
      </c>
      <c r="Q1592" s="21" t="str">
        <f t="shared" si="197"/>
        <v/>
      </c>
      <c r="R1592" s="21" t="str">
        <f t="shared" si="198"/>
        <v/>
      </c>
      <c r="S1592" s="7" t="str">
        <f>IF(ROW()-5&lt;=Kontroll!$B$8,1,"")</f>
        <v/>
      </c>
    </row>
    <row r="1593" spans="1:19" x14ac:dyDescent="0.2">
      <c r="A1593" s="7" t="str">
        <f t="shared" si="192"/>
        <v/>
      </c>
      <c r="B1593" s="7" t="str">
        <f>IF($S1593="","",INT(($A1593-1)/Kontroll!$B$6)+1)</f>
        <v/>
      </c>
      <c r="C1593" s="7" t="str">
        <f>IF($S1593="","",MOD($A1593-1,Kontroll!$B$6)+1)</f>
        <v/>
      </c>
      <c r="D1593" s="15" t="str">
        <f>IF($S1593="","",INDEX(Transjer!$A$6:$A$125,$B1593))</f>
        <v/>
      </c>
      <c r="E1593" s="15" t="str">
        <f>IF($S1593="","",INDEX(Transjer!$B$6:$B$125,$B1593))</f>
        <v/>
      </c>
      <c r="F1593" s="16" t="str">
        <f>IF($S1593="","",INDEX(Transjer!$C$6:$C$125,$B1593))</f>
        <v/>
      </c>
      <c r="G1593" s="17" t="str">
        <f>IF($S1593="","",INDEX(Skjermingsrenter!$A$6:$A$35,$C1593))</f>
        <v/>
      </c>
      <c r="H1593" s="18" t="str">
        <f>IF($S1593="","",INDEX(Transjer!$D$6:$D$125,$B1593))</f>
        <v/>
      </c>
      <c r="I1593" s="18" t="str">
        <f>IF($S1593="","",INDEX(Transjer!$E$6:$E$125,$B1593))</f>
        <v/>
      </c>
      <c r="J1593" s="19" t="str">
        <f>IF($S1593="","",INDEX(Skjermingsrenter!$B$6:$B$35,$C1593))</f>
        <v/>
      </c>
      <c r="K1593" s="20" t="str">
        <f t="shared" si="193"/>
        <v/>
      </c>
      <c r="L1593" s="21" t="str">
        <f>IF($S1593="","",IF($G1593&lt;YEAR($F1593),0,$H1593*SUMIFS(Utbytter!$D$6:$D$1005,Utbytter!$A$6:$A$1005,$E1593,Utbytter!$B$6:$B$1005,"&gt;="&amp;$K1593,Utbytter!$B$6:$B$1005,"&lt;="&amp;DATE($G1593,12,31))))</f>
        <v/>
      </c>
      <c r="M1593" s="21" t="str">
        <f t="shared" si="199"/>
        <v/>
      </c>
      <c r="N1593" s="21" t="str">
        <f t="shared" si="194"/>
        <v/>
      </c>
      <c r="O1593" s="21" t="str">
        <f t="shared" si="195"/>
        <v/>
      </c>
      <c r="P1593" s="21" t="str">
        <f t="shared" si="196"/>
        <v/>
      </c>
      <c r="Q1593" s="21" t="str">
        <f t="shared" si="197"/>
        <v/>
      </c>
      <c r="R1593" s="21" t="str">
        <f t="shared" si="198"/>
        <v/>
      </c>
      <c r="S1593" s="7" t="str">
        <f>IF(ROW()-5&lt;=Kontroll!$B$8,1,"")</f>
        <v/>
      </c>
    </row>
    <row r="1594" spans="1:19" x14ac:dyDescent="0.2">
      <c r="A1594" s="7" t="str">
        <f t="shared" si="192"/>
        <v/>
      </c>
      <c r="B1594" s="7" t="str">
        <f>IF($S1594="","",INT(($A1594-1)/Kontroll!$B$6)+1)</f>
        <v/>
      </c>
      <c r="C1594" s="7" t="str">
        <f>IF($S1594="","",MOD($A1594-1,Kontroll!$B$6)+1)</f>
        <v/>
      </c>
      <c r="D1594" s="15" t="str">
        <f>IF($S1594="","",INDEX(Transjer!$A$6:$A$125,$B1594))</f>
        <v/>
      </c>
      <c r="E1594" s="15" t="str">
        <f>IF($S1594="","",INDEX(Transjer!$B$6:$B$125,$B1594))</f>
        <v/>
      </c>
      <c r="F1594" s="16" t="str">
        <f>IF($S1594="","",INDEX(Transjer!$C$6:$C$125,$B1594))</f>
        <v/>
      </c>
      <c r="G1594" s="17" t="str">
        <f>IF($S1594="","",INDEX(Skjermingsrenter!$A$6:$A$35,$C1594))</f>
        <v/>
      </c>
      <c r="H1594" s="18" t="str">
        <f>IF($S1594="","",INDEX(Transjer!$D$6:$D$125,$B1594))</f>
        <v/>
      </c>
      <c r="I1594" s="18" t="str">
        <f>IF($S1594="","",INDEX(Transjer!$E$6:$E$125,$B1594))</f>
        <v/>
      </c>
      <c r="J1594" s="19" t="str">
        <f>IF($S1594="","",INDEX(Skjermingsrenter!$B$6:$B$35,$C1594))</f>
        <v/>
      </c>
      <c r="K1594" s="20" t="str">
        <f t="shared" si="193"/>
        <v/>
      </c>
      <c r="L1594" s="21" t="str">
        <f>IF($S1594="","",IF($G1594&lt;YEAR($F1594),0,$H1594*SUMIFS(Utbytter!$D$6:$D$1005,Utbytter!$A$6:$A$1005,$E1594,Utbytter!$B$6:$B$1005,"&gt;="&amp;$K1594,Utbytter!$B$6:$B$1005,"&lt;="&amp;DATE($G1594,12,31))))</f>
        <v/>
      </c>
      <c r="M1594" s="21" t="str">
        <f t="shared" si="199"/>
        <v/>
      </c>
      <c r="N1594" s="21" t="str">
        <f t="shared" si="194"/>
        <v/>
      </c>
      <c r="O1594" s="21" t="str">
        <f t="shared" si="195"/>
        <v/>
      </c>
      <c r="P1594" s="21" t="str">
        <f t="shared" si="196"/>
        <v/>
      </c>
      <c r="Q1594" s="21" t="str">
        <f t="shared" si="197"/>
        <v/>
      </c>
      <c r="R1594" s="21" t="str">
        <f t="shared" si="198"/>
        <v/>
      </c>
      <c r="S1594" s="7" t="str">
        <f>IF(ROW()-5&lt;=Kontroll!$B$8,1,"")</f>
        <v/>
      </c>
    </row>
    <row r="1595" spans="1:19" x14ac:dyDescent="0.2">
      <c r="A1595" s="7" t="str">
        <f t="shared" si="192"/>
        <v/>
      </c>
      <c r="B1595" s="7" t="str">
        <f>IF($S1595="","",INT(($A1595-1)/Kontroll!$B$6)+1)</f>
        <v/>
      </c>
      <c r="C1595" s="7" t="str">
        <f>IF($S1595="","",MOD($A1595-1,Kontroll!$B$6)+1)</f>
        <v/>
      </c>
      <c r="D1595" s="15" t="str">
        <f>IF($S1595="","",INDEX(Transjer!$A$6:$A$125,$B1595))</f>
        <v/>
      </c>
      <c r="E1595" s="15" t="str">
        <f>IF($S1595="","",INDEX(Transjer!$B$6:$B$125,$B1595))</f>
        <v/>
      </c>
      <c r="F1595" s="16" t="str">
        <f>IF($S1595="","",INDEX(Transjer!$C$6:$C$125,$B1595))</f>
        <v/>
      </c>
      <c r="G1595" s="17" t="str">
        <f>IF($S1595="","",INDEX(Skjermingsrenter!$A$6:$A$35,$C1595))</f>
        <v/>
      </c>
      <c r="H1595" s="18" t="str">
        <f>IF($S1595="","",INDEX(Transjer!$D$6:$D$125,$B1595))</f>
        <v/>
      </c>
      <c r="I1595" s="18" t="str">
        <f>IF($S1595="","",INDEX(Transjer!$E$6:$E$125,$B1595))</f>
        <v/>
      </c>
      <c r="J1595" s="19" t="str">
        <f>IF($S1595="","",INDEX(Skjermingsrenter!$B$6:$B$35,$C1595))</f>
        <v/>
      </c>
      <c r="K1595" s="20" t="str">
        <f t="shared" si="193"/>
        <v/>
      </c>
      <c r="L1595" s="21" t="str">
        <f>IF($S1595="","",IF($G1595&lt;YEAR($F1595),0,$H1595*SUMIFS(Utbytter!$D$6:$D$1005,Utbytter!$A$6:$A$1005,$E1595,Utbytter!$B$6:$B$1005,"&gt;="&amp;$K1595,Utbytter!$B$6:$B$1005,"&lt;="&amp;DATE($G1595,12,31))))</f>
        <v/>
      </c>
      <c r="M1595" s="21" t="str">
        <f t="shared" si="199"/>
        <v/>
      </c>
      <c r="N1595" s="21" t="str">
        <f t="shared" si="194"/>
        <v/>
      </c>
      <c r="O1595" s="21" t="str">
        <f t="shared" si="195"/>
        <v/>
      </c>
      <c r="P1595" s="21" t="str">
        <f t="shared" si="196"/>
        <v/>
      </c>
      <c r="Q1595" s="21" t="str">
        <f t="shared" si="197"/>
        <v/>
      </c>
      <c r="R1595" s="21" t="str">
        <f t="shared" si="198"/>
        <v/>
      </c>
      <c r="S1595" s="7" t="str">
        <f>IF(ROW()-5&lt;=Kontroll!$B$8,1,"")</f>
        <v/>
      </c>
    </row>
    <row r="1596" spans="1:19" x14ac:dyDescent="0.2">
      <c r="A1596" s="7" t="str">
        <f t="shared" si="192"/>
        <v/>
      </c>
      <c r="B1596" s="7" t="str">
        <f>IF($S1596="","",INT(($A1596-1)/Kontroll!$B$6)+1)</f>
        <v/>
      </c>
      <c r="C1596" s="7" t="str">
        <f>IF($S1596="","",MOD($A1596-1,Kontroll!$B$6)+1)</f>
        <v/>
      </c>
      <c r="D1596" s="15" t="str">
        <f>IF($S1596="","",INDEX(Transjer!$A$6:$A$125,$B1596))</f>
        <v/>
      </c>
      <c r="E1596" s="15" t="str">
        <f>IF($S1596="","",INDEX(Transjer!$B$6:$B$125,$B1596))</f>
        <v/>
      </c>
      <c r="F1596" s="16" t="str">
        <f>IF($S1596="","",INDEX(Transjer!$C$6:$C$125,$B1596))</f>
        <v/>
      </c>
      <c r="G1596" s="17" t="str">
        <f>IF($S1596="","",INDEX(Skjermingsrenter!$A$6:$A$35,$C1596))</f>
        <v/>
      </c>
      <c r="H1596" s="18" t="str">
        <f>IF($S1596="","",INDEX(Transjer!$D$6:$D$125,$B1596))</f>
        <v/>
      </c>
      <c r="I1596" s="18" t="str">
        <f>IF($S1596="","",INDEX(Transjer!$E$6:$E$125,$B1596))</f>
        <v/>
      </c>
      <c r="J1596" s="19" t="str">
        <f>IF($S1596="","",INDEX(Skjermingsrenter!$B$6:$B$35,$C1596))</f>
        <v/>
      </c>
      <c r="K1596" s="20" t="str">
        <f t="shared" si="193"/>
        <v/>
      </c>
      <c r="L1596" s="21" t="str">
        <f>IF($S1596="","",IF($G1596&lt;YEAR($F1596),0,$H1596*SUMIFS(Utbytter!$D$6:$D$1005,Utbytter!$A$6:$A$1005,$E1596,Utbytter!$B$6:$B$1005,"&gt;="&amp;$K1596,Utbytter!$B$6:$B$1005,"&lt;="&amp;DATE($G1596,12,31))))</f>
        <v/>
      </c>
      <c r="M1596" s="21" t="str">
        <f t="shared" si="199"/>
        <v/>
      </c>
      <c r="N1596" s="21" t="str">
        <f t="shared" si="194"/>
        <v/>
      </c>
      <c r="O1596" s="21" t="str">
        <f t="shared" si="195"/>
        <v/>
      </c>
      <c r="P1596" s="21" t="str">
        <f t="shared" si="196"/>
        <v/>
      </c>
      <c r="Q1596" s="21" t="str">
        <f t="shared" si="197"/>
        <v/>
      </c>
      <c r="R1596" s="21" t="str">
        <f t="shared" si="198"/>
        <v/>
      </c>
      <c r="S1596" s="7" t="str">
        <f>IF(ROW()-5&lt;=Kontroll!$B$8,1,"")</f>
        <v/>
      </c>
    </row>
    <row r="1597" spans="1:19" x14ac:dyDescent="0.2">
      <c r="A1597" s="7" t="str">
        <f t="shared" si="192"/>
        <v/>
      </c>
      <c r="B1597" s="7" t="str">
        <f>IF($S1597="","",INT(($A1597-1)/Kontroll!$B$6)+1)</f>
        <v/>
      </c>
      <c r="C1597" s="7" t="str">
        <f>IF($S1597="","",MOD($A1597-1,Kontroll!$B$6)+1)</f>
        <v/>
      </c>
      <c r="D1597" s="15" t="str">
        <f>IF($S1597="","",INDEX(Transjer!$A$6:$A$125,$B1597))</f>
        <v/>
      </c>
      <c r="E1597" s="15" t="str">
        <f>IF($S1597="","",INDEX(Transjer!$B$6:$B$125,$B1597))</f>
        <v/>
      </c>
      <c r="F1597" s="16" t="str">
        <f>IF($S1597="","",INDEX(Transjer!$C$6:$C$125,$B1597))</f>
        <v/>
      </c>
      <c r="G1597" s="17" t="str">
        <f>IF($S1597="","",INDEX(Skjermingsrenter!$A$6:$A$35,$C1597))</f>
        <v/>
      </c>
      <c r="H1597" s="18" t="str">
        <f>IF($S1597="","",INDEX(Transjer!$D$6:$D$125,$B1597))</f>
        <v/>
      </c>
      <c r="I1597" s="18" t="str">
        <f>IF($S1597="","",INDEX(Transjer!$E$6:$E$125,$B1597))</f>
        <v/>
      </c>
      <c r="J1597" s="19" t="str">
        <f>IF($S1597="","",INDEX(Skjermingsrenter!$B$6:$B$35,$C1597))</f>
        <v/>
      </c>
      <c r="K1597" s="20" t="str">
        <f t="shared" si="193"/>
        <v/>
      </c>
      <c r="L1597" s="21" t="str">
        <f>IF($S1597="","",IF($G1597&lt;YEAR($F1597),0,$H1597*SUMIFS(Utbytter!$D$6:$D$1005,Utbytter!$A$6:$A$1005,$E1597,Utbytter!$B$6:$B$1005,"&gt;="&amp;$K1597,Utbytter!$B$6:$B$1005,"&lt;="&amp;DATE($G1597,12,31))))</f>
        <v/>
      </c>
      <c r="M1597" s="21" t="str">
        <f t="shared" si="199"/>
        <v/>
      </c>
      <c r="N1597" s="21" t="str">
        <f t="shared" si="194"/>
        <v/>
      </c>
      <c r="O1597" s="21" t="str">
        <f t="shared" si="195"/>
        <v/>
      </c>
      <c r="P1597" s="21" t="str">
        <f t="shared" si="196"/>
        <v/>
      </c>
      <c r="Q1597" s="21" t="str">
        <f t="shared" si="197"/>
        <v/>
      </c>
      <c r="R1597" s="21" t="str">
        <f t="shared" si="198"/>
        <v/>
      </c>
      <c r="S1597" s="7" t="str">
        <f>IF(ROW()-5&lt;=Kontroll!$B$8,1,"")</f>
        <v/>
      </c>
    </row>
    <row r="1598" spans="1:19" x14ac:dyDescent="0.2">
      <c r="A1598" s="7" t="str">
        <f t="shared" si="192"/>
        <v/>
      </c>
      <c r="B1598" s="7" t="str">
        <f>IF($S1598="","",INT(($A1598-1)/Kontroll!$B$6)+1)</f>
        <v/>
      </c>
      <c r="C1598" s="7" t="str">
        <f>IF($S1598="","",MOD($A1598-1,Kontroll!$B$6)+1)</f>
        <v/>
      </c>
      <c r="D1598" s="15" t="str">
        <f>IF($S1598="","",INDEX(Transjer!$A$6:$A$125,$B1598))</f>
        <v/>
      </c>
      <c r="E1598" s="15" t="str">
        <f>IF($S1598="","",INDEX(Transjer!$B$6:$B$125,$B1598))</f>
        <v/>
      </c>
      <c r="F1598" s="16" t="str">
        <f>IF($S1598="","",INDEX(Transjer!$C$6:$C$125,$B1598))</f>
        <v/>
      </c>
      <c r="G1598" s="17" t="str">
        <f>IF($S1598="","",INDEX(Skjermingsrenter!$A$6:$A$35,$C1598))</f>
        <v/>
      </c>
      <c r="H1598" s="18" t="str">
        <f>IF($S1598="","",INDEX(Transjer!$D$6:$D$125,$B1598))</f>
        <v/>
      </c>
      <c r="I1598" s="18" t="str">
        <f>IF($S1598="","",INDEX(Transjer!$E$6:$E$125,$B1598))</f>
        <v/>
      </c>
      <c r="J1598" s="19" t="str">
        <f>IF($S1598="","",INDEX(Skjermingsrenter!$B$6:$B$35,$C1598))</f>
        <v/>
      </c>
      <c r="K1598" s="20" t="str">
        <f t="shared" si="193"/>
        <v/>
      </c>
      <c r="L1598" s="21" t="str">
        <f>IF($S1598="","",IF($G1598&lt;YEAR($F1598),0,$H1598*SUMIFS(Utbytter!$D$6:$D$1005,Utbytter!$A$6:$A$1005,$E1598,Utbytter!$B$6:$B$1005,"&gt;="&amp;$K1598,Utbytter!$B$6:$B$1005,"&lt;="&amp;DATE($G1598,12,31))))</f>
        <v/>
      </c>
      <c r="M1598" s="21" t="str">
        <f t="shared" si="199"/>
        <v/>
      </c>
      <c r="N1598" s="21" t="str">
        <f t="shared" si="194"/>
        <v/>
      </c>
      <c r="O1598" s="21" t="str">
        <f t="shared" si="195"/>
        <v/>
      </c>
      <c r="P1598" s="21" t="str">
        <f t="shared" si="196"/>
        <v/>
      </c>
      <c r="Q1598" s="21" t="str">
        <f t="shared" si="197"/>
        <v/>
      </c>
      <c r="R1598" s="21" t="str">
        <f t="shared" si="198"/>
        <v/>
      </c>
      <c r="S1598" s="7" t="str">
        <f>IF(ROW()-5&lt;=Kontroll!$B$8,1,"")</f>
        <v/>
      </c>
    </row>
    <row r="1599" spans="1:19" x14ac:dyDescent="0.2">
      <c r="A1599" s="7" t="str">
        <f t="shared" si="192"/>
        <v/>
      </c>
      <c r="B1599" s="7" t="str">
        <f>IF($S1599="","",INT(($A1599-1)/Kontroll!$B$6)+1)</f>
        <v/>
      </c>
      <c r="C1599" s="7" t="str">
        <f>IF($S1599="","",MOD($A1599-1,Kontroll!$B$6)+1)</f>
        <v/>
      </c>
      <c r="D1599" s="15" t="str">
        <f>IF($S1599="","",INDEX(Transjer!$A$6:$A$125,$B1599))</f>
        <v/>
      </c>
      <c r="E1599" s="15" t="str">
        <f>IF($S1599="","",INDEX(Transjer!$B$6:$B$125,$B1599))</f>
        <v/>
      </c>
      <c r="F1599" s="16" t="str">
        <f>IF($S1599="","",INDEX(Transjer!$C$6:$C$125,$B1599))</f>
        <v/>
      </c>
      <c r="G1599" s="17" t="str">
        <f>IF($S1599="","",INDEX(Skjermingsrenter!$A$6:$A$35,$C1599))</f>
        <v/>
      </c>
      <c r="H1599" s="18" t="str">
        <f>IF($S1599="","",INDEX(Transjer!$D$6:$D$125,$B1599))</f>
        <v/>
      </c>
      <c r="I1599" s="18" t="str">
        <f>IF($S1599="","",INDEX(Transjer!$E$6:$E$125,$B1599))</f>
        <v/>
      </c>
      <c r="J1599" s="19" t="str">
        <f>IF($S1599="","",INDEX(Skjermingsrenter!$B$6:$B$35,$C1599))</f>
        <v/>
      </c>
      <c r="K1599" s="20" t="str">
        <f t="shared" si="193"/>
        <v/>
      </c>
      <c r="L1599" s="21" t="str">
        <f>IF($S1599="","",IF($G1599&lt;YEAR($F1599),0,$H1599*SUMIFS(Utbytter!$D$6:$D$1005,Utbytter!$A$6:$A$1005,$E1599,Utbytter!$B$6:$B$1005,"&gt;="&amp;$K1599,Utbytter!$B$6:$B$1005,"&lt;="&amp;DATE($G1599,12,31))))</f>
        <v/>
      </c>
      <c r="M1599" s="21" t="str">
        <f t="shared" si="199"/>
        <v/>
      </c>
      <c r="N1599" s="21" t="str">
        <f t="shared" si="194"/>
        <v/>
      </c>
      <c r="O1599" s="21" t="str">
        <f t="shared" si="195"/>
        <v/>
      </c>
      <c r="P1599" s="21" t="str">
        <f t="shared" si="196"/>
        <v/>
      </c>
      <c r="Q1599" s="21" t="str">
        <f t="shared" si="197"/>
        <v/>
      </c>
      <c r="R1599" s="21" t="str">
        <f t="shared" si="198"/>
        <v/>
      </c>
      <c r="S1599" s="7" t="str">
        <f>IF(ROW()-5&lt;=Kontroll!$B$8,1,"")</f>
        <v/>
      </c>
    </row>
    <row r="1600" spans="1:19" x14ac:dyDescent="0.2">
      <c r="A1600" s="7" t="str">
        <f t="shared" si="192"/>
        <v/>
      </c>
      <c r="B1600" s="7" t="str">
        <f>IF($S1600="","",INT(($A1600-1)/Kontroll!$B$6)+1)</f>
        <v/>
      </c>
      <c r="C1600" s="7" t="str">
        <f>IF($S1600="","",MOD($A1600-1,Kontroll!$B$6)+1)</f>
        <v/>
      </c>
      <c r="D1600" s="15" t="str">
        <f>IF($S1600="","",INDEX(Transjer!$A$6:$A$125,$B1600))</f>
        <v/>
      </c>
      <c r="E1600" s="15" t="str">
        <f>IF($S1600="","",INDEX(Transjer!$B$6:$B$125,$B1600))</f>
        <v/>
      </c>
      <c r="F1600" s="16" t="str">
        <f>IF($S1600="","",INDEX(Transjer!$C$6:$C$125,$B1600))</f>
        <v/>
      </c>
      <c r="G1600" s="17" t="str">
        <f>IF($S1600="","",INDEX(Skjermingsrenter!$A$6:$A$35,$C1600))</f>
        <v/>
      </c>
      <c r="H1600" s="18" t="str">
        <f>IF($S1600="","",INDEX(Transjer!$D$6:$D$125,$B1600))</f>
        <v/>
      </c>
      <c r="I1600" s="18" t="str">
        <f>IF($S1600="","",INDEX(Transjer!$E$6:$E$125,$B1600))</f>
        <v/>
      </c>
      <c r="J1600" s="19" t="str">
        <f>IF($S1600="","",INDEX(Skjermingsrenter!$B$6:$B$35,$C1600))</f>
        <v/>
      </c>
      <c r="K1600" s="20" t="str">
        <f t="shared" si="193"/>
        <v/>
      </c>
      <c r="L1600" s="21" t="str">
        <f>IF($S1600="","",IF($G1600&lt;YEAR($F1600),0,$H1600*SUMIFS(Utbytter!$D$6:$D$1005,Utbytter!$A$6:$A$1005,$E1600,Utbytter!$B$6:$B$1005,"&gt;="&amp;$K1600,Utbytter!$B$6:$B$1005,"&lt;="&amp;DATE($G1600,12,31))))</f>
        <v/>
      </c>
      <c r="M1600" s="21" t="str">
        <f t="shared" si="199"/>
        <v/>
      </c>
      <c r="N1600" s="21" t="str">
        <f t="shared" si="194"/>
        <v/>
      </c>
      <c r="O1600" s="21" t="str">
        <f t="shared" si="195"/>
        <v/>
      </c>
      <c r="P1600" s="21" t="str">
        <f t="shared" si="196"/>
        <v/>
      </c>
      <c r="Q1600" s="21" t="str">
        <f t="shared" si="197"/>
        <v/>
      </c>
      <c r="R1600" s="21" t="str">
        <f t="shared" si="198"/>
        <v/>
      </c>
      <c r="S1600" s="7" t="str">
        <f>IF(ROW()-5&lt;=Kontroll!$B$8,1,"")</f>
        <v/>
      </c>
    </row>
    <row r="1601" spans="1:19" x14ac:dyDescent="0.2">
      <c r="A1601" s="7" t="str">
        <f t="shared" si="192"/>
        <v/>
      </c>
      <c r="B1601" s="7" t="str">
        <f>IF($S1601="","",INT(($A1601-1)/Kontroll!$B$6)+1)</f>
        <v/>
      </c>
      <c r="C1601" s="7" t="str">
        <f>IF($S1601="","",MOD($A1601-1,Kontroll!$B$6)+1)</f>
        <v/>
      </c>
      <c r="D1601" s="15" t="str">
        <f>IF($S1601="","",INDEX(Transjer!$A$6:$A$125,$B1601))</f>
        <v/>
      </c>
      <c r="E1601" s="15" t="str">
        <f>IF($S1601="","",INDEX(Transjer!$B$6:$B$125,$B1601))</f>
        <v/>
      </c>
      <c r="F1601" s="16" t="str">
        <f>IF($S1601="","",INDEX(Transjer!$C$6:$C$125,$B1601))</f>
        <v/>
      </c>
      <c r="G1601" s="17" t="str">
        <f>IF($S1601="","",INDEX(Skjermingsrenter!$A$6:$A$35,$C1601))</f>
        <v/>
      </c>
      <c r="H1601" s="18" t="str">
        <f>IF($S1601="","",INDEX(Transjer!$D$6:$D$125,$B1601))</f>
        <v/>
      </c>
      <c r="I1601" s="18" t="str">
        <f>IF($S1601="","",INDEX(Transjer!$E$6:$E$125,$B1601))</f>
        <v/>
      </c>
      <c r="J1601" s="19" t="str">
        <f>IF($S1601="","",INDEX(Skjermingsrenter!$B$6:$B$35,$C1601))</f>
        <v/>
      </c>
      <c r="K1601" s="20" t="str">
        <f t="shared" si="193"/>
        <v/>
      </c>
      <c r="L1601" s="21" t="str">
        <f>IF($S1601="","",IF($G1601&lt;YEAR($F1601),0,$H1601*SUMIFS(Utbytter!$D$6:$D$1005,Utbytter!$A$6:$A$1005,$E1601,Utbytter!$B$6:$B$1005,"&gt;="&amp;$K1601,Utbytter!$B$6:$B$1005,"&lt;="&amp;DATE($G1601,12,31))))</f>
        <v/>
      </c>
      <c r="M1601" s="21" t="str">
        <f t="shared" si="199"/>
        <v/>
      </c>
      <c r="N1601" s="21" t="str">
        <f t="shared" si="194"/>
        <v/>
      </c>
      <c r="O1601" s="21" t="str">
        <f t="shared" si="195"/>
        <v/>
      </c>
      <c r="P1601" s="21" t="str">
        <f t="shared" si="196"/>
        <v/>
      </c>
      <c r="Q1601" s="21" t="str">
        <f t="shared" si="197"/>
        <v/>
      </c>
      <c r="R1601" s="21" t="str">
        <f t="shared" si="198"/>
        <v/>
      </c>
      <c r="S1601" s="7" t="str">
        <f>IF(ROW()-5&lt;=Kontroll!$B$8,1,"")</f>
        <v/>
      </c>
    </row>
    <row r="1602" spans="1:19" x14ac:dyDescent="0.2">
      <c r="A1602" s="7" t="str">
        <f t="shared" si="192"/>
        <v/>
      </c>
      <c r="B1602" s="7" t="str">
        <f>IF($S1602="","",INT(($A1602-1)/Kontroll!$B$6)+1)</f>
        <v/>
      </c>
      <c r="C1602" s="7" t="str">
        <f>IF($S1602="","",MOD($A1602-1,Kontroll!$B$6)+1)</f>
        <v/>
      </c>
      <c r="D1602" s="15" t="str">
        <f>IF($S1602="","",INDEX(Transjer!$A$6:$A$125,$B1602))</f>
        <v/>
      </c>
      <c r="E1602" s="15" t="str">
        <f>IF($S1602="","",INDEX(Transjer!$B$6:$B$125,$B1602))</f>
        <v/>
      </c>
      <c r="F1602" s="16" t="str">
        <f>IF($S1602="","",INDEX(Transjer!$C$6:$C$125,$B1602))</f>
        <v/>
      </c>
      <c r="G1602" s="17" t="str">
        <f>IF($S1602="","",INDEX(Skjermingsrenter!$A$6:$A$35,$C1602))</f>
        <v/>
      </c>
      <c r="H1602" s="18" t="str">
        <f>IF($S1602="","",INDEX(Transjer!$D$6:$D$125,$B1602))</f>
        <v/>
      </c>
      <c r="I1602" s="18" t="str">
        <f>IF($S1602="","",INDEX(Transjer!$E$6:$E$125,$B1602))</f>
        <v/>
      </c>
      <c r="J1602" s="19" t="str">
        <f>IF($S1602="","",INDEX(Skjermingsrenter!$B$6:$B$35,$C1602))</f>
        <v/>
      </c>
      <c r="K1602" s="20" t="str">
        <f t="shared" si="193"/>
        <v/>
      </c>
      <c r="L1602" s="21" t="str">
        <f>IF($S1602="","",IF($G1602&lt;YEAR($F1602),0,$H1602*SUMIFS(Utbytter!$D$6:$D$1005,Utbytter!$A$6:$A$1005,$E1602,Utbytter!$B$6:$B$1005,"&gt;="&amp;$K1602,Utbytter!$B$6:$B$1005,"&lt;="&amp;DATE($G1602,12,31))))</f>
        <v/>
      </c>
      <c r="M1602" s="21" t="str">
        <f t="shared" si="199"/>
        <v/>
      </c>
      <c r="N1602" s="21" t="str">
        <f t="shared" si="194"/>
        <v/>
      </c>
      <c r="O1602" s="21" t="str">
        <f t="shared" si="195"/>
        <v/>
      </c>
      <c r="P1602" s="21" t="str">
        <f t="shared" si="196"/>
        <v/>
      </c>
      <c r="Q1602" s="21" t="str">
        <f t="shared" si="197"/>
        <v/>
      </c>
      <c r="R1602" s="21" t="str">
        <f t="shared" si="198"/>
        <v/>
      </c>
      <c r="S1602" s="7" t="str">
        <f>IF(ROW()-5&lt;=Kontroll!$B$8,1,"")</f>
        <v/>
      </c>
    </row>
    <row r="1603" spans="1:19" x14ac:dyDescent="0.2">
      <c r="A1603" s="7" t="str">
        <f t="shared" si="192"/>
        <v/>
      </c>
      <c r="B1603" s="7" t="str">
        <f>IF($S1603="","",INT(($A1603-1)/Kontroll!$B$6)+1)</f>
        <v/>
      </c>
      <c r="C1603" s="7" t="str">
        <f>IF($S1603="","",MOD($A1603-1,Kontroll!$B$6)+1)</f>
        <v/>
      </c>
      <c r="D1603" s="15" t="str">
        <f>IF($S1603="","",INDEX(Transjer!$A$6:$A$125,$B1603))</f>
        <v/>
      </c>
      <c r="E1603" s="15" t="str">
        <f>IF($S1603="","",INDEX(Transjer!$B$6:$B$125,$B1603))</f>
        <v/>
      </c>
      <c r="F1603" s="16" t="str">
        <f>IF($S1603="","",INDEX(Transjer!$C$6:$C$125,$B1603))</f>
        <v/>
      </c>
      <c r="G1603" s="17" t="str">
        <f>IF($S1603="","",INDEX(Skjermingsrenter!$A$6:$A$35,$C1603))</f>
        <v/>
      </c>
      <c r="H1603" s="18" t="str">
        <f>IF($S1603="","",INDEX(Transjer!$D$6:$D$125,$B1603))</f>
        <v/>
      </c>
      <c r="I1603" s="18" t="str">
        <f>IF($S1603="","",INDEX(Transjer!$E$6:$E$125,$B1603))</f>
        <v/>
      </c>
      <c r="J1603" s="19" t="str">
        <f>IF($S1603="","",INDEX(Skjermingsrenter!$B$6:$B$35,$C1603))</f>
        <v/>
      </c>
      <c r="K1603" s="20" t="str">
        <f t="shared" si="193"/>
        <v/>
      </c>
      <c r="L1603" s="21" t="str">
        <f>IF($S1603="","",IF($G1603&lt;YEAR($F1603),0,$H1603*SUMIFS(Utbytter!$D$6:$D$1005,Utbytter!$A$6:$A$1005,$E1603,Utbytter!$B$6:$B$1005,"&gt;="&amp;$K1603,Utbytter!$B$6:$B$1005,"&lt;="&amp;DATE($G1603,12,31))))</f>
        <v/>
      </c>
      <c r="M1603" s="21" t="str">
        <f t="shared" si="199"/>
        <v/>
      </c>
      <c r="N1603" s="21" t="str">
        <f t="shared" si="194"/>
        <v/>
      </c>
      <c r="O1603" s="21" t="str">
        <f t="shared" si="195"/>
        <v/>
      </c>
      <c r="P1603" s="21" t="str">
        <f t="shared" si="196"/>
        <v/>
      </c>
      <c r="Q1603" s="21" t="str">
        <f t="shared" si="197"/>
        <v/>
      </c>
      <c r="R1603" s="21" t="str">
        <f t="shared" si="198"/>
        <v/>
      </c>
      <c r="S1603" s="7" t="str">
        <f>IF(ROW()-5&lt;=Kontroll!$B$8,1,"")</f>
        <v/>
      </c>
    </row>
    <row r="1604" spans="1:19" x14ac:dyDescent="0.2">
      <c r="A1604" s="7" t="str">
        <f t="shared" si="192"/>
        <v/>
      </c>
      <c r="B1604" s="7" t="str">
        <f>IF($S1604="","",INT(($A1604-1)/Kontroll!$B$6)+1)</f>
        <v/>
      </c>
      <c r="C1604" s="7" t="str">
        <f>IF($S1604="","",MOD($A1604-1,Kontroll!$B$6)+1)</f>
        <v/>
      </c>
      <c r="D1604" s="15" t="str">
        <f>IF($S1604="","",INDEX(Transjer!$A$6:$A$125,$B1604))</f>
        <v/>
      </c>
      <c r="E1604" s="15" t="str">
        <f>IF($S1604="","",INDEX(Transjer!$B$6:$B$125,$B1604))</f>
        <v/>
      </c>
      <c r="F1604" s="16" t="str">
        <f>IF($S1604="","",INDEX(Transjer!$C$6:$C$125,$B1604))</f>
        <v/>
      </c>
      <c r="G1604" s="17" t="str">
        <f>IF($S1604="","",INDEX(Skjermingsrenter!$A$6:$A$35,$C1604))</f>
        <v/>
      </c>
      <c r="H1604" s="18" t="str">
        <f>IF($S1604="","",INDEX(Transjer!$D$6:$D$125,$B1604))</f>
        <v/>
      </c>
      <c r="I1604" s="18" t="str">
        <f>IF($S1604="","",INDEX(Transjer!$E$6:$E$125,$B1604))</f>
        <v/>
      </c>
      <c r="J1604" s="19" t="str">
        <f>IF($S1604="","",INDEX(Skjermingsrenter!$B$6:$B$35,$C1604))</f>
        <v/>
      </c>
      <c r="K1604" s="20" t="str">
        <f t="shared" si="193"/>
        <v/>
      </c>
      <c r="L1604" s="21" t="str">
        <f>IF($S1604="","",IF($G1604&lt;YEAR($F1604),0,$H1604*SUMIFS(Utbytter!$D$6:$D$1005,Utbytter!$A$6:$A$1005,$E1604,Utbytter!$B$6:$B$1005,"&gt;="&amp;$K1604,Utbytter!$B$6:$B$1005,"&lt;="&amp;DATE($G1604,12,31))))</f>
        <v/>
      </c>
      <c r="M1604" s="21" t="str">
        <f t="shared" si="199"/>
        <v/>
      </c>
      <c r="N1604" s="21" t="str">
        <f t="shared" si="194"/>
        <v/>
      </c>
      <c r="O1604" s="21" t="str">
        <f t="shared" si="195"/>
        <v/>
      </c>
      <c r="P1604" s="21" t="str">
        <f t="shared" si="196"/>
        <v/>
      </c>
      <c r="Q1604" s="21" t="str">
        <f t="shared" si="197"/>
        <v/>
      </c>
      <c r="R1604" s="21" t="str">
        <f t="shared" si="198"/>
        <v/>
      </c>
      <c r="S1604" s="7" t="str">
        <f>IF(ROW()-5&lt;=Kontroll!$B$8,1,"")</f>
        <v/>
      </c>
    </row>
    <row r="1605" spans="1:19" x14ac:dyDescent="0.2">
      <c r="A1605" s="7" t="str">
        <f t="shared" si="192"/>
        <v/>
      </c>
      <c r="B1605" s="7" t="str">
        <f>IF($S1605="","",INT(($A1605-1)/Kontroll!$B$6)+1)</f>
        <v/>
      </c>
      <c r="C1605" s="7" t="str">
        <f>IF($S1605="","",MOD($A1605-1,Kontroll!$B$6)+1)</f>
        <v/>
      </c>
      <c r="D1605" s="15" t="str">
        <f>IF($S1605="","",INDEX(Transjer!$A$6:$A$125,$B1605))</f>
        <v/>
      </c>
      <c r="E1605" s="15" t="str">
        <f>IF($S1605="","",INDEX(Transjer!$B$6:$B$125,$B1605))</f>
        <v/>
      </c>
      <c r="F1605" s="16" t="str">
        <f>IF($S1605="","",INDEX(Transjer!$C$6:$C$125,$B1605))</f>
        <v/>
      </c>
      <c r="G1605" s="17" t="str">
        <f>IF($S1605="","",INDEX(Skjermingsrenter!$A$6:$A$35,$C1605))</f>
        <v/>
      </c>
      <c r="H1605" s="18" t="str">
        <f>IF($S1605="","",INDEX(Transjer!$D$6:$D$125,$B1605))</f>
        <v/>
      </c>
      <c r="I1605" s="18" t="str">
        <f>IF($S1605="","",INDEX(Transjer!$E$6:$E$125,$B1605))</f>
        <v/>
      </c>
      <c r="J1605" s="19" t="str">
        <f>IF($S1605="","",INDEX(Skjermingsrenter!$B$6:$B$35,$C1605))</f>
        <v/>
      </c>
      <c r="K1605" s="20" t="str">
        <f t="shared" si="193"/>
        <v/>
      </c>
      <c r="L1605" s="21" t="str">
        <f>IF($S1605="","",IF($G1605&lt;YEAR($F1605),0,$H1605*SUMIFS(Utbytter!$D$6:$D$1005,Utbytter!$A$6:$A$1005,$E1605,Utbytter!$B$6:$B$1005,"&gt;="&amp;$K1605,Utbytter!$B$6:$B$1005,"&lt;="&amp;DATE($G1605,12,31))))</f>
        <v/>
      </c>
      <c r="M1605" s="21" t="str">
        <f t="shared" si="199"/>
        <v/>
      </c>
      <c r="N1605" s="21" t="str">
        <f t="shared" si="194"/>
        <v/>
      </c>
      <c r="O1605" s="21" t="str">
        <f t="shared" si="195"/>
        <v/>
      </c>
      <c r="P1605" s="21" t="str">
        <f t="shared" si="196"/>
        <v/>
      </c>
      <c r="Q1605" s="21" t="str">
        <f t="shared" si="197"/>
        <v/>
      </c>
      <c r="R1605" s="21" t="str">
        <f t="shared" si="198"/>
        <v/>
      </c>
      <c r="S1605" s="7" t="str">
        <f>IF(ROW()-5&lt;=Kontroll!$B$8,1,"")</f>
        <v/>
      </c>
    </row>
    <row r="1606" spans="1:19" x14ac:dyDescent="0.2">
      <c r="A1606" s="7" t="str">
        <f t="shared" ref="A1606:A1669" si="200">IF($S1606="","",ROW()-5)</f>
        <v/>
      </c>
      <c r="B1606" s="7" t="str">
        <f>IF($S1606="","",INT(($A1606-1)/Kontroll!$B$6)+1)</f>
        <v/>
      </c>
      <c r="C1606" s="7" t="str">
        <f>IF($S1606="","",MOD($A1606-1,Kontroll!$B$6)+1)</f>
        <v/>
      </c>
      <c r="D1606" s="15" t="str">
        <f>IF($S1606="","",INDEX(Transjer!$A$6:$A$125,$B1606))</f>
        <v/>
      </c>
      <c r="E1606" s="15" t="str">
        <f>IF($S1606="","",INDEX(Transjer!$B$6:$B$125,$B1606))</f>
        <v/>
      </c>
      <c r="F1606" s="16" t="str">
        <f>IF($S1606="","",INDEX(Transjer!$C$6:$C$125,$B1606))</f>
        <v/>
      </c>
      <c r="G1606" s="17" t="str">
        <f>IF($S1606="","",INDEX(Skjermingsrenter!$A$6:$A$35,$C1606))</f>
        <v/>
      </c>
      <c r="H1606" s="18" t="str">
        <f>IF($S1606="","",INDEX(Transjer!$D$6:$D$125,$B1606))</f>
        <v/>
      </c>
      <c r="I1606" s="18" t="str">
        <f>IF($S1606="","",INDEX(Transjer!$E$6:$E$125,$B1606))</f>
        <v/>
      </c>
      <c r="J1606" s="19" t="str">
        <f>IF($S1606="","",INDEX(Skjermingsrenter!$B$6:$B$35,$C1606))</f>
        <v/>
      </c>
      <c r="K1606" s="20" t="str">
        <f t="shared" ref="K1606:K1669" si="201">IF($S1606="","",MAX(DATE($G1606,1,1),$F1606))</f>
        <v/>
      </c>
      <c r="L1606" s="21" t="str">
        <f>IF($S1606="","",IF($G1606&lt;YEAR($F1606),0,$H1606*SUMIFS(Utbytter!$D$6:$D$1005,Utbytter!$A$6:$A$1005,$E1606,Utbytter!$B$6:$B$1005,"&gt;="&amp;$K1606,Utbytter!$B$6:$B$1005,"&lt;="&amp;DATE($G1606,12,31))))</f>
        <v/>
      </c>
      <c r="M1606" s="21" t="str">
        <f t="shared" si="199"/>
        <v/>
      </c>
      <c r="N1606" s="21" t="str">
        <f t="shared" ref="N1606:N1669" si="202">IF($S1606="","",IF($F1606&lt;=DATE($G1606,12,31),($I1606+$M1606)*$J1606,0))</f>
        <v/>
      </c>
      <c r="O1606" s="21" t="str">
        <f t="shared" ref="O1606:O1669" si="203">IF($S1606="","",$M1606+$N1606)</f>
        <v/>
      </c>
      <c r="P1606" s="21" t="str">
        <f t="shared" ref="P1606:P1669" si="204">IF($S1606="","",MIN($L1606,$O1606))</f>
        <v/>
      </c>
      <c r="Q1606" s="21" t="str">
        <f t="shared" ref="Q1606:Q1669" si="205">IF($S1606="","",$O1606-$P1606)</f>
        <v/>
      </c>
      <c r="R1606" s="21" t="str">
        <f t="shared" ref="R1606:R1669" si="206">IF($S1606="","",$L1606-$P1606)</f>
        <v/>
      </c>
      <c r="S1606" s="7" t="str">
        <f>IF(ROW()-5&lt;=Kontroll!$B$8,1,"")</f>
        <v/>
      </c>
    </row>
    <row r="1607" spans="1:19" x14ac:dyDescent="0.2">
      <c r="A1607" s="7" t="str">
        <f t="shared" si="200"/>
        <v/>
      </c>
      <c r="B1607" s="7" t="str">
        <f>IF($S1607="","",INT(($A1607-1)/Kontroll!$B$6)+1)</f>
        <v/>
      </c>
      <c r="C1607" s="7" t="str">
        <f>IF($S1607="","",MOD($A1607-1,Kontroll!$B$6)+1)</f>
        <v/>
      </c>
      <c r="D1607" s="15" t="str">
        <f>IF($S1607="","",INDEX(Transjer!$A$6:$A$125,$B1607))</f>
        <v/>
      </c>
      <c r="E1607" s="15" t="str">
        <f>IF($S1607="","",INDEX(Transjer!$B$6:$B$125,$B1607))</f>
        <v/>
      </c>
      <c r="F1607" s="16" t="str">
        <f>IF($S1607="","",INDEX(Transjer!$C$6:$C$125,$B1607))</f>
        <v/>
      </c>
      <c r="G1607" s="17" t="str">
        <f>IF($S1607="","",INDEX(Skjermingsrenter!$A$6:$A$35,$C1607))</f>
        <v/>
      </c>
      <c r="H1607" s="18" t="str">
        <f>IF($S1607="","",INDEX(Transjer!$D$6:$D$125,$B1607))</f>
        <v/>
      </c>
      <c r="I1607" s="18" t="str">
        <f>IF($S1607="","",INDEX(Transjer!$E$6:$E$125,$B1607))</f>
        <v/>
      </c>
      <c r="J1607" s="19" t="str">
        <f>IF($S1607="","",INDEX(Skjermingsrenter!$B$6:$B$35,$C1607))</f>
        <v/>
      </c>
      <c r="K1607" s="20" t="str">
        <f t="shared" si="201"/>
        <v/>
      </c>
      <c r="L1607" s="21" t="str">
        <f>IF($S1607="","",IF($G1607&lt;YEAR($F1607),0,$H1607*SUMIFS(Utbytter!$D$6:$D$1005,Utbytter!$A$6:$A$1005,$E1607,Utbytter!$B$6:$B$1005,"&gt;="&amp;$K1607,Utbytter!$B$6:$B$1005,"&lt;="&amp;DATE($G1607,12,31))))</f>
        <v/>
      </c>
      <c r="M1607" s="21" t="str">
        <f t="shared" ref="M1607:M1670" si="207">IF($S1607="","",IF($C1607=1,0,IF($D1607=$D1606,$Q1606,0)))</f>
        <v/>
      </c>
      <c r="N1607" s="21" t="str">
        <f t="shared" si="202"/>
        <v/>
      </c>
      <c r="O1607" s="21" t="str">
        <f t="shared" si="203"/>
        <v/>
      </c>
      <c r="P1607" s="21" t="str">
        <f t="shared" si="204"/>
        <v/>
      </c>
      <c r="Q1607" s="21" t="str">
        <f t="shared" si="205"/>
        <v/>
      </c>
      <c r="R1607" s="21" t="str">
        <f t="shared" si="206"/>
        <v/>
      </c>
      <c r="S1607" s="7" t="str">
        <f>IF(ROW()-5&lt;=Kontroll!$B$8,1,"")</f>
        <v/>
      </c>
    </row>
    <row r="1608" spans="1:19" x14ac:dyDescent="0.2">
      <c r="A1608" s="7" t="str">
        <f t="shared" si="200"/>
        <v/>
      </c>
      <c r="B1608" s="7" t="str">
        <f>IF($S1608="","",INT(($A1608-1)/Kontroll!$B$6)+1)</f>
        <v/>
      </c>
      <c r="C1608" s="7" t="str">
        <f>IF($S1608="","",MOD($A1608-1,Kontroll!$B$6)+1)</f>
        <v/>
      </c>
      <c r="D1608" s="15" t="str">
        <f>IF($S1608="","",INDEX(Transjer!$A$6:$A$125,$B1608))</f>
        <v/>
      </c>
      <c r="E1608" s="15" t="str">
        <f>IF($S1608="","",INDEX(Transjer!$B$6:$B$125,$B1608))</f>
        <v/>
      </c>
      <c r="F1608" s="16" t="str">
        <f>IF($S1608="","",INDEX(Transjer!$C$6:$C$125,$B1608))</f>
        <v/>
      </c>
      <c r="G1608" s="17" t="str">
        <f>IF($S1608="","",INDEX(Skjermingsrenter!$A$6:$A$35,$C1608))</f>
        <v/>
      </c>
      <c r="H1608" s="18" t="str">
        <f>IF($S1608="","",INDEX(Transjer!$D$6:$D$125,$B1608))</f>
        <v/>
      </c>
      <c r="I1608" s="18" t="str">
        <f>IF($S1608="","",INDEX(Transjer!$E$6:$E$125,$B1608))</f>
        <v/>
      </c>
      <c r="J1608" s="19" t="str">
        <f>IF($S1608="","",INDEX(Skjermingsrenter!$B$6:$B$35,$C1608))</f>
        <v/>
      </c>
      <c r="K1608" s="20" t="str">
        <f t="shared" si="201"/>
        <v/>
      </c>
      <c r="L1608" s="21" t="str">
        <f>IF($S1608="","",IF($G1608&lt;YEAR($F1608),0,$H1608*SUMIFS(Utbytter!$D$6:$D$1005,Utbytter!$A$6:$A$1005,$E1608,Utbytter!$B$6:$B$1005,"&gt;="&amp;$K1608,Utbytter!$B$6:$B$1005,"&lt;="&amp;DATE($G1608,12,31))))</f>
        <v/>
      </c>
      <c r="M1608" s="21" t="str">
        <f t="shared" si="207"/>
        <v/>
      </c>
      <c r="N1608" s="21" t="str">
        <f t="shared" si="202"/>
        <v/>
      </c>
      <c r="O1608" s="21" t="str">
        <f t="shared" si="203"/>
        <v/>
      </c>
      <c r="P1608" s="21" t="str">
        <f t="shared" si="204"/>
        <v/>
      </c>
      <c r="Q1608" s="21" t="str">
        <f t="shared" si="205"/>
        <v/>
      </c>
      <c r="R1608" s="21" t="str">
        <f t="shared" si="206"/>
        <v/>
      </c>
      <c r="S1608" s="7" t="str">
        <f>IF(ROW()-5&lt;=Kontroll!$B$8,1,"")</f>
        <v/>
      </c>
    </row>
    <row r="1609" spans="1:19" x14ac:dyDescent="0.2">
      <c r="A1609" s="7" t="str">
        <f t="shared" si="200"/>
        <v/>
      </c>
      <c r="B1609" s="7" t="str">
        <f>IF($S1609="","",INT(($A1609-1)/Kontroll!$B$6)+1)</f>
        <v/>
      </c>
      <c r="C1609" s="7" t="str">
        <f>IF($S1609="","",MOD($A1609-1,Kontroll!$B$6)+1)</f>
        <v/>
      </c>
      <c r="D1609" s="15" t="str">
        <f>IF($S1609="","",INDEX(Transjer!$A$6:$A$125,$B1609))</f>
        <v/>
      </c>
      <c r="E1609" s="15" t="str">
        <f>IF($S1609="","",INDEX(Transjer!$B$6:$B$125,$B1609))</f>
        <v/>
      </c>
      <c r="F1609" s="16" t="str">
        <f>IF($S1609="","",INDEX(Transjer!$C$6:$C$125,$B1609))</f>
        <v/>
      </c>
      <c r="G1609" s="17" t="str">
        <f>IF($S1609="","",INDEX(Skjermingsrenter!$A$6:$A$35,$C1609))</f>
        <v/>
      </c>
      <c r="H1609" s="18" t="str">
        <f>IF($S1609="","",INDEX(Transjer!$D$6:$D$125,$B1609))</f>
        <v/>
      </c>
      <c r="I1609" s="18" t="str">
        <f>IF($S1609="","",INDEX(Transjer!$E$6:$E$125,$B1609))</f>
        <v/>
      </c>
      <c r="J1609" s="19" t="str">
        <f>IF($S1609="","",INDEX(Skjermingsrenter!$B$6:$B$35,$C1609))</f>
        <v/>
      </c>
      <c r="K1609" s="20" t="str">
        <f t="shared" si="201"/>
        <v/>
      </c>
      <c r="L1609" s="21" t="str">
        <f>IF($S1609="","",IF($G1609&lt;YEAR($F1609),0,$H1609*SUMIFS(Utbytter!$D$6:$D$1005,Utbytter!$A$6:$A$1005,$E1609,Utbytter!$B$6:$B$1005,"&gt;="&amp;$K1609,Utbytter!$B$6:$B$1005,"&lt;="&amp;DATE($G1609,12,31))))</f>
        <v/>
      </c>
      <c r="M1609" s="21" t="str">
        <f t="shared" si="207"/>
        <v/>
      </c>
      <c r="N1609" s="21" t="str">
        <f t="shared" si="202"/>
        <v/>
      </c>
      <c r="O1609" s="21" t="str">
        <f t="shared" si="203"/>
        <v/>
      </c>
      <c r="P1609" s="21" t="str">
        <f t="shared" si="204"/>
        <v/>
      </c>
      <c r="Q1609" s="21" t="str">
        <f t="shared" si="205"/>
        <v/>
      </c>
      <c r="R1609" s="21" t="str">
        <f t="shared" si="206"/>
        <v/>
      </c>
      <c r="S1609" s="7" t="str">
        <f>IF(ROW()-5&lt;=Kontroll!$B$8,1,"")</f>
        <v/>
      </c>
    </row>
    <row r="1610" spans="1:19" x14ac:dyDescent="0.2">
      <c r="A1610" s="7" t="str">
        <f t="shared" si="200"/>
        <v/>
      </c>
      <c r="B1610" s="7" t="str">
        <f>IF($S1610="","",INT(($A1610-1)/Kontroll!$B$6)+1)</f>
        <v/>
      </c>
      <c r="C1610" s="7" t="str">
        <f>IF($S1610="","",MOD($A1610-1,Kontroll!$B$6)+1)</f>
        <v/>
      </c>
      <c r="D1610" s="15" t="str">
        <f>IF($S1610="","",INDEX(Transjer!$A$6:$A$125,$B1610))</f>
        <v/>
      </c>
      <c r="E1610" s="15" t="str">
        <f>IF($S1610="","",INDEX(Transjer!$B$6:$B$125,$B1610))</f>
        <v/>
      </c>
      <c r="F1610" s="16" t="str">
        <f>IF($S1610="","",INDEX(Transjer!$C$6:$C$125,$B1610))</f>
        <v/>
      </c>
      <c r="G1610" s="17" t="str">
        <f>IF($S1610="","",INDEX(Skjermingsrenter!$A$6:$A$35,$C1610))</f>
        <v/>
      </c>
      <c r="H1610" s="18" t="str">
        <f>IF($S1610="","",INDEX(Transjer!$D$6:$D$125,$B1610))</f>
        <v/>
      </c>
      <c r="I1610" s="18" t="str">
        <f>IF($S1610="","",INDEX(Transjer!$E$6:$E$125,$B1610))</f>
        <v/>
      </c>
      <c r="J1610" s="19" t="str">
        <f>IF($S1610="","",INDEX(Skjermingsrenter!$B$6:$B$35,$C1610))</f>
        <v/>
      </c>
      <c r="K1610" s="20" t="str">
        <f t="shared" si="201"/>
        <v/>
      </c>
      <c r="L1610" s="21" t="str">
        <f>IF($S1610="","",IF($G1610&lt;YEAR($F1610),0,$H1610*SUMIFS(Utbytter!$D$6:$D$1005,Utbytter!$A$6:$A$1005,$E1610,Utbytter!$B$6:$B$1005,"&gt;="&amp;$K1610,Utbytter!$B$6:$B$1005,"&lt;="&amp;DATE($G1610,12,31))))</f>
        <v/>
      </c>
      <c r="M1610" s="21" t="str">
        <f t="shared" si="207"/>
        <v/>
      </c>
      <c r="N1610" s="21" t="str">
        <f t="shared" si="202"/>
        <v/>
      </c>
      <c r="O1610" s="21" t="str">
        <f t="shared" si="203"/>
        <v/>
      </c>
      <c r="P1610" s="21" t="str">
        <f t="shared" si="204"/>
        <v/>
      </c>
      <c r="Q1610" s="21" t="str">
        <f t="shared" si="205"/>
        <v/>
      </c>
      <c r="R1610" s="21" t="str">
        <f t="shared" si="206"/>
        <v/>
      </c>
      <c r="S1610" s="7" t="str">
        <f>IF(ROW()-5&lt;=Kontroll!$B$8,1,"")</f>
        <v/>
      </c>
    </row>
    <row r="1611" spans="1:19" x14ac:dyDescent="0.2">
      <c r="A1611" s="7" t="str">
        <f t="shared" si="200"/>
        <v/>
      </c>
      <c r="B1611" s="7" t="str">
        <f>IF($S1611="","",INT(($A1611-1)/Kontroll!$B$6)+1)</f>
        <v/>
      </c>
      <c r="C1611" s="7" t="str">
        <f>IF($S1611="","",MOD($A1611-1,Kontroll!$B$6)+1)</f>
        <v/>
      </c>
      <c r="D1611" s="15" t="str">
        <f>IF($S1611="","",INDEX(Transjer!$A$6:$A$125,$B1611))</f>
        <v/>
      </c>
      <c r="E1611" s="15" t="str">
        <f>IF($S1611="","",INDEX(Transjer!$B$6:$B$125,$B1611))</f>
        <v/>
      </c>
      <c r="F1611" s="16" t="str">
        <f>IF($S1611="","",INDEX(Transjer!$C$6:$C$125,$B1611))</f>
        <v/>
      </c>
      <c r="G1611" s="17" t="str">
        <f>IF($S1611="","",INDEX(Skjermingsrenter!$A$6:$A$35,$C1611))</f>
        <v/>
      </c>
      <c r="H1611" s="18" t="str">
        <f>IF($S1611="","",INDEX(Transjer!$D$6:$D$125,$B1611))</f>
        <v/>
      </c>
      <c r="I1611" s="18" t="str">
        <f>IF($S1611="","",INDEX(Transjer!$E$6:$E$125,$B1611))</f>
        <v/>
      </c>
      <c r="J1611" s="19" t="str">
        <f>IF($S1611="","",INDEX(Skjermingsrenter!$B$6:$B$35,$C1611))</f>
        <v/>
      </c>
      <c r="K1611" s="20" t="str">
        <f t="shared" si="201"/>
        <v/>
      </c>
      <c r="L1611" s="21" t="str">
        <f>IF($S1611="","",IF($G1611&lt;YEAR($F1611),0,$H1611*SUMIFS(Utbytter!$D$6:$D$1005,Utbytter!$A$6:$A$1005,$E1611,Utbytter!$B$6:$B$1005,"&gt;="&amp;$K1611,Utbytter!$B$6:$B$1005,"&lt;="&amp;DATE($G1611,12,31))))</f>
        <v/>
      </c>
      <c r="M1611" s="21" t="str">
        <f t="shared" si="207"/>
        <v/>
      </c>
      <c r="N1611" s="21" t="str">
        <f t="shared" si="202"/>
        <v/>
      </c>
      <c r="O1611" s="21" t="str">
        <f t="shared" si="203"/>
        <v/>
      </c>
      <c r="P1611" s="21" t="str">
        <f t="shared" si="204"/>
        <v/>
      </c>
      <c r="Q1611" s="21" t="str">
        <f t="shared" si="205"/>
        <v/>
      </c>
      <c r="R1611" s="21" t="str">
        <f t="shared" si="206"/>
        <v/>
      </c>
      <c r="S1611" s="7" t="str">
        <f>IF(ROW()-5&lt;=Kontroll!$B$8,1,"")</f>
        <v/>
      </c>
    </row>
    <row r="1612" spans="1:19" x14ac:dyDescent="0.2">
      <c r="A1612" s="7" t="str">
        <f t="shared" si="200"/>
        <v/>
      </c>
      <c r="B1612" s="7" t="str">
        <f>IF($S1612="","",INT(($A1612-1)/Kontroll!$B$6)+1)</f>
        <v/>
      </c>
      <c r="C1612" s="7" t="str">
        <f>IF($S1612="","",MOD($A1612-1,Kontroll!$B$6)+1)</f>
        <v/>
      </c>
      <c r="D1612" s="15" t="str">
        <f>IF($S1612="","",INDEX(Transjer!$A$6:$A$125,$B1612))</f>
        <v/>
      </c>
      <c r="E1612" s="15" t="str">
        <f>IF($S1612="","",INDEX(Transjer!$B$6:$B$125,$B1612))</f>
        <v/>
      </c>
      <c r="F1612" s="16" t="str">
        <f>IF($S1612="","",INDEX(Transjer!$C$6:$C$125,$B1612))</f>
        <v/>
      </c>
      <c r="G1612" s="17" t="str">
        <f>IF($S1612="","",INDEX(Skjermingsrenter!$A$6:$A$35,$C1612))</f>
        <v/>
      </c>
      <c r="H1612" s="18" t="str">
        <f>IF($S1612="","",INDEX(Transjer!$D$6:$D$125,$B1612))</f>
        <v/>
      </c>
      <c r="I1612" s="18" t="str">
        <f>IF($S1612="","",INDEX(Transjer!$E$6:$E$125,$B1612))</f>
        <v/>
      </c>
      <c r="J1612" s="19" t="str">
        <f>IF($S1612="","",INDEX(Skjermingsrenter!$B$6:$B$35,$C1612))</f>
        <v/>
      </c>
      <c r="K1612" s="20" t="str">
        <f t="shared" si="201"/>
        <v/>
      </c>
      <c r="L1612" s="21" t="str">
        <f>IF($S1612="","",IF($G1612&lt;YEAR($F1612),0,$H1612*SUMIFS(Utbytter!$D$6:$D$1005,Utbytter!$A$6:$A$1005,$E1612,Utbytter!$B$6:$B$1005,"&gt;="&amp;$K1612,Utbytter!$B$6:$B$1005,"&lt;="&amp;DATE($G1612,12,31))))</f>
        <v/>
      </c>
      <c r="M1612" s="21" t="str">
        <f t="shared" si="207"/>
        <v/>
      </c>
      <c r="N1612" s="21" t="str">
        <f t="shared" si="202"/>
        <v/>
      </c>
      <c r="O1612" s="21" t="str">
        <f t="shared" si="203"/>
        <v/>
      </c>
      <c r="P1612" s="21" t="str">
        <f t="shared" si="204"/>
        <v/>
      </c>
      <c r="Q1612" s="21" t="str">
        <f t="shared" si="205"/>
        <v/>
      </c>
      <c r="R1612" s="21" t="str">
        <f t="shared" si="206"/>
        <v/>
      </c>
      <c r="S1612" s="7" t="str">
        <f>IF(ROW()-5&lt;=Kontroll!$B$8,1,"")</f>
        <v/>
      </c>
    </row>
    <row r="1613" spans="1:19" x14ac:dyDescent="0.2">
      <c r="A1613" s="7" t="str">
        <f t="shared" si="200"/>
        <v/>
      </c>
      <c r="B1613" s="7" t="str">
        <f>IF($S1613="","",INT(($A1613-1)/Kontroll!$B$6)+1)</f>
        <v/>
      </c>
      <c r="C1613" s="7" t="str">
        <f>IF($S1613="","",MOD($A1613-1,Kontroll!$B$6)+1)</f>
        <v/>
      </c>
      <c r="D1613" s="15" t="str">
        <f>IF($S1613="","",INDEX(Transjer!$A$6:$A$125,$B1613))</f>
        <v/>
      </c>
      <c r="E1613" s="15" t="str">
        <f>IF($S1613="","",INDEX(Transjer!$B$6:$B$125,$B1613))</f>
        <v/>
      </c>
      <c r="F1613" s="16" t="str">
        <f>IF($S1613="","",INDEX(Transjer!$C$6:$C$125,$B1613))</f>
        <v/>
      </c>
      <c r="G1613" s="17" t="str">
        <f>IF($S1613="","",INDEX(Skjermingsrenter!$A$6:$A$35,$C1613))</f>
        <v/>
      </c>
      <c r="H1613" s="18" t="str">
        <f>IF($S1613="","",INDEX(Transjer!$D$6:$D$125,$B1613))</f>
        <v/>
      </c>
      <c r="I1613" s="18" t="str">
        <f>IF($S1613="","",INDEX(Transjer!$E$6:$E$125,$B1613))</f>
        <v/>
      </c>
      <c r="J1613" s="19" t="str">
        <f>IF($S1613="","",INDEX(Skjermingsrenter!$B$6:$B$35,$C1613))</f>
        <v/>
      </c>
      <c r="K1613" s="20" t="str">
        <f t="shared" si="201"/>
        <v/>
      </c>
      <c r="L1613" s="21" t="str">
        <f>IF($S1613="","",IF($G1613&lt;YEAR($F1613),0,$H1613*SUMIFS(Utbytter!$D$6:$D$1005,Utbytter!$A$6:$A$1005,$E1613,Utbytter!$B$6:$B$1005,"&gt;="&amp;$K1613,Utbytter!$B$6:$B$1005,"&lt;="&amp;DATE($G1613,12,31))))</f>
        <v/>
      </c>
      <c r="M1613" s="21" t="str">
        <f t="shared" si="207"/>
        <v/>
      </c>
      <c r="N1613" s="21" t="str">
        <f t="shared" si="202"/>
        <v/>
      </c>
      <c r="O1613" s="21" t="str">
        <f t="shared" si="203"/>
        <v/>
      </c>
      <c r="P1613" s="21" t="str">
        <f t="shared" si="204"/>
        <v/>
      </c>
      <c r="Q1613" s="21" t="str">
        <f t="shared" si="205"/>
        <v/>
      </c>
      <c r="R1613" s="21" t="str">
        <f t="shared" si="206"/>
        <v/>
      </c>
      <c r="S1613" s="7" t="str">
        <f>IF(ROW()-5&lt;=Kontroll!$B$8,1,"")</f>
        <v/>
      </c>
    </row>
    <row r="1614" spans="1:19" x14ac:dyDescent="0.2">
      <c r="A1614" s="7" t="str">
        <f t="shared" si="200"/>
        <v/>
      </c>
      <c r="B1614" s="7" t="str">
        <f>IF($S1614="","",INT(($A1614-1)/Kontroll!$B$6)+1)</f>
        <v/>
      </c>
      <c r="C1614" s="7" t="str">
        <f>IF($S1614="","",MOD($A1614-1,Kontroll!$B$6)+1)</f>
        <v/>
      </c>
      <c r="D1614" s="15" t="str">
        <f>IF($S1614="","",INDEX(Transjer!$A$6:$A$125,$B1614))</f>
        <v/>
      </c>
      <c r="E1614" s="15" t="str">
        <f>IF($S1614="","",INDEX(Transjer!$B$6:$B$125,$B1614))</f>
        <v/>
      </c>
      <c r="F1614" s="16" t="str">
        <f>IF($S1614="","",INDEX(Transjer!$C$6:$C$125,$B1614))</f>
        <v/>
      </c>
      <c r="G1614" s="17" t="str">
        <f>IF($S1614="","",INDEX(Skjermingsrenter!$A$6:$A$35,$C1614))</f>
        <v/>
      </c>
      <c r="H1614" s="18" t="str">
        <f>IF($S1614="","",INDEX(Transjer!$D$6:$D$125,$B1614))</f>
        <v/>
      </c>
      <c r="I1614" s="18" t="str">
        <f>IF($S1614="","",INDEX(Transjer!$E$6:$E$125,$B1614))</f>
        <v/>
      </c>
      <c r="J1614" s="19" t="str">
        <f>IF($S1614="","",INDEX(Skjermingsrenter!$B$6:$B$35,$C1614))</f>
        <v/>
      </c>
      <c r="K1614" s="20" t="str">
        <f t="shared" si="201"/>
        <v/>
      </c>
      <c r="L1614" s="21" t="str">
        <f>IF($S1614="","",IF($G1614&lt;YEAR($F1614),0,$H1614*SUMIFS(Utbytter!$D$6:$D$1005,Utbytter!$A$6:$A$1005,$E1614,Utbytter!$B$6:$B$1005,"&gt;="&amp;$K1614,Utbytter!$B$6:$B$1005,"&lt;="&amp;DATE($G1614,12,31))))</f>
        <v/>
      </c>
      <c r="M1614" s="21" t="str">
        <f t="shared" si="207"/>
        <v/>
      </c>
      <c r="N1614" s="21" t="str">
        <f t="shared" si="202"/>
        <v/>
      </c>
      <c r="O1614" s="21" t="str">
        <f t="shared" si="203"/>
        <v/>
      </c>
      <c r="P1614" s="21" t="str">
        <f t="shared" si="204"/>
        <v/>
      </c>
      <c r="Q1614" s="21" t="str">
        <f t="shared" si="205"/>
        <v/>
      </c>
      <c r="R1614" s="21" t="str">
        <f t="shared" si="206"/>
        <v/>
      </c>
      <c r="S1614" s="7" t="str">
        <f>IF(ROW()-5&lt;=Kontroll!$B$8,1,"")</f>
        <v/>
      </c>
    </row>
    <row r="1615" spans="1:19" x14ac:dyDescent="0.2">
      <c r="A1615" s="7" t="str">
        <f t="shared" si="200"/>
        <v/>
      </c>
      <c r="B1615" s="7" t="str">
        <f>IF($S1615="","",INT(($A1615-1)/Kontroll!$B$6)+1)</f>
        <v/>
      </c>
      <c r="C1615" s="7" t="str">
        <f>IF($S1615="","",MOD($A1615-1,Kontroll!$B$6)+1)</f>
        <v/>
      </c>
      <c r="D1615" s="15" t="str">
        <f>IF($S1615="","",INDEX(Transjer!$A$6:$A$125,$B1615))</f>
        <v/>
      </c>
      <c r="E1615" s="15" t="str">
        <f>IF($S1615="","",INDEX(Transjer!$B$6:$B$125,$B1615))</f>
        <v/>
      </c>
      <c r="F1615" s="16" t="str">
        <f>IF($S1615="","",INDEX(Transjer!$C$6:$C$125,$B1615))</f>
        <v/>
      </c>
      <c r="G1615" s="17" t="str">
        <f>IF($S1615="","",INDEX(Skjermingsrenter!$A$6:$A$35,$C1615))</f>
        <v/>
      </c>
      <c r="H1615" s="18" t="str">
        <f>IF($S1615="","",INDEX(Transjer!$D$6:$D$125,$B1615))</f>
        <v/>
      </c>
      <c r="I1615" s="18" t="str">
        <f>IF($S1615="","",INDEX(Transjer!$E$6:$E$125,$B1615))</f>
        <v/>
      </c>
      <c r="J1615" s="19" t="str">
        <f>IF($S1615="","",INDEX(Skjermingsrenter!$B$6:$B$35,$C1615))</f>
        <v/>
      </c>
      <c r="K1615" s="20" t="str">
        <f t="shared" si="201"/>
        <v/>
      </c>
      <c r="L1615" s="21" t="str">
        <f>IF($S1615="","",IF($G1615&lt;YEAR($F1615),0,$H1615*SUMIFS(Utbytter!$D$6:$D$1005,Utbytter!$A$6:$A$1005,$E1615,Utbytter!$B$6:$B$1005,"&gt;="&amp;$K1615,Utbytter!$B$6:$B$1005,"&lt;="&amp;DATE($G1615,12,31))))</f>
        <v/>
      </c>
      <c r="M1615" s="21" t="str">
        <f t="shared" si="207"/>
        <v/>
      </c>
      <c r="N1615" s="21" t="str">
        <f t="shared" si="202"/>
        <v/>
      </c>
      <c r="O1615" s="21" t="str">
        <f t="shared" si="203"/>
        <v/>
      </c>
      <c r="P1615" s="21" t="str">
        <f t="shared" si="204"/>
        <v/>
      </c>
      <c r="Q1615" s="21" t="str">
        <f t="shared" si="205"/>
        <v/>
      </c>
      <c r="R1615" s="21" t="str">
        <f t="shared" si="206"/>
        <v/>
      </c>
      <c r="S1615" s="7" t="str">
        <f>IF(ROW()-5&lt;=Kontroll!$B$8,1,"")</f>
        <v/>
      </c>
    </row>
    <row r="1616" spans="1:19" x14ac:dyDescent="0.2">
      <c r="A1616" s="7" t="str">
        <f t="shared" si="200"/>
        <v/>
      </c>
      <c r="B1616" s="7" t="str">
        <f>IF($S1616="","",INT(($A1616-1)/Kontroll!$B$6)+1)</f>
        <v/>
      </c>
      <c r="C1616" s="7" t="str">
        <f>IF($S1616="","",MOD($A1616-1,Kontroll!$B$6)+1)</f>
        <v/>
      </c>
      <c r="D1616" s="15" t="str">
        <f>IF($S1616="","",INDEX(Transjer!$A$6:$A$125,$B1616))</f>
        <v/>
      </c>
      <c r="E1616" s="15" t="str">
        <f>IF($S1616="","",INDEX(Transjer!$B$6:$B$125,$B1616))</f>
        <v/>
      </c>
      <c r="F1616" s="16" t="str">
        <f>IF($S1616="","",INDEX(Transjer!$C$6:$C$125,$B1616))</f>
        <v/>
      </c>
      <c r="G1616" s="17" t="str">
        <f>IF($S1616="","",INDEX(Skjermingsrenter!$A$6:$A$35,$C1616))</f>
        <v/>
      </c>
      <c r="H1616" s="18" t="str">
        <f>IF($S1616="","",INDEX(Transjer!$D$6:$D$125,$B1616))</f>
        <v/>
      </c>
      <c r="I1616" s="18" t="str">
        <f>IF($S1616="","",INDEX(Transjer!$E$6:$E$125,$B1616))</f>
        <v/>
      </c>
      <c r="J1616" s="19" t="str">
        <f>IF($S1616="","",INDEX(Skjermingsrenter!$B$6:$B$35,$C1616))</f>
        <v/>
      </c>
      <c r="K1616" s="20" t="str">
        <f t="shared" si="201"/>
        <v/>
      </c>
      <c r="L1616" s="21" t="str">
        <f>IF($S1616="","",IF($G1616&lt;YEAR($F1616),0,$H1616*SUMIFS(Utbytter!$D$6:$D$1005,Utbytter!$A$6:$A$1005,$E1616,Utbytter!$B$6:$B$1005,"&gt;="&amp;$K1616,Utbytter!$B$6:$B$1005,"&lt;="&amp;DATE($G1616,12,31))))</f>
        <v/>
      </c>
      <c r="M1616" s="21" t="str">
        <f t="shared" si="207"/>
        <v/>
      </c>
      <c r="N1616" s="21" t="str">
        <f t="shared" si="202"/>
        <v/>
      </c>
      <c r="O1616" s="21" t="str">
        <f t="shared" si="203"/>
        <v/>
      </c>
      <c r="P1616" s="21" t="str">
        <f t="shared" si="204"/>
        <v/>
      </c>
      <c r="Q1616" s="21" t="str">
        <f t="shared" si="205"/>
        <v/>
      </c>
      <c r="R1616" s="21" t="str">
        <f t="shared" si="206"/>
        <v/>
      </c>
      <c r="S1616" s="7" t="str">
        <f>IF(ROW()-5&lt;=Kontroll!$B$8,1,"")</f>
        <v/>
      </c>
    </row>
    <row r="1617" spans="1:19" x14ac:dyDescent="0.2">
      <c r="A1617" s="7" t="str">
        <f t="shared" si="200"/>
        <v/>
      </c>
      <c r="B1617" s="7" t="str">
        <f>IF($S1617="","",INT(($A1617-1)/Kontroll!$B$6)+1)</f>
        <v/>
      </c>
      <c r="C1617" s="7" t="str">
        <f>IF($S1617="","",MOD($A1617-1,Kontroll!$B$6)+1)</f>
        <v/>
      </c>
      <c r="D1617" s="15" t="str">
        <f>IF($S1617="","",INDEX(Transjer!$A$6:$A$125,$B1617))</f>
        <v/>
      </c>
      <c r="E1617" s="15" t="str">
        <f>IF($S1617="","",INDEX(Transjer!$B$6:$B$125,$B1617))</f>
        <v/>
      </c>
      <c r="F1617" s="16" t="str">
        <f>IF($S1617="","",INDEX(Transjer!$C$6:$C$125,$B1617))</f>
        <v/>
      </c>
      <c r="G1617" s="17" t="str">
        <f>IF($S1617="","",INDEX(Skjermingsrenter!$A$6:$A$35,$C1617))</f>
        <v/>
      </c>
      <c r="H1617" s="18" t="str">
        <f>IF($S1617="","",INDEX(Transjer!$D$6:$D$125,$B1617))</f>
        <v/>
      </c>
      <c r="I1617" s="18" t="str">
        <f>IF($S1617="","",INDEX(Transjer!$E$6:$E$125,$B1617))</f>
        <v/>
      </c>
      <c r="J1617" s="19" t="str">
        <f>IF($S1617="","",INDEX(Skjermingsrenter!$B$6:$B$35,$C1617))</f>
        <v/>
      </c>
      <c r="K1617" s="20" t="str">
        <f t="shared" si="201"/>
        <v/>
      </c>
      <c r="L1617" s="21" t="str">
        <f>IF($S1617="","",IF($G1617&lt;YEAR($F1617),0,$H1617*SUMIFS(Utbytter!$D$6:$D$1005,Utbytter!$A$6:$A$1005,$E1617,Utbytter!$B$6:$B$1005,"&gt;="&amp;$K1617,Utbytter!$B$6:$B$1005,"&lt;="&amp;DATE($G1617,12,31))))</f>
        <v/>
      </c>
      <c r="M1617" s="21" t="str">
        <f t="shared" si="207"/>
        <v/>
      </c>
      <c r="N1617" s="21" t="str">
        <f t="shared" si="202"/>
        <v/>
      </c>
      <c r="O1617" s="21" t="str">
        <f t="shared" si="203"/>
        <v/>
      </c>
      <c r="P1617" s="21" t="str">
        <f t="shared" si="204"/>
        <v/>
      </c>
      <c r="Q1617" s="21" t="str">
        <f t="shared" si="205"/>
        <v/>
      </c>
      <c r="R1617" s="21" t="str">
        <f t="shared" si="206"/>
        <v/>
      </c>
      <c r="S1617" s="7" t="str">
        <f>IF(ROW()-5&lt;=Kontroll!$B$8,1,"")</f>
        <v/>
      </c>
    </row>
    <row r="1618" spans="1:19" x14ac:dyDescent="0.2">
      <c r="A1618" s="7" t="str">
        <f t="shared" si="200"/>
        <v/>
      </c>
      <c r="B1618" s="7" t="str">
        <f>IF($S1618="","",INT(($A1618-1)/Kontroll!$B$6)+1)</f>
        <v/>
      </c>
      <c r="C1618" s="7" t="str">
        <f>IF($S1618="","",MOD($A1618-1,Kontroll!$B$6)+1)</f>
        <v/>
      </c>
      <c r="D1618" s="15" t="str">
        <f>IF($S1618="","",INDEX(Transjer!$A$6:$A$125,$B1618))</f>
        <v/>
      </c>
      <c r="E1618" s="15" t="str">
        <f>IF($S1618="","",INDEX(Transjer!$B$6:$B$125,$B1618))</f>
        <v/>
      </c>
      <c r="F1618" s="16" t="str">
        <f>IF($S1618="","",INDEX(Transjer!$C$6:$C$125,$B1618))</f>
        <v/>
      </c>
      <c r="G1618" s="17" t="str">
        <f>IF($S1618="","",INDEX(Skjermingsrenter!$A$6:$A$35,$C1618))</f>
        <v/>
      </c>
      <c r="H1618" s="18" t="str">
        <f>IF($S1618="","",INDEX(Transjer!$D$6:$D$125,$B1618))</f>
        <v/>
      </c>
      <c r="I1618" s="18" t="str">
        <f>IF($S1618="","",INDEX(Transjer!$E$6:$E$125,$B1618))</f>
        <v/>
      </c>
      <c r="J1618" s="19" t="str">
        <f>IF($S1618="","",INDEX(Skjermingsrenter!$B$6:$B$35,$C1618))</f>
        <v/>
      </c>
      <c r="K1618" s="20" t="str">
        <f t="shared" si="201"/>
        <v/>
      </c>
      <c r="L1618" s="21" t="str">
        <f>IF($S1618="","",IF($G1618&lt;YEAR($F1618),0,$H1618*SUMIFS(Utbytter!$D$6:$D$1005,Utbytter!$A$6:$A$1005,$E1618,Utbytter!$B$6:$B$1005,"&gt;="&amp;$K1618,Utbytter!$B$6:$B$1005,"&lt;="&amp;DATE($G1618,12,31))))</f>
        <v/>
      </c>
      <c r="M1618" s="21" t="str">
        <f t="shared" si="207"/>
        <v/>
      </c>
      <c r="N1618" s="21" t="str">
        <f t="shared" si="202"/>
        <v/>
      </c>
      <c r="O1618" s="21" t="str">
        <f t="shared" si="203"/>
        <v/>
      </c>
      <c r="P1618" s="21" t="str">
        <f t="shared" si="204"/>
        <v/>
      </c>
      <c r="Q1618" s="21" t="str">
        <f t="shared" si="205"/>
        <v/>
      </c>
      <c r="R1618" s="21" t="str">
        <f t="shared" si="206"/>
        <v/>
      </c>
      <c r="S1618" s="7" t="str">
        <f>IF(ROW()-5&lt;=Kontroll!$B$8,1,"")</f>
        <v/>
      </c>
    </row>
    <row r="1619" spans="1:19" x14ac:dyDescent="0.2">
      <c r="A1619" s="7" t="str">
        <f t="shared" si="200"/>
        <v/>
      </c>
      <c r="B1619" s="7" t="str">
        <f>IF($S1619="","",INT(($A1619-1)/Kontroll!$B$6)+1)</f>
        <v/>
      </c>
      <c r="C1619" s="7" t="str">
        <f>IF($S1619="","",MOD($A1619-1,Kontroll!$B$6)+1)</f>
        <v/>
      </c>
      <c r="D1619" s="15" t="str">
        <f>IF($S1619="","",INDEX(Transjer!$A$6:$A$125,$B1619))</f>
        <v/>
      </c>
      <c r="E1619" s="15" t="str">
        <f>IF($S1619="","",INDEX(Transjer!$B$6:$B$125,$B1619))</f>
        <v/>
      </c>
      <c r="F1619" s="16" t="str">
        <f>IF($S1619="","",INDEX(Transjer!$C$6:$C$125,$B1619))</f>
        <v/>
      </c>
      <c r="G1619" s="17" t="str">
        <f>IF($S1619="","",INDEX(Skjermingsrenter!$A$6:$A$35,$C1619))</f>
        <v/>
      </c>
      <c r="H1619" s="18" t="str">
        <f>IF($S1619="","",INDEX(Transjer!$D$6:$D$125,$B1619))</f>
        <v/>
      </c>
      <c r="I1619" s="18" t="str">
        <f>IF($S1619="","",INDEX(Transjer!$E$6:$E$125,$B1619))</f>
        <v/>
      </c>
      <c r="J1619" s="19" t="str">
        <f>IF($S1619="","",INDEX(Skjermingsrenter!$B$6:$B$35,$C1619))</f>
        <v/>
      </c>
      <c r="K1619" s="20" t="str">
        <f t="shared" si="201"/>
        <v/>
      </c>
      <c r="L1619" s="21" t="str">
        <f>IF($S1619="","",IF($G1619&lt;YEAR($F1619),0,$H1619*SUMIFS(Utbytter!$D$6:$D$1005,Utbytter!$A$6:$A$1005,$E1619,Utbytter!$B$6:$B$1005,"&gt;="&amp;$K1619,Utbytter!$B$6:$B$1005,"&lt;="&amp;DATE($G1619,12,31))))</f>
        <v/>
      </c>
      <c r="M1619" s="21" t="str">
        <f t="shared" si="207"/>
        <v/>
      </c>
      <c r="N1619" s="21" t="str">
        <f t="shared" si="202"/>
        <v/>
      </c>
      <c r="O1619" s="21" t="str">
        <f t="shared" si="203"/>
        <v/>
      </c>
      <c r="P1619" s="21" t="str">
        <f t="shared" si="204"/>
        <v/>
      </c>
      <c r="Q1619" s="21" t="str">
        <f t="shared" si="205"/>
        <v/>
      </c>
      <c r="R1619" s="21" t="str">
        <f t="shared" si="206"/>
        <v/>
      </c>
      <c r="S1619" s="7" t="str">
        <f>IF(ROW()-5&lt;=Kontroll!$B$8,1,"")</f>
        <v/>
      </c>
    </row>
    <row r="1620" spans="1:19" x14ac:dyDescent="0.2">
      <c r="A1620" s="7" t="str">
        <f t="shared" si="200"/>
        <v/>
      </c>
      <c r="B1620" s="7" t="str">
        <f>IF($S1620="","",INT(($A1620-1)/Kontroll!$B$6)+1)</f>
        <v/>
      </c>
      <c r="C1620" s="7" t="str">
        <f>IF($S1620="","",MOD($A1620-1,Kontroll!$B$6)+1)</f>
        <v/>
      </c>
      <c r="D1620" s="15" t="str">
        <f>IF($S1620="","",INDEX(Transjer!$A$6:$A$125,$B1620))</f>
        <v/>
      </c>
      <c r="E1620" s="15" t="str">
        <f>IF($S1620="","",INDEX(Transjer!$B$6:$B$125,$B1620))</f>
        <v/>
      </c>
      <c r="F1620" s="16" t="str">
        <f>IF($S1620="","",INDEX(Transjer!$C$6:$C$125,$B1620))</f>
        <v/>
      </c>
      <c r="G1620" s="17" t="str">
        <f>IF($S1620="","",INDEX(Skjermingsrenter!$A$6:$A$35,$C1620))</f>
        <v/>
      </c>
      <c r="H1620" s="18" t="str">
        <f>IF($S1620="","",INDEX(Transjer!$D$6:$D$125,$B1620))</f>
        <v/>
      </c>
      <c r="I1620" s="18" t="str">
        <f>IF($S1620="","",INDEX(Transjer!$E$6:$E$125,$B1620))</f>
        <v/>
      </c>
      <c r="J1620" s="19" t="str">
        <f>IF($S1620="","",INDEX(Skjermingsrenter!$B$6:$B$35,$C1620))</f>
        <v/>
      </c>
      <c r="K1620" s="20" t="str">
        <f t="shared" si="201"/>
        <v/>
      </c>
      <c r="L1620" s="21" t="str">
        <f>IF($S1620="","",IF($G1620&lt;YEAR($F1620),0,$H1620*SUMIFS(Utbytter!$D$6:$D$1005,Utbytter!$A$6:$A$1005,$E1620,Utbytter!$B$6:$B$1005,"&gt;="&amp;$K1620,Utbytter!$B$6:$B$1005,"&lt;="&amp;DATE($G1620,12,31))))</f>
        <v/>
      </c>
      <c r="M1620" s="21" t="str">
        <f t="shared" si="207"/>
        <v/>
      </c>
      <c r="N1620" s="21" t="str">
        <f t="shared" si="202"/>
        <v/>
      </c>
      <c r="O1620" s="21" t="str">
        <f t="shared" si="203"/>
        <v/>
      </c>
      <c r="P1620" s="21" t="str">
        <f t="shared" si="204"/>
        <v/>
      </c>
      <c r="Q1620" s="21" t="str">
        <f t="shared" si="205"/>
        <v/>
      </c>
      <c r="R1620" s="21" t="str">
        <f t="shared" si="206"/>
        <v/>
      </c>
      <c r="S1620" s="7" t="str">
        <f>IF(ROW()-5&lt;=Kontroll!$B$8,1,"")</f>
        <v/>
      </c>
    </row>
    <row r="1621" spans="1:19" x14ac:dyDescent="0.2">
      <c r="A1621" s="7" t="str">
        <f t="shared" si="200"/>
        <v/>
      </c>
      <c r="B1621" s="7" t="str">
        <f>IF($S1621="","",INT(($A1621-1)/Kontroll!$B$6)+1)</f>
        <v/>
      </c>
      <c r="C1621" s="7" t="str">
        <f>IF($S1621="","",MOD($A1621-1,Kontroll!$B$6)+1)</f>
        <v/>
      </c>
      <c r="D1621" s="15" t="str">
        <f>IF($S1621="","",INDEX(Transjer!$A$6:$A$125,$B1621))</f>
        <v/>
      </c>
      <c r="E1621" s="15" t="str">
        <f>IF($S1621="","",INDEX(Transjer!$B$6:$B$125,$B1621))</f>
        <v/>
      </c>
      <c r="F1621" s="16" t="str">
        <f>IF($S1621="","",INDEX(Transjer!$C$6:$C$125,$B1621))</f>
        <v/>
      </c>
      <c r="G1621" s="17" t="str">
        <f>IF($S1621="","",INDEX(Skjermingsrenter!$A$6:$A$35,$C1621))</f>
        <v/>
      </c>
      <c r="H1621" s="18" t="str">
        <f>IF($S1621="","",INDEX(Transjer!$D$6:$D$125,$B1621))</f>
        <v/>
      </c>
      <c r="I1621" s="18" t="str">
        <f>IF($S1621="","",INDEX(Transjer!$E$6:$E$125,$B1621))</f>
        <v/>
      </c>
      <c r="J1621" s="19" t="str">
        <f>IF($S1621="","",INDEX(Skjermingsrenter!$B$6:$B$35,$C1621))</f>
        <v/>
      </c>
      <c r="K1621" s="20" t="str">
        <f t="shared" si="201"/>
        <v/>
      </c>
      <c r="L1621" s="21" t="str">
        <f>IF($S1621="","",IF($G1621&lt;YEAR($F1621),0,$H1621*SUMIFS(Utbytter!$D$6:$D$1005,Utbytter!$A$6:$A$1005,$E1621,Utbytter!$B$6:$B$1005,"&gt;="&amp;$K1621,Utbytter!$B$6:$B$1005,"&lt;="&amp;DATE($G1621,12,31))))</f>
        <v/>
      </c>
      <c r="M1621" s="21" t="str">
        <f t="shared" si="207"/>
        <v/>
      </c>
      <c r="N1621" s="21" t="str">
        <f t="shared" si="202"/>
        <v/>
      </c>
      <c r="O1621" s="21" t="str">
        <f t="shared" si="203"/>
        <v/>
      </c>
      <c r="P1621" s="21" t="str">
        <f t="shared" si="204"/>
        <v/>
      </c>
      <c r="Q1621" s="21" t="str">
        <f t="shared" si="205"/>
        <v/>
      </c>
      <c r="R1621" s="21" t="str">
        <f t="shared" si="206"/>
        <v/>
      </c>
      <c r="S1621" s="7" t="str">
        <f>IF(ROW()-5&lt;=Kontroll!$B$8,1,"")</f>
        <v/>
      </c>
    </row>
    <row r="1622" spans="1:19" x14ac:dyDescent="0.2">
      <c r="A1622" s="7" t="str">
        <f t="shared" si="200"/>
        <v/>
      </c>
      <c r="B1622" s="7" t="str">
        <f>IF($S1622="","",INT(($A1622-1)/Kontroll!$B$6)+1)</f>
        <v/>
      </c>
      <c r="C1622" s="7" t="str">
        <f>IF($S1622="","",MOD($A1622-1,Kontroll!$B$6)+1)</f>
        <v/>
      </c>
      <c r="D1622" s="15" t="str">
        <f>IF($S1622="","",INDEX(Transjer!$A$6:$A$125,$B1622))</f>
        <v/>
      </c>
      <c r="E1622" s="15" t="str">
        <f>IF($S1622="","",INDEX(Transjer!$B$6:$B$125,$B1622))</f>
        <v/>
      </c>
      <c r="F1622" s="16" t="str">
        <f>IF($S1622="","",INDEX(Transjer!$C$6:$C$125,$B1622))</f>
        <v/>
      </c>
      <c r="G1622" s="17" t="str">
        <f>IF($S1622="","",INDEX(Skjermingsrenter!$A$6:$A$35,$C1622))</f>
        <v/>
      </c>
      <c r="H1622" s="18" t="str">
        <f>IF($S1622="","",INDEX(Transjer!$D$6:$D$125,$B1622))</f>
        <v/>
      </c>
      <c r="I1622" s="18" t="str">
        <f>IF($S1622="","",INDEX(Transjer!$E$6:$E$125,$B1622))</f>
        <v/>
      </c>
      <c r="J1622" s="19" t="str">
        <f>IF($S1622="","",INDEX(Skjermingsrenter!$B$6:$B$35,$C1622))</f>
        <v/>
      </c>
      <c r="K1622" s="20" t="str">
        <f t="shared" si="201"/>
        <v/>
      </c>
      <c r="L1622" s="21" t="str">
        <f>IF($S1622="","",IF($G1622&lt;YEAR($F1622),0,$H1622*SUMIFS(Utbytter!$D$6:$D$1005,Utbytter!$A$6:$A$1005,$E1622,Utbytter!$B$6:$B$1005,"&gt;="&amp;$K1622,Utbytter!$B$6:$B$1005,"&lt;="&amp;DATE($G1622,12,31))))</f>
        <v/>
      </c>
      <c r="M1622" s="21" t="str">
        <f t="shared" si="207"/>
        <v/>
      </c>
      <c r="N1622" s="21" t="str">
        <f t="shared" si="202"/>
        <v/>
      </c>
      <c r="O1622" s="21" t="str">
        <f t="shared" si="203"/>
        <v/>
      </c>
      <c r="P1622" s="21" t="str">
        <f t="shared" si="204"/>
        <v/>
      </c>
      <c r="Q1622" s="21" t="str">
        <f t="shared" si="205"/>
        <v/>
      </c>
      <c r="R1622" s="21" t="str">
        <f t="shared" si="206"/>
        <v/>
      </c>
      <c r="S1622" s="7" t="str">
        <f>IF(ROW()-5&lt;=Kontroll!$B$8,1,"")</f>
        <v/>
      </c>
    </row>
    <row r="1623" spans="1:19" x14ac:dyDescent="0.2">
      <c r="A1623" s="7" t="str">
        <f t="shared" si="200"/>
        <v/>
      </c>
      <c r="B1623" s="7" t="str">
        <f>IF($S1623="","",INT(($A1623-1)/Kontroll!$B$6)+1)</f>
        <v/>
      </c>
      <c r="C1623" s="7" t="str">
        <f>IF($S1623="","",MOD($A1623-1,Kontroll!$B$6)+1)</f>
        <v/>
      </c>
      <c r="D1623" s="15" t="str">
        <f>IF($S1623="","",INDEX(Transjer!$A$6:$A$125,$B1623))</f>
        <v/>
      </c>
      <c r="E1623" s="15" t="str">
        <f>IF($S1623="","",INDEX(Transjer!$B$6:$B$125,$B1623))</f>
        <v/>
      </c>
      <c r="F1623" s="16" t="str">
        <f>IF($S1623="","",INDEX(Transjer!$C$6:$C$125,$B1623))</f>
        <v/>
      </c>
      <c r="G1623" s="17" t="str">
        <f>IF($S1623="","",INDEX(Skjermingsrenter!$A$6:$A$35,$C1623))</f>
        <v/>
      </c>
      <c r="H1623" s="18" t="str">
        <f>IF($S1623="","",INDEX(Transjer!$D$6:$D$125,$B1623))</f>
        <v/>
      </c>
      <c r="I1623" s="18" t="str">
        <f>IF($S1623="","",INDEX(Transjer!$E$6:$E$125,$B1623))</f>
        <v/>
      </c>
      <c r="J1623" s="19" t="str">
        <f>IF($S1623="","",INDEX(Skjermingsrenter!$B$6:$B$35,$C1623))</f>
        <v/>
      </c>
      <c r="K1623" s="20" t="str">
        <f t="shared" si="201"/>
        <v/>
      </c>
      <c r="L1623" s="21" t="str">
        <f>IF($S1623="","",IF($G1623&lt;YEAR($F1623),0,$H1623*SUMIFS(Utbytter!$D$6:$D$1005,Utbytter!$A$6:$A$1005,$E1623,Utbytter!$B$6:$B$1005,"&gt;="&amp;$K1623,Utbytter!$B$6:$B$1005,"&lt;="&amp;DATE($G1623,12,31))))</f>
        <v/>
      </c>
      <c r="M1623" s="21" t="str">
        <f t="shared" si="207"/>
        <v/>
      </c>
      <c r="N1623" s="21" t="str">
        <f t="shared" si="202"/>
        <v/>
      </c>
      <c r="O1623" s="21" t="str">
        <f t="shared" si="203"/>
        <v/>
      </c>
      <c r="P1623" s="21" t="str">
        <f t="shared" si="204"/>
        <v/>
      </c>
      <c r="Q1623" s="21" t="str">
        <f t="shared" si="205"/>
        <v/>
      </c>
      <c r="R1623" s="21" t="str">
        <f t="shared" si="206"/>
        <v/>
      </c>
      <c r="S1623" s="7" t="str">
        <f>IF(ROW()-5&lt;=Kontroll!$B$8,1,"")</f>
        <v/>
      </c>
    </row>
    <row r="1624" spans="1:19" x14ac:dyDescent="0.2">
      <c r="A1624" s="7" t="str">
        <f t="shared" si="200"/>
        <v/>
      </c>
      <c r="B1624" s="7" t="str">
        <f>IF($S1624="","",INT(($A1624-1)/Kontroll!$B$6)+1)</f>
        <v/>
      </c>
      <c r="C1624" s="7" t="str">
        <f>IF($S1624="","",MOD($A1624-1,Kontroll!$B$6)+1)</f>
        <v/>
      </c>
      <c r="D1624" s="15" t="str">
        <f>IF($S1624="","",INDEX(Transjer!$A$6:$A$125,$B1624))</f>
        <v/>
      </c>
      <c r="E1624" s="15" t="str">
        <f>IF($S1624="","",INDEX(Transjer!$B$6:$B$125,$B1624))</f>
        <v/>
      </c>
      <c r="F1624" s="16" t="str">
        <f>IF($S1624="","",INDEX(Transjer!$C$6:$C$125,$B1624))</f>
        <v/>
      </c>
      <c r="G1624" s="17" t="str">
        <f>IF($S1624="","",INDEX(Skjermingsrenter!$A$6:$A$35,$C1624))</f>
        <v/>
      </c>
      <c r="H1624" s="18" t="str">
        <f>IF($S1624="","",INDEX(Transjer!$D$6:$D$125,$B1624))</f>
        <v/>
      </c>
      <c r="I1624" s="18" t="str">
        <f>IF($S1624="","",INDEX(Transjer!$E$6:$E$125,$B1624))</f>
        <v/>
      </c>
      <c r="J1624" s="19" t="str">
        <f>IF($S1624="","",INDEX(Skjermingsrenter!$B$6:$B$35,$C1624))</f>
        <v/>
      </c>
      <c r="K1624" s="20" t="str">
        <f t="shared" si="201"/>
        <v/>
      </c>
      <c r="L1624" s="21" t="str">
        <f>IF($S1624="","",IF($G1624&lt;YEAR($F1624),0,$H1624*SUMIFS(Utbytter!$D$6:$D$1005,Utbytter!$A$6:$A$1005,$E1624,Utbytter!$B$6:$B$1005,"&gt;="&amp;$K1624,Utbytter!$B$6:$B$1005,"&lt;="&amp;DATE($G1624,12,31))))</f>
        <v/>
      </c>
      <c r="M1624" s="21" t="str">
        <f t="shared" si="207"/>
        <v/>
      </c>
      <c r="N1624" s="21" t="str">
        <f t="shared" si="202"/>
        <v/>
      </c>
      <c r="O1624" s="21" t="str">
        <f t="shared" si="203"/>
        <v/>
      </c>
      <c r="P1624" s="21" t="str">
        <f t="shared" si="204"/>
        <v/>
      </c>
      <c r="Q1624" s="21" t="str">
        <f t="shared" si="205"/>
        <v/>
      </c>
      <c r="R1624" s="21" t="str">
        <f t="shared" si="206"/>
        <v/>
      </c>
      <c r="S1624" s="7" t="str">
        <f>IF(ROW()-5&lt;=Kontroll!$B$8,1,"")</f>
        <v/>
      </c>
    </row>
    <row r="1625" spans="1:19" x14ac:dyDescent="0.2">
      <c r="A1625" s="7" t="str">
        <f t="shared" si="200"/>
        <v/>
      </c>
      <c r="B1625" s="7" t="str">
        <f>IF($S1625="","",INT(($A1625-1)/Kontroll!$B$6)+1)</f>
        <v/>
      </c>
      <c r="C1625" s="7" t="str">
        <f>IF($S1625="","",MOD($A1625-1,Kontroll!$B$6)+1)</f>
        <v/>
      </c>
      <c r="D1625" s="15" t="str">
        <f>IF($S1625="","",INDEX(Transjer!$A$6:$A$125,$B1625))</f>
        <v/>
      </c>
      <c r="E1625" s="15" t="str">
        <f>IF($S1625="","",INDEX(Transjer!$B$6:$B$125,$B1625))</f>
        <v/>
      </c>
      <c r="F1625" s="16" t="str">
        <f>IF($S1625="","",INDEX(Transjer!$C$6:$C$125,$B1625))</f>
        <v/>
      </c>
      <c r="G1625" s="17" t="str">
        <f>IF($S1625="","",INDEX(Skjermingsrenter!$A$6:$A$35,$C1625))</f>
        <v/>
      </c>
      <c r="H1625" s="18" t="str">
        <f>IF($S1625="","",INDEX(Transjer!$D$6:$D$125,$B1625))</f>
        <v/>
      </c>
      <c r="I1625" s="18" t="str">
        <f>IF($S1625="","",INDEX(Transjer!$E$6:$E$125,$B1625))</f>
        <v/>
      </c>
      <c r="J1625" s="19" t="str">
        <f>IF($S1625="","",INDEX(Skjermingsrenter!$B$6:$B$35,$C1625))</f>
        <v/>
      </c>
      <c r="K1625" s="20" t="str">
        <f t="shared" si="201"/>
        <v/>
      </c>
      <c r="L1625" s="21" t="str">
        <f>IF($S1625="","",IF($G1625&lt;YEAR($F1625),0,$H1625*SUMIFS(Utbytter!$D$6:$D$1005,Utbytter!$A$6:$A$1005,$E1625,Utbytter!$B$6:$B$1005,"&gt;="&amp;$K1625,Utbytter!$B$6:$B$1005,"&lt;="&amp;DATE($G1625,12,31))))</f>
        <v/>
      </c>
      <c r="M1625" s="21" t="str">
        <f t="shared" si="207"/>
        <v/>
      </c>
      <c r="N1625" s="21" t="str">
        <f t="shared" si="202"/>
        <v/>
      </c>
      <c r="O1625" s="21" t="str">
        <f t="shared" si="203"/>
        <v/>
      </c>
      <c r="P1625" s="21" t="str">
        <f t="shared" si="204"/>
        <v/>
      </c>
      <c r="Q1625" s="21" t="str">
        <f t="shared" si="205"/>
        <v/>
      </c>
      <c r="R1625" s="21" t="str">
        <f t="shared" si="206"/>
        <v/>
      </c>
      <c r="S1625" s="7" t="str">
        <f>IF(ROW()-5&lt;=Kontroll!$B$8,1,"")</f>
        <v/>
      </c>
    </row>
    <row r="1626" spans="1:19" x14ac:dyDescent="0.2">
      <c r="A1626" s="7" t="str">
        <f t="shared" si="200"/>
        <v/>
      </c>
      <c r="B1626" s="7" t="str">
        <f>IF($S1626="","",INT(($A1626-1)/Kontroll!$B$6)+1)</f>
        <v/>
      </c>
      <c r="C1626" s="7" t="str">
        <f>IF($S1626="","",MOD($A1626-1,Kontroll!$B$6)+1)</f>
        <v/>
      </c>
      <c r="D1626" s="15" t="str">
        <f>IF($S1626="","",INDEX(Transjer!$A$6:$A$125,$B1626))</f>
        <v/>
      </c>
      <c r="E1626" s="15" t="str">
        <f>IF($S1626="","",INDEX(Transjer!$B$6:$B$125,$B1626))</f>
        <v/>
      </c>
      <c r="F1626" s="16" t="str">
        <f>IF($S1626="","",INDEX(Transjer!$C$6:$C$125,$B1626))</f>
        <v/>
      </c>
      <c r="G1626" s="17" t="str">
        <f>IF($S1626="","",INDEX(Skjermingsrenter!$A$6:$A$35,$C1626))</f>
        <v/>
      </c>
      <c r="H1626" s="18" t="str">
        <f>IF($S1626="","",INDEX(Transjer!$D$6:$D$125,$B1626))</f>
        <v/>
      </c>
      <c r="I1626" s="18" t="str">
        <f>IF($S1626="","",INDEX(Transjer!$E$6:$E$125,$B1626))</f>
        <v/>
      </c>
      <c r="J1626" s="19" t="str">
        <f>IF($S1626="","",INDEX(Skjermingsrenter!$B$6:$B$35,$C1626))</f>
        <v/>
      </c>
      <c r="K1626" s="20" t="str">
        <f t="shared" si="201"/>
        <v/>
      </c>
      <c r="L1626" s="21" t="str">
        <f>IF($S1626="","",IF($G1626&lt;YEAR($F1626),0,$H1626*SUMIFS(Utbytter!$D$6:$D$1005,Utbytter!$A$6:$A$1005,$E1626,Utbytter!$B$6:$B$1005,"&gt;="&amp;$K1626,Utbytter!$B$6:$B$1005,"&lt;="&amp;DATE($G1626,12,31))))</f>
        <v/>
      </c>
      <c r="M1626" s="21" t="str">
        <f t="shared" si="207"/>
        <v/>
      </c>
      <c r="N1626" s="21" t="str">
        <f t="shared" si="202"/>
        <v/>
      </c>
      <c r="O1626" s="21" t="str">
        <f t="shared" si="203"/>
        <v/>
      </c>
      <c r="P1626" s="21" t="str">
        <f t="shared" si="204"/>
        <v/>
      </c>
      <c r="Q1626" s="21" t="str">
        <f t="shared" si="205"/>
        <v/>
      </c>
      <c r="R1626" s="21" t="str">
        <f t="shared" si="206"/>
        <v/>
      </c>
      <c r="S1626" s="7" t="str">
        <f>IF(ROW()-5&lt;=Kontroll!$B$8,1,"")</f>
        <v/>
      </c>
    </row>
    <row r="1627" spans="1:19" x14ac:dyDescent="0.2">
      <c r="A1627" s="7" t="str">
        <f t="shared" si="200"/>
        <v/>
      </c>
      <c r="B1627" s="7" t="str">
        <f>IF($S1627="","",INT(($A1627-1)/Kontroll!$B$6)+1)</f>
        <v/>
      </c>
      <c r="C1627" s="7" t="str">
        <f>IF($S1627="","",MOD($A1627-1,Kontroll!$B$6)+1)</f>
        <v/>
      </c>
      <c r="D1627" s="15" t="str">
        <f>IF($S1627="","",INDEX(Transjer!$A$6:$A$125,$B1627))</f>
        <v/>
      </c>
      <c r="E1627" s="15" t="str">
        <f>IF($S1627="","",INDEX(Transjer!$B$6:$B$125,$B1627))</f>
        <v/>
      </c>
      <c r="F1627" s="16" t="str">
        <f>IF($S1627="","",INDEX(Transjer!$C$6:$C$125,$B1627))</f>
        <v/>
      </c>
      <c r="G1627" s="17" t="str">
        <f>IF($S1627="","",INDEX(Skjermingsrenter!$A$6:$A$35,$C1627))</f>
        <v/>
      </c>
      <c r="H1627" s="18" t="str">
        <f>IF($S1627="","",INDEX(Transjer!$D$6:$D$125,$B1627))</f>
        <v/>
      </c>
      <c r="I1627" s="18" t="str">
        <f>IF($S1627="","",INDEX(Transjer!$E$6:$E$125,$B1627))</f>
        <v/>
      </c>
      <c r="J1627" s="19" t="str">
        <f>IF($S1627="","",INDEX(Skjermingsrenter!$B$6:$B$35,$C1627))</f>
        <v/>
      </c>
      <c r="K1627" s="20" t="str">
        <f t="shared" si="201"/>
        <v/>
      </c>
      <c r="L1627" s="21" t="str">
        <f>IF($S1627="","",IF($G1627&lt;YEAR($F1627),0,$H1627*SUMIFS(Utbytter!$D$6:$D$1005,Utbytter!$A$6:$A$1005,$E1627,Utbytter!$B$6:$B$1005,"&gt;="&amp;$K1627,Utbytter!$B$6:$B$1005,"&lt;="&amp;DATE($G1627,12,31))))</f>
        <v/>
      </c>
      <c r="M1627" s="21" t="str">
        <f t="shared" si="207"/>
        <v/>
      </c>
      <c r="N1627" s="21" t="str">
        <f t="shared" si="202"/>
        <v/>
      </c>
      <c r="O1627" s="21" t="str">
        <f t="shared" si="203"/>
        <v/>
      </c>
      <c r="P1627" s="21" t="str">
        <f t="shared" si="204"/>
        <v/>
      </c>
      <c r="Q1627" s="21" t="str">
        <f t="shared" si="205"/>
        <v/>
      </c>
      <c r="R1627" s="21" t="str">
        <f t="shared" si="206"/>
        <v/>
      </c>
      <c r="S1627" s="7" t="str">
        <f>IF(ROW()-5&lt;=Kontroll!$B$8,1,"")</f>
        <v/>
      </c>
    </row>
    <row r="1628" spans="1:19" x14ac:dyDescent="0.2">
      <c r="A1628" s="7" t="str">
        <f t="shared" si="200"/>
        <v/>
      </c>
      <c r="B1628" s="7" t="str">
        <f>IF($S1628="","",INT(($A1628-1)/Kontroll!$B$6)+1)</f>
        <v/>
      </c>
      <c r="C1628" s="7" t="str">
        <f>IF($S1628="","",MOD($A1628-1,Kontroll!$B$6)+1)</f>
        <v/>
      </c>
      <c r="D1628" s="15" t="str">
        <f>IF($S1628="","",INDEX(Transjer!$A$6:$A$125,$B1628))</f>
        <v/>
      </c>
      <c r="E1628" s="15" t="str">
        <f>IF($S1628="","",INDEX(Transjer!$B$6:$B$125,$B1628))</f>
        <v/>
      </c>
      <c r="F1628" s="16" t="str">
        <f>IF($S1628="","",INDEX(Transjer!$C$6:$C$125,$B1628))</f>
        <v/>
      </c>
      <c r="G1628" s="17" t="str">
        <f>IF($S1628="","",INDEX(Skjermingsrenter!$A$6:$A$35,$C1628))</f>
        <v/>
      </c>
      <c r="H1628" s="18" t="str">
        <f>IF($S1628="","",INDEX(Transjer!$D$6:$D$125,$B1628))</f>
        <v/>
      </c>
      <c r="I1628" s="18" t="str">
        <f>IF($S1628="","",INDEX(Transjer!$E$6:$E$125,$B1628))</f>
        <v/>
      </c>
      <c r="J1628" s="19" t="str">
        <f>IF($S1628="","",INDEX(Skjermingsrenter!$B$6:$B$35,$C1628))</f>
        <v/>
      </c>
      <c r="K1628" s="20" t="str">
        <f t="shared" si="201"/>
        <v/>
      </c>
      <c r="L1628" s="21" t="str">
        <f>IF($S1628="","",IF($G1628&lt;YEAR($F1628),0,$H1628*SUMIFS(Utbytter!$D$6:$D$1005,Utbytter!$A$6:$A$1005,$E1628,Utbytter!$B$6:$B$1005,"&gt;="&amp;$K1628,Utbytter!$B$6:$B$1005,"&lt;="&amp;DATE($G1628,12,31))))</f>
        <v/>
      </c>
      <c r="M1628" s="21" t="str">
        <f t="shared" si="207"/>
        <v/>
      </c>
      <c r="N1628" s="21" t="str">
        <f t="shared" si="202"/>
        <v/>
      </c>
      <c r="O1628" s="21" t="str">
        <f t="shared" si="203"/>
        <v/>
      </c>
      <c r="P1628" s="21" t="str">
        <f t="shared" si="204"/>
        <v/>
      </c>
      <c r="Q1628" s="21" t="str">
        <f t="shared" si="205"/>
        <v/>
      </c>
      <c r="R1628" s="21" t="str">
        <f t="shared" si="206"/>
        <v/>
      </c>
      <c r="S1628" s="7" t="str">
        <f>IF(ROW()-5&lt;=Kontroll!$B$8,1,"")</f>
        <v/>
      </c>
    </row>
    <row r="1629" spans="1:19" x14ac:dyDescent="0.2">
      <c r="A1629" s="7" t="str">
        <f t="shared" si="200"/>
        <v/>
      </c>
      <c r="B1629" s="7" t="str">
        <f>IF($S1629="","",INT(($A1629-1)/Kontroll!$B$6)+1)</f>
        <v/>
      </c>
      <c r="C1629" s="7" t="str">
        <f>IF($S1629="","",MOD($A1629-1,Kontroll!$B$6)+1)</f>
        <v/>
      </c>
      <c r="D1629" s="15" t="str">
        <f>IF($S1629="","",INDEX(Transjer!$A$6:$A$125,$B1629))</f>
        <v/>
      </c>
      <c r="E1629" s="15" t="str">
        <f>IF($S1629="","",INDEX(Transjer!$B$6:$B$125,$B1629))</f>
        <v/>
      </c>
      <c r="F1629" s="16" t="str">
        <f>IF($S1629="","",INDEX(Transjer!$C$6:$C$125,$B1629))</f>
        <v/>
      </c>
      <c r="G1629" s="17" t="str">
        <f>IF($S1629="","",INDEX(Skjermingsrenter!$A$6:$A$35,$C1629))</f>
        <v/>
      </c>
      <c r="H1629" s="18" t="str">
        <f>IF($S1629="","",INDEX(Transjer!$D$6:$D$125,$B1629))</f>
        <v/>
      </c>
      <c r="I1629" s="18" t="str">
        <f>IF($S1629="","",INDEX(Transjer!$E$6:$E$125,$B1629))</f>
        <v/>
      </c>
      <c r="J1629" s="19" t="str">
        <f>IF($S1629="","",INDEX(Skjermingsrenter!$B$6:$B$35,$C1629))</f>
        <v/>
      </c>
      <c r="K1629" s="20" t="str">
        <f t="shared" si="201"/>
        <v/>
      </c>
      <c r="L1629" s="21" t="str">
        <f>IF($S1629="","",IF($G1629&lt;YEAR($F1629),0,$H1629*SUMIFS(Utbytter!$D$6:$D$1005,Utbytter!$A$6:$A$1005,$E1629,Utbytter!$B$6:$B$1005,"&gt;="&amp;$K1629,Utbytter!$B$6:$B$1005,"&lt;="&amp;DATE($G1629,12,31))))</f>
        <v/>
      </c>
      <c r="M1629" s="21" t="str">
        <f t="shared" si="207"/>
        <v/>
      </c>
      <c r="N1629" s="21" t="str">
        <f t="shared" si="202"/>
        <v/>
      </c>
      <c r="O1629" s="21" t="str">
        <f t="shared" si="203"/>
        <v/>
      </c>
      <c r="P1629" s="21" t="str">
        <f t="shared" si="204"/>
        <v/>
      </c>
      <c r="Q1629" s="21" t="str">
        <f t="shared" si="205"/>
        <v/>
      </c>
      <c r="R1629" s="21" t="str">
        <f t="shared" si="206"/>
        <v/>
      </c>
      <c r="S1629" s="7" t="str">
        <f>IF(ROW()-5&lt;=Kontroll!$B$8,1,"")</f>
        <v/>
      </c>
    </row>
    <row r="1630" spans="1:19" x14ac:dyDescent="0.2">
      <c r="A1630" s="7" t="str">
        <f t="shared" si="200"/>
        <v/>
      </c>
      <c r="B1630" s="7" t="str">
        <f>IF($S1630="","",INT(($A1630-1)/Kontroll!$B$6)+1)</f>
        <v/>
      </c>
      <c r="C1630" s="7" t="str">
        <f>IF($S1630="","",MOD($A1630-1,Kontroll!$B$6)+1)</f>
        <v/>
      </c>
      <c r="D1630" s="15" t="str">
        <f>IF($S1630="","",INDEX(Transjer!$A$6:$A$125,$B1630))</f>
        <v/>
      </c>
      <c r="E1630" s="15" t="str">
        <f>IF($S1630="","",INDEX(Transjer!$B$6:$B$125,$B1630))</f>
        <v/>
      </c>
      <c r="F1630" s="16" t="str">
        <f>IF($S1630="","",INDEX(Transjer!$C$6:$C$125,$B1630))</f>
        <v/>
      </c>
      <c r="G1630" s="17" t="str">
        <f>IF($S1630="","",INDEX(Skjermingsrenter!$A$6:$A$35,$C1630))</f>
        <v/>
      </c>
      <c r="H1630" s="18" t="str">
        <f>IF($S1630="","",INDEX(Transjer!$D$6:$D$125,$B1630))</f>
        <v/>
      </c>
      <c r="I1630" s="18" t="str">
        <f>IF($S1630="","",INDEX(Transjer!$E$6:$E$125,$B1630))</f>
        <v/>
      </c>
      <c r="J1630" s="19" t="str">
        <f>IF($S1630="","",INDEX(Skjermingsrenter!$B$6:$B$35,$C1630))</f>
        <v/>
      </c>
      <c r="K1630" s="20" t="str">
        <f t="shared" si="201"/>
        <v/>
      </c>
      <c r="L1630" s="21" t="str">
        <f>IF($S1630="","",IF($G1630&lt;YEAR($F1630),0,$H1630*SUMIFS(Utbytter!$D$6:$D$1005,Utbytter!$A$6:$A$1005,$E1630,Utbytter!$B$6:$B$1005,"&gt;="&amp;$K1630,Utbytter!$B$6:$B$1005,"&lt;="&amp;DATE($G1630,12,31))))</f>
        <v/>
      </c>
      <c r="M1630" s="21" t="str">
        <f t="shared" si="207"/>
        <v/>
      </c>
      <c r="N1630" s="21" t="str">
        <f t="shared" si="202"/>
        <v/>
      </c>
      <c r="O1630" s="21" t="str">
        <f t="shared" si="203"/>
        <v/>
      </c>
      <c r="P1630" s="21" t="str">
        <f t="shared" si="204"/>
        <v/>
      </c>
      <c r="Q1630" s="21" t="str">
        <f t="shared" si="205"/>
        <v/>
      </c>
      <c r="R1630" s="21" t="str">
        <f t="shared" si="206"/>
        <v/>
      </c>
      <c r="S1630" s="7" t="str">
        <f>IF(ROW()-5&lt;=Kontroll!$B$8,1,"")</f>
        <v/>
      </c>
    </row>
    <row r="1631" spans="1:19" x14ac:dyDescent="0.2">
      <c r="A1631" s="7" t="str">
        <f t="shared" si="200"/>
        <v/>
      </c>
      <c r="B1631" s="7" t="str">
        <f>IF($S1631="","",INT(($A1631-1)/Kontroll!$B$6)+1)</f>
        <v/>
      </c>
      <c r="C1631" s="7" t="str">
        <f>IF($S1631="","",MOD($A1631-1,Kontroll!$B$6)+1)</f>
        <v/>
      </c>
      <c r="D1631" s="15" t="str">
        <f>IF($S1631="","",INDEX(Transjer!$A$6:$A$125,$B1631))</f>
        <v/>
      </c>
      <c r="E1631" s="15" t="str">
        <f>IF($S1631="","",INDEX(Transjer!$B$6:$B$125,$B1631))</f>
        <v/>
      </c>
      <c r="F1631" s="16" t="str">
        <f>IF($S1631="","",INDEX(Transjer!$C$6:$C$125,$B1631))</f>
        <v/>
      </c>
      <c r="G1631" s="17" t="str">
        <f>IF($S1631="","",INDEX(Skjermingsrenter!$A$6:$A$35,$C1631))</f>
        <v/>
      </c>
      <c r="H1631" s="18" t="str">
        <f>IF($S1631="","",INDEX(Transjer!$D$6:$D$125,$B1631))</f>
        <v/>
      </c>
      <c r="I1631" s="18" t="str">
        <f>IF($S1631="","",INDEX(Transjer!$E$6:$E$125,$B1631))</f>
        <v/>
      </c>
      <c r="J1631" s="19" t="str">
        <f>IF($S1631="","",INDEX(Skjermingsrenter!$B$6:$B$35,$C1631))</f>
        <v/>
      </c>
      <c r="K1631" s="20" t="str">
        <f t="shared" si="201"/>
        <v/>
      </c>
      <c r="L1631" s="21" t="str">
        <f>IF($S1631="","",IF($G1631&lt;YEAR($F1631),0,$H1631*SUMIFS(Utbytter!$D$6:$D$1005,Utbytter!$A$6:$A$1005,$E1631,Utbytter!$B$6:$B$1005,"&gt;="&amp;$K1631,Utbytter!$B$6:$B$1005,"&lt;="&amp;DATE($G1631,12,31))))</f>
        <v/>
      </c>
      <c r="M1631" s="21" t="str">
        <f t="shared" si="207"/>
        <v/>
      </c>
      <c r="N1631" s="21" t="str">
        <f t="shared" si="202"/>
        <v/>
      </c>
      <c r="O1631" s="21" t="str">
        <f t="shared" si="203"/>
        <v/>
      </c>
      <c r="P1631" s="21" t="str">
        <f t="shared" si="204"/>
        <v/>
      </c>
      <c r="Q1631" s="21" t="str">
        <f t="shared" si="205"/>
        <v/>
      </c>
      <c r="R1631" s="21" t="str">
        <f t="shared" si="206"/>
        <v/>
      </c>
      <c r="S1631" s="7" t="str">
        <f>IF(ROW()-5&lt;=Kontroll!$B$8,1,"")</f>
        <v/>
      </c>
    </row>
    <row r="1632" spans="1:19" x14ac:dyDescent="0.2">
      <c r="A1632" s="7" t="str">
        <f t="shared" si="200"/>
        <v/>
      </c>
      <c r="B1632" s="7" t="str">
        <f>IF($S1632="","",INT(($A1632-1)/Kontroll!$B$6)+1)</f>
        <v/>
      </c>
      <c r="C1632" s="7" t="str">
        <f>IF($S1632="","",MOD($A1632-1,Kontroll!$B$6)+1)</f>
        <v/>
      </c>
      <c r="D1632" s="15" t="str">
        <f>IF($S1632="","",INDEX(Transjer!$A$6:$A$125,$B1632))</f>
        <v/>
      </c>
      <c r="E1632" s="15" t="str">
        <f>IF($S1632="","",INDEX(Transjer!$B$6:$B$125,$B1632))</f>
        <v/>
      </c>
      <c r="F1632" s="16" t="str">
        <f>IF($S1632="","",INDEX(Transjer!$C$6:$C$125,$B1632))</f>
        <v/>
      </c>
      <c r="G1632" s="17" t="str">
        <f>IF($S1632="","",INDEX(Skjermingsrenter!$A$6:$A$35,$C1632))</f>
        <v/>
      </c>
      <c r="H1632" s="18" t="str">
        <f>IF($S1632="","",INDEX(Transjer!$D$6:$D$125,$B1632))</f>
        <v/>
      </c>
      <c r="I1632" s="18" t="str">
        <f>IF($S1632="","",INDEX(Transjer!$E$6:$E$125,$B1632))</f>
        <v/>
      </c>
      <c r="J1632" s="19" t="str">
        <f>IF($S1632="","",INDEX(Skjermingsrenter!$B$6:$B$35,$C1632))</f>
        <v/>
      </c>
      <c r="K1632" s="20" t="str">
        <f t="shared" si="201"/>
        <v/>
      </c>
      <c r="L1632" s="21" t="str">
        <f>IF($S1632="","",IF($G1632&lt;YEAR($F1632),0,$H1632*SUMIFS(Utbytter!$D$6:$D$1005,Utbytter!$A$6:$A$1005,$E1632,Utbytter!$B$6:$B$1005,"&gt;="&amp;$K1632,Utbytter!$B$6:$B$1005,"&lt;="&amp;DATE($G1632,12,31))))</f>
        <v/>
      </c>
      <c r="M1632" s="21" t="str">
        <f t="shared" si="207"/>
        <v/>
      </c>
      <c r="N1632" s="21" t="str">
        <f t="shared" si="202"/>
        <v/>
      </c>
      <c r="O1632" s="21" t="str">
        <f t="shared" si="203"/>
        <v/>
      </c>
      <c r="P1632" s="21" t="str">
        <f t="shared" si="204"/>
        <v/>
      </c>
      <c r="Q1632" s="21" t="str">
        <f t="shared" si="205"/>
        <v/>
      </c>
      <c r="R1632" s="21" t="str">
        <f t="shared" si="206"/>
        <v/>
      </c>
      <c r="S1632" s="7" t="str">
        <f>IF(ROW()-5&lt;=Kontroll!$B$8,1,"")</f>
        <v/>
      </c>
    </row>
    <row r="1633" spans="1:19" x14ac:dyDescent="0.2">
      <c r="A1633" s="7" t="str">
        <f t="shared" si="200"/>
        <v/>
      </c>
      <c r="B1633" s="7" t="str">
        <f>IF($S1633="","",INT(($A1633-1)/Kontroll!$B$6)+1)</f>
        <v/>
      </c>
      <c r="C1633" s="7" t="str">
        <f>IF($S1633="","",MOD($A1633-1,Kontroll!$B$6)+1)</f>
        <v/>
      </c>
      <c r="D1633" s="15" t="str">
        <f>IF($S1633="","",INDEX(Transjer!$A$6:$A$125,$B1633))</f>
        <v/>
      </c>
      <c r="E1633" s="15" t="str">
        <f>IF($S1633="","",INDEX(Transjer!$B$6:$B$125,$B1633))</f>
        <v/>
      </c>
      <c r="F1633" s="16" t="str">
        <f>IF($S1633="","",INDEX(Transjer!$C$6:$C$125,$B1633))</f>
        <v/>
      </c>
      <c r="G1633" s="17" t="str">
        <f>IF($S1633="","",INDEX(Skjermingsrenter!$A$6:$A$35,$C1633))</f>
        <v/>
      </c>
      <c r="H1633" s="18" t="str">
        <f>IF($S1633="","",INDEX(Transjer!$D$6:$D$125,$B1633))</f>
        <v/>
      </c>
      <c r="I1633" s="18" t="str">
        <f>IF($S1633="","",INDEX(Transjer!$E$6:$E$125,$B1633))</f>
        <v/>
      </c>
      <c r="J1633" s="19" t="str">
        <f>IF($S1633="","",INDEX(Skjermingsrenter!$B$6:$B$35,$C1633))</f>
        <v/>
      </c>
      <c r="K1633" s="20" t="str">
        <f t="shared" si="201"/>
        <v/>
      </c>
      <c r="L1633" s="21" t="str">
        <f>IF($S1633="","",IF($G1633&lt;YEAR($F1633),0,$H1633*SUMIFS(Utbytter!$D$6:$D$1005,Utbytter!$A$6:$A$1005,$E1633,Utbytter!$B$6:$B$1005,"&gt;="&amp;$K1633,Utbytter!$B$6:$B$1005,"&lt;="&amp;DATE($G1633,12,31))))</f>
        <v/>
      </c>
      <c r="M1633" s="21" t="str">
        <f t="shared" si="207"/>
        <v/>
      </c>
      <c r="N1633" s="21" t="str">
        <f t="shared" si="202"/>
        <v/>
      </c>
      <c r="O1633" s="21" t="str">
        <f t="shared" si="203"/>
        <v/>
      </c>
      <c r="P1633" s="21" t="str">
        <f t="shared" si="204"/>
        <v/>
      </c>
      <c r="Q1633" s="21" t="str">
        <f t="shared" si="205"/>
        <v/>
      </c>
      <c r="R1633" s="21" t="str">
        <f t="shared" si="206"/>
        <v/>
      </c>
      <c r="S1633" s="7" t="str">
        <f>IF(ROW()-5&lt;=Kontroll!$B$8,1,"")</f>
        <v/>
      </c>
    </row>
    <row r="1634" spans="1:19" x14ac:dyDescent="0.2">
      <c r="A1634" s="7" t="str">
        <f t="shared" si="200"/>
        <v/>
      </c>
      <c r="B1634" s="7" t="str">
        <f>IF($S1634="","",INT(($A1634-1)/Kontroll!$B$6)+1)</f>
        <v/>
      </c>
      <c r="C1634" s="7" t="str">
        <f>IF($S1634="","",MOD($A1634-1,Kontroll!$B$6)+1)</f>
        <v/>
      </c>
      <c r="D1634" s="15" t="str">
        <f>IF($S1634="","",INDEX(Transjer!$A$6:$A$125,$B1634))</f>
        <v/>
      </c>
      <c r="E1634" s="15" t="str">
        <f>IF($S1634="","",INDEX(Transjer!$B$6:$B$125,$B1634))</f>
        <v/>
      </c>
      <c r="F1634" s="16" t="str">
        <f>IF($S1634="","",INDEX(Transjer!$C$6:$C$125,$B1634))</f>
        <v/>
      </c>
      <c r="G1634" s="17" t="str">
        <f>IF($S1634="","",INDEX(Skjermingsrenter!$A$6:$A$35,$C1634))</f>
        <v/>
      </c>
      <c r="H1634" s="18" t="str">
        <f>IF($S1634="","",INDEX(Transjer!$D$6:$D$125,$B1634))</f>
        <v/>
      </c>
      <c r="I1634" s="18" t="str">
        <f>IF($S1634="","",INDEX(Transjer!$E$6:$E$125,$B1634))</f>
        <v/>
      </c>
      <c r="J1634" s="19" t="str">
        <f>IF($S1634="","",INDEX(Skjermingsrenter!$B$6:$B$35,$C1634))</f>
        <v/>
      </c>
      <c r="K1634" s="20" t="str">
        <f t="shared" si="201"/>
        <v/>
      </c>
      <c r="L1634" s="21" t="str">
        <f>IF($S1634="","",IF($G1634&lt;YEAR($F1634),0,$H1634*SUMIFS(Utbytter!$D$6:$D$1005,Utbytter!$A$6:$A$1005,$E1634,Utbytter!$B$6:$B$1005,"&gt;="&amp;$K1634,Utbytter!$B$6:$B$1005,"&lt;="&amp;DATE($G1634,12,31))))</f>
        <v/>
      </c>
      <c r="M1634" s="21" t="str">
        <f t="shared" si="207"/>
        <v/>
      </c>
      <c r="N1634" s="21" t="str">
        <f t="shared" si="202"/>
        <v/>
      </c>
      <c r="O1634" s="21" t="str">
        <f t="shared" si="203"/>
        <v/>
      </c>
      <c r="P1634" s="21" t="str">
        <f t="shared" si="204"/>
        <v/>
      </c>
      <c r="Q1634" s="21" t="str">
        <f t="shared" si="205"/>
        <v/>
      </c>
      <c r="R1634" s="21" t="str">
        <f t="shared" si="206"/>
        <v/>
      </c>
      <c r="S1634" s="7" t="str">
        <f>IF(ROW()-5&lt;=Kontroll!$B$8,1,"")</f>
        <v/>
      </c>
    </row>
    <row r="1635" spans="1:19" x14ac:dyDescent="0.2">
      <c r="A1635" s="7" t="str">
        <f t="shared" si="200"/>
        <v/>
      </c>
      <c r="B1635" s="7" t="str">
        <f>IF($S1635="","",INT(($A1635-1)/Kontroll!$B$6)+1)</f>
        <v/>
      </c>
      <c r="C1635" s="7" t="str">
        <f>IF($S1635="","",MOD($A1635-1,Kontroll!$B$6)+1)</f>
        <v/>
      </c>
      <c r="D1635" s="15" t="str">
        <f>IF($S1635="","",INDEX(Transjer!$A$6:$A$125,$B1635))</f>
        <v/>
      </c>
      <c r="E1635" s="15" t="str">
        <f>IF($S1635="","",INDEX(Transjer!$B$6:$B$125,$B1635))</f>
        <v/>
      </c>
      <c r="F1635" s="16" t="str">
        <f>IF($S1635="","",INDEX(Transjer!$C$6:$C$125,$B1635))</f>
        <v/>
      </c>
      <c r="G1635" s="17" t="str">
        <f>IF($S1635="","",INDEX(Skjermingsrenter!$A$6:$A$35,$C1635))</f>
        <v/>
      </c>
      <c r="H1635" s="18" t="str">
        <f>IF($S1635="","",INDEX(Transjer!$D$6:$D$125,$B1635))</f>
        <v/>
      </c>
      <c r="I1635" s="18" t="str">
        <f>IF($S1635="","",INDEX(Transjer!$E$6:$E$125,$B1635))</f>
        <v/>
      </c>
      <c r="J1635" s="19" t="str">
        <f>IF($S1635="","",INDEX(Skjermingsrenter!$B$6:$B$35,$C1635))</f>
        <v/>
      </c>
      <c r="K1635" s="20" t="str">
        <f t="shared" si="201"/>
        <v/>
      </c>
      <c r="L1635" s="21" t="str">
        <f>IF($S1635="","",IF($G1635&lt;YEAR($F1635),0,$H1635*SUMIFS(Utbytter!$D$6:$D$1005,Utbytter!$A$6:$A$1005,$E1635,Utbytter!$B$6:$B$1005,"&gt;="&amp;$K1635,Utbytter!$B$6:$B$1005,"&lt;="&amp;DATE($G1635,12,31))))</f>
        <v/>
      </c>
      <c r="M1635" s="21" t="str">
        <f t="shared" si="207"/>
        <v/>
      </c>
      <c r="N1635" s="21" t="str">
        <f t="shared" si="202"/>
        <v/>
      </c>
      <c r="O1635" s="21" t="str">
        <f t="shared" si="203"/>
        <v/>
      </c>
      <c r="P1635" s="21" t="str">
        <f t="shared" si="204"/>
        <v/>
      </c>
      <c r="Q1635" s="21" t="str">
        <f t="shared" si="205"/>
        <v/>
      </c>
      <c r="R1635" s="21" t="str">
        <f t="shared" si="206"/>
        <v/>
      </c>
      <c r="S1635" s="7" t="str">
        <f>IF(ROW()-5&lt;=Kontroll!$B$8,1,"")</f>
        <v/>
      </c>
    </row>
    <row r="1636" spans="1:19" x14ac:dyDescent="0.2">
      <c r="A1636" s="7" t="str">
        <f t="shared" si="200"/>
        <v/>
      </c>
      <c r="B1636" s="7" t="str">
        <f>IF($S1636="","",INT(($A1636-1)/Kontroll!$B$6)+1)</f>
        <v/>
      </c>
      <c r="C1636" s="7" t="str">
        <f>IF($S1636="","",MOD($A1636-1,Kontroll!$B$6)+1)</f>
        <v/>
      </c>
      <c r="D1636" s="15" t="str">
        <f>IF($S1636="","",INDEX(Transjer!$A$6:$A$125,$B1636))</f>
        <v/>
      </c>
      <c r="E1636" s="15" t="str">
        <f>IF($S1636="","",INDEX(Transjer!$B$6:$B$125,$B1636))</f>
        <v/>
      </c>
      <c r="F1636" s="16" t="str">
        <f>IF($S1636="","",INDEX(Transjer!$C$6:$C$125,$B1636))</f>
        <v/>
      </c>
      <c r="G1636" s="17" t="str">
        <f>IF($S1636="","",INDEX(Skjermingsrenter!$A$6:$A$35,$C1636))</f>
        <v/>
      </c>
      <c r="H1636" s="18" t="str">
        <f>IF($S1636="","",INDEX(Transjer!$D$6:$D$125,$B1636))</f>
        <v/>
      </c>
      <c r="I1636" s="18" t="str">
        <f>IF($S1636="","",INDEX(Transjer!$E$6:$E$125,$B1636))</f>
        <v/>
      </c>
      <c r="J1636" s="19" t="str">
        <f>IF($S1636="","",INDEX(Skjermingsrenter!$B$6:$B$35,$C1636))</f>
        <v/>
      </c>
      <c r="K1636" s="20" t="str">
        <f t="shared" si="201"/>
        <v/>
      </c>
      <c r="L1636" s="21" t="str">
        <f>IF($S1636="","",IF($G1636&lt;YEAR($F1636),0,$H1636*SUMIFS(Utbytter!$D$6:$D$1005,Utbytter!$A$6:$A$1005,$E1636,Utbytter!$B$6:$B$1005,"&gt;="&amp;$K1636,Utbytter!$B$6:$B$1005,"&lt;="&amp;DATE($G1636,12,31))))</f>
        <v/>
      </c>
      <c r="M1636" s="21" t="str">
        <f t="shared" si="207"/>
        <v/>
      </c>
      <c r="N1636" s="21" t="str">
        <f t="shared" si="202"/>
        <v/>
      </c>
      <c r="O1636" s="21" t="str">
        <f t="shared" si="203"/>
        <v/>
      </c>
      <c r="P1636" s="21" t="str">
        <f t="shared" si="204"/>
        <v/>
      </c>
      <c r="Q1636" s="21" t="str">
        <f t="shared" si="205"/>
        <v/>
      </c>
      <c r="R1636" s="21" t="str">
        <f t="shared" si="206"/>
        <v/>
      </c>
      <c r="S1636" s="7" t="str">
        <f>IF(ROW()-5&lt;=Kontroll!$B$8,1,"")</f>
        <v/>
      </c>
    </row>
    <row r="1637" spans="1:19" x14ac:dyDescent="0.2">
      <c r="A1637" s="7" t="str">
        <f t="shared" si="200"/>
        <v/>
      </c>
      <c r="B1637" s="7" t="str">
        <f>IF($S1637="","",INT(($A1637-1)/Kontroll!$B$6)+1)</f>
        <v/>
      </c>
      <c r="C1637" s="7" t="str">
        <f>IF($S1637="","",MOD($A1637-1,Kontroll!$B$6)+1)</f>
        <v/>
      </c>
      <c r="D1637" s="15" t="str">
        <f>IF($S1637="","",INDEX(Transjer!$A$6:$A$125,$B1637))</f>
        <v/>
      </c>
      <c r="E1637" s="15" t="str">
        <f>IF($S1637="","",INDEX(Transjer!$B$6:$B$125,$B1637))</f>
        <v/>
      </c>
      <c r="F1637" s="16" t="str">
        <f>IF($S1637="","",INDEX(Transjer!$C$6:$C$125,$B1637))</f>
        <v/>
      </c>
      <c r="G1637" s="17" t="str">
        <f>IF($S1637="","",INDEX(Skjermingsrenter!$A$6:$A$35,$C1637))</f>
        <v/>
      </c>
      <c r="H1637" s="18" t="str">
        <f>IF($S1637="","",INDEX(Transjer!$D$6:$D$125,$B1637))</f>
        <v/>
      </c>
      <c r="I1637" s="18" t="str">
        <f>IF($S1637="","",INDEX(Transjer!$E$6:$E$125,$B1637))</f>
        <v/>
      </c>
      <c r="J1637" s="19" t="str">
        <f>IF($S1637="","",INDEX(Skjermingsrenter!$B$6:$B$35,$C1637))</f>
        <v/>
      </c>
      <c r="K1637" s="20" t="str">
        <f t="shared" si="201"/>
        <v/>
      </c>
      <c r="L1637" s="21" t="str">
        <f>IF($S1637="","",IF($G1637&lt;YEAR($F1637),0,$H1637*SUMIFS(Utbytter!$D$6:$D$1005,Utbytter!$A$6:$A$1005,$E1637,Utbytter!$B$6:$B$1005,"&gt;="&amp;$K1637,Utbytter!$B$6:$B$1005,"&lt;="&amp;DATE($G1637,12,31))))</f>
        <v/>
      </c>
      <c r="M1637" s="21" t="str">
        <f t="shared" si="207"/>
        <v/>
      </c>
      <c r="N1637" s="21" t="str">
        <f t="shared" si="202"/>
        <v/>
      </c>
      <c r="O1637" s="21" t="str">
        <f t="shared" si="203"/>
        <v/>
      </c>
      <c r="P1637" s="21" t="str">
        <f t="shared" si="204"/>
        <v/>
      </c>
      <c r="Q1637" s="21" t="str">
        <f t="shared" si="205"/>
        <v/>
      </c>
      <c r="R1637" s="21" t="str">
        <f t="shared" si="206"/>
        <v/>
      </c>
      <c r="S1637" s="7" t="str">
        <f>IF(ROW()-5&lt;=Kontroll!$B$8,1,"")</f>
        <v/>
      </c>
    </row>
    <row r="1638" spans="1:19" x14ac:dyDescent="0.2">
      <c r="A1638" s="7" t="str">
        <f t="shared" si="200"/>
        <v/>
      </c>
      <c r="B1638" s="7" t="str">
        <f>IF($S1638="","",INT(($A1638-1)/Kontroll!$B$6)+1)</f>
        <v/>
      </c>
      <c r="C1638" s="7" t="str">
        <f>IF($S1638="","",MOD($A1638-1,Kontroll!$B$6)+1)</f>
        <v/>
      </c>
      <c r="D1638" s="15" t="str">
        <f>IF($S1638="","",INDEX(Transjer!$A$6:$A$125,$B1638))</f>
        <v/>
      </c>
      <c r="E1638" s="15" t="str">
        <f>IF($S1638="","",INDEX(Transjer!$B$6:$B$125,$B1638))</f>
        <v/>
      </c>
      <c r="F1638" s="16" t="str">
        <f>IF($S1638="","",INDEX(Transjer!$C$6:$C$125,$B1638))</f>
        <v/>
      </c>
      <c r="G1638" s="17" t="str">
        <f>IF($S1638="","",INDEX(Skjermingsrenter!$A$6:$A$35,$C1638))</f>
        <v/>
      </c>
      <c r="H1638" s="18" t="str">
        <f>IF($S1638="","",INDEX(Transjer!$D$6:$D$125,$B1638))</f>
        <v/>
      </c>
      <c r="I1638" s="18" t="str">
        <f>IF($S1638="","",INDEX(Transjer!$E$6:$E$125,$B1638))</f>
        <v/>
      </c>
      <c r="J1638" s="19" t="str">
        <f>IF($S1638="","",INDEX(Skjermingsrenter!$B$6:$B$35,$C1638))</f>
        <v/>
      </c>
      <c r="K1638" s="20" t="str">
        <f t="shared" si="201"/>
        <v/>
      </c>
      <c r="L1638" s="21" t="str">
        <f>IF($S1638="","",IF($G1638&lt;YEAR($F1638),0,$H1638*SUMIFS(Utbytter!$D$6:$D$1005,Utbytter!$A$6:$A$1005,$E1638,Utbytter!$B$6:$B$1005,"&gt;="&amp;$K1638,Utbytter!$B$6:$B$1005,"&lt;="&amp;DATE($G1638,12,31))))</f>
        <v/>
      </c>
      <c r="M1638" s="21" t="str">
        <f t="shared" si="207"/>
        <v/>
      </c>
      <c r="N1638" s="21" t="str">
        <f t="shared" si="202"/>
        <v/>
      </c>
      <c r="O1638" s="21" t="str">
        <f t="shared" si="203"/>
        <v/>
      </c>
      <c r="P1638" s="21" t="str">
        <f t="shared" si="204"/>
        <v/>
      </c>
      <c r="Q1638" s="21" t="str">
        <f t="shared" si="205"/>
        <v/>
      </c>
      <c r="R1638" s="21" t="str">
        <f t="shared" si="206"/>
        <v/>
      </c>
      <c r="S1638" s="7" t="str">
        <f>IF(ROW()-5&lt;=Kontroll!$B$8,1,"")</f>
        <v/>
      </c>
    </row>
    <row r="1639" spans="1:19" x14ac:dyDescent="0.2">
      <c r="A1639" s="7" t="str">
        <f t="shared" si="200"/>
        <v/>
      </c>
      <c r="B1639" s="7" t="str">
        <f>IF($S1639="","",INT(($A1639-1)/Kontroll!$B$6)+1)</f>
        <v/>
      </c>
      <c r="C1639" s="7" t="str">
        <f>IF($S1639="","",MOD($A1639-1,Kontroll!$B$6)+1)</f>
        <v/>
      </c>
      <c r="D1639" s="15" t="str">
        <f>IF($S1639="","",INDEX(Transjer!$A$6:$A$125,$B1639))</f>
        <v/>
      </c>
      <c r="E1639" s="15" t="str">
        <f>IF($S1639="","",INDEX(Transjer!$B$6:$B$125,$B1639))</f>
        <v/>
      </c>
      <c r="F1639" s="16" t="str">
        <f>IF($S1639="","",INDEX(Transjer!$C$6:$C$125,$B1639))</f>
        <v/>
      </c>
      <c r="G1639" s="17" t="str">
        <f>IF($S1639="","",INDEX(Skjermingsrenter!$A$6:$A$35,$C1639))</f>
        <v/>
      </c>
      <c r="H1639" s="18" t="str">
        <f>IF($S1639="","",INDEX(Transjer!$D$6:$D$125,$B1639))</f>
        <v/>
      </c>
      <c r="I1639" s="18" t="str">
        <f>IF($S1639="","",INDEX(Transjer!$E$6:$E$125,$B1639))</f>
        <v/>
      </c>
      <c r="J1639" s="19" t="str">
        <f>IF($S1639="","",INDEX(Skjermingsrenter!$B$6:$B$35,$C1639))</f>
        <v/>
      </c>
      <c r="K1639" s="20" t="str">
        <f t="shared" si="201"/>
        <v/>
      </c>
      <c r="L1639" s="21" t="str">
        <f>IF($S1639="","",IF($G1639&lt;YEAR($F1639),0,$H1639*SUMIFS(Utbytter!$D$6:$D$1005,Utbytter!$A$6:$A$1005,$E1639,Utbytter!$B$6:$B$1005,"&gt;="&amp;$K1639,Utbytter!$B$6:$B$1005,"&lt;="&amp;DATE($G1639,12,31))))</f>
        <v/>
      </c>
      <c r="M1639" s="21" t="str">
        <f t="shared" si="207"/>
        <v/>
      </c>
      <c r="N1639" s="21" t="str">
        <f t="shared" si="202"/>
        <v/>
      </c>
      <c r="O1639" s="21" t="str">
        <f t="shared" si="203"/>
        <v/>
      </c>
      <c r="P1639" s="21" t="str">
        <f t="shared" si="204"/>
        <v/>
      </c>
      <c r="Q1639" s="21" t="str">
        <f t="shared" si="205"/>
        <v/>
      </c>
      <c r="R1639" s="21" t="str">
        <f t="shared" si="206"/>
        <v/>
      </c>
      <c r="S1639" s="7" t="str">
        <f>IF(ROW()-5&lt;=Kontroll!$B$8,1,"")</f>
        <v/>
      </c>
    </row>
    <row r="1640" spans="1:19" x14ac:dyDescent="0.2">
      <c r="A1640" s="7" t="str">
        <f t="shared" si="200"/>
        <v/>
      </c>
      <c r="B1640" s="7" t="str">
        <f>IF($S1640="","",INT(($A1640-1)/Kontroll!$B$6)+1)</f>
        <v/>
      </c>
      <c r="C1640" s="7" t="str">
        <f>IF($S1640="","",MOD($A1640-1,Kontroll!$B$6)+1)</f>
        <v/>
      </c>
      <c r="D1640" s="15" t="str">
        <f>IF($S1640="","",INDEX(Transjer!$A$6:$A$125,$B1640))</f>
        <v/>
      </c>
      <c r="E1640" s="15" t="str">
        <f>IF($S1640="","",INDEX(Transjer!$B$6:$B$125,$B1640))</f>
        <v/>
      </c>
      <c r="F1640" s="16" t="str">
        <f>IF($S1640="","",INDEX(Transjer!$C$6:$C$125,$B1640))</f>
        <v/>
      </c>
      <c r="G1640" s="17" t="str">
        <f>IF($S1640="","",INDEX(Skjermingsrenter!$A$6:$A$35,$C1640))</f>
        <v/>
      </c>
      <c r="H1640" s="18" t="str">
        <f>IF($S1640="","",INDEX(Transjer!$D$6:$D$125,$B1640))</f>
        <v/>
      </c>
      <c r="I1640" s="18" t="str">
        <f>IF($S1640="","",INDEX(Transjer!$E$6:$E$125,$B1640))</f>
        <v/>
      </c>
      <c r="J1640" s="19" t="str">
        <f>IF($S1640="","",INDEX(Skjermingsrenter!$B$6:$B$35,$C1640))</f>
        <v/>
      </c>
      <c r="K1640" s="20" t="str">
        <f t="shared" si="201"/>
        <v/>
      </c>
      <c r="L1640" s="21" t="str">
        <f>IF($S1640="","",IF($G1640&lt;YEAR($F1640),0,$H1640*SUMIFS(Utbytter!$D$6:$D$1005,Utbytter!$A$6:$A$1005,$E1640,Utbytter!$B$6:$B$1005,"&gt;="&amp;$K1640,Utbytter!$B$6:$B$1005,"&lt;="&amp;DATE($G1640,12,31))))</f>
        <v/>
      </c>
      <c r="M1640" s="21" t="str">
        <f t="shared" si="207"/>
        <v/>
      </c>
      <c r="N1640" s="21" t="str">
        <f t="shared" si="202"/>
        <v/>
      </c>
      <c r="O1640" s="21" t="str">
        <f t="shared" si="203"/>
        <v/>
      </c>
      <c r="P1640" s="21" t="str">
        <f t="shared" si="204"/>
        <v/>
      </c>
      <c r="Q1640" s="21" t="str">
        <f t="shared" si="205"/>
        <v/>
      </c>
      <c r="R1640" s="21" t="str">
        <f t="shared" si="206"/>
        <v/>
      </c>
      <c r="S1640" s="7" t="str">
        <f>IF(ROW()-5&lt;=Kontroll!$B$8,1,"")</f>
        <v/>
      </c>
    </row>
    <row r="1641" spans="1:19" x14ac:dyDescent="0.2">
      <c r="A1641" s="7" t="str">
        <f t="shared" si="200"/>
        <v/>
      </c>
      <c r="B1641" s="7" t="str">
        <f>IF($S1641="","",INT(($A1641-1)/Kontroll!$B$6)+1)</f>
        <v/>
      </c>
      <c r="C1641" s="7" t="str">
        <f>IF($S1641="","",MOD($A1641-1,Kontroll!$B$6)+1)</f>
        <v/>
      </c>
      <c r="D1641" s="15" t="str">
        <f>IF($S1641="","",INDEX(Transjer!$A$6:$A$125,$B1641))</f>
        <v/>
      </c>
      <c r="E1641" s="15" t="str">
        <f>IF($S1641="","",INDEX(Transjer!$B$6:$B$125,$B1641))</f>
        <v/>
      </c>
      <c r="F1641" s="16" t="str">
        <f>IF($S1641="","",INDEX(Transjer!$C$6:$C$125,$B1641))</f>
        <v/>
      </c>
      <c r="G1641" s="17" t="str">
        <f>IF($S1641="","",INDEX(Skjermingsrenter!$A$6:$A$35,$C1641))</f>
        <v/>
      </c>
      <c r="H1641" s="18" t="str">
        <f>IF($S1641="","",INDEX(Transjer!$D$6:$D$125,$B1641))</f>
        <v/>
      </c>
      <c r="I1641" s="18" t="str">
        <f>IF($S1641="","",INDEX(Transjer!$E$6:$E$125,$B1641))</f>
        <v/>
      </c>
      <c r="J1641" s="19" t="str">
        <f>IF($S1641="","",INDEX(Skjermingsrenter!$B$6:$B$35,$C1641))</f>
        <v/>
      </c>
      <c r="K1641" s="20" t="str">
        <f t="shared" si="201"/>
        <v/>
      </c>
      <c r="L1641" s="21" t="str">
        <f>IF($S1641="","",IF($G1641&lt;YEAR($F1641),0,$H1641*SUMIFS(Utbytter!$D$6:$D$1005,Utbytter!$A$6:$A$1005,$E1641,Utbytter!$B$6:$B$1005,"&gt;="&amp;$K1641,Utbytter!$B$6:$B$1005,"&lt;="&amp;DATE($G1641,12,31))))</f>
        <v/>
      </c>
      <c r="M1641" s="21" t="str">
        <f t="shared" si="207"/>
        <v/>
      </c>
      <c r="N1641" s="21" t="str">
        <f t="shared" si="202"/>
        <v/>
      </c>
      <c r="O1641" s="21" t="str">
        <f t="shared" si="203"/>
        <v/>
      </c>
      <c r="P1641" s="21" t="str">
        <f t="shared" si="204"/>
        <v/>
      </c>
      <c r="Q1641" s="21" t="str">
        <f t="shared" si="205"/>
        <v/>
      </c>
      <c r="R1641" s="21" t="str">
        <f t="shared" si="206"/>
        <v/>
      </c>
      <c r="S1641" s="7" t="str">
        <f>IF(ROW()-5&lt;=Kontroll!$B$8,1,"")</f>
        <v/>
      </c>
    </row>
    <row r="1642" spans="1:19" x14ac:dyDescent="0.2">
      <c r="A1642" s="7" t="str">
        <f t="shared" si="200"/>
        <v/>
      </c>
      <c r="B1642" s="7" t="str">
        <f>IF($S1642="","",INT(($A1642-1)/Kontroll!$B$6)+1)</f>
        <v/>
      </c>
      <c r="C1642" s="7" t="str">
        <f>IF($S1642="","",MOD($A1642-1,Kontroll!$B$6)+1)</f>
        <v/>
      </c>
      <c r="D1642" s="15" t="str">
        <f>IF($S1642="","",INDEX(Transjer!$A$6:$A$125,$B1642))</f>
        <v/>
      </c>
      <c r="E1642" s="15" t="str">
        <f>IF($S1642="","",INDEX(Transjer!$B$6:$B$125,$B1642))</f>
        <v/>
      </c>
      <c r="F1642" s="16" t="str">
        <f>IF($S1642="","",INDEX(Transjer!$C$6:$C$125,$B1642))</f>
        <v/>
      </c>
      <c r="G1642" s="17" t="str">
        <f>IF($S1642="","",INDEX(Skjermingsrenter!$A$6:$A$35,$C1642))</f>
        <v/>
      </c>
      <c r="H1642" s="18" t="str">
        <f>IF($S1642="","",INDEX(Transjer!$D$6:$D$125,$B1642))</f>
        <v/>
      </c>
      <c r="I1642" s="18" t="str">
        <f>IF($S1642="","",INDEX(Transjer!$E$6:$E$125,$B1642))</f>
        <v/>
      </c>
      <c r="J1642" s="19" t="str">
        <f>IF($S1642="","",INDEX(Skjermingsrenter!$B$6:$B$35,$C1642))</f>
        <v/>
      </c>
      <c r="K1642" s="20" t="str">
        <f t="shared" si="201"/>
        <v/>
      </c>
      <c r="L1642" s="21" t="str">
        <f>IF($S1642="","",IF($G1642&lt;YEAR($F1642),0,$H1642*SUMIFS(Utbytter!$D$6:$D$1005,Utbytter!$A$6:$A$1005,$E1642,Utbytter!$B$6:$B$1005,"&gt;="&amp;$K1642,Utbytter!$B$6:$B$1005,"&lt;="&amp;DATE($G1642,12,31))))</f>
        <v/>
      </c>
      <c r="M1642" s="21" t="str">
        <f t="shared" si="207"/>
        <v/>
      </c>
      <c r="N1642" s="21" t="str">
        <f t="shared" si="202"/>
        <v/>
      </c>
      <c r="O1642" s="21" t="str">
        <f t="shared" si="203"/>
        <v/>
      </c>
      <c r="P1642" s="21" t="str">
        <f t="shared" si="204"/>
        <v/>
      </c>
      <c r="Q1642" s="21" t="str">
        <f t="shared" si="205"/>
        <v/>
      </c>
      <c r="R1642" s="21" t="str">
        <f t="shared" si="206"/>
        <v/>
      </c>
      <c r="S1642" s="7" t="str">
        <f>IF(ROW()-5&lt;=Kontroll!$B$8,1,"")</f>
        <v/>
      </c>
    </row>
    <row r="1643" spans="1:19" x14ac:dyDescent="0.2">
      <c r="A1643" s="7" t="str">
        <f t="shared" si="200"/>
        <v/>
      </c>
      <c r="B1643" s="7" t="str">
        <f>IF($S1643="","",INT(($A1643-1)/Kontroll!$B$6)+1)</f>
        <v/>
      </c>
      <c r="C1643" s="7" t="str">
        <f>IF($S1643="","",MOD($A1643-1,Kontroll!$B$6)+1)</f>
        <v/>
      </c>
      <c r="D1643" s="15" t="str">
        <f>IF($S1643="","",INDEX(Transjer!$A$6:$A$125,$B1643))</f>
        <v/>
      </c>
      <c r="E1643" s="15" t="str">
        <f>IF($S1643="","",INDEX(Transjer!$B$6:$B$125,$B1643))</f>
        <v/>
      </c>
      <c r="F1643" s="16" t="str">
        <f>IF($S1643="","",INDEX(Transjer!$C$6:$C$125,$B1643))</f>
        <v/>
      </c>
      <c r="G1643" s="17" t="str">
        <f>IF($S1643="","",INDEX(Skjermingsrenter!$A$6:$A$35,$C1643))</f>
        <v/>
      </c>
      <c r="H1643" s="18" t="str">
        <f>IF($S1643="","",INDEX(Transjer!$D$6:$D$125,$B1643))</f>
        <v/>
      </c>
      <c r="I1643" s="18" t="str">
        <f>IF($S1643="","",INDEX(Transjer!$E$6:$E$125,$B1643))</f>
        <v/>
      </c>
      <c r="J1643" s="19" t="str">
        <f>IF($S1643="","",INDEX(Skjermingsrenter!$B$6:$B$35,$C1643))</f>
        <v/>
      </c>
      <c r="K1643" s="20" t="str">
        <f t="shared" si="201"/>
        <v/>
      </c>
      <c r="L1643" s="21" t="str">
        <f>IF($S1643="","",IF($G1643&lt;YEAR($F1643),0,$H1643*SUMIFS(Utbytter!$D$6:$D$1005,Utbytter!$A$6:$A$1005,$E1643,Utbytter!$B$6:$B$1005,"&gt;="&amp;$K1643,Utbytter!$B$6:$B$1005,"&lt;="&amp;DATE($G1643,12,31))))</f>
        <v/>
      </c>
      <c r="M1643" s="21" t="str">
        <f t="shared" si="207"/>
        <v/>
      </c>
      <c r="N1643" s="21" t="str">
        <f t="shared" si="202"/>
        <v/>
      </c>
      <c r="O1643" s="21" t="str">
        <f t="shared" si="203"/>
        <v/>
      </c>
      <c r="P1643" s="21" t="str">
        <f t="shared" si="204"/>
        <v/>
      </c>
      <c r="Q1643" s="21" t="str">
        <f t="shared" si="205"/>
        <v/>
      </c>
      <c r="R1643" s="21" t="str">
        <f t="shared" si="206"/>
        <v/>
      </c>
      <c r="S1643" s="7" t="str">
        <f>IF(ROW()-5&lt;=Kontroll!$B$8,1,"")</f>
        <v/>
      </c>
    </row>
    <row r="1644" spans="1:19" x14ac:dyDescent="0.2">
      <c r="A1644" s="7" t="str">
        <f t="shared" si="200"/>
        <v/>
      </c>
      <c r="B1644" s="7" t="str">
        <f>IF($S1644="","",INT(($A1644-1)/Kontroll!$B$6)+1)</f>
        <v/>
      </c>
      <c r="C1644" s="7" t="str">
        <f>IF($S1644="","",MOD($A1644-1,Kontroll!$B$6)+1)</f>
        <v/>
      </c>
      <c r="D1644" s="15" t="str">
        <f>IF($S1644="","",INDEX(Transjer!$A$6:$A$125,$B1644))</f>
        <v/>
      </c>
      <c r="E1644" s="15" t="str">
        <f>IF($S1644="","",INDEX(Transjer!$B$6:$B$125,$B1644))</f>
        <v/>
      </c>
      <c r="F1644" s="16" t="str">
        <f>IF($S1644="","",INDEX(Transjer!$C$6:$C$125,$B1644))</f>
        <v/>
      </c>
      <c r="G1644" s="17" t="str">
        <f>IF($S1644="","",INDEX(Skjermingsrenter!$A$6:$A$35,$C1644))</f>
        <v/>
      </c>
      <c r="H1644" s="18" t="str">
        <f>IF($S1644="","",INDEX(Transjer!$D$6:$D$125,$B1644))</f>
        <v/>
      </c>
      <c r="I1644" s="18" t="str">
        <f>IF($S1644="","",INDEX(Transjer!$E$6:$E$125,$B1644))</f>
        <v/>
      </c>
      <c r="J1644" s="19" t="str">
        <f>IF($S1644="","",INDEX(Skjermingsrenter!$B$6:$B$35,$C1644))</f>
        <v/>
      </c>
      <c r="K1644" s="20" t="str">
        <f t="shared" si="201"/>
        <v/>
      </c>
      <c r="L1644" s="21" t="str">
        <f>IF($S1644="","",IF($G1644&lt;YEAR($F1644),0,$H1644*SUMIFS(Utbytter!$D$6:$D$1005,Utbytter!$A$6:$A$1005,$E1644,Utbytter!$B$6:$B$1005,"&gt;="&amp;$K1644,Utbytter!$B$6:$B$1005,"&lt;="&amp;DATE($G1644,12,31))))</f>
        <v/>
      </c>
      <c r="M1644" s="21" t="str">
        <f t="shared" si="207"/>
        <v/>
      </c>
      <c r="N1644" s="21" t="str">
        <f t="shared" si="202"/>
        <v/>
      </c>
      <c r="O1644" s="21" t="str">
        <f t="shared" si="203"/>
        <v/>
      </c>
      <c r="P1644" s="21" t="str">
        <f t="shared" si="204"/>
        <v/>
      </c>
      <c r="Q1644" s="21" t="str">
        <f t="shared" si="205"/>
        <v/>
      </c>
      <c r="R1644" s="21" t="str">
        <f t="shared" si="206"/>
        <v/>
      </c>
      <c r="S1644" s="7" t="str">
        <f>IF(ROW()-5&lt;=Kontroll!$B$8,1,"")</f>
        <v/>
      </c>
    </row>
    <row r="1645" spans="1:19" x14ac:dyDescent="0.2">
      <c r="A1645" s="7" t="str">
        <f t="shared" si="200"/>
        <v/>
      </c>
      <c r="B1645" s="7" t="str">
        <f>IF($S1645="","",INT(($A1645-1)/Kontroll!$B$6)+1)</f>
        <v/>
      </c>
      <c r="C1645" s="7" t="str">
        <f>IF($S1645="","",MOD($A1645-1,Kontroll!$B$6)+1)</f>
        <v/>
      </c>
      <c r="D1645" s="15" t="str">
        <f>IF($S1645="","",INDEX(Transjer!$A$6:$A$125,$B1645))</f>
        <v/>
      </c>
      <c r="E1645" s="15" t="str">
        <f>IF($S1645="","",INDEX(Transjer!$B$6:$B$125,$B1645))</f>
        <v/>
      </c>
      <c r="F1645" s="16" t="str">
        <f>IF($S1645="","",INDEX(Transjer!$C$6:$C$125,$B1645))</f>
        <v/>
      </c>
      <c r="G1645" s="17" t="str">
        <f>IF($S1645="","",INDEX(Skjermingsrenter!$A$6:$A$35,$C1645))</f>
        <v/>
      </c>
      <c r="H1645" s="18" t="str">
        <f>IF($S1645="","",INDEX(Transjer!$D$6:$D$125,$B1645))</f>
        <v/>
      </c>
      <c r="I1645" s="18" t="str">
        <f>IF($S1645="","",INDEX(Transjer!$E$6:$E$125,$B1645))</f>
        <v/>
      </c>
      <c r="J1645" s="19" t="str">
        <f>IF($S1645="","",INDEX(Skjermingsrenter!$B$6:$B$35,$C1645))</f>
        <v/>
      </c>
      <c r="K1645" s="20" t="str">
        <f t="shared" si="201"/>
        <v/>
      </c>
      <c r="L1645" s="21" t="str">
        <f>IF($S1645="","",IF($G1645&lt;YEAR($F1645),0,$H1645*SUMIFS(Utbytter!$D$6:$D$1005,Utbytter!$A$6:$A$1005,$E1645,Utbytter!$B$6:$B$1005,"&gt;="&amp;$K1645,Utbytter!$B$6:$B$1005,"&lt;="&amp;DATE($G1645,12,31))))</f>
        <v/>
      </c>
      <c r="M1645" s="21" t="str">
        <f t="shared" si="207"/>
        <v/>
      </c>
      <c r="N1645" s="21" t="str">
        <f t="shared" si="202"/>
        <v/>
      </c>
      <c r="O1645" s="21" t="str">
        <f t="shared" si="203"/>
        <v/>
      </c>
      <c r="P1645" s="21" t="str">
        <f t="shared" si="204"/>
        <v/>
      </c>
      <c r="Q1645" s="21" t="str">
        <f t="shared" si="205"/>
        <v/>
      </c>
      <c r="R1645" s="21" t="str">
        <f t="shared" si="206"/>
        <v/>
      </c>
      <c r="S1645" s="7" t="str">
        <f>IF(ROW()-5&lt;=Kontroll!$B$8,1,"")</f>
        <v/>
      </c>
    </row>
    <row r="1646" spans="1:19" x14ac:dyDescent="0.2">
      <c r="A1646" s="7" t="str">
        <f t="shared" si="200"/>
        <v/>
      </c>
      <c r="B1646" s="7" t="str">
        <f>IF($S1646="","",INT(($A1646-1)/Kontroll!$B$6)+1)</f>
        <v/>
      </c>
      <c r="C1646" s="7" t="str">
        <f>IF($S1646="","",MOD($A1646-1,Kontroll!$B$6)+1)</f>
        <v/>
      </c>
      <c r="D1646" s="15" t="str">
        <f>IF($S1646="","",INDEX(Transjer!$A$6:$A$125,$B1646))</f>
        <v/>
      </c>
      <c r="E1646" s="15" t="str">
        <f>IF($S1646="","",INDEX(Transjer!$B$6:$B$125,$B1646))</f>
        <v/>
      </c>
      <c r="F1646" s="16" t="str">
        <f>IF($S1646="","",INDEX(Transjer!$C$6:$C$125,$B1646))</f>
        <v/>
      </c>
      <c r="G1646" s="17" t="str">
        <f>IF($S1646="","",INDEX(Skjermingsrenter!$A$6:$A$35,$C1646))</f>
        <v/>
      </c>
      <c r="H1646" s="18" t="str">
        <f>IF($S1646="","",INDEX(Transjer!$D$6:$D$125,$B1646))</f>
        <v/>
      </c>
      <c r="I1646" s="18" t="str">
        <f>IF($S1646="","",INDEX(Transjer!$E$6:$E$125,$B1646))</f>
        <v/>
      </c>
      <c r="J1646" s="19" t="str">
        <f>IF($S1646="","",INDEX(Skjermingsrenter!$B$6:$B$35,$C1646))</f>
        <v/>
      </c>
      <c r="K1646" s="20" t="str">
        <f t="shared" si="201"/>
        <v/>
      </c>
      <c r="L1646" s="21" t="str">
        <f>IF($S1646="","",IF($G1646&lt;YEAR($F1646),0,$H1646*SUMIFS(Utbytter!$D$6:$D$1005,Utbytter!$A$6:$A$1005,$E1646,Utbytter!$B$6:$B$1005,"&gt;="&amp;$K1646,Utbytter!$B$6:$B$1005,"&lt;="&amp;DATE($G1646,12,31))))</f>
        <v/>
      </c>
      <c r="M1646" s="21" t="str">
        <f t="shared" si="207"/>
        <v/>
      </c>
      <c r="N1646" s="21" t="str">
        <f t="shared" si="202"/>
        <v/>
      </c>
      <c r="O1646" s="21" t="str">
        <f t="shared" si="203"/>
        <v/>
      </c>
      <c r="P1646" s="21" t="str">
        <f t="shared" si="204"/>
        <v/>
      </c>
      <c r="Q1646" s="21" t="str">
        <f t="shared" si="205"/>
        <v/>
      </c>
      <c r="R1646" s="21" t="str">
        <f t="shared" si="206"/>
        <v/>
      </c>
      <c r="S1646" s="7" t="str">
        <f>IF(ROW()-5&lt;=Kontroll!$B$8,1,"")</f>
        <v/>
      </c>
    </row>
    <row r="1647" spans="1:19" x14ac:dyDescent="0.2">
      <c r="A1647" s="7" t="str">
        <f t="shared" si="200"/>
        <v/>
      </c>
      <c r="B1647" s="7" t="str">
        <f>IF($S1647="","",INT(($A1647-1)/Kontroll!$B$6)+1)</f>
        <v/>
      </c>
      <c r="C1647" s="7" t="str">
        <f>IF($S1647="","",MOD($A1647-1,Kontroll!$B$6)+1)</f>
        <v/>
      </c>
      <c r="D1647" s="15" t="str">
        <f>IF($S1647="","",INDEX(Transjer!$A$6:$A$125,$B1647))</f>
        <v/>
      </c>
      <c r="E1647" s="15" t="str">
        <f>IF($S1647="","",INDEX(Transjer!$B$6:$B$125,$B1647))</f>
        <v/>
      </c>
      <c r="F1647" s="16" t="str">
        <f>IF($S1647="","",INDEX(Transjer!$C$6:$C$125,$B1647))</f>
        <v/>
      </c>
      <c r="G1647" s="17" t="str">
        <f>IF($S1647="","",INDEX(Skjermingsrenter!$A$6:$A$35,$C1647))</f>
        <v/>
      </c>
      <c r="H1647" s="18" t="str">
        <f>IF($S1647="","",INDEX(Transjer!$D$6:$D$125,$B1647))</f>
        <v/>
      </c>
      <c r="I1647" s="18" t="str">
        <f>IF($S1647="","",INDEX(Transjer!$E$6:$E$125,$B1647))</f>
        <v/>
      </c>
      <c r="J1647" s="19" t="str">
        <f>IF($S1647="","",INDEX(Skjermingsrenter!$B$6:$B$35,$C1647))</f>
        <v/>
      </c>
      <c r="K1647" s="20" t="str">
        <f t="shared" si="201"/>
        <v/>
      </c>
      <c r="L1647" s="21" t="str">
        <f>IF($S1647="","",IF($G1647&lt;YEAR($F1647),0,$H1647*SUMIFS(Utbytter!$D$6:$D$1005,Utbytter!$A$6:$A$1005,$E1647,Utbytter!$B$6:$B$1005,"&gt;="&amp;$K1647,Utbytter!$B$6:$B$1005,"&lt;="&amp;DATE($G1647,12,31))))</f>
        <v/>
      </c>
      <c r="M1647" s="21" t="str">
        <f t="shared" si="207"/>
        <v/>
      </c>
      <c r="N1647" s="21" t="str">
        <f t="shared" si="202"/>
        <v/>
      </c>
      <c r="O1647" s="21" t="str">
        <f t="shared" si="203"/>
        <v/>
      </c>
      <c r="P1647" s="21" t="str">
        <f t="shared" si="204"/>
        <v/>
      </c>
      <c r="Q1647" s="21" t="str">
        <f t="shared" si="205"/>
        <v/>
      </c>
      <c r="R1647" s="21" t="str">
        <f t="shared" si="206"/>
        <v/>
      </c>
      <c r="S1647" s="7" t="str">
        <f>IF(ROW()-5&lt;=Kontroll!$B$8,1,"")</f>
        <v/>
      </c>
    </row>
    <row r="1648" spans="1:19" x14ac:dyDescent="0.2">
      <c r="A1648" s="7" t="str">
        <f t="shared" si="200"/>
        <v/>
      </c>
      <c r="B1648" s="7" t="str">
        <f>IF($S1648="","",INT(($A1648-1)/Kontroll!$B$6)+1)</f>
        <v/>
      </c>
      <c r="C1648" s="7" t="str">
        <f>IF($S1648="","",MOD($A1648-1,Kontroll!$B$6)+1)</f>
        <v/>
      </c>
      <c r="D1648" s="15" t="str">
        <f>IF($S1648="","",INDEX(Transjer!$A$6:$A$125,$B1648))</f>
        <v/>
      </c>
      <c r="E1648" s="15" t="str">
        <f>IF($S1648="","",INDEX(Transjer!$B$6:$B$125,$B1648))</f>
        <v/>
      </c>
      <c r="F1648" s="16" t="str">
        <f>IF($S1648="","",INDEX(Transjer!$C$6:$C$125,$B1648))</f>
        <v/>
      </c>
      <c r="G1648" s="17" t="str">
        <f>IF($S1648="","",INDEX(Skjermingsrenter!$A$6:$A$35,$C1648))</f>
        <v/>
      </c>
      <c r="H1648" s="18" t="str">
        <f>IF($S1648="","",INDEX(Transjer!$D$6:$D$125,$B1648))</f>
        <v/>
      </c>
      <c r="I1648" s="18" t="str">
        <f>IF($S1648="","",INDEX(Transjer!$E$6:$E$125,$B1648))</f>
        <v/>
      </c>
      <c r="J1648" s="19" t="str">
        <f>IF($S1648="","",INDEX(Skjermingsrenter!$B$6:$B$35,$C1648))</f>
        <v/>
      </c>
      <c r="K1648" s="20" t="str">
        <f t="shared" si="201"/>
        <v/>
      </c>
      <c r="L1648" s="21" t="str">
        <f>IF($S1648="","",IF($G1648&lt;YEAR($F1648),0,$H1648*SUMIFS(Utbytter!$D$6:$D$1005,Utbytter!$A$6:$A$1005,$E1648,Utbytter!$B$6:$B$1005,"&gt;="&amp;$K1648,Utbytter!$B$6:$B$1005,"&lt;="&amp;DATE($G1648,12,31))))</f>
        <v/>
      </c>
      <c r="M1648" s="21" t="str">
        <f t="shared" si="207"/>
        <v/>
      </c>
      <c r="N1648" s="21" t="str">
        <f t="shared" si="202"/>
        <v/>
      </c>
      <c r="O1648" s="21" t="str">
        <f t="shared" si="203"/>
        <v/>
      </c>
      <c r="P1648" s="21" t="str">
        <f t="shared" si="204"/>
        <v/>
      </c>
      <c r="Q1648" s="21" t="str">
        <f t="shared" si="205"/>
        <v/>
      </c>
      <c r="R1648" s="21" t="str">
        <f t="shared" si="206"/>
        <v/>
      </c>
      <c r="S1648" s="7" t="str">
        <f>IF(ROW()-5&lt;=Kontroll!$B$8,1,"")</f>
        <v/>
      </c>
    </row>
    <row r="1649" spans="1:19" x14ac:dyDescent="0.2">
      <c r="A1649" s="7" t="str">
        <f t="shared" si="200"/>
        <v/>
      </c>
      <c r="B1649" s="7" t="str">
        <f>IF($S1649="","",INT(($A1649-1)/Kontroll!$B$6)+1)</f>
        <v/>
      </c>
      <c r="C1649" s="7" t="str">
        <f>IF($S1649="","",MOD($A1649-1,Kontroll!$B$6)+1)</f>
        <v/>
      </c>
      <c r="D1649" s="15" t="str">
        <f>IF($S1649="","",INDEX(Transjer!$A$6:$A$125,$B1649))</f>
        <v/>
      </c>
      <c r="E1649" s="15" t="str">
        <f>IF($S1649="","",INDEX(Transjer!$B$6:$B$125,$B1649))</f>
        <v/>
      </c>
      <c r="F1649" s="16" t="str">
        <f>IF($S1649="","",INDEX(Transjer!$C$6:$C$125,$B1649))</f>
        <v/>
      </c>
      <c r="G1649" s="17" t="str">
        <f>IF($S1649="","",INDEX(Skjermingsrenter!$A$6:$A$35,$C1649))</f>
        <v/>
      </c>
      <c r="H1649" s="18" t="str">
        <f>IF($S1649="","",INDEX(Transjer!$D$6:$D$125,$B1649))</f>
        <v/>
      </c>
      <c r="I1649" s="18" t="str">
        <f>IF($S1649="","",INDEX(Transjer!$E$6:$E$125,$B1649))</f>
        <v/>
      </c>
      <c r="J1649" s="19" t="str">
        <f>IF($S1649="","",INDEX(Skjermingsrenter!$B$6:$B$35,$C1649))</f>
        <v/>
      </c>
      <c r="K1649" s="20" t="str">
        <f t="shared" si="201"/>
        <v/>
      </c>
      <c r="L1649" s="21" t="str">
        <f>IF($S1649="","",IF($G1649&lt;YEAR($F1649),0,$H1649*SUMIFS(Utbytter!$D$6:$D$1005,Utbytter!$A$6:$A$1005,$E1649,Utbytter!$B$6:$B$1005,"&gt;="&amp;$K1649,Utbytter!$B$6:$B$1005,"&lt;="&amp;DATE($G1649,12,31))))</f>
        <v/>
      </c>
      <c r="M1649" s="21" t="str">
        <f t="shared" si="207"/>
        <v/>
      </c>
      <c r="N1649" s="21" t="str">
        <f t="shared" si="202"/>
        <v/>
      </c>
      <c r="O1649" s="21" t="str">
        <f t="shared" si="203"/>
        <v/>
      </c>
      <c r="P1649" s="21" t="str">
        <f t="shared" si="204"/>
        <v/>
      </c>
      <c r="Q1649" s="21" t="str">
        <f t="shared" si="205"/>
        <v/>
      </c>
      <c r="R1649" s="21" t="str">
        <f t="shared" si="206"/>
        <v/>
      </c>
      <c r="S1649" s="7" t="str">
        <f>IF(ROW()-5&lt;=Kontroll!$B$8,1,"")</f>
        <v/>
      </c>
    </row>
    <row r="1650" spans="1:19" x14ac:dyDescent="0.2">
      <c r="A1650" s="7" t="str">
        <f t="shared" si="200"/>
        <v/>
      </c>
      <c r="B1650" s="7" t="str">
        <f>IF($S1650="","",INT(($A1650-1)/Kontroll!$B$6)+1)</f>
        <v/>
      </c>
      <c r="C1650" s="7" t="str">
        <f>IF($S1650="","",MOD($A1650-1,Kontroll!$B$6)+1)</f>
        <v/>
      </c>
      <c r="D1650" s="15" t="str">
        <f>IF($S1650="","",INDEX(Transjer!$A$6:$A$125,$B1650))</f>
        <v/>
      </c>
      <c r="E1650" s="15" t="str">
        <f>IF($S1650="","",INDEX(Transjer!$B$6:$B$125,$B1650))</f>
        <v/>
      </c>
      <c r="F1650" s="16" t="str">
        <f>IF($S1650="","",INDEX(Transjer!$C$6:$C$125,$B1650))</f>
        <v/>
      </c>
      <c r="G1650" s="17" t="str">
        <f>IF($S1650="","",INDEX(Skjermingsrenter!$A$6:$A$35,$C1650))</f>
        <v/>
      </c>
      <c r="H1650" s="18" t="str">
        <f>IF($S1650="","",INDEX(Transjer!$D$6:$D$125,$B1650))</f>
        <v/>
      </c>
      <c r="I1650" s="18" t="str">
        <f>IF($S1650="","",INDEX(Transjer!$E$6:$E$125,$B1650))</f>
        <v/>
      </c>
      <c r="J1650" s="19" t="str">
        <f>IF($S1650="","",INDEX(Skjermingsrenter!$B$6:$B$35,$C1650))</f>
        <v/>
      </c>
      <c r="K1650" s="20" t="str">
        <f t="shared" si="201"/>
        <v/>
      </c>
      <c r="L1650" s="21" t="str">
        <f>IF($S1650="","",IF($G1650&lt;YEAR($F1650),0,$H1650*SUMIFS(Utbytter!$D$6:$D$1005,Utbytter!$A$6:$A$1005,$E1650,Utbytter!$B$6:$B$1005,"&gt;="&amp;$K1650,Utbytter!$B$6:$B$1005,"&lt;="&amp;DATE($G1650,12,31))))</f>
        <v/>
      </c>
      <c r="M1650" s="21" t="str">
        <f t="shared" si="207"/>
        <v/>
      </c>
      <c r="N1650" s="21" t="str">
        <f t="shared" si="202"/>
        <v/>
      </c>
      <c r="O1650" s="21" t="str">
        <f t="shared" si="203"/>
        <v/>
      </c>
      <c r="P1650" s="21" t="str">
        <f t="shared" si="204"/>
        <v/>
      </c>
      <c r="Q1650" s="21" t="str">
        <f t="shared" si="205"/>
        <v/>
      </c>
      <c r="R1650" s="21" t="str">
        <f t="shared" si="206"/>
        <v/>
      </c>
      <c r="S1650" s="7" t="str">
        <f>IF(ROW()-5&lt;=Kontroll!$B$8,1,"")</f>
        <v/>
      </c>
    </row>
    <row r="1651" spans="1:19" x14ac:dyDescent="0.2">
      <c r="A1651" s="7" t="str">
        <f t="shared" si="200"/>
        <v/>
      </c>
      <c r="B1651" s="7" t="str">
        <f>IF($S1651="","",INT(($A1651-1)/Kontroll!$B$6)+1)</f>
        <v/>
      </c>
      <c r="C1651" s="7" t="str">
        <f>IF($S1651="","",MOD($A1651-1,Kontroll!$B$6)+1)</f>
        <v/>
      </c>
      <c r="D1651" s="15" t="str">
        <f>IF($S1651="","",INDEX(Transjer!$A$6:$A$125,$B1651))</f>
        <v/>
      </c>
      <c r="E1651" s="15" t="str">
        <f>IF($S1651="","",INDEX(Transjer!$B$6:$B$125,$B1651))</f>
        <v/>
      </c>
      <c r="F1651" s="16" t="str">
        <f>IF($S1651="","",INDEX(Transjer!$C$6:$C$125,$B1651))</f>
        <v/>
      </c>
      <c r="G1651" s="17" t="str">
        <f>IF($S1651="","",INDEX(Skjermingsrenter!$A$6:$A$35,$C1651))</f>
        <v/>
      </c>
      <c r="H1651" s="18" t="str">
        <f>IF($S1651="","",INDEX(Transjer!$D$6:$D$125,$B1651))</f>
        <v/>
      </c>
      <c r="I1651" s="18" t="str">
        <f>IF($S1651="","",INDEX(Transjer!$E$6:$E$125,$B1651))</f>
        <v/>
      </c>
      <c r="J1651" s="19" t="str">
        <f>IF($S1651="","",INDEX(Skjermingsrenter!$B$6:$B$35,$C1651))</f>
        <v/>
      </c>
      <c r="K1651" s="20" t="str">
        <f t="shared" si="201"/>
        <v/>
      </c>
      <c r="L1651" s="21" t="str">
        <f>IF($S1651="","",IF($G1651&lt;YEAR($F1651),0,$H1651*SUMIFS(Utbytter!$D$6:$D$1005,Utbytter!$A$6:$A$1005,$E1651,Utbytter!$B$6:$B$1005,"&gt;="&amp;$K1651,Utbytter!$B$6:$B$1005,"&lt;="&amp;DATE($G1651,12,31))))</f>
        <v/>
      </c>
      <c r="M1651" s="21" t="str">
        <f t="shared" si="207"/>
        <v/>
      </c>
      <c r="N1651" s="21" t="str">
        <f t="shared" si="202"/>
        <v/>
      </c>
      <c r="O1651" s="21" t="str">
        <f t="shared" si="203"/>
        <v/>
      </c>
      <c r="P1651" s="21" t="str">
        <f t="shared" si="204"/>
        <v/>
      </c>
      <c r="Q1651" s="21" t="str">
        <f t="shared" si="205"/>
        <v/>
      </c>
      <c r="R1651" s="21" t="str">
        <f t="shared" si="206"/>
        <v/>
      </c>
      <c r="S1651" s="7" t="str">
        <f>IF(ROW()-5&lt;=Kontroll!$B$8,1,"")</f>
        <v/>
      </c>
    </row>
    <row r="1652" spans="1:19" x14ac:dyDescent="0.2">
      <c r="A1652" s="7" t="str">
        <f t="shared" si="200"/>
        <v/>
      </c>
      <c r="B1652" s="7" t="str">
        <f>IF($S1652="","",INT(($A1652-1)/Kontroll!$B$6)+1)</f>
        <v/>
      </c>
      <c r="C1652" s="7" t="str">
        <f>IF($S1652="","",MOD($A1652-1,Kontroll!$B$6)+1)</f>
        <v/>
      </c>
      <c r="D1652" s="15" t="str">
        <f>IF($S1652="","",INDEX(Transjer!$A$6:$A$125,$B1652))</f>
        <v/>
      </c>
      <c r="E1652" s="15" t="str">
        <f>IF($S1652="","",INDEX(Transjer!$B$6:$B$125,$B1652))</f>
        <v/>
      </c>
      <c r="F1652" s="16" t="str">
        <f>IF($S1652="","",INDEX(Transjer!$C$6:$C$125,$B1652))</f>
        <v/>
      </c>
      <c r="G1652" s="17" t="str">
        <f>IF($S1652="","",INDEX(Skjermingsrenter!$A$6:$A$35,$C1652))</f>
        <v/>
      </c>
      <c r="H1652" s="18" t="str">
        <f>IF($S1652="","",INDEX(Transjer!$D$6:$D$125,$B1652))</f>
        <v/>
      </c>
      <c r="I1652" s="18" t="str">
        <f>IF($S1652="","",INDEX(Transjer!$E$6:$E$125,$B1652))</f>
        <v/>
      </c>
      <c r="J1652" s="19" t="str">
        <f>IF($S1652="","",INDEX(Skjermingsrenter!$B$6:$B$35,$C1652))</f>
        <v/>
      </c>
      <c r="K1652" s="20" t="str">
        <f t="shared" si="201"/>
        <v/>
      </c>
      <c r="L1652" s="21" t="str">
        <f>IF($S1652="","",IF($G1652&lt;YEAR($F1652),0,$H1652*SUMIFS(Utbytter!$D$6:$D$1005,Utbytter!$A$6:$A$1005,$E1652,Utbytter!$B$6:$B$1005,"&gt;="&amp;$K1652,Utbytter!$B$6:$B$1005,"&lt;="&amp;DATE($G1652,12,31))))</f>
        <v/>
      </c>
      <c r="M1652" s="21" t="str">
        <f t="shared" si="207"/>
        <v/>
      </c>
      <c r="N1652" s="21" t="str">
        <f t="shared" si="202"/>
        <v/>
      </c>
      <c r="O1652" s="21" t="str">
        <f t="shared" si="203"/>
        <v/>
      </c>
      <c r="P1652" s="21" t="str">
        <f t="shared" si="204"/>
        <v/>
      </c>
      <c r="Q1652" s="21" t="str">
        <f t="shared" si="205"/>
        <v/>
      </c>
      <c r="R1652" s="21" t="str">
        <f t="shared" si="206"/>
        <v/>
      </c>
      <c r="S1652" s="7" t="str">
        <f>IF(ROW()-5&lt;=Kontroll!$B$8,1,"")</f>
        <v/>
      </c>
    </row>
    <row r="1653" spans="1:19" x14ac:dyDescent="0.2">
      <c r="A1653" s="7" t="str">
        <f t="shared" si="200"/>
        <v/>
      </c>
      <c r="B1653" s="7" t="str">
        <f>IF($S1653="","",INT(($A1653-1)/Kontroll!$B$6)+1)</f>
        <v/>
      </c>
      <c r="C1653" s="7" t="str">
        <f>IF($S1653="","",MOD($A1653-1,Kontroll!$B$6)+1)</f>
        <v/>
      </c>
      <c r="D1653" s="15" t="str">
        <f>IF($S1653="","",INDEX(Transjer!$A$6:$A$125,$B1653))</f>
        <v/>
      </c>
      <c r="E1653" s="15" t="str">
        <f>IF($S1653="","",INDEX(Transjer!$B$6:$B$125,$B1653))</f>
        <v/>
      </c>
      <c r="F1653" s="16" t="str">
        <f>IF($S1653="","",INDEX(Transjer!$C$6:$C$125,$B1653))</f>
        <v/>
      </c>
      <c r="G1653" s="17" t="str">
        <f>IF($S1653="","",INDEX(Skjermingsrenter!$A$6:$A$35,$C1653))</f>
        <v/>
      </c>
      <c r="H1653" s="18" t="str">
        <f>IF($S1653="","",INDEX(Transjer!$D$6:$D$125,$B1653))</f>
        <v/>
      </c>
      <c r="I1653" s="18" t="str">
        <f>IF($S1653="","",INDEX(Transjer!$E$6:$E$125,$B1653))</f>
        <v/>
      </c>
      <c r="J1653" s="19" t="str">
        <f>IF($S1653="","",INDEX(Skjermingsrenter!$B$6:$B$35,$C1653))</f>
        <v/>
      </c>
      <c r="K1653" s="20" t="str">
        <f t="shared" si="201"/>
        <v/>
      </c>
      <c r="L1653" s="21" t="str">
        <f>IF($S1653="","",IF($G1653&lt;YEAR($F1653),0,$H1653*SUMIFS(Utbytter!$D$6:$D$1005,Utbytter!$A$6:$A$1005,$E1653,Utbytter!$B$6:$B$1005,"&gt;="&amp;$K1653,Utbytter!$B$6:$B$1005,"&lt;="&amp;DATE($G1653,12,31))))</f>
        <v/>
      </c>
      <c r="M1653" s="21" t="str">
        <f t="shared" si="207"/>
        <v/>
      </c>
      <c r="N1653" s="21" t="str">
        <f t="shared" si="202"/>
        <v/>
      </c>
      <c r="O1653" s="21" t="str">
        <f t="shared" si="203"/>
        <v/>
      </c>
      <c r="P1653" s="21" t="str">
        <f t="shared" si="204"/>
        <v/>
      </c>
      <c r="Q1653" s="21" t="str">
        <f t="shared" si="205"/>
        <v/>
      </c>
      <c r="R1653" s="21" t="str">
        <f t="shared" si="206"/>
        <v/>
      </c>
      <c r="S1653" s="7" t="str">
        <f>IF(ROW()-5&lt;=Kontroll!$B$8,1,"")</f>
        <v/>
      </c>
    </row>
    <row r="1654" spans="1:19" x14ac:dyDescent="0.2">
      <c r="A1654" s="7" t="str">
        <f t="shared" si="200"/>
        <v/>
      </c>
      <c r="B1654" s="7" t="str">
        <f>IF($S1654="","",INT(($A1654-1)/Kontroll!$B$6)+1)</f>
        <v/>
      </c>
      <c r="C1654" s="7" t="str">
        <f>IF($S1654="","",MOD($A1654-1,Kontroll!$B$6)+1)</f>
        <v/>
      </c>
      <c r="D1654" s="15" t="str">
        <f>IF($S1654="","",INDEX(Transjer!$A$6:$A$125,$B1654))</f>
        <v/>
      </c>
      <c r="E1654" s="15" t="str">
        <f>IF($S1654="","",INDEX(Transjer!$B$6:$B$125,$B1654))</f>
        <v/>
      </c>
      <c r="F1654" s="16" t="str">
        <f>IF($S1654="","",INDEX(Transjer!$C$6:$C$125,$B1654))</f>
        <v/>
      </c>
      <c r="G1654" s="17" t="str">
        <f>IF($S1654="","",INDEX(Skjermingsrenter!$A$6:$A$35,$C1654))</f>
        <v/>
      </c>
      <c r="H1654" s="18" t="str">
        <f>IF($S1654="","",INDEX(Transjer!$D$6:$D$125,$B1654))</f>
        <v/>
      </c>
      <c r="I1654" s="18" t="str">
        <f>IF($S1654="","",INDEX(Transjer!$E$6:$E$125,$B1654))</f>
        <v/>
      </c>
      <c r="J1654" s="19" t="str">
        <f>IF($S1654="","",INDEX(Skjermingsrenter!$B$6:$B$35,$C1654))</f>
        <v/>
      </c>
      <c r="K1654" s="20" t="str">
        <f t="shared" si="201"/>
        <v/>
      </c>
      <c r="L1654" s="21" t="str">
        <f>IF($S1654="","",IF($G1654&lt;YEAR($F1654),0,$H1654*SUMIFS(Utbytter!$D$6:$D$1005,Utbytter!$A$6:$A$1005,$E1654,Utbytter!$B$6:$B$1005,"&gt;="&amp;$K1654,Utbytter!$B$6:$B$1005,"&lt;="&amp;DATE($G1654,12,31))))</f>
        <v/>
      </c>
      <c r="M1654" s="21" t="str">
        <f t="shared" si="207"/>
        <v/>
      </c>
      <c r="N1654" s="21" t="str">
        <f t="shared" si="202"/>
        <v/>
      </c>
      <c r="O1654" s="21" t="str">
        <f t="shared" si="203"/>
        <v/>
      </c>
      <c r="P1654" s="21" t="str">
        <f t="shared" si="204"/>
        <v/>
      </c>
      <c r="Q1654" s="21" t="str">
        <f t="shared" si="205"/>
        <v/>
      </c>
      <c r="R1654" s="21" t="str">
        <f t="shared" si="206"/>
        <v/>
      </c>
      <c r="S1654" s="7" t="str">
        <f>IF(ROW()-5&lt;=Kontroll!$B$8,1,"")</f>
        <v/>
      </c>
    </row>
    <row r="1655" spans="1:19" x14ac:dyDescent="0.2">
      <c r="A1655" s="7" t="str">
        <f t="shared" si="200"/>
        <v/>
      </c>
      <c r="B1655" s="7" t="str">
        <f>IF($S1655="","",INT(($A1655-1)/Kontroll!$B$6)+1)</f>
        <v/>
      </c>
      <c r="C1655" s="7" t="str">
        <f>IF($S1655="","",MOD($A1655-1,Kontroll!$B$6)+1)</f>
        <v/>
      </c>
      <c r="D1655" s="15" t="str">
        <f>IF($S1655="","",INDEX(Transjer!$A$6:$A$125,$B1655))</f>
        <v/>
      </c>
      <c r="E1655" s="15" t="str">
        <f>IF($S1655="","",INDEX(Transjer!$B$6:$B$125,$B1655))</f>
        <v/>
      </c>
      <c r="F1655" s="16" t="str">
        <f>IF($S1655="","",INDEX(Transjer!$C$6:$C$125,$B1655))</f>
        <v/>
      </c>
      <c r="G1655" s="17" t="str">
        <f>IF($S1655="","",INDEX(Skjermingsrenter!$A$6:$A$35,$C1655))</f>
        <v/>
      </c>
      <c r="H1655" s="18" t="str">
        <f>IF($S1655="","",INDEX(Transjer!$D$6:$D$125,$B1655))</f>
        <v/>
      </c>
      <c r="I1655" s="18" t="str">
        <f>IF($S1655="","",INDEX(Transjer!$E$6:$E$125,$B1655))</f>
        <v/>
      </c>
      <c r="J1655" s="19" t="str">
        <f>IF($S1655="","",INDEX(Skjermingsrenter!$B$6:$B$35,$C1655))</f>
        <v/>
      </c>
      <c r="K1655" s="20" t="str">
        <f t="shared" si="201"/>
        <v/>
      </c>
      <c r="L1655" s="21" t="str">
        <f>IF($S1655="","",IF($G1655&lt;YEAR($F1655),0,$H1655*SUMIFS(Utbytter!$D$6:$D$1005,Utbytter!$A$6:$A$1005,$E1655,Utbytter!$B$6:$B$1005,"&gt;="&amp;$K1655,Utbytter!$B$6:$B$1005,"&lt;="&amp;DATE($G1655,12,31))))</f>
        <v/>
      </c>
      <c r="M1655" s="21" t="str">
        <f t="shared" si="207"/>
        <v/>
      </c>
      <c r="N1655" s="21" t="str">
        <f t="shared" si="202"/>
        <v/>
      </c>
      <c r="O1655" s="21" t="str">
        <f t="shared" si="203"/>
        <v/>
      </c>
      <c r="P1655" s="21" t="str">
        <f t="shared" si="204"/>
        <v/>
      </c>
      <c r="Q1655" s="21" t="str">
        <f t="shared" si="205"/>
        <v/>
      </c>
      <c r="R1655" s="21" t="str">
        <f t="shared" si="206"/>
        <v/>
      </c>
      <c r="S1655" s="7" t="str">
        <f>IF(ROW()-5&lt;=Kontroll!$B$8,1,"")</f>
        <v/>
      </c>
    </row>
    <row r="1656" spans="1:19" x14ac:dyDescent="0.2">
      <c r="A1656" s="7" t="str">
        <f t="shared" si="200"/>
        <v/>
      </c>
      <c r="B1656" s="7" t="str">
        <f>IF($S1656="","",INT(($A1656-1)/Kontroll!$B$6)+1)</f>
        <v/>
      </c>
      <c r="C1656" s="7" t="str">
        <f>IF($S1656="","",MOD($A1656-1,Kontroll!$B$6)+1)</f>
        <v/>
      </c>
      <c r="D1656" s="15" t="str">
        <f>IF($S1656="","",INDEX(Transjer!$A$6:$A$125,$B1656))</f>
        <v/>
      </c>
      <c r="E1656" s="15" t="str">
        <f>IF($S1656="","",INDEX(Transjer!$B$6:$B$125,$B1656))</f>
        <v/>
      </c>
      <c r="F1656" s="16" t="str">
        <f>IF($S1656="","",INDEX(Transjer!$C$6:$C$125,$B1656))</f>
        <v/>
      </c>
      <c r="G1656" s="17" t="str">
        <f>IF($S1656="","",INDEX(Skjermingsrenter!$A$6:$A$35,$C1656))</f>
        <v/>
      </c>
      <c r="H1656" s="18" t="str">
        <f>IF($S1656="","",INDEX(Transjer!$D$6:$D$125,$B1656))</f>
        <v/>
      </c>
      <c r="I1656" s="18" t="str">
        <f>IF($S1656="","",INDEX(Transjer!$E$6:$E$125,$B1656))</f>
        <v/>
      </c>
      <c r="J1656" s="19" t="str">
        <f>IF($S1656="","",INDEX(Skjermingsrenter!$B$6:$B$35,$C1656))</f>
        <v/>
      </c>
      <c r="K1656" s="20" t="str">
        <f t="shared" si="201"/>
        <v/>
      </c>
      <c r="L1656" s="21" t="str">
        <f>IF($S1656="","",IF($G1656&lt;YEAR($F1656),0,$H1656*SUMIFS(Utbytter!$D$6:$D$1005,Utbytter!$A$6:$A$1005,$E1656,Utbytter!$B$6:$B$1005,"&gt;="&amp;$K1656,Utbytter!$B$6:$B$1005,"&lt;="&amp;DATE($G1656,12,31))))</f>
        <v/>
      </c>
      <c r="M1656" s="21" t="str">
        <f t="shared" si="207"/>
        <v/>
      </c>
      <c r="N1656" s="21" t="str">
        <f t="shared" si="202"/>
        <v/>
      </c>
      <c r="O1656" s="21" t="str">
        <f t="shared" si="203"/>
        <v/>
      </c>
      <c r="P1656" s="21" t="str">
        <f t="shared" si="204"/>
        <v/>
      </c>
      <c r="Q1656" s="21" t="str">
        <f t="shared" si="205"/>
        <v/>
      </c>
      <c r="R1656" s="21" t="str">
        <f t="shared" si="206"/>
        <v/>
      </c>
      <c r="S1656" s="7" t="str">
        <f>IF(ROW()-5&lt;=Kontroll!$B$8,1,"")</f>
        <v/>
      </c>
    </row>
    <row r="1657" spans="1:19" x14ac:dyDescent="0.2">
      <c r="A1657" s="7" t="str">
        <f t="shared" si="200"/>
        <v/>
      </c>
      <c r="B1657" s="7" t="str">
        <f>IF($S1657="","",INT(($A1657-1)/Kontroll!$B$6)+1)</f>
        <v/>
      </c>
      <c r="C1657" s="7" t="str">
        <f>IF($S1657="","",MOD($A1657-1,Kontroll!$B$6)+1)</f>
        <v/>
      </c>
      <c r="D1657" s="15" t="str">
        <f>IF($S1657="","",INDEX(Transjer!$A$6:$A$125,$B1657))</f>
        <v/>
      </c>
      <c r="E1657" s="15" t="str">
        <f>IF($S1657="","",INDEX(Transjer!$B$6:$B$125,$B1657))</f>
        <v/>
      </c>
      <c r="F1657" s="16" t="str">
        <f>IF($S1657="","",INDEX(Transjer!$C$6:$C$125,$B1657))</f>
        <v/>
      </c>
      <c r="G1657" s="17" t="str">
        <f>IF($S1657="","",INDEX(Skjermingsrenter!$A$6:$A$35,$C1657))</f>
        <v/>
      </c>
      <c r="H1657" s="18" t="str">
        <f>IF($S1657="","",INDEX(Transjer!$D$6:$D$125,$B1657))</f>
        <v/>
      </c>
      <c r="I1657" s="18" t="str">
        <f>IF($S1657="","",INDEX(Transjer!$E$6:$E$125,$B1657))</f>
        <v/>
      </c>
      <c r="J1657" s="19" t="str">
        <f>IF($S1657="","",INDEX(Skjermingsrenter!$B$6:$B$35,$C1657))</f>
        <v/>
      </c>
      <c r="K1657" s="20" t="str">
        <f t="shared" si="201"/>
        <v/>
      </c>
      <c r="L1657" s="21" t="str">
        <f>IF($S1657="","",IF($G1657&lt;YEAR($F1657),0,$H1657*SUMIFS(Utbytter!$D$6:$D$1005,Utbytter!$A$6:$A$1005,$E1657,Utbytter!$B$6:$B$1005,"&gt;="&amp;$K1657,Utbytter!$B$6:$B$1005,"&lt;="&amp;DATE($G1657,12,31))))</f>
        <v/>
      </c>
      <c r="M1657" s="21" t="str">
        <f t="shared" si="207"/>
        <v/>
      </c>
      <c r="N1657" s="21" t="str">
        <f t="shared" si="202"/>
        <v/>
      </c>
      <c r="O1657" s="21" t="str">
        <f t="shared" si="203"/>
        <v/>
      </c>
      <c r="P1657" s="21" t="str">
        <f t="shared" si="204"/>
        <v/>
      </c>
      <c r="Q1657" s="21" t="str">
        <f t="shared" si="205"/>
        <v/>
      </c>
      <c r="R1657" s="21" t="str">
        <f t="shared" si="206"/>
        <v/>
      </c>
      <c r="S1657" s="7" t="str">
        <f>IF(ROW()-5&lt;=Kontroll!$B$8,1,"")</f>
        <v/>
      </c>
    </row>
    <row r="1658" spans="1:19" x14ac:dyDescent="0.2">
      <c r="A1658" s="7" t="str">
        <f t="shared" si="200"/>
        <v/>
      </c>
      <c r="B1658" s="7" t="str">
        <f>IF($S1658="","",INT(($A1658-1)/Kontroll!$B$6)+1)</f>
        <v/>
      </c>
      <c r="C1658" s="7" t="str">
        <f>IF($S1658="","",MOD($A1658-1,Kontroll!$B$6)+1)</f>
        <v/>
      </c>
      <c r="D1658" s="15" t="str">
        <f>IF($S1658="","",INDEX(Transjer!$A$6:$A$125,$B1658))</f>
        <v/>
      </c>
      <c r="E1658" s="15" t="str">
        <f>IF($S1658="","",INDEX(Transjer!$B$6:$B$125,$B1658))</f>
        <v/>
      </c>
      <c r="F1658" s="16" t="str">
        <f>IF($S1658="","",INDEX(Transjer!$C$6:$C$125,$B1658))</f>
        <v/>
      </c>
      <c r="G1658" s="17" t="str">
        <f>IF($S1658="","",INDEX(Skjermingsrenter!$A$6:$A$35,$C1658))</f>
        <v/>
      </c>
      <c r="H1658" s="18" t="str">
        <f>IF($S1658="","",INDEX(Transjer!$D$6:$D$125,$B1658))</f>
        <v/>
      </c>
      <c r="I1658" s="18" t="str">
        <f>IF($S1658="","",INDEX(Transjer!$E$6:$E$125,$B1658))</f>
        <v/>
      </c>
      <c r="J1658" s="19" t="str">
        <f>IF($S1658="","",INDEX(Skjermingsrenter!$B$6:$B$35,$C1658))</f>
        <v/>
      </c>
      <c r="K1658" s="20" t="str">
        <f t="shared" si="201"/>
        <v/>
      </c>
      <c r="L1658" s="21" t="str">
        <f>IF($S1658="","",IF($G1658&lt;YEAR($F1658),0,$H1658*SUMIFS(Utbytter!$D$6:$D$1005,Utbytter!$A$6:$A$1005,$E1658,Utbytter!$B$6:$B$1005,"&gt;="&amp;$K1658,Utbytter!$B$6:$B$1005,"&lt;="&amp;DATE($G1658,12,31))))</f>
        <v/>
      </c>
      <c r="M1658" s="21" t="str">
        <f t="shared" si="207"/>
        <v/>
      </c>
      <c r="N1658" s="21" t="str">
        <f t="shared" si="202"/>
        <v/>
      </c>
      <c r="O1658" s="21" t="str">
        <f t="shared" si="203"/>
        <v/>
      </c>
      <c r="P1658" s="21" t="str">
        <f t="shared" si="204"/>
        <v/>
      </c>
      <c r="Q1658" s="21" t="str">
        <f t="shared" si="205"/>
        <v/>
      </c>
      <c r="R1658" s="21" t="str">
        <f t="shared" si="206"/>
        <v/>
      </c>
      <c r="S1658" s="7" t="str">
        <f>IF(ROW()-5&lt;=Kontroll!$B$8,1,"")</f>
        <v/>
      </c>
    </row>
    <row r="1659" spans="1:19" x14ac:dyDescent="0.2">
      <c r="A1659" s="7" t="str">
        <f t="shared" si="200"/>
        <v/>
      </c>
      <c r="B1659" s="7" t="str">
        <f>IF($S1659="","",INT(($A1659-1)/Kontroll!$B$6)+1)</f>
        <v/>
      </c>
      <c r="C1659" s="7" t="str">
        <f>IF($S1659="","",MOD($A1659-1,Kontroll!$B$6)+1)</f>
        <v/>
      </c>
      <c r="D1659" s="15" t="str">
        <f>IF($S1659="","",INDEX(Transjer!$A$6:$A$125,$B1659))</f>
        <v/>
      </c>
      <c r="E1659" s="15" t="str">
        <f>IF($S1659="","",INDEX(Transjer!$B$6:$B$125,$B1659))</f>
        <v/>
      </c>
      <c r="F1659" s="16" t="str">
        <f>IF($S1659="","",INDEX(Transjer!$C$6:$C$125,$B1659))</f>
        <v/>
      </c>
      <c r="G1659" s="17" t="str">
        <f>IF($S1659="","",INDEX(Skjermingsrenter!$A$6:$A$35,$C1659))</f>
        <v/>
      </c>
      <c r="H1659" s="18" t="str">
        <f>IF($S1659="","",INDEX(Transjer!$D$6:$D$125,$B1659))</f>
        <v/>
      </c>
      <c r="I1659" s="18" t="str">
        <f>IF($S1659="","",INDEX(Transjer!$E$6:$E$125,$B1659))</f>
        <v/>
      </c>
      <c r="J1659" s="19" t="str">
        <f>IF($S1659="","",INDEX(Skjermingsrenter!$B$6:$B$35,$C1659))</f>
        <v/>
      </c>
      <c r="K1659" s="20" t="str">
        <f t="shared" si="201"/>
        <v/>
      </c>
      <c r="L1659" s="21" t="str">
        <f>IF($S1659="","",IF($G1659&lt;YEAR($F1659),0,$H1659*SUMIFS(Utbytter!$D$6:$D$1005,Utbytter!$A$6:$A$1005,$E1659,Utbytter!$B$6:$B$1005,"&gt;="&amp;$K1659,Utbytter!$B$6:$B$1005,"&lt;="&amp;DATE($G1659,12,31))))</f>
        <v/>
      </c>
      <c r="M1659" s="21" t="str">
        <f t="shared" si="207"/>
        <v/>
      </c>
      <c r="N1659" s="21" t="str">
        <f t="shared" si="202"/>
        <v/>
      </c>
      <c r="O1659" s="21" t="str">
        <f t="shared" si="203"/>
        <v/>
      </c>
      <c r="P1659" s="21" t="str">
        <f t="shared" si="204"/>
        <v/>
      </c>
      <c r="Q1659" s="21" t="str">
        <f t="shared" si="205"/>
        <v/>
      </c>
      <c r="R1659" s="21" t="str">
        <f t="shared" si="206"/>
        <v/>
      </c>
      <c r="S1659" s="7" t="str">
        <f>IF(ROW()-5&lt;=Kontroll!$B$8,1,"")</f>
        <v/>
      </c>
    </row>
    <row r="1660" spans="1:19" x14ac:dyDescent="0.2">
      <c r="A1660" s="7" t="str">
        <f t="shared" si="200"/>
        <v/>
      </c>
      <c r="B1660" s="7" t="str">
        <f>IF($S1660="","",INT(($A1660-1)/Kontroll!$B$6)+1)</f>
        <v/>
      </c>
      <c r="C1660" s="7" t="str">
        <f>IF($S1660="","",MOD($A1660-1,Kontroll!$B$6)+1)</f>
        <v/>
      </c>
      <c r="D1660" s="15" t="str">
        <f>IF($S1660="","",INDEX(Transjer!$A$6:$A$125,$B1660))</f>
        <v/>
      </c>
      <c r="E1660" s="15" t="str">
        <f>IF($S1660="","",INDEX(Transjer!$B$6:$B$125,$B1660))</f>
        <v/>
      </c>
      <c r="F1660" s="16" t="str">
        <f>IF($S1660="","",INDEX(Transjer!$C$6:$C$125,$B1660))</f>
        <v/>
      </c>
      <c r="G1660" s="17" t="str">
        <f>IF($S1660="","",INDEX(Skjermingsrenter!$A$6:$A$35,$C1660))</f>
        <v/>
      </c>
      <c r="H1660" s="18" t="str">
        <f>IF($S1660="","",INDEX(Transjer!$D$6:$D$125,$B1660))</f>
        <v/>
      </c>
      <c r="I1660" s="18" t="str">
        <f>IF($S1660="","",INDEX(Transjer!$E$6:$E$125,$B1660))</f>
        <v/>
      </c>
      <c r="J1660" s="19" t="str">
        <f>IF($S1660="","",INDEX(Skjermingsrenter!$B$6:$B$35,$C1660))</f>
        <v/>
      </c>
      <c r="K1660" s="20" t="str">
        <f t="shared" si="201"/>
        <v/>
      </c>
      <c r="L1660" s="21" t="str">
        <f>IF($S1660="","",IF($G1660&lt;YEAR($F1660),0,$H1660*SUMIFS(Utbytter!$D$6:$D$1005,Utbytter!$A$6:$A$1005,$E1660,Utbytter!$B$6:$B$1005,"&gt;="&amp;$K1660,Utbytter!$B$6:$B$1005,"&lt;="&amp;DATE($G1660,12,31))))</f>
        <v/>
      </c>
      <c r="M1660" s="21" t="str">
        <f t="shared" si="207"/>
        <v/>
      </c>
      <c r="N1660" s="21" t="str">
        <f t="shared" si="202"/>
        <v/>
      </c>
      <c r="O1660" s="21" t="str">
        <f t="shared" si="203"/>
        <v/>
      </c>
      <c r="P1660" s="21" t="str">
        <f t="shared" si="204"/>
        <v/>
      </c>
      <c r="Q1660" s="21" t="str">
        <f t="shared" si="205"/>
        <v/>
      </c>
      <c r="R1660" s="21" t="str">
        <f t="shared" si="206"/>
        <v/>
      </c>
      <c r="S1660" s="7" t="str">
        <f>IF(ROW()-5&lt;=Kontroll!$B$8,1,"")</f>
        <v/>
      </c>
    </row>
    <row r="1661" spans="1:19" x14ac:dyDescent="0.2">
      <c r="A1661" s="7" t="str">
        <f t="shared" si="200"/>
        <v/>
      </c>
      <c r="B1661" s="7" t="str">
        <f>IF($S1661="","",INT(($A1661-1)/Kontroll!$B$6)+1)</f>
        <v/>
      </c>
      <c r="C1661" s="7" t="str">
        <f>IF($S1661="","",MOD($A1661-1,Kontroll!$B$6)+1)</f>
        <v/>
      </c>
      <c r="D1661" s="15" t="str">
        <f>IF($S1661="","",INDEX(Transjer!$A$6:$A$125,$B1661))</f>
        <v/>
      </c>
      <c r="E1661" s="15" t="str">
        <f>IF($S1661="","",INDEX(Transjer!$B$6:$B$125,$B1661))</f>
        <v/>
      </c>
      <c r="F1661" s="16" t="str">
        <f>IF($S1661="","",INDEX(Transjer!$C$6:$C$125,$B1661))</f>
        <v/>
      </c>
      <c r="G1661" s="17" t="str">
        <f>IF($S1661="","",INDEX(Skjermingsrenter!$A$6:$A$35,$C1661))</f>
        <v/>
      </c>
      <c r="H1661" s="18" t="str">
        <f>IF($S1661="","",INDEX(Transjer!$D$6:$D$125,$B1661))</f>
        <v/>
      </c>
      <c r="I1661" s="18" t="str">
        <f>IF($S1661="","",INDEX(Transjer!$E$6:$E$125,$B1661))</f>
        <v/>
      </c>
      <c r="J1661" s="19" t="str">
        <f>IF($S1661="","",INDEX(Skjermingsrenter!$B$6:$B$35,$C1661))</f>
        <v/>
      </c>
      <c r="K1661" s="20" t="str">
        <f t="shared" si="201"/>
        <v/>
      </c>
      <c r="L1661" s="21" t="str">
        <f>IF($S1661="","",IF($G1661&lt;YEAR($F1661),0,$H1661*SUMIFS(Utbytter!$D$6:$D$1005,Utbytter!$A$6:$A$1005,$E1661,Utbytter!$B$6:$B$1005,"&gt;="&amp;$K1661,Utbytter!$B$6:$B$1005,"&lt;="&amp;DATE($G1661,12,31))))</f>
        <v/>
      </c>
      <c r="M1661" s="21" t="str">
        <f t="shared" si="207"/>
        <v/>
      </c>
      <c r="N1661" s="21" t="str">
        <f t="shared" si="202"/>
        <v/>
      </c>
      <c r="O1661" s="21" t="str">
        <f t="shared" si="203"/>
        <v/>
      </c>
      <c r="P1661" s="21" t="str">
        <f t="shared" si="204"/>
        <v/>
      </c>
      <c r="Q1661" s="21" t="str">
        <f t="shared" si="205"/>
        <v/>
      </c>
      <c r="R1661" s="21" t="str">
        <f t="shared" si="206"/>
        <v/>
      </c>
      <c r="S1661" s="7" t="str">
        <f>IF(ROW()-5&lt;=Kontroll!$B$8,1,"")</f>
        <v/>
      </c>
    </row>
    <row r="1662" spans="1:19" x14ac:dyDescent="0.2">
      <c r="A1662" s="7" t="str">
        <f t="shared" si="200"/>
        <v/>
      </c>
      <c r="B1662" s="7" t="str">
        <f>IF($S1662="","",INT(($A1662-1)/Kontroll!$B$6)+1)</f>
        <v/>
      </c>
      <c r="C1662" s="7" t="str">
        <f>IF($S1662="","",MOD($A1662-1,Kontroll!$B$6)+1)</f>
        <v/>
      </c>
      <c r="D1662" s="15" t="str">
        <f>IF($S1662="","",INDEX(Transjer!$A$6:$A$125,$B1662))</f>
        <v/>
      </c>
      <c r="E1662" s="15" t="str">
        <f>IF($S1662="","",INDEX(Transjer!$B$6:$B$125,$B1662))</f>
        <v/>
      </c>
      <c r="F1662" s="16" t="str">
        <f>IF($S1662="","",INDEX(Transjer!$C$6:$C$125,$B1662))</f>
        <v/>
      </c>
      <c r="G1662" s="17" t="str">
        <f>IF($S1662="","",INDEX(Skjermingsrenter!$A$6:$A$35,$C1662))</f>
        <v/>
      </c>
      <c r="H1662" s="18" t="str">
        <f>IF($S1662="","",INDEX(Transjer!$D$6:$D$125,$B1662))</f>
        <v/>
      </c>
      <c r="I1662" s="18" t="str">
        <f>IF($S1662="","",INDEX(Transjer!$E$6:$E$125,$B1662))</f>
        <v/>
      </c>
      <c r="J1662" s="19" t="str">
        <f>IF($S1662="","",INDEX(Skjermingsrenter!$B$6:$B$35,$C1662))</f>
        <v/>
      </c>
      <c r="K1662" s="20" t="str">
        <f t="shared" si="201"/>
        <v/>
      </c>
      <c r="L1662" s="21" t="str">
        <f>IF($S1662="","",IF($G1662&lt;YEAR($F1662),0,$H1662*SUMIFS(Utbytter!$D$6:$D$1005,Utbytter!$A$6:$A$1005,$E1662,Utbytter!$B$6:$B$1005,"&gt;="&amp;$K1662,Utbytter!$B$6:$B$1005,"&lt;="&amp;DATE($G1662,12,31))))</f>
        <v/>
      </c>
      <c r="M1662" s="21" t="str">
        <f t="shared" si="207"/>
        <v/>
      </c>
      <c r="N1662" s="21" t="str">
        <f t="shared" si="202"/>
        <v/>
      </c>
      <c r="O1662" s="21" t="str">
        <f t="shared" si="203"/>
        <v/>
      </c>
      <c r="P1662" s="21" t="str">
        <f t="shared" si="204"/>
        <v/>
      </c>
      <c r="Q1662" s="21" t="str">
        <f t="shared" si="205"/>
        <v/>
      </c>
      <c r="R1662" s="21" t="str">
        <f t="shared" si="206"/>
        <v/>
      </c>
      <c r="S1662" s="7" t="str">
        <f>IF(ROW()-5&lt;=Kontroll!$B$8,1,"")</f>
        <v/>
      </c>
    </row>
    <row r="1663" spans="1:19" x14ac:dyDescent="0.2">
      <c r="A1663" s="7" t="str">
        <f t="shared" si="200"/>
        <v/>
      </c>
      <c r="B1663" s="7" t="str">
        <f>IF($S1663="","",INT(($A1663-1)/Kontroll!$B$6)+1)</f>
        <v/>
      </c>
      <c r="C1663" s="7" t="str">
        <f>IF($S1663="","",MOD($A1663-1,Kontroll!$B$6)+1)</f>
        <v/>
      </c>
      <c r="D1663" s="15" t="str">
        <f>IF($S1663="","",INDEX(Transjer!$A$6:$A$125,$B1663))</f>
        <v/>
      </c>
      <c r="E1663" s="15" t="str">
        <f>IF($S1663="","",INDEX(Transjer!$B$6:$B$125,$B1663))</f>
        <v/>
      </c>
      <c r="F1663" s="16" t="str">
        <f>IF($S1663="","",INDEX(Transjer!$C$6:$C$125,$B1663))</f>
        <v/>
      </c>
      <c r="G1663" s="17" t="str">
        <f>IF($S1663="","",INDEX(Skjermingsrenter!$A$6:$A$35,$C1663))</f>
        <v/>
      </c>
      <c r="H1663" s="18" t="str">
        <f>IF($S1663="","",INDEX(Transjer!$D$6:$D$125,$B1663))</f>
        <v/>
      </c>
      <c r="I1663" s="18" t="str">
        <f>IF($S1663="","",INDEX(Transjer!$E$6:$E$125,$B1663))</f>
        <v/>
      </c>
      <c r="J1663" s="19" t="str">
        <f>IF($S1663="","",INDEX(Skjermingsrenter!$B$6:$B$35,$C1663))</f>
        <v/>
      </c>
      <c r="K1663" s="20" t="str">
        <f t="shared" si="201"/>
        <v/>
      </c>
      <c r="L1663" s="21" t="str">
        <f>IF($S1663="","",IF($G1663&lt;YEAR($F1663),0,$H1663*SUMIFS(Utbytter!$D$6:$D$1005,Utbytter!$A$6:$A$1005,$E1663,Utbytter!$B$6:$B$1005,"&gt;="&amp;$K1663,Utbytter!$B$6:$B$1005,"&lt;="&amp;DATE($G1663,12,31))))</f>
        <v/>
      </c>
      <c r="M1663" s="21" t="str">
        <f t="shared" si="207"/>
        <v/>
      </c>
      <c r="N1663" s="21" t="str">
        <f t="shared" si="202"/>
        <v/>
      </c>
      <c r="O1663" s="21" t="str">
        <f t="shared" si="203"/>
        <v/>
      </c>
      <c r="P1663" s="21" t="str">
        <f t="shared" si="204"/>
        <v/>
      </c>
      <c r="Q1663" s="21" t="str">
        <f t="shared" si="205"/>
        <v/>
      </c>
      <c r="R1663" s="21" t="str">
        <f t="shared" si="206"/>
        <v/>
      </c>
      <c r="S1663" s="7" t="str">
        <f>IF(ROW()-5&lt;=Kontroll!$B$8,1,"")</f>
        <v/>
      </c>
    </row>
    <row r="1664" spans="1:19" x14ac:dyDescent="0.2">
      <c r="A1664" s="7" t="str">
        <f t="shared" si="200"/>
        <v/>
      </c>
      <c r="B1664" s="7" t="str">
        <f>IF($S1664="","",INT(($A1664-1)/Kontroll!$B$6)+1)</f>
        <v/>
      </c>
      <c r="C1664" s="7" t="str">
        <f>IF($S1664="","",MOD($A1664-1,Kontroll!$B$6)+1)</f>
        <v/>
      </c>
      <c r="D1664" s="15" t="str">
        <f>IF($S1664="","",INDEX(Transjer!$A$6:$A$125,$B1664))</f>
        <v/>
      </c>
      <c r="E1664" s="15" t="str">
        <f>IF($S1664="","",INDEX(Transjer!$B$6:$B$125,$B1664))</f>
        <v/>
      </c>
      <c r="F1664" s="16" t="str">
        <f>IF($S1664="","",INDEX(Transjer!$C$6:$C$125,$B1664))</f>
        <v/>
      </c>
      <c r="G1664" s="17" t="str">
        <f>IF($S1664="","",INDEX(Skjermingsrenter!$A$6:$A$35,$C1664))</f>
        <v/>
      </c>
      <c r="H1664" s="18" t="str">
        <f>IF($S1664="","",INDEX(Transjer!$D$6:$D$125,$B1664))</f>
        <v/>
      </c>
      <c r="I1664" s="18" t="str">
        <f>IF($S1664="","",INDEX(Transjer!$E$6:$E$125,$B1664))</f>
        <v/>
      </c>
      <c r="J1664" s="19" t="str">
        <f>IF($S1664="","",INDEX(Skjermingsrenter!$B$6:$B$35,$C1664))</f>
        <v/>
      </c>
      <c r="K1664" s="20" t="str">
        <f t="shared" si="201"/>
        <v/>
      </c>
      <c r="L1664" s="21" t="str">
        <f>IF($S1664="","",IF($G1664&lt;YEAR($F1664),0,$H1664*SUMIFS(Utbytter!$D$6:$D$1005,Utbytter!$A$6:$A$1005,$E1664,Utbytter!$B$6:$B$1005,"&gt;="&amp;$K1664,Utbytter!$B$6:$B$1005,"&lt;="&amp;DATE($G1664,12,31))))</f>
        <v/>
      </c>
      <c r="M1664" s="21" t="str">
        <f t="shared" si="207"/>
        <v/>
      </c>
      <c r="N1664" s="21" t="str">
        <f t="shared" si="202"/>
        <v/>
      </c>
      <c r="O1664" s="21" t="str">
        <f t="shared" si="203"/>
        <v/>
      </c>
      <c r="P1664" s="21" t="str">
        <f t="shared" si="204"/>
        <v/>
      </c>
      <c r="Q1664" s="21" t="str">
        <f t="shared" si="205"/>
        <v/>
      </c>
      <c r="R1664" s="21" t="str">
        <f t="shared" si="206"/>
        <v/>
      </c>
      <c r="S1664" s="7" t="str">
        <f>IF(ROW()-5&lt;=Kontroll!$B$8,1,"")</f>
        <v/>
      </c>
    </row>
    <row r="1665" spans="1:19" x14ac:dyDescent="0.2">
      <c r="A1665" s="7" t="str">
        <f t="shared" si="200"/>
        <v/>
      </c>
      <c r="B1665" s="7" t="str">
        <f>IF($S1665="","",INT(($A1665-1)/Kontroll!$B$6)+1)</f>
        <v/>
      </c>
      <c r="C1665" s="7" t="str">
        <f>IF($S1665="","",MOD($A1665-1,Kontroll!$B$6)+1)</f>
        <v/>
      </c>
      <c r="D1665" s="15" t="str">
        <f>IF($S1665="","",INDEX(Transjer!$A$6:$A$125,$B1665))</f>
        <v/>
      </c>
      <c r="E1665" s="15" t="str">
        <f>IF($S1665="","",INDEX(Transjer!$B$6:$B$125,$B1665))</f>
        <v/>
      </c>
      <c r="F1665" s="16" t="str">
        <f>IF($S1665="","",INDEX(Transjer!$C$6:$C$125,$B1665))</f>
        <v/>
      </c>
      <c r="G1665" s="17" t="str">
        <f>IF($S1665="","",INDEX(Skjermingsrenter!$A$6:$A$35,$C1665))</f>
        <v/>
      </c>
      <c r="H1665" s="18" t="str">
        <f>IF($S1665="","",INDEX(Transjer!$D$6:$D$125,$B1665))</f>
        <v/>
      </c>
      <c r="I1665" s="18" t="str">
        <f>IF($S1665="","",INDEX(Transjer!$E$6:$E$125,$B1665))</f>
        <v/>
      </c>
      <c r="J1665" s="19" t="str">
        <f>IF($S1665="","",INDEX(Skjermingsrenter!$B$6:$B$35,$C1665))</f>
        <v/>
      </c>
      <c r="K1665" s="20" t="str">
        <f t="shared" si="201"/>
        <v/>
      </c>
      <c r="L1665" s="21" t="str">
        <f>IF($S1665="","",IF($G1665&lt;YEAR($F1665),0,$H1665*SUMIFS(Utbytter!$D$6:$D$1005,Utbytter!$A$6:$A$1005,$E1665,Utbytter!$B$6:$B$1005,"&gt;="&amp;$K1665,Utbytter!$B$6:$B$1005,"&lt;="&amp;DATE($G1665,12,31))))</f>
        <v/>
      </c>
      <c r="M1665" s="21" t="str">
        <f t="shared" si="207"/>
        <v/>
      </c>
      <c r="N1665" s="21" t="str">
        <f t="shared" si="202"/>
        <v/>
      </c>
      <c r="O1665" s="21" t="str">
        <f t="shared" si="203"/>
        <v/>
      </c>
      <c r="P1665" s="21" t="str">
        <f t="shared" si="204"/>
        <v/>
      </c>
      <c r="Q1665" s="21" t="str">
        <f t="shared" si="205"/>
        <v/>
      </c>
      <c r="R1665" s="21" t="str">
        <f t="shared" si="206"/>
        <v/>
      </c>
      <c r="S1665" s="7" t="str">
        <f>IF(ROW()-5&lt;=Kontroll!$B$8,1,"")</f>
        <v/>
      </c>
    </row>
    <row r="1666" spans="1:19" x14ac:dyDescent="0.2">
      <c r="A1666" s="7" t="str">
        <f t="shared" si="200"/>
        <v/>
      </c>
      <c r="B1666" s="7" t="str">
        <f>IF($S1666="","",INT(($A1666-1)/Kontroll!$B$6)+1)</f>
        <v/>
      </c>
      <c r="C1666" s="7" t="str">
        <f>IF($S1666="","",MOD($A1666-1,Kontroll!$B$6)+1)</f>
        <v/>
      </c>
      <c r="D1666" s="15" t="str">
        <f>IF($S1666="","",INDEX(Transjer!$A$6:$A$125,$B1666))</f>
        <v/>
      </c>
      <c r="E1666" s="15" t="str">
        <f>IF($S1666="","",INDEX(Transjer!$B$6:$B$125,$B1666))</f>
        <v/>
      </c>
      <c r="F1666" s="16" t="str">
        <f>IF($S1666="","",INDEX(Transjer!$C$6:$C$125,$B1666))</f>
        <v/>
      </c>
      <c r="G1666" s="17" t="str">
        <f>IF($S1666="","",INDEX(Skjermingsrenter!$A$6:$A$35,$C1666))</f>
        <v/>
      </c>
      <c r="H1666" s="18" t="str">
        <f>IF($S1666="","",INDEX(Transjer!$D$6:$D$125,$B1666))</f>
        <v/>
      </c>
      <c r="I1666" s="18" t="str">
        <f>IF($S1666="","",INDEX(Transjer!$E$6:$E$125,$B1666))</f>
        <v/>
      </c>
      <c r="J1666" s="19" t="str">
        <f>IF($S1666="","",INDEX(Skjermingsrenter!$B$6:$B$35,$C1666))</f>
        <v/>
      </c>
      <c r="K1666" s="20" t="str">
        <f t="shared" si="201"/>
        <v/>
      </c>
      <c r="L1666" s="21" t="str">
        <f>IF($S1666="","",IF($G1666&lt;YEAR($F1666),0,$H1666*SUMIFS(Utbytter!$D$6:$D$1005,Utbytter!$A$6:$A$1005,$E1666,Utbytter!$B$6:$B$1005,"&gt;="&amp;$K1666,Utbytter!$B$6:$B$1005,"&lt;="&amp;DATE($G1666,12,31))))</f>
        <v/>
      </c>
      <c r="M1666" s="21" t="str">
        <f t="shared" si="207"/>
        <v/>
      </c>
      <c r="N1666" s="21" t="str">
        <f t="shared" si="202"/>
        <v/>
      </c>
      <c r="O1666" s="21" t="str">
        <f t="shared" si="203"/>
        <v/>
      </c>
      <c r="P1666" s="21" t="str">
        <f t="shared" si="204"/>
        <v/>
      </c>
      <c r="Q1666" s="21" t="str">
        <f t="shared" si="205"/>
        <v/>
      </c>
      <c r="R1666" s="21" t="str">
        <f t="shared" si="206"/>
        <v/>
      </c>
      <c r="S1666" s="7" t="str">
        <f>IF(ROW()-5&lt;=Kontroll!$B$8,1,"")</f>
        <v/>
      </c>
    </row>
    <row r="1667" spans="1:19" x14ac:dyDescent="0.2">
      <c r="A1667" s="7" t="str">
        <f t="shared" si="200"/>
        <v/>
      </c>
      <c r="B1667" s="7" t="str">
        <f>IF($S1667="","",INT(($A1667-1)/Kontroll!$B$6)+1)</f>
        <v/>
      </c>
      <c r="C1667" s="7" t="str">
        <f>IF($S1667="","",MOD($A1667-1,Kontroll!$B$6)+1)</f>
        <v/>
      </c>
      <c r="D1667" s="15" t="str">
        <f>IF($S1667="","",INDEX(Transjer!$A$6:$A$125,$B1667))</f>
        <v/>
      </c>
      <c r="E1667" s="15" t="str">
        <f>IF($S1667="","",INDEX(Transjer!$B$6:$B$125,$B1667))</f>
        <v/>
      </c>
      <c r="F1667" s="16" t="str">
        <f>IF($S1667="","",INDEX(Transjer!$C$6:$C$125,$B1667))</f>
        <v/>
      </c>
      <c r="G1667" s="17" t="str">
        <f>IF($S1667="","",INDEX(Skjermingsrenter!$A$6:$A$35,$C1667))</f>
        <v/>
      </c>
      <c r="H1667" s="18" t="str">
        <f>IF($S1667="","",INDEX(Transjer!$D$6:$D$125,$B1667))</f>
        <v/>
      </c>
      <c r="I1667" s="18" t="str">
        <f>IF($S1667="","",INDEX(Transjer!$E$6:$E$125,$B1667))</f>
        <v/>
      </c>
      <c r="J1667" s="19" t="str">
        <f>IF($S1667="","",INDEX(Skjermingsrenter!$B$6:$B$35,$C1667))</f>
        <v/>
      </c>
      <c r="K1667" s="20" t="str">
        <f t="shared" si="201"/>
        <v/>
      </c>
      <c r="L1667" s="21" t="str">
        <f>IF($S1667="","",IF($G1667&lt;YEAR($F1667),0,$H1667*SUMIFS(Utbytter!$D$6:$D$1005,Utbytter!$A$6:$A$1005,$E1667,Utbytter!$B$6:$B$1005,"&gt;="&amp;$K1667,Utbytter!$B$6:$B$1005,"&lt;="&amp;DATE($G1667,12,31))))</f>
        <v/>
      </c>
      <c r="M1667" s="21" t="str">
        <f t="shared" si="207"/>
        <v/>
      </c>
      <c r="N1667" s="21" t="str">
        <f t="shared" si="202"/>
        <v/>
      </c>
      <c r="O1667" s="21" t="str">
        <f t="shared" si="203"/>
        <v/>
      </c>
      <c r="P1667" s="21" t="str">
        <f t="shared" si="204"/>
        <v/>
      </c>
      <c r="Q1667" s="21" t="str">
        <f t="shared" si="205"/>
        <v/>
      </c>
      <c r="R1667" s="21" t="str">
        <f t="shared" si="206"/>
        <v/>
      </c>
      <c r="S1667" s="7" t="str">
        <f>IF(ROW()-5&lt;=Kontroll!$B$8,1,"")</f>
        <v/>
      </c>
    </row>
    <row r="1668" spans="1:19" x14ac:dyDescent="0.2">
      <c r="A1668" s="7" t="str">
        <f t="shared" si="200"/>
        <v/>
      </c>
      <c r="B1668" s="7" t="str">
        <f>IF($S1668="","",INT(($A1668-1)/Kontroll!$B$6)+1)</f>
        <v/>
      </c>
      <c r="C1668" s="7" t="str">
        <f>IF($S1668="","",MOD($A1668-1,Kontroll!$B$6)+1)</f>
        <v/>
      </c>
      <c r="D1668" s="15" t="str">
        <f>IF($S1668="","",INDEX(Transjer!$A$6:$A$125,$B1668))</f>
        <v/>
      </c>
      <c r="E1668" s="15" t="str">
        <f>IF($S1668="","",INDEX(Transjer!$B$6:$B$125,$B1668))</f>
        <v/>
      </c>
      <c r="F1668" s="16" t="str">
        <f>IF($S1668="","",INDEX(Transjer!$C$6:$C$125,$B1668))</f>
        <v/>
      </c>
      <c r="G1668" s="17" t="str">
        <f>IF($S1668="","",INDEX(Skjermingsrenter!$A$6:$A$35,$C1668))</f>
        <v/>
      </c>
      <c r="H1668" s="18" t="str">
        <f>IF($S1668="","",INDEX(Transjer!$D$6:$D$125,$B1668))</f>
        <v/>
      </c>
      <c r="I1668" s="18" t="str">
        <f>IF($S1668="","",INDEX(Transjer!$E$6:$E$125,$B1668))</f>
        <v/>
      </c>
      <c r="J1668" s="19" t="str">
        <f>IF($S1668="","",INDEX(Skjermingsrenter!$B$6:$B$35,$C1668))</f>
        <v/>
      </c>
      <c r="K1668" s="20" t="str">
        <f t="shared" si="201"/>
        <v/>
      </c>
      <c r="L1668" s="21" t="str">
        <f>IF($S1668="","",IF($G1668&lt;YEAR($F1668),0,$H1668*SUMIFS(Utbytter!$D$6:$D$1005,Utbytter!$A$6:$A$1005,$E1668,Utbytter!$B$6:$B$1005,"&gt;="&amp;$K1668,Utbytter!$B$6:$B$1005,"&lt;="&amp;DATE($G1668,12,31))))</f>
        <v/>
      </c>
      <c r="M1668" s="21" t="str">
        <f t="shared" si="207"/>
        <v/>
      </c>
      <c r="N1668" s="21" t="str">
        <f t="shared" si="202"/>
        <v/>
      </c>
      <c r="O1668" s="21" t="str">
        <f t="shared" si="203"/>
        <v/>
      </c>
      <c r="P1668" s="21" t="str">
        <f t="shared" si="204"/>
        <v/>
      </c>
      <c r="Q1668" s="21" t="str">
        <f t="shared" si="205"/>
        <v/>
      </c>
      <c r="R1668" s="21" t="str">
        <f t="shared" si="206"/>
        <v/>
      </c>
      <c r="S1668" s="7" t="str">
        <f>IF(ROW()-5&lt;=Kontroll!$B$8,1,"")</f>
        <v/>
      </c>
    </row>
    <row r="1669" spans="1:19" x14ac:dyDescent="0.2">
      <c r="A1669" s="7" t="str">
        <f t="shared" si="200"/>
        <v/>
      </c>
      <c r="B1669" s="7" t="str">
        <f>IF($S1669="","",INT(($A1669-1)/Kontroll!$B$6)+1)</f>
        <v/>
      </c>
      <c r="C1669" s="7" t="str">
        <f>IF($S1669="","",MOD($A1669-1,Kontroll!$B$6)+1)</f>
        <v/>
      </c>
      <c r="D1669" s="15" t="str">
        <f>IF($S1669="","",INDEX(Transjer!$A$6:$A$125,$B1669))</f>
        <v/>
      </c>
      <c r="E1669" s="15" t="str">
        <f>IF($S1669="","",INDEX(Transjer!$B$6:$B$125,$B1669))</f>
        <v/>
      </c>
      <c r="F1669" s="16" t="str">
        <f>IF($S1669="","",INDEX(Transjer!$C$6:$C$125,$B1669))</f>
        <v/>
      </c>
      <c r="G1669" s="17" t="str">
        <f>IF($S1669="","",INDEX(Skjermingsrenter!$A$6:$A$35,$C1669))</f>
        <v/>
      </c>
      <c r="H1669" s="18" t="str">
        <f>IF($S1669="","",INDEX(Transjer!$D$6:$D$125,$B1669))</f>
        <v/>
      </c>
      <c r="I1669" s="18" t="str">
        <f>IF($S1669="","",INDEX(Transjer!$E$6:$E$125,$B1669))</f>
        <v/>
      </c>
      <c r="J1669" s="19" t="str">
        <f>IF($S1669="","",INDEX(Skjermingsrenter!$B$6:$B$35,$C1669))</f>
        <v/>
      </c>
      <c r="K1669" s="20" t="str">
        <f t="shared" si="201"/>
        <v/>
      </c>
      <c r="L1669" s="21" t="str">
        <f>IF($S1669="","",IF($G1669&lt;YEAR($F1669),0,$H1669*SUMIFS(Utbytter!$D$6:$D$1005,Utbytter!$A$6:$A$1005,$E1669,Utbytter!$B$6:$B$1005,"&gt;="&amp;$K1669,Utbytter!$B$6:$B$1005,"&lt;="&amp;DATE($G1669,12,31))))</f>
        <v/>
      </c>
      <c r="M1669" s="21" t="str">
        <f t="shared" si="207"/>
        <v/>
      </c>
      <c r="N1669" s="21" t="str">
        <f t="shared" si="202"/>
        <v/>
      </c>
      <c r="O1669" s="21" t="str">
        <f t="shared" si="203"/>
        <v/>
      </c>
      <c r="P1669" s="21" t="str">
        <f t="shared" si="204"/>
        <v/>
      </c>
      <c r="Q1669" s="21" t="str">
        <f t="shared" si="205"/>
        <v/>
      </c>
      <c r="R1669" s="21" t="str">
        <f t="shared" si="206"/>
        <v/>
      </c>
      <c r="S1669" s="7" t="str">
        <f>IF(ROW()-5&lt;=Kontroll!$B$8,1,"")</f>
        <v/>
      </c>
    </row>
    <row r="1670" spans="1:19" x14ac:dyDescent="0.2">
      <c r="A1670" s="7" t="str">
        <f t="shared" ref="A1670:A1733" si="208">IF($S1670="","",ROW()-5)</f>
        <v/>
      </c>
      <c r="B1670" s="7" t="str">
        <f>IF($S1670="","",INT(($A1670-1)/Kontroll!$B$6)+1)</f>
        <v/>
      </c>
      <c r="C1670" s="7" t="str">
        <f>IF($S1670="","",MOD($A1670-1,Kontroll!$B$6)+1)</f>
        <v/>
      </c>
      <c r="D1670" s="15" t="str">
        <f>IF($S1670="","",INDEX(Transjer!$A$6:$A$125,$B1670))</f>
        <v/>
      </c>
      <c r="E1670" s="15" t="str">
        <f>IF($S1670="","",INDEX(Transjer!$B$6:$B$125,$B1670))</f>
        <v/>
      </c>
      <c r="F1670" s="16" t="str">
        <f>IF($S1670="","",INDEX(Transjer!$C$6:$C$125,$B1670))</f>
        <v/>
      </c>
      <c r="G1670" s="17" t="str">
        <f>IF($S1670="","",INDEX(Skjermingsrenter!$A$6:$A$35,$C1670))</f>
        <v/>
      </c>
      <c r="H1670" s="18" t="str">
        <f>IF($S1670="","",INDEX(Transjer!$D$6:$D$125,$B1670))</f>
        <v/>
      </c>
      <c r="I1670" s="18" t="str">
        <f>IF($S1670="","",INDEX(Transjer!$E$6:$E$125,$B1670))</f>
        <v/>
      </c>
      <c r="J1670" s="19" t="str">
        <f>IF($S1670="","",INDEX(Skjermingsrenter!$B$6:$B$35,$C1670))</f>
        <v/>
      </c>
      <c r="K1670" s="20" t="str">
        <f t="shared" ref="K1670:K1733" si="209">IF($S1670="","",MAX(DATE($G1670,1,1),$F1670))</f>
        <v/>
      </c>
      <c r="L1670" s="21" t="str">
        <f>IF($S1670="","",IF($G1670&lt;YEAR($F1670),0,$H1670*SUMIFS(Utbytter!$D$6:$D$1005,Utbytter!$A$6:$A$1005,$E1670,Utbytter!$B$6:$B$1005,"&gt;="&amp;$K1670,Utbytter!$B$6:$B$1005,"&lt;="&amp;DATE($G1670,12,31))))</f>
        <v/>
      </c>
      <c r="M1670" s="21" t="str">
        <f t="shared" si="207"/>
        <v/>
      </c>
      <c r="N1670" s="21" t="str">
        <f t="shared" ref="N1670:N1733" si="210">IF($S1670="","",IF($F1670&lt;=DATE($G1670,12,31),($I1670+$M1670)*$J1670,0))</f>
        <v/>
      </c>
      <c r="O1670" s="21" t="str">
        <f t="shared" ref="O1670:O1733" si="211">IF($S1670="","",$M1670+$N1670)</f>
        <v/>
      </c>
      <c r="P1670" s="21" t="str">
        <f t="shared" ref="P1670:P1733" si="212">IF($S1670="","",MIN($L1670,$O1670))</f>
        <v/>
      </c>
      <c r="Q1670" s="21" t="str">
        <f t="shared" ref="Q1670:Q1733" si="213">IF($S1670="","",$O1670-$P1670)</f>
        <v/>
      </c>
      <c r="R1670" s="21" t="str">
        <f t="shared" ref="R1670:R1733" si="214">IF($S1670="","",$L1670-$P1670)</f>
        <v/>
      </c>
      <c r="S1670" s="7" t="str">
        <f>IF(ROW()-5&lt;=Kontroll!$B$8,1,"")</f>
        <v/>
      </c>
    </row>
    <row r="1671" spans="1:19" x14ac:dyDescent="0.2">
      <c r="A1671" s="7" t="str">
        <f t="shared" si="208"/>
        <v/>
      </c>
      <c r="B1671" s="7" t="str">
        <f>IF($S1671="","",INT(($A1671-1)/Kontroll!$B$6)+1)</f>
        <v/>
      </c>
      <c r="C1671" s="7" t="str">
        <f>IF($S1671="","",MOD($A1671-1,Kontroll!$B$6)+1)</f>
        <v/>
      </c>
      <c r="D1671" s="15" t="str">
        <f>IF($S1671="","",INDEX(Transjer!$A$6:$A$125,$B1671))</f>
        <v/>
      </c>
      <c r="E1671" s="15" t="str">
        <f>IF($S1671="","",INDEX(Transjer!$B$6:$B$125,$B1671))</f>
        <v/>
      </c>
      <c r="F1671" s="16" t="str">
        <f>IF($S1671="","",INDEX(Transjer!$C$6:$C$125,$B1671))</f>
        <v/>
      </c>
      <c r="G1671" s="17" t="str">
        <f>IF($S1671="","",INDEX(Skjermingsrenter!$A$6:$A$35,$C1671))</f>
        <v/>
      </c>
      <c r="H1671" s="18" t="str">
        <f>IF($S1671="","",INDEX(Transjer!$D$6:$D$125,$B1671))</f>
        <v/>
      </c>
      <c r="I1671" s="18" t="str">
        <f>IF($S1671="","",INDEX(Transjer!$E$6:$E$125,$B1671))</f>
        <v/>
      </c>
      <c r="J1671" s="19" t="str">
        <f>IF($S1671="","",INDEX(Skjermingsrenter!$B$6:$B$35,$C1671))</f>
        <v/>
      </c>
      <c r="K1671" s="20" t="str">
        <f t="shared" si="209"/>
        <v/>
      </c>
      <c r="L1671" s="21" t="str">
        <f>IF($S1671="","",IF($G1671&lt;YEAR($F1671),0,$H1671*SUMIFS(Utbytter!$D$6:$D$1005,Utbytter!$A$6:$A$1005,$E1671,Utbytter!$B$6:$B$1005,"&gt;="&amp;$K1671,Utbytter!$B$6:$B$1005,"&lt;="&amp;DATE($G1671,12,31))))</f>
        <v/>
      </c>
      <c r="M1671" s="21" t="str">
        <f t="shared" ref="M1671:M1734" si="215">IF($S1671="","",IF($C1671=1,0,IF($D1671=$D1670,$Q1670,0)))</f>
        <v/>
      </c>
      <c r="N1671" s="21" t="str">
        <f t="shared" si="210"/>
        <v/>
      </c>
      <c r="O1671" s="21" t="str">
        <f t="shared" si="211"/>
        <v/>
      </c>
      <c r="P1671" s="21" t="str">
        <f t="shared" si="212"/>
        <v/>
      </c>
      <c r="Q1671" s="21" t="str">
        <f t="shared" si="213"/>
        <v/>
      </c>
      <c r="R1671" s="21" t="str">
        <f t="shared" si="214"/>
        <v/>
      </c>
      <c r="S1671" s="7" t="str">
        <f>IF(ROW()-5&lt;=Kontroll!$B$8,1,"")</f>
        <v/>
      </c>
    </row>
    <row r="1672" spans="1:19" x14ac:dyDescent="0.2">
      <c r="A1672" s="7" t="str">
        <f t="shared" si="208"/>
        <v/>
      </c>
      <c r="B1672" s="7" t="str">
        <f>IF($S1672="","",INT(($A1672-1)/Kontroll!$B$6)+1)</f>
        <v/>
      </c>
      <c r="C1672" s="7" t="str">
        <f>IF($S1672="","",MOD($A1672-1,Kontroll!$B$6)+1)</f>
        <v/>
      </c>
      <c r="D1672" s="15" t="str">
        <f>IF($S1672="","",INDEX(Transjer!$A$6:$A$125,$B1672))</f>
        <v/>
      </c>
      <c r="E1672" s="15" t="str">
        <f>IF($S1672="","",INDEX(Transjer!$B$6:$B$125,$B1672))</f>
        <v/>
      </c>
      <c r="F1672" s="16" t="str">
        <f>IF($S1672="","",INDEX(Transjer!$C$6:$C$125,$B1672))</f>
        <v/>
      </c>
      <c r="G1672" s="17" t="str">
        <f>IF($S1672="","",INDEX(Skjermingsrenter!$A$6:$A$35,$C1672))</f>
        <v/>
      </c>
      <c r="H1672" s="18" t="str">
        <f>IF($S1672="","",INDEX(Transjer!$D$6:$D$125,$B1672))</f>
        <v/>
      </c>
      <c r="I1672" s="18" t="str">
        <f>IF($S1672="","",INDEX(Transjer!$E$6:$E$125,$B1672))</f>
        <v/>
      </c>
      <c r="J1672" s="19" t="str">
        <f>IF($S1672="","",INDEX(Skjermingsrenter!$B$6:$B$35,$C1672))</f>
        <v/>
      </c>
      <c r="K1672" s="20" t="str">
        <f t="shared" si="209"/>
        <v/>
      </c>
      <c r="L1672" s="21" t="str">
        <f>IF($S1672="","",IF($G1672&lt;YEAR($F1672),0,$H1672*SUMIFS(Utbytter!$D$6:$D$1005,Utbytter!$A$6:$A$1005,$E1672,Utbytter!$B$6:$B$1005,"&gt;="&amp;$K1672,Utbytter!$B$6:$B$1005,"&lt;="&amp;DATE($G1672,12,31))))</f>
        <v/>
      </c>
      <c r="M1672" s="21" t="str">
        <f t="shared" si="215"/>
        <v/>
      </c>
      <c r="N1672" s="21" t="str">
        <f t="shared" si="210"/>
        <v/>
      </c>
      <c r="O1672" s="21" t="str">
        <f t="shared" si="211"/>
        <v/>
      </c>
      <c r="P1672" s="21" t="str">
        <f t="shared" si="212"/>
        <v/>
      </c>
      <c r="Q1672" s="21" t="str">
        <f t="shared" si="213"/>
        <v/>
      </c>
      <c r="R1672" s="21" t="str">
        <f t="shared" si="214"/>
        <v/>
      </c>
      <c r="S1672" s="7" t="str">
        <f>IF(ROW()-5&lt;=Kontroll!$B$8,1,"")</f>
        <v/>
      </c>
    </row>
    <row r="1673" spans="1:19" x14ac:dyDescent="0.2">
      <c r="A1673" s="7" t="str">
        <f t="shared" si="208"/>
        <v/>
      </c>
      <c r="B1673" s="7" t="str">
        <f>IF($S1673="","",INT(($A1673-1)/Kontroll!$B$6)+1)</f>
        <v/>
      </c>
      <c r="C1673" s="7" t="str">
        <f>IF($S1673="","",MOD($A1673-1,Kontroll!$B$6)+1)</f>
        <v/>
      </c>
      <c r="D1673" s="15" t="str">
        <f>IF($S1673="","",INDEX(Transjer!$A$6:$A$125,$B1673))</f>
        <v/>
      </c>
      <c r="E1673" s="15" t="str">
        <f>IF($S1673="","",INDEX(Transjer!$B$6:$B$125,$B1673))</f>
        <v/>
      </c>
      <c r="F1673" s="16" t="str">
        <f>IF($S1673="","",INDEX(Transjer!$C$6:$C$125,$B1673))</f>
        <v/>
      </c>
      <c r="G1673" s="17" t="str">
        <f>IF($S1673="","",INDEX(Skjermingsrenter!$A$6:$A$35,$C1673))</f>
        <v/>
      </c>
      <c r="H1673" s="18" t="str">
        <f>IF($S1673="","",INDEX(Transjer!$D$6:$D$125,$B1673))</f>
        <v/>
      </c>
      <c r="I1673" s="18" t="str">
        <f>IF($S1673="","",INDEX(Transjer!$E$6:$E$125,$B1673))</f>
        <v/>
      </c>
      <c r="J1673" s="19" t="str">
        <f>IF($S1673="","",INDEX(Skjermingsrenter!$B$6:$B$35,$C1673))</f>
        <v/>
      </c>
      <c r="K1673" s="20" t="str">
        <f t="shared" si="209"/>
        <v/>
      </c>
      <c r="L1673" s="21" t="str">
        <f>IF($S1673="","",IF($G1673&lt;YEAR($F1673),0,$H1673*SUMIFS(Utbytter!$D$6:$D$1005,Utbytter!$A$6:$A$1005,$E1673,Utbytter!$B$6:$B$1005,"&gt;="&amp;$K1673,Utbytter!$B$6:$B$1005,"&lt;="&amp;DATE($G1673,12,31))))</f>
        <v/>
      </c>
      <c r="M1673" s="21" t="str">
        <f t="shared" si="215"/>
        <v/>
      </c>
      <c r="N1673" s="21" t="str">
        <f t="shared" si="210"/>
        <v/>
      </c>
      <c r="O1673" s="21" t="str">
        <f t="shared" si="211"/>
        <v/>
      </c>
      <c r="P1673" s="21" t="str">
        <f t="shared" si="212"/>
        <v/>
      </c>
      <c r="Q1673" s="21" t="str">
        <f t="shared" si="213"/>
        <v/>
      </c>
      <c r="R1673" s="21" t="str">
        <f t="shared" si="214"/>
        <v/>
      </c>
      <c r="S1673" s="7" t="str">
        <f>IF(ROW()-5&lt;=Kontroll!$B$8,1,"")</f>
        <v/>
      </c>
    </row>
    <row r="1674" spans="1:19" x14ac:dyDescent="0.2">
      <c r="A1674" s="7" t="str">
        <f t="shared" si="208"/>
        <v/>
      </c>
      <c r="B1674" s="7" t="str">
        <f>IF($S1674="","",INT(($A1674-1)/Kontroll!$B$6)+1)</f>
        <v/>
      </c>
      <c r="C1674" s="7" t="str">
        <f>IF($S1674="","",MOD($A1674-1,Kontroll!$B$6)+1)</f>
        <v/>
      </c>
      <c r="D1674" s="15" t="str">
        <f>IF($S1674="","",INDEX(Transjer!$A$6:$A$125,$B1674))</f>
        <v/>
      </c>
      <c r="E1674" s="15" t="str">
        <f>IF($S1674="","",INDEX(Transjer!$B$6:$B$125,$B1674))</f>
        <v/>
      </c>
      <c r="F1674" s="16" t="str">
        <f>IF($S1674="","",INDEX(Transjer!$C$6:$C$125,$B1674))</f>
        <v/>
      </c>
      <c r="G1674" s="17" t="str">
        <f>IF($S1674="","",INDEX(Skjermingsrenter!$A$6:$A$35,$C1674))</f>
        <v/>
      </c>
      <c r="H1674" s="18" t="str">
        <f>IF($S1674="","",INDEX(Transjer!$D$6:$D$125,$B1674))</f>
        <v/>
      </c>
      <c r="I1674" s="18" t="str">
        <f>IF($S1674="","",INDEX(Transjer!$E$6:$E$125,$B1674))</f>
        <v/>
      </c>
      <c r="J1674" s="19" t="str">
        <f>IF($S1674="","",INDEX(Skjermingsrenter!$B$6:$B$35,$C1674))</f>
        <v/>
      </c>
      <c r="K1674" s="20" t="str">
        <f t="shared" si="209"/>
        <v/>
      </c>
      <c r="L1674" s="21" t="str">
        <f>IF($S1674="","",IF($G1674&lt;YEAR($F1674),0,$H1674*SUMIFS(Utbytter!$D$6:$D$1005,Utbytter!$A$6:$A$1005,$E1674,Utbytter!$B$6:$B$1005,"&gt;="&amp;$K1674,Utbytter!$B$6:$B$1005,"&lt;="&amp;DATE($G1674,12,31))))</f>
        <v/>
      </c>
      <c r="M1674" s="21" t="str">
        <f t="shared" si="215"/>
        <v/>
      </c>
      <c r="N1674" s="21" t="str">
        <f t="shared" si="210"/>
        <v/>
      </c>
      <c r="O1674" s="21" t="str">
        <f t="shared" si="211"/>
        <v/>
      </c>
      <c r="P1674" s="21" t="str">
        <f t="shared" si="212"/>
        <v/>
      </c>
      <c r="Q1674" s="21" t="str">
        <f t="shared" si="213"/>
        <v/>
      </c>
      <c r="R1674" s="21" t="str">
        <f t="shared" si="214"/>
        <v/>
      </c>
      <c r="S1674" s="7" t="str">
        <f>IF(ROW()-5&lt;=Kontroll!$B$8,1,"")</f>
        <v/>
      </c>
    </row>
    <row r="1675" spans="1:19" x14ac:dyDescent="0.2">
      <c r="A1675" s="7" t="str">
        <f t="shared" si="208"/>
        <v/>
      </c>
      <c r="B1675" s="7" t="str">
        <f>IF($S1675="","",INT(($A1675-1)/Kontroll!$B$6)+1)</f>
        <v/>
      </c>
      <c r="C1675" s="7" t="str">
        <f>IF($S1675="","",MOD($A1675-1,Kontroll!$B$6)+1)</f>
        <v/>
      </c>
      <c r="D1675" s="15" t="str">
        <f>IF($S1675="","",INDEX(Transjer!$A$6:$A$125,$B1675))</f>
        <v/>
      </c>
      <c r="E1675" s="15" t="str">
        <f>IF($S1675="","",INDEX(Transjer!$B$6:$B$125,$B1675))</f>
        <v/>
      </c>
      <c r="F1675" s="16" t="str">
        <f>IF($S1675="","",INDEX(Transjer!$C$6:$C$125,$B1675))</f>
        <v/>
      </c>
      <c r="G1675" s="17" t="str">
        <f>IF($S1675="","",INDEX(Skjermingsrenter!$A$6:$A$35,$C1675))</f>
        <v/>
      </c>
      <c r="H1675" s="18" t="str">
        <f>IF($S1675="","",INDEX(Transjer!$D$6:$D$125,$B1675))</f>
        <v/>
      </c>
      <c r="I1675" s="18" t="str">
        <f>IF($S1675="","",INDEX(Transjer!$E$6:$E$125,$B1675))</f>
        <v/>
      </c>
      <c r="J1675" s="19" t="str">
        <f>IF($S1675="","",INDEX(Skjermingsrenter!$B$6:$B$35,$C1675))</f>
        <v/>
      </c>
      <c r="K1675" s="20" t="str">
        <f t="shared" si="209"/>
        <v/>
      </c>
      <c r="L1675" s="21" t="str">
        <f>IF($S1675="","",IF($G1675&lt;YEAR($F1675),0,$H1675*SUMIFS(Utbytter!$D$6:$D$1005,Utbytter!$A$6:$A$1005,$E1675,Utbytter!$B$6:$B$1005,"&gt;="&amp;$K1675,Utbytter!$B$6:$B$1005,"&lt;="&amp;DATE($G1675,12,31))))</f>
        <v/>
      </c>
      <c r="M1675" s="21" t="str">
        <f t="shared" si="215"/>
        <v/>
      </c>
      <c r="N1675" s="21" t="str">
        <f t="shared" si="210"/>
        <v/>
      </c>
      <c r="O1675" s="21" t="str">
        <f t="shared" si="211"/>
        <v/>
      </c>
      <c r="P1675" s="21" t="str">
        <f t="shared" si="212"/>
        <v/>
      </c>
      <c r="Q1675" s="21" t="str">
        <f t="shared" si="213"/>
        <v/>
      </c>
      <c r="R1675" s="21" t="str">
        <f t="shared" si="214"/>
        <v/>
      </c>
      <c r="S1675" s="7" t="str">
        <f>IF(ROW()-5&lt;=Kontroll!$B$8,1,"")</f>
        <v/>
      </c>
    </row>
    <row r="1676" spans="1:19" x14ac:dyDescent="0.2">
      <c r="A1676" s="7" t="str">
        <f t="shared" si="208"/>
        <v/>
      </c>
      <c r="B1676" s="7" t="str">
        <f>IF($S1676="","",INT(($A1676-1)/Kontroll!$B$6)+1)</f>
        <v/>
      </c>
      <c r="C1676" s="7" t="str">
        <f>IF($S1676="","",MOD($A1676-1,Kontroll!$B$6)+1)</f>
        <v/>
      </c>
      <c r="D1676" s="15" t="str">
        <f>IF($S1676="","",INDEX(Transjer!$A$6:$A$125,$B1676))</f>
        <v/>
      </c>
      <c r="E1676" s="15" t="str">
        <f>IF($S1676="","",INDEX(Transjer!$B$6:$B$125,$B1676))</f>
        <v/>
      </c>
      <c r="F1676" s="16" t="str">
        <f>IF($S1676="","",INDEX(Transjer!$C$6:$C$125,$B1676))</f>
        <v/>
      </c>
      <c r="G1676" s="17" t="str">
        <f>IF($S1676="","",INDEX(Skjermingsrenter!$A$6:$A$35,$C1676))</f>
        <v/>
      </c>
      <c r="H1676" s="18" t="str">
        <f>IF($S1676="","",INDEX(Transjer!$D$6:$D$125,$B1676))</f>
        <v/>
      </c>
      <c r="I1676" s="18" t="str">
        <f>IF($S1676="","",INDEX(Transjer!$E$6:$E$125,$B1676))</f>
        <v/>
      </c>
      <c r="J1676" s="19" t="str">
        <f>IF($S1676="","",INDEX(Skjermingsrenter!$B$6:$B$35,$C1676))</f>
        <v/>
      </c>
      <c r="K1676" s="20" t="str">
        <f t="shared" si="209"/>
        <v/>
      </c>
      <c r="L1676" s="21" t="str">
        <f>IF($S1676="","",IF($G1676&lt;YEAR($F1676),0,$H1676*SUMIFS(Utbytter!$D$6:$D$1005,Utbytter!$A$6:$A$1005,$E1676,Utbytter!$B$6:$B$1005,"&gt;="&amp;$K1676,Utbytter!$B$6:$B$1005,"&lt;="&amp;DATE($G1676,12,31))))</f>
        <v/>
      </c>
      <c r="M1676" s="21" t="str">
        <f t="shared" si="215"/>
        <v/>
      </c>
      <c r="N1676" s="21" t="str">
        <f t="shared" si="210"/>
        <v/>
      </c>
      <c r="O1676" s="21" t="str">
        <f t="shared" si="211"/>
        <v/>
      </c>
      <c r="P1676" s="21" t="str">
        <f t="shared" si="212"/>
        <v/>
      </c>
      <c r="Q1676" s="21" t="str">
        <f t="shared" si="213"/>
        <v/>
      </c>
      <c r="R1676" s="21" t="str">
        <f t="shared" si="214"/>
        <v/>
      </c>
      <c r="S1676" s="7" t="str">
        <f>IF(ROW()-5&lt;=Kontroll!$B$8,1,"")</f>
        <v/>
      </c>
    </row>
    <row r="1677" spans="1:19" x14ac:dyDescent="0.2">
      <c r="A1677" s="7" t="str">
        <f t="shared" si="208"/>
        <v/>
      </c>
      <c r="B1677" s="7" t="str">
        <f>IF($S1677="","",INT(($A1677-1)/Kontroll!$B$6)+1)</f>
        <v/>
      </c>
      <c r="C1677" s="7" t="str">
        <f>IF($S1677="","",MOD($A1677-1,Kontroll!$B$6)+1)</f>
        <v/>
      </c>
      <c r="D1677" s="15" t="str">
        <f>IF($S1677="","",INDEX(Transjer!$A$6:$A$125,$B1677))</f>
        <v/>
      </c>
      <c r="E1677" s="15" t="str">
        <f>IF($S1677="","",INDEX(Transjer!$B$6:$B$125,$B1677))</f>
        <v/>
      </c>
      <c r="F1677" s="16" t="str">
        <f>IF($S1677="","",INDEX(Transjer!$C$6:$C$125,$B1677))</f>
        <v/>
      </c>
      <c r="G1677" s="17" t="str">
        <f>IF($S1677="","",INDEX(Skjermingsrenter!$A$6:$A$35,$C1677))</f>
        <v/>
      </c>
      <c r="H1677" s="18" t="str">
        <f>IF($S1677="","",INDEX(Transjer!$D$6:$D$125,$B1677))</f>
        <v/>
      </c>
      <c r="I1677" s="18" t="str">
        <f>IF($S1677="","",INDEX(Transjer!$E$6:$E$125,$B1677))</f>
        <v/>
      </c>
      <c r="J1677" s="19" t="str">
        <f>IF($S1677="","",INDEX(Skjermingsrenter!$B$6:$B$35,$C1677))</f>
        <v/>
      </c>
      <c r="K1677" s="20" t="str">
        <f t="shared" si="209"/>
        <v/>
      </c>
      <c r="L1677" s="21" t="str">
        <f>IF($S1677="","",IF($G1677&lt;YEAR($F1677),0,$H1677*SUMIFS(Utbytter!$D$6:$D$1005,Utbytter!$A$6:$A$1005,$E1677,Utbytter!$B$6:$B$1005,"&gt;="&amp;$K1677,Utbytter!$B$6:$B$1005,"&lt;="&amp;DATE($G1677,12,31))))</f>
        <v/>
      </c>
      <c r="M1677" s="21" t="str">
        <f t="shared" si="215"/>
        <v/>
      </c>
      <c r="N1677" s="21" t="str">
        <f t="shared" si="210"/>
        <v/>
      </c>
      <c r="O1677" s="21" t="str">
        <f t="shared" si="211"/>
        <v/>
      </c>
      <c r="P1677" s="21" t="str">
        <f t="shared" si="212"/>
        <v/>
      </c>
      <c r="Q1677" s="21" t="str">
        <f t="shared" si="213"/>
        <v/>
      </c>
      <c r="R1677" s="21" t="str">
        <f t="shared" si="214"/>
        <v/>
      </c>
      <c r="S1677" s="7" t="str">
        <f>IF(ROW()-5&lt;=Kontroll!$B$8,1,"")</f>
        <v/>
      </c>
    </row>
    <row r="1678" spans="1:19" x14ac:dyDescent="0.2">
      <c r="A1678" s="7" t="str">
        <f t="shared" si="208"/>
        <v/>
      </c>
      <c r="B1678" s="7" t="str">
        <f>IF($S1678="","",INT(($A1678-1)/Kontroll!$B$6)+1)</f>
        <v/>
      </c>
      <c r="C1678" s="7" t="str">
        <f>IF($S1678="","",MOD($A1678-1,Kontroll!$B$6)+1)</f>
        <v/>
      </c>
      <c r="D1678" s="15" t="str">
        <f>IF($S1678="","",INDEX(Transjer!$A$6:$A$125,$B1678))</f>
        <v/>
      </c>
      <c r="E1678" s="15" t="str">
        <f>IF($S1678="","",INDEX(Transjer!$B$6:$B$125,$B1678))</f>
        <v/>
      </c>
      <c r="F1678" s="16" t="str">
        <f>IF($S1678="","",INDEX(Transjer!$C$6:$C$125,$B1678))</f>
        <v/>
      </c>
      <c r="G1678" s="17" t="str">
        <f>IF($S1678="","",INDEX(Skjermingsrenter!$A$6:$A$35,$C1678))</f>
        <v/>
      </c>
      <c r="H1678" s="18" t="str">
        <f>IF($S1678="","",INDEX(Transjer!$D$6:$D$125,$B1678))</f>
        <v/>
      </c>
      <c r="I1678" s="18" t="str">
        <f>IF($S1678="","",INDEX(Transjer!$E$6:$E$125,$B1678))</f>
        <v/>
      </c>
      <c r="J1678" s="19" t="str">
        <f>IF($S1678="","",INDEX(Skjermingsrenter!$B$6:$B$35,$C1678))</f>
        <v/>
      </c>
      <c r="K1678" s="20" t="str">
        <f t="shared" si="209"/>
        <v/>
      </c>
      <c r="L1678" s="21" t="str">
        <f>IF($S1678="","",IF($G1678&lt;YEAR($F1678),0,$H1678*SUMIFS(Utbytter!$D$6:$D$1005,Utbytter!$A$6:$A$1005,$E1678,Utbytter!$B$6:$B$1005,"&gt;="&amp;$K1678,Utbytter!$B$6:$B$1005,"&lt;="&amp;DATE($G1678,12,31))))</f>
        <v/>
      </c>
      <c r="M1678" s="21" t="str">
        <f t="shared" si="215"/>
        <v/>
      </c>
      <c r="N1678" s="21" t="str">
        <f t="shared" si="210"/>
        <v/>
      </c>
      <c r="O1678" s="21" t="str">
        <f t="shared" si="211"/>
        <v/>
      </c>
      <c r="P1678" s="21" t="str">
        <f t="shared" si="212"/>
        <v/>
      </c>
      <c r="Q1678" s="21" t="str">
        <f t="shared" si="213"/>
        <v/>
      </c>
      <c r="R1678" s="21" t="str">
        <f t="shared" si="214"/>
        <v/>
      </c>
      <c r="S1678" s="7" t="str">
        <f>IF(ROW()-5&lt;=Kontroll!$B$8,1,"")</f>
        <v/>
      </c>
    </row>
    <row r="1679" spans="1:19" x14ac:dyDescent="0.2">
      <c r="A1679" s="7" t="str">
        <f t="shared" si="208"/>
        <v/>
      </c>
      <c r="B1679" s="7" t="str">
        <f>IF($S1679="","",INT(($A1679-1)/Kontroll!$B$6)+1)</f>
        <v/>
      </c>
      <c r="C1679" s="7" t="str">
        <f>IF($S1679="","",MOD($A1679-1,Kontroll!$B$6)+1)</f>
        <v/>
      </c>
      <c r="D1679" s="15" t="str">
        <f>IF($S1679="","",INDEX(Transjer!$A$6:$A$125,$B1679))</f>
        <v/>
      </c>
      <c r="E1679" s="15" t="str">
        <f>IF($S1679="","",INDEX(Transjer!$B$6:$B$125,$B1679))</f>
        <v/>
      </c>
      <c r="F1679" s="16" t="str">
        <f>IF($S1679="","",INDEX(Transjer!$C$6:$C$125,$B1679))</f>
        <v/>
      </c>
      <c r="G1679" s="17" t="str">
        <f>IF($S1679="","",INDEX(Skjermingsrenter!$A$6:$A$35,$C1679))</f>
        <v/>
      </c>
      <c r="H1679" s="18" t="str">
        <f>IF($S1679="","",INDEX(Transjer!$D$6:$D$125,$B1679))</f>
        <v/>
      </c>
      <c r="I1679" s="18" t="str">
        <f>IF($S1679="","",INDEX(Transjer!$E$6:$E$125,$B1679))</f>
        <v/>
      </c>
      <c r="J1679" s="19" t="str">
        <f>IF($S1679="","",INDEX(Skjermingsrenter!$B$6:$B$35,$C1679))</f>
        <v/>
      </c>
      <c r="K1679" s="20" t="str">
        <f t="shared" si="209"/>
        <v/>
      </c>
      <c r="L1679" s="21" t="str">
        <f>IF($S1679="","",IF($G1679&lt;YEAR($F1679),0,$H1679*SUMIFS(Utbytter!$D$6:$D$1005,Utbytter!$A$6:$A$1005,$E1679,Utbytter!$B$6:$B$1005,"&gt;="&amp;$K1679,Utbytter!$B$6:$B$1005,"&lt;="&amp;DATE($G1679,12,31))))</f>
        <v/>
      </c>
      <c r="M1679" s="21" t="str">
        <f t="shared" si="215"/>
        <v/>
      </c>
      <c r="N1679" s="21" t="str">
        <f t="shared" si="210"/>
        <v/>
      </c>
      <c r="O1679" s="21" t="str">
        <f t="shared" si="211"/>
        <v/>
      </c>
      <c r="P1679" s="21" t="str">
        <f t="shared" si="212"/>
        <v/>
      </c>
      <c r="Q1679" s="21" t="str">
        <f t="shared" si="213"/>
        <v/>
      </c>
      <c r="R1679" s="21" t="str">
        <f t="shared" si="214"/>
        <v/>
      </c>
      <c r="S1679" s="7" t="str">
        <f>IF(ROW()-5&lt;=Kontroll!$B$8,1,"")</f>
        <v/>
      </c>
    </row>
    <row r="1680" spans="1:19" x14ac:dyDescent="0.2">
      <c r="A1680" s="7" t="str">
        <f t="shared" si="208"/>
        <v/>
      </c>
      <c r="B1680" s="7" t="str">
        <f>IF($S1680="","",INT(($A1680-1)/Kontroll!$B$6)+1)</f>
        <v/>
      </c>
      <c r="C1680" s="7" t="str">
        <f>IF($S1680="","",MOD($A1680-1,Kontroll!$B$6)+1)</f>
        <v/>
      </c>
      <c r="D1680" s="15" t="str">
        <f>IF($S1680="","",INDEX(Transjer!$A$6:$A$125,$B1680))</f>
        <v/>
      </c>
      <c r="E1680" s="15" t="str">
        <f>IF($S1680="","",INDEX(Transjer!$B$6:$B$125,$B1680))</f>
        <v/>
      </c>
      <c r="F1680" s="16" t="str">
        <f>IF($S1680="","",INDEX(Transjer!$C$6:$C$125,$B1680))</f>
        <v/>
      </c>
      <c r="G1680" s="17" t="str">
        <f>IF($S1680="","",INDEX(Skjermingsrenter!$A$6:$A$35,$C1680))</f>
        <v/>
      </c>
      <c r="H1680" s="18" t="str">
        <f>IF($S1680="","",INDEX(Transjer!$D$6:$D$125,$B1680))</f>
        <v/>
      </c>
      <c r="I1680" s="18" t="str">
        <f>IF($S1680="","",INDEX(Transjer!$E$6:$E$125,$B1680))</f>
        <v/>
      </c>
      <c r="J1680" s="19" t="str">
        <f>IF($S1680="","",INDEX(Skjermingsrenter!$B$6:$B$35,$C1680))</f>
        <v/>
      </c>
      <c r="K1680" s="20" t="str">
        <f t="shared" si="209"/>
        <v/>
      </c>
      <c r="L1680" s="21" t="str">
        <f>IF($S1680="","",IF($G1680&lt;YEAR($F1680),0,$H1680*SUMIFS(Utbytter!$D$6:$D$1005,Utbytter!$A$6:$A$1005,$E1680,Utbytter!$B$6:$B$1005,"&gt;="&amp;$K1680,Utbytter!$B$6:$B$1005,"&lt;="&amp;DATE($G1680,12,31))))</f>
        <v/>
      </c>
      <c r="M1680" s="21" t="str">
        <f t="shared" si="215"/>
        <v/>
      </c>
      <c r="N1680" s="21" t="str">
        <f t="shared" si="210"/>
        <v/>
      </c>
      <c r="O1680" s="21" t="str">
        <f t="shared" si="211"/>
        <v/>
      </c>
      <c r="P1680" s="21" t="str">
        <f t="shared" si="212"/>
        <v/>
      </c>
      <c r="Q1680" s="21" t="str">
        <f t="shared" si="213"/>
        <v/>
      </c>
      <c r="R1680" s="21" t="str">
        <f t="shared" si="214"/>
        <v/>
      </c>
      <c r="S1680" s="7" t="str">
        <f>IF(ROW()-5&lt;=Kontroll!$B$8,1,"")</f>
        <v/>
      </c>
    </row>
    <row r="1681" spans="1:19" x14ac:dyDescent="0.2">
      <c r="A1681" s="7" t="str">
        <f t="shared" si="208"/>
        <v/>
      </c>
      <c r="B1681" s="7" t="str">
        <f>IF($S1681="","",INT(($A1681-1)/Kontroll!$B$6)+1)</f>
        <v/>
      </c>
      <c r="C1681" s="7" t="str">
        <f>IF($S1681="","",MOD($A1681-1,Kontroll!$B$6)+1)</f>
        <v/>
      </c>
      <c r="D1681" s="15" t="str">
        <f>IF($S1681="","",INDEX(Transjer!$A$6:$A$125,$B1681))</f>
        <v/>
      </c>
      <c r="E1681" s="15" t="str">
        <f>IF($S1681="","",INDEX(Transjer!$B$6:$B$125,$B1681))</f>
        <v/>
      </c>
      <c r="F1681" s="16" t="str">
        <f>IF($S1681="","",INDEX(Transjer!$C$6:$C$125,$B1681))</f>
        <v/>
      </c>
      <c r="G1681" s="17" t="str">
        <f>IF($S1681="","",INDEX(Skjermingsrenter!$A$6:$A$35,$C1681))</f>
        <v/>
      </c>
      <c r="H1681" s="18" t="str">
        <f>IF($S1681="","",INDEX(Transjer!$D$6:$D$125,$B1681))</f>
        <v/>
      </c>
      <c r="I1681" s="18" t="str">
        <f>IF($S1681="","",INDEX(Transjer!$E$6:$E$125,$B1681))</f>
        <v/>
      </c>
      <c r="J1681" s="19" t="str">
        <f>IF($S1681="","",INDEX(Skjermingsrenter!$B$6:$B$35,$C1681))</f>
        <v/>
      </c>
      <c r="K1681" s="20" t="str">
        <f t="shared" si="209"/>
        <v/>
      </c>
      <c r="L1681" s="21" t="str">
        <f>IF($S1681="","",IF($G1681&lt;YEAR($F1681),0,$H1681*SUMIFS(Utbytter!$D$6:$D$1005,Utbytter!$A$6:$A$1005,$E1681,Utbytter!$B$6:$B$1005,"&gt;="&amp;$K1681,Utbytter!$B$6:$B$1005,"&lt;="&amp;DATE($G1681,12,31))))</f>
        <v/>
      </c>
      <c r="M1681" s="21" t="str">
        <f t="shared" si="215"/>
        <v/>
      </c>
      <c r="N1681" s="21" t="str">
        <f t="shared" si="210"/>
        <v/>
      </c>
      <c r="O1681" s="21" t="str">
        <f t="shared" si="211"/>
        <v/>
      </c>
      <c r="P1681" s="21" t="str">
        <f t="shared" si="212"/>
        <v/>
      </c>
      <c r="Q1681" s="21" t="str">
        <f t="shared" si="213"/>
        <v/>
      </c>
      <c r="R1681" s="21" t="str">
        <f t="shared" si="214"/>
        <v/>
      </c>
      <c r="S1681" s="7" t="str">
        <f>IF(ROW()-5&lt;=Kontroll!$B$8,1,"")</f>
        <v/>
      </c>
    </row>
    <row r="1682" spans="1:19" x14ac:dyDescent="0.2">
      <c r="A1682" s="7" t="str">
        <f t="shared" si="208"/>
        <v/>
      </c>
      <c r="B1682" s="7" t="str">
        <f>IF($S1682="","",INT(($A1682-1)/Kontroll!$B$6)+1)</f>
        <v/>
      </c>
      <c r="C1682" s="7" t="str">
        <f>IF($S1682="","",MOD($A1682-1,Kontroll!$B$6)+1)</f>
        <v/>
      </c>
      <c r="D1682" s="15" t="str">
        <f>IF($S1682="","",INDEX(Transjer!$A$6:$A$125,$B1682))</f>
        <v/>
      </c>
      <c r="E1682" s="15" t="str">
        <f>IF($S1682="","",INDEX(Transjer!$B$6:$B$125,$B1682))</f>
        <v/>
      </c>
      <c r="F1682" s="16" t="str">
        <f>IF($S1682="","",INDEX(Transjer!$C$6:$C$125,$B1682))</f>
        <v/>
      </c>
      <c r="G1682" s="17" t="str">
        <f>IF($S1682="","",INDEX(Skjermingsrenter!$A$6:$A$35,$C1682))</f>
        <v/>
      </c>
      <c r="H1682" s="18" t="str">
        <f>IF($S1682="","",INDEX(Transjer!$D$6:$D$125,$B1682))</f>
        <v/>
      </c>
      <c r="I1682" s="18" t="str">
        <f>IF($S1682="","",INDEX(Transjer!$E$6:$E$125,$B1682))</f>
        <v/>
      </c>
      <c r="J1682" s="19" t="str">
        <f>IF($S1682="","",INDEX(Skjermingsrenter!$B$6:$B$35,$C1682))</f>
        <v/>
      </c>
      <c r="K1682" s="20" t="str">
        <f t="shared" si="209"/>
        <v/>
      </c>
      <c r="L1682" s="21" t="str">
        <f>IF($S1682="","",IF($G1682&lt;YEAR($F1682),0,$H1682*SUMIFS(Utbytter!$D$6:$D$1005,Utbytter!$A$6:$A$1005,$E1682,Utbytter!$B$6:$B$1005,"&gt;="&amp;$K1682,Utbytter!$B$6:$B$1005,"&lt;="&amp;DATE($G1682,12,31))))</f>
        <v/>
      </c>
      <c r="M1682" s="21" t="str">
        <f t="shared" si="215"/>
        <v/>
      </c>
      <c r="N1682" s="21" t="str">
        <f t="shared" si="210"/>
        <v/>
      </c>
      <c r="O1682" s="21" t="str">
        <f t="shared" si="211"/>
        <v/>
      </c>
      <c r="P1682" s="21" t="str">
        <f t="shared" si="212"/>
        <v/>
      </c>
      <c r="Q1682" s="21" t="str">
        <f t="shared" si="213"/>
        <v/>
      </c>
      <c r="R1682" s="21" t="str">
        <f t="shared" si="214"/>
        <v/>
      </c>
      <c r="S1682" s="7" t="str">
        <f>IF(ROW()-5&lt;=Kontroll!$B$8,1,"")</f>
        <v/>
      </c>
    </row>
    <row r="1683" spans="1:19" x14ac:dyDescent="0.2">
      <c r="A1683" s="7" t="str">
        <f t="shared" si="208"/>
        <v/>
      </c>
      <c r="B1683" s="7" t="str">
        <f>IF($S1683="","",INT(($A1683-1)/Kontroll!$B$6)+1)</f>
        <v/>
      </c>
      <c r="C1683" s="7" t="str">
        <f>IF($S1683="","",MOD($A1683-1,Kontroll!$B$6)+1)</f>
        <v/>
      </c>
      <c r="D1683" s="15" t="str">
        <f>IF($S1683="","",INDEX(Transjer!$A$6:$A$125,$B1683))</f>
        <v/>
      </c>
      <c r="E1683" s="15" t="str">
        <f>IF($S1683="","",INDEX(Transjer!$B$6:$B$125,$B1683))</f>
        <v/>
      </c>
      <c r="F1683" s="16" t="str">
        <f>IF($S1683="","",INDEX(Transjer!$C$6:$C$125,$B1683))</f>
        <v/>
      </c>
      <c r="G1683" s="17" t="str">
        <f>IF($S1683="","",INDEX(Skjermingsrenter!$A$6:$A$35,$C1683))</f>
        <v/>
      </c>
      <c r="H1683" s="18" t="str">
        <f>IF($S1683="","",INDEX(Transjer!$D$6:$D$125,$B1683))</f>
        <v/>
      </c>
      <c r="I1683" s="18" t="str">
        <f>IF($S1683="","",INDEX(Transjer!$E$6:$E$125,$B1683))</f>
        <v/>
      </c>
      <c r="J1683" s="19" t="str">
        <f>IF($S1683="","",INDEX(Skjermingsrenter!$B$6:$B$35,$C1683))</f>
        <v/>
      </c>
      <c r="K1683" s="20" t="str">
        <f t="shared" si="209"/>
        <v/>
      </c>
      <c r="L1683" s="21" t="str">
        <f>IF($S1683="","",IF($G1683&lt;YEAR($F1683),0,$H1683*SUMIFS(Utbytter!$D$6:$D$1005,Utbytter!$A$6:$A$1005,$E1683,Utbytter!$B$6:$B$1005,"&gt;="&amp;$K1683,Utbytter!$B$6:$B$1005,"&lt;="&amp;DATE($G1683,12,31))))</f>
        <v/>
      </c>
      <c r="M1683" s="21" t="str">
        <f t="shared" si="215"/>
        <v/>
      </c>
      <c r="N1683" s="21" t="str">
        <f t="shared" si="210"/>
        <v/>
      </c>
      <c r="O1683" s="21" t="str">
        <f t="shared" si="211"/>
        <v/>
      </c>
      <c r="P1683" s="21" t="str">
        <f t="shared" si="212"/>
        <v/>
      </c>
      <c r="Q1683" s="21" t="str">
        <f t="shared" si="213"/>
        <v/>
      </c>
      <c r="R1683" s="21" t="str">
        <f t="shared" si="214"/>
        <v/>
      </c>
      <c r="S1683" s="7" t="str">
        <f>IF(ROW()-5&lt;=Kontroll!$B$8,1,"")</f>
        <v/>
      </c>
    </row>
    <row r="1684" spans="1:19" x14ac:dyDescent="0.2">
      <c r="A1684" s="7" t="str">
        <f t="shared" si="208"/>
        <v/>
      </c>
      <c r="B1684" s="7" t="str">
        <f>IF($S1684="","",INT(($A1684-1)/Kontroll!$B$6)+1)</f>
        <v/>
      </c>
      <c r="C1684" s="7" t="str">
        <f>IF($S1684="","",MOD($A1684-1,Kontroll!$B$6)+1)</f>
        <v/>
      </c>
      <c r="D1684" s="15" t="str">
        <f>IF($S1684="","",INDEX(Transjer!$A$6:$A$125,$B1684))</f>
        <v/>
      </c>
      <c r="E1684" s="15" t="str">
        <f>IF($S1684="","",INDEX(Transjer!$B$6:$B$125,$B1684))</f>
        <v/>
      </c>
      <c r="F1684" s="16" t="str">
        <f>IF($S1684="","",INDEX(Transjer!$C$6:$C$125,$B1684))</f>
        <v/>
      </c>
      <c r="G1684" s="17" t="str">
        <f>IF($S1684="","",INDEX(Skjermingsrenter!$A$6:$A$35,$C1684))</f>
        <v/>
      </c>
      <c r="H1684" s="18" t="str">
        <f>IF($S1684="","",INDEX(Transjer!$D$6:$D$125,$B1684))</f>
        <v/>
      </c>
      <c r="I1684" s="18" t="str">
        <f>IF($S1684="","",INDEX(Transjer!$E$6:$E$125,$B1684))</f>
        <v/>
      </c>
      <c r="J1684" s="19" t="str">
        <f>IF($S1684="","",INDEX(Skjermingsrenter!$B$6:$B$35,$C1684))</f>
        <v/>
      </c>
      <c r="K1684" s="20" t="str">
        <f t="shared" si="209"/>
        <v/>
      </c>
      <c r="L1684" s="21" t="str">
        <f>IF($S1684="","",IF($G1684&lt;YEAR($F1684),0,$H1684*SUMIFS(Utbytter!$D$6:$D$1005,Utbytter!$A$6:$A$1005,$E1684,Utbytter!$B$6:$B$1005,"&gt;="&amp;$K1684,Utbytter!$B$6:$B$1005,"&lt;="&amp;DATE($G1684,12,31))))</f>
        <v/>
      </c>
      <c r="M1684" s="21" t="str">
        <f t="shared" si="215"/>
        <v/>
      </c>
      <c r="N1684" s="21" t="str">
        <f t="shared" si="210"/>
        <v/>
      </c>
      <c r="O1684" s="21" t="str">
        <f t="shared" si="211"/>
        <v/>
      </c>
      <c r="P1684" s="21" t="str">
        <f t="shared" si="212"/>
        <v/>
      </c>
      <c r="Q1684" s="21" t="str">
        <f t="shared" si="213"/>
        <v/>
      </c>
      <c r="R1684" s="21" t="str">
        <f t="shared" si="214"/>
        <v/>
      </c>
      <c r="S1684" s="7" t="str">
        <f>IF(ROW()-5&lt;=Kontroll!$B$8,1,"")</f>
        <v/>
      </c>
    </row>
    <row r="1685" spans="1:19" x14ac:dyDescent="0.2">
      <c r="A1685" s="7" t="str">
        <f t="shared" si="208"/>
        <v/>
      </c>
      <c r="B1685" s="7" t="str">
        <f>IF($S1685="","",INT(($A1685-1)/Kontroll!$B$6)+1)</f>
        <v/>
      </c>
      <c r="C1685" s="7" t="str">
        <f>IF($S1685="","",MOD($A1685-1,Kontroll!$B$6)+1)</f>
        <v/>
      </c>
      <c r="D1685" s="15" t="str">
        <f>IF($S1685="","",INDEX(Transjer!$A$6:$A$125,$B1685))</f>
        <v/>
      </c>
      <c r="E1685" s="15" t="str">
        <f>IF($S1685="","",INDEX(Transjer!$B$6:$B$125,$B1685))</f>
        <v/>
      </c>
      <c r="F1685" s="16" t="str">
        <f>IF($S1685="","",INDEX(Transjer!$C$6:$C$125,$B1685))</f>
        <v/>
      </c>
      <c r="G1685" s="17" t="str">
        <f>IF($S1685="","",INDEX(Skjermingsrenter!$A$6:$A$35,$C1685))</f>
        <v/>
      </c>
      <c r="H1685" s="18" t="str">
        <f>IF($S1685="","",INDEX(Transjer!$D$6:$D$125,$B1685))</f>
        <v/>
      </c>
      <c r="I1685" s="18" t="str">
        <f>IF($S1685="","",INDEX(Transjer!$E$6:$E$125,$B1685))</f>
        <v/>
      </c>
      <c r="J1685" s="19" t="str">
        <f>IF($S1685="","",INDEX(Skjermingsrenter!$B$6:$B$35,$C1685))</f>
        <v/>
      </c>
      <c r="K1685" s="20" t="str">
        <f t="shared" si="209"/>
        <v/>
      </c>
      <c r="L1685" s="21" t="str">
        <f>IF($S1685="","",IF($G1685&lt;YEAR($F1685),0,$H1685*SUMIFS(Utbytter!$D$6:$D$1005,Utbytter!$A$6:$A$1005,$E1685,Utbytter!$B$6:$B$1005,"&gt;="&amp;$K1685,Utbytter!$B$6:$B$1005,"&lt;="&amp;DATE($G1685,12,31))))</f>
        <v/>
      </c>
      <c r="M1685" s="21" t="str">
        <f t="shared" si="215"/>
        <v/>
      </c>
      <c r="N1685" s="21" t="str">
        <f t="shared" si="210"/>
        <v/>
      </c>
      <c r="O1685" s="21" t="str">
        <f t="shared" si="211"/>
        <v/>
      </c>
      <c r="P1685" s="21" t="str">
        <f t="shared" si="212"/>
        <v/>
      </c>
      <c r="Q1685" s="21" t="str">
        <f t="shared" si="213"/>
        <v/>
      </c>
      <c r="R1685" s="21" t="str">
        <f t="shared" si="214"/>
        <v/>
      </c>
      <c r="S1685" s="7" t="str">
        <f>IF(ROW()-5&lt;=Kontroll!$B$8,1,"")</f>
        <v/>
      </c>
    </row>
    <row r="1686" spans="1:19" x14ac:dyDescent="0.2">
      <c r="A1686" s="7" t="str">
        <f t="shared" si="208"/>
        <v/>
      </c>
      <c r="B1686" s="7" t="str">
        <f>IF($S1686="","",INT(($A1686-1)/Kontroll!$B$6)+1)</f>
        <v/>
      </c>
      <c r="C1686" s="7" t="str">
        <f>IF($S1686="","",MOD($A1686-1,Kontroll!$B$6)+1)</f>
        <v/>
      </c>
      <c r="D1686" s="15" t="str">
        <f>IF($S1686="","",INDEX(Transjer!$A$6:$A$125,$B1686))</f>
        <v/>
      </c>
      <c r="E1686" s="15" t="str">
        <f>IF($S1686="","",INDEX(Transjer!$B$6:$B$125,$B1686))</f>
        <v/>
      </c>
      <c r="F1686" s="16" t="str">
        <f>IF($S1686="","",INDEX(Transjer!$C$6:$C$125,$B1686))</f>
        <v/>
      </c>
      <c r="G1686" s="17" t="str">
        <f>IF($S1686="","",INDEX(Skjermingsrenter!$A$6:$A$35,$C1686))</f>
        <v/>
      </c>
      <c r="H1686" s="18" t="str">
        <f>IF($S1686="","",INDEX(Transjer!$D$6:$D$125,$B1686))</f>
        <v/>
      </c>
      <c r="I1686" s="18" t="str">
        <f>IF($S1686="","",INDEX(Transjer!$E$6:$E$125,$B1686))</f>
        <v/>
      </c>
      <c r="J1686" s="19" t="str">
        <f>IF($S1686="","",INDEX(Skjermingsrenter!$B$6:$B$35,$C1686))</f>
        <v/>
      </c>
      <c r="K1686" s="20" t="str">
        <f t="shared" si="209"/>
        <v/>
      </c>
      <c r="L1686" s="21" t="str">
        <f>IF($S1686="","",IF($G1686&lt;YEAR($F1686),0,$H1686*SUMIFS(Utbytter!$D$6:$D$1005,Utbytter!$A$6:$A$1005,$E1686,Utbytter!$B$6:$B$1005,"&gt;="&amp;$K1686,Utbytter!$B$6:$B$1005,"&lt;="&amp;DATE($G1686,12,31))))</f>
        <v/>
      </c>
      <c r="M1686" s="21" t="str">
        <f t="shared" si="215"/>
        <v/>
      </c>
      <c r="N1686" s="21" t="str">
        <f t="shared" si="210"/>
        <v/>
      </c>
      <c r="O1686" s="21" t="str">
        <f t="shared" si="211"/>
        <v/>
      </c>
      <c r="P1686" s="21" t="str">
        <f t="shared" si="212"/>
        <v/>
      </c>
      <c r="Q1686" s="21" t="str">
        <f t="shared" si="213"/>
        <v/>
      </c>
      <c r="R1686" s="21" t="str">
        <f t="shared" si="214"/>
        <v/>
      </c>
      <c r="S1686" s="7" t="str">
        <f>IF(ROW()-5&lt;=Kontroll!$B$8,1,"")</f>
        <v/>
      </c>
    </row>
    <row r="1687" spans="1:19" x14ac:dyDescent="0.2">
      <c r="A1687" s="7" t="str">
        <f t="shared" si="208"/>
        <v/>
      </c>
      <c r="B1687" s="7" t="str">
        <f>IF($S1687="","",INT(($A1687-1)/Kontroll!$B$6)+1)</f>
        <v/>
      </c>
      <c r="C1687" s="7" t="str">
        <f>IF($S1687="","",MOD($A1687-1,Kontroll!$B$6)+1)</f>
        <v/>
      </c>
      <c r="D1687" s="15" t="str">
        <f>IF($S1687="","",INDEX(Transjer!$A$6:$A$125,$B1687))</f>
        <v/>
      </c>
      <c r="E1687" s="15" t="str">
        <f>IF($S1687="","",INDEX(Transjer!$B$6:$B$125,$B1687))</f>
        <v/>
      </c>
      <c r="F1687" s="16" t="str">
        <f>IF($S1687="","",INDEX(Transjer!$C$6:$C$125,$B1687))</f>
        <v/>
      </c>
      <c r="G1687" s="17" t="str">
        <f>IF($S1687="","",INDEX(Skjermingsrenter!$A$6:$A$35,$C1687))</f>
        <v/>
      </c>
      <c r="H1687" s="18" t="str">
        <f>IF($S1687="","",INDEX(Transjer!$D$6:$D$125,$B1687))</f>
        <v/>
      </c>
      <c r="I1687" s="18" t="str">
        <f>IF($S1687="","",INDEX(Transjer!$E$6:$E$125,$B1687))</f>
        <v/>
      </c>
      <c r="J1687" s="19" t="str">
        <f>IF($S1687="","",INDEX(Skjermingsrenter!$B$6:$B$35,$C1687))</f>
        <v/>
      </c>
      <c r="K1687" s="20" t="str">
        <f t="shared" si="209"/>
        <v/>
      </c>
      <c r="L1687" s="21" t="str">
        <f>IF($S1687="","",IF($G1687&lt;YEAR($F1687),0,$H1687*SUMIFS(Utbytter!$D$6:$D$1005,Utbytter!$A$6:$A$1005,$E1687,Utbytter!$B$6:$B$1005,"&gt;="&amp;$K1687,Utbytter!$B$6:$B$1005,"&lt;="&amp;DATE($G1687,12,31))))</f>
        <v/>
      </c>
      <c r="M1687" s="21" t="str">
        <f t="shared" si="215"/>
        <v/>
      </c>
      <c r="N1687" s="21" t="str">
        <f t="shared" si="210"/>
        <v/>
      </c>
      <c r="O1687" s="21" t="str">
        <f t="shared" si="211"/>
        <v/>
      </c>
      <c r="P1687" s="21" t="str">
        <f t="shared" si="212"/>
        <v/>
      </c>
      <c r="Q1687" s="21" t="str">
        <f t="shared" si="213"/>
        <v/>
      </c>
      <c r="R1687" s="21" t="str">
        <f t="shared" si="214"/>
        <v/>
      </c>
      <c r="S1687" s="7" t="str">
        <f>IF(ROW()-5&lt;=Kontroll!$B$8,1,"")</f>
        <v/>
      </c>
    </row>
    <row r="1688" spans="1:19" x14ac:dyDescent="0.2">
      <c r="A1688" s="7" t="str">
        <f t="shared" si="208"/>
        <v/>
      </c>
      <c r="B1688" s="7" t="str">
        <f>IF($S1688="","",INT(($A1688-1)/Kontroll!$B$6)+1)</f>
        <v/>
      </c>
      <c r="C1688" s="7" t="str">
        <f>IF($S1688="","",MOD($A1688-1,Kontroll!$B$6)+1)</f>
        <v/>
      </c>
      <c r="D1688" s="15" t="str">
        <f>IF($S1688="","",INDEX(Transjer!$A$6:$A$125,$B1688))</f>
        <v/>
      </c>
      <c r="E1688" s="15" t="str">
        <f>IF($S1688="","",INDEX(Transjer!$B$6:$B$125,$B1688))</f>
        <v/>
      </c>
      <c r="F1688" s="16" t="str">
        <f>IF($S1688="","",INDEX(Transjer!$C$6:$C$125,$B1688))</f>
        <v/>
      </c>
      <c r="G1688" s="17" t="str">
        <f>IF($S1688="","",INDEX(Skjermingsrenter!$A$6:$A$35,$C1688))</f>
        <v/>
      </c>
      <c r="H1688" s="18" t="str">
        <f>IF($S1688="","",INDEX(Transjer!$D$6:$D$125,$B1688))</f>
        <v/>
      </c>
      <c r="I1688" s="18" t="str">
        <f>IF($S1688="","",INDEX(Transjer!$E$6:$E$125,$B1688))</f>
        <v/>
      </c>
      <c r="J1688" s="19" t="str">
        <f>IF($S1688="","",INDEX(Skjermingsrenter!$B$6:$B$35,$C1688))</f>
        <v/>
      </c>
      <c r="K1688" s="20" t="str">
        <f t="shared" si="209"/>
        <v/>
      </c>
      <c r="L1688" s="21" t="str">
        <f>IF($S1688="","",IF($G1688&lt;YEAR($F1688),0,$H1688*SUMIFS(Utbytter!$D$6:$D$1005,Utbytter!$A$6:$A$1005,$E1688,Utbytter!$B$6:$B$1005,"&gt;="&amp;$K1688,Utbytter!$B$6:$B$1005,"&lt;="&amp;DATE($G1688,12,31))))</f>
        <v/>
      </c>
      <c r="M1688" s="21" t="str">
        <f t="shared" si="215"/>
        <v/>
      </c>
      <c r="N1688" s="21" t="str">
        <f t="shared" si="210"/>
        <v/>
      </c>
      <c r="O1688" s="21" t="str">
        <f t="shared" si="211"/>
        <v/>
      </c>
      <c r="P1688" s="21" t="str">
        <f t="shared" si="212"/>
        <v/>
      </c>
      <c r="Q1688" s="21" t="str">
        <f t="shared" si="213"/>
        <v/>
      </c>
      <c r="R1688" s="21" t="str">
        <f t="shared" si="214"/>
        <v/>
      </c>
      <c r="S1688" s="7" t="str">
        <f>IF(ROW()-5&lt;=Kontroll!$B$8,1,"")</f>
        <v/>
      </c>
    </row>
    <row r="1689" spans="1:19" x14ac:dyDescent="0.2">
      <c r="A1689" s="7" t="str">
        <f t="shared" si="208"/>
        <v/>
      </c>
      <c r="B1689" s="7" t="str">
        <f>IF($S1689="","",INT(($A1689-1)/Kontroll!$B$6)+1)</f>
        <v/>
      </c>
      <c r="C1689" s="7" t="str">
        <f>IF($S1689="","",MOD($A1689-1,Kontroll!$B$6)+1)</f>
        <v/>
      </c>
      <c r="D1689" s="15" t="str">
        <f>IF($S1689="","",INDEX(Transjer!$A$6:$A$125,$B1689))</f>
        <v/>
      </c>
      <c r="E1689" s="15" t="str">
        <f>IF($S1689="","",INDEX(Transjer!$B$6:$B$125,$B1689))</f>
        <v/>
      </c>
      <c r="F1689" s="16" t="str">
        <f>IF($S1689="","",INDEX(Transjer!$C$6:$C$125,$B1689))</f>
        <v/>
      </c>
      <c r="G1689" s="17" t="str">
        <f>IF($S1689="","",INDEX(Skjermingsrenter!$A$6:$A$35,$C1689))</f>
        <v/>
      </c>
      <c r="H1689" s="18" t="str">
        <f>IF($S1689="","",INDEX(Transjer!$D$6:$D$125,$B1689))</f>
        <v/>
      </c>
      <c r="I1689" s="18" t="str">
        <f>IF($S1689="","",INDEX(Transjer!$E$6:$E$125,$B1689))</f>
        <v/>
      </c>
      <c r="J1689" s="19" t="str">
        <f>IF($S1689="","",INDEX(Skjermingsrenter!$B$6:$B$35,$C1689))</f>
        <v/>
      </c>
      <c r="K1689" s="20" t="str">
        <f t="shared" si="209"/>
        <v/>
      </c>
      <c r="L1689" s="21" t="str">
        <f>IF($S1689="","",IF($G1689&lt;YEAR($F1689),0,$H1689*SUMIFS(Utbytter!$D$6:$D$1005,Utbytter!$A$6:$A$1005,$E1689,Utbytter!$B$6:$B$1005,"&gt;="&amp;$K1689,Utbytter!$B$6:$B$1005,"&lt;="&amp;DATE($G1689,12,31))))</f>
        <v/>
      </c>
      <c r="M1689" s="21" t="str">
        <f t="shared" si="215"/>
        <v/>
      </c>
      <c r="N1689" s="21" t="str">
        <f t="shared" si="210"/>
        <v/>
      </c>
      <c r="O1689" s="21" t="str">
        <f t="shared" si="211"/>
        <v/>
      </c>
      <c r="P1689" s="21" t="str">
        <f t="shared" si="212"/>
        <v/>
      </c>
      <c r="Q1689" s="21" t="str">
        <f t="shared" si="213"/>
        <v/>
      </c>
      <c r="R1689" s="21" t="str">
        <f t="shared" si="214"/>
        <v/>
      </c>
      <c r="S1689" s="7" t="str">
        <f>IF(ROW()-5&lt;=Kontroll!$B$8,1,"")</f>
        <v/>
      </c>
    </row>
    <row r="1690" spans="1:19" x14ac:dyDescent="0.2">
      <c r="A1690" s="7" t="str">
        <f t="shared" si="208"/>
        <v/>
      </c>
      <c r="B1690" s="7" t="str">
        <f>IF($S1690="","",INT(($A1690-1)/Kontroll!$B$6)+1)</f>
        <v/>
      </c>
      <c r="C1690" s="7" t="str">
        <f>IF($S1690="","",MOD($A1690-1,Kontroll!$B$6)+1)</f>
        <v/>
      </c>
      <c r="D1690" s="15" t="str">
        <f>IF($S1690="","",INDEX(Transjer!$A$6:$A$125,$B1690))</f>
        <v/>
      </c>
      <c r="E1690" s="15" t="str">
        <f>IF($S1690="","",INDEX(Transjer!$B$6:$B$125,$B1690))</f>
        <v/>
      </c>
      <c r="F1690" s="16" t="str">
        <f>IF($S1690="","",INDEX(Transjer!$C$6:$C$125,$B1690))</f>
        <v/>
      </c>
      <c r="G1690" s="17" t="str">
        <f>IF($S1690="","",INDEX(Skjermingsrenter!$A$6:$A$35,$C1690))</f>
        <v/>
      </c>
      <c r="H1690" s="18" t="str">
        <f>IF($S1690="","",INDEX(Transjer!$D$6:$D$125,$B1690))</f>
        <v/>
      </c>
      <c r="I1690" s="18" t="str">
        <f>IF($S1690="","",INDEX(Transjer!$E$6:$E$125,$B1690))</f>
        <v/>
      </c>
      <c r="J1690" s="19" t="str">
        <f>IF($S1690="","",INDEX(Skjermingsrenter!$B$6:$B$35,$C1690))</f>
        <v/>
      </c>
      <c r="K1690" s="20" t="str">
        <f t="shared" si="209"/>
        <v/>
      </c>
      <c r="L1690" s="21" t="str">
        <f>IF($S1690="","",IF($G1690&lt;YEAR($F1690),0,$H1690*SUMIFS(Utbytter!$D$6:$D$1005,Utbytter!$A$6:$A$1005,$E1690,Utbytter!$B$6:$B$1005,"&gt;="&amp;$K1690,Utbytter!$B$6:$B$1005,"&lt;="&amp;DATE($G1690,12,31))))</f>
        <v/>
      </c>
      <c r="M1690" s="21" t="str">
        <f t="shared" si="215"/>
        <v/>
      </c>
      <c r="N1690" s="21" t="str">
        <f t="shared" si="210"/>
        <v/>
      </c>
      <c r="O1690" s="21" t="str">
        <f t="shared" si="211"/>
        <v/>
      </c>
      <c r="P1690" s="21" t="str">
        <f t="shared" si="212"/>
        <v/>
      </c>
      <c r="Q1690" s="21" t="str">
        <f t="shared" si="213"/>
        <v/>
      </c>
      <c r="R1690" s="21" t="str">
        <f t="shared" si="214"/>
        <v/>
      </c>
      <c r="S1690" s="7" t="str">
        <f>IF(ROW()-5&lt;=Kontroll!$B$8,1,"")</f>
        <v/>
      </c>
    </row>
    <row r="1691" spans="1:19" x14ac:dyDescent="0.2">
      <c r="A1691" s="7" t="str">
        <f t="shared" si="208"/>
        <v/>
      </c>
      <c r="B1691" s="7" t="str">
        <f>IF($S1691="","",INT(($A1691-1)/Kontroll!$B$6)+1)</f>
        <v/>
      </c>
      <c r="C1691" s="7" t="str">
        <f>IF($S1691="","",MOD($A1691-1,Kontroll!$B$6)+1)</f>
        <v/>
      </c>
      <c r="D1691" s="15" t="str">
        <f>IF($S1691="","",INDEX(Transjer!$A$6:$A$125,$B1691))</f>
        <v/>
      </c>
      <c r="E1691" s="15" t="str">
        <f>IF($S1691="","",INDEX(Transjer!$B$6:$B$125,$B1691))</f>
        <v/>
      </c>
      <c r="F1691" s="16" t="str">
        <f>IF($S1691="","",INDEX(Transjer!$C$6:$C$125,$B1691))</f>
        <v/>
      </c>
      <c r="G1691" s="17" t="str">
        <f>IF($S1691="","",INDEX(Skjermingsrenter!$A$6:$A$35,$C1691))</f>
        <v/>
      </c>
      <c r="H1691" s="18" t="str">
        <f>IF($S1691="","",INDEX(Transjer!$D$6:$D$125,$B1691))</f>
        <v/>
      </c>
      <c r="I1691" s="18" t="str">
        <f>IF($S1691="","",INDEX(Transjer!$E$6:$E$125,$B1691))</f>
        <v/>
      </c>
      <c r="J1691" s="19" t="str">
        <f>IF($S1691="","",INDEX(Skjermingsrenter!$B$6:$B$35,$C1691))</f>
        <v/>
      </c>
      <c r="K1691" s="20" t="str">
        <f t="shared" si="209"/>
        <v/>
      </c>
      <c r="L1691" s="21" t="str">
        <f>IF($S1691="","",IF($G1691&lt;YEAR($F1691),0,$H1691*SUMIFS(Utbytter!$D$6:$D$1005,Utbytter!$A$6:$A$1005,$E1691,Utbytter!$B$6:$B$1005,"&gt;="&amp;$K1691,Utbytter!$B$6:$B$1005,"&lt;="&amp;DATE($G1691,12,31))))</f>
        <v/>
      </c>
      <c r="M1691" s="21" t="str">
        <f t="shared" si="215"/>
        <v/>
      </c>
      <c r="N1691" s="21" t="str">
        <f t="shared" si="210"/>
        <v/>
      </c>
      <c r="O1691" s="21" t="str">
        <f t="shared" si="211"/>
        <v/>
      </c>
      <c r="P1691" s="21" t="str">
        <f t="shared" si="212"/>
        <v/>
      </c>
      <c r="Q1691" s="21" t="str">
        <f t="shared" si="213"/>
        <v/>
      </c>
      <c r="R1691" s="21" t="str">
        <f t="shared" si="214"/>
        <v/>
      </c>
      <c r="S1691" s="7" t="str">
        <f>IF(ROW()-5&lt;=Kontroll!$B$8,1,"")</f>
        <v/>
      </c>
    </row>
    <row r="1692" spans="1:19" x14ac:dyDescent="0.2">
      <c r="A1692" s="7" t="str">
        <f t="shared" si="208"/>
        <v/>
      </c>
      <c r="B1692" s="7" t="str">
        <f>IF($S1692="","",INT(($A1692-1)/Kontroll!$B$6)+1)</f>
        <v/>
      </c>
      <c r="C1692" s="7" t="str">
        <f>IF($S1692="","",MOD($A1692-1,Kontroll!$B$6)+1)</f>
        <v/>
      </c>
      <c r="D1692" s="15" t="str">
        <f>IF($S1692="","",INDEX(Transjer!$A$6:$A$125,$B1692))</f>
        <v/>
      </c>
      <c r="E1692" s="15" t="str">
        <f>IF($S1692="","",INDEX(Transjer!$B$6:$B$125,$B1692))</f>
        <v/>
      </c>
      <c r="F1692" s="16" t="str">
        <f>IF($S1692="","",INDEX(Transjer!$C$6:$C$125,$B1692))</f>
        <v/>
      </c>
      <c r="G1692" s="17" t="str">
        <f>IF($S1692="","",INDEX(Skjermingsrenter!$A$6:$A$35,$C1692))</f>
        <v/>
      </c>
      <c r="H1692" s="18" t="str">
        <f>IF($S1692="","",INDEX(Transjer!$D$6:$D$125,$B1692))</f>
        <v/>
      </c>
      <c r="I1692" s="18" t="str">
        <f>IF($S1692="","",INDEX(Transjer!$E$6:$E$125,$B1692))</f>
        <v/>
      </c>
      <c r="J1692" s="19" t="str">
        <f>IF($S1692="","",INDEX(Skjermingsrenter!$B$6:$B$35,$C1692))</f>
        <v/>
      </c>
      <c r="K1692" s="20" t="str">
        <f t="shared" si="209"/>
        <v/>
      </c>
      <c r="L1692" s="21" t="str">
        <f>IF($S1692="","",IF($G1692&lt;YEAR($F1692),0,$H1692*SUMIFS(Utbytter!$D$6:$D$1005,Utbytter!$A$6:$A$1005,$E1692,Utbytter!$B$6:$B$1005,"&gt;="&amp;$K1692,Utbytter!$B$6:$B$1005,"&lt;="&amp;DATE($G1692,12,31))))</f>
        <v/>
      </c>
      <c r="M1692" s="21" t="str">
        <f t="shared" si="215"/>
        <v/>
      </c>
      <c r="N1692" s="21" t="str">
        <f t="shared" si="210"/>
        <v/>
      </c>
      <c r="O1692" s="21" t="str">
        <f t="shared" si="211"/>
        <v/>
      </c>
      <c r="P1692" s="21" t="str">
        <f t="shared" si="212"/>
        <v/>
      </c>
      <c r="Q1692" s="21" t="str">
        <f t="shared" si="213"/>
        <v/>
      </c>
      <c r="R1692" s="21" t="str">
        <f t="shared" si="214"/>
        <v/>
      </c>
      <c r="S1692" s="7" t="str">
        <f>IF(ROW()-5&lt;=Kontroll!$B$8,1,"")</f>
        <v/>
      </c>
    </row>
    <row r="1693" spans="1:19" x14ac:dyDescent="0.2">
      <c r="A1693" s="7" t="str">
        <f t="shared" si="208"/>
        <v/>
      </c>
      <c r="B1693" s="7" t="str">
        <f>IF($S1693="","",INT(($A1693-1)/Kontroll!$B$6)+1)</f>
        <v/>
      </c>
      <c r="C1693" s="7" t="str">
        <f>IF($S1693="","",MOD($A1693-1,Kontroll!$B$6)+1)</f>
        <v/>
      </c>
      <c r="D1693" s="15" t="str">
        <f>IF($S1693="","",INDEX(Transjer!$A$6:$A$125,$B1693))</f>
        <v/>
      </c>
      <c r="E1693" s="15" t="str">
        <f>IF($S1693="","",INDEX(Transjer!$B$6:$B$125,$B1693))</f>
        <v/>
      </c>
      <c r="F1693" s="16" t="str">
        <f>IF($S1693="","",INDEX(Transjer!$C$6:$C$125,$B1693))</f>
        <v/>
      </c>
      <c r="G1693" s="17" t="str">
        <f>IF($S1693="","",INDEX(Skjermingsrenter!$A$6:$A$35,$C1693))</f>
        <v/>
      </c>
      <c r="H1693" s="18" t="str">
        <f>IF($S1693="","",INDEX(Transjer!$D$6:$D$125,$B1693))</f>
        <v/>
      </c>
      <c r="I1693" s="18" t="str">
        <f>IF($S1693="","",INDEX(Transjer!$E$6:$E$125,$B1693))</f>
        <v/>
      </c>
      <c r="J1693" s="19" t="str">
        <f>IF($S1693="","",INDEX(Skjermingsrenter!$B$6:$B$35,$C1693))</f>
        <v/>
      </c>
      <c r="K1693" s="20" t="str">
        <f t="shared" si="209"/>
        <v/>
      </c>
      <c r="L1693" s="21" t="str">
        <f>IF($S1693="","",IF($G1693&lt;YEAR($F1693),0,$H1693*SUMIFS(Utbytter!$D$6:$D$1005,Utbytter!$A$6:$A$1005,$E1693,Utbytter!$B$6:$B$1005,"&gt;="&amp;$K1693,Utbytter!$B$6:$B$1005,"&lt;="&amp;DATE($G1693,12,31))))</f>
        <v/>
      </c>
      <c r="M1693" s="21" t="str">
        <f t="shared" si="215"/>
        <v/>
      </c>
      <c r="N1693" s="21" t="str">
        <f t="shared" si="210"/>
        <v/>
      </c>
      <c r="O1693" s="21" t="str">
        <f t="shared" si="211"/>
        <v/>
      </c>
      <c r="P1693" s="21" t="str">
        <f t="shared" si="212"/>
        <v/>
      </c>
      <c r="Q1693" s="21" t="str">
        <f t="shared" si="213"/>
        <v/>
      </c>
      <c r="R1693" s="21" t="str">
        <f t="shared" si="214"/>
        <v/>
      </c>
      <c r="S1693" s="7" t="str">
        <f>IF(ROW()-5&lt;=Kontroll!$B$8,1,"")</f>
        <v/>
      </c>
    </row>
    <row r="1694" spans="1:19" x14ac:dyDescent="0.2">
      <c r="A1694" s="7" t="str">
        <f t="shared" si="208"/>
        <v/>
      </c>
      <c r="B1694" s="7" t="str">
        <f>IF($S1694="","",INT(($A1694-1)/Kontroll!$B$6)+1)</f>
        <v/>
      </c>
      <c r="C1694" s="7" t="str">
        <f>IF($S1694="","",MOD($A1694-1,Kontroll!$B$6)+1)</f>
        <v/>
      </c>
      <c r="D1694" s="15" t="str">
        <f>IF($S1694="","",INDEX(Transjer!$A$6:$A$125,$B1694))</f>
        <v/>
      </c>
      <c r="E1694" s="15" t="str">
        <f>IF($S1694="","",INDEX(Transjer!$B$6:$B$125,$B1694))</f>
        <v/>
      </c>
      <c r="F1694" s="16" t="str">
        <f>IF($S1694="","",INDEX(Transjer!$C$6:$C$125,$B1694))</f>
        <v/>
      </c>
      <c r="G1694" s="17" t="str">
        <f>IF($S1694="","",INDEX(Skjermingsrenter!$A$6:$A$35,$C1694))</f>
        <v/>
      </c>
      <c r="H1694" s="18" t="str">
        <f>IF($S1694="","",INDEX(Transjer!$D$6:$D$125,$B1694))</f>
        <v/>
      </c>
      <c r="I1694" s="18" t="str">
        <f>IF($S1694="","",INDEX(Transjer!$E$6:$E$125,$B1694))</f>
        <v/>
      </c>
      <c r="J1694" s="19" t="str">
        <f>IF($S1694="","",INDEX(Skjermingsrenter!$B$6:$B$35,$C1694))</f>
        <v/>
      </c>
      <c r="K1694" s="20" t="str">
        <f t="shared" si="209"/>
        <v/>
      </c>
      <c r="L1694" s="21" t="str">
        <f>IF($S1694="","",IF($G1694&lt;YEAR($F1694),0,$H1694*SUMIFS(Utbytter!$D$6:$D$1005,Utbytter!$A$6:$A$1005,$E1694,Utbytter!$B$6:$B$1005,"&gt;="&amp;$K1694,Utbytter!$B$6:$B$1005,"&lt;="&amp;DATE($G1694,12,31))))</f>
        <v/>
      </c>
      <c r="M1694" s="21" t="str">
        <f t="shared" si="215"/>
        <v/>
      </c>
      <c r="N1694" s="21" t="str">
        <f t="shared" si="210"/>
        <v/>
      </c>
      <c r="O1694" s="21" t="str">
        <f t="shared" si="211"/>
        <v/>
      </c>
      <c r="P1694" s="21" t="str">
        <f t="shared" si="212"/>
        <v/>
      </c>
      <c r="Q1694" s="21" t="str">
        <f t="shared" si="213"/>
        <v/>
      </c>
      <c r="R1694" s="21" t="str">
        <f t="shared" si="214"/>
        <v/>
      </c>
      <c r="S1694" s="7" t="str">
        <f>IF(ROW()-5&lt;=Kontroll!$B$8,1,"")</f>
        <v/>
      </c>
    </row>
    <row r="1695" spans="1:19" x14ac:dyDescent="0.2">
      <c r="A1695" s="7" t="str">
        <f t="shared" si="208"/>
        <v/>
      </c>
      <c r="B1695" s="7" t="str">
        <f>IF($S1695="","",INT(($A1695-1)/Kontroll!$B$6)+1)</f>
        <v/>
      </c>
      <c r="C1695" s="7" t="str">
        <f>IF($S1695="","",MOD($A1695-1,Kontroll!$B$6)+1)</f>
        <v/>
      </c>
      <c r="D1695" s="15" t="str">
        <f>IF($S1695="","",INDEX(Transjer!$A$6:$A$125,$B1695))</f>
        <v/>
      </c>
      <c r="E1695" s="15" t="str">
        <f>IF($S1695="","",INDEX(Transjer!$B$6:$B$125,$B1695))</f>
        <v/>
      </c>
      <c r="F1695" s="16" t="str">
        <f>IF($S1695="","",INDEX(Transjer!$C$6:$C$125,$B1695))</f>
        <v/>
      </c>
      <c r="G1695" s="17" t="str">
        <f>IF($S1695="","",INDEX(Skjermingsrenter!$A$6:$A$35,$C1695))</f>
        <v/>
      </c>
      <c r="H1695" s="18" t="str">
        <f>IF($S1695="","",INDEX(Transjer!$D$6:$D$125,$B1695))</f>
        <v/>
      </c>
      <c r="I1695" s="18" t="str">
        <f>IF($S1695="","",INDEX(Transjer!$E$6:$E$125,$B1695))</f>
        <v/>
      </c>
      <c r="J1695" s="19" t="str">
        <f>IF($S1695="","",INDEX(Skjermingsrenter!$B$6:$B$35,$C1695))</f>
        <v/>
      </c>
      <c r="K1695" s="20" t="str">
        <f t="shared" si="209"/>
        <v/>
      </c>
      <c r="L1695" s="21" t="str">
        <f>IF($S1695="","",IF($G1695&lt;YEAR($F1695),0,$H1695*SUMIFS(Utbytter!$D$6:$D$1005,Utbytter!$A$6:$A$1005,$E1695,Utbytter!$B$6:$B$1005,"&gt;="&amp;$K1695,Utbytter!$B$6:$B$1005,"&lt;="&amp;DATE($G1695,12,31))))</f>
        <v/>
      </c>
      <c r="M1695" s="21" t="str">
        <f t="shared" si="215"/>
        <v/>
      </c>
      <c r="N1695" s="21" t="str">
        <f t="shared" si="210"/>
        <v/>
      </c>
      <c r="O1695" s="21" t="str">
        <f t="shared" si="211"/>
        <v/>
      </c>
      <c r="P1695" s="21" t="str">
        <f t="shared" si="212"/>
        <v/>
      </c>
      <c r="Q1695" s="21" t="str">
        <f t="shared" si="213"/>
        <v/>
      </c>
      <c r="R1695" s="21" t="str">
        <f t="shared" si="214"/>
        <v/>
      </c>
      <c r="S1695" s="7" t="str">
        <f>IF(ROW()-5&lt;=Kontroll!$B$8,1,"")</f>
        <v/>
      </c>
    </row>
    <row r="1696" spans="1:19" x14ac:dyDescent="0.2">
      <c r="A1696" s="7" t="str">
        <f t="shared" si="208"/>
        <v/>
      </c>
      <c r="B1696" s="7" t="str">
        <f>IF($S1696="","",INT(($A1696-1)/Kontroll!$B$6)+1)</f>
        <v/>
      </c>
      <c r="C1696" s="7" t="str">
        <f>IF($S1696="","",MOD($A1696-1,Kontroll!$B$6)+1)</f>
        <v/>
      </c>
      <c r="D1696" s="15" t="str">
        <f>IF($S1696="","",INDEX(Transjer!$A$6:$A$125,$B1696))</f>
        <v/>
      </c>
      <c r="E1696" s="15" t="str">
        <f>IF($S1696="","",INDEX(Transjer!$B$6:$B$125,$B1696))</f>
        <v/>
      </c>
      <c r="F1696" s="16" t="str">
        <f>IF($S1696="","",INDEX(Transjer!$C$6:$C$125,$B1696))</f>
        <v/>
      </c>
      <c r="G1696" s="17" t="str">
        <f>IF($S1696="","",INDEX(Skjermingsrenter!$A$6:$A$35,$C1696))</f>
        <v/>
      </c>
      <c r="H1696" s="18" t="str">
        <f>IF($S1696="","",INDEX(Transjer!$D$6:$D$125,$B1696))</f>
        <v/>
      </c>
      <c r="I1696" s="18" t="str">
        <f>IF($S1696="","",INDEX(Transjer!$E$6:$E$125,$B1696))</f>
        <v/>
      </c>
      <c r="J1696" s="19" t="str">
        <f>IF($S1696="","",INDEX(Skjermingsrenter!$B$6:$B$35,$C1696))</f>
        <v/>
      </c>
      <c r="K1696" s="20" t="str">
        <f t="shared" si="209"/>
        <v/>
      </c>
      <c r="L1696" s="21" t="str">
        <f>IF($S1696="","",IF($G1696&lt;YEAR($F1696),0,$H1696*SUMIFS(Utbytter!$D$6:$D$1005,Utbytter!$A$6:$A$1005,$E1696,Utbytter!$B$6:$B$1005,"&gt;="&amp;$K1696,Utbytter!$B$6:$B$1005,"&lt;="&amp;DATE($G1696,12,31))))</f>
        <v/>
      </c>
      <c r="M1696" s="21" t="str">
        <f t="shared" si="215"/>
        <v/>
      </c>
      <c r="N1696" s="21" t="str">
        <f t="shared" si="210"/>
        <v/>
      </c>
      <c r="O1696" s="21" t="str">
        <f t="shared" si="211"/>
        <v/>
      </c>
      <c r="P1696" s="21" t="str">
        <f t="shared" si="212"/>
        <v/>
      </c>
      <c r="Q1696" s="21" t="str">
        <f t="shared" si="213"/>
        <v/>
      </c>
      <c r="R1696" s="21" t="str">
        <f t="shared" si="214"/>
        <v/>
      </c>
      <c r="S1696" s="7" t="str">
        <f>IF(ROW()-5&lt;=Kontroll!$B$8,1,"")</f>
        <v/>
      </c>
    </row>
    <row r="1697" spans="1:19" x14ac:dyDescent="0.2">
      <c r="A1697" s="7" t="str">
        <f t="shared" si="208"/>
        <v/>
      </c>
      <c r="B1697" s="7" t="str">
        <f>IF($S1697="","",INT(($A1697-1)/Kontroll!$B$6)+1)</f>
        <v/>
      </c>
      <c r="C1697" s="7" t="str">
        <f>IF($S1697="","",MOD($A1697-1,Kontroll!$B$6)+1)</f>
        <v/>
      </c>
      <c r="D1697" s="15" t="str">
        <f>IF($S1697="","",INDEX(Transjer!$A$6:$A$125,$B1697))</f>
        <v/>
      </c>
      <c r="E1697" s="15" t="str">
        <f>IF($S1697="","",INDEX(Transjer!$B$6:$B$125,$B1697))</f>
        <v/>
      </c>
      <c r="F1697" s="16" t="str">
        <f>IF($S1697="","",INDEX(Transjer!$C$6:$C$125,$B1697))</f>
        <v/>
      </c>
      <c r="G1697" s="17" t="str">
        <f>IF($S1697="","",INDEX(Skjermingsrenter!$A$6:$A$35,$C1697))</f>
        <v/>
      </c>
      <c r="H1697" s="18" t="str">
        <f>IF($S1697="","",INDEX(Transjer!$D$6:$D$125,$B1697))</f>
        <v/>
      </c>
      <c r="I1697" s="18" t="str">
        <f>IF($S1697="","",INDEX(Transjer!$E$6:$E$125,$B1697))</f>
        <v/>
      </c>
      <c r="J1697" s="19" t="str">
        <f>IF($S1697="","",INDEX(Skjermingsrenter!$B$6:$B$35,$C1697))</f>
        <v/>
      </c>
      <c r="K1697" s="20" t="str">
        <f t="shared" si="209"/>
        <v/>
      </c>
      <c r="L1697" s="21" t="str">
        <f>IF($S1697="","",IF($G1697&lt;YEAR($F1697),0,$H1697*SUMIFS(Utbytter!$D$6:$D$1005,Utbytter!$A$6:$A$1005,$E1697,Utbytter!$B$6:$B$1005,"&gt;="&amp;$K1697,Utbytter!$B$6:$B$1005,"&lt;="&amp;DATE($G1697,12,31))))</f>
        <v/>
      </c>
      <c r="M1697" s="21" t="str">
        <f t="shared" si="215"/>
        <v/>
      </c>
      <c r="N1697" s="21" t="str">
        <f t="shared" si="210"/>
        <v/>
      </c>
      <c r="O1697" s="21" t="str">
        <f t="shared" si="211"/>
        <v/>
      </c>
      <c r="P1697" s="21" t="str">
        <f t="shared" si="212"/>
        <v/>
      </c>
      <c r="Q1697" s="21" t="str">
        <f t="shared" si="213"/>
        <v/>
      </c>
      <c r="R1697" s="21" t="str">
        <f t="shared" si="214"/>
        <v/>
      </c>
      <c r="S1697" s="7" t="str">
        <f>IF(ROW()-5&lt;=Kontroll!$B$8,1,"")</f>
        <v/>
      </c>
    </row>
    <row r="1698" spans="1:19" x14ac:dyDescent="0.2">
      <c r="A1698" s="7" t="str">
        <f t="shared" si="208"/>
        <v/>
      </c>
      <c r="B1698" s="7" t="str">
        <f>IF($S1698="","",INT(($A1698-1)/Kontroll!$B$6)+1)</f>
        <v/>
      </c>
      <c r="C1698" s="7" t="str">
        <f>IF($S1698="","",MOD($A1698-1,Kontroll!$B$6)+1)</f>
        <v/>
      </c>
      <c r="D1698" s="15" t="str">
        <f>IF($S1698="","",INDEX(Transjer!$A$6:$A$125,$B1698))</f>
        <v/>
      </c>
      <c r="E1698" s="15" t="str">
        <f>IF($S1698="","",INDEX(Transjer!$B$6:$B$125,$B1698))</f>
        <v/>
      </c>
      <c r="F1698" s="16" t="str">
        <f>IF($S1698="","",INDEX(Transjer!$C$6:$C$125,$B1698))</f>
        <v/>
      </c>
      <c r="G1698" s="17" t="str">
        <f>IF($S1698="","",INDEX(Skjermingsrenter!$A$6:$A$35,$C1698))</f>
        <v/>
      </c>
      <c r="H1698" s="18" t="str">
        <f>IF($S1698="","",INDEX(Transjer!$D$6:$D$125,$B1698))</f>
        <v/>
      </c>
      <c r="I1698" s="18" t="str">
        <f>IF($S1698="","",INDEX(Transjer!$E$6:$E$125,$B1698))</f>
        <v/>
      </c>
      <c r="J1698" s="19" t="str">
        <f>IF($S1698="","",INDEX(Skjermingsrenter!$B$6:$B$35,$C1698))</f>
        <v/>
      </c>
      <c r="K1698" s="20" t="str">
        <f t="shared" si="209"/>
        <v/>
      </c>
      <c r="L1698" s="21" t="str">
        <f>IF($S1698="","",IF($G1698&lt;YEAR($F1698),0,$H1698*SUMIFS(Utbytter!$D$6:$D$1005,Utbytter!$A$6:$A$1005,$E1698,Utbytter!$B$6:$B$1005,"&gt;="&amp;$K1698,Utbytter!$B$6:$B$1005,"&lt;="&amp;DATE($G1698,12,31))))</f>
        <v/>
      </c>
      <c r="M1698" s="21" t="str">
        <f t="shared" si="215"/>
        <v/>
      </c>
      <c r="N1698" s="21" t="str">
        <f t="shared" si="210"/>
        <v/>
      </c>
      <c r="O1698" s="21" t="str">
        <f t="shared" si="211"/>
        <v/>
      </c>
      <c r="P1698" s="21" t="str">
        <f t="shared" si="212"/>
        <v/>
      </c>
      <c r="Q1698" s="21" t="str">
        <f t="shared" si="213"/>
        <v/>
      </c>
      <c r="R1698" s="21" t="str">
        <f t="shared" si="214"/>
        <v/>
      </c>
      <c r="S1698" s="7" t="str">
        <f>IF(ROW()-5&lt;=Kontroll!$B$8,1,"")</f>
        <v/>
      </c>
    </row>
    <row r="1699" spans="1:19" x14ac:dyDescent="0.2">
      <c r="A1699" s="7" t="str">
        <f t="shared" si="208"/>
        <v/>
      </c>
      <c r="B1699" s="7" t="str">
        <f>IF($S1699="","",INT(($A1699-1)/Kontroll!$B$6)+1)</f>
        <v/>
      </c>
      <c r="C1699" s="7" t="str">
        <f>IF($S1699="","",MOD($A1699-1,Kontroll!$B$6)+1)</f>
        <v/>
      </c>
      <c r="D1699" s="15" t="str">
        <f>IF($S1699="","",INDEX(Transjer!$A$6:$A$125,$B1699))</f>
        <v/>
      </c>
      <c r="E1699" s="15" t="str">
        <f>IF($S1699="","",INDEX(Transjer!$B$6:$B$125,$B1699))</f>
        <v/>
      </c>
      <c r="F1699" s="16" t="str">
        <f>IF($S1699="","",INDEX(Transjer!$C$6:$C$125,$B1699))</f>
        <v/>
      </c>
      <c r="G1699" s="17" t="str">
        <f>IF($S1699="","",INDEX(Skjermingsrenter!$A$6:$A$35,$C1699))</f>
        <v/>
      </c>
      <c r="H1699" s="18" t="str">
        <f>IF($S1699="","",INDEX(Transjer!$D$6:$D$125,$B1699))</f>
        <v/>
      </c>
      <c r="I1699" s="18" t="str">
        <f>IF($S1699="","",INDEX(Transjer!$E$6:$E$125,$B1699))</f>
        <v/>
      </c>
      <c r="J1699" s="19" t="str">
        <f>IF($S1699="","",INDEX(Skjermingsrenter!$B$6:$B$35,$C1699))</f>
        <v/>
      </c>
      <c r="K1699" s="20" t="str">
        <f t="shared" si="209"/>
        <v/>
      </c>
      <c r="L1699" s="21" t="str">
        <f>IF($S1699="","",IF($G1699&lt;YEAR($F1699),0,$H1699*SUMIFS(Utbytter!$D$6:$D$1005,Utbytter!$A$6:$A$1005,$E1699,Utbytter!$B$6:$B$1005,"&gt;="&amp;$K1699,Utbytter!$B$6:$B$1005,"&lt;="&amp;DATE($G1699,12,31))))</f>
        <v/>
      </c>
      <c r="M1699" s="21" t="str">
        <f t="shared" si="215"/>
        <v/>
      </c>
      <c r="N1699" s="21" t="str">
        <f t="shared" si="210"/>
        <v/>
      </c>
      <c r="O1699" s="21" t="str">
        <f t="shared" si="211"/>
        <v/>
      </c>
      <c r="P1699" s="21" t="str">
        <f t="shared" si="212"/>
        <v/>
      </c>
      <c r="Q1699" s="21" t="str">
        <f t="shared" si="213"/>
        <v/>
      </c>
      <c r="R1699" s="21" t="str">
        <f t="shared" si="214"/>
        <v/>
      </c>
      <c r="S1699" s="7" t="str">
        <f>IF(ROW()-5&lt;=Kontroll!$B$8,1,"")</f>
        <v/>
      </c>
    </row>
    <row r="1700" spans="1:19" x14ac:dyDescent="0.2">
      <c r="A1700" s="7" t="str">
        <f t="shared" si="208"/>
        <v/>
      </c>
      <c r="B1700" s="7" t="str">
        <f>IF($S1700="","",INT(($A1700-1)/Kontroll!$B$6)+1)</f>
        <v/>
      </c>
      <c r="C1700" s="7" t="str">
        <f>IF($S1700="","",MOD($A1700-1,Kontroll!$B$6)+1)</f>
        <v/>
      </c>
      <c r="D1700" s="15" t="str">
        <f>IF($S1700="","",INDEX(Transjer!$A$6:$A$125,$B1700))</f>
        <v/>
      </c>
      <c r="E1700" s="15" t="str">
        <f>IF($S1700="","",INDEX(Transjer!$B$6:$B$125,$B1700))</f>
        <v/>
      </c>
      <c r="F1700" s="16" t="str">
        <f>IF($S1700="","",INDEX(Transjer!$C$6:$C$125,$B1700))</f>
        <v/>
      </c>
      <c r="G1700" s="17" t="str">
        <f>IF($S1700="","",INDEX(Skjermingsrenter!$A$6:$A$35,$C1700))</f>
        <v/>
      </c>
      <c r="H1700" s="18" t="str">
        <f>IF($S1700="","",INDEX(Transjer!$D$6:$D$125,$B1700))</f>
        <v/>
      </c>
      <c r="I1700" s="18" t="str">
        <f>IF($S1700="","",INDEX(Transjer!$E$6:$E$125,$B1700))</f>
        <v/>
      </c>
      <c r="J1700" s="19" t="str">
        <f>IF($S1700="","",INDEX(Skjermingsrenter!$B$6:$B$35,$C1700))</f>
        <v/>
      </c>
      <c r="K1700" s="20" t="str">
        <f t="shared" si="209"/>
        <v/>
      </c>
      <c r="L1700" s="21" t="str">
        <f>IF($S1700="","",IF($G1700&lt;YEAR($F1700),0,$H1700*SUMIFS(Utbytter!$D$6:$D$1005,Utbytter!$A$6:$A$1005,$E1700,Utbytter!$B$6:$B$1005,"&gt;="&amp;$K1700,Utbytter!$B$6:$B$1005,"&lt;="&amp;DATE($G1700,12,31))))</f>
        <v/>
      </c>
      <c r="M1700" s="21" t="str">
        <f t="shared" si="215"/>
        <v/>
      </c>
      <c r="N1700" s="21" t="str">
        <f t="shared" si="210"/>
        <v/>
      </c>
      <c r="O1700" s="21" t="str">
        <f t="shared" si="211"/>
        <v/>
      </c>
      <c r="P1700" s="21" t="str">
        <f t="shared" si="212"/>
        <v/>
      </c>
      <c r="Q1700" s="21" t="str">
        <f t="shared" si="213"/>
        <v/>
      </c>
      <c r="R1700" s="21" t="str">
        <f t="shared" si="214"/>
        <v/>
      </c>
      <c r="S1700" s="7" t="str">
        <f>IF(ROW()-5&lt;=Kontroll!$B$8,1,"")</f>
        <v/>
      </c>
    </row>
    <row r="1701" spans="1:19" x14ac:dyDescent="0.2">
      <c r="A1701" s="7" t="str">
        <f t="shared" si="208"/>
        <v/>
      </c>
      <c r="B1701" s="7" t="str">
        <f>IF($S1701="","",INT(($A1701-1)/Kontroll!$B$6)+1)</f>
        <v/>
      </c>
      <c r="C1701" s="7" t="str">
        <f>IF($S1701="","",MOD($A1701-1,Kontroll!$B$6)+1)</f>
        <v/>
      </c>
      <c r="D1701" s="15" t="str">
        <f>IF($S1701="","",INDEX(Transjer!$A$6:$A$125,$B1701))</f>
        <v/>
      </c>
      <c r="E1701" s="15" t="str">
        <f>IF($S1701="","",INDEX(Transjer!$B$6:$B$125,$B1701))</f>
        <v/>
      </c>
      <c r="F1701" s="16" t="str">
        <f>IF($S1701="","",INDEX(Transjer!$C$6:$C$125,$B1701))</f>
        <v/>
      </c>
      <c r="G1701" s="17" t="str">
        <f>IF($S1701="","",INDEX(Skjermingsrenter!$A$6:$A$35,$C1701))</f>
        <v/>
      </c>
      <c r="H1701" s="18" t="str">
        <f>IF($S1701="","",INDEX(Transjer!$D$6:$D$125,$B1701))</f>
        <v/>
      </c>
      <c r="I1701" s="18" t="str">
        <f>IF($S1701="","",INDEX(Transjer!$E$6:$E$125,$B1701))</f>
        <v/>
      </c>
      <c r="J1701" s="19" t="str">
        <f>IF($S1701="","",INDEX(Skjermingsrenter!$B$6:$B$35,$C1701))</f>
        <v/>
      </c>
      <c r="K1701" s="20" t="str">
        <f t="shared" si="209"/>
        <v/>
      </c>
      <c r="L1701" s="21" t="str">
        <f>IF($S1701="","",IF($G1701&lt;YEAR($F1701),0,$H1701*SUMIFS(Utbytter!$D$6:$D$1005,Utbytter!$A$6:$A$1005,$E1701,Utbytter!$B$6:$B$1005,"&gt;="&amp;$K1701,Utbytter!$B$6:$B$1005,"&lt;="&amp;DATE($G1701,12,31))))</f>
        <v/>
      </c>
      <c r="M1701" s="21" t="str">
        <f t="shared" si="215"/>
        <v/>
      </c>
      <c r="N1701" s="21" t="str">
        <f t="shared" si="210"/>
        <v/>
      </c>
      <c r="O1701" s="21" t="str">
        <f t="shared" si="211"/>
        <v/>
      </c>
      <c r="P1701" s="21" t="str">
        <f t="shared" si="212"/>
        <v/>
      </c>
      <c r="Q1701" s="21" t="str">
        <f t="shared" si="213"/>
        <v/>
      </c>
      <c r="R1701" s="21" t="str">
        <f t="shared" si="214"/>
        <v/>
      </c>
      <c r="S1701" s="7" t="str">
        <f>IF(ROW()-5&lt;=Kontroll!$B$8,1,"")</f>
        <v/>
      </c>
    </row>
    <row r="1702" spans="1:19" x14ac:dyDescent="0.2">
      <c r="A1702" s="7" t="str">
        <f t="shared" si="208"/>
        <v/>
      </c>
      <c r="B1702" s="7" t="str">
        <f>IF($S1702="","",INT(($A1702-1)/Kontroll!$B$6)+1)</f>
        <v/>
      </c>
      <c r="C1702" s="7" t="str">
        <f>IF($S1702="","",MOD($A1702-1,Kontroll!$B$6)+1)</f>
        <v/>
      </c>
      <c r="D1702" s="15" t="str">
        <f>IF($S1702="","",INDEX(Transjer!$A$6:$A$125,$B1702))</f>
        <v/>
      </c>
      <c r="E1702" s="15" t="str">
        <f>IF($S1702="","",INDEX(Transjer!$B$6:$B$125,$B1702))</f>
        <v/>
      </c>
      <c r="F1702" s="16" t="str">
        <f>IF($S1702="","",INDEX(Transjer!$C$6:$C$125,$B1702))</f>
        <v/>
      </c>
      <c r="G1702" s="17" t="str">
        <f>IF($S1702="","",INDEX(Skjermingsrenter!$A$6:$A$35,$C1702))</f>
        <v/>
      </c>
      <c r="H1702" s="18" t="str">
        <f>IF($S1702="","",INDEX(Transjer!$D$6:$D$125,$B1702))</f>
        <v/>
      </c>
      <c r="I1702" s="18" t="str">
        <f>IF($S1702="","",INDEX(Transjer!$E$6:$E$125,$B1702))</f>
        <v/>
      </c>
      <c r="J1702" s="19" t="str">
        <f>IF($S1702="","",INDEX(Skjermingsrenter!$B$6:$B$35,$C1702))</f>
        <v/>
      </c>
      <c r="K1702" s="20" t="str">
        <f t="shared" si="209"/>
        <v/>
      </c>
      <c r="L1702" s="21" t="str">
        <f>IF($S1702="","",IF($G1702&lt;YEAR($F1702),0,$H1702*SUMIFS(Utbytter!$D$6:$D$1005,Utbytter!$A$6:$A$1005,$E1702,Utbytter!$B$6:$B$1005,"&gt;="&amp;$K1702,Utbytter!$B$6:$B$1005,"&lt;="&amp;DATE($G1702,12,31))))</f>
        <v/>
      </c>
      <c r="M1702" s="21" t="str">
        <f t="shared" si="215"/>
        <v/>
      </c>
      <c r="N1702" s="21" t="str">
        <f t="shared" si="210"/>
        <v/>
      </c>
      <c r="O1702" s="21" t="str">
        <f t="shared" si="211"/>
        <v/>
      </c>
      <c r="P1702" s="21" t="str">
        <f t="shared" si="212"/>
        <v/>
      </c>
      <c r="Q1702" s="21" t="str">
        <f t="shared" si="213"/>
        <v/>
      </c>
      <c r="R1702" s="21" t="str">
        <f t="shared" si="214"/>
        <v/>
      </c>
      <c r="S1702" s="7" t="str">
        <f>IF(ROW()-5&lt;=Kontroll!$B$8,1,"")</f>
        <v/>
      </c>
    </row>
    <row r="1703" spans="1:19" x14ac:dyDescent="0.2">
      <c r="A1703" s="7" t="str">
        <f t="shared" si="208"/>
        <v/>
      </c>
      <c r="B1703" s="7" t="str">
        <f>IF($S1703="","",INT(($A1703-1)/Kontroll!$B$6)+1)</f>
        <v/>
      </c>
      <c r="C1703" s="7" t="str">
        <f>IF($S1703="","",MOD($A1703-1,Kontroll!$B$6)+1)</f>
        <v/>
      </c>
      <c r="D1703" s="15" t="str">
        <f>IF($S1703="","",INDEX(Transjer!$A$6:$A$125,$B1703))</f>
        <v/>
      </c>
      <c r="E1703" s="15" t="str">
        <f>IF($S1703="","",INDEX(Transjer!$B$6:$B$125,$B1703))</f>
        <v/>
      </c>
      <c r="F1703" s="16" t="str">
        <f>IF($S1703="","",INDEX(Transjer!$C$6:$C$125,$B1703))</f>
        <v/>
      </c>
      <c r="G1703" s="17" t="str">
        <f>IF($S1703="","",INDEX(Skjermingsrenter!$A$6:$A$35,$C1703))</f>
        <v/>
      </c>
      <c r="H1703" s="18" t="str">
        <f>IF($S1703="","",INDEX(Transjer!$D$6:$D$125,$B1703))</f>
        <v/>
      </c>
      <c r="I1703" s="18" t="str">
        <f>IF($S1703="","",INDEX(Transjer!$E$6:$E$125,$B1703))</f>
        <v/>
      </c>
      <c r="J1703" s="19" t="str">
        <f>IF($S1703="","",INDEX(Skjermingsrenter!$B$6:$B$35,$C1703))</f>
        <v/>
      </c>
      <c r="K1703" s="20" t="str">
        <f t="shared" si="209"/>
        <v/>
      </c>
      <c r="L1703" s="21" t="str">
        <f>IF($S1703="","",IF($G1703&lt;YEAR($F1703),0,$H1703*SUMIFS(Utbytter!$D$6:$D$1005,Utbytter!$A$6:$A$1005,$E1703,Utbytter!$B$6:$B$1005,"&gt;="&amp;$K1703,Utbytter!$B$6:$B$1005,"&lt;="&amp;DATE($G1703,12,31))))</f>
        <v/>
      </c>
      <c r="M1703" s="21" t="str">
        <f t="shared" si="215"/>
        <v/>
      </c>
      <c r="N1703" s="21" t="str">
        <f t="shared" si="210"/>
        <v/>
      </c>
      <c r="O1703" s="21" t="str">
        <f t="shared" si="211"/>
        <v/>
      </c>
      <c r="P1703" s="21" t="str">
        <f t="shared" si="212"/>
        <v/>
      </c>
      <c r="Q1703" s="21" t="str">
        <f t="shared" si="213"/>
        <v/>
      </c>
      <c r="R1703" s="21" t="str">
        <f t="shared" si="214"/>
        <v/>
      </c>
      <c r="S1703" s="7" t="str">
        <f>IF(ROW()-5&lt;=Kontroll!$B$8,1,"")</f>
        <v/>
      </c>
    </row>
    <row r="1704" spans="1:19" x14ac:dyDescent="0.2">
      <c r="A1704" s="7" t="str">
        <f t="shared" si="208"/>
        <v/>
      </c>
      <c r="B1704" s="7" t="str">
        <f>IF($S1704="","",INT(($A1704-1)/Kontroll!$B$6)+1)</f>
        <v/>
      </c>
      <c r="C1704" s="7" t="str">
        <f>IF($S1704="","",MOD($A1704-1,Kontroll!$B$6)+1)</f>
        <v/>
      </c>
      <c r="D1704" s="15" t="str">
        <f>IF($S1704="","",INDEX(Transjer!$A$6:$A$125,$B1704))</f>
        <v/>
      </c>
      <c r="E1704" s="15" t="str">
        <f>IF($S1704="","",INDEX(Transjer!$B$6:$B$125,$B1704))</f>
        <v/>
      </c>
      <c r="F1704" s="16" t="str">
        <f>IF($S1704="","",INDEX(Transjer!$C$6:$C$125,$B1704))</f>
        <v/>
      </c>
      <c r="G1704" s="17" t="str">
        <f>IF($S1704="","",INDEX(Skjermingsrenter!$A$6:$A$35,$C1704))</f>
        <v/>
      </c>
      <c r="H1704" s="18" t="str">
        <f>IF($S1704="","",INDEX(Transjer!$D$6:$D$125,$B1704))</f>
        <v/>
      </c>
      <c r="I1704" s="18" t="str">
        <f>IF($S1704="","",INDEX(Transjer!$E$6:$E$125,$B1704))</f>
        <v/>
      </c>
      <c r="J1704" s="19" t="str">
        <f>IF($S1704="","",INDEX(Skjermingsrenter!$B$6:$B$35,$C1704))</f>
        <v/>
      </c>
      <c r="K1704" s="20" t="str">
        <f t="shared" si="209"/>
        <v/>
      </c>
      <c r="L1704" s="21" t="str">
        <f>IF($S1704="","",IF($G1704&lt;YEAR($F1704),0,$H1704*SUMIFS(Utbytter!$D$6:$D$1005,Utbytter!$A$6:$A$1005,$E1704,Utbytter!$B$6:$B$1005,"&gt;="&amp;$K1704,Utbytter!$B$6:$B$1005,"&lt;="&amp;DATE($G1704,12,31))))</f>
        <v/>
      </c>
      <c r="M1704" s="21" t="str">
        <f t="shared" si="215"/>
        <v/>
      </c>
      <c r="N1704" s="21" t="str">
        <f t="shared" si="210"/>
        <v/>
      </c>
      <c r="O1704" s="21" t="str">
        <f t="shared" si="211"/>
        <v/>
      </c>
      <c r="P1704" s="21" t="str">
        <f t="shared" si="212"/>
        <v/>
      </c>
      <c r="Q1704" s="21" t="str">
        <f t="shared" si="213"/>
        <v/>
      </c>
      <c r="R1704" s="21" t="str">
        <f t="shared" si="214"/>
        <v/>
      </c>
      <c r="S1704" s="7" t="str">
        <f>IF(ROW()-5&lt;=Kontroll!$B$8,1,"")</f>
        <v/>
      </c>
    </row>
    <row r="1705" spans="1:19" x14ac:dyDescent="0.2">
      <c r="A1705" s="7" t="str">
        <f t="shared" si="208"/>
        <v/>
      </c>
      <c r="B1705" s="7" t="str">
        <f>IF($S1705="","",INT(($A1705-1)/Kontroll!$B$6)+1)</f>
        <v/>
      </c>
      <c r="C1705" s="7" t="str">
        <f>IF($S1705="","",MOD($A1705-1,Kontroll!$B$6)+1)</f>
        <v/>
      </c>
      <c r="D1705" s="15" t="str">
        <f>IF($S1705="","",INDEX(Transjer!$A$6:$A$125,$B1705))</f>
        <v/>
      </c>
      <c r="E1705" s="15" t="str">
        <f>IF($S1705="","",INDEX(Transjer!$B$6:$B$125,$B1705))</f>
        <v/>
      </c>
      <c r="F1705" s="16" t="str">
        <f>IF($S1705="","",INDEX(Transjer!$C$6:$C$125,$B1705))</f>
        <v/>
      </c>
      <c r="G1705" s="17" t="str">
        <f>IF($S1705="","",INDEX(Skjermingsrenter!$A$6:$A$35,$C1705))</f>
        <v/>
      </c>
      <c r="H1705" s="18" t="str">
        <f>IF($S1705="","",INDEX(Transjer!$D$6:$D$125,$B1705))</f>
        <v/>
      </c>
      <c r="I1705" s="18" t="str">
        <f>IF($S1705="","",INDEX(Transjer!$E$6:$E$125,$B1705))</f>
        <v/>
      </c>
      <c r="J1705" s="19" t="str">
        <f>IF($S1705="","",INDEX(Skjermingsrenter!$B$6:$B$35,$C1705))</f>
        <v/>
      </c>
      <c r="K1705" s="20" t="str">
        <f t="shared" si="209"/>
        <v/>
      </c>
      <c r="L1705" s="21" t="str">
        <f>IF($S1705="","",IF($G1705&lt;YEAR($F1705),0,$H1705*SUMIFS(Utbytter!$D$6:$D$1005,Utbytter!$A$6:$A$1005,$E1705,Utbytter!$B$6:$B$1005,"&gt;="&amp;$K1705,Utbytter!$B$6:$B$1005,"&lt;="&amp;DATE($G1705,12,31))))</f>
        <v/>
      </c>
      <c r="M1705" s="21" t="str">
        <f t="shared" si="215"/>
        <v/>
      </c>
      <c r="N1705" s="21" t="str">
        <f t="shared" si="210"/>
        <v/>
      </c>
      <c r="O1705" s="21" t="str">
        <f t="shared" si="211"/>
        <v/>
      </c>
      <c r="P1705" s="21" t="str">
        <f t="shared" si="212"/>
        <v/>
      </c>
      <c r="Q1705" s="21" t="str">
        <f t="shared" si="213"/>
        <v/>
      </c>
      <c r="R1705" s="21" t="str">
        <f t="shared" si="214"/>
        <v/>
      </c>
      <c r="S1705" s="7" t="str">
        <f>IF(ROW()-5&lt;=Kontroll!$B$8,1,"")</f>
        <v/>
      </c>
    </row>
    <row r="1706" spans="1:19" x14ac:dyDescent="0.2">
      <c r="A1706" s="7" t="str">
        <f t="shared" si="208"/>
        <v/>
      </c>
      <c r="B1706" s="7" t="str">
        <f>IF($S1706="","",INT(($A1706-1)/Kontroll!$B$6)+1)</f>
        <v/>
      </c>
      <c r="C1706" s="7" t="str">
        <f>IF($S1706="","",MOD($A1706-1,Kontroll!$B$6)+1)</f>
        <v/>
      </c>
      <c r="D1706" s="15" t="str">
        <f>IF($S1706="","",INDEX(Transjer!$A$6:$A$125,$B1706))</f>
        <v/>
      </c>
      <c r="E1706" s="15" t="str">
        <f>IF($S1706="","",INDEX(Transjer!$B$6:$B$125,$B1706))</f>
        <v/>
      </c>
      <c r="F1706" s="16" t="str">
        <f>IF($S1706="","",INDEX(Transjer!$C$6:$C$125,$B1706))</f>
        <v/>
      </c>
      <c r="G1706" s="17" t="str">
        <f>IF($S1706="","",INDEX(Skjermingsrenter!$A$6:$A$35,$C1706))</f>
        <v/>
      </c>
      <c r="H1706" s="18" t="str">
        <f>IF($S1706="","",INDEX(Transjer!$D$6:$D$125,$B1706))</f>
        <v/>
      </c>
      <c r="I1706" s="18" t="str">
        <f>IF($S1706="","",INDEX(Transjer!$E$6:$E$125,$B1706))</f>
        <v/>
      </c>
      <c r="J1706" s="19" t="str">
        <f>IF($S1706="","",INDEX(Skjermingsrenter!$B$6:$B$35,$C1706))</f>
        <v/>
      </c>
      <c r="K1706" s="20" t="str">
        <f t="shared" si="209"/>
        <v/>
      </c>
      <c r="L1706" s="21" t="str">
        <f>IF($S1706="","",IF($G1706&lt;YEAR($F1706),0,$H1706*SUMIFS(Utbytter!$D$6:$D$1005,Utbytter!$A$6:$A$1005,$E1706,Utbytter!$B$6:$B$1005,"&gt;="&amp;$K1706,Utbytter!$B$6:$B$1005,"&lt;="&amp;DATE($G1706,12,31))))</f>
        <v/>
      </c>
      <c r="M1706" s="21" t="str">
        <f t="shared" si="215"/>
        <v/>
      </c>
      <c r="N1706" s="21" t="str">
        <f t="shared" si="210"/>
        <v/>
      </c>
      <c r="O1706" s="21" t="str">
        <f t="shared" si="211"/>
        <v/>
      </c>
      <c r="P1706" s="21" t="str">
        <f t="shared" si="212"/>
        <v/>
      </c>
      <c r="Q1706" s="21" t="str">
        <f t="shared" si="213"/>
        <v/>
      </c>
      <c r="R1706" s="21" t="str">
        <f t="shared" si="214"/>
        <v/>
      </c>
      <c r="S1706" s="7" t="str">
        <f>IF(ROW()-5&lt;=Kontroll!$B$8,1,"")</f>
        <v/>
      </c>
    </row>
    <row r="1707" spans="1:19" x14ac:dyDescent="0.2">
      <c r="A1707" s="7" t="str">
        <f t="shared" si="208"/>
        <v/>
      </c>
      <c r="B1707" s="7" t="str">
        <f>IF($S1707="","",INT(($A1707-1)/Kontroll!$B$6)+1)</f>
        <v/>
      </c>
      <c r="C1707" s="7" t="str">
        <f>IF($S1707="","",MOD($A1707-1,Kontroll!$B$6)+1)</f>
        <v/>
      </c>
      <c r="D1707" s="15" t="str">
        <f>IF($S1707="","",INDEX(Transjer!$A$6:$A$125,$B1707))</f>
        <v/>
      </c>
      <c r="E1707" s="15" t="str">
        <f>IF($S1707="","",INDEX(Transjer!$B$6:$B$125,$B1707))</f>
        <v/>
      </c>
      <c r="F1707" s="16" t="str">
        <f>IF($S1707="","",INDEX(Transjer!$C$6:$C$125,$B1707))</f>
        <v/>
      </c>
      <c r="G1707" s="17" t="str">
        <f>IF($S1707="","",INDEX(Skjermingsrenter!$A$6:$A$35,$C1707))</f>
        <v/>
      </c>
      <c r="H1707" s="18" t="str">
        <f>IF($S1707="","",INDEX(Transjer!$D$6:$D$125,$B1707))</f>
        <v/>
      </c>
      <c r="I1707" s="18" t="str">
        <f>IF($S1707="","",INDEX(Transjer!$E$6:$E$125,$B1707))</f>
        <v/>
      </c>
      <c r="J1707" s="19" t="str">
        <f>IF($S1707="","",INDEX(Skjermingsrenter!$B$6:$B$35,$C1707))</f>
        <v/>
      </c>
      <c r="K1707" s="20" t="str">
        <f t="shared" si="209"/>
        <v/>
      </c>
      <c r="L1707" s="21" t="str">
        <f>IF($S1707="","",IF($G1707&lt;YEAR($F1707),0,$H1707*SUMIFS(Utbytter!$D$6:$D$1005,Utbytter!$A$6:$A$1005,$E1707,Utbytter!$B$6:$B$1005,"&gt;="&amp;$K1707,Utbytter!$B$6:$B$1005,"&lt;="&amp;DATE($G1707,12,31))))</f>
        <v/>
      </c>
      <c r="M1707" s="21" t="str">
        <f t="shared" si="215"/>
        <v/>
      </c>
      <c r="N1707" s="21" t="str">
        <f t="shared" si="210"/>
        <v/>
      </c>
      <c r="O1707" s="21" t="str">
        <f t="shared" si="211"/>
        <v/>
      </c>
      <c r="P1707" s="21" t="str">
        <f t="shared" si="212"/>
        <v/>
      </c>
      <c r="Q1707" s="21" t="str">
        <f t="shared" si="213"/>
        <v/>
      </c>
      <c r="R1707" s="21" t="str">
        <f t="shared" si="214"/>
        <v/>
      </c>
      <c r="S1707" s="7" t="str">
        <f>IF(ROW()-5&lt;=Kontroll!$B$8,1,"")</f>
        <v/>
      </c>
    </row>
    <row r="1708" spans="1:19" x14ac:dyDescent="0.2">
      <c r="A1708" s="7" t="str">
        <f t="shared" si="208"/>
        <v/>
      </c>
      <c r="B1708" s="7" t="str">
        <f>IF($S1708="","",INT(($A1708-1)/Kontroll!$B$6)+1)</f>
        <v/>
      </c>
      <c r="C1708" s="7" t="str">
        <f>IF($S1708="","",MOD($A1708-1,Kontroll!$B$6)+1)</f>
        <v/>
      </c>
      <c r="D1708" s="15" t="str">
        <f>IF($S1708="","",INDEX(Transjer!$A$6:$A$125,$B1708))</f>
        <v/>
      </c>
      <c r="E1708" s="15" t="str">
        <f>IF($S1708="","",INDEX(Transjer!$B$6:$B$125,$B1708))</f>
        <v/>
      </c>
      <c r="F1708" s="16" t="str">
        <f>IF($S1708="","",INDEX(Transjer!$C$6:$C$125,$B1708))</f>
        <v/>
      </c>
      <c r="G1708" s="17" t="str">
        <f>IF($S1708="","",INDEX(Skjermingsrenter!$A$6:$A$35,$C1708))</f>
        <v/>
      </c>
      <c r="H1708" s="18" t="str">
        <f>IF($S1708="","",INDEX(Transjer!$D$6:$D$125,$B1708))</f>
        <v/>
      </c>
      <c r="I1708" s="18" t="str">
        <f>IF($S1708="","",INDEX(Transjer!$E$6:$E$125,$B1708))</f>
        <v/>
      </c>
      <c r="J1708" s="19" t="str">
        <f>IF($S1708="","",INDEX(Skjermingsrenter!$B$6:$B$35,$C1708))</f>
        <v/>
      </c>
      <c r="K1708" s="20" t="str">
        <f t="shared" si="209"/>
        <v/>
      </c>
      <c r="L1708" s="21" t="str">
        <f>IF($S1708="","",IF($G1708&lt;YEAR($F1708),0,$H1708*SUMIFS(Utbytter!$D$6:$D$1005,Utbytter!$A$6:$A$1005,$E1708,Utbytter!$B$6:$B$1005,"&gt;="&amp;$K1708,Utbytter!$B$6:$B$1005,"&lt;="&amp;DATE($G1708,12,31))))</f>
        <v/>
      </c>
      <c r="M1708" s="21" t="str">
        <f t="shared" si="215"/>
        <v/>
      </c>
      <c r="N1708" s="21" t="str">
        <f t="shared" si="210"/>
        <v/>
      </c>
      <c r="O1708" s="21" t="str">
        <f t="shared" si="211"/>
        <v/>
      </c>
      <c r="P1708" s="21" t="str">
        <f t="shared" si="212"/>
        <v/>
      </c>
      <c r="Q1708" s="21" t="str">
        <f t="shared" si="213"/>
        <v/>
      </c>
      <c r="R1708" s="21" t="str">
        <f t="shared" si="214"/>
        <v/>
      </c>
      <c r="S1708" s="7" t="str">
        <f>IF(ROW()-5&lt;=Kontroll!$B$8,1,"")</f>
        <v/>
      </c>
    </row>
    <row r="1709" spans="1:19" x14ac:dyDescent="0.2">
      <c r="A1709" s="7" t="str">
        <f t="shared" si="208"/>
        <v/>
      </c>
      <c r="B1709" s="7" t="str">
        <f>IF($S1709="","",INT(($A1709-1)/Kontroll!$B$6)+1)</f>
        <v/>
      </c>
      <c r="C1709" s="7" t="str">
        <f>IF($S1709="","",MOD($A1709-1,Kontroll!$B$6)+1)</f>
        <v/>
      </c>
      <c r="D1709" s="15" t="str">
        <f>IF($S1709="","",INDEX(Transjer!$A$6:$A$125,$B1709))</f>
        <v/>
      </c>
      <c r="E1709" s="15" t="str">
        <f>IF($S1709="","",INDEX(Transjer!$B$6:$B$125,$B1709))</f>
        <v/>
      </c>
      <c r="F1709" s="16" t="str">
        <f>IF($S1709="","",INDEX(Transjer!$C$6:$C$125,$B1709))</f>
        <v/>
      </c>
      <c r="G1709" s="17" t="str">
        <f>IF($S1709="","",INDEX(Skjermingsrenter!$A$6:$A$35,$C1709))</f>
        <v/>
      </c>
      <c r="H1709" s="18" t="str">
        <f>IF($S1709="","",INDEX(Transjer!$D$6:$D$125,$B1709))</f>
        <v/>
      </c>
      <c r="I1709" s="18" t="str">
        <f>IF($S1709="","",INDEX(Transjer!$E$6:$E$125,$B1709))</f>
        <v/>
      </c>
      <c r="J1709" s="19" t="str">
        <f>IF($S1709="","",INDEX(Skjermingsrenter!$B$6:$B$35,$C1709))</f>
        <v/>
      </c>
      <c r="K1709" s="20" t="str">
        <f t="shared" si="209"/>
        <v/>
      </c>
      <c r="L1709" s="21" t="str">
        <f>IF($S1709="","",IF($G1709&lt;YEAR($F1709),0,$H1709*SUMIFS(Utbytter!$D$6:$D$1005,Utbytter!$A$6:$A$1005,$E1709,Utbytter!$B$6:$B$1005,"&gt;="&amp;$K1709,Utbytter!$B$6:$B$1005,"&lt;="&amp;DATE($G1709,12,31))))</f>
        <v/>
      </c>
      <c r="M1709" s="21" t="str">
        <f t="shared" si="215"/>
        <v/>
      </c>
      <c r="N1709" s="21" t="str">
        <f t="shared" si="210"/>
        <v/>
      </c>
      <c r="O1709" s="21" t="str">
        <f t="shared" si="211"/>
        <v/>
      </c>
      <c r="P1709" s="21" t="str">
        <f t="shared" si="212"/>
        <v/>
      </c>
      <c r="Q1709" s="21" t="str">
        <f t="shared" si="213"/>
        <v/>
      </c>
      <c r="R1709" s="21" t="str">
        <f t="shared" si="214"/>
        <v/>
      </c>
      <c r="S1709" s="7" t="str">
        <f>IF(ROW()-5&lt;=Kontroll!$B$8,1,"")</f>
        <v/>
      </c>
    </row>
    <row r="1710" spans="1:19" x14ac:dyDescent="0.2">
      <c r="A1710" s="7" t="str">
        <f t="shared" si="208"/>
        <v/>
      </c>
      <c r="B1710" s="7" t="str">
        <f>IF($S1710="","",INT(($A1710-1)/Kontroll!$B$6)+1)</f>
        <v/>
      </c>
      <c r="C1710" s="7" t="str">
        <f>IF($S1710="","",MOD($A1710-1,Kontroll!$B$6)+1)</f>
        <v/>
      </c>
      <c r="D1710" s="15" t="str">
        <f>IF($S1710="","",INDEX(Transjer!$A$6:$A$125,$B1710))</f>
        <v/>
      </c>
      <c r="E1710" s="15" t="str">
        <f>IF($S1710="","",INDEX(Transjer!$B$6:$B$125,$B1710))</f>
        <v/>
      </c>
      <c r="F1710" s="16" t="str">
        <f>IF($S1710="","",INDEX(Transjer!$C$6:$C$125,$B1710))</f>
        <v/>
      </c>
      <c r="G1710" s="17" t="str">
        <f>IF($S1710="","",INDEX(Skjermingsrenter!$A$6:$A$35,$C1710))</f>
        <v/>
      </c>
      <c r="H1710" s="18" t="str">
        <f>IF($S1710="","",INDEX(Transjer!$D$6:$D$125,$B1710))</f>
        <v/>
      </c>
      <c r="I1710" s="18" t="str">
        <f>IF($S1710="","",INDEX(Transjer!$E$6:$E$125,$B1710))</f>
        <v/>
      </c>
      <c r="J1710" s="19" t="str">
        <f>IF($S1710="","",INDEX(Skjermingsrenter!$B$6:$B$35,$C1710))</f>
        <v/>
      </c>
      <c r="K1710" s="20" t="str">
        <f t="shared" si="209"/>
        <v/>
      </c>
      <c r="L1710" s="21" t="str">
        <f>IF($S1710="","",IF($G1710&lt;YEAR($F1710),0,$H1710*SUMIFS(Utbytter!$D$6:$D$1005,Utbytter!$A$6:$A$1005,$E1710,Utbytter!$B$6:$B$1005,"&gt;="&amp;$K1710,Utbytter!$B$6:$B$1005,"&lt;="&amp;DATE($G1710,12,31))))</f>
        <v/>
      </c>
      <c r="M1710" s="21" t="str">
        <f t="shared" si="215"/>
        <v/>
      </c>
      <c r="N1710" s="21" t="str">
        <f t="shared" si="210"/>
        <v/>
      </c>
      <c r="O1710" s="21" t="str">
        <f t="shared" si="211"/>
        <v/>
      </c>
      <c r="P1710" s="21" t="str">
        <f t="shared" si="212"/>
        <v/>
      </c>
      <c r="Q1710" s="21" t="str">
        <f t="shared" si="213"/>
        <v/>
      </c>
      <c r="R1710" s="21" t="str">
        <f t="shared" si="214"/>
        <v/>
      </c>
      <c r="S1710" s="7" t="str">
        <f>IF(ROW()-5&lt;=Kontroll!$B$8,1,"")</f>
        <v/>
      </c>
    </row>
    <row r="1711" spans="1:19" x14ac:dyDescent="0.2">
      <c r="A1711" s="7" t="str">
        <f t="shared" si="208"/>
        <v/>
      </c>
      <c r="B1711" s="7" t="str">
        <f>IF($S1711="","",INT(($A1711-1)/Kontroll!$B$6)+1)</f>
        <v/>
      </c>
      <c r="C1711" s="7" t="str">
        <f>IF($S1711="","",MOD($A1711-1,Kontroll!$B$6)+1)</f>
        <v/>
      </c>
      <c r="D1711" s="15" t="str">
        <f>IF($S1711="","",INDEX(Transjer!$A$6:$A$125,$B1711))</f>
        <v/>
      </c>
      <c r="E1711" s="15" t="str">
        <f>IF($S1711="","",INDEX(Transjer!$B$6:$B$125,$B1711))</f>
        <v/>
      </c>
      <c r="F1711" s="16" t="str">
        <f>IF($S1711="","",INDEX(Transjer!$C$6:$C$125,$B1711))</f>
        <v/>
      </c>
      <c r="G1711" s="17" t="str">
        <f>IF($S1711="","",INDEX(Skjermingsrenter!$A$6:$A$35,$C1711))</f>
        <v/>
      </c>
      <c r="H1711" s="18" t="str">
        <f>IF($S1711="","",INDEX(Transjer!$D$6:$D$125,$B1711))</f>
        <v/>
      </c>
      <c r="I1711" s="18" t="str">
        <f>IF($S1711="","",INDEX(Transjer!$E$6:$E$125,$B1711))</f>
        <v/>
      </c>
      <c r="J1711" s="19" t="str">
        <f>IF($S1711="","",INDEX(Skjermingsrenter!$B$6:$B$35,$C1711))</f>
        <v/>
      </c>
      <c r="K1711" s="20" t="str">
        <f t="shared" si="209"/>
        <v/>
      </c>
      <c r="L1711" s="21" t="str">
        <f>IF($S1711="","",IF($G1711&lt;YEAR($F1711),0,$H1711*SUMIFS(Utbytter!$D$6:$D$1005,Utbytter!$A$6:$A$1005,$E1711,Utbytter!$B$6:$B$1005,"&gt;="&amp;$K1711,Utbytter!$B$6:$B$1005,"&lt;="&amp;DATE($G1711,12,31))))</f>
        <v/>
      </c>
      <c r="M1711" s="21" t="str">
        <f t="shared" si="215"/>
        <v/>
      </c>
      <c r="N1711" s="21" t="str">
        <f t="shared" si="210"/>
        <v/>
      </c>
      <c r="O1711" s="21" t="str">
        <f t="shared" si="211"/>
        <v/>
      </c>
      <c r="P1711" s="21" t="str">
        <f t="shared" si="212"/>
        <v/>
      </c>
      <c r="Q1711" s="21" t="str">
        <f t="shared" si="213"/>
        <v/>
      </c>
      <c r="R1711" s="21" t="str">
        <f t="shared" si="214"/>
        <v/>
      </c>
      <c r="S1711" s="7" t="str">
        <f>IF(ROW()-5&lt;=Kontroll!$B$8,1,"")</f>
        <v/>
      </c>
    </row>
    <row r="1712" spans="1:19" x14ac:dyDescent="0.2">
      <c r="A1712" s="7" t="str">
        <f t="shared" si="208"/>
        <v/>
      </c>
      <c r="B1712" s="7" t="str">
        <f>IF($S1712="","",INT(($A1712-1)/Kontroll!$B$6)+1)</f>
        <v/>
      </c>
      <c r="C1712" s="7" t="str">
        <f>IF($S1712="","",MOD($A1712-1,Kontroll!$B$6)+1)</f>
        <v/>
      </c>
      <c r="D1712" s="15" t="str">
        <f>IF($S1712="","",INDEX(Transjer!$A$6:$A$125,$B1712))</f>
        <v/>
      </c>
      <c r="E1712" s="15" t="str">
        <f>IF($S1712="","",INDEX(Transjer!$B$6:$B$125,$B1712))</f>
        <v/>
      </c>
      <c r="F1712" s="16" t="str">
        <f>IF($S1712="","",INDEX(Transjer!$C$6:$C$125,$B1712))</f>
        <v/>
      </c>
      <c r="G1712" s="17" t="str">
        <f>IF($S1712="","",INDEX(Skjermingsrenter!$A$6:$A$35,$C1712))</f>
        <v/>
      </c>
      <c r="H1712" s="18" t="str">
        <f>IF($S1712="","",INDEX(Transjer!$D$6:$D$125,$B1712))</f>
        <v/>
      </c>
      <c r="I1712" s="18" t="str">
        <f>IF($S1712="","",INDEX(Transjer!$E$6:$E$125,$B1712))</f>
        <v/>
      </c>
      <c r="J1712" s="19" t="str">
        <f>IF($S1712="","",INDEX(Skjermingsrenter!$B$6:$B$35,$C1712))</f>
        <v/>
      </c>
      <c r="K1712" s="20" t="str">
        <f t="shared" si="209"/>
        <v/>
      </c>
      <c r="L1712" s="21" t="str">
        <f>IF($S1712="","",IF($G1712&lt;YEAR($F1712),0,$H1712*SUMIFS(Utbytter!$D$6:$D$1005,Utbytter!$A$6:$A$1005,$E1712,Utbytter!$B$6:$B$1005,"&gt;="&amp;$K1712,Utbytter!$B$6:$B$1005,"&lt;="&amp;DATE($G1712,12,31))))</f>
        <v/>
      </c>
      <c r="M1712" s="21" t="str">
        <f t="shared" si="215"/>
        <v/>
      </c>
      <c r="N1712" s="21" t="str">
        <f t="shared" si="210"/>
        <v/>
      </c>
      <c r="O1712" s="21" t="str">
        <f t="shared" si="211"/>
        <v/>
      </c>
      <c r="P1712" s="21" t="str">
        <f t="shared" si="212"/>
        <v/>
      </c>
      <c r="Q1712" s="21" t="str">
        <f t="shared" si="213"/>
        <v/>
      </c>
      <c r="R1712" s="21" t="str">
        <f t="shared" si="214"/>
        <v/>
      </c>
      <c r="S1712" s="7" t="str">
        <f>IF(ROW()-5&lt;=Kontroll!$B$8,1,"")</f>
        <v/>
      </c>
    </row>
    <row r="1713" spans="1:19" x14ac:dyDescent="0.2">
      <c r="A1713" s="7" t="str">
        <f t="shared" si="208"/>
        <v/>
      </c>
      <c r="B1713" s="7" t="str">
        <f>IF($S1713="","",INT(($A1713-1)/Kontroll!$B$6)+1)</f>
        <v/>
      </c>
      <c r="C1713" s="7" t="str">
        <f>IF($S1713="","",MOD($A1713-1,Kontroll!$B$6)+1)</f>
        <v/>
      </c>
      <c r="D1713" s="15" t="str">
        <f>IF($S1713="","",INDEX(Transjer!$A$6:$A$125,$B1713))</f>
        <v/>
      </c>
      <c r="E1713" s="15" t="str">
        <f>IF($S1713="","",INDEX(Transjer!$B$6:$B$125,$B1713))</f>
        <v/>
      </c>
      <c r="F1713" s="16" t="str">
        <f>IF($S1713="","",INDEX(Transjer!$C$6:$C$125,$B1713))</f>
        <v/>
      </c>
      <c r="G1713" s="17" t="str">
        <f>IF($S1713="","",INDEX(Skjermingsrenter!$A$6:$A$35,$C1713))</f>
        <v/>
      </c>
      <c r="H1713" s="18" t="str">
        <f>IF($S1713="","",INDEX(Transjer!$D$6:$D$125,$B1713))</f>
        <v/>
      </c>
      <c r="I1713" s="18" t="str">
        <f>IF($S1713="","",INDEX(Transjer!$E$6:$E$125,$B1713))</f>
        <v/>
      </c>
      <c r="J1713" s="19" t="str">
        <f>IF($S1713="","",INDEX(Skjermingsrenter!$B$6:$B$35,$C1713))</f>
        <v/>
      </c>
      <c r="K1713" s="20" t="str">
        <f t="shared" si="209"/>
        <v/>
      </c>
      <c r="L1713" s="21" t="str">
        <f>IF($S1713="","",IF($G1713&lt;YEAR($F1713),0,$H1713*SUMIFS(Utbytter!$D$6:$D$1005,Utbytter!$A$6:$A$1005,$E1713,Utbytter!$B$6:$B$1005,"&gt;="&amp;$K1713,Utbytter!$B$6:$B$1005,"&lt;="&amp;DATE($G1713,12,31))))</f>
        <v/>
      </c>
      <c r="M1713" s="21" t="str">
        <f t="shared" si="215"/>
        <v/>
      </c>
      <c r="N1713" s="21" t="str">
        <f t="shared" si="210"/>
        <v/>
      </c>
      <c r="O1713" s="21" t="str">
        <f t="shared" si="211"/>
        <v/>
      </c>
      <c r="P1713" s="21" t="str">
        <f t="shared" si="212"/>
        <v/>
      </c>
      <c r="Q1713" s="21" t="str">
        <f t="shared" si="213"/>
        <v/>
      </c>
      <c r="R1713" s="21" t="str">
        <f t="shared" si="214"/>
        <v/>
      </c>
      <c r="S1713" s="7" t="str">
        <f>IF(ROW()-5&lt;=Kontroll!$B$8,1,"")</f>
        <v/>
      </c>
    </row>
    <row r="1714" spans="1:19" x14ac:dyDescent="0.2">
      <c r="A1714" s="7" t="str">
        <f t="shared" si="208"/>
        <v/>
      </c>
      <c r="B1714" s="7" t="str">
        <f>IF($S1714="","",INT(($A1714-1)/Kontroll!$B$6)+1)</f>
        <v/>
      </c>
      <c r="C1714" s="7" t="str">
        <f>IF($S1714="","",MOD($A1714-1,Kontroll!$B$6)+1)</f>
        <v/>
      </c>
      <c r="D1714" s="15" t="str">
        <f>IF($S1714="","",INDEX(Transjer!$A$6:$A$125,$B1714))</f>
        <v/>
      </c>
      <c r="E1714" s="15" t="str">
        <f>IF($S1714="","",INDEX(Transjer!$B$6:$B$125,$B1714))</f>
        <v/>
      </c>
      <c r="F1714" s="16" t="str">
        <f>IF($S1714="","",INDEX(Transjer!$C$6:$C$125,$B1714))</f>
        <v/>
      </c>
      <c r="G1714" s="17" t="str">
        <f>IF($S1714="","",INDEX(Skjermingsrenter!$A$6:$A$35,$C1714))</f>
        <v/>
      </c>
      <c r="H1714" s="18" t="str">
        <f>IF($S1714="","",INDEX(Transjer!$D$6:$D$125,$B1714))</f>
        <v/>
      </c>
      <c r="I1714" s="18" t="str">
        <f>IF($S1714="","",INDEX(Transjer!$E$6:$E$125,$B1714))</f>
        <v/>
      </c>
      <c r="J1714" s="19" t="str">
        <f>IF($S1714="","",INDEX(Skjermingsrenter!$B$6:$B$35,$C1714))</f>
        <v/>
      </c>
      <c r="K1714" s="20" t="str">
        <f t="shared" si="209"/>
        <v/>
      </c>
      <c r="L1714" s="21" t="str">
        <f>IF($S1714="","",IF($G1714&lt;YEAR($F1714),0,$H1714*SUMIFS(Utbytter!$D$6:$D$1005,Utbytter!$A$6:$A$1005,$E1714,Utbytter!$B$6:$B$1005,"&gt;="&amp;$K1714,Utbytter!$B$6:$B$1005,"&lt;="&amp;DATE($G1714,12,31))))</f>
        <v/>
      </c>
      <c r="M1714" s="21" t="str">
        <f t="shared" si="215"/>
        <v/>
      </c>
      <c r="N1714" s="21" t="str">
        <f t="shared" si="210"/>
        <v/>
      </c>
      <c r="O1714" s="21" t="str">
        <f t="shared" si="211"/>
        <v/>
      </c>
      <c r="P1714" s="21" t="str">
        <f t="shared" si="212"/>
        <v/>
      </c>
      <c r="Q1714" s="21" t="str">
        <f t="shared" si="213"/>
        <v/>
      </c>
      <c r="R1714" s="21" t="str">
        <f t="shared" si="214"/>
        <v/>
      </c>
      <c r="S1714" s="7" t="str">
        <f>IF(ROW()-5&lt;=Kontroll!$B$8,1,"")</f>
        <v/>
      </c>
    </row>
    <row r="1715" spans="1:19" x14ac:dyDescent="0.2">
      <c r="A1715" s="7" t="str">
        <f t="shared" si="208"/>
        <v/>
      </c>
      <c r="B1715" s="7" t="str">
        <f>IF($S1715="","",INT(($A1715-1)/Kontroll!$B$6)+1)</f>
        <v/>
      </c>
      <c r="C1715" s="7" t="str">
        <f>IF($S1715="","",MOD($A1715-1,Kontroll!$B$6)+1)</f>
        <v/>
      </c>
      <c r="D1715" s="15" t="str">
        <f>IF($S1715="","",INDEX(Transjer!$A$6:$A$125,$B1715))</f>
        <v/>
      </c>
      <c r="E1715" s="15" t="str">
        <f>IF($S1715="","",INDEX(Transjer!$B$6:$B$125,$B1715))</f>
        <v/>
      </c>
      <c r="F1715" s="16" t="str">
        <f>IF($S1715="","",INDEX(Transjer!$C$6:$C$125,$B1715))</f>
        <v/>
      </c>
      <c r="G1715" s="17" t="str">
        <f>IF($S1715="","",INDEX(Skjermingsrenter!$A$6:$A$35,$C1715))</f>
        <v/>
      </c>
      <c r="H1715" s="18" t="str">
        <f>IF($S1715="","",INDEX(Transjer!$D$6:$D$125,$B1715))</f>
        <v/>
      </c>
      <c r="I1715" s="18" t="str">
        <f>IF($S1715="","",INDEX(Transjer!$E$6:$E$125,$B1715))</f>
        <v/>
      </c>
      <c r="J1715" s="19" t="str">
        <f>IF($S1715="","",INDEX(Skjermingsrenter!$B$6:$B$35,$C1715))</f>
        <v/>
      </c>
      <c r="K1715" s="20" t="str">
        <f t="shared" si="209"/>
        <v/>
      </c>
      <c r="L1715" s="21" t="str">
        <f>IF($S1715="","",IF($G1715&lt;YEAR($F1715),0,$H1715*SUMIFS(Utbytter!$D$6:$D$1005,Utbytter!$A$6:$A$1005,$E1715,Utbytter!$B$6:$B$1005,"&gt;="&amp;$K1715,Utbytter!$B$6:$B$1005,"&lt;="&amp;DATE($G1715,12,31))))</f>
        <v/>
      </c>
      <c r="M1715" s="21" t="str">
        <f t="shared" si="215"/>
        <v/>
      </c>
      <c r="N1715" s="21" t="str">
        <f t="shared" si="210"/>
        <v/>
      </c>
      <c r="O1715" s="21" t="str">
        <f t="shared" si="211"/>
        <v/>
      </c>
      <c r="P1715" s="21" t="str">
        <f t="shared" si="212"/>
        <v/>
      </c>
      <c r="Q1715" s="21" t="str">
        <f t="shared" si="213"/>
        <v/>
      </c>
      <c r="R1715" s="21" t="str">
        <f t="shared" si="214"/>
        <v/>
      </c>
      <c r="S1715" s="7" t="str">
        <f>IF(ROW()-5&lt;=Kontroll!$B$8,1,"")</f>
        <v/>
      </c>
    </row>
    <row r="1716" spans="1:19" x14ac:dyDescent="0.2">
      <c r="A1716" s="7" t="str">
        <f t="shared" si="208"/>
        <v/>
      </c>
      <c r="B1716" s="7" t="str">
        <f>IF($S1716="","",INT(($A1716-1)/Kontroll!$B$6)+1)</f>
        <v/>
      </c>
      <c r="C1716" s="7" t="str">
        <f>IF($S1716="","",MOD($A1716-1,Kontroll!$B$6)+1)</f>
        <v/>
      </c>
      <c r="D1716" s="15" t="str">
        <f>IF($S1716="","",INDEX(Transjer!$A$6:$A$125,$B1716))</f>
        <v/>
      </c>
      <c r="E1716" s="15" t="str">
        <f>IF($S1716="","",INDEX(Transjer!$B$6:$B$125,$B1716))</f>
        <v/>
      </c>
      <c r="F1716" s="16" t="str">
        <f>IF($S1716="","",INDEX(Transjer!$C$6:$C$125,$B1716))</f>
        <v/>
      </c>
      <c r="G1716" s="17" t="str">
        <f>IF($S1716="","",INDEX(Skjermingsrenter!$A$6:$A$35,$C1716))</f>
        <v/>
      </c>
      <c r="H1716" s="18" t="str">
        <f>IF($S1716="","",INDEX(Transjer!$D$6:$D$125,$B1716))</f>
        <v/>
      </c>
      <c r="I1716" s="18" t="str">
        <f>IF($S1716="","",INDEX(Transjer!$E$6:$E$125,$B1716))</f>
        <v/>
      </c>
      <c r="J1716" s="19" t="str">
        <f>IF($S1716="","",INDEX(Skjermingsrenter!$B$6:$B$35,$C1716))</f>
        <v/>
      </c>
      <c r="K1716" s="20" t="str">
        <f t="shared" si="209"/>
        <v/>
      </c>
      <c r="L1716" s="21" t="str">
        <f>IF($S1716="","",IF($G1716&lt;YEAR($F1716),0,$H1716*SUMIFS(Utbytter!$D$6:$D$1005,Utbytter!$A$6:$A$1005,$E1716,Utbytter!$B$6:$B$1005,"&gt;="&amp;$K1716,Utbytter!$B$6:$B$1005,"&lt;="&amp;DATE($G1716,12,31))))</f>
        <v/>
      </c>
      <c r="M1716" s="21" t="str">
        <f t="shared" si="215"/>
        <v/>
      </c>
      <c r="N1716" s="21" t="str">
        <f t="shared" si="210"/>
        <v/>
      </c>
      <c r="O1716" s="21" t="str">
        <f t="shared" si="211"/>
        <v/>
      </c>
      <c r="P1716" s="21" t="str">
        <f t="shared" si="212"/>
        <v/>
      </c>
      <c r="Q1716" s="21" t="str">
        <f t="shared" si="213"/>
        <v/>
      </c>
      <c r="R1716" s="21" t="str">
        <f t="shared" si="214"/>
        <v/>
      </c>
      <c r="S1716" s="7" t="str">
        <f>IF(ROW()-5&lt;=Kontroll!$B$8,1,"")</f>
        <v/>
      </c>
    </row>
    <row r="1717" spans="1:19" x14ac:dyDescent="0.2">
      <c r="A1717" s="7" t="str">
        <f t="shared" si="208"/>
        <v/>
      </c>
      <c r="B1717" s="7" t="str">
        <f>IF($S1717="","",INT(($A1717-1)/Kontroll!$B$6)+1)</f>
        <v/>
      </c>
      <c r="C1717" s="7" t="str">
        <f>IF($S1717="","",MOD($A1717-1,Kontroll!$B$6)+1)</f>
        <v/>
      </c>
      <c r="D1717" s="15" t="str">
        <f>IF($S1717="","",INDEX(Transjer!$A$6:$A$125,$B1717))</f>
        <v/>
      </c>
      <c r="E1717" s="15" t="str">
        <f>IF($S1717="","",INDEX(Transjer!$B$6:$B$125,$B1717))</f>
        <v/>
      </c>
      <c r="F1717" s="16" t="str">
        <f>IF($S1717="","",INDEX(Transjer!$C$6:$C$125,$B1717))</f>
        <v/>
      </c>
      <c r="G1717" s="17" t="str">
        <f>IF($S1717="","",INDEX(Skjermingsrenter!$A$6:$A$35,$C1717))</f>
        <v/>
      </c>
      <c r="H1717" s="18" t="str">
        <f>IF($S1717="","",INDEX(Transjer!$D$6:$D$125,$B1717))</f>
        <v/>
      </c>
      <c r="I1717" s="18" t="str">
        <f>IF($S1717="","",INDEX(Transjer!$E$6:$E$125,$B1717))</f>
        <v/>
      </c>
      <c r="J1717" s="19" t="str">
        <f>IF($S1717="","",INDEX(Skjermingsrenter!$B$6:$B$35,$C1717))</f>
        <v/>
      </c>
      <c r="K1717" s="20" t="str">
        <f t="shared" si="209"/>
        <v/>
      </c>
      <c r="L1717" s="21" t="str">
        <f>IF($S1717="","",IF($G1717&lt;YEAR($F1717),0,$H1717*SUMIFS(Utbytter!$D$6:$D$1005,Utbytter!$A$6:$A$1005,$E1717,Utbytter!$B$6:$B$1005,"&gt;="&amp;$K1717,Utbytter!$B$6:$B$1005,"&lt;="&amp;DATE($G1717,12,31))))</f>
        <v/>
      </c>
      <c r="M1717" s="21" t="str">
        <f t="shared" si="215"/>
        <v/>
      </c>
      <c r="N1717" s="21" t="str">
        <f t="shared" si="210"/>
        <v/>
      </c>
      <c r="O1717" s="21" t="str">
        <f t="shared" si="211"/>
        <v/>
      </c>
      <c r="P1717" s="21" t="str">
        <f t="shared" si="212"/>
        <v/>
      </c>
      <c r="Q1717" s="21" t="str">
        <f t="shared" si="213"/>
        <v/>
      </c>
      <c r="R1717" s="21" t="str">
        <f t="shared" si="214"/>
        <v/>
      </c>
      <c r="S1717" s="7" t="str">
        <f>IF(ROW()-5&lt;=Kontroll!$B$8,1,"")</f>
        <v/>
      </c>
    </row>
    <row r="1718" spans="1:19" x14ac:dyDescent="0.2">
      <c r="A1718" s="7" t="str">
        <f t="shared" si="208"/>
        <v/>
      </c>
      <c r="B1718" s="7" t="str">
        <f>IF($S1718="","",INT(($A1718-1)/Kontroll!$B$6)+1)</f>
        <v/>
      </c>
      <c r="C1718" s="7" t="str">
        <f>IF($S1718="","",MOD($A1718-1,Kontroll!$B$6)+1)</f>
        <v/>
      </c>
      <c r="D1718" s="15" t="str">
        <f>IF($S1718="","",INDEX(Transjer!$A$6:$A$125,$B1718))</f>
        <v/>
      </c>
      <c r="E1718" s="15" t="str">
        <f>IF($S1718="","",INDEX(Transjer!$B$6:$B$125,$B1718))</f>
        <v/>
      </c>
      <c r="F1718" s="16" t="str">
        <f>IF($S1718="","",INDEX(Transjer!$C$6:$C$125,$B1718))</f>
        <v/>
      </c>
      <c r="G1718" s="17" t="str">
        <f>IF($S1718="","",INDEX(Skjermingsrenter!$A$6:$A$35,$C1718))</f>
        <v/>
      </c>
      <c r="H1718" s="18" t="str">
        <f>IF($S1718="","",INDEX(Transjer!$D$6:$D$125,$B1718))</f>
        <v/>
      </c>
      <c r="I1718" s="18" t="str">
        <f>IF($S1718="","",INDEX(Transjer!$E$6:$E$125,$B1718))</f>
        <v/>
      </c>
      <c r="J1718" s="19" t="str">
        <f>IF($S1718="","",INDEX(Skjermingsrenter!$B$6:$B$35,$C1718))</f>
        <v/>
      </c>
      <c r="K1718" s="20" t="str">
        <f t="shared" si="209"/>
        <v/>
      </c>
      <c r="L1718" s="21" t="str">
        <f>IF($S1718="","",IF($G1718&lt;YEAR($F1718),0,$H1718*SUMIFS(Utbytter!$D$6:$D$1005,Utbytter!$A$6:$A$1005,$E1718,Utbytter!$B$6:$B$1005,"&gt;="&amp;$K1718,Utbytter!$B$6:$B$1005,"&lt;="&amp;DATE($G1718,12,31))))</f>
        <v/>
      </c>
      <c r="M1718" s="21" t="str">
        <f t="shared" si="215"/>
        <v/>
      </c>
      <c r="N1718" s="21" t="str">
        <f t="shared" si="210"/>
        <v/>
      </c>
      <c r="O1718" s="21" t="str">
        <f t="shared" si="211"/>
        <v/>
      </c>
      <c r="P1718" s="21" t="str">
        <f t="shared" si="212"/>
        <v/>
      </c>
      <c r="Q1718" s="21" t="str">
        <f t="shared" si="213"/>
        <v/>
      </c>
      <c r="R1718" s="21" t="str">
        <f t="shared" si="214"/>
        <v/>
      </c>
      <c r="S1718" s="7" t="str">
        <f>IF(ROW()-5&lt;=Kontroll!$B$8,1,"")</f>
        <v/>
      </c>
    </row>
    <row r="1719" spans="1:19" x14ac:dyDescent="0.2">
      <c r="A1719" s="7" t="str">
        <f t="shared" si="208"/>
        <v/>
      </c>
      <c r="B1719" s="7" t="str">
        <f>IF($S1719="","",INT(($A1719-1)/Kontroll!$B$6)+1)</f>
        <v/>
      </c>
      <c r="C1719" s="7" t="str">
        <f>IF($S1719="","",MOD($A1719-1,Kontroll!$B$6)+1)</f>
        <v/>
      </c>
      <c r="D1719" s="15" t="str">
        <f>IF($S1719="","",INDEX(Transjer!$A$6:$A$125,$B1719))</f>
        <v/>
      </c>
      <c r="E1719" s="15" t="str">
        <f>IF($S1719="","",INDEX(Transjer!$B$6:$B$125,$B1719))</f>
        <v/>
      </c>
      <c r="F1719" s="16" t="str">
        <f>IF($S1719="","",INDEX(Transjer!$C$6:$C$125,$B1719))</f>
        <v/>
      </c>
      <c r="G1719" s="17" t="str">
        <f>IF($S1719="","",INDEX(Skjermingsrenter!$A$6:$A$35,$C1719))</f>
        <v/>
      </c>
      <c r="H1719" s="18" t="str">
        <f>IF($S1719="","",INDEX(Transjer!$D$6:$D$125,$B1719))</f>
        <v/>
      </c>
      <c r="I1719" s="18" t="str">
        <f>IF($S1719="","",INDEX(Transjer!$E$6:$E$125,$B1719))</f>
        <v/>
      </c>
      <c r="J1719" s="19" t="str">
        <f>IF($S1719="","",INDEX(Skjermingsrenter!$B$6:$B$35,$C1719))</f>
        <v/>
      </c>
      <c r="K1719" s="20" t="str">
        <f t="shared" si="209"/>
        <v/>
      </c>
      <c r="L1719" s="21" t="str">
        <f>IF($S1719="","",IF($G1719&lt;YEAR($F1719),0,$H1719*SUMIFS(Utbytter!$D$6:$D$1005,Utbytter!$A$6:$A$1005,$E1719,Utbytter!$B$6:$B$1005,"&gt;="&amp;$K1719,Utbytter!$B$6:$B$1005,"&lt;="&amp;DATE($G1719,12,31))))</f>
        <v/>
      </c>
      <c r="M1719" s="21" t="str">
        <f t="shared" si="215"/>
        <v/>
      </c>
      <c r="N1719" s="21" t="str">
        <f t="shared" si="210"/>
        <v/>
      </c>
      <c r="O1719" s="21" t="str">
        <f t="shared" si="211"/>
        <v/>
      </c>
      <c r="P1719" s="21" t="str">
        <f t="shared" si="212"/>
        <v/>
      </c>
      <c r="Q1719" s="21" t="str">
        <f t="shared" si="213"/>
        <v/>
      </c>
      <c r="R1719" s="21" t="str">
        <f t="shared" si="214"/>
        <v/>
      </c>
      <c r="S1719" s="7" t="str">
        <f>IF(ROW()-5&lt;=Kontroll!$B$8,1,"")</f>
        <v/>
      </c>
    </row>
    <row r="1720" spans="1:19" x14ac:dyDescent="0.2">
      <c r="A1720" s="7" t="str">
        <f t="shared" si="208"/>
        <v/>
      </c>
      <c r="B1720" s="7" t="str">
        <f>IF($S1720="","",INT(($A1720-1)/Kontroll!$B$6)+1)</f>
        <v/>
      </c>
      <c r="C1720" s="7" t="str">
        <f>IF($S1720="","",MOD($A1720-1,Kontroll!$B$6)+1)</f>
        <v/>
      </c>
      <c r="D1720" s="15" t="str">
        <f>IF($S1720="","",INDEX(Transjer!$A$6:$A$125,$B1720))</f>
        <v/>
      </c>
      <c r="E1720" s="15" t="str">
        <f>IF($S1720="","",INDEX(Transjer!$B$6:$B$125,$B1720))</f>
        <v/>
      </c>
      <c r="F1720" s="16" t="str">
        <f>IF($S1720="","",INDEX(Transjer!$C$6:$C$125,$B1720))</f>
        <v/>
      </c>
      <c r="G1720" s="17" t="str">
        <f>IF($S1720="","",INDEX(Skjermingsrenter!$A$6:$A$35,$C1720))</f>
        <v/>
      </c>
      <c r="H1720" s="18" t="str">
        <f>IF($S1720="","",INDEX(Transjer!$D$6:$D$125,$B1720))</f>
        <v/>
      </c>
      <c r="I1720" s="18" t="str">
        <f>IF($S1720="","",INDEX(Transjer!$E$6:$E$125,$B1720))</f>
        <v/>
      </c>
      <c r="J1720" s="19" t="str">
        <f>IF($S1720="","",INDEX(Skjermingsrenter!$B$6:$B$35,$C1720))</f>
        <v/>
      </c>
      <c r="K1720" s="20" t="str">
        <f t="shared" si="209"/>
        <v/>
      </c>
      <c r="L1720" s="21" t="str">
        <f>IF($S1720="","",IF($G1720&lt;YEAR($F1720),0,$H1720*SUMIFS(Utbytter!$D$6:$D$1005,Utbytter!$A$6:$A$1005,$E1720,Utbytter!$B$6:$B$1005,"&gt;="&amp;$K1720,Utbytter!$B$6:$B$1005,"&lt;="&amp;DATE($G1720,12,31))))</f>
        <v/>
      </c>
      <c r="M1720" s="21" t="str">
        <f t="shared" si="215"/>
        <v/>
      </c>
      <c r="N1720" s="21" t="str">
        <f t="shared" si="210"/>
        <v/>
      </c>
      <c r="O1720" s="21" t="str">
        <f t="shared" si="211"/>
        <v/>
      </c>
      <c r="P1720" s="21" t="str">
        <f t="shared" si="212"/>
        <v/>
      </c>
      <c r="Q1720" s="21" t="str">
        <f t="shared" si="213"/>
        <v/>
      </c>
      <c r="R1720" s="21" t="str">
        <f t="shared" si="214"/>
        <v/>
      </c>
      <c r="S1720" s="7" t="str">
        <f>IF(ROW()-5&lt;=Kontroll!$B$8,1,"")</f>
        <v/>
      </c>
    </row>
    <row r="1721" spans="1:19" x14ac:dyDescent="0.2">
      <c r="A1721" s="7" t="str">
        <f t="shared" si="208"/>
        <v/>
      </c>
      <c r="B1721" s="7" t="str">
        <f>IF($S1721="","",INT(($A1721-1)/Kontroll!$B$6)+1)</f>
        <v/>
      </c>
      <c r="C1721" s="7" t="str">
        <f>IF($S1721="","",MOD($A1721-1,Kontroll!$B$6)+1)</f>
        <v/>
      </c>
      <c r="D1721" s="15" t="str">
        <f>IF($S1721="","",INDEX(Transjer!$A$6:$A$125,$B1721))</f>
        <v/>
      </c>
      <c r="E1721" s="15" t="str">
        <f>IF($S1721="","",INDEX(Transjer!$B$6:$B$125,$B1721))</f>
        <v/>
      </c>
      <c r="F1721" s="16" t="str">
        <f>IF($S1721="","",INDEX(Transjer!$C$6:$C$125,$B1721))</f>
        <v/>
      </c>
      <c r="G1721" s="17" t="str">
        <f>IF($S1721="","",INDEX(Skjermingsrenter!$A$6:$A$35,$C1721))</f>
        <v/>
      </c>
      <c r="H1721" s="18" t="str">
        <f>IF($S1721="","",INDEX(Transjer!$D$6:$D$125,$B1721))</f>
        <v/>
      </c>
      <c r="I1721" s="18" t="str">
        <f>IF($S1721="","",INDEX(Transjer!$E$6:$E$125,$B1721))</f>
        <v/>
      </c>
      <c r="J1721" s="19" t="str">
        <f>IF($S1721="","",INDEX(Skjermingsrenter!$B$6:$B$35,$C1721))</f>
        <v/>
      </c>
      <c r="K1721" s="20" t="str">
        <f t="shared" si="209"/>
        <v/>
      </c>
      <c r="L1721" s="21" t="str">
        <f>IF($S1721="","",IF($G1721&lt;YEAR($F1721),0,$H1721*SUMIFS(Utbytter!$D$6:$D$1005,Utbytter!$A$6:$A$1005,$E1721,Utbytter!$B$6:$B$1005,"&gt;="&amp;$K1721,Utbytter!$B$6:$B$1005,"&lt;="&amp;DATE($G1721,12,31))))</f>
        <v/>
      </c>
      <c r="M1721" s="21" t="str">
        <f t="shared" si="215"/>
        <v/>
      </c>
      <c r="N1721" s="21" t="str">
        <f t="shared" si="210"/>
        <v/>
      </c>
      <c r="O1721" s="21" t="str">
        <f t="shared" si="211"/>
        <v/>
      </c>
      <c r="P1721" s="21" t="str">
        <f t="shared" si="212"/>
        <v/>
      </c>
      <c r="Q1721" s="21" t="str">
        <f t="shared" si="213"/>
        <v/>
      </c>
      <c r="R1721" s="21" t="str">
        <f t="shared" si="214"/>
        <v/>
      </c>
      <c r="S1721" s="7" t="str">
        <f>IF(ROW()-5&lt;=Kontroll!$B$8,1,"")</f>
        <v/>
      </c>
    </row>
    <row r="1722" spans="1:19" x14ac:dyDescent="0.2">
      <c r="A1722" s="7" t="str">
        <f t="shared" si="208"/>
        <v/>
      </c>
      <c r="B1722" s="7" t="str">
        <f>IF($S1722="","",INT(($A1722-1)/Kontroll!$B$6)+1)</f>
        <v/>
      </c>
      <c r="C1722" s="7" t="str">
        <f>IF($S1722="","",MOD($A1722-1,Kontroll!$B$6)+1)</f>
        <v/>
      </c>
      <c r="D1722" s="15" t="str">
        <f>IF($S1722="","",INDEX(Transjer!$A$6:$A$125,$B1722))</f>
        <v/>
      </c>
      <c r="E1722" s="15" t="str">
        <f>IF($S1722="","",INDEX(Transjer!$B$6:$B$125,$B1722))</f>
        <v/>
      </c>
      <c r="F1722" s="16" t="str">
        <f>IF($S1722="","",INDEX(Transjer!$C$6:$C$125,$B1722))</f>
        <v/>
      </c>
      <c r="G1722" s="17" t="str">
        <f>IF($S1722="","",INDEX(Skjermingsrenter!$A$6:$A$35,$C1722))</f>
        <v/>
      </c>
      <c r="H1722" s="18" t="str">
        <f>IF($S1722="","",INDEX(Transjer!$D$6:$D$125,$B1722))</f>
        <v/>
      </c>
      <c r="I1722" s="18" t="str">
        <f>IF($S1722="","",INDEX(Transjer!$E$6:$E$125,$B1722))</f>
        <v/>
      </c>
      <c r="J1722" s="19" t="str">
        <f>IF($S1722="","",INDEX(Skjermingsrenter!$B$6:$B$35,$C1722))</f>
        <v/>
      </c>
      <c r="K1722" s="20" t="str">
        <f t="shared" si="209"/>
        <v/>
      </c>
      <c r="L1722" s="21" t="str">
        <f>IF($S1722="","",IF($G1722&lt;YEAR($F1722),0,$H1722*SUMIFS(Utbytter!$D$6:$D$1005,Utbytter!$A$6:$A$1005,$E1722,Utbytter!$B$6:$B$1005,"&gt;="&amp;$K1722,Utbytter!$B$6:$B$1005,"&lt;="&amp;DATE($G1722,12,31))))</f>
        <v/>
      </c>
      <c r="M1722" s="21" t="str">
        <f t="shared" si="215"/>
        <v/>
      </c>
      <c r="N1722" s="21" t="str">
        <f t="shared" si="210"/>
        <v/>
      </c>
      <c r="O1722" s="21" t="str">
        <f t="shared" si="211"/>
        <v/>
      </c>
      <c r="P1722" s="21" t="str">
        <f t="shared" si="212"/>
        <v/>
      </c>
      <c r="Q1722" s="21" t="str">
        <f t="shared" si="213"/>
        <v/>
      </c>
      <c r="R1722" s="21" t="str">
        <f t="shared" si="214"/>
        <v/>
      </c>
      <c r="S1722" s="7" t="str">
        <f>IF(ROW()-5&lt;=Kontroll!$B$8,1,"")</f>
        <v/>
      </c>
    </row>
    <row r="1723" spans="1:19" x14ac:dyDescent="0.2">
      <c r="A1723" s="7" t="str">
        <f t="shared" si="208"/>
        <v/>
      </c>
      <c r="B1723" s="7" t="str">
        <f>IF($S1723="","",INT(($A1723-1)/Kontroll!$B$6)+1)</f>
        <v/>
      </c>
      <c r="C1723" s="7" t="str">
        <f>IF($S1723="","",MOD($A1723-1,Kontroll!$B$6)+1)</f>
        <v/>
      </c>
      <c r="D1723" s="15" t="str">
        <f>IF($S1723="","",INDEX(Transjer!$A$6:$A$125,$B1723))</f>
        <v/>
      </c>
      <c r="E1723" s="15" t="str">
        <f>IF($S1723="","",INDEX(Transjer!$B$6:$B$125,$B1723))</f>
        <v/>
      </c>
      <c r="F1723" s="16" t="str">
        <f>IF($S1723="","",INDEX(Transjer!$C$6:$C$125,$B1723))</f>
        <v/>
      </c>
      <c r="G1723" s="17" t="str">
        <f>IF($S1723="","",INDEX(Skjermingsrenter!$A$6:$A$35,$C1723))</f>
        <v/>
      </c>
      <c r="H1723" s="18" t="str">
        <f>IF($S1723="","",INDEX(Transjer!$D$6:$D$125,$B1723))</f>
        <v/>
      </c>
      <c r="I1723" s="18" t="str">
        <f>IF($S1723="","",INDEX(Transjer!$E$6:$E$125,$B1723))</f>
        <v/>
      </c>
      <c r="J1723" s="19" t="str">
        <f>IF($S1723="","",INDEX(Skjermingsrenter!$B$6:$B$35,$C1723))</f>
        <v/>
      </c>
      <c r="K1723" s="20" t="str">
        <f t="shared" si="209"/>
        <v/>
      </c>
      <c r="L1723" s="21" t="str">
        <f>IF($S1723="","",IF($G1723&lt;YEAR($F1723),0,$H1723*SUMIFS(Utbytter!$D$6:$D$1005,Utbytter!$A$6:$A$1005,$E1723,Utbytter!$B$6:$B$1005,"&gt;="&amp;$K1723,Utbytter!$B$6:$B$1005,"&lt;="&amp;DATE($G1723,12,31))))</f>
        <v/>
      </c>
      <c r="M1723" s="21" t="str">
        <f t="shared" si="215"/>
        <v/>
      </c>
      <c r="N1723" s="21" t="str">
        <f t="shared" si="210"/>
        <v/>
      </c>
      <c r="O1723" s="21" t="str">
        <f t="shared" si="211"/>
        <v/>
      </c>
      <c r="P1723" s="21" t="str">
        <f t="shared" si="212"/>
        <v/>
      </c>
      <c r="Q1723" s="21" t="str">
        <f t="shared" si="213"/>
        <v/>
      </c>
      <c r="R1723" s="21" t="str">
        <f t="shared" si="214"/>
        <v/>
      </c>
      <c r="S1723" s="7" t="str">
        <f>IF(ROW()-5&lt;=Kontroll!$B$8,1,"")</f>
        <v/>
      </c>
    </row>
    <row r="1724" spans="1:19" x14ac:dyDescent="0.2">
      <c r="A1724" s="7" t="str">
        <f t="shared" si="208"/>
        <v/>
      </c>
      <c r="B1724" s="7" t="str">
        <f>IF($S1724="","",INT(($A1724-1)/Kontroll!$B$6)+1)</f>
        <v/>
      </c>
      <c r="C1724" s="7" t="str">
        <f>IF($S1724="","",MOD($A1724-1,Kontroll!$B$6)+1)</f>
        <v/>
      </c>
      <c r="D1724" s="15" t="str">
        <f>IF($S1724="","",INDEX(Transjer!$A$6:$A$125,$B1724))</f>
        <v/>
      </c>
      <c r="E1724" s="15" t="str">
        <f>IF($S1724="","",INDEX(Transjer!$B$6:$B$125,$B1724))</f>
        <v/>
      </c>
      <c r="F1724" s="16" t="str">
        <f>IF($S1724="","",INDEX(Transjer!$C$6:$C$125,$B1724))</f>
        <v/>
      </c>
      <c r="G1724" s="17" t="str">
        <f>IF($S1724="","",INDEX(Skjermingsrenter!$A$6:$A$35,$C1724))</f>
        <v/>
      </c>
      <c r="H1724" s="18" t="str">
        <f>IF($S1724="","",INDEX(Transjer!$D$6:$D$125,$B1724))</f>
        <v/>
      </c>
      <c r="I1724" s="18" t="str">
        <f>IF($S1724="","",INDEX(Transjer!$E$6:$E$125,$B1724))</f>
        <v/>
      </c>
      <c r="J1724" s="19" t="str">
        <f>IF($S1724="","",INDEX(Skjermingsrenter!$B$6:$B$35,$C1724))</f>
        <v/>
      </c>
      <c r="K1724" s="20" t="str">
        <f t="shared" si="209"/>
        <v/>
      </c>
      <c r="L1724" s="21" t="str">
        <f>IF($S1724="","",IF($G1724&lt;YEAR($F1724),0,$H1724*SUMIFS(Utbytter!$D$6:$D$1005,Utbytter!$A$6:$A$1005,$E1724,Utbytter!$B$6:$B$1005,"&gt;="&amp;$K1724,Utbytter!$B$6:$B$1005,"&lt;="&amp;DATE($G1724,12,31))))</f>
        <v/>
      </c>
      <c r="M1724" s="21" t="str">
        <f t="shared" si="215"/>
        <v/>
      </c>
      <c r="N1724" s="21" t="str">
        <f t="shared" si="210"/>
        <v/>
      </c>
      <c r="O1724" s="21" t="str">
        <f t="shared" si="211"/>
        <v/>
      </c>
      <c r="P1724" s="21" t="str">
        <f t="shared" si="212"/>
        <v/>
      </c>
      <c r="Q1724" s="21" t="str">
        <f t="shared" si="213"/>
        <v/>
      </c>
      <c r="R1724" s="21" t="str">
        <f t="shared" si="214"/>
        <v/>
      </c>
      <c r="S1724" s="7" t="str">
        <f>IF(ROW()-5&lt;=Kontroll!$B$8,1,"")</f>
        <v/>
      </c>
    </row>
    <row r="1725" spans="1:19" x14ac:dyDescent="0.2">
      <c r="A1725" s="7" t="str">
        <f t="shared" si="208"/>
        <v/>
      </c>
      <c r="B1725" s="7" t="str">
        <f>IF($S1725="","",INT(($A1725-1)/Kontroll!$B$6)+1)</f>
        <v/>
      </c>
      <c r="C1725" s="7" t="str">
        <f>IF($S1725="","",MOD($A1725-1,Kontroll!$B$6)+1)</f>
        <v/>
      </c>
      <c r="D1725" s="15" t="str">
        <f>IF($S1725="","",INDEX(Transjer!$A$6:$A$125,$B1725))</f>
        <v/>
      </c>
      <c r="E1725" s="15" t="str">
        <f>IF($S1725="","",INDEX(Transjer!$B$6:$B$125,$B1725))</f>
        <v/>
      </c>
      <c r="F1725" s="16" t="str">
        <f>IF($S1725="","",INDEX(Transjer!$C$6:$C$125,$B1725))</f>
        <v/>
      </c>
      <c r="G1725" s="17" t="str">
        <f>IF($S1725="","",INDEX(Skjermingsrenter!$A$6:$A$35,$C1725))</f>
        <v/>
      </c>
      <c r="H1725" s="18" t="str">
        <f>IF($S1725="","",INDEX(Transjer!$D$6:$D$125,$B1725))</f>
        <v/>
      </c>
      <c r="I1725" s="18" t="str">
        <f>IF($S1725="","",INDEX(Transjer!$E$6:$E$125,$B1725))</f>
        <v/>
      </c>
      <c r="J1725" s="19" t="str">
        <f>IF($S1725="","",INDEX(Skjermingsrenter!$B$6:$B$35,$C1725))</f>
        <v/>
      </c>
      <c r="K1725" s="20" t="str">
        <f t="shared" si="209"/>
        <v/>
      </c>
      <c r="L1725" s="21" t="str">
        <f>IF($S1725="","",IF($G1725&lt;YEAR($F1725),0,$H1725*SUMIFS(Utbytter!$D$6:$D$1005,Utbytter!$A$6:$A$1005,$E1725,Utbytter!$B$6:$B$1005,"&gt;="&amp;$K1725,Utbytter!$B$6:$B$1005,"&lt;="&amp;DATE($G1725,12,31))))</f>
        <v/>
      </c>
      <c r="M1725" s="21" t="str">
        <f t="shared" si="215"/>
        <v/>
      </c>
      <c r="N1725" s="21" t="str">
        <f t="shared" si="210"/>
        <v/>
      </c>
      <c r="O1725" s="21" t="str">
        <f t="shared" si="211"/>
        <v/>
      </c>
      <c r="P1725" s="21" t="str">
        <f t="shared" si="212"/>
        <v/>
      </c>
      <c r="Q1725" s="21" t="str">
        <f t="shared" si="213"/>
        <v/>
      </c>
      <c r="R1725" s="21" t="str">
        <f t="shared" si="214"/>
        <v/>
      </c>
      <c r="S1725" s="7" t="str">
        <f>IF(ROW()-5&lt;=Kontroll!$B$8,1,"")</f>
        <v/>
      </c>
    </row>
    <row r="1726" spans="1:19" x14ac:dyDescent="0.2">
      <c r="A1726" s="7" t="str">
        <f t="shared" si="208"/>
        <v/>
      </c>
      <c r="B1726" s="7" t="str">
        <f>IF($S1726="","",INT(($A1726-1)/Kontroll!$B$6)+1)</f>
        <v/>
      </c>
      <c r="C1726" s="7" t="str">
        <f>IF($S1726="","",MOD($A1726-1,Kontroll!$B$6)+1)</f>
        <v/>
      </c>
      <c r="D1726" s="15" t="str">
        <f>IF($S1726="","",INDEX(Transjer!$A$6:$A$125,$B1726))</f>
        <v/>
      </c>
      <c r="E1726" s="15" t="str">
        <f>IF($S1726="","",INDEX(Transjer!$B$6:$B$125,$B1726))</f>
        <v/>
      </c>
      <c r="F1726" s="16" t="str">
        <f>IF($S1726="","",INDEX(Transjer!$C$6:$C$125,$B1726))</f>
        <v/>
      </c>
      <c r="G1726" s="17" t="str">
        <f>IF($S1726="","",INDEX(Skjermingsrenter!$A$6:$A$35,$C1726))</f>
        <v/>
      </c>
      <c r="H1726" s="18" t="str">
        <f>IF($S1726="","",INDEX(Transjer!$D$6:$D$125,$B1726))</f>
        <v/>
      </c>
      <c r="I1726" s="18" t="str">
        <f>IF($S1726="","",INDEX(Transjer!$E$6:$E$125,$B1726))</f>
        <v/>
      </c>
      <c r="J1726" s="19" t="str">
        <f>IF($S1726="","",INDEX(Skjermingsrenter!$B$6:$B$35,$C1726))</f>
        <v/>
      </c>
      <c r="K1726" s="20" t="str">
        <f t="shared" si="209"/>
        <v/>
      </c>
      <c r="L1726" s="21" t="str">
        <f>IF($S1726="","",IF($G1726&lt;YEAR($F1726),0,$H1726*SUMIFS(Utbytter!$D$6:$D$1005,Utbytter!$A$6:$A$1005,$E1726,Utbytter!$B$6:$B$1005,"&gt;="&amp;$K1726,Utbytter!$B$6:$B$1005,"&lt;="&amp;DATE($G1726,12,31))))</f>
        <v/>
      </c>
      <c r="M1726" s="21" t="str">
        <f t="shared" si="215"/>
        <v/>
      </c>
      <c r="N1726" s="21" t="str">
        <f t="shared" si="210"/>
        <v/>
      </c>
      <c r="O1726" s="21" t="str">
        <f t="shared" si="211"/>
        <v/>
      </c>
      <c r="P1726" s="21" t="str">
        <f t="shared" si="212"/>
        <v/>
      </c>
      <c r="Q1726" s="21" t="str">
        <f t="shared" si="213"/>
        <v/>
      </c>
      <c r="R1726" s="21" t="str">
        <f t="shared" si="214"/>
        <v/>
      </c>
      <c r="S1726" s="7" t="str">
        <f>IF(ROW()-5&lt;=Kontroll!$B$8,1,"")</f>
        <v/>
      </c>
    </row>
    <row r="1727" spans="1:19" x14ac:dyDescent="0.2">
      <c r="A1727" s="7" t="str">
        <f t="shared" si="208"/>
        <v/>
      </c>
      <c r="B1727" s="7" t="str">
        <f>IF($S1727="","",INT(($A1727-1)/Kontroll!$B$6)+1)</f>
        <v/>
      </c>
      <c r="C1727" s="7" t="str">
        <f>IF($S1727="","",MOD($A1727-1,Kontroll!$B$6)+1)</f>
        <v/>
      </c>
      <c r="D1727" s="15" t="str">
        <f>IF($S1727="","",INDEX(Transjer!$A$6:$A$125,$B1727))</f>
        <v/>
      </c>
      <c r="E1727" s="15" t="str">
        <f>IF($S1727="","",INDEX(Transjer!$B$6:$B$125,$B1727))</f>
        <v/>
      </c>
      <c r="F1727" s="16" t="str">
        <f>IF($S1727="","",INDEX(Transjer!$C$6:$C$125,$B1727))</f>
        <v/>
      </c>
      <c r="G1727" s="17" t="str">
        <f>IF($S1727="","",INDEX(Skjermingsrenter!$A$6:$A$35,$C1727))</f>
        <v/>
      </c>
      <c r="H1727" s="18" t="str">
        <f>IF($S1727="","",INDEX(Transjer!$D$6:$D$125,$B1727))</f>
        <v/>
      </c>
      <c r="I1727" s="18" t="str">
        <f>IF($S1727="","",INDEX(Transjer!$E$6:$E$125,$B1727))</f>
        <v/>
      </c>
      <c r="J1727" s="19" t="str">
        <f>IF($S1727="","",INDEX(Skjermingsrenter!$B$6:$B$35,$C1727))</f>
        <v/>
      </c>
      <c r="K1727" s="20" t="str">
        <f t="shared" si="209"/>
        <v/>
      </c>
      <c r="L1727" s="21" t="str">
        <f>IF($S1727="","",IF($G1727&lt;YEAR($F1727),0,$H1727*SUMIFS(Utbytter!$D$6:$D$1005,Utbytter!$A$6:$A$1005,$E1727,Utbytter!$B$6:$B$1005,"&gt;="&amp;$K1727,Utbytter!$B$6:$B$1005,"&lt;="&amp;DATE($G1727,12,31))))</f>
        <v/>
      </c>
      <c r="M1727" s="21" t="str">
        <f t="shared" si="215"/>
        <v/>
      </c>
      <c r="N1727" s="21" t="str">
        <f t="shared" si="210"/>
        <v/>
      </c>
      <c r="O1727" s="21" t="str">
        <f t="shared" si="211"/>
        <v/>
      </c>
      <c r="P1727" s="21" t="str">
        <f t="shared" si="212"/>
        <v/>
      </c>
      <c r="Q1727" s="21" t="str">
        <f t="shared" si="213"/>
        <v/>
      </c>
      <c r="R1727" s="21" t="str">
        <f t="shared" si="214"/>
        <v/>
      </c>
      <c r="S1727" s="7" t="str">
        <f>IF(ROW()-5&lt;=Kontroll!$B$8,1,"")</f>
        <v/>
      </c>
    </row>
    <row r="1728" spans="1:19" x14ac:dyDescent="0.2">
      <c r="A1728" s="7" t="str">
        <f t="shared" si="208"/>
        <v/>
      </c>
      <c r="B1728" s="7" t="str">
        <f>IF($S1728="","",INT(($A1728-1)/Kontroll!$B$6)+1)</f>
        <v/>
      </c>
      <c r="C1728" s="7" t="str">
        <f>IF($S1728="","",MOD($A1728-1,Kontroll!$B$6)+1)</f>
        <v/>
      </c>
      <c r="D1728" s="15" t="str">
        <f>IF($S1728="","",INDEX(Transjer!$A$6:$A$125,$B1728))</f>
        <v/>
      </c>
      <c r="E1728" s="15" t="str">
        <f>IF($S1728="","",INDEX(Transjer!$B$6:$B$125,$B1728))</f>
        <v/>
      </c>
      <c r="F1728" s="16" t="str">
        <f>IF($S1728="","",INDEX(Transjer!$C$6:$C$125,$B1728))</f>
        <v/>
      </c>
      <c r="G1728" s="17" t="str">
        <f>IF($S1728="","",INDEX(Skjermingsrenter!$A$6:$A$35,$C1728))</f>
        <v/>
      </c>
      <c r="H1728" s="18" t="str">
        <f>IF($S1728="","",INDEX(Transjer!$D$6:$D$125,$B1728))</f>
        <v/>
      </c>
      <c r="I1728" s="18" t="str">
        <f>IF($S1728="","",INDEX(Transjer!$E$6:$E$125,$B1728))</f>
        <v/>
      </c>
      <c r="J1728" s="19" t="str">
        <f>IF($S1728="","",INDEX(Skjermingsrenter!$B$6:$B$35,$C1728))</f>
        <v/>
      </c>
      <c r="K1728" s="20" t="str">
        <f t="shared" si="209"/>
        <v/>
      </c>
      <c r="L1728" s="21" t="str">
        <f>IF($S1728="","",IF($G1728&lt;YEAR($F1728),0,$H1728*SUMIFS(Utbytter!$D$6:$D$1005,Utbytter!$A$6:$A$1005,$E1728,Utbytter!$B$6:$B$1005,"&gt;="&amp;$K1728,Utbytter!$B$6:$B$1005,"&lt;="&amp;DATE($G1728,12,31))))</f>
        <v/>
      </c>
      <c r="M1728" s="21" t="str">
        <f t="shared" si="215"/>
        <v/>
      </c>
      <c r="N1728" s="21" t="str">
        <f t="shared" si="210"/>
        <v/>
      </c>
      <c r="O1728" s="21" t="str">
        <f t="shared" si="211"/>
        <v/>
      </c>
      <c r="P1728" s="21" t="str">
        <f t="shared" si="212"/>
        <v/>
      </c>
      <c r="Q1728" s="21" t="str">
        <f t="shared" si="213"/>
        <v/>
      </c>
      <c r="R1728" s="21" t="str">
        <f t="shared" si="214"/>
        <v/>
      </c>
      <c r="S1728" s="7" t="str">
        <f>IF(ROW()-5&lt;=Kontroll!$B$8,1,"")</f>
        <v/>
      </c>
    </row>
    <row r="1729" spans="1:19" x14ac:dyDescent="0.2">
      <c r="A1729" s="7" t="str">
        <f t="shared" si="208"/>
        <v/>
      </c>
      <c r="B1729" s="7" t="str">
        <f>IF($S1729="","",INT(($A1729-1)/Kontroll!$B$6)+1)</f>
        <v/>
      </c>
      <c r="C1729" s="7" t="str">
        <f>IF($S1729="","",MOD($A1729-1,Kontroll!$B$6)+1)</f>
        <v/>
      </c>
      <c r="D1729" s="15" t="str">
        <f>IF($S1729="","",INDEX(Transjer!$A$6:$A$125,$B1729))</f>
        <v/>
      </c>
      <c r="E1729" s="15" t="str">
        <f>IF($S1729="","",INDEX(Transjer!$B$6:$B$125,$B1729))</f>
        <v/>
      </c>
      <c r="F1729" s="16" t="str">
        <f>IF($S1729="","",INDEX(Transjer!$C$6:$C$125,$B1729))</f>
        <v/>
      </c>
      <c r="G1729" s="17" t="str">
        <f>IF($S1729="","",INDEX(Skjermingsrenter!$A$6:$A$35,$C1729))</f>
        <v/>
      </c>
      <c r="H1729" s="18" t="str">
        <f>IF($S1729="","",INDEX(Transjer!$D$6:$D$125,$B1729))</f>
        <v/>
      </c>
      <c r="I1729" s="18" t="str">
        <f>IF($S1729="","",INDEX(Transjer!$E$6:$E$125,$B1729))</f>
        <v/>
      </c>
      <c r="J1729" s="19" t="str">
        <f>IF($S1729="","",INDEX(Skjermingsrenter!$B$6:$B$35,$C1729))</f>
        <v/>
      </c>
      <c r="K1729" s="20" t="str">
        <f t="shared" si="209"/>
        <v/>
      </c>
      <c r="L1729" s="21" t="str">
        <f>IF($S1729="","",IF($G1729&lt;YEAR($F1729),0,$H1729*SUMIFS(Utbytter!$D$6:$D$1005,Utbytter!$A$6:$A$1005,$E1729,Utbytter!$B$6:$B$1005,"&gt;="&amp;$K1729,Utbytter!$B$6:$B$1005,"&lt;="&amp;DATE($G1729,12,31))))</f>
        <v/>
      </c>
      <c r="M1729" s="21" t="str">
        <f t="shared" si="215"/>
        <v/>
      </c>
      <c r="N1729" s="21" t="str">
        <f t="shared" si="210"/>
        <v/>
      </c>
      <c r="O1729" s="21" t="str">
        <f t="shared" si="211"/>
        <v/>
      </c>
      <c r="P1729" s="21" t="str">
        <f t="shared" si="212"/>
        <v/>
      </c>
      <c r="Q1729" s="21" t="str">
        <f t="shared" si="213"/>
        <v/>
      </c>
      <c r="R1729" s="21" t="str">
        <f t="shared" si="214"/>
        <v/>
      </c>
      <c r="S1729" s="7" t="str">
        <f>IF(ROW()-5&lt;=Kontroll!$B$8,1,"")</f>
        <v/>
      </c>
    </row>
    <row r="1730" spans="1:19" x14ac:dyDescent="0.2">
      <c r="A1730" s="7" t="str">
        <f t="shared" si="208"/>
        <v/>
      </c>
      <c r="B1730" s="7" t="str">
        <f>IF($S1730="","",INT(($A1730-1)/Kontroll!$B$6)+1)</f>
        <v/>
      </c>
      <c r="C1730" s="7" t="str">
        <f>IF($S1730="","",MOD($A1730-1,Kontroll!$B$6)+1)</f>
        <v/>
      </c>
      <c r="D1730" s="15" t="str">
        <f>IF($S1730="","",INDEX(Transjer!$A$6:$A$125,$B1730))</f>
        <v/>
      </c>
      <c r="E1730" s="15" t="str">
        <f>IF($S1730="","",INDEX(Transjer!$B$6:$B$125,$B1730))</f>
        <v/>
      </c>
      <c r="F1730" s="16" t="str">
        <f>IF($S1730="","",INDEX(Transjer!$C$6:$C$125,$B1730))</f>
        <v/>
      </c>
      <c r="G1730" s="17" t="str">
        <f>IF($S1730="","",INDEX(Skjermingsrenter!$A$6:$A$35,$C1730))</f>
        <v/>
      </c>
      <c r="H1730" s="18" t="str">
        <f>IF($S1730="","",INDEX(Transjer!$D$6:$D$125,$B1730))</f>
        <v/>
      </c>
      <c r="I1730" s="18" t="str">
        <f>IF($S1730="","",INDEX(Transjer!$E$6:$E$125,$B1730))</f>
        <v/>
      </c>
      <c r="J1730" s="19" t="str">
        <f>IF($S1730="","",INDEX(Skjermingsrenter!$B$6:$B$35,$C1730))</f>
        <v/>
      </c>
      <c r="K1730" s="20" t="str">
        <f t="shared" si="209"/>
        <v/>
      </c>
      <c r="L1730" s="21" t="str">
        <f>IF($S1730="","",IF($G1730&lt;YEAR($F1730),0,$H1730*SUMIFS(Utbytter!$D$6:$D$1005,Utbytter!$A$6:$A$1005,$E1730,Utbytter!$B$6:$B$1005,"&gt;="&amp;$K1730,Utbytter!$B$6:$B$1005,"&lt;="&amp;DATE($G1730,12,31))))</f>
        <v/>
      </c>
      <c r="M1730" s="21" t="str">
        <f t="shared" si="215"/>
        <v/>
      </c>
      <c r="N1730" s="21" t="str">
        <f t="shared" si="210"/>
        <v/>
      </c>
      <c r="O1730" s="21" t="str">
        <f t="shared" si="211"/>
        <v/>
      </c>
      <c r="P1730" s="21" t="str">
        <f t="shared" si="212"/>
        <v/>
      </c>
      <c r="Q1730" s="21" t="str">
        <f t="shared" si="213"/>
        <v/>
      </c>
      <c r="R1730" s="21" t="str">
        <f t="shared" si="214"/>
        <v/>
      </c>
      <c r="S1730" s="7" t="str">
        <f>IF(ROW()-5&lt;=Kontroll!$B$8,1,"")</f>
        <v/>
      </c>
    </row>
    <row r="1731" spans="1:19" x14ac:dyDescent="0.2">
      <c r="A1731" s="7" t="str">
        <f t="shared" si="208"/>
        <v/>
      </c>
      <c r="B1731" s="7" t="str">
        <f>IF($S1731="","",INT(($A1731-1)/Kontroll!$B$6)+1)</f>
        <v/>
      </c>
      <c r="C1731" s="7" t="str">
        <f>IF($S1731="","",MOD($A1731-1,Kontroll!$B$6)+1)</f>
        <v/>
      </c>
      <c r="D1731" s="15" t="str">
        <f>IF($S1731="","",INDEX(Transjer!$A$6:$A$125,$B1731))</f>
        <v/>
      </c>
      <c r="E1731" s="15" t="str">
        <f>IF($S1731="","",INDEX(Transjer!$B$6:$B$125,$B1731))</f>
        <v/>
      </c>
      <c r="F1731" s="16" t="str">
        <f>IF($S1731="","",INDEX(Transjer!$C$6:$C$125,$B1731))</f>
        <v/>
      </c>
      <c r="G1731" s="17" t="str">
        <f>IF($S1731="","",INDEX(Skjermingsrenter!$A$6:$A$35,$C1731))</f>
        <v/>
      </c>
      <c r="H1731" s="18" t="str">
        <f>IF($S1731="","",INDEX(Transjer!$D$6:$D$125,$B1731))</f>
        <v/>
      </c>
      <c r="I1731" s="18" t="str">
        <f>IF($S1731="","",INDEX(Transjer!$E$6:$E$125,$B1731))</f>
        <v/>
      </c>
      <c r="J1731" s="19" t="str">
        <f>IF($S1731="","",INDEX(Skjermingsrenter!$B$6:$B$35,$C1731))</f>
        <v/>
      </c>
      <c r="K1731" s="20" t="str">
        <f t="shared" si="209"/>
        <v/>
      </c>
      <c r="L1731" s="21" t="str">
        <f>IF($S1731="","",IF($G1731&lt;YEAR($F1731),0,$H1731*SUMIFS(Utbytter!$D$6:$D$1005,Utbytter!$A$6:$A$1005,$E1731,Utbytter!$B$6:$B$1005,"&gt;="&amp;$K1731,Utbytter!$B$6:$B$1005,"&lt;="&amp;DATE($G1731,12,31))))</f>
        <v/>
      </c>
      <c r="M1731" s="21" t="str">
        <f t="shared" si="215"/>
        <v/>
      </c>
      <c r="N1731" s="21" t="str">
        <f t="shared" si="210"/>
        <v/>
      </c>
      <c r="O1731" s="21" t="str">
        <f t="shared" si="211"/>
        <v/>
      </c>
      <c r="P1731" s="21" t="str">
        <f t="shared" si="212"/>
        <v/>
      </c>
      <c r="Q1731" s="21" t="str">
        <f t="shared" si="213"/>
        <v/>
      </c>
      <c r="R1731" s="21" t="str">
        <f t="shared" si="214"/>
        <v/>
      </c>
      <c r="S1731" s="7" t="str">
        <f>IF(ROW()-5&lt;=Kontroll!$B$8,1,"")</f>
        <v/>
      </c>
    </row>
    <row r="1732" spans="1:19" x14ac:dyDescent="0.2">
      <c r="A1732" s="7" t="str">
        <f t="shared" si="208"/>
        <v/>
      </c>
      <c r="B1732" s="7" t="str">
        <f>IF($S1732="","",INT(($A1732-1)/Kontroll!$B$6)+1)</f>
        <v/>
      </c>
      <c r="C1732" s="7" t="str">
        <f>IF($S1732="","",MOD($A1732-1,Kontroll!$B$6)+1)</f>
        <v/>
      </c>
      <c r="D1732" s="15" t="str">
        <f>IF($S1732="","",INDEX(Transjer!$A$6:$A$125,$B1732))</f>
        <v/>
      </c>
      <c r="E1732" s="15" t="str">
        <f>IF($S1732="","",INDEX(Transjer!$B$6:$B$125,$B1732))</f>
        <v/>
      </c>
      <c r="F1732" s="16" t="str">
        <f>IF($S1732="","",INDEX(Transjer!$C$6:$C$125,$B1732))</f>
        <v/>
      </c>
      <c r="G1732" s="17" t="str">
        <f>IF($S1732="","",INDEX(Skjermingsrenter!$A$6:$A$35,$C1732))</f>
        <v/>
      </c>
      <c r="H1732" s="18" t="str">
        <f>IF($S1732="","",INDEX(Transjer!$D$6:$D$125,$B1732))</f>
        <v/>
      </c>
      <c r="I1732" s="18" t="str">
        <f>IF($S1732="","",INDEX(Transjer!$E$6:$E$125,$B1732))</f>
        <v/>
      </c>
      <c r="J1732" s="19" t="str">
        <f>IF($S1732="","",INDEX(Skjermingsrenter!$B$6:$B$35,$C1732))</f>
        <v/>
      </c>
      <c r="K1732" s="20" t="str">
        <f t="shared" si="209"/>
        <v/>
      </c>
      <c r="L1732" s="21" t="str">
        <f>IF($S1732="","",IF($G1732&lt;YEAR($F1732),0,$H1732*SUMIFS(Utbytter!$D$6:$D$1005,Utbytter!$A$6:$A$1005,$E1732,Utbytter!$B$6:$B$1005,"&gt;="&amp;$K1732,Utbytter!$B$6:$B$1005,"&lt;="&amp;DATE($G1732,12,31))))</f>
        <v/>
      </c>
      <c r="M1732" s="21" t="str">
        <f t="shared" si="215"/>
        <v/>
      </c>
      <c r="N1732" s="21" t="str">
        <f t="shared" si="210"/>
        <v/>
      </c>
      <c r="O1732" s="21" t="str">
        <f t="shared" si="211"/>
        <v/>
      </c>
      <c r="P1732" s="21" t="str">
        <f t="shared" si="212"/>
        <v/>
      </c>
      <c r="Q1732" s="21" t="str">
        <f t="shared" si="213"/>
        <v/>
      </c>
      <c r="R1732" s="21" t="str">
        <f t="shared" si="214"/>
        <v/>
      </c>
      <c r="S1732" s="7" t="str">
        <f>IF(ROW()-5&lt;=Kontroll!$B$8,1,"")</f>
        <v/>
      </c>
    </row>
    <row r="1733" spans="1:19" x14ac:dyDescent="0.2">
      <c r="A1733" s="7" t="str">
        <f t="shared" si="208"/>
        <v/>
      </c>
      <c r="B1733" s="7" t="str">
        <f>IF($S1733="","",INT(($A1733-1)/Kontroll!$B$6)+1)</f>
        <v/>
      </c>
      <c r="C1733" s="7" t="str">
        <f>IF($S1733="","",MOD($A1733-1,Kontroll!$B$6)+1)</f>
        <v/>
      </c>
      <c r="D1733" s="15" t="str">
        <f>IF($S1733="","",INDEX(Transjer!$A$6:$A$125,$B1733))</f>
        <v/>
      </c>
      <c r="E1733" s="15" t="str">
        <f>IF($S1733="","",INDEX(Transjer!$B$6:$B$125,$B1733))</f>
        <v/>
      </c>
      <c r="F1733" s="16" t="str">
        <f>IF($S1733="","",INDEX(Transjer!$C$6:$C$125,$B1733))</f>
        <v/>
      </c>
      <c r="G1733" s="17" t="str">
        <f>IF($S1733="","",INDEX(Skjermingsrenter!$A$6:$A$35,$C1733))</f>
        <v/>
      </c>
      <c r="H1733" s="18" t="str">
        <f>IF($S1733="","",INDEX(Transjer!$D$6:$D$125,$B1733))</f>
        <v/>
      </c>
      <c r="I1733" s="18" t="str">
        <f>IF($S1733="","",INDEX(Transjer!$E$6:$E$125,$B1733))</f>
        <v/>
      </c>
      <c r="J1733" s="19" t="str">
        <f>IF($S1733="","",INDEX(Skjermingsrenter!$B$6:$B$35,$C1733))</f>
        <v/>
      </c>
      <c r="K1733" s="20" t="str">
        <f t="shared" si="209"/>
        <v/>
      </c>
      <c r="L1733" s="21" t="str">
        <f>IF($S1733="","",IF($G1733&lt;YEAR($F1733),0,$H1733*SUMIFS(Utbytter!$D$6:$D$1005,Utbytter!$A$6:$A$1005,$E1733,Utbytter!$B$6:$B$1005,"&gt;="&amp;$K1733,Utbytter!$B$6:$B$1005,"&lt;="&amp;DATE($G1733,12,31))))</f>
        <v/>
      </c>
      <c r="M1733" s="21" t="str">
        <f t="shared" si="215"/>
        <v/>
      </c>
      <c r="N1733" s="21" t="str">
        <f t="shared" si="210"/>
        <v/>
      </c>
      <c r="O1733" s="21" t="str">
        <f t="shared" si="211"/>
        <v/>
      </c>
      <c r="P1733" s="21" t="str">
        <f t="shared" si="212"/>
        <v/>
      </c>
      <c r="Q1733" s="21" t="str">
        <f t="shared" si="213"/>
        <v/>
      </c>
      <c r="R1733" s="21" t="str">
        <f t="shared" si="214"/>
        <v/>
      </c>
      <c r="S1733" s="7" t="str">
        <f>IF(ROW()-5&lt;=Kontroll!$B$8,1,"")</f>
        <v/>
      </c>
    </row>
    <row r="1734" spans="1:19" x14ac:dyDescent="0.2">
      <c r="A1734" s="7" t="str">
        <f t="shared" ref="A1734:A1797" si="216">IF($S1734="","",ROW()-5)</f>
        <v/>
      </c>
      <c r="B1734" s="7" t="str">
        <f>IF($S1734="","",INT(($A1734-1)/Kontroll!$B$6)+1)</f>
        <v/>
      </c>
      <c r="C1734" s="7" t="str">
        <f>IF($S1734="","",MOD($A1734-1,Kontroll!$B$6)+1)</f>
        <v/>
      </c>
      <c r="D1734" s="15" t="str">
        <f>IF($S1734="","",INDEX(Transjer!$A$6:$A$125,$B1734))</f>
        <v/>
      </c>
      <c r="E1734" s="15" t="str">
        <f>IF($S1734="","",INDEX(Transjer!$B$6:$B$125,$B1734))</f>
        <v/>
      </c>
      <c r="F1734" s="16" t="str">
        <f>IF($S1734="","",INDEX(Transjer!$C$6:$C$125,$B1734))</f>
        <v/>
      </c>
      <c r="G1734" s="17" t="str">
        <f>IF($S1734="","",INDEX(Skjermingsrenter!$A$6:$A$35,$C1734))</f>
        <v/>
      </c>
      <c r="H1734" s="18" t="str">
        <f>IF($S1734="","",INDEX(Transjer!$D$6:$D$125,$B1734))</f>
        <v/>
      </c>
      <c r="I1734" s="18" t="str">
        <f>IF($S1734="","",INDEX(Transjer!$E$6:$E$125,$B1734))</f>
        <v/>
      </c>
      <c r="J1734" s="19" t="str">
        <f>IF($S1734="","",INDEX(Skjermingsrenter!$B$6:$B$35,$C1734))</f>
        <v/>
      </c>
      <c r="K1734" s="20" t="str">
        <f t="shared" ref="K1734:K1797" si="217">IF($S1734="","",MAX(DATE($G1734,1,1),$F1734))</f>
        <v/>
      </c>
      <c r="L1734" s="21" t="str">
        <f>IF($S1734="","",IF($G1734&lt;YEAR($F1734),0,$H1734*SUMIFS(Utbytter!$D$6:$D$1005,Utbytter!$A$6:$A$1005,$E1734,Utbytter!$B$6:$B$1005,"&gt;="&amp;$K1734,Utbytter!$B$6:$B$1005,"&lt;="&amp;DATE($G1734,12,31))))</f>
        <v/>
      </c>
      <c r="M1734" s="21" t="str">
        <f t="shared" si="215"/>
        <v/>
      </c>
      <c r="N1734" s="21" t="str">
        <f t="shared" ref="N1734:N1797" si="218">IF($S1734="","",IF($F1734&lt;=DATE($G1734,12,31),($I1734+$M1734)*$J1734,0))</f>
        <v/>
      </c>
      <c r="O1734" s="21" t="str">
        <f t="shared" ref="O1734:O1797" si="219">IF($S1734="","",$M1734+$N1734)</f>
        <v/>
      </c>
      <c r="P1734" s="21" t="str">
        <f t="shared" ref="P1734:P1797" si="220">IF($S1734="","",MIN($L1734,$O1734))</f>
        <v/>
      </c>
      <c r="Q1734" s="21" t="str">
        <f t="shared" ref="Q1734:Q1797" si="221">IF($S1734="","",$O1734-$P1734)</f>
        <v/>
      </c>
      <c r="R1734" s="21" t="str">
        <f t="shared" ref="R1734:R1797" si="222">IF($S1734="","",$L1734-$P1734)</f>
        <v/>
      </c>
      <c r="S1734" s="7" t="str">
        <f>IF(ROW()-5&lt;=Kontroll!$B$8,1,"")</f>
        <v/>
      </c>
    </row>
    <row r="1735" spans="1:19" x14ac:dyDescent="0.2">
      <c r="A1735" s="7" t="str">
        <f t="shared" si="216"/>
        <v/>
      </c>
      <c r="B1735" s="7" t="str">
        <f>IF($S1735="","",INT(($A1735-1)/Kontroll!$B$6)+1)</f>
        <v/>
      </c>
      <c r="C1735" s="7" t="str">
        <f>IF($S1735="","",MOD($A1735-1,Kontroll!$B$6)+1)</f>
        <v/>
      </c>
      <c r="D1735" s="15" t="str">
        <f>IF($S1735="","",INDEX(Transjer!$A$6:$A$125,$B1735))</f>
        <v/>
      </c>
      <c r="E1735" s="15" t="str">
        <f>IF($S1735="","",INDEX(Transjer!$B$6:$B$125,$B1735))</f>
        <v/>
      </c>
      <c r="F1735" s="16" t="str">
        <f>IF($S1735="","",INDEX(Transjer!$C$6:$C$125,$B1735))</f>
        <v/>
      </c>
      <c r="G1735" s="17" t="str">
        <f>IF($S1735="","",INDEX(Skjermingsrenter!$A$6:$A$35,$C1735))</f>
        <v/>
      </c>
      <c r="H1735" s="18" t="str">
        <f>IF($S1735="","",INDEX(Transjer!$D$6:$D$125,$B1735))</f>
        <v/>
      </c>
      <c r="I1735" s="18" t="str">
        <f>IF($S1735="","",INDEX(Transjer!$E$6:$E$125,$B1735))</f>
        <v/>
      </c>
      <c r="J1735" s="19" t="str">
        <f>IF($S1735="","",INDEX(Skjermingsrenter!$B$6:$B$35,$C1735))</f>
        <v/>
      </c>
      <c r="K1735" s="20" t="str">
        <f t="shared" si="217"/>
        <v/>
      </c>
      <c r="L1735" s="21" t="str">
        <f>IF($S1735="","",IF($G1735&lt;YEAR($F1735),0,$H1735*SUMIFS(Utbytter!$D$6:$D$1005,Utbytter!$A$6:$A$1005,$E1735,Utbytter!$B$6:$B$1005,"&gt;="&amp;$K1735,Utbytter!$B$6:$B$1005,"&lt;="&amp;DATE($G1735,12,31))))</f>
        <v/>
      </c>
      <c r="M1735" s="21" t="str">
        <f t="shared" ref="M1735:M1798" si="223">IF($S1735="","",IF($C1735=1,0,IF($D1735=$D1734,$Q1734,0)))</f>
        <v/>
      </c>
      <c r="N1735" s="21" t="str">
        <f t="shared" si="218"/>
        <v/>
      </c>
      <c r="O1735" s="21" t="str">
        <f t="shared" si="219"/>
        <v/>
      </c>
      <c r="P1735" s="21" t="str">
        <f t="shared" si="220"/>
        <v/>
      </c>
      <c r="Q1735" s="21" t="str">
        <f t="shared" si="221"/>
        <v/>
      </c>
      <c r="R1735" s="21" t="str">
        <f t="shared" si="222"/>
        <v/>
      </c>
      <c r="S1735" s="7" t="str">
        <f>IF(ROW()-5&lt;=Kontroll!$B$8,1,"")</f>
        <v/>
      </c>
    </row>
    <row r="1736" spans="1:19" x14ac:dyDescent="0.2">
      <c r="A1736" s="7" t="str">
        <f t="shared" si="216"/>
        <v/>
      </c>
      <c r="B1736" s="7" t="str">
        <f>IF($S1736="","",INT(($A1736-1)/Kontroll!$B$6)+1)</f>
        <v/>
      </c>
      <c r="C1736" s="7" t="str">
        <f>IF($S1736="","",MOD($A1736-1,Kontroll!$B$6)+1)</f>
        <v/>
      </c>
      <c r="D1736" s="15" t="str">
        <f>IF($S1736="","",INDEX(Transjer!$A$6:$A$125,$B1736))</f>
        <v/>
      </c>
      <c r="E1736" s="15" t="str">
        <f>IF($S1736="","",INDEX(Transjer!$B$6:$B$125,$B1736))</f>
        <v/>
      </c>
      <c r="F1736" s="16" t="str">
        <f>IF($S1736="","",INDEX(Transjer!$C$6:$C$125,$B1736))</f>
        <v/>
      </c>
      <c r="G1736" s="17" t="str">
        <f>IF($S1736="","",INDEX(Skjermingsrenter!$A$6:$A$35,$C1736))</f>
        <v/>
      </c>
      <c r="H1736" s="18" t="str">
        <f>IF($S1736="","",INDEX(Transjer!$D$6:$D$125,$B1736))</f>
        <v/>
      </c>
      <c r="I1736" s="18" t="str">
        <f>IF($S1736="","",INDEX(Transjer!$E$6:$E$125,$B1736))</f>
        <v/>
      </c>
      <c r="J1736" s="19" t="str">
        <f>IF($S1736="","",INDEX(Skjermingsrenter!$B$6:$B$35,$C1736))</f>
        <v/>
      </c>
      <c r="K1736" s="20" t="str">
        <f t="shared" si="217"/>
        <v/>
      </c>
      <c r="L1736" s="21" t="str">
        <f>IF($S1736="","",IF($G1736&lt;YEAR($F1736),0,$H1736*SUMIFS(Utbytter!$D$6:$D$1005,Utbytter!$A$6:$A$1005,$E1736,Utbytter!$B$6:$B$1005,"&gt;="&amp;$K1736,Utbytter!$B$6:$B$1005,"&lt;="&amp;DATE($G1736,12,31))))</f>
        <v/>
      </c>
      <c r="M1736" s="21" t="str">
        <f t="shared" si="223"/>
        <v/>
      </c>
      <c r="N1736" s="21" t="str">
        <f t="shared" si="218"/>
        <v/>
      </c>
      <c r="O1736" s="21" t="str">
        <f t="shared" si="219"/>
        <v/>
      </c>
      <c r="P1736" s="21" t="str">
        <f t="shared" si="220"/>
        <v/>
      </c>
      <c r="Q1736" s="21" t="str">
        <f t="shared" si="221"/>
        <v/>
      </c>
      <c r="R1736" s="21" t="str">
        <f t="shared" si="222"/>
        <v/>
      </c>
      <c r="S1736" s="7" t="str">
        <f>IF(ROW()-5&lt;=Kontroll!$B$8,1,"")</f>
        <v/>
      </c>
    </row>
    <row r="1737" spans="1:19" x14ac:dyDescent="0.2">
      <c r="A1737" s="7" t="str">
        <f t="shared" si="216"/>
        <v/>
      </c>
      <c r="B1737" s="7" t="str">
        <f>IF($S1737="","",INT(($A1737-1)/Kontroll!$B$6)+1)</f>
        <v/>
      </c>
      <c r="C1737" s="7" t="str">
        <f>IF($S1737="","",MOD($A1737-1,Kontroll!$B$6)+1)</f>
        <v/>
      </c>
      <c r="D1737" s="15" t="str">
        <f>IF($S1737="","",INDEX(Transjer!$A$6:$A$125,$B1737))</f>
        <v/>
      </c>
      <c r="E1737" s="15" t="str">
        <f>IF($S1737="","",INDEX(Transjer!$B$6:$B$125,$B1737))</f>
        <v/>
      </c>
      <c r="F1737" s="16" t="str">
        <f>IF($S1737="","",INDEX(Transjer!$C$6:$C$125,$B1737))</f>
        <v/>
      </c>
      <c r="G1737" s="17" t="str">
        <f>IF($S1737="","",INDEX(Skjermingsrenter!$A$6:$A$35,$C1737))</f>
        <v/>
      </c>
      <c r="H1737" s="18" t="str">
        <f>IF($S1737="","",INDEX(Transjer!$D$6:$D$125,$B1737))</f>
        <v/>
      </c>
      <c r="I1737" s="18" t="str">
        <f>IF($S1737="","",INDEX(Transjer!$E$6:$E$125,$B1737))</f>
        <v/>
      </c>
      <c r="J1737" s="19" t="str">
        <f>IF($S1737="","",INDEX(Skjermingsrenter!$B$6:$B$35,$C1737))</f>
        <v/>
      </c>
      <c r="K1737" s="20" t="str">
        <f t="shared" si="217"/>
        <v/>
      </c>
      <c r="L1737" s="21" t="str">
        <f>IF($S1737="","",IF($G1737&lt;YEAR($F1737),0,$H1737*SUMIFS(Utbytter!$D$6:$D$1005,Utbytter!$A$6:$A$1005,$E1737,Utbytter!$B$6:$B$1005,"&gt;="&amp;$K1737,Utbytter!$B$6:$B$1005,"&lt;="&amp;DATE($G1737,12,31))))</f>
        <v/>
      </c>
      <c r="M1737" s="21" t="str">
        <f t="shared" si="223"/>
        <v/>
      </c>
      <c r="N1737" s="21" t="str">
        <f t="shared" si="218"/>
        <v/>
      </c>
      <c r="O1737" s="21" t="str">
        <f t="shared" si="219"/>
        <v/>
      </c>
      <c r="P1737" s="21" t="str">
        <f t="shared" si="220"/>
        <v/>
      </c>
      <c r="Q1737" s="21" t="str">
        <f t="shared" si="221"/>
        <v/>
      </c>
      <c r="R1737" s="21" t="str">
        <f t="shared" si="222"/>
        <v/>
      </c>
      <c r="S1737" s="7" t="str">
        <f>IF(ROW()-5&lt;=Kontroll!$B$8,1,"")</f>
        <v/>
      </c>
    </row>
    <row r="1738" spans="1:19" x14ac:dyDescent="0.2">
      <c r="A1738" s="7" t="str">
        <f t="shared" si="216"/>
        <v/>
      </c>
      <c r="B1738" s="7" t="str">
        <f>IF($S1738="","",INT(($A1738-1)/Kontroll!$B$6)+1)</f>
        <v/>
      </c>
      <c r="C1738" s="7" t="str">
        <f>IF($S1738="","",MOD($A1738-1,Kontroll!$B$6)+1)</f>
        <v/>
      </c>
      <c r="D1738" s="15" t="str">
        <f>IF($S1738="","",INDEX(Transjer!$A$6:$A$125,$B1738))</f>
        <v/>
      </c>
      <c r="E1738" s="15" t="str">
        <f>IF($S1738="","",INDEX(Transjer!$B$6:$B$125,$B1738))</f>
        <v/>
      </c>
      <c r="F1738" s="16" t="str">
        <f>IF($S1738="","",INDEX(Transjer!$C$6:$C$125,$B1738))</f>
        <v/>
      </c>
      <c r="G1738" s="17" t="str">
        <f>IF($S1738="","",INDEX(Skjermingsrenter!$A$6:$A$35,$C1738))</f>
        <v/>
      </c>
      <c r="H1738" s="18" t="str">
        <f>IF($S1738="","",INDEX(Transjer!$D$6:$D$125,$B1738))</f>
        <v/>
      </c>
      <c r="I1738" s="18" t="str">
        <f>IF($S1738="","",INDEX(Transjer!$E$6:$E$125,$B1738))</f>
        <v/>
      </c>
      <c r="J1738" s="19" t="str">
        <f>IF($S1738="","",INDEX(Skjermingsrenter!$B$6:$B$35,$C1738))</f>
        <v/>
      </c>
      <c r="K1738" s="20" t="str">
        <f t="shared" si="217"/>
        <v/>
      </c>
      <c r="L1738" s="21" t="str">
        <f>IF($S1738="","",IF($G1738&lt;YEAR($F1738),0,$H1738*SUMIFS(Utbytter!$D$6:$D$1005,Utbytter!$A$6:$A$1005,$E1738,Utbytter!$B$6:$B$1005,"&gt;="&amp;$K1738,Utbytter!$B$6:$B$1005,"&lt;="&amp;DATE($G1738,12,31))))</f>
        <v/>
      </c>
      <c r="M1738" s="21" t="str">
        <f t="shared" si="223"/>
        <v/>
      </c>
      <c r="N1738" s="21" t="str">
        <f t="shared" si="218"/>
        <v/>
      </c>
      <c r="O1738" s="21" t="str">
        <f t="shared" si="219"/>
        <v/>
      </c>
      <c r="P1738" s="21" t="str">
        <f t="shared" si="220"/>
        <v/>
      </c>
      <c r="Q1738" s="21" t="str">
        <f t="shared" si="221"/>
        <v/>
      </c>
      <c r="R1738" s="21" t="str">
        <f t="shared" si="222"/>
        <v/>
      </c>
      <c r="S1738" s="7" t="str">
        <f>IF(ROW()-5&lt;=Kontroll!$B$8,1,"")</f>
        <v/>
      </c>
    </row>
    <row r="1739" spans="1:19" x14ac:dyDescent="0.2">
      <c r="A1739" s="7" t="str">
        <f t="shared" si="216"/>
        <v/>
      </c>
      <c r="B1739" s="7" t="str">
        <f>IF($S1739="","",INT(($A1739-1)/Kontroll!$B$6)+1)</f>
        <v/>
      </c>
      <c r="C1739" s="7" t="str">
        <f>IF($S1739="","",MOD($A1739-1,Kontroll!$B$6)+1)</f>
        <v/>
      </c>
      <c r="D1739" s="15" t="str">
        <f>IF($S1739="","",INDEX(Transjer!$A$6:$A$125,$B1739))</f>
        <v/>
      </c>
      <c r="E1739" s="15" t="str">
        <f>IF($S1739="","",INDEX(Transjer!$B$6:$B$125,$B1739))</f>
        <v/>
      </c>
      <c r="F1739" s="16" t="str">
        <f>IF($S1739="","",INDEX(Transjer!$C$6:$C$125,$B1739))</f>
        <v/>
      </c>
      <c r="G1739" s="17" t="str">
        <f>IF($S1739="","",INDEX(Skjermingsrenter!$A$6:$A$35,$C1739))</f>
        <v/>
      </c>
      <c r="H1739" s="18" t="str">
        <f>IF($S1739="","",INDEX(Transjer!$D$6:$D$125,$B1739))</f>
        <v/>
      </c>
      <c r="I1739" s="18" t="str">
        <f>IF($S1739="","",INDEX(Transjer!$E$6:$E$125,$B1739))</f>
        <v/>
      </c>
      <c r="J1739" s="19" t="str">
        <f>IF($S1739="","",INDEX(Skjermingsrenter!$B$6:$B$35,$C1739))</f>
        <v/>
      </c>
      <c r="K1739" s="20" t="str">
        <f t="shared" si="217"/>
        <v/>
      </c>
      <c r="L1739" s="21" t="str">
        <f>IF($S1739="","",IF($G1739&lt;YEAR($F1739),0,$H1739*SUMIFS(Utbytter!$D$6:$D$1005,Utbytter!$A$6:$A$1005,$E1739,Utbytter!$B$6:$B$1005,"&gt;="&amp;$K1739,Utbytter!$B$6:$B$1005,"&lt;="&amp;DATE($G1739,12,31))))</f>
        <v/>
      </c>
      <c r="M1739" s="21" t="str">
        <f t="shared" si="223"/>
        <v/>
      </c>
      <c r="N1739" s="21" t="str">
        <f t="shared" si="218"/>
        <v/>
      </c>
      <c r="O1739" s="21" t="str">
        <f t="shared" si="219"/>
        <v/>
      </c>
      <c r="P1739" s="21" t="str">
        <f t="shared" si="220"/>
        <v/>
      </c>
      <c r="Q1739" s="21" t="str">
        <f t="shared" si="221"/>
        <v/>
      </c>
      <c r="R1739" s="21" t="str">
        <f t="shared" si="222"/>
        <v/>
      </c>
      <c r="S1739" s="7" t="str">
        <f>IF(ROW()-5&lt;=Kontroll!$B$8,1,"")</f>
        <v/>
      </c>
    </row>
    <row r="1740" spans="1:19" x14ac:dyDescent="0.2">
      <c r="A1740" s="7" t="str">
        <f t="shared" si="216"/>
        <v/>
      </c>
      <c r="B1740" s="7" t="str">
        <f>IF($S1740="","",INT(($A1740-1)/Kontroll!$B$6)+1)</f>
        <v/>
      </c>
      <c r="C1740" s="7" t="str">
        <f>IF($S1740="","",MOD($A1740-1,Kontroll!$B$6)+1)</f>
        <v/>
      </c>
      <c r="D1740" s="15" t="str">
        <f>IF($S1740="","",INDEX(Transjer!$A$6:$A$125,$B1740))</f>
        <v/>
      </c>
      <c r="E1740" s="15" t="str">
        <f>IF($S1740="","",INDEX(Transjer!$B$6:$B$125,$B1740))</f>
        <v/>
      </c>
      <c r="F1740" s="16" t="str">
        <f>IF($S1740="","",INDEX(Transjer!$C$6:$C$125,$B1740))</f>
        <v/>
      </c>
      <c r="G1740" s="17" t="str">
        <f>IF($S1740="","",INDEX(Skjermingsrenter!$A$6:$A$35,$C1740))</f>
        <v/>
      </c>
      <c r="H1740" s="18" t="str">
        <f>IF($S1740="","",INDEX(Transjer!$D$6:$D$125,$B1740))</f>
        <v/>
      </c>
      <c r="I1740" s="18" t="str">
        <f>IF($S1740="","",INDEX(Transjer!$E$6:$E$125,$B1740))</f>
        <v/>
      </c>
      <c r="J1740" s="19" t="str">
        <f>IF($S1740="","",INDEX(Skjermingsrenter!$B$6:$B$35,$C1740))</f>
        <v/>
      </c>
      <c r="K1740" s="20" t="str">
        <f t="shared" si="217"/>
        <v/>
      </c>
      <c r="L1740" s="21" t="str">
        <f>IF($S1740="","",IF($G1740&lt;YEAR($F1740),0,$H1740*SUMIFS(Utbytter!$D$6:$D$1005,Utbytter!$A$6:$A$1005,$E1740,Utbytter!$B$6:$B$1005,"&gt;="&amp;$K1740,Utbytter!$B$6:$B$1005,"&lt;="&amp;DATE($G1740,12,31))))</f>
        <v/>
      </c>
      <c r="M1740" s="21" t="str">
        <f t="shared" si="223"/>
        <v/>
      </c>
      <c r="N1740" s="21" t="str">
        <f t="shared" si="218"/>
        <v/>
      </c>
      <c r="O1740" s="21" t="str">
        <f t="shared" si="219"/>
        <v/>
      </c>
      <c r="P1740" s="21" t="str">
        <f t="shared" si="220"/>
        <v/>
      </c>
      <c r="Q1740" s="21" t="str">
        <f t="shared" si="221"/>
        <v/>
      </c>
      <c r="R1740" s="21" t="str">
        <f t="shared" si="222"/>
        <v/>
      </c>
      <c r="S1740" s="7" t="str">
        <f>IF(ROW()-5&lt;=Kontroll!$B$8,1,"")</f>
        <v/>
      </c>
    </row>
    <row r="1741" spans="1:19" x14ac:dyDescent="0.2">
      <c r="A1741" s="7" t="str">
        <f t="shared" si="216"/>
        <v/>
      </c>
      <c r="B1741" s="7" t="str">
        <f>IF($S1741="","",INT(($A1741-1)/Kontroll!$B$6)+1)</f>
        <v/>
      </c>
      <c r="C1741" s="7" t="str">
        <f>IF($S1741="","",MOD($A1741-1,Kontroll!$B$6)+1)</f>
        <v/>
      </c>
      <c r="D1741" s="15" t="str">
        <f>IF($S1741="","",INDEX(Transjer!$A$6:$A$125,$B1741))</f>
        <v/>
      </c>
      <c r="E1741" s="15" t="str">
        <f>IF($S1741="","",INDEX(Transjer!$B$6:$B$125,$B1741))</f>
        <v/>
      </c>
      <c r="F1741" s="16" t="str">
        <f>IF($S1741="","",INDEX(Transjer!$C$6:$C$125,$B1741))</f>
        <v/>
      </c>
      <c r="G1741" s="17" t="str">
        <f>IF($S1741="","",INDEX(Skjermingsrenter!$A$6:$A$35,$C1741))</f>
        <v/>
      </c>
      <c r="H1741" s="18" t="str">
        <f>IF($S1741="","",INDEX(Transjer!$D$6:$D$125,$B1741))</f>
        <v/>
      </c>
      <c r="I1741" s="18" t="str">
        <f>IF($S1741="","",INDEX(Transjer!$E$6:$E$125,$B1741))</f>
        <v/>
      </c>
      <c r="J1741" s="19" t="str">
        <f>IF($S1741="","",INDEX(Skjermingsrenter!$B$6:$B$35,$C1741))</f>
        <v/>
      </c>
      <c r="K1741" s="20" t="str">
        <f t="shared" si="217"/>
        <v/>
      </c>
      <c r="L1741" s="21" t="str">
        <f>IF($S1741="","",IF($G1741&lt;YEAR($F1741),0,$H1741*SUMIFS(Utbytter!$D$6:$D$1005,Utbytter!$A$6:$A$1005,$E1741,Utbytter!$B$6:$B$1005,"&gt;="&amp;$K1741,Utbytter!$B$6:$B$1005,"&lt;="&amp;DATE($G1741,12,31))))</f>
        <v/>
      </c>
      <c r="M1741" s="21" t="str">
        <f t="shared" si="223"/>
        <v/>
      </c>
      <c r="N1741" s="21" t="str">
        <f t="shared" si="218"/>
        <v/>
      </c>
      <c r="O1741" s="21" t="str">
        <f t="shared" si="219"/>
        <v/>
      </c>
      <c r="P1741" s="21" t="str">
        <f t="shared" si="220"/>
        <v/>
      </c>
      <c r="Q1741" s="21" t="str">
        <f t="shared" si="221"/>
        <v/>
      </c>
      <c r="R1741" s="21" t="str">
        <f t="shared" si="222"/>
        <v/>
      </c>
      <c r="S1741" s="7" t="str">
        <f>IF(ROW()-5&lt;=Kontroll!$B$8,1,"")</f>
        <v/>
      </c>
    </row>
    <row r="1742" spans="1:19" x14ac:dyDescent="0.2">
      <c r="A1742" s="7" t="str">
        <f t="shared" si="216"/>
        <v/>
      </c>
      <c r="B1742" s="7" t="str">
        <f>IF($S1742="","",INT(($A1742-1)/Kontroll!$B$6)+1)</f>
        <v/>
      </c>
      <c r="C1742" s="7" t="str">
        <f>IF($S1742="","",MOD($A1742-1,Kontroll!$B$6)+1)</f>
        <v/>
      </c>
      <c r="D1742" s="15" t="str">
        <f>IF($S1742="","",INDEX(Transjer!$A$6:$A$125,$B1742))</f>
        <v/>
      </c>
      <c r="E1742" s="15" t="str">
        <f>IF($S1742="","",INDEX(Transjer!$B$6:$B$125,$B1742))</f>
        <v/>
      </c>
      <c r="F1742" s="16" t="str">
        <f>IF($S1742="","",INDEX(Transjer!$C$6:$C$125,$B1742))</f>
        <v/>
      </c>
      <c r="G1742" s="17" t="str">
        <f>IF($S1742="","",INDEX(Skjermingsrenter!$A$6:$A$35,$C1742))</f>
        <v/>
      </c>
      <c r="H1742" s="18" t="str">
        <f>IF($S1742="","",INDEX(Transjer!$D$6:$D$125,$B1742))</f>
        <v/>
      </c>
      <c r="I1742" s="18" t="str">
        <f>IF($S1742="","",INDEX(Transjer!$E$6:$E$125,$B1742))</f>
        <v/>
      </c>
      <c r="J1742" s="19" t="str">
        <f>IF($S1742="","",INDEX(Skjermingsrenter!$B$6:$B$35,$C1742))</f>
        <v/>
      </c>
      <c r="K1742" s="20" t="str">
        <f t="shared" si="217"/>
        <v/>
      </c>
      <c r="L1742" s="21" t="str">
        <f>IF($S1742="","",IF($G1742&lt;YEAR($F1742),0,$H1742*SUMIFS(Utbytter!$D$6:$D$1005,Utbytter!$A$6:$A$1005,$E1742,Utbytter!$B$6:$B$1005,"&gt;="&amp;$K1742,Utbytter!$B$6:$B$1005,"&lt;="&amp;DATE($G1742,12,31))))</f>
        <v/>
      </c>
      <c r="M1742" s="21" t="str">
        <f t="shared" si="223"/>
        <v/>
      </c>
      <c r="N1742" s="21" t="str">
        <f t="shared" si="218"/>
        <v/>
      </c>
      <c r="O1742" s="21" t="str">
        <f t="shared" si="219"/>
        <v/>
      </c>
      <c r="P1742" s="21" t="str">
        <f t="shared" si="220"/>
        <v/>
      </c>
      <c r="Q1742" s="21" t="str">
        <f t="shared" si="221"/>
        <v/>
      </c>
      <c r="R1742" s="21" t="str">
        <f t="shared" si="222"/>
        <v/>
      </c>
      <c r="S1742" s="7" t="str">
        <f>IF(ROW()-5&lt;=Kontroll!$B$8,1,"")</f>
        <v/>
      </c>
    </row>
    <row r="1743" spans="1:19" x14ac:dyDescent="0.2">
      <c r="A1743" s="7" t="str">
        <f t="shared" si="216"/>
        <v/>
      </c>
      <c r="B1743" s="7" t="str">
        <f>IF($S1743="","",INT(($A1743-1)/Kontroll!$B$6)+1)</f>
        <v/>
      </c>
      <c r="C1743" s="7" t="str">
        <f>IF($S1743="","",MOD($A1743-1,Kontroll!$B$6)+1)</f>
        <v/>
      </c>
      <c r="D1743" s="15" t="str">
        <f>IF($S1743="","",INDEX(Transjer!$A$6:$A$125,$B1743))</f>
        <v/>
      </c>
      <c r="E1743" s="15" t="str">
        <f>IF($S1743="","",INDEX(Transjer!$B$6:$B$125,$B1743))</f>
        <v/>
      </c>
      <c r="F1743" s="16" t="str">
        <f>IF($S1743="","",INDEX(Transjer!$C$6:$C$125,$B1743))</f>
        <v/>
      </c>
      <c r="G1743" s="17" t="str">
        <f>IF($S1743="","",INDEX(Skjermingsrenter!$A$6:$A$35,$C1743))</f>
        <v/>
      </c>
      <c r="H1743" s="18" t="str">
        <f>IF($S1743="","",INDEX(Transjer!$D$6:$D$125,$B1743))</f>
        <v/>
      </c>
      <c r="I1743" s="18" t="str">
        <f>IF($S1743="","",INDEX(Transjer!$E$6:$E$125,$B1743))</f>
        <v/>
      </c>
      <c r="J1743" s="19" t="str">
        <f>IF($S1743="","",INDEX(Skjermingsrenter!$B$6:$B$35,$C1743))</f>
        <v/>
      </c>
      <c r="K1743" s="20" t="str">
        <f t="shared" si="217"/>
        <v/>
      </c>
      <c r="L1743" s="21" t="str">
        <f>IF($S1743="","",IF($G1743&lt;YEAR($F1743),0,$H1743*SUMIFS(Utbytter!$D$6:$D$1005,Utbytter!$A$6:$A$1005,$E1743,Utbytter!$B$6:$B$1005,"&gt;="&amp;$K1743,Utbytter!$B$6:$B$1005,"&lt;="&amp;DATE($G1743,12,31))))</f>
        <v/>
      </c>
      <c r="M1743" s="21" t="str">
        <f t="shared" si="223"/>
        <v/>
      </c>
      <c r="N1743" s="21" t="str">
        <f t="shared" si="218"/>
        <v/>
      </c>
      <c r="O1743" s="21" t="str">
        <f t="shared" si="219"/>
        <v/>
      </c>
      <c r="P1743" s="21" t="str">
        <f t="shared" si="220"/>
        <v/>
      </c>
      <c r="Q1743" s="21" t="str">
        <f t="shared" si="221"/>
        <v/>
      </c>
      <c r="R1743" s="21" t="str">
        <f t="shared" si="222"/>
        <v/>
      </c>
      <c r="S1743" s="7" t="str">
        <f>IF(ROW()-5&lt;=Kontroll!$B$8,1,"")</f>
        <v/>
      </c>
    </row>
    <row r="1744" spans="1:19" x14ac:dyDescent="0.2">
      <c r="A1744" s="7" t="str">
        <f t="shared" si="216"/>
        <v/>
      </c>
      <c r="B1744" s="7" t="str">
        <f>IF($S1744="","",INT(($A1744-1)/Kontroll!$B$6)+1)</f>
        <v/>
      </c>
      <c r="C1744" s="7" t="str">
        <f>IF($S1744="","",MOD($A1744-1,Kontroll!$B$6)+1)</f>
        <v/>
      </c>
      <c r="D1744" s="15" t="str">
        <f>IF($S1744="","",INDEX(Transjer!$A$6:$A$125,$B1744))</f>
        <v/>
      </c>
      <c r="E1744" s="15" t="str">
        <f>IF($S1744="","",INDEX(Transjer!$B$6:$B$125,$B1744))</f>
        <v/>
      </c>
      <c r="F1744" s="16" t="str">
        <f>IF($S1744="","",INDEX(Transjer!$C$6:$C$125,$B1744))</f>
        <v/>
      </c>
      <c r="G1744" s="17" t="str">
        <f>IF($S1744="","",INDEX(Skjermingsrenter!$A$6:$A$35,$C1744))</f>
        <v/>
      </c>
      <c r="H1744" s="18" t="str">
        <f>IF($S1744="","",INDEX(Transjer!$D$6:$D$125,$B1744))</f>
        <v/>
      </c>
      <c r="I1744" s="18" t="str">
        <f>IF($S1744="","",INDEX(Transjer!$E$6:$E$125,$B1744))</f>
        <v/>
      </c>
      <c r="J1744" s="19" t="str">
        <f>IF($S1744="","",INDEX(Skjermingsrenter!$B$6:$B$35,$C1744))</f>
        <v/>
      </c>
      <c r="K1744" s="20" t="str">
        <f t="shared" si="217"/>
        <v/>
      </c>
      <c r="L1744" s="21" t="str">
        <f>IF($S1744="","",IF($G1744&lt;YEAR($F1744),0,$H1744*SUMIFS(Utbytter!$D$6:$D$1005,Utbytter!$A$6:$A$1005,$E1744,Utbytter!$B$6:$B$1005,"&gt;="&amp;$K1744,Utbytter!$B$6:$B$1005,"&lt;="&amp;DATE($G1744,12,31))))</f>
        <v/>
      </c>
      <c r="M1744" s="21" t="str">
        <f t="shared" si="223"/>
        <v/>
      </c>
      <c r="N1744" s="21" t="str">
        <f t="shared" si="218"/>
        <v/>
      </c>
      <c r="O1744" s="21" t="str">
        <f t="shared" si="219"/>
        <v/>
      </c>
      <c r="P1744" s="21" t="str">
        <f t="shared" si="220"/>
        <v/>
      </c>
      <c r="Q1744" s="21" t="str">
        <f t="shared" si="221"/>
        <v/>
      </c>
      <c r="R1744" s="21" t="str">
        <f t="shared" si="222"/>
        <v/>
      </c>
      <c r="S1744" s="7" t="str">
        <f>IF(ROW()-5&lt;=Kontroll!$B$8,1,"")</f>
        <v/>
      </c>
    </row>
    <row r="1745" spans="1:19" x14ac:dyDescent="0.2">
      <c r="A1745" s="7" t="str">
        <f t="shared" si="216"/>
        <v/>
      </c>
      <c r="B1745" s="7" t="str">
        <f>IF($S1745="","",INT(($A1745-1)/Kontroll!$B$6)+1)</f>
        <v/>
      </c>
      <c r="C1745" s="7" t="str">
        <f>IF($S1745="","",MOD($A1745-1,Kontroll!$B$6)+1)</f>
        <v/>
      </c>
      <c r="D1745" s="15" t="str">
        <f>IF($S1745="","",INDEX(Transjer!$A$6:$A$125,$B1745))</f>
        <v/>
      </c>
      <c r="E1745" s="15" t="str">
        <f>IF($S1745="","",INDEX(Transjer!$B$6:$B$125,$B1745))</f>
        <v/>
      </c>
      <c r="F1745" s="16" t="str">
        <f>IF($S1745="","",INDEX(Transjer!$C$6:$C$125,$B1745))</f>
        <v/>
      </c>
      <c r="G1745" s="17" t="str">
        <f>IF($S1745="","",INDEX(Skjermingsrenter!$A$6:$A$35,$C1745))</f>
        <v/>
      </c>
      <c r="H1745" s="18" t="str">
        <f>IF($S1745="","",INDEX(Transjer!$D$6:$D$125,$B1745))</f>
        <v/>
      </c>
      <c r="I1745" s="18" t="str">
        <f>IF($S1745="","",INDEX(Transjer!$E$6:$E$125,$B1745))</f>
        <v/>
      </c>
      <c r="J1745" s="19" t="str">
        <f>IF($S1745="","",INDEX(Skjermingsrenter!$B$6:$B$35,$C1745))</f>
        <v/>
      </c>
      <c r="K1745" s="20" t="str">
        <f t="shared" si="217"/>
        <v/>
      </c>
      <c r="L1745" s="21" t="str">
        <f>IF($S1745="","",IF($G1745&lt;YEAR($F1745),0,$H1745*SUMIFS(Utbytter!$D$6:$D$1005,Utbytter!$A$6:$A$1005,$E1745,Utbytter!$B$6:$B$1005,"&gt;="&amp;$K1745,Utbytter!$B$6:$B$1005,"&lt;="&amp;DATE($G1745,12,31))))</f>
        <v/>
      </c>
      <c r="M1745" s="21" t="str">
        <f t="shared" si="223"/>
        <v/>
      </c>
      <c r="N1745" s="21" t="str">
        <f t="shared" si="218"/>
        <v/>
      </c>
      <c r="O1745" s="21" t="str">
        <f t="shared" si="219"/>
        <v/>
      </c>
      <c r="P1745" s="21" t="str">
        <f t="shared" si="220"/>
        <v/>
      </c>
      <c r="Q1745" s="21" t="str">
        <f t="shared" si="221"/>
        <v/>
      </c>
      <c r="R1745" s="21" t="str">
        <f t="shared" si="222"/>
        <v/>
      </c>
      <c r="S1745" s="7" t="str">
        <f>IF(ROW()-5&lt;=Kontroll!$B$8,1,"")</f>
        <v/>
      </c>
    </row>
    <row r="1746" spans="1:19" x14ac:dyDescent="0.2">
      <c r="A1746" s="7" t="str">
        <f t="shared" si="216"/>
        <v/>
      </c>
      <c r="B1746" s="7" t="str">
        <f>IF($S1746="","",INT(($A1746-1)/Kontroll!$B$6)+1)</f>
        <v/>
      </c>
      <c r="C1746" s="7" t="str">
        <f>IF($S1746="","",MOD($A1746-1,Kontroll!$B$6)+1)</f>
        <v/>
      </c>
      <c r="D1746" s="15" t="str">
        <f>IF($S1746="","",INDEX(Transjer!$A$6:$A$125,$B1746))</f>
        <v/>
      </c>
      <c r="E1746" s="15" t="str">
        <f>IF($S1746="","",INDEX(Transjer!$B$6:$B$125,$B1746))</f>
        <v/>
      </c>
      <c r="F1746" s="16" t="str">
        <f>IF($S1746="","",INDEX(Transjer!$C$6:$C$125,$B1746))</f>
        <v/>
      </c>
      <c r="G1746" s="17" t="str">
        <f>IF($S1746="","",INDEX(Skjermingsrenter!$A$6:$A$35,$C1746))</f>
        <v/>
      </c>
      <c r="H1746" s="18" t="str">
        <f>IF($S1746="","",INDEX(Transjer!$D$6:$D$125,$B1746))</f>
        <v/>
      </c>
      <c r="I1746" s="18" t="str">
        <f>IF($S1746="","",INDEX(Transjer!$E$6:$E$125,$B1746))</f>
        <v/>
      </c>
      <c r="J1746" s="19" t="str">
        <f>IF($S1746="","",INDEX(Skjermingsrenter!$B$6:$B$35,$C1746))</f>
        <v/>
      </c>
      <c r="K1746" s="20" t="str">
        <f t="shared" si="217"/>
        <v/>
      </c>
      <c r="L1746" s="21" t="str">
        <f>IF($S1746="","",IF($G1746&lt;YEAR($F1746),0,$H1746*SUMIFS(Utbytter!$D$6:$D$1005,Utbytter!$A$6:$A$1005,$E1746,Utbytter!$B$6:$B$1005,"&gt;="&amp;$K1746,Utbytter!$B$6:$B$1005,"&lt;="&amp;DATE($G1746,12,31))))</f>
        <v/>
      </c>
      <c r="M1746" s="21" t="str">
        <f t="shared" si="223"/>
        <v/>
      </c>
      <c r="N1746" s="21" t="str">
        <f t="shared" si="218"/>
        <v/>
      </c>
      <c r="O1746" s="21" t="str">
        <f t="shared" si="219"/>
        <v/>
      </c>
      <c r="P1746" s="21" t="str">
        <f t="shared" si="220"/>
        <v/>
      </c>
      <c r="Q1746" s="21" t="str">
        <f t="shared" si="221"/>
        <v/>
      </c>
      <c r="R1746" s="21" t="str">
        <f t="shared" si="222"/>
        <v/>
      </c>
      <c r="S1746" s="7" t="str">
        <f>IF(ROW()-5&lt;=Kontroll!$B$8,1,"")</f>
        <v/>
      </c>
    </row>
    <row r="1747" spans="1:19" x14ac:dyDescent="0.2">
      <c r="A1747" s="7" t="str">
        <f t="shared" si="216"/>
        <v/>
      </c>
      <c r="B1747" s="7" t="str">
        <f>IF($S1747="","",INT(($A1747-1)/Kontroll!$B$6)+1)</f>
        <v/>
      </c>
      <c r="C1747" s="7" t="str">
        <f>IF($S1747="","",MOD($A1747-1,Kontroll!$B$6)+1)</f>
        <v/>
      </c>
      <c r="D1747" s="15" t="str">
        <f>IF($S1747="","",INDEX(Transjer!$A$6:$A$125,$B1747))</f>
        <v/>
      </c>
      <c r="E1747" s="15" t="str">
        <f>IF($S1747="","",INDEX(Transjer!$B$6:$B$125,$B1747))</f>
        <v/>
      </c>
      <c r="F1747" s="16" t="str">
        <f>IF($S1747="","",INDEX(Transjer!$C$6:$C$125,$B1747))</f>
        <v/>
      </c>
      <c r="G1747" s="17" t="str">
        <f>IF($S1747="","",INDEX(Skjermingsrenter!$A$6:$A$35,$C1747))</f>
        <v/>
      </c>
      <c r="H1747" s="18" t="str">
        <f>IF($S1747="","",INDEX(Transjer!$D$6:$D$125,$B1747))</f>
        <v/>
      </c>
      <c r="I1747" s="18" t="str">
        <f>IF($S1747="","",INDEX(Transjer!$E$6:$E$125,$B1747))</f>
        <v/>
      </c>
      <c r="J1747" s="19" t="str">
        <f>IF($S1747="","",INDEX(Skjermingsrenter!$B$6:$B$35,$C1747))</f>
        <v/>
      </c>
      <c r="K1747" s="20" t="str">
        <f t="shared" si="217"/>
        <v/>
      </c>
      <c r="L1747" s="21" t="str">
        <f>IF($S1747="","",IF($G1747&lt;YEAR($F1747),0,$H1747*SUMIFS(Utbytter!$D$6:$D$1005,Utbytter!$A$6:$A$1005,$E1747,Utbytter!$B$6:$B$1005,"&gt;="&amp;$K1747,Utbytter!$B$6:$B$1005,"&lt;="&amp;DATE($G1747,12,31))))</f>
        <v/>
      </c>
      <c r="M1747" s="21" t="str">
        <f t="shared" si="223"/>
        <v/>
      </c>
      <c r="N1747" s="21" t="str">
        <f t="shared" si="218"/>
        <v/>
      </c>
      <c r="O1747" s="21" t="str">
        <f t="shared" si="219"/>
        <v/>
      </c>
      <c r="P1747" s="21" t="str">
        <f t="shared" si="220"/>
        <v/>
      </c>
      <c r="Q1747" s="21" t="str">
        <f t="shared" si="221"/>
        <v/>
      </c>
      <c r="R1747" s="21" t="str">
        <f t="shared" si="222"/>
        <v/>
      </c>
      <c r="S1747" s="7" t="str">
        <f>IF(ROW()-5&lt;=Kontroll!$B$8,1,"")</f>
        <v/>
      </c>
    </row>
    <row r="1748" spans="1:19" x14ac:dyDescent="0.2">
      <c r="A1748" s="7" t="str">
        <f t="shared" si="216"/>
        <v/>
      </c>
      <c r="B1748" s="7" t="str">
        <f>IF($S1748="","",INT(($A1748-1)/Kontroll!$B$6)+1)</f>
        <v/>
      </c>
      <c r="C1748" s="7" t="str">
        <f>IF($S1748="","",MOD($A1748-1,Kontroll!$B$6)+1)</f>
        <v/>
      </c>
      <c r="D1748" s="15" t="str">
        <f>IF($S1748="","",INDEX(Transjer!$A$6:$A$125,$B1748))</f>
        <v/>
      </c>
      <c r="E1748" s="15" t="str">
        <f>IF($S1748="","",INDEX(Transjer!$B$6:$B$125,$B1748))</f>
        <v/>
      </c>
      <c r="F1748" s="16" t="str">
        <f>IF($S1748="","",INDEX(Transjer!$C$6:$C$125,$B1748))</f>
        <v/>
      </c>
      <c r="G1748" s="17" t="str">
        <f>IF($S1748="","",INDEX(Skjermingsrenter!$A$6:$A$35,$C1748))</f>
        <v/>
      </c>
      <c r="H1748" s="18" t="str">
        <f>IF($S1748="","",INDEX(Transjer!$D$6:$D$125,$B1748))</f>
        <v/>
      </c>
      <c r="I1748" s="18" t="str">
        <f>IF($S1748="","",INDEX(Transjer!$E$6:$E$125,$B1748))</f>
        <v/>
      </c>
      <c r="J1748" s="19" t="str">
        <f>IF($S1748="","",INDEX(Skjermingsrenter!$B$6:$B$35,$C1748))</f>
        <v/>
      </c>
      <c r="K1748" s="20" t="str">
        <f t="shared" si="217"/>
        <v/>
      </c>
      <c r="L1748" s="21" t="str">
        <f>IF($S1748="","",IF($G1748&lt;YEAR($F1748),0,$H1748*SUMIFS(Utbytter!$D$6:$D$1005,Utbytter!$A$6:$A$1005,$E1748,Utbytter!$B$6:$B$1005,"&gt;="&amp;$K1748,Utbytter!$B$6:$B$1005,"&lt;="&amp;DATE($G1748,12,31))))</f>
        <v/>
      </c>
      <c r="M1748" s="21" t="str">
        <f t="shared" si="223"/>
        <v/>
      </c>
      <c r="N1748" s="21" t="str">
        <f t="shared" si="218"/>
        <v/>
      </c>
      <c r="O1748" s="21" t="str">
        <f t="shared" si="219"/>
        <v/>
      </c>
      <c r="P1748" s="21" t="str">
        <f t="shared" si="220"/>
        <v/>
      </c>
      <c r="Q1748" s="21" t="str">
        <f t="shared" si="221"/>
        <v/>
      </c>
      <c r="R1748" s="21" t="str">
        <f t="shared" si="222"/>
        <v/>
      </c>
      <c r="S1748" s="7" t="str">
        <f>IF(ROW()-5&lt;=Kontroll!$B$8,1,"")</f>
        <v/>
      </c>
    </row>
    <row r="1749" spans="1:19" x14ac:dyDescent="0.2">
      <c r="A1749" s="7" t="str">
        <f t="shared" si="216"/>
        <v/>
      </c>
      <c r="B1749" s="7" t="str">
        <f>IF($S1749="","",INT(($A1749-1)/Kontroll!$B$6)+1)</f>
        <v/>
      </c>
      <c r="C1749" s="7" t="str">
        <f>IF($S1749="","",MOD($A1749-1,Kontroll!$B$6)+1)</f>
        <v/>
      </c>
      <c r="D1749" s="15" t="str">
        <f>IF($S1749="","",INDEX(Transjer!$A$6:$A$125,$B1749))</f>
        <v/>
      </c>
      <c r="E1749" s="15" t="str">
        <f>IF($S1749="","",INDEX(Transjer!$B$6:$B$125,$B1749))</f>
        <v/>
      </c>
      <c r="F1749" s="16" t="str">
        <f>IF($S1749="","",INDEX(Transjer!$C$6:$C$125,$B1749))</f>
        <v/>
      </c>
      <c r="G1749" s="17" t="str">
        <f>IF($S1749="","",INDEX(Skjermingsrenter!$A$6:$A$35,$C1749))</f>
        <v/>
      </c>
      <c r="H1749" s="18" t="str">
        <f>IF($S1749="","",INDEX(Transjer!$D$6:$D$125,$B1749))</f>
        <v/>
      </c>
      <c r="I1749" s="18" t="str">
        <f>IF($S1749="","",INDEX(Transjer!$E$6:$E$125,$B1749))</f>
        <v/>
      </c>
      <c r="J1749" s="19" t="str">
        <f>IF($S1749="","",INDEX(Skjermingsrenter!$B$6:$B$35,$C1749))</f>
        <v/>
      </c>
      <c r="K1749" s="20" t="str">
        <f t="shared" si="217"/>
        <v/>
      </c>
      <c r="L1749" s="21" t="str">
        <f>IF($S1749="","",IF($G1749&lt;YEAR($F1749),0,$H1749*SUMIFS(Utbytter!$D$6:$D$1005,Utbytter!$A$6:$A$1005,$E1749,Utbytter!$B$6:$B$1005,"&gt;="&amp;$K1749,Utbytter!$B$6:$B$1005,"&lt;="&amp;DATE($G1749,12,31))))</f>
        <v/>
      </c>
      <c r="M1749" s="21" t="str">
        <f t="shared" si="223"/>
        <v/>
      </c>
      <c r="N1749" s="21" t="str">
        <f t="shared" si="218"/>
        <v/>
      </c>
      <c r="O1749" s="21" t="str">
        <f t="shared" si="219"/>
        <v/>
      </c>
      <c r="P1749" s="21" t="str">
        <f t="shared" si="220"/>
        <v/>
      </c>
      <c r="Q1749" s="21" t="str">
        <f t="shared" si="221"/>
        <v/>
      </c>
      <c r="R1749" s="21" t="str">
        <f t="shared" si="222"/>
        <v/>
      </c>
      <c r="S1749" s="7" t="str">
        <f>IF(ROW()-5&lt;=Kontroll!$B$8,1,"")</f>
        <v/>
      </c>
    </row>
    <row r="1750" spans="1:19" x14ac:dyDescent="0.2">
      <c r="A1750" s="7" t="str">
        <f t="shared" si="216"/>
        <v/>
      </c>
      <c r="B1750" s="7" t="str">
        <f>IF($S1750="","",INT(($A1750-1)/Kontroll!$B$6)+1)</f>
        <v/>
      </c>
      <c r="C1750" s="7" t="str">
        <f>IF($S1750="","",MOD($A1750-1,Kontroll!$B$6)+1)</f>
        <v/>
      </c>
      <c r="D1750" s="15" t="str">
        <f>IF($S1750="","",INDEX(Transjer!$A$6:$A$125,$B1750))</f>
        <v/>
      </c>
      <c r="E1750" s="15" t="str">
        <f>IF($S1750="","",INDEX(Transjer!$B$6:$B$125,$B1750))</f>
        <v/>
      </c>
      <c r="F1750" s="16" t="str">
        <f>IF($S1750="","",INDEX(Transjer!$C$6:$C$125,$B1750))</f>
        <v/>
      </c>
      <c r="G1750" s="17" t="str">
        <f>IF($S1750="","",INDEX(Skjermingsrenter!$A$6:$A$35,$C1750))</f>
        <v/>
      </c>
      <c r="H1750" s="18" t="str">
        <f>IF($S1750="","",INDEX(Transjer!$D$6:$D$125,$B1750))</f>
        <v/>
      </c>
      <c r="I1750" s="18" t="str">
        <f>IF($S1750="","",INDEX(Transjer!$E$6:$E$125,$B1750))</f>
        <v/>
      </c>
      <c r="J1750" s="19" t="str">
        <f>IF($S1750="","",INDEX(Skjermingsrenter!$B$6:$B$35,$C1750))</f>
        <v/>
      </c>
      <c r="K1750" s="20" t="str">
        <f t="shared" si="217"/>
        <v/>
      </c>
      <c r="L1750" s="21" t="str">
        <f>IF($S1750="","",IF($G1750&lt;YEAR($F1750),0,$H1750*SUMIFS(Utbytter!$D$6:$D$1005,Utbytter!$A$6:$A$1005,$E1750,Utbytter!$B$6:$B$1005,"&gt;="&amp;$K1750,Utbytter!$B$6:$B$1005,"&lt;="&amp;DATE($G1750,12,31))))</f>
        <v/>
      </c>
      <c r="M1750" s="21" t="str">
        <f t="shared" si="223"/>
        <v/>
      </c>
      <c r="N1750" s="21" t="str">
        <f t="shared" si="218"/>
        <v/>
      </c>
      <c r="O1750" s="21" t="str">
        <f t="shared" si="219"/>
        <v/>
      </c>
      <c r="P1750" s="21" t="str">
        <f t="shared" si="220"/>
        <v/>
      </c>
      <c r="Q1750" s="21" t="str">
        <f t="shared" si="221"/>
        <v/>
      </c>
      <c r="R1750" s="21" t="str">
        <f t="shared" si="222"/>
        <v/>
      </c>
      <c r="S1750" s="7" t="str">
        <f>IF(ROW()-5&lt;=Kontroll!$B$8,1,"")</f>
        <v/>
      </c>
    </row>
    <row r="1751" spans="1:19" x14ac:dyDescent="0.2">
      <c r="A1751" s="7" t="str">
        <f t="shared" si="216"/>
        <v/>
      </c>
      <c r="B1751" s="7" t="str">
        <f>IF($S1751="","",INT(($A1751-1)/Kontroll!$B$6)+1)</f>
        <v/>
      </c>
      <c r="C1751" s="7" t="str">
        <f>IF($S1751="","",MOD($A1751-1,Kontroll!$B$6)+1)</f>
        <v/>
      </c>
      <c r="D1751" s="15" t="str">
        <f>IF($S1751="","",INDEX(Transjer!$A$6:$A$125,$B1751))</f>
        <v/>
      </c>
      <c r="E1751" s="15" t="str">
        <f>IF($S1751="","",INDEX(Transjer!$B$6:$B$125,$B1751))</f>
        <v/>
      </c>
      <c r="F1751" s="16" t="str">
        <f>IF($S1751="","",INDEX(Transjer!$C$6:$C$125,$B1751))</f>
        <v/>
      </c>
      <c r="G1751" s="17" t="str">
        <f>IF($S1751="","",INDEX(Skjermingsrenter!$A$6:$A$35,$C1751))</f>
        <v/>
      </c>
      <c r="H1751" s="18" t="str">
        <f>IF($S1751="","",INDEX(Transjer!$D$6:$D$125,$B1751))</f>
        <v/>
      </c>
      <c r="I1751" s="18" t="str">
        <f>IF($S1751="","",INDEX(Transjer!$E$6:$E$125,$B1751))</f>
        <v/>
      </c>
      <c r="J1751" s="19" t="str">
        <f>IF($S1751="","",INDEX(Skjermingsrenter!$B$6:$B$35,$C1751))</f>
        <v/>
      </c>
      <c r="K1751" s="20" t="str">
        <f t="shared" si="217"/>
        <v/>
      </c>
      <c r="L1751" s="21" t="str">
        <f>IF($S1751="","",IF($G1751&lt;YEAR($F1751),0,$H1751*SUMIFS(Utbytter!$D$6:$D$1005,Utbytter!$A$6:$A$1005,$E1751,Utbytter!$B$6:$B$1005,"&gt;="&amp;$K1751,Utbytter!$B$6:$B$1005,"&lt;="&amp;DATE($G1751,12,31))))</f>
        <v/>
      </c>
      <c r="M1751" s="21" t="str">
        <f t="shared" si="223"/>
        <v/>
      </c>
      <c r="N1751" s="21" t="str">
        <f t="shared" si="218"/>
        <v/>
      </c>
      <c r="O1751" s="21" t="str">
        <f t="shared" si="219"/>
        <v/>
      </c>
      <c r="P1751" s="21" t="str">
        <f t="shared" si="220"/>
        <v/>
      </c>
      <c r="Q1751" s="21" t="str">
        <f t="shared" si="221"/>
        <v/>
      </c>
      <c r="R1751" s="21" t="str">
        <f t="shared" si="222"/>
        <v/>
      </c>
      <c r="S1751" s="7" t="str">
        <f>IF(ROW()-5&lt;=Kontroll!$B$8,1,"")</f>
        <v/>
      </c>
    </row>
    <row r="1752" spans="1:19" x14ac:dyDescent="0.2">
      <c r="A1752" s="7" t="str">
        <f t="shared" si="216"/>
        <v/>
      </c>
      <c r="B1752" s="7" t="str">
        <f>IF($S1752="","",INT(($A1752-1)/Kontroll!$B$6)+1)</f>
        <v/>
      </c>
      <c r="C1752" s="7" t="str">
        <f>IF($S1752="","",MOD($A1752-1,Kontroll!$B$6)+1)</f>
        <v/>
      </c>
      <c r="D1752" s="15" t="str">
        <f>IF($S1752="","",INDEX(Transjer!$A$6:$A$125,$B1752))</f>
        <v/>
      </c>
      <c r="E1752" s="15" t="str">
        <f>IF($S1752="","",INDEX(Transjer!$B$6:$B$125,$B1752))</f>
        <v/>
      </c>
      <c r="F1752" s="16" t="str">
        <f>IF($S1752="","",INDEX(Transjer!$C$6:$C$125,$B1752))</f>
        <v/>
      </c>
      <c r="G1752" s="17" t="str">
        <f>IF($S1752="","",INDEX(Skjermingsrenter!$A$6:$A$35,$C1752))</f>
        <v/>
      </c>
      <c r="H1752" s="18" t="str">
        <f>IF($S1752="","",INDEX(Transjer!$D$6:$D$125,$B1752))</f>
        <v/>
      </c>
      <c r="I1752" s="18" t="str">
        <f>IF($S1752="","",INDEX(Transjer!$E$6:$E$125,$B1752))</f>
        <v/>
      </c>
      <c r="J1752" s="19" t="str">
        <f>IF($S1752="","",INDEX(Skjermingsrenter!$B$6:$B$35,$C1752))</f>
        <v/>
      </c>
      <c r="K1752" s="20" t="str">
        <f t="shared" si="217"/>
        <v/>
      </c>
      <c r="L1752" s="21" t="str">
        <f>IF($S1752="","",IF($G1752&lt;YEAR($F1752),0,$H1752*SUMIFS(Utbytter!$D$6:$D$1005,Utbytter!$A$6:$A$1005,$E1752,Utbytter!$B$6:$B$1005,"&gt;="&amp;$K1752,Utbytter!$B$6:$B$1005,"&lt;="&amp;DATE($G1752,12,31))))</f>
        <v/>
      </c>
      <c r="M1752" s="21" t="str">
        <f t="shared" si="223"/>
        <v/>
      </c>
      <c r="N1752" s="21" t="str">
        <f t="shared" si="218"/>
        <v/>
      </c>
      <c r="O1752" s="21" t="str">
        <f t="shared" si="219"/>
        <v/>
      </c>
      <c r="P1752" s="21" t="str">
        <f t="shared" si="220"/>
        <v/>
      </c>
      <c r="Q1752" s="21" t="str">
        <f t="shared" si="221"/>
        <v/>
      </c>
      <c r="R1752" s="21" t="str">
        <f t="shared" si="222"/>
        <v/>
      </c>
      <c r="S1752" s="7" t="str">
        <f>IF(ROW()-5&lt;=Kontroll!$B$8,1,"")</f>
        <v/>
      </c>
    </row>
    <row r="1753" spans="1:19" x14ac:dyDescent="0.2">
      <c r="A1753" s="7" t="str">
        <f t="shared" si="216"/>
        <v/>
      </c>
      <c r="B1753" s="7" t="str">
        <f>IF($S1753="","",INT(($A1753-1)/Kontroll!$B$6)+1)</f>
        <v/>
      </c>
      <c r="C1753" s="7" t="str">
        <f>IF($S1753="","",MOD($A1753-1,Kontroll!$B$6)+1)</f>
        <v/>
      </c>
      <c r="D1753" s="15" t="str">
        <f>IF($S1753="","",INDEX(Transjer!$A$6:$A$125,$B1753))</f>
        <v/>
      </c>
      <c r="E1753" s="15" t="str">
        <f>IF($S1753="","",INDEX(Transjer!$B$6:$B$125,$B1753))</f>
        <v/>
      </c>
      <c r="F1753" s="16" t="str">
        <f>IF($S1753="","",INDEX(Transjer!$C$6:$C$125,$B1753))</f>
        <v/>
      </c>
      <c r="G1753" s="17" t="str">
        <f>IF($S1753="","",INDEX(Skjermingsrenter!$A$6:$A$35,$C1753))</f>
        <v/>
      </c>
      <c r="H1753" s="18" t="str">
        <f>IF($S1753="","",INDEX(Transjer!$D$6:$D$125,$B1753))</f>
        <v/>
      </c>
      <c r="I1753" s="18" t="str">
        <f>IF($S1753="","",INDEX(Transjer!$E$6:$E$125,$B1753))</f>
        <v/>
      </c>
      <c r="J1753" s="19" t="str">
        <f>IF($S1753="","",INDEX(Skjermingsrenter!$B$6:$B$35,$C1753))</f>
        <v/>
      </c>
      <c r="K1753" s="20" t="str">
        <f t="shared" si="217"/>
        <v/>
      </c>
      <c r="L1753" s="21" t="str">
        <f>IF($S1753="","",IF($G1753&lt;YEAR($F1753),0,$H1753*SUMIFS(Utbytter!$D$6:$D$1005,Utbytter!$A$6:$A$1005,$E1753,Utbytter!$B$6:$B$1005,"&gt;="&amp;$K1753,Utbytter!$B$6:$B$1005,"&lt;="&amp;DATE($G1753,12,31))))</f>
        <v/>
      </c>
      <c r="M1753" s="21" t="str">
        <f t="shared" si="223"/>
        <v/>
      </c>
      <c r="N1753" s="21" t="str">
        <f t="shared" si="218"/>
        <v/>
      </c>
      <c r="O1753" s="21" t="str">
        <f t="shared" si="219"/>
        <v/>
      </c>
      <c r="P1753" s="21" t="str">
        <f t="shared" si="220"/>
        <v/>
      </c>
      <c r="Q1753" s="21" t="str">
        <f t="shared" si="221"/>
        <v/>
      </c>
      <c r="R1753" s="21" t="str">
        <f t="shared" si="222"/>
        <v/>
      </c>
      <c r="S1753" s="7" t="str">
        <f>IF(ROW()-5&lt;=Kontroll!$B$8,1,"")</f>
        <v/>
      </c>
    </row>
    <row r="1754" spans="1:19" x14ac:dyDescent="0.2">
      <c r="A1754" s="7" t="str">
        <f t="shared" si="216"/>
        <v/>
      </c>
      <c r="B1754" s="7" t="str">
        <f>IF($S1754="","",INT(($A1754-1)/Kontroll!$B$6)+1)</f>
        <v/>
      </c>
      <c r="C1754" s="7" t="str">
        <f>IF($S1754="","",MOD($A1754-1,Kontroll!$B$6)+1)</f>
        <v/>
      </c>
      <c r="D1754" s="15" t="str">
        <f>IF($S1754="","",INDEX(Transjer!$A$6:$A$125,$B1754))</f>
        <v/>
      </c>
      <c r="E1754" s="15" t="str">
        <f>IF($S1754="","",INDEX(Transjer!$B$6:$B$125,$B1754))</f>
        <v/>
      </c>
      <c r="F1754" s="16" t="str">
        <f>IF($S1754="","",INDEX(Transjer!$C$6:$C$125,$B1754))</f>
        <v/>
      </c>
      <c r="G1754" s="17" t="str">
        <f>IF($S1754="","",INDEX(Skjermingsrenter!$A$6:$A$35,$C1754))</f>
        <v/>
      </c>
      <c r="H1754" s="18" t="str">
        <f>IF($S1754="","",INDEX(Transjer!$D$6:$D$125,$B1754))</f>
        <v/>
      </c>
      <c r="I1754" s="18" t="str">
        <f>IF($S1754="","",INDEX(Transjer!$E$6:$E$125,$B1754))</f>
        <v/>
      </c>
      <c r="J1754" s="19" t="str">
        <f>IF($S1754="","",INDEX(Skjermingsrenter!$B$6:$B$35,$C1754))</f>
        <v/>
      </c>
      <c r="K1754" s="20" t="str">
        <f t="shared" si="217"/>
        <v/>
      </c>
      <c r="L1754" s="21" t="str">
        <f>IF($S1754="","",IF($G1754&lt;YEAR($F1754),0,$H1754*SUMIFS(Utbytter!$D$6:$D$1005,Utbytter!$A$6:$A$1005,$E1754,Utbytter!$B$6:$B$1005,"&gt;="&amp;$K1754,Utbytter!$B$6:$B$1005,"&lt;="&amp;DATE($G1754,12,31))))</f>
        <v/>
      </c>
      <c r="M1754" s="21" t="str">
        <f t="shared" si="223"/>
        <v/>
      </c>
      <c r="N1754" s="21" t="str">
        <f t="shared" si="218"/>
        <v/>
      </c>
      <c r="O1754" s="21" t="str">
        <f t="shared" si="219"/>
        <v/>
      </c>
      <c r="P1754" s="21" t="str">
        <f t="shared" si="220"/>
        <v/>
      </c>
      <c r="Q1754" s="21" t="str">
        <f t="shared" si="221"/>
        <v/>
      </c>
      <c r="R1754" s="21" t="str">
        <f t="shared" si="222"/>
        <v/>
      </c>
      <c r="S1754" s="7" t="str">
        <f>IF(ROW()-5&lt;=Kontroll!$B$8,1,"")</f>
        <v/>
      </c>
    </row>
    <row r="1755" spans="1:19" x14ac:dyDescent="0.2">
      <c r="A1755" s="7" t="str">
        <f t="shared" si="216"/>
        <v/>
      </c>
      <c r="B1755" s="7" t="str">
        <f>IF($S1755="","",INT(($A1755-1)/Kontroll!$B$6)+1)</f>
        <v/>
      </c>
      <c r="C1755" s="7" t="str">
        <f>IF($S1755="","",MOD($A1755-1,Kontroll!$B$6)+1)</f>
        <v/>
      </c>
      <c r="D1755" s="15" t="str">
        <f>IF($S1755="","",INDEX(Transjer!$A$6:$A$125,$B1755))</f>
        <v/>
      </c>
      <c r="E1755" s="15" t="str">
        <f>IF($S1755="","",INDEX(Transjer!$B$6:$B$125,$B1755))</f>
        <v/>
      </c>
      <c r="F1755" s="16" t="str">
        <f>IF($S1755="","",INDEX(Transjer!$C$6:$C$125,$B1755))</f>
        <v/>
      </c>
      <c r="G1755" s="17" t="str">
        <f>IF($S1755="","",INDEX(Skjermingsrenter!$A$6:$A$35,$C1755))</f>
        <v/>
      </c>
      <c r="H1755" s="18" t="str">
        <f>IF($S1755="","",INDEX(Transjer!$D$6:$D$125,$B1755))</f>
        <v/>
      </c>
      <c r="I1755" s="18" t="str">
        <f>IF($S1755="","",INDEX(Transjer!$E$6:$E$125,$B1755))</f>
        <v/>
      </c>
      <c r="J1755" s="19" t="str">
        <f>IF($S1755="","",INDEX(Skjermingsrenter!$B$6:$B$35,$C1755))</f>
        <v/>
      </c>
      <c r="K1755" s="20" t="str">
        <f t="shared" si="217"/>
        <v/>
      </c>
      <c r="L1755" s="21" t="str">
        <f>IF($S1755="","",IF($G1755&lt;YEAR($F1755),0,$H1755*SUMIFS(Utbytter!$D$6:$D$1005,Utbytter!$A$6:$A$1005,$E1755,Utbytter!$B$6:$B$1005,"&gt;="&amp;$K1755,Utbytter!$B$6:$B$1005,"&lt;="&amp;DATE($G1755,12,31))))</f>
        <v/>
      </c>
      <c r="M1755" s="21" t="str">
        <f t="shared" si="223"/>
        <v/>
      </c>
      <c r="N1755" s="21" t="str">
        <f t="shared" si="218"/>
        <v/>
      </c>
      <c r="O1755" s="21" t="str">
        <f t="shared" si="219"/>
        <v/>
      </c>
      <c r="P1755" s="21" t="str">
        <f t="shared" si="220"/>
        <v/>
      </c>
      <c r="Q1755" s="21" t="str">
        <f t="shared" si="221"/>
        <v/>
      </c>
      <c r="R1755" s="21" t="str">
        <f t="shared" si="222"/>
        <v/>
      </c>
      <c r="S1755" s="7" t="str">
        <f>IF(ROW()-5&lt;=Kontroll!$B$8,1,"")</f>
        <v/>
      </c>
    </row>
    <row r="1756" spans="1:19" x14ac:dyDescent="0.2">
      <c r="A1756" s="7" t="str">
        <f t="shared" si="216"/>
        <v/>
      </c>
      <c r="B1756" s="7" t="str">
        <f>IF($S1756="","",INT(($A1756-1)/Kontroll!$B$6)+1)</f>
        <v/>
      </c>
      <c r="C1756" s="7" t="str">
        <f>IF($S1756="","",MOD($A1756-1,Kontroll!$B$6)+1)</f>
        <v/>
      </c>
      <c r="D1756" s="15" t="str">
        <f>IF($S1756="","",INDEX(Transjer!$A$6:$A$125,$B1756))</f>
        <v/>
      </c>
      <c r="E1756" s="15" t="str">
        <f>IF($S1756="","",INDEX(Transjer!$B$6:$B$125,$B1756))</f>
        <v/>
      </c>
      <c r="F1756" s="16" t="str">
        <f>IF($S1756="","",INDEX(Transjer!$C$6:$C$125,$B1756))</f>
        <v/>
      </c>
      <c r="G1756" s="17" t="str">
        <f>IF($S1756="","",INDEX(Skjermingsrenter!$A$6:$A$35,$C1756))</f>
        <v/>
      </c>
      <c r="H1756" s="18" t="str">
        <f>IF($S1756="","",INDEX(Transjer!$D$6:$D$125,$B1756))</f>
        <v/>
      </c>
      <c r="I1756" s="18" t="str">
        <f>IF($S1756="","",INDEX(Transjer!$E$6:$E$125,$B1756))</f>
        <v/>
      </c>
      <c r="J1756" s="19" t="str">
        <f>IF($S1756="","",INDEX(Skjermingsrenter!$B$6:$B$35,$C1756))</f>
        <v/>
      </c>
      <c r="K1756" s="20" t="str">
        <f t="shared" si="217"/>
        <v/>
      </c>
      <c r="L1756" s="21" t="str">
        <f>IF($S1756="","",IF($G1756&lt;YEAR($F1756),0,$H1756*SUMIFS(Utbytter!$D$6:$D$1005,Utbytter!$A$6:$A$1005,$E1756,Utbytter!$B$6:$B$1005,"&gt;="&amp;$K1756,Utbytter!$B$6:$B$1005,"&lt;="&amp;DATE($G1756,12,31))))</f>
        <v/>
      </c>
      <c r="M1756" s="21" t="str">
        <f t="shared" si="223"/>
        <v/>
      </c>
      <c r="N1756" s="21" t="str">
        <f t="shared" si="218"/>
        <v/>
      </c>
      <c r="O1756" s="21" t="str">
        <f t="shared" si="219"/>
        <v/>
      </c>
      <c r="P1756" s="21" t="str">
        <f t="shared" si="220"/>
        <v/>
      </c>
      <c r="Q1756" s="21" t="str">
        <f t="shared" si="221"/>
        <v/>
      </c>
      <c r="R1756" s="21" t="str">
        <f t="shared" si="222"/>
        <v/>
      </c>
      <c r="S1756" s="7" t="str">
        <f>IF(ROW()-5&lt;=Kontroll!$B$8,1,"")</f>
        <v/>
      </c>
    </row>
    <row r="1757" spans="1:19" x14ac:dyDescent="0.2">
      <c r="A1757" s="7" t="str">
        <f t="shared" si="216"/>
        <v/>
      </c>
      <c r="B1757" s="7" t="str">
        <f>IF($S1757="","",INT(($A1757-1)/Kontroll!$B$6)+1)</f>
        <v/>
      </c>
      <c r="C1757" s="7" t="str">
        <f>IF($S1757="","",MOD($A1757-1,Kontroll!$B$6)+1)</f>
        <v/>
      </c>
      <c r="D1757" s="15" t="str">
        <f>IF($S1757="","",INDEX(Transjer!$A$6:$A$125,$B1757))</f>
        <v/>
      </c>
      <c r="E1757" s="15" t="str">
        <f>IF($S1757="","",INDEX(Transjer!$B$6:$B$125,$B1757))</f>
        <v/>
      </c>
      <c r="F1757" s="16" t="str">
        <f>IF($S1757="","",INDEX(Transjer!$C$6:$C$125,$B1757))</f>
        <v/>
      </c>
      <c r="G1757" s="17" t="str">
        <f>IF($S1757="","",INDEX(Skjermingsrenter!$A$6:$A$35,$C1757))</f>
        <v/>
      </c>
      <c r="H1757" s="18" t="str">
        <f>IF($S1757="","",INDEX(Transjer!$D$6:$D$125,$B1757))</f>
        <v/>
      </c>
      <c r="I1757" s="18" t="str">
        <f>IF($S1757="","",INDEX(Transjer!$E$6:$E$125,$B1757))</f>
        <v/>
      </c>
      <c r="J1757" s="19" t="str">
        <f>IF($S1757="","",INDEX(Skjermingsrenter!$B$6:$B$35,$C1757))</f>
        <v/>
      </c>
      <c r="K1757" s="20" t="str">
        <f t="shared" si="217"/>
        <v/>
      </c>
      <c r="L1757" s="21" t="str">
        <f>IF($S1757="","",IF($G1757&lt;YEAR($F1757),0,$H1757*SUMIFS(Utbytter!$D$6:$D$1005,Utbytter!$A$6:$A$1005,$E1757,Utbytter!$B$6:$B$1005,"&gt;="&amp;$K1757,Utbytter!$B$6:$B$1005,"&lt;="&amp;DATE($G1757,12,31))))</f>
        <v/>
      </c>
      <c r="M1757" s="21" t="str">
        <f t="shared" si="223"/>
        <v/>
      </c>
      <c r="N1757" s="21" t="str">
        <f t="shared" si="218"/>
        <v/>
      </c>
      <c r="O1757" s="21" t="str">
        <f t="shared" si="219"/>
        <v/>
      </c>
      <c r="P1757" s="21" t="str">
        <f t="shared" si="220"/>
        <v/>
      </c>
      <c r="Q1757" s="21" t="str">
        <f t="shared" si="221"/>
        <v/>
      </c>
      <c r="R1757" s="21" t="str">
        <f t="shared" si="222"/>
        <v/>
      </c>
      <c r="S1757" s="7" t="str">
        <f>IF(ROW()-5&lt;=Kontroll!$B$8,1,"")</f>
        <v/>
      </c>
    </row>
    <row r="1758" spans="1:19" x14ac:dyDescent="0.2">
      <c r="A1758" s="7" t="str">
        <f t="shared" si="216"/>
        <v/>
      </c>
      <c r="B1758" s="7" t="str">
        <f>IF($S1758="","",INT(($A1758-1)/Kontroll!$B$6)+1)</f>
        <v/>
      </c>
      <c r="C1758" s="7" t="str">
        <f>IF($S1758="","",MOD($A1758-1,Kontroll!$B$6)+1)</f>
        <v/>
      </c>
      <c r="D1758" s="15" t="str">
        <f>IF($S1758="","",INDEX(Transjer!$A$6:$A$125,$B1758))</f>
        <v/>
      </c>
      <c r="E1758" s="15" t="str">
        <f>IF($S1758="","",INDEX(Transjer!$B$6:$B$125,$B1758))</f>
        <v/>
      </c>
      <c r="F1758" s="16" t="str">
        <f>IF($S1758="","",INDEX(Transjer!$C$6:$C$125,$B1758))</f>
        <v/>
      </c>
      <c r="G1758" s="17" t="str">
        <f>IF($S1758="","",INDEX(Skjermingsrenter!$A$6:$A$35,$C1758))</f>
        <v/>
      </c>
      <c r="H1758" s="18" t="str">
        <f>IF($S1758="","",INDEX(Transjer!$D$6:$D$125,$B1758))</f>
        <v/>
      </c>
      <c r="I1758" s="18" t="str">
        <f>IF($S1758="","",INDEX(Transjer!$E$6:$E$125,$B1758))</f>
        <v/>
      </c>
      <c r="J1758" s="19" t="str">
        <f>IF($S1758="","",INDEX(Skjermingsrenter!$B$6:$B$35,$C1758))</f>
        <v/>
      </c>
      <c r="K1758" s="20" t="str">
        <f t="shared" si="217"/>
        <v/>
      </c>
      <c r="L1758" s="21" t="str">
        <f>IF($S1758="","",IF($G1758&lt;YEAR($F1758),0,$H1758*SUMIFS(Utbytter!$D$6:$D$1005,Utbytter!$A$6:$A$1005,$E1758,Utbytter!$B$6:$B$1005,"&gt;="&amp;$K1758,Utbytter!$B$6:$B$1005,"&lt;="&amp;DATE($G1758,12,31))))</f>
        <v/>
      </c>
      <c r="M1758" s="21" t="str">
        <f t="shared" si="223"/>
        <v/>
      </c>
      <c r="N1758" s="21" t="str">
        <f t="shared" si="218"/>
        <v/>
      </c>
      <c r="O1758" s="21" t="str">
        <f t="shared" si="219"/>
        <v/>
      </c>
      <c r="P1758" s="21" t="str">
        <f t="shared" si="220"/>
        <v/>
      </c>
      <c r="Q1758" s="21" t="str">
        <f t="shared" si="221"/>
        <v/>
      </c>
      <c r="R1758" s="21" t="str">
        <f t="shared" si="222"/>
        <v/>
      </c>
      <c r="S1758" s="7" t="str">
        <f>IF(ROW()-5&lt;=Kontroll!$B$8,1,"")</f>
        <v/>
      </c>
    </row>
    <row r="1759" spans="1:19" x14ac:dyDescent="0.2">
      <c r="A1759" s="7" t="str">
        <f t="shared" si="216"/>
        <v/>
      </c>
      <c r="B1759" s="7" t="str">
        <f>IF($S1759="","",INT(($A1759-1)/Kontroll!$B$6)+1)</f>
        <v/>
      </c>
      <c r="C1759" s="7" t="str">
        <f>IF($S1759="","",MOD($A1759-1,Kontroll!$B$6)+1)</f>
        <v/>
      </c>
      <c r="D1759" s="15" t="str">
        <f>IF($S1759="","",INDEX(Transjer!$A$6:$A$125,$B1759))</f>
        <v/>
      </c>
      <c r="E1759" s="15" t="str">
        <f>IF($S1759="","",INDEX(Transjer!$B$6:$B$125,$B1759))</f>
        <v/>
      </c>
      <c r="F1759" s="16" t="str">
        <f>IF($S1759="","",INDEX(Transjer!$C$6:$C$125,$B1759))</f>
        <v/>
      </c>
      <c r="G1759" s="17" t="str">
        <f>IF($S1759="","",INDEX(Skjermingsrenter!$A$6:$A$35,$C1759))</f>
        <v/>
      </c>
      <c r="H1759" s="18" t="str">
        <f>IF($S1759="","",INDEX(Transjer!$D$6:$D$125,$B1759))</f>
        <v/>
      </c>
      <c r="I1759" s="18" t="str">
        <f>IF($S1759="","",INDEX(Transjer!$E$6:$E$125,$B1759))</f>
        <v/>
      </c>
      <c r="J1759" s="19" t="str">
        <f>IF($S1759="","",INDEX(Skjermingsrenter!$B$6:$B$35,$C1759))</f>
        <v/>
      </c>
      <c r="K1759" s="20" t="str">
        <f t="shared" si="217"/>
        <v/>
      </c>
      <c r="L1759" s="21" t="str">
        <f>IF($S1759="","",IF($G1759&lt;YEAR($F1759),0,$H1759*SUMIFS(Utbytter!$D$6:$D$1005,Utbytter!$A$6:$A$1005,$E1759,Utbytter!$B$6:$B$1005,"&gt;="&amp;$K1759,Utbytter!$B$6:$B$1005,"&lt;="&amp;DATE($G1759,12,31))))</f>
        <v/>
      </c>
      <c r="M1759" s="21" t="str">
        <f t="shared" si="223"/>
        <v/>
      </c>
      <c r="N1759" s="21" t="str">
        <f t="shared" si="218"/>
        <v/>
      </c>
      <c r="O1759" s="21" t="str">
        <f t="shared" si="219"/>
        <v/>
      </c>
      <c r="P1759" s="21" t="str">
        <f t="shared" si="220"/>
        <v/>
      </c>
      <c r="Q1759" s="21" t="str">
        <f t="shared" si="221"/>
        <v/>
      </c>
      <c r="R1759" s="21" t="str">
        <f t="shared" si="222"/>
        <v/>
      </c>
      <c r="S1759" s="7" t="str">
        <f>IF(ROW()-5&lt;=Kontroll!$B$8,1,"")</f>
        <v/>
      </c>
    </row>
    <row r="1760" spans="1:19" x14ac:dyDescent="0.2">
      <c r="A1760" s="7" t="str">
        <f t="shared" si="216"/>
        <v/>
      </c>
      <c r="B1760" s="7" t="str">
        <f>IF($S1760="","",INT(($A1760-1)/Kontroll!$B$6)+1)</f>
        <v/>
      </c>
      <c r="C1760" s="7" t="str">
        <f>IF($S1760="","",MOD($A1760-1,Kontroll!$B$6)+1)</f>
        <v/>
      </c>
      <c r="D1760" s="15" t="str">
        <f>IF($S1760="","",INDEX(Transjer!$A$6:$A$125,$B1760))</f>
        <v/>
      </c>
      <c r="E1760" s="15" t="str">
        <f>IF($S1760="","",INDEX(Transjer!$B$6:$B$125,$B1760))</f>
        <v/>
      </c>
      <c r="F1760" s="16" t="str">
        <f>IF($S1760="","",INDEX(Transjer!$C$6:$C$125,$B1760))</f>
        <v/>
      </c>
      <c r="G1760" s="17" t="str">
        <f>IF($S1760="","",INDEX(Skjermingsrenter!$A$6:$A$35,$C1760))</f>
        <v/>
      </c>
      <c r="H1760" s="18" t="str">
        <f>IF($S1760="","",INDEX(Transjer!$D$6:$D$125,$B1760))</f>
        <v/>
      </c>
      <c r="I1760" s="18" t="str">
        <f>IF($S1760="","",INDEX(Transjer!$E$6:$E$125,$B1760))</f>
        <v/>
      </c>
      <c r="J1760" s="19" t="str">
        <f>IF($S1760="","",INDEX(Skjermingsrenter!$B$6:$B$35,$C1760))</f>
        <v/>
      </c>
      <c r="K1760" s="20" t="str">
        <f t="shared" si="217"/>
        <v/>
      </c>
      <c r="L1760" s="21" t="str">
        <f>IF($S1760="","",IF($G1760&lt;YEAR($F1760),0,$H1760*SUMIFS(Utbytter!$D$6:$D$1005,Utbytter!$A$6:$A$1005,$E1760,Utbytter!$B$6:$B$1005,"&gt;="&amp;$K1760,Utbytter!$B$6:$B$1005,"&lt;="&amp;DATE($G1760,12,31))))</f>
        <v/>
      </c>
      <c r="M1760" s="21" t="str">
        <f t="shared" si="223"/>
        <v/>
      </c>
      <c r="N1760" s="21" t="str">
        <f t="shared" si="218"/>
        <v/>
      </c>
      <c r="O1760" s="21" t="str">
        <f t="shared" si="219"/>
        <v/>
      </c>
      <c r="P1760" s="21" t="str">
        <f t="shared" si="220"/>
        <v/>
      </c>
      <c r="Q1760" s="21" t="str">
        <f t="shared" si="221"/>
        <v/>
      </c>
      <c r="R1760" s="21" t="str">
        <f t="shared" si="222"/>
        <v/>
      </c>
      <c r="S1760" s="7" t="str">
        <f>IF(ROW()-5&lt;=Kontroll!$B$8,1,"")</f>
        <v/>
      </c>
    </row>
    <row r="1761" spans="1:19" x14ac:dyDescent="0.2">
      <c r="A1761" s="7" t="str">
        <f t="shared" si="216"/>
        <v/>
      </c>
      <c r="B1761" s="7" t="str">
        <f>IF($S1761="","",INT(($A1761-1)/Kontroll!$B$6)+1)</f>
        <v/>
      </c>
      <c r="C1761" s="7" t="str">
        <f>IF($S1761="","",MOD($A1761-1,Kontroll!$B$6)+1)</f>
        <v/>
      </c>
      <c r="D1761" s="15" t="str">
        <f>IF($S1761="","",INDEX(Transjer!$A$6:$A$125,$B1761))</f>
        <v/>
      </c>
      <c r="E1761" s="15" t="str">
        <f>IF($S1761="","",INDEX(Transjer!$B$6:$B$125,$B1761))</f>
        <v/>
      </c>
      <c r="F1761" s="16" t="str">
        <f>IF($S1761="","",INDEX(Transjer!$C$6:$C$125,$B1761))</f>
        <v/>
      </c>
      <c r="G1761" s="17" t="str">
        <f>IF($S1761="","",INDEX(Skjermingsrenter!$A$6:$A$35,$C1761))</f>
        <v/>
      </c>
      <c r="H1761" s="18" t="str">
        <f>IF($S1761="","",INDEX(Transjer!$D$6:$D$125,$B1761))</f>
        <v/>
      </c>
      <c r="I1761" s="18" t="str">
        <f>IF($S1761="","",INDEX(Transjer!$E$6:$E$125,$B1761))</f>
        <v/>
      </c>
      <c r="J1761" s="19" t="str">
        <f>IF($S1761="","",INDEX(Skjermingsrenter!$B$6:$B$35,$C1761))</f>
        <v/>
      </c>
      <c r="K1761" s="20" t="str">
        <f t="shared" si="217"/>
        <v/>
      </c>
      <c r="L1761" s="21" t="str">
        <f>IF($S1761="","",IF($G1761&lt;YEAR($F1761),0,$H1761*SUMIFS(Utbytter!$D$6:$D$1005,Utbytter!$A$6:$A$1005,$E1761,Utbytter!$B$6:$B$1005,"&gt;="&amp;$K1761,Utbytter!$B$6:$B$1005,"&lt;="&amp;DATE($G1761,12,31))))</f>
        <v/>
      </c>
      <c r="M1761" s="21" t="str">
        <f t="shared" si="223"/>
        <v/>
      </c>
      <c r="N1761" s="21" t="str">
        <f t="shared" si="218"/>
        <v/>
      </c>
      <c r="O1761" s="21" t="str">
        <f t="shared" si="219"/>
        <v/>
      </c>
      <c r="P1761" s="21" t="str">
        <f t="shared" si="220"/>
        <v/>
      </c>
      <c r="Q1761" s="21" t="str">
        <f t="shared" si="221"/>
        <v/>
      </c>
      <c r="R1761" s="21" t="str">
        <f t="shared" si="222"/>
        <v/>
      </c>
      <c r="S1761" s="7" t="str">
        <f>IF(ROW()-5&lt;=Kontroll!$B$8,1,"")</f>
        <v/>
      </c>
    </row>
    <row r="1762" spans="1:19" x14ac:dyDescent="0.2">
      <c r="A1762" s="7" t="str">
        <f t="shared" si="216"/>
        <v/>
      </c>
      <c r="B1762" s="7" t="str">
        <f>IF($S1762="","",INT(($A1762-1)/Kontroll!$B$6)+1)</f>
        <v/>
      </c>
      <c r="C1762" s="7" t="str">
        <f>IF($S1762="","",MOD($A1762-1,Kontroll!$B$6)+1)</f>
        <v/>
      </c>
      <c r="D1762" s="15" t="str">
        <f>IF($S1762="","",INDEX(Transjer!$A$6:$A$125,$B1762))</f>
        <v/>
      </c>
      <c r="E1762" s="15" t="str">
        <f>IF($S1762="","",INDEX(Transjer!$B$6:$B$125,$B1762))</f>
        <v/>
      </c>
      <c r="F1762" s="16" t="str">
        <f>IF($S1762="","",INDEX(Transjer!$C$6:$C$125,$B1762))</f>
        <v/>
      </c>
      <c r="G1762" s="17" t="str">
        <f>IF($S1762="","",INDEX(Skjermingsrenter!$A$6:$A$35,$C1762))</f>
        <v/>
      </c>
      <c r="H1762" s="18" t="str">
        <f>IF($S1762="","",INDEX(Transjer!$D$6:$D$125,$B1762))</f>
        <v/>
      </c>
      <c r="I1762" s="18" t="str">
        <f>IF($S1762="","",INDEX(Transjer!$E$6:$E$125,$B1762))</f>
        <v/>
      </c>
      <c r="J1762" s="19" t="str">
        <f>IF($S1762="","",INDEX(Skjermingsrenter!$B$6:$B$35,$C1762))</f>
        <v/>
      </c>
      <c r="K1762" s="20" t="str">
        <f t="shared" si="217"/>
        <v/>
      </c>
      <c r="L1762" s="21" t="str">
        <f>IF($S1762="","",IF($G1762&lt;YEAR($F1762),0,$H1762*SUMIFS(Utbytter!$D$6:$D$1005,Utbytter!$A$6:$A$1005,$E1762,Utbytter!$B$6:$B$1005,"&gt;="&amp;$K1762,Utbytter!$B$6:$B$1005,"&lt;="&amp;DATE($G1762,12,31))))</f>
        <v/>
      </c>
      <c r="M1762" s="21" t="str">
        <f t="shared" si="223"/>
        <v/>
      </c>
      <c r="N1762" s="21" t="str">
        <f t="shared" si="218"/>
        <v/>
      </c>
      <c r="O1762" s="21" t="str">
        <f t="shared" si="219"/>
        <v/>
      </c>
      <c r="P1762" s="21" t="str">
        <f t="shared" si="220"/>
        <v/>
      </c>
      <c r="Q1762" s="21" t="str">
        <f t="shared" si="221"/>
        <v/>
      </c>
      <c r="R1762" s="21" t="str">
        <f t="shared" si="222"/>
        <v/>
      </c>
      <c r="S1762" s="7" t="str">
        <f>IF(ROW()-5&lt;=Kontroll!$B$8,1,"")</f>
        <v/>
      </c>
    </row>
    <row r="1763" spans="1:19" x14ac:dyDescent="0.2">
      <c r="A1763" s="7" t="str">
        <f t="shared" si="216"/>
        <v/>
      </c>
      <c r="B1763" s="7" t="str">
        <f>IF($S1763="","",INT(($A1763-1)/Kontroll!$B$6)+1)</f>
        <v/>
      </c>
      <c r="C1763" s="7" t="str">
        <f>IF($S1763="","",MOD($A1763-1,Kontroll!$B$6)+1)</f>
        <v/>
      </c>
      <c r="D1763" s="15" t="str">
        <f>IF($S1763="","",INDEX(Transjer!$A$6:$A$125,$B1763))</f>
        <v/>
      </c>
      <c r="E1763" s="15" t="str">
        <f>IF($S1763="","",INDEX(Transjer!$B$6:$B$125,$B1763))</f>
        <v/>
      </c>
      <c r="F1763" s="16" t="str">
        <f>IF($S1763="","",INDEX(Transjer!$C$6:$C$125,$B1763))</f>
        <v/>
      </c>
      <c r="G1763" s="17" t="str">
        <f>IF($S1763="","",INDEX(Skjermingsrenter!$A$6:$A$35,$C1763))</f>
        <v/>
      </c>
      <c r="H1763" s="18" t="str">
        <f>IF($S1763="","",INDEX(Transjer!$D$6:$D$125,$B1763))</f>
        <v/>
      </c>
      <c r="I1763" s="18" t="str">
        <f>IF($S1763="","",INDEX(Transjer!$E$6:$E$125,$B1763))</f>
        <v/>
      </c>
      <c r="J1763" s="19" t="str">
        <f>IF($S1763="","",INDEX(Skjermingsrenter!$B$6:$B$35,$C1763))</f>
        <v/>
      </c>
      <c r="K1763" s="20" t="str">
        <f t="shared" si="217"/>
        <v/>
      </c>
      <c r="L1763" s="21" t="str">
        <f>IF($S1763="","",IF($G1763&lt;YEAR($F1763),0,$H1763*SUMIFS(Utbytter!$D$6:$D$1005,Utbytter!$A$6:$A$1005,$E1763,Utbytter!$B$6:$B$1005,"&gt;="&amp;$K1763,Utbytter!$B$6:$B$1005,"&lt;="&amp;DATE($G1763,12,31))))</f>
        <v/>
      </c>
      <c r="M1763" s="21" t="str">
        <f t="shared" si="223"/>
        <v/>
      </c>
      <c r="N1763" s="21" t="str">
        <f t="shared" si="218"/>
        <v/>
      </c>
      <c r="O1763" s="21" t="str">
        <f t="shared" si="219"/>
        <v/>
      </c>
      <c r="P1763" s="21" t="str">
        <f t="shared" si="220"/>
        <v/>
      </c>
      <c r="Q1763" s="21" t="str">
        <f t="shared" si="221"/>
        <v/>
      </c>
      <c r="R1763" s="21" t="str">
        <f t="shared" si="222"/>
        <v/>
      </c>
      <c r="S1763" s="7" t="str">
        <f>IF(ROW()-5&lt;=Kontroll!$B$8,1,"")</f>
        <v/>
      </c>
    </row>
    <row r="1764" spans="1:19" x14ac:dyDescent="0.2">
      <c r="A1764" s="7" t="str">
        <f t="shared" si="216"/>
        <v/>
      </c>
      <c r="B1764" s="7" t="str">
        <f>IF($S1764="","",INT(($A1764-1)/Kontroll!$B$6)+1)</f>
        <v/>
      </c>
      <c r="C1764" s="7" t="str">
        <f>IF($S1764="","",MOD($A1764-1,Kontroll!$B$6)+1)</f>
        <v/>
      </c>
      <c r="D1764" s="15" t="str">
        <f>IF($S1764="","",INDEX(Transjer!$A$6:$A$125,$B1764))</f>
        <v/>
      </c>
      <c r="E1764" s="15" t="str">
        <f>IF($S1764="","",INDEX(Transjer!$B$6:$B$125,$B1764))</f>
        <v/>
      </c>
      <c r="F1764" s="16" t="str">
        <f>IF($S1764="","",INDEX(Transjer!$C$6:$C$125,$B1764))</f>
        <v/>
      </c>
      <c r="G1764" s="17" t="str">
        <f>IF($S1764="","",INDEX(Skjermingsrenter!$A$6:$A$35,$C1764))</f>
        <v/>
      </c>
      <c r="H1764" s="18" t="str">
        <f>IF($S1764="","",INDEX(Transjer!$D$6:$D$125,$B1764))</f>
        <v/>
      </c>
      <c r="I1764" s="18" t="str">
        <f>IF($S1764="","",INDEX(Transjer!$E$6:$E$125,$B1764))</f>
        <v/>
      </c>
      <c r="J1764" s="19" t="str">
        <f>IF($S1764="","",INDEX(Skjermingsrenter!$B$6:$B$35,$C1764))</f>
        <v/>
      </c>
      <c r="K1764" s="20" t="str">
        <f t="shared" si="217"/>
        <v/>
      </c>
      <c r="L1764" s="21" t="str">
        <f>IF($S1764="","",IF($G1764&lt;YEAR($F1764),0,$H1764*SUMIFS(Utbytter!$D$6:$D$1005,Utbytter!$A$6:$A$1005,$E1764,Utbytter!$B$6:$B$1005,"&gt;="&amp;$K1764,Utbytter!$B$6:$B$1005,"&lt;="&amp;DATE($G1764,12,31))))</f>
        <v/>
      </c>
      <c r="M1764" s="21" t="str">
        <f t="shared" si="223"/>
        <v/>
      </c>
      <c r="N1764" s="21" t="str">
        <f t="shared" si="218"/>
        <v/>
      </c>
      <c r="O1764" s="21" t="str">
        <f t="shared" si="219"/>
        <v/>
      </c>
      <c r="P1764" s="21" t="str">
        <f t="shared" si="220"/>
        <v/>
      </c>
      <c r="Q1764" s="21" t="str">
        <f t="shared" si="221"/>
        <v/>
      </c>
      <c r="R1764" s="21" t="str">
        <f t="shared" si="222"/>
        <v/>
      </c>
      <c r="S1764" s="7" t="str">
        <f>IF(ROW()-5&lt;=Kontroll!$B$8,1,"")</f>
        <v/>
      </c>
    </row>
    <row r="1765" spans="1:19" x14ac:dyDescent="0.2">
      <c r="A1765" s="7" t="str">
        <f t="shared" si="216"/>
        <v/>
      </c>
      <c r="B1765" s="7" t="str">
        <f>IF($S1765="","",INT(($A1765-1)/Kontroll!$B$6)+1)</f>
        <v/>
      </c>
      <c r="C1765" s="7" t="str">
        <f>IF($S1765="","",MOD($A1765-1,Kontroll!$B$6)+1)</f>
        <v/>
      </c>
      <c r="D1765" s="15" t="str">
        <f>IF($S1765="","",INDEX(Transjer!$A$6:$A$125,$B1765))</f>
        <v/>
      </c>
      <c r="E1765" s="15" t="str">
        <f>IF($S1765="","",INDEX(Transjer!$B$6:$B$125,$B1765))</f>
        <v/>
      </c>
      <c r="F1765" s="16" t="str">
        <f>IF($S1765="","",INDEX(Transjer!$C$6:$C$125,$B1765))</f>
        <v/>
      </c>
      <c r="G1765" s="17" t="str">
        <f>IF($S1765="","",INDEX(Skjermingsrenter!$A$6:$A$35,$C1765))</f>
        <v/>
      </c>
      <c r="H1765" s="18" t="str">
        <f>IF($S1765="","",INDEX(Transjer!$D$6:$D$125,$B1765))</f>
        <v/>
      </c>
      <c r="I1765" s="18" t="str">
        <f>IF($S1765="","",INDEX(Transjer!$E$6:$E$125,$B1765))</f>
        <v/>
      </c>
      <c r="J1765" s="19" t="str">
        <f>IF($S1765="","",INDEX(Skjermingsrenter!$B$6:$B$35,$C1765))</f>
        <v/>
      </c>
      <c r="K1765" s="20" t="str">
        <f t="shared" si="217"/>
        <v/>
      </c>
      <c r="L1765" s="21" t="str">
        <f>IF($S1765="","",IF($G1765&lt;YEAR($F1765),0,$H1765*SUMIFS(Utbytter!$D$6:$D$1005,Utbytter!$A$6:$A$1005,$E1765,Utbytter!$B$6:$B$1005,"&gt;="&amp;$K1765,Utbytter!$B$6:$B$1005,"&lt;="&amp;DATE($G1765,12,31))))</f>
        <v/>
      </c>
      <c r="M1765" s="21" t="str">
        <f t="shared" si="223"/>
        <v/>
      </c>
      <c r="N1765" s="21" t="str">
        <f t="shared" si="218"/>
        <v/>
      </c>
      <c r="O1765" s="21" t="str">
        <f t="shared" si="219"/>
        <v/>
      </c>
      <c r="P1765" s="21" t="str">
        <f t="shared" si="220"/>
        <v/>
      </c>
      <c r="Q1765" s="21" t="str">
        <f t="shared" si="221"/>
        <v/>
      </c>
      <c r="R1765" s="21" t="str">
        <f t="shared" si="222"/>
        <v/>
      </c>
      <c r="S1765" s="7" t="str">
        <f>IF(ROW()-5&lt;=Kontroll!$B$8,1,"")</f>
        <v/>
      </c>
    </row>
    <row r="1766" spans="1:19" x14ac:dyDescent="0.2">
      <c r="A1766" s="7" t="str">
        <f t="shared" si="216"/>
        <v/>
      </c>
      <c r="B1766" s="7" t="str">
        <f>IF($S1766="","",INT(($A1766-1)/Kontroll!$B$6)+1)</f>
        <v/>
      </c>
      <c r="C1766" s="7" t="str">
        <f>IF($S1766="","",MOD($A1766-1,Kontroll!$B$6)+1)</f>
        <v/>
      </c>
      <c r="D1766" s="15" t="str">
        <f>IF($S1766="","",INDEX(Transjer!$A$6:$A$125,$B1766))</f>
        <v/>
      </c>
      <c r="E1766" s="15" t="str">
        <f>IF($S1766="","",INDEX(Transjer!$B$6:$B$125,$B1766))</f>
        <v/>
      </c>
      <c r="F1766" s="16" t="str">
        <f>IF($S1766="","",INDEX(Transjer!$C$6:$C$125,$B1766))</f>
        <v/>
      </c>
      <c r="G1766" s="17" t="str">
        <f>IF($S1766="","",INDEX(Skjermingsrenter!$A$6:$A$35,$C1766))</f>
        <v/>
      </c>
      <c r="H1766" s="18" t="str">
        <f>IF($S1766="","",INDEX(Transjer!$D$6:$D$125,$B1766))</f>
        <v/>
      </c>
      <c r="I1766" s="18" t="str">
        <f>IF($S1766="","",INDEX(Transjer!$E$6:$E$125,$B1766))</f>
        <v/>
      </c>
      <c r="J1766" s="19" t="str">
        <f>IF($S1766="","",INDEX(Skjermingsrenter!$B$6:$B$35,$C1766))</f>
        <v/>
      </c>
      <c r="K1766" s="20" t="str">
        <f t="shared" si="217"/>
        <v/>
      </c>
      <c r="L1766" s="21" t="str">
        <f>IF($S1766="","",IF($G1766&lt;YEAR($F1766),0,$H1766*SUMIFS(Utbytter!$D$6:$D$1005,Utbytter!$A$6:$A$1005,$E1766,Utbytter!$B$6:$B$1005,"&gt;="&amp;$K1766,Utbytter!$B$6:$B$1005,"&lt;="&amp;DATE($G1766,12,31))))</f>
        <v/>
      </c>
      <c r="M1766" s="21" t="str">
        <f t="shared" si="223"/>
        <v/>
      </c>
      <c r="N1766" s="21" t="str">
        <f t="shared" si="218"/>
        <v/>
      </c>
      <c r="O1766" s="21" t="str">
        <f t="shared" si="219"/>
        <v/>
      </c>
      <c r="P1766" s="21" t="str">
        <f t="shared" si="220"/>
        <v/>
      </c>
      <c r="Q1766" s="21" t="str">
        <f t="shared" si="221"/>
        <v/>
      </c>
      <c r="R1766" s="21" t="str">
        <f t="shared" si="222"/>
        <v/>
      </c>
      <c r="S1766" s="7" t="str">
        <f>IF(ROW()-5&lt;=Kontroll!$B$8,1,"")</f>
        <v/>
      </c>
    </row>
    <row r="1767" spans="1:19" x14ac:dyDescent="0.2">
      <c r="A1767" s="7" t="str">
        <f t="shared" si="216"/>
        <v/>
      </c>
      <c r="B1767" s="7" t="str">
        <f>IF($S1767="","",INT(($A1767-1)/Kontroll!$B$6)+1)</f>
        <v/>
      </c>
      <c r="C1767" s="7" t="str">
        <f>IF($S1767="","",MOD($A1767-1,Kontroll!$B$6)+1)</f>
        <v/>
      </c>
      <c r="D1767" s="15" t="str">
        <f>IF($S1767="","",INDEX(Transjer!$A$6:$A$125,$B1767))</f>
        <v/>
      </c>
      <c r="E1767" s="15" t="str">
        <f>IF($S1767="","",INDEX(Transjer!$B$6:$B$125,$B1767))</f>
        <v/>
      </c>
      <c r="F1767" s="16" t="str">
        <f>IF($S1767="","",INDEX(Transjer!$C$6:$C$125,$B1767))</f>
        <v/>
      </c>
      <c r="G1767" s="17" t="str">
        <f>IF($S1767="","",INDEX(Skjermingsrenter!$A$6:$A$35,$C1767))</f>
        <v/>
      </c>
      <c r="H1767" s="18" t="str">
        <f>IF($S1767="","",INDEX(Transjer!$D$6:$D$125,$B1767))</f>
        <v/>
      </c>
      <c r="I1767" s="18" t="str">
        <f>IF($S1767="","",INDEX(Transjer!$E$6:$E$125,$B1767))</f>
        <v/>
      </c>
      <c r="J1767" s="19" t="str">
        <f>IF($S1767="","",INDEX(Skjermingsrenter!$B$6:$B$35,$C1767))</f>
        <v/>
      </c>
      <c r="K1767" s="20" t="str">
        <f t="shared" si="217"/>
        <v/>
      </c>
      <c r="L1767" s="21" t="str">
        <f>IF($S1767="","",IF($G1767&lt;YEAR($F1767),0,$H1767*SUMIFS(Utbytter!$D$6:$D$1005,Utbytter!$A$6:$A$1005,$E1767,Utbytter!$B$6:$B$1005,"&gt;="&amp;$K1767,Utbytter!$B$6:$B$1005,"&lt;="&amp;DATE($G1767,12,31))))</f>
        <v/>
      </c>
      <c r="M1767" s="21" t="str">
        <f t="shared" si="223"/>
        <v/>
      </c>
      <c r="N1767" s="21" t="str">
        <f t="shared" si="218"/>
        <v/>
      </c>
      <c r="O1767" s="21" t="str">
        <f t="shared" si="219"/>
        <v/>
      </c>
      <c r="P1767" s="21" t="str">
        <f t="shared" si="220"/>
        <v/>
      </c>
      <c r="Q1767" s="21" t="str">
        <f t="shared" si="221"/>
        <v/>
      </c>
      <c r="R1767" s="21" t="str">
        <f t="shared" si="222"/>
        <v/>
      </c>
      <c r="S1767" s="7" t="str">
        <f>IF(ROW()-5&lt;=Kontroll!$B$8,1,"")</f>
        <v/>
      </c>
    </row>
    <row r="1768" spans="1:19" x14ac:dyDescent="0.2">
      <c r="A1768" s="7" t="str">
        <f t="shared" si="216"/>
        <v/>
      </c>
      <c r="B1768" s="7" t="str">
        <f>IF($S1768="","",INT(($A1768-1)/Kontroll!$B$6)+1)</f>
        <v/>
      </c>
      <c r="C1768" s="7" t="str">
        <f>IF($S1768="","",MOD($A1768-1,Kontroll!$B$6)+1)</f>
        <v/>
      </c>
      <c r="D1768" s="15" t="str">
        <f>IF($S1768="","",INDEX(Transjer!$A$6:$A$125,$B1768))</f>
        <v/>
      </c>
      <c r="E1768" s="15" t="str">
        <f>IF($S1768="","",INDEX(Transjer!$B$6:$B$125,$B1768))</f>
        <v/>
      </c>
      <c r="F1768" s="16" t="str">
        <f>IF($S1768="","",INDEX(Transjer!$C$6:$C$125,$B1768))</f>
        <v/>
      </c>
      <c r="G1768" s="17" t="str">
        <f>IF($S1768="","",INDEX(Skjermingsrenter!$A$6:$A$35,$C1768))</f>
        <v/>
      </c>
      <c r="H1768" s="18" t="str">
        <f>IF($S1768="","",INDEX(Transjer!$D$6:$D$125,$B1768))</f>
        <v/>
      </c>
      <c r="I1768" s="18" t="str">
        <f>IF($S1768="","",INDEX(Transjer!$E$6:$E$125,$B1768))</f>
        <v/>
      </c>
      <c r="J1768" s="19" t="str">
        <f>IF($S1768="","",INDEX(Skjermingsrenter!$B$6:$B$35,$C1768))</f>
        <v/>
      </c>
      <c r="K1768" s="20" t="str">
        <f t="shared" si="217"/>
        <v/>
      </c>
      <c r="L1768" s="21" t="str">
        <f>IF($S1768="","",IF($G1768&lt;YEAR($F1768),0,$H1768*SUMIFS(Utbytter!$D$6:$D$1005,Utbytter!$A$6:$A$1005,$E1768,Utbytter!$B$6:$B$1005,"&gt;="&amp;$K1768,Utbytter!$B$6:$B$1005,"&lt;="&amp;DATE($G1768,12,31))))</f>
        <v/>
      </c>
      <c r="M1768" s="21" t="str">
        <f t="shared" si="223"/>
        <v/>
      </c>
      <c r="N1768" s="21" t="str">
        <f t="shared" si="218"/>
        <v/>
      </c>
      <c r="O1768" s="21" t="str">
        <f t="shared" si="219"/>
        <v/>
      </c>
      <c r="P1768" s="21" t="str">
        <f t="shared" si="220"/>
        <v/>
      </c>
      <c r="Q1768" s="21" t="str">
        <f t="shared" si="221"/>
        <v/>
      </c>
      <c r="R1768" s="21" t="str">
        <f t="shared" si="222"/>
        <v/>
      </c>
      <c r="S1768" s="7" t="str">
        <f>IF(ROW()-5&lt;=Kontroll!$B$8,1,"")</f>
        <v/>
      </c>
    </row>
    <row r="1769" spans="1:19" x14ac:dyDescent="0.2">
      <c r="A1769" s="7" t="str">
        <f t="shared" si="216"/>
        <v/>
      </c>
      <c r="B1769" s="7" t="str">
        <f>IF($S1769="","",INT(($A1769-1)/Kontroll!$B$6)+1)</f>
        <v/>
      </c>
      <c r="C1769" s="7" t="str">
        <f>IF($S1769="","",MOD($A1769-1,Kontroll!$B$6)+1)</f>
        <v/>
      </c>
      <c r="D1769" s="15" t="str">
        <f>IF($S1769="","",INDEX(Transjer!$A$6:$A$125,$B1769))</f>
        <v/>
      </c>
      <c r="E1769" s="15" t="str">
        <f>IF($S1769="","",INDEX(Transjer!$B$6:$B$125,$B1769))</f>
        <v/>
      </c>
      <c r="F1769" s="16" t="str">
        <f>IF($S1769="","",INDEX(Transjer!$C$6:$C$125,$B1769))</f>
        <v/>
      </c>
      <c r="G1769" s="17" t="str">
        <f>IF($S1769="","",INDEX(Skjermingsrenter!$A$6:$A$35,$C1769))</f>
        <v/>
      </c>
      <c r="H1769" s="18" t="str">
        <f>IF($S1769="","",INDEX(Transjer!$D$6:$D$125,$B1769))</f>
        <v/>
      </c>
      <c r="I1769" s="18" t="str">
        <f>IF($S1769="","",INDEX(Transjer!$E$6:$E$125,$B1769))</f>
        <v/>
      </c>
      <c r="J1769" s="19" t="str">
        <f>IF($S1769="","",INDEX(Skjermingsrenter!$B$6:$B$35,$C1769))</f>
        <v/>
      </c>
      <c r="K1769" s="20" t="str">
        <f t="shared" si="217"/>
        <v/>
      </c>
      <c r="L1769" s="21" t="str">
        <f>IF($S1769="","",IF($G1769&lt;YEAR($F1769),0,$H1769*SUMIFS(Utbytter!$D$6:$D$1005,Utbytter!$A$6:$A$1005,$E1769,Utbytter!$B$6:$B$1005,"&gt;="&amp;$K1769,Utbytter!$B$6:$B$1005,"&lt;="&amp;DATE($G1769,12,31))))</f>
        <v/>
      </c>
      <c r="M1769" s="21" t="str">
        <f t="shared" si="223"/>
        <v/>
      </c>
      <c r="N1769" s="21" t="str">
        <f t="shared" si="218"/>
        <v/>
      </c>
      <c r="O1769" s="21" t="str">
        <f t="shared" si="219"/>
        <v/>
      </c>
      <c r="P1769" s="21" t="str">
        <f t="shared" si="220"/>
        <v/>
      </c>
      <c r="Q1769" s="21" t="str">
        <f t="shared" si="221"/>
        <v/>
      </c>
      <c r="R1769" s="21" t="str">
        <f t="shared" si="222"/>
        <v/>
      </c>
      <c r="S1769" s="7" t="str">
        <f>IF(ROW()-5&lt;=Kontroll!$B$8,1,"")</f>
        <v/>
      </c>
    </row>
    <row r="1770" spans="1:19" x14ac:dyDescent="0.2">
      <c r="A1770" s="7" t="str">
        <f t="shared" si="216"/>
        <v/>
      </c>
      <c r="B1770" s="7" t="str">
        <f>IF($S1770="","",INT(($A1770-1)/Kontroll!$B$6)+1)</f>
        <v/>
      </c>
      <c r="C1770" s="7" t="str">
        <f>IF($S1770="","",MOD($A1770-1,Kontroll!$B$6)+1)</f>
        <v/>
      </c>
      <c r="D1770" s="15" t="str">
        <f>IF($S1770="","",INDEX(Transjer!$A$6:$A$125,$B1770))</f>
        <v/>
      </c>
      <c r="E1770" s="15" t="str">
        <f>IF($S1770="","",INDEX(Transjer!$B$6:$B$125,$B1770))</f>
        <v/>
      </c>
      <c r="F1770" s="16" t="str">
        <f>IF($S1770="","",INDEX(Transjer!$C$6:$C$125,$B1770))</f>
        <v/>
      </c>
      <c r="G1770" s="17" t="str">
        <f>IF($S1770="","",INDEX(Skjermingsrenter!$A$6:$A$35,$C1770))</f>
        <v/>
      </c>
      <c r="H1770" s="18" t="str">
        <f>IF($S1770="","",INDEX(Transjer!$D$6:$D$125,$B1770))</f>
        <v/>
      </c>
      <c r="I1770" s="18" t="str">
        <f>IF($S1770="","",INDEX(Transjer!$E$6:$E$125,$B1770))</f>
        <v/>
      </c>
      <c r="J1770" s="19" t="str">
        <f>IF($S1770="","",INDEX(Skjermingsrenter!$B$6:$B$35,$C1770))</f>
        <v/>
      </c>
      <c r="K1770" s="20" t="str">
        <f t="shared" si="217"/>
        <v/>
      </c>
      <c r="L1770" s="21" t="str">
        <f>IF($S1770="","",IF($G1770&lt;YEAR($F1770),0,$H1770*SUMIFS(Utbytter!$D$6:$D$1005,Utbytter!$A$6:$A$1005,$E1770,Utbytter!$B$6:$B$1005,"&gt;="&amp;$K1770,Utbytter!$B$6:$B$1005,"&lt;="&amp;DATE($G1770,12,31))))</f>
        <v/>
      </c>
      <c r="M1770" s="21" t="str">
        <f t="shared" si="223"/>
        <v/>
      </c>
      <c r="N1770" s="21" t="str">
        <f t="shared" si="218"/>
        <v/>
      </c>
      <c r="O1770" s="21" t="str">
        <f t="shared" si="219"/>
        <v/>
      </c>
      <c r="P1770" s="21" t="str">
        <f t="shared" si="220"/>
        <v/>
      </c>
      <c r="Q1770" s="21" t="str">
        <f t="shared" si="221"/>
        <v/>
      </c>
      <c r="R1770" s="21" t="str">
        <f t="shared" si="222"/>
        <v/>
      </c>
      <c r="S1770" s="7" t="str">
        <f>IF(ROW()-5&lt;=Kontroll!$B$8,1,"")</f>
        <v/>
      </c>
    </row>
    <row r="1771" spans="1:19" x14ac:dyDescent="0.2">
      <c r="A1771" s="7" t="str">
        <f t="shared" si="216"/>
        <v/>
      </c>
      <c r="B1771" s="7" t="str">
        <f>IF($S1771="","",INT(($A1771-1)/Kontroll!$B$6)+1)</f>
        <v/>
      </c>
      <c r="C1771" s="7" t="str">
        <f>IF($S1771="","",MOD($A1771-1,Kontroll!$B$6)+1)</f>
        <v/>
      </c>
      <c r="D1771" s="15" t="str">
        <f>IF($S1771="","",INDEX(Transjer!$A$6:$A$125,$B1771))</f>
        <v/>
      </c>
      <c r="E1771" s="15" t="str">
        <f>IF($S1771="","",INDEX(Transjer!$B$6:$B$125,$B1771))</f>
        <v/>
      </c>
      <c r="F1771" s="16" t="str">
        <f>IF($S1771="","",INDEX(Transjer!$C$6:$C$125,$B1771))</f>
        <v/>
      </c>
      <c r="G1771" s="17" t="str">
        <f>IF($S1771="","",INDEX(Skjermingsrenter!$A$6:$A$35,$C1771))</f>
        <v/>
      </c>
      <c r="H1771" s="18" t="str">
        <f>IF($S1771="","",INDEX(Transjer!$D$6:$D$125,$B1771))</f>
        <v/>
      </c>
      <c r="I1771" s="18" t="str">
        <f>IF($S1771="","",INDEX(Transjer!$E$6:$E$125,$B1771))</f>
        <v/>
      </c>
      <c r="J1771" s="19" t="str">
        <f>IF($S1771="","",INDEX(Skjermingsrenter!$B$6:$B$35,$C1771))</f>
        <v/>
      </c>
      <c r="K1771" s="20" t="str">
        <f t="shared" si="217"/>
        <v/>
      </c>
      <c r="L1771" s="21" t="str">
        <f>IF($S1771="","",IF($G1771&lt;YEAR($F1771),0,$H1771*SUMIFS(Utbytter!$D$6:$D$1005,Utbytter!$A$6:$A$1005,$E1771,Utbytter!$B$6:$B$1005,"&gt;="&amp;$K1771,Utbytter!$B$6:$B$1005,"&lt;="&amp;DATE($G1771,12,31))))</f>
        <v/>
      </c>
      <c r="M1771" s="21" t="str">
        <f t="shared" si="223"/>
        <v/>
      </c>
      <c r="N1771" s="21" t="str">
        <f t="shared" si="218"/>
        <v/>
      </c>
      <c r="O1771" s="21" t="str">
        <f t="shared" si="219"/>
        <v/>
      </c>
      <c r="P1771" s="21" t="str">
        <f t="shared" si="220"/>
        <v/>
      </c>
      <c r="Q1771" s="21" t="str">
        <f t="shared" si="221"/>
        <v/>
      </c>
      <c r="R1771" s="21" t="str">
        <f t="shared" si="222"/>
        <v/>
      </c>
      <c r="S1771" s="7" t="str">
        <f>IF(ROW()-5&lt;=Kontroll!$B$8,1,"")</f>
        <v/>
      </c>
    </row>
    <row r="1772" spans="1:19" x14ac:dyDescent="0.2">
      <c r="A1772" s="7" t="str">
        <f t="shared" si="216"/>
        <v/>
      </c>
      <c r="B1772" s="7" t="str">
        <f>IF($S1772="","",INT(($A1772-1)/Kontroll!$B$6)+1)</f>
        <v/>
      </c>
      <c r="C1772" s="7" t="str">
        <f>IF($S1772="","",MOD($A1772-1,Kontroll!$B$6)+1)</f>
        <v/>
      </c>
      <c r="D1772" s="15" t="str">
        <f>IF($S1772="","",INDEX(Transjer!$A$6:$A$125,$B1772))</f>
        <v/>
      </c>
      <c r="E1772" s="15" t="str">
        <f>IF($S1772="","",INDEX(Transjer!$B$6:$B$125,$B1772))</f>
        <v/>
      </c>
      <c r="F1772" s="16" t="str">
        <f>IF($S1772="","",INDEX(Transjer!$C$6:$C$125,$B1772))</f>
        <v/>
      </c>
      <c r="G1772" s="17" t="str">
        <f>IF($S1772="","",INDEX(Skjermingsrenter!$A$6:$A$35,$C1772))</f>
        <v/>
      </c>
      <c r="H1772" s="18" t="str">
        <f>IF($S1772="","",INDEX(Transjer!$D$6:$D$125,$B1772))</f>
        <v/>
      </c>
      <c r="I1772" s="18" t="str">
        <f>IF($S1772="","",INDEX(Transjer!$E$6:$E$125,$B1772))</f>
        <v/>
      </c>
      <c r="J1772" s="19" t="str">
        <f>IF($S1772="","",INDEX(Skjermingsrenter!$B$6:$B$35,$C1772))</f>
        <v/>
      </c>
      <c r="K1772" s="20" t="str">
        <f t="shared" si="217"/>
        <v/>
      </c>
      <c r="L1772" s="21" t="str">
        <f>IF($S1772="","",IF($G1772&lt;YEAR($F1772),0,$H1772*SUMIFS(Utbytter!$D$6:$D$1005,Utbytter!$A$6:$A$1005,$E1772,Utbytter!$B$6:$B$1005,"&gt;="&amp;$K1772,Utbytter!$B$6:$B$1005,"&lt;="&amp;DATE($G1772,12,31))))</f>
        <v/>
      </c>
      <c r="M1772" s="21" t="str">
        <f t="shared" si="223"/>
        <v/>
      </c>
      <c r="N1772" s="21" t="str">
        <f t="shared" si="218"/>
        <v/>
      </c>
      <c r="O1772" s="21" t="str">
        <f t="shared" si="219"/>
        <v/>
      </c>
      <c r="P1772" s="21" t="str">
        <f t="shared" si="220"/>
        <v/>
      </c>
      <c r="Q1772" s="21" t="str">
        <f t="shared" si="221"/>
        <v/>
      </c>
      <c r="R1772" s="21" t="str">
        <f t="shared" si="222"/>
        <v/>
      </c>
      <c r="S1772" s="7" t="str">
        <f>IF(ROW()-5&lt;=Kontroll!$B$8,1,"")</f>
        <v/>
      </c>
    </row>
    <row r="1773" spans="1:19" x14ac:dyDescent="0.2">
      <c r="A1773" s="7" t="str">
        <f t="shared" si="216"/>
        <v/>
      </c>
      <c r="B1773" s="7" t="str">
        <f>IF($S1773="","",INT(($A1773-1)/Kontroll!$B$6)+1)</f>
        <v/>
      </c>
      <c r="C1773" s="7" t="str">
        <f>IF($S1773="","",MOD($A1773-1,Kontroll!$B$6)+1)</f>
        <v/>
      </c>
      <c r="D1773" s="15" t="str">
        <f>IF($S1773="","",INDEX(Transjer!$A$6:$A$125,$B1773))</f>
        <v/>
      </c>
      <c r="E1773" s="15" t="str">
        <f>IF($S1773="","",INDEX(Transjer!$B$6:$B$125,$B1773))</f>
        <v/>
      </c>
      <c r="F1773" s="16" t="str">
        <f>IF($S1773="","",INDEX(Transjer!$C$6:$C$125,$B1773))</f>
        <v/>
      </c>
      <c r="G1773" s="17" t="str">
        <f>IF($S1773="","",INDEX(Skjermingsrenter!$A$6:$A$35,$C1773))</f>
        <v/>
      </c>
      <c r="H1773" s="18" t="str">
        <f>IF($S1773="","",INDEX(Transjer!$D$6:$D$125,$B1773))</f>
        <v/>
      </c>
      <c r="I1773" s="18" t="str">
        <f>IF($S1773="","",INDEX(Transjer!$E$6:$E$125,$B1773))</f>
        <v/>
      </c>
      <c r="J1773" s="19" t="str">
        <f>IF($S1773="","",INDEX(Skjermingsrenter!$B$6:$B$35,$C1773))</f>
        <v/>
      </c>
      <c r="K1773" s="20" t="str">
        <f t="shared" si="217"/>
        <v/>
      </c>
      <c r="L1773" s="21" t="str">
        <f>IF($S1773="","",IF($G1773&lt;YEAR($F1773),0,$H1773*SUMIFS(Utbytter!$D$6:$D$1005,Utbytter!$A$6:$A$1005,$E1773,Utbytter!$B$6:$B$1005,"&gt;="&amp;$K1773,Utbytter!$B$6:$B$1005,"&lt;="&amp;DATE($G1773,12,31))))</f>
        <v/>
      </c>
      <c r="M1773" s="21" t="str">
        <f t="shared" si="223"/>
        <v/>
      </c>
      <c r="N1773" s="21" t="str">
        <f t="shared" si="218"/>
        <v/>
      </c>
      <c r="O1773" s="21" t="str">
        <f t="shared" si="219"/>
        <v/>
      </c>
      <c r="P1773" s="21" t="str">
        <f t="shared" si="220"/>
        <v/>
      </c>
      <c r="Q1773" s="21" t="str">
        <f t="shared" si="221"/>
        <v/>
      </c>
      <c r="R1773" s="21" t="str">
        <f t="shared" si="222"/>
        <v/>
      </c>
      <c r="S1773" s="7" t="str">
        <f>IF(ROW()-5&lt;=Kontroll!$B$8,1,"")</f>
        <v/>
      </c>
    </row>
    <row r="1774" spans="1:19" x14ac:dyDescent="0.2">
      <c r="A1774" s="7" t="str">
        <f t="shared" si="216"/>
        <v/>
      </c>
      <c r="B1774" s="7" t="str">
        <f>IF($S1774="","",INT(($A1774-1)/Kontroll!$B$6)+1)</f>
        <v/>
      </c>
      <c r="C1774" s="7" t="str">
        <f>IF($S1774="","",MOD($A1774-1,Kontroll!$B$6)+1)</f>
        <v/>
      </c>
      <c r="D1774" s="15" t="str">
        <f>IF($S1774="","",INDEX(Transjer!$A$6:$A$125,$B1774))</f>
        <v/>
      </c>
      <c r="E1774" s="15" t="str">
        <f>IF($S1774="","",INDEX(Transjer!$B$6:$B$125,$B1774))</f>
        <v/>
      </c>
      <c r="F1774" s="16" t="str">
        <f>IF($S1774="","",INDEX(Transjer!$C$6:$C$125,$B1774))</f>
        <v/>
      </c>
      <c r="G1774" s="17" t="str">
        <f>IF($S1774="","",INDEX(Skjermingsrenter!$A$6:$A$35,$C1774))</f>
        <v/>
      </c>
      <c r="H1774" s="18" t="str">
        <f>IF($S1774="","",INDEX(Transjer!$D$6:$D$125,$B1774))</f>
        <v/>
      </c>
      <c r="I1774" s="18" t="str">
        <f>IF($S1774="","",INDEX(Transjer!$E$6:$E$125,$B1774))</f>
        <v/>
      </c>
      <c r="J1774" s="19" t="str">
        <f>IF($S1774="","",INDEX(Skjermingsrenter!$B$6:$B$35,$C1774))</f>
        <v/>
      </c>
      <c r="K1774" s="20" t="str">
        <f t="shared" si="217"/>
        <v/>
      </c>
      <c r="L1774" s="21" t="str">
        <f>IF($S1774="","",IF($G1774&lt;YEAR($F1774),0,$H1774*SUMIFS(Utbytter!$D$6:$D$1005,Utbytter!$A$6:$A$1005,$E1774,Utbytter!$B$6:$B$1005,"&gt;="&amp;$K1774,Utbytter!$B$6:$B$1005,"&lt;="&amp;DATE($G1774,12,31))))</f>
        <v/>
      </c>
      <c r="M1774" s="21" t="str">
        <f t="shared" si="223"/>
        <v/>
      </c>
      <c r="N1774" s="21" t="str">
        <f t="shared" si="218"/>
        <v/>
      </c>
      <c r="O1774" s="21" t="str">
        <f t="shared" si="219"/>
        <v/>
      </c>
      <c r="P1774" s="21" t="str">
        <f t="shared" si="220"/>
        <v/>
      </c>
      <c r="Q1774" s="21" t="str">
        <f t="shared" si="221"/>
        <v/>
      </c>
      <c r="R1774" s="21" t="str">
        <f t="shared" si="222"/>
        <v/>
      </c>
      <c r="S1774" s="7" t="str">
        <f>IF(ROW()-5&lt;=Kontroll!$B$8,1,"")</f>
        <v/>
      </c>
    </row>
    <row r="1775" spans="1:19" x14ac:dyDescent="0.2">
      <c r="A1775" s="7" t="str">
        <f t="shared" si="216"/>
        <v/>
      </c>
      <c r="B1775" s="7" t="str">
        <f>IF($S1775="","",INT(($A1775-1)/Kontroll!$B$6)+1)</f>
        <v/>
      </c>
      <c r="C1775" s="7" t="str">
        <f>IF($S1775="","",MOD($A1775-1,Kontroll!$B$6)+1)</f>
        <v/>
      </c>
      <c r="D1775" s="15" t="str">
        <f>IF($S1775="","",INDEX(Transjer!$A$6:$A$125,$B1775))</f>
        <v/>
      </c>
      <c r="E1775" s="15" t="str">
        <f>IF($S1775="","",INDEX(Transjer!$B$6:$B$125,$B1775))</f>
        <v/>
      </c>
      <c r="F1775" s="16" t="str">
        <f>IF($S1775="","",INDEX(Transjer!$C$6:$C$125,$B1775))</f>
        <v/>
      </c>
      <c r="G1775" s="17" t="str">
        <f>IF($S1775="","",INDEX(Skjermingsrenter!$A$6:$A$35,$C1775))</f>
        <v/>
      </c>
      <c r="H1775" s="18" t="str">
        <f>IF($S1775="","",INDEX(Transjer!$D$6:$D$125,$B1775))</f>
        <v/>
      </c>
      <c r="I1775" s="18" t="str">
        <f>IF($S1775="","",INDEX(Transjer!$E$6:$E$125,$B1775))</f>
        <v/>
      </c>
      <c r="J1775" s="19" t="str">
        <f>IF($S1775="","",INDEX(Skjermingsrenter!$B$6:$B$35,$C1775))</f>
        <v/>
      </c>
      <c r="K1775" s="20" t="str">
        <f t="shared" si="217"/>
        <v/>
      </c>
      <c r="L1775" s="21" t="str">
        <f>IF($S1775="","",IF($G1775&lt;YEAR($F1775),0,$H1775*SUMIFS(Utbytter!$D$6:$D$1005,Utbytter!$A$6:$A$1005,$E1775,Utbytter!$B$6:$B$1005,"&gt;="&amp;$K1775,Utbytter!$B$6:$B$1005,"&lt;="&amp;DATE($G1775,12,31))))</f>
        <v/>
      </c>
      <c r="M1775" s="21" t="str">
        <f t="shared" si="223"/>
        <v/>
      </c>
      <c r="N1775" s="21" t="str">
        <f t="shared" si="218"/>
        <v/>
      </c>
      <c r="O1775" s="21" t="str">
        <f t="shared" si="219"/>
        <v/>
      </c>
      <c r="P1775" s="21" t="str">
        <f t="shared" si="220"/>
        <v/>
      </c>
      <c r="Q1775" s="21" t="str">
        <f t="shared" si="221"/>
        <v/>
      </c>
      <c r="R1775" s="21" t="str">
        <f t="shared" si="222"/>
        <v/>
      </c>
      <c r="S1775" s="7" t="str">
        <f>IF(ROW()-5&lt;=Kontroll!$B$8,1,"")</f>
        <v/>
      </c>
    </row>
    <row r="1776" spans="1:19" x14ac:dyDescent="0.2">
      <c r="A1776" s="7" t="str">
        <f t="shared" si="216"/>
        <v/>
      </c>
      <c r="B1776" s="7" t="str">
        <f>IF($S1776="","",INT(($A1776-1)/Kontroll!$B$6)+1)</f>
        <v/>
      </c>
      <c r="C1776" s="7" t="str">
        <f>IF($S1776="","",MOD($A1776-1,Kontroll!$B$6)+1)</f>
        <v/>
      </c>
      <c r="D1776" s="15" t="str">
        <f>IF($S1776="","",INDEX(Transjer!$A$6:$A$125,$B1776))</f>
        <v/>
      </c>
      <c r="E1776" s="15" t="str">
        <f>IF($S1776="","",INDEX(Transjer!$B$6:$B$125,$B1776))</f>
        <v/>
      </c>
      <c r="F1776" s="16" t="str">
        <f>IF($S1776="","",INDEX(Transjer!$C$6:$C$125,$B1776))</f>
        <v/>
      </c>
      <c r="G1776" s="17" t="str">
        <f>IF($S1776="","",INDEX(Skjermingsrenter!$A$6:$A$35,$C1776))</f>
        <v/>
      </c>
      <c r="H1776" s="18" t="str">
        <f>IF($S1776="","",INDEX(Transjer!$D$6:$D$125,$B1776))</f>
        <v/>
      </c>
      <c r="I1776" s="18" t="str">
        <f>IF($S1776="","",INDEX(Transjer!$E$6:$E$125,$B1776))</f>
        <v/>
      </c>
      <c r="J1776" s="19" t="str">
        <f>IF($S1776="","",INDEX(Skjermingsrenter!$B$6:$B$35,$C1776))</f>
        <v/>
      </c>
      <c r="K1776" s="20" t="str">
        <f t="shared" si="217"/>
        <v/>
      </c>
      <c r="L1776" s="21" t="str">
        <f>IF($S1776="","",IF($G1776&lt;YEAR($F1776),0,$H1776*SUMIFS(Utbytter!$D$6:$D$1005,Utbytter!$A$6:$A$1005,$E1776,Utbytter!$B$6:$B$1005,"&gt;="&amp;$K1776,Utbytter!$B$6:$B$1005,"&lt;="&amp;DATE($G1776,12,31))))</f>
        <v/>
      </c>
      <c r="M1776" s="21" t="str">
        <f t="shared" si="223"/>
        <v/>
      </c>
      <c r="N1776" s="21" t="str">
        <f t="shared" si="218"/>
        <v/>
      </c>
      <c r="O1776" s="21" t="str">
        <f t="shared" si="219"/>
        <v/>
      </c>
      <c r="P1776" s="21" t="str">
        <f t="shared" si="220"/>
        <v/>
      </c>
      <c r="Q1776" s="21" t="str">
        <f t="shared" si="221"/>
        <v/>
      </c>
      <c r="R1776" s="21" t="str">
        <f t="shared" si="222"/>
        <v/>
      </c>
      <c r="S1776" s="7" t="str">
        <f>IF(ROW()-5&lt;=Kontroll!$B$8,1,"")</f>
        <v/>
      </c>
    </row>
    <row r="1777" spans="1:19" x14ac:dyDescent="0.2">
      <c r="A1777" s="7" t="str">
        <f t="shared" si="216"/>
        <v/>
      </c>
      <c r="B1777" s="7" t="str">
        <f>IF($S1777="","",INT(($A1777-1)/Kontroll!$B$6)+1)</f>
        <v/>
      </c>
      <c r="C1777" s="7" t="str">
        <f>IF($S1777="","",MOD($A1777-1,Kontroll!$B$6)+1)</f>
        <v/>
      </c>
      <c r="D1777" s="15" t="str">
        <f>IF($S1777="","",INDEX(Transjer!$A$6:$A$125,$B1777))</f>
        <v/>
      </c>
      <c r="E1777" s="15" t="str">
        <f>IF($S1777="","",INDEX(Transjer!$B$6:$B$125,$B1777))</f>
        <v/>
      </c>
      <c r="F1777" s="16" t="str">
        <f>IF($S1777="","",INDEX(Transjer!$C$6:$C$125,$B1777))</f>
        <v/>
      </c>
      <c r="G1777" s="17" t="str">
        <f>IF($S1777="","",INDEX(Skjermingsrenter!$A$6:$A$35,$C1777))</f>
        <v/>
      </c>
      <c r="H1777" s="18" t="str">
        <f>IF($S1777="","",INDEX(Transjer!$D$6:$D$125,$B1777))</f>
        <v/>
      </c>
      <c r="I1777" s="18" t="str">
        <f>IF($S1777="","",INDEX(Transjer!$E$6:$E$125,$B1777))</f>
        <v/>
      </c>
      <c r="J1777" s="19" t="str">
        <f>IF($S1777="","",INDEX(Skjermingsrenter!$B$6:$B$35,$C1777))</f>
        <v/>
      </c>
      <c r="K1777" s="20" t="str">
        <f t="shared" si="217"/>
        <v/>
      </c>
      <c r="L1777" s="21" t="str">
        <f>IF($S1777="","",IF($G1777&lt;YEAR($F1777),0,$H1777*SUMIFS(Utbytter!$D$6:$D$1005,Utbytter!$A$6:$A$1005,$E1777,Utbytter!$B$6:$B$1005,"&gt;="&amp;$K1777,Utbytter!$B$6:$B$1005,"&lt;="&amp;DATE($G1777,12,31))))</f>
        <v/>
      </c>
      <c r="M1777" s="21" t="str">
        <f t="shared" si="223"/>
        <v/>
      </c>
      <c r="N1777" s="21" t="str">
        <f t="shared" si="218"/>
        <v/>
      </c>
      <c r="O1777" s="21" t="str">
        <f t="shared" si="219"/>
        <v/>
      </c>
      <c r="P1777" s="21" t="str">
        <f t="shared" si="220"/>
        <v/>
      </c>
      <c r="Q1777" s="21" t="str">
        <f t="shared" si="221"/>
        <v/>
      </c>
      <c r="R1777" s="21" t="str">
        <f t="shared" si="222"/>
        <v/>
      </c>
      <c r="S1777" s="7" t="str">
        <f>IF(ROW()-5&lt;=Kontroll!$B$8,1,"")</f>
        <v/>
      </c>
    </row>
    <row r="1778" spans="1:19" x14ac:dyDescent="0.2">
      <c r="A1778" s="7" t="str">
        <f t="shared" si="216"/>
        <v/>
      </c>
      <c r="B1778" s="7" t="str">
        <f>IF($S1778="","",INT(($A1778-1)/Kontroll!$B$6)+1)</f>
        <v/>
      </c>
      <c r="C1778" s="7" t="str">
        <f>IF($S1778="","",MOD($A1778-1,Kontroll!$B$6)+1)</f>
        <v/>
      </c>
      <c r="D1778" s="15" t="str">
        <f>IF($S1778="","",INDEX(Transjer!$A$6:$A$125,$B1778))</f>
        <v/>
      </c>
      <c r="E1778" s="15" t="str">
        <f>IF($S1778="","",INDEX(Transjer!$B$6:$B$125,$B1778))</f>
        <v/>
      </c>
      <c r="F1778" s="16" t="str">
        <f>IF($S1778="","",INDEX(Transjer!$C$6:$C$125,$B1778))</f>
        <v/>
      </c>
      <c r="G1778" s="17" t="str">
        <f>IF($S1778="","",INDEX(Skjermingsrenter!$A$6:$A$35,$C1778))</f>
        <v/>
      </c>
      <c r="H1778" s="18" t="str">
        <f>IF($S1778="","",INDEX(Transjer!$D$6:$D$125,$B1778))</f>
        <v/>
      </c>
      <c r="I1778" s="18" t="str">
        <f>IF($S1778="","",INDEX(Transjer!$E$6:$E$125,$B1778))</f>
        <v/>
      </c>
      <c r="J1778" s="19" t="str">
        <f>IF($S1778="","",INDEX(Skjermingsrenter!$B$6:$B$35,$C1778))</f>
        <v/>
      </c>
      <c r="K1778" s="20" t="str">
        <f t="shared" si="217"/>
        <v/>
      </c>
      <c r="L1778" s="21" t="str">
        <f>IF($S1778="","",IF($G1778&lt;YEAR($F1778),0,$H1778*SUMIFS(Utbytter!$D$6:$D$1005,Utbytter!$A$6:$A$1005,$E1778,Utbytter!$B$6:$B$1005,"&gt;="&amp;$K1778,Utbytter!$B$6:$B$1005,"&lt;="&amp;DATE($G1778,12,31))))</f>
        <v/>
      </c>
      <c r="M1778" s="21" t="str">
        <f t="shared" si="223"/>
        <v/>
      </c>
      <c r="N1778" s="21" t="str">
        <f t="shared" si="218"/>
        <v/>
      </c>
      <c r="O1778" s="21" t="str">
        <f t="shared" si="219"/>
        <v/>
      </c>
      <c r="P1778" s="21" t="str">
        <f t="shared" si="220"/>
        <v/>
      </c>
      <c r="Q1778" s="21" t="str">
        <f t="shared" si="221"/>
        <v/>
      </c>
      <c r="R1778" s="21" t="str">
        <f t="shared" si="222"/>
        <v/>
      </c>
      <c r="S1778" s="7" t="str">
        <f>IF(ROW()-5&lt;=Kontroll!$B$8,1,"")</f>
        <v/>
      </c>
    </row>
    <row r="1779" spans="1:19" x14ac:dyDescent="0.2">
      <c r="A1779" s="7" t="str">
        <f t="shared" si="216"/>
        <v/>
      </c>
      <c r="B1779" s="7" t="str">
        <f>IF($S1779="","",INT(($A1779-1)/Kontroll!$B$6)+1)</f>
        <v/>
      </c>
      <c r="C1779" s="7" t="str">
        <f>IF($S1779="","",MOD($A1779-1,Kontroll!$B$6)+1)</f>
        <v/>
      </c>
      <c r="D1779" s="15" t="str">
        <f>IF($S1779="","",INDEX(Transjer!$A$6:$A$125,$B1779))</f>
        <v/>
      </c>
      <c r="E1779" s="15" t="str">
        <f>IF($S1779="","",INDEX(Transjer!$B$6:$B$125,$B1779))</f>
        <v/>
      </c>
      <c r="F1779" s="16" t="str">
        <f>IF($S1779="","",INDEX(Transjer!$C$6:$C$125,$B1779))</f>
        <v/>
      </c>
      <c r="G1779" s="17" t="str">
        <f>IF($S1779="","",INDEX(Skjermingsrenter!$A$6:$A$35,$C1779))</f>
        <v/>
      </c>
      <c r="H1779" s="18" t="str">
        <f>IF($S1779="","",INDEX(Transjer!$D$6:$D$125,$B1779))</f>
        <v/>
      </c>
      <c r="I1779" s="18" t="str">
        <f>IF($S1779="","",INDEX(Transjer!$E$6:$E$125,$B1779))</f>
        <v/>
      </c>
      <c r="J1779" s="19" t="str">
        <f>IF($S1779="","",INDEX(Skjermingsrenter!$B$6:$B$35,$C1779))</f>
        <v/>
      </c>
      <c r="K1779" s="20" t="str">
        <f t="shared" si="217"/>
        <v/>
      </c>
      <c r="L1779" s="21" t="str">
        <f>IF($S1779="","",IF($G1779&lt;YEAR($F1779),0,$H1779*SUMIFS(Utbytter!$D$6:$D$1005,Utbytter!$A$6:$A$1005,$E1779,Utbytter!$B$6:$B$1005,"&gt;="&amp;$K1779,Utbytter!$B$6:$B$1005,"&lt;="&amp;DATE($G1779,12,31))))</f>
        <v/>
      </c>
      <c r="M1779" s="21" t="str">
        <f t="shared" si="223"/>
        <v/>
      </c>
      <c r="N1779" s="21" t="str">
        <f t="shared" si="218"/>
        <v/>
      </c>
      <c r="O1779" s="21" t="str">
        <f t="shared" si="219"/>
        <v/>
      </c>
      <c r="P1779" s="21" t="str">
        <f t="shared" si="220"/>
        <v/>
      </c>
      <c r="Q1779" s="21" t="str">
        <f t="shared" si="221"/>
        <v/>
      </c>
      <c r="R1779" s="21" t="str">
        <f t="shared" si="222"/>
        <v/>
      </c>
      <c r="S1779" s="7" t="str">
        <f>IF(ROW()-5&lt;=Kontroll!$B$8,1,"")</f>
        <v/>
      </c>
    </row>
    <row r="1780" spans="1:19" x14ac:dyDescent="0.2">
      <c r="A1780" s="7" t="str">
        <f t="shared" si="216"/>
        <v/>
      </c>
      <c r="B1780" s="7" t="str">
        <f>IF($S1780="","",INT(($A1780-1)/Kontroll!$B$6)+1)</f>
        <v/>
      </c>
      <c r="C1780" s="7" t="str">
        <f>IF($S1780="","",MOD($A1780-1,Kontroll!$B$6)+1)</f>
        <v/>
      </c>
      <c r="D1780" s="15" t="str">
        <f>IF($S1780="","",INDEX(Transjer!$A$6:$A$125,$B1780))</f>
        <v/>
      </c>
      <c r="E1780" s="15" t="str">
        <f>IF($S1780="","",INDEX(Transjer!$B$6:$B$125,$B1780))</f>
        <v/>
      </c>
      <c r="F1780" s="16" t="str">
        <f>IF($S1780="","",INDEX(Transjer!$C$6:$C$125,$B1780))</f>
        <v/>
      </c>
      <c r="G1780" s="17" t="str">
        <f>IF($S1780="","",INDEX(Skjermingsrenter!$A$6:$A$35,$C1780))</f>
        <v/>
      </c>
      <c r="H1780" s="18" t="str">
        <f>IF($S1780="","",INDEX(Transjer!$D$6:$D$125,$B1780))</f>
        <v/>
      </c>
      <c r="I1780" s="18" t="str">
        <f>IF($S1780="","",INDEX(Transjer!$E$6:$E$125,$B1780))</f>
        <v/>
      </c>
      <c r="J1780" s="19" t="str">
        <f>IF($S1780="","",INDEX(Skjermingsrenter!$B$6:$B$35,$C1780))</f>
        <v/>
      </c>
      <c r="K1780" s="20" t="str">
        <f t="shared" si="217"/>
        <v/>
      </c>
      <c r="L1780" s="21" t="str">
        <f>IF($S1780="","",IF($G1780&lt;YEAR($F1780),0,$H1780*SUMIFS(Utbytter!$D$6:$D$1005,Utbytter!$A$6:$A$1005,$E1780,Utbytter!$B$6:$B$1005,"&gt;="&amp;$K1780,Utbytter!$B$6:$B$1005,"&lt;="&amp;DATE($G1780,12,31))))</f>
        <v/>
      </c>
      <c r="M1780" s="21" t="str">
        <f t="shared" si="223"/>
        <v/>
      </c>
      <c r="N1780" s="21" t="str">
        <f t="shared" si="218"/>
        <v/>
      </c>
      <c r="O1780" s="21" t="str">
        <f t="shared" si="219"/>
        <v/>
      </c>
      <c r="P1780" s="21" t="str">
        <f t="shared" si="220"/>
        <v/>
      </c>
      <c r="Q1780" s="21" t="str">
        <f t="shared" si="221"/>
        <v/>
      </c>
      <c r="R1780" s="21" t="str">
        <f t="shared" si="222"/>
        <v/>
      </c>
      <c r="S1780" s="7" t="str">
        <f>IF(ROW()-5&lt;=Kontroll!$B$8,1,"")</f>
        <v/>
      </c>
    </row>
    <row r="1781" spans="1:19" x14ac:dyDescent="0.2">
      <c r="A1781" s="7" t="str">
        <f t="shared" si="216"/>
        <v/>
      </c>
      <c r="B1781" s="7" t="str">
        <f>IF($S1781="","",INT(($A1781-1)/Kontroll!$B$6)+1)</f>
        <v/>
      </c>
      <c r="C1781" s="7" t="str">
        <f>IF($S1781="","",MOD($A1781-1,Kontroll!$B$6)+1)</f>
        <v/>
      </c>
      <c r="D1781" s="15" t="str">
        <f>IF($S1781="","",INDEX(Transjer!$A$6:$A$125,$B1781))</f>
        <v/>
      </c>
      <c r="E1781" s="15" t="str">
        <f>IF($S1781="","",INDEX(Transjer!$B$6:$B$125,$B1781))</f>
        <v/>
      </c>
      <c r="F1781" s="16" t="str">
        <f>IF($S1781="","",INDEX(Transjer!$C$6:$C$125,$B1781))</f>
        <v/>
      </c>
      <c r="G1781" s="17" t="str">
        <f>IF($S1781="","",INDEX(Skjermingsrenter!$A$6:$A$35,$C1781))</f>
        <v/>
      </c>
      <c r="H1781" s="18" t="str">
        <f>IF($S1781="","",INDEX(Transjer!$D$6:$D$125,$B1781))</f>
        <v/>
      </c>
      <c r="I1781" s="18" t="str">
        <f>IF($S1781="","",INDEX(Transjer!$E$6:$E$125,$B1781))</f>
        <v/>
      </c>
      <c r="J1781" s="19" t="str">
        <f>IF($S1781="","",INDEX(Skjermingsrenter!$B$6:$B$35,$C1781))</f>
        <v/>
      </c>
      <c r="K1781" s="20" t="str">
        <f t="shared" si="217"/>
        <v/>
      </c>
      <c r="L1781" s="21" t="str">
        <f>IF($S1781="","",IF($G1781&lt;YEAR($F1781),0,$H1781*SUMIFS(Utbytter!$D$6:$D$1005,Utbytter!$A$6:$A$1005,$E1781,Utbytter!$B$6:$B$1005,"&gt;="&amp;$K1781,Utbytter!$B$6:$B$1005,"&lt;="&amp;DATE($G1781,12,31))))</f>
        <v/>
      </c>
      <c r="M1781" s="21" t="str">
        <f t="shared" si="223"/>
        <v/>
      </c>
      <c r="N1781" s="21" t="str">
        <f t="shared" si="218"/>
        <v/>
      </c>
      <c r="O1781" s="21" t="str">
        <f t="shared" si="219"/>
        <v/>
      </c>
      <c r="P1781" s="21" t="str">
        <f t="shared" si="220"/>
        <v/>
      </c>
      <c r="Q1781" s="21" t="str">
        <f t="shared" si="221"/>
        <v/>
      </c>
      <c r="R1781" s="21" t="str">
        <f t="shared" si="222"/>
        <v/>
      </c>
      <c r="S1781" s="7" t="str">
        <f>IF(ROW()-5&lt;=Kontroll!$B$8,1,"")</f>
        <v/>
      </c>
    </row>
    <row r="1782" spans="1:19" x14ac:dyDescent="0.2">
      <c r="A1782" s="7" t="str">
        <f t="shared" si="216"/>
        <v/>
      </c>
      <c r="B1782" s="7" t="str">
        <f>IF($S1782="","",INT(($A1782-1)/Kontroll!$B$6)+1)</f>
        <v/>
      </c>
      <c r="C1782" s="7" t="str">
        <f>IF($S1782="","",MOD($A1782-1,Kontroll!$B$6)+1)</f>
        <v/>
      </c>
      <c r="D1782" s="15" t="str">
        <f>IF($S1782="","",INDEX(Transjer!$A$6:$A$125,$B1782))</f>
        <v/>
      </c>
      <c r="E1782" s="15" t="str">
        <f>IF($S1782="","",INDEX(Transjer!$B$6:$B$125,$B1782))</f>
        <v/>
      </c>
      <c r="F1782" s="16" t="str">
        <f>IF($S1782="","",INDEX(Transjer!$C$6:$C$125,$B1782))</f>
        <v/>
      </c>
      <c r="G1782" s="17" t="str">
        <f>IF($S1782="","",INDEX(Skjermingsrenter!$A$6:$A$35,$C1782))</f>
        <v/>
      </c>
      <c r="H1782" s="18" t="str">
        <f>IF($S1782="","",INDEX(Transjer!$D$6:$D$125,$B1782))</f>
        <v/>
      </c>
      <c r="I1782" s="18" t="str">
        <f>IF($S1782="","",INDEX(Transjer!$E$6:$E$125,$B1782))</f>
        <v/>
      </c>
      <c r="J1782" s="19" t="str">
        <f>IF($S1782="","",INDEX(Skjermingsrenter!$B$6:$B$35,$C1782))</f>
        <v/>
      </c>
      <c r="K1782" s="20" t="str">
        <f t="shared" si="217"/>
        <v/>
      </c>
      <c r="L1782" s="21" t="str">
        <f>IF($S1782="","",IF($G1782&lt;YEAR($F1782),0,$H1782*SUMIFS(Utbytter!$D$6:$D$1005,Utbytter!$A$6:$A$1005,$E1782,Utbytter!$B$6:$B$1005,"&gt;="&amp;$K1782,Utbytter!$B$6:$B$1005,"&lt;="&amp;DATE($G1782,12,31))))</f>
        <v/>
      </c>
      <c r="M1782" s="21" t="str">
        <f t="shared" si="223"/>
        <v/>
      </c>
      <c r="N1782" s="21" t="str">
        <f t="shared" si="218"/>
        <v/>
      </c>
      <c r="O1782" s="21" t="str">
        <f t="shared" si="219"/>
        <v/>
      </c>
      <c r="P1782" s="21" t="str">
        <f t="shared" si="220"/>
        <v/>
      </c>
      <c r="Q1782" s="21" t="str">
        <f t="shared" si="221"/>
        <v/>
      </c>
      <c r="R1782" s="21" t="str">
        <f t="shared" si="222"/>
        <v/>
      </c>
      <c r="S1782" s="7" t="str">
        <f>IF(ROW()-5&lt;=Kontroll!$B$8,1,"")</f>
        <v/>
      </c>
    </row>
    <row r="1783" spans="1:19" x14ac:dyDescent="0.2">
      <c r="A1783" s="7" t="str">
        <f t="shared" si="216"/>
        <v/>
      </c>
      <c r="B1783" s="7" t="str">
        <f>IF($S1783="","",INT(($A1783-1)/Kontroll!$B$6)+1)</f>
        <v/>
      </c>
      <c r="C1783" s="7" t="str">
        <f>IF($S1783="","",MOD($A1783-1,Kontroll!$B$6)+1)</f>
        <v/>
      </c>
      <c r="D1783" s="15" t="str">
        <f>IF($S1783="","",INDEX(Transjer!$A$6:$A$125,$B1783))</f>
        <v/>
      </c>
      <c r="E1783" s="15" t="str">
        <f>IF($S1783="","",INDEX(Transjer!$B$6:$B$125,$B1783))</f>
        <v/>
      </c>
      <c r="F1783" s="16" t="str">
        <f>IF($S1783="","",INDEX(Transjer!$C$6:$C$125,$B1783))</f>
        <v/>
      </c>
      <c r="G1783" s="17" t="str">
        <f>IF($S1783="","",INDEX(Skjermingsrenter!$A$6:$A$35,$C1783))</f>
        <v/>
      </c>
      <c r="H1783" s="18" t="str">
        <f>IF($S1783="","",INDEX(Transjer!$D$6:$D$125,$B1783))</f>
        <v/>
      </c>
      <c r="I1783" s="18" t="str">
        <f>IF($S1783="","",INDEX(Transjer!$E$6:$E$125,$B1783))</f>
        <v/>
      </c>
      <c r="J1783" s="19" t="str">
        <f>IF($S1783="","",INDEX(Skjermingsrenter!$B$6:$B$35,$C1783))</f>
        <v/>
      </c>
      <c r="K1783" s="20" t="str">
        <f t="shared" si="217"/>
        <v/>
      </c>
      <c r="L1783" s="21" t="str">
        <f>IF($S1783="","",IF($G1783&lt;YEAR($F1783),0,$H1783*SUMIFS(Utbytter!$D$6:$D$1005,Utbytter!$A$6:$A$1005,$E1783,Utbytter!$B$6:$B$1005,"&gt;="&amp;$K1783,Utbytter!$B$6:$B$1005,"&lt;="&amp;DATE($G1783,12,31))))</f>
        <v/>
      </c>
      <c r="M1783" s="21" t="str">
        <f t="shared" si="223"/>
        <v/>
      </c>
      <c r="N1783" s="21" t="str">
        <f t="shared" si="218"/>
        <v/>
      </c>
      <c r="O1783" s="21" t="str">
        <f t="shared" si="219"/>
        <v/>
      </c>
      <c r="P1783" s="21" t="str">
        <f t="shared" si="220"/>
        <v/>
      </c>
      <c r="Q1783" s="21" t="str">
        <f t="shared" si="221"/>
        <v/>
      </c>
      <c r="R1783" s="21" t="str">
        <f t="shared" si="222"/>
        <v/>
      </c>
      <c r="S1783" s="7" t="str">
        <f>IF(ROW()-5&lt;=Kontroll!$B$8,1,"")</f>
        <v/>
      </c>
    </row>
    <row r="1784" spans="1:19" x14ac:dyDescent="0.2">
      <c r="A1784" s="7" t="str">
        <f t="shared" si="216"/>
        <v/>
      </c>
      <c r="B1784" s="7" t="str">
        <f>IF($S1784="","",INT(($A1784-1)/Kontroll!$B$6)+1)</f>
        <v/>
      </c>
      <c r="C1784" s="7" t="str">
        <f>IF($S1784="","",MOD($A1784-1,Kontroll!$B$6)+1)</f>
        <v/>
      </c>
      <c r="D1784" s="15" t="str">
        <f>IF($S1784="","",INDEX(Transjer!$A$6:$A$125,$B1784))</f>
        <v/>
      </c>
      <c r="E1784" s="15" t="str">
        <f>IF($S1784="","",INDEX(Transjer!$B$6:$B$125,$B1784))</f>
        <v/>
      </c>
      <c r="F1784" s="16" t="str">
        <f>IF($S1784="","",INDEX(Transjer!$C$6:$C$125,$B1784))</f>
        <v/>
      </c>
      <c r="G1784" s="17" t="str">
        <f>IF($S1784="","",INDEX(Skjermingsrenter!$A$6:$A$35,$C1784))</f>
        <v/>
      </c>
      <c r="H1784" s="18" t="str">
        <f>IF($S1784="","",INDEX(Transjer!$D$6:$D$125,$B1784))</f>
        <v/>
      </c>
      <c r="I1784" s="18" t="str">
        <f>IF($S1784="","",INDEX(Transjer!$E$6:$E$125,$B1784))</f>
        <v/>
      </c>
      <c r="J1784" s="19" t="str">
        <f>IF($S1784="","",INDEX(Skjermingsrenter!$B$6:$B$35,$C1784))</f>
        <v/>
      </c>
      <c r="K1784" s="20" t="str">
        <f t="shared" si="217"/>
        <v/>
      </c>
      <c r="L1784" s="21" t="str">
        <f>IF($S1784="","",IF($G1784&lt;YEAR($F1784),0,$H1784*SUMIFS(Utbytter!$D$6:$D$1005,Utbytter!$A$6:$A$1005,$E1784,Utbytter!$B$6:$B$1005,"&gt;="&amp;$K1784,Utbytter!$B$6:$B$1005,"&lt;="&amp;DATE($G1784,12,31))))</f>
        <v/>
      </c>
      <c r="M1784" s="21" t="str">
        <f t="shared" si="223"/>
        <v/>
      </c>
      <c r="N1784" s="21" t="str">
        <f t="shared" si="218"/>
        <v/>
      </c>
      <c r="O1784" s="21" t="str">
        <f t="shared" si="219"/>
        <v/>
      </c>
      <c r="P1784" s="21" t="str">
        <f t="shared" si="220"/>
        <v/>
      </c>
      <c r="Q1784" s="21" t="str">
        <f t="shared" si="221"/>
        <v/>
      </c>
      <c r="R1784" s="21" t="str">
        <f t="shared" si="222"/>
        <v/>
      </c>
      <c r="S1784" s="7" t="str">
        <f>IF(ROW()-5&lt;=Kontroll!$B$8,1,"")</f>
        <v/>
      </c>
    </row>
    <row r="1785" spans="1:19" x14ac:dyDescent="0.2">
      <c r="A1785" s="7" t="str">
        <f t="shared" si="216"/>
        <v/>
      </c>
      <c r="B1785" s="7" t="str">
        <f>IF($S1785="","",INT(($A1785-1)/Kontroll!$B$6)+1)</f>
        <v/>
      </c>
      <c r="C1785" s="7" t="str">
        <f>IF($S1785="","",MOD($A1785-1,Kontroll!$B$6)+1)</f>
        <v/>
      </c>
      <c r="D1785" s="15" t="str">
        <f>IF($S1785="","",INDEX(Transjer!$A$6:$A$125,$B1785))</f>
        <v/>
      </c>
      <c r="E1785" s="15" t="str">
        <f>IF($S1785="","",INDEX(Transjer!$B$6:$B$125,$B1785))</f>
        <v/>
      </c>
      <c r="F1785" s="16" t="str">
        <f>IF($S1785="","",INDEX(Transjer!$C$6:$C$125,$B1785))</f>
        <v/>
      </c>
      <c r="G1785" s="17" t="str">
        <f>IF($S1785="","",INDEX(Skjermingsrenter!$A$6:$A$35,$C1785))</f>
        <v/>
      </c>
      <c r="H1785" s="18" t="str">
        <f>IF($S1785="","",INDEX(Transjer!$D$6:$D$125,$B1785))</f>
        <v/>
      </c>
      <c r="I1785" s="18" t="str">
        <f>IF($S1785="","",INDEX(Transjer!$E$6:$E$125,$B1785))</f>
        <v/>
      </c>
      <c r="J1785" s="19" t="str">
        <f>IF($S1785="","",INDEX(Skjermingsrenter!$B$6:$B$35,$C1785))</f>
        <v/>
      </c>
      <c r="K1785" s="20" t="str">
        <f t="shared" si="217"/>
        <v/>
      </c>
      <c r="L1785" s="21" t="str">
        <f>IF($S1785="","",IF($G1785&lt;YEAR($F1785),0,$H1785*SUMIFS(Utbytter!$D$6:$D$1005,Utbytter!$A$6:$A$1005,$E1785,Utbytter!$B$6:$B$1005,"&gt;="&amp;$K1785,Utbytter!$B$6:$B$1005,"&lt;="&amp;DATE($G1785,12,31))))</f>
        <v/>
      </c>
      <c r="M1785" s="21" t="str">
        <f t="shared" si="223"/>
        <v/>
      </c>
      <c r="N1785" s="21" t="str">
        <f t="shared" si="218"/>
        <v/>
      </c>
      <c r="O1785" s="21" t="str">
        <f t="shared" si="219"/>
        <v/>
      </c>
      <c r="P1785" s="21" t="str">
        <f t="shared" si="220"/>
        <v/>
      </c>
      <c r="Q1785" s="21" t="str">
        <f t="shared" si="221"/>
        <v/>
      </c>
      <c r="R1785" s="21" t="str">
        <f t="shared" si="222"/>
        <v/>
      </c>
      <c r="S1785" s="7" t="str">
        <f>IF(ROW()-5&lt;=Kontroll!$B$8,1,"")</f>
        <v/>
      </c>
    </row>
    <row r="1786" spans="1:19" x14ac:dyDescent="0.2">
      <c r="A1786" s="7" t="str">
        <f t="shared" si="216"/>
        <v/>
      </c>
      <c r="B1786" s="7" t="str">
        <f>IF($S1786="","",INT(($A1786-1)/Kontroll!$B$6)+1)</f>
        <v/>
      </c>
      <c r="C1786" s="7" t="str">
        <f>IF($S1786="","",MOD($A1786-1,Kontroll!$B$6)+1)</f>
        <v/>
      </c>
      <c r="D1786" s="15" t="str">
        <f>IF($S1786="","",INDEX(Transjer!$A$6:$A$125,$B1786))</f>
        <v/>
      </c>
      <c r="E1786" s="15" t="str">
        <f>IF($S1786="","",INDEX(Transjer!$B$6:$B$125,$B1786))</f>
        <v/>
      </c>
      <c r="F1786" s="16" t="str">
        <f>IF($S1786="","",INDEX(Transjer!$C$6:$C$125,$B1786))</f>
        <v/>
      </c>
      <c r="G1786" s="17" t="str">
        <f>IF($S1786="","",INDEX(Skjermingsrenter!$A$6:$A$35,$C1786))</f>
        <v/>
      </c>
      <c r="H1786" s="18" t="str">
        <f>IF($S1786="","",INDEX(Transjer!$D$6:$D$125,$B1786))</f>
        <v/>
      </c>
      <c r="I1786" s="18" t="str">
        <f>IF($S1786="","",INDEX(Transjer!$E$6:$E$125,$B1786))</f>
        <v/>
      </c>
      <c r="J1786" s="19" t="str">
        <f>IF($S1786="","",INDEX(Skjermingsrenter!$B$6:$B$35,$C1786))</f>
        <v/>
      </c>
      <c r="K1786" s="20" t="str">
        <f t="shared" si="217"/>
        <v/>
      </c>
      <c r="L1786" s="21" t="str">
        <f>IF($S1786="","",IF($G1786&lt;YEAR($F1786),0,$H1786*SUMIFS(Utbytter!$D$6:$D$1005,Utbytter!$A$6:$A$1005,$E1786,Utbytter!$B$6:$B$1005,"&gt;="&amp;$K1786,Utbytter!$B$6:$B$1005,"&lt;="&amp;DATE($G1786,12,31))))</f>
        <v/>
      </c>
      <c r="M1786" s="21" t="str">
        <f t="shared" si="223"/>
        <v/>
      </c>
      <c r="N1786" s="21" t="str">
        <f t="shared" si="218"/>
        <v/>
      </c>
      <c r="O1786" s="21" t="str">
        <f t="shared" si="219"/>
        <v/>
      </c>
      <c r="P1786" s="21" t="str">
        <f t="shared" si="220"/>
        <v/>
      </c>
      <c r="Q1786" s="21" t="str">
        <f t="shared" si="221"/>
        <v/>
      </c>
      <c r="R1786" s="21" t="str">
        <f t="shared" si="222"/>
        <v/>
      </c>
      <c r="S1786" s="7" t="str">
        <f>IF(ROW()-5&lt;=Kontroll!$B$8,1,"")</f>
        <v/>
      </c>
    </row>
    <row r="1787" spans="1:19" x14ac:dyDescent="0.2">
      <c r="A1787" s="7" t="str">
        <f t="shared" si="216"/>
        <v/>
      </c>
      <c r="B1787" s="7" t="str">
        <f>IF($S1787="","",INT(($A1787-1)/Kontroll!$B$6)+1)</f>
        <v/>
      </c>
      <c r="C1787" s="7" t="str">
        <f>IF($S1787="","",MOD($A1787-1,Kontroll!$B$6)+1)</f>
        <v/>
      </c>
      <c r="D1787" s="15" t="str">
        <f>IF($S1787="","",INDEX(Transjer!$A$6:$A$125,$B1787))</f>
        <v/>
      </c>
      <c r="E1787" s="15" t="str">
        <f>IF($S1787="","",INDEX(Transjer!$B$6:$B$125,$B1787))</f>
        <v/>
      </c>
      <c r="F1787" s="16" t="str">
        <f>IF($S1787="","",INDEX(Transjer!$C$6:$C$125,$B1787))</f>
        <v/>
      </c>
      <c r="G1787" s="17" t="str">
        <f>IF($S1787="","",INDEX(Skjermingsrenter!$A$6:$A$35,$C1787))</f>
        <v/>
      </c>
      <c r="H1787" s="18" t="str">
        <f>IF($S1787="","",INDEX(Transjer!$D$6:$D$125,$B1787))</f>
        <v/>
      </c>
      <c r="I1787" s="18" t="str">
        <f>IF($S1787="","",INDEX(Transjer!$E$6:$E$125,$B1787))</f>
        <v/>
      </c>
      <c r="J1787" s="19" t="str">
        <f>IF($S1787="","",INDEX(Skjermingsrenter!$B$6:$B$35,$C1787))</f>
        <v/>
      </c>
      <c r="K1787" s="20" t="str">
        <f t="shared" si="217"/>
        <v/>
      </c>
      <c r="L1787" s="21" t="str">
        <f>IF($S1787="","",IF($G1787&lt;YEAR($F1787),0,$H1787*SUMIFS(Utbytter!$D$6:$D$1005,Utbytter!$A$6:$A$1005,$E1787,Utbytter!$B$6:$B$1005,"&gt;="&amp;$K1787,Utbytter!$B$6:$B$1005,"&lt;="&amp;DATE($G1787,12,31))))</f>
        <v/>
      </c>
      <c r="M1787" s="21" t="str">
        <f t="shared" si="223"/>
        <v/>
      </c>
      <c r="N1787" s="21" t="str">
        <f t="shared" si="218"/>
        <v/>
      </c>
      <c r="O1787" s="21" t="str">
        <f t="shared" si="219"/>
        <v/>
      </c>
      <c r="P1787" s="21" t="str">
        <f t="shared" si="220"/>
        <v/>
      </c>
      <c r="Q1787" s="21" t="str">
        <f t="shared" si="221"/>
        <v/>
      </c>
      <c r="R1787" s="21" t="str">
        <f t="shared" si="222"/>
        <v/>
      </c>
      <c r="S1787" s="7" t="str">
        <f>IF(ROW()-5&lt;=Kontroll!$B$8,1,"")</f>
        <v/>
      </c>
    </row>
    <row r="1788" spans="1:19" x14ac:dyDescent="0.2">
      <c r="A1788" s="7" t="str">
        <f t="shared" si="216"/>
        <v/>
      </c>
      <c r="B1788" s="7" t="str">
        <f>IF($S1788="","",INT(($A1788-1)/Kontroll!$B$6)+1)</f>
        <v/>
      </c>
      <c r="C1788" s="7" t="str">
        <f>IF($S1788="","",MOD($A1788-1,Kontroll!$B$6)+1)</f>
        <v/>
      </c>
      <c r="D1788" s="15" t="str">
        <f>IF($S1788="","",INDEX(Transjer!$A$6:$A$125,$B1788))</f>
        <v/>
      </c>
      <c r="E1788" s="15" t="str">
        <f>IF($S1788="","",INDEX(Transjer!$B$6:$B$125,$B1788))</f>
        <v/>
      </c>
      <c r="F1788" s="16" t="str">
        <f>IF($S1788="","",INDEX(Transjer!$C$6:$C$125,$B1788))</f>
        <v/>
      </c>
      <c r="G1788" s="17" t="str">
        <f>IF($S1788="","",INDEX(Skjermingsrenter!$A$6:$A$35,$C1788))</f>
        <v/>
      </c>
      <c r="H1788" s="18" t="str">
        <f>IF($S1788="","",INDEX(Transjer!$D$6:$D$125,$B1788))</f>
        <v/>
      </c>
      <c r="I1788" s="18" t="str">
        <f>IF($S1788="","",INDEX(Transjer!$E$6:$E$125,$B1788))</f>
        <v/>
      </c>
      <c r="J1788" s="19" t="str">
        <f>IF($S1788="","",INDEX(Skjermingsrenter!$B$6:$B$35,$C1788))</f>
        <v/>
      </c>
      <c r="K1788" s="20" t="str">
        <f t="shared" si="217"/>
        <v/>
      </c>
      <c r="L1788" s="21" t="str">
        <f>IF($S1788="","",IF($G1788&lt;YEAR($F1788),0,$H1788*SUMIFS(Utbytter!$D$6:$D$1005,Utbytter!$A$6:$A$1005,$E1788,Utbytter!$B$6:$B$1005,"&gt;="&amp;$K1788,Utbytter!$B$6:$B$1005,"&lt;="&amp;DATE($G1788,12,31))))</f>
        <v/>
      </c>
      <c r="M1788" s="21" t="str">
        <f t="shared" si="223"/>
        <v/>
      </c>
      <c r="N1788" s="21" t="str">
        <f t="shared" si="218"/>
        <v/>
      </c>
      <c r="O1788" s="21" t="str">
        <f t="shared" si="219"/>
        <v/>
      </c>
      <c r="P1788" s="21" t="str">
        <f t="shared" si="220"/>
        <v/>
      </c>
      <c r="Q1788" s="21" t="str">
        <f t="shared" si="221"/>
        <v/>
      </c>
      <c r="R1788" s="21" t="str">
        <f t="shared" si="222"/>
        <v/>
      </c>
      <c r="S1788" s="7" t="str">
        <f>IF(ROW()-5&lt;=Kontroll!$B$8,1,"")</f>
        <v/>
      </c>
    </row>
    <row r="1789" spans="1:19" x14ac:dyDescent="0.2">
      <c r="A1789" s="7" t="str">
        <f t="shared" si="216"/>
        <v/>
      </c>
      <c r="B1789" s="7" t="str">
        <f>IF($S1789="","",INT(($A1789-1)/Kontroll!$B$6)+1)</f>
        <v/>
      </c>
      <c r="C1789" s="7" t="str">
        <f>IF($S1789="","",MOD($A1789-1,Kontroll!$B$6)+1)</f>
        <v/>
      </c>
      <c r="D1789" s="15" t="str">
        <f>IF($S1789="","",INDEX(Transjer!$A$6:$A$125,$B1789))</f>
        <v/>
      </c>
      <c r="E1789" s="15" t="str">
        <f>IF($S1789="","",INDEX(Transjer!$B$6:$B$125,$B1789))</f>
        <v/>
      </c>
      <c r="F1789" s="16" t="str">
        <f>IF($S1789="","",INDEX(Transjer!$C$6:$C$125,$B1789))</f>
        <v/>
      </c>
      <c r="G1789" s="17" t="str">
        <f>IF($S1789="","",INDEX(Skjermingsrenter!$A$6:$A$35,$C1789))</f>
        <v/>
      </c>
      <c r="H1789" s="18" t="str">
        <f>IF($S1789="","",INDEX(Transjer!$D$6:$D$125,$B1789))</f>
        <v/>
      </c>
      <c r="I1789" s="18" t="str">
        <f>IF($S1789="","",INDEX(Transjer!$E$6:$E$125,$B1789))</f>
        <v/>
      </c>
      <c r="J1789" s="19" t="str">
        <f>IF($S1789="","",INDEX(Skjermingsrenter!$B$6:$B$35,$C1789))</f>
        <v/>
      </c>
      <c r="K1789" s="20" t="str">
        <f t="shared" si="217"/>
        <v/>
      </c>
      <c r="L1789" s="21" t="str">
        <f>IF($S1789="","",IF($G1789&lt;YEAR($F1789),0,$H1789*SUMIFS(Utbytter!$D$6:$D$1005,Utbytter!$A$6:$A$1005,$E1789,Utbytter!$B$6:$B$1005,"&gt;="&amp;$K1789,Utbytter!$B$6:$B$1005,"&lt;="&amp;DATE($G1789,12,31))))</f>
        <v/>
      </c>
      <c r="M1789" s="21" t="str">
        <f t="shared" si="223"/>
        <v/>
      </c>
      <c r="N1789" s="21" t="str">
        <f t="shared" si="218"/>
        <v/>
      </c>
      <c r="O1789" s="21" t="str">
        <f t="shared" si="219"/>
        <v/>
      </c>
      <c r="P1789" s="21" t="str">
        <f t="shared" si="220"/>
        <v/>
      </c>
      <c r="Q1789" s="21" t="str">
        <f t="shared" si="221"/>
        <v/>
      </c>
      <c r="R1789" s="21" t="str">
        <f t="shared" si="222"/>
        <v/>
      </c>
      <c r="S1789" s="7" t="str">
        <f>IF(ROW()-5&lt;=Kontroll!$B$8,1,"")</f>
        <v/>
      </c>
    </row>
    <row r="1790" spans="1:19" x14ac:dyDescent="0.2">
      <c r="A1790" s="7" t="str">
        <f t="shared" si="216"/>
        <v/>
      </c>
      <c r="B1790" s="7" t="str">
        <f>IF($S1790="","",INT(($A1790-1)/Kontroll!$B$6)+1)</f>
        <v/>
      </c>
      <c r="C1790" s="7" t="str">
        <f>IF($S1790="","",MOD($A1790-1,Kontroll!$B$6)+1)</f>
        <v/>
      </c>
      <c r="D1790" s="15" t="str">
        <f>IF($S1790="","",INDEX(Transjer!$A$6:$A$125,$B1790))</f>
        <v/>
      </c>
      <c r="E1790" s="15" t="str">
        <f>IF($S1790="","",INDEX(Transjer!$B$6:$B$125,$B1790))</f>
        <v/>
      </c>
      <c r="F1790" s="16" t="str">
        <f>IF($S1790="","",INDEX(Transjer!$C$6:$C$125,$B1790))</f>
        <v/>
      </c>
      <c r="G1790" s="17" t="str">
        <f>IF($S1790="","",INDEX(Skjermingsrenter!$A$6:$A$35,$C1790))</f>
        <v/>
      </c>
      <c r="H1790" s="18" t="str">
        <f>IF($S1790="","",INDEX(Transjer!$D$6:$D$125,$B1790))</f>
        <v/>
      </c>
      <c r="I1790" s="18" t="str">
        <f>IF($S1790="","",INDEX(Transjer!$E$6:$E$125,$B1790))</f>
        <v/>
      </c>
      <c r="J1790" s="19" t="str">
        <f>IF($S1790="","",INDEX(Skjermingsrenter!$B$6:$B$35,$C1790))</f>
        <v/>
      </c>
      <c r="K1790" s="20" t="str">
        <f t="shared" si="217"/>
        <v/>
      </c>
      <c r="L1790" s="21" t="str">
        <f>IF($S1790="","",IF($G1790&lt;YEAR($F1790),0,$H1790*SUMIFS(Utbytter!$D$6:$D$1005,Utbytter!$A$6:$A$1005,$E1790,Utbytter!$B$6:$B$1005,"&gt;="&amp;$K1790,Utbytter!$B$6:$B$1005,"&lt;="&amp;DATE($G1790,12,31))))</f>
        <v/>
      </c>
      <c r="M1790" s="21" t="str">
        <f t="shared" si="223"/>
        <v/>
      </c>
      <c r="N1790" s="21" t="str">
        <f t="shared" si="218"/>
        <v/>
      </c>
      <c r="O1790" s="21" t="str">
        <f t="shared" si="219"/>
        <v/>
      </c>
      <c r="P1790" s="21" t="str">
        <f t="shared" si="220"/>
        <v/>
      </c>
      <c r="Q1790" s="21" t="str">
        <f t="shared" si="221"/>
        <v/>
      </c>
      <c r="R1790" s="21" t="str">
        <f t="shared" si="222"/>
        <v/>
      </c>
      <c r="S1790" s="7" t="str">
        <f>IF(ROW()-5&lt;=Kontroll!$B$8,1,"")</f>
        <v/>
      </c>
    </row>
    <row r="1791" spans="1:19" x14ac:dyDescent="0.2">
      <c r="A1791" s="7" t="str">
        <f t="shared" si="216"/>
        <v/>
      </c>
      <c r="B1791" s="7" t="str">
        <f>IF($S1791="","",INT(($A1791-1)/Kontroll!$B$6)+1)</f>
        <v/>
      </c>
      <c r="C1791" s="7" t="str">
        <f>IF($S1791="","",MOD($A1791-1,Kontroll!$B$6)+1)</f>
        <v/>
      </c>
      <c r="D1791" s="15" t="str">
        <f>IF($S1791="","",INDEX(Transjer!$A$6:$A$125,$B1791))</f>
        <v/>
      </c>
      <c r="E1791" s="15" t="str">
        <f>IF($S1791="","",INDEX(Transjer!$B$6:$B$125,$B1791))</f>
        <v/>
      </c>
      <c r="F1791" s="16" t="str">
        <f>IF($S1791="","",INDEX(Transjer!$C$6:$C$125,$B1791))</f>
        <v/>
      </c>
      <c r="G1791" s="17" t="str">
        <f>IF($S1791="","",INDEX(Skjermingsrenter!$A$6:$A$35,$C1791))</f>
        <v/>
      </c>
      <c r="H1791" s="18" t="str">
        <f>IF($S1791="","",INDEX(Transjer!$D$6:$D$125,$B1791))</f>
        <v/>
      </c>
      <c r="I1791" s="18" t="str">
        <f>IF($S1791="","",INDEX(Transjer!$E$6:$E$125,$B1791))</f>
        <v/>
      </c>
      <c r="J1791" s="19" t="str">
        <f>IF($S1791="","",INDEX(Skjermingsrenter!$B$6:$B$35,$C1791))</f>
        <v/>
      </c>
      <c r="K1791" s="20" t="str">
        <f t="shared" si="217"/>
        <v/>
      </c>
      <c r="L1791" s="21" t="str">
        <f>IF($S1791="","",IF($G1791&lt;YEAR($F1791),0,$H1791*SUMIFS(Utbytter!$D$6:$D$1005,Utbytter!$A$6:$A$1005,$E1791,Utbytter!$B$6:$B$1005,"&gt;="&amp;$K1791,Utbytter!$B$6:$B$1005,"&lt;="&amp;DATE($G1791,12,31))))</f>
        <v/>
      </c>
      <c r="M1791" s="21" t="str">
        <f t="shared" si="223"/>
        <v/>
      </c>
      <c r="N1791" s="21" t="str">
        <f t="shared" si="218"/>
        <v/>
      </c>
      <c r="O1791" s="21" t="str">
        <f t="shared" si="219"/>
        <v/>
      </c>
      <c r="P1791" s="21" t="str">
        <f t="shared" si="220"/>
        <v/>
      </c>
      <c r="Q1791" s="21" t="str">
        <f t="shared" si="221"/>
        <v/>
      </c>
      <c r="R1791" s="21" t="str">
        <f t="shared" si="222"/>
        <v/>
      </c>
      <c r="S1791" s="7" t="str">
        <f>IF(ROW()-5&lt;=Kontroll!$B$8,1,"")</f>
        <v/>
      </c>
    </row>
    <row r="1792" spans="1:19" x14ac:dyDescent="0.2">
      <c r="A1792" s="7" t="str">
        <f t="shared" si="216"/>
        <v/>
      </c>
      <c r="B1792" s="7" t="str">
        <f>IF($S1792="","",INT(($A1792-1)/Kontroll!$B$6)+1)</f>
        <v/>
      </c>
      <c r="C1792" s="7" t="str">
        <f>IF($S1792="","",MOD($A1792-1,Kontroll!$B$6)+1)</f>
        <v/>
      </c>
      <c r="D1792" s="15" t="str">
        <f>IF($S1792="","",INDEX(Transjer!$A$6:$A$125,$B1792))</f>
        <v/>
      </c>
      <c r="E1792" s="15" t="str">
        <f>IF($S1792="","",INDEX(Transjer!$B$6:$B$125,$B1792))</f>
        <v/>
      </c>
      <c r="F1792" s="16" t="str">
        <f>IF($S1792="","",INDEX(Transjer!$C$6:$C$125,$B1792))</f>
        <v/>
      </c>
      <c r="G1792" s="17" t="str">
        <f>IF($S1792="","",INDEX(Skjermingsrenter!$A$6:$A$35,$C1792))</f>
        <v/>
      </c>
      <c r="H1792" s="18" t="str">
        <f>IF($S1792="","",INDEX(Transjer!$D$6:$D$125,$B1792))</f>
        <v/>
      </c>
      <c r="I1792" s="18" t="str">
        <f>IF($S1792="","",INDEX(Transjer!$E$6:$E$125,$B1792))</f>
        <v/>
      </c>
      <c r="J1792" s="19" t="str">
        <f>IF($S1792="","",INDEX(Skjermingsrenter!$B$6:$B$35,$C1792))</f>
        <v/>
      </c>
      <c r="K1792" s="20" t="str">
        <f t="shared" si="217"/>
        <v/>
      </c>
      <c r="L1792" s="21" t="str">
        <f>IF($S1792="","",IF($G1792&lt;YEAR($F1792),0,$H1792*SUMIFS(Utbytter!$D$6:$D$1005,Utbytter!$A$6:$A$1005,$E1792,Utbytter!$B$6:$B$1005,"&gt;="&amp;$K1792,Utbytter!$B$6:$B$1005,"&lt;="&amp;DATE($G1792,12,31))))</f>
        <v/>
      </c>
      <c r="M1792" s="21" t="str">
        <f t="shared" si="223"/>
        <v/>
      </c>
      <c r="N1792" s="21" t="str">
        <f t="shared" si="218"/>
        <v/>
      </c>
      <c r="O1792" s="21" t="str">
        <f t="shared" si="219"/>
        <v/>
      </c>
      <c r="P1792" s="21" t="str">
        <f t="shared" si="220"/>
        <v/>
      </c>
      <c r="Q1792" s="21" t="str">
        <f t="shared" si="221"/>
        <v/>
      </c>
      <c r="R1792" s="21" t="str">
        <f t="shared" si="222"/>
        <v/>
      </c>
      <c r="S1792" s="7" t="str">
        <f>IF(ROW()-5&lt;=Kontroll!$B$8,1,"")</f>
        <v/>
      </c>
    </row>
    <row r="1793" spans="1:19" x14ac:dyDescent="0.2">
      <c r="A1793" s="7" t="str">
        <f t="shared" si="216"/>
        <v/>
      </c>
      <c r="B1793" s="7" t="str">
        <f>IF($S1793="","",INT(($A1793-1)/Kontroll!$B$6)+1)</f>
        <v/>
      </c>
      <c r="C1793" s="7" t="str">
        <f>IF($S1793="","",MOD($A1793-1,Kontroll!$B$6)+1)</f>
        <v/>
      </c>
      <c r="D1793" s="15" t="str">
        <f>IF($S1793="","",INDEX(Transjer!$A$6:$A$125,$B1793))</f>
        <v/>
      </c>
      <c r="E1793" s="15" t="str">
        <f>IF($S1793="","",INDEX(Transjer!$B$6:$B$125,$B1793))</f>
        <v/>
      </c>
      <c r="F1793" s="16" t="str">
        <f>IF($S1793="","",INDEX(Transjer!$C$6:$C$125,$B1793))</f>
        <v/>
      </c>
      <c r="G1793" s="17" t="str">
        <f>IF($S1793="","",INDEX(Skjermingsrenter!$A$6:$A$35,$C1793))</f>
        <v/>
      </c>
      <c r="H1793" s="18" t="str">
        <f>IF($S1793="","",INDEX(Transjer!$D$6:$D$125,$B1793))</f>
        <v/>
      </c>
      <c r="I1793" s="18" t="str">
        <f>IF($S1793="","",INDEX(Transjer!$E$6:$E$125,$B1793))</f>
        <v/>
      </c>
      <c r="J1793" s="19" t="str">
        <f>IF($S1793="","",INDEX(Skjermingsrenter!$B$6:$B$35,$C1793))</f>
        <v/>
      </c>
      <c r="K1793" s="20" t="str">
        <f t="shared" si="217"/>
        <v/>
      </c>
      <c r="L1793" s="21" t="str">
        <f>IF($S1793="","",IF($G1793&lt;YEAR($F1793),0,$H1793*SUMIFS(Utbytter!$D$6:$D$1005,Utbytter!$A$6:$A$1005,$E1793,Utbytter!$B$6:$B$1005,"&gt;="&amp;$K1793,Utbytter!$B$6:$B$1005,"&lt;="&amp;DATE($G1793,12,31))))</f>
        <v/>
      </c>
      <c r="M1793" s="21" t="str">
        <f t="shared" si="223"/>
        <v/>
      </c>
      <c r="N1793" s="21" t="str">
        <f t="shared" si="218"/>
        <v/>
      </c>
      <c r="O1793" s="21" t="str">
        <f t="shared" si="219"/>
        <v/>
      </c>
      <c r="P1793" s="21" t="str">
        <f t="shared" si="220"/>
        <v/>
      </c>
      <c r="Q1793" s="21" t="str">
        <f t="shared" si="221"/>
        <v/>
      </c>
      <c r="R1793" s="21" t="str">
        <f t="shared" si="222"/>
        <v/>
      </c>
      <c r="S1793" s="7" t="str">
        <f>IF(ROW()-5&lt;=Kontroll!$B$8,1,"")</f>
        <v/>
      </c>
    </row>
    <row r="1794" spans="1:19" x14ac:dyDescent="0.2">
      <c r="A1794" s="7" t="str">
        <f t="shared" si="216"/>
        <v/>
      </c>
      <c r="B1794" s="7" t="str">
        <f>IF($S1794="","",INT(($A1794-1)/Kontroll!$B$6)+1)</f>
        <v/>
      </c>
      <c r="C1794" s="7" t="str">
        <f>IF($S1794="","",MOD($A1794-1,Kontroll!$B$6)+1)</f>
        <v/>
      </c>
      <c r="D1794" s="15" t="str">
        <f>IF($S1794="","",INDEX(Transjer!$A$6:$A$125,$B1794))</f>
        <v/>
      </c>
      <c r="E1794" s="15" t="str">
        <f>IF($S1794="","",INDEX(Transjer!$B$6:$B$125,$B1794))</f>
        <v/>
      </c>
      <c r="F1794" s="16" t="str">
        <f>IF($S1794="","",INDEX(Transjer!$C$6:$C$125,$B1794))</f>
        <v/>
      </c>
      <c r="G1794" s="17" t="str">
        <f>IF($S1794="","",INDEX(Skjermingsrenter!$A$6:$A$35,$C1794))</f>
        <v/>
      </c>
      <c r="H1794" s="18" t="str">
        <f>IF($S1794="","",INDEX(Transjer!$D$6:$D$125,$B1794))</f>
        <v/>
      </c>
      <c r="I1794" s="18" t="str">
        <f>IF($S1794="","",INDEX(Transjer!$E$6:$E$125,$B1794))</f>
        <v/>
      </c>
      <c r="J1794" s="19" t="str">
        <f>IF($S1794="","",INDEX(Skjermingsrenter!$B$6:$B$35,$C1794))</f>
        <v/>
      </c>
      <c r="K1794" s="20" t="str">
        <f t="shared" si="217"/>
        <v/>
      </c>
      <c r="L1794" s="21" t="str">
        <f>IF($S1794="","",IF($G1794&lt;YEAR($F1794),0,$H1794*SUMIFS(Utbytter!$D$6:$D$1005,Utbytter!$A$6:$A$1005,$E1794,Utbytter!$B$6:$B$1005,"&gt;="&amp;$K1794,Utbytter!$B$6:$B$1005,"&lt;="&amp;DATE($G1794,12,31))))</f>
        <v/>
      </c>
      <c r="M1794" s="21" t="str">
        <f t="shared" si="223"/>
        <v/>
      </c>
      <c r="N1794" s="21" t="str">
        <f t="shared" si="218"/>
        <v/>
      </c>
      <c r="O1794" s="21" t="str">
        <f t="shared" si="219"/>
        <v/>
      </c>
      <c r="P1794" s="21" t="str">
        <f t="shared" si="220"/>
        <v/>
      </c>
      <c r="Q1794" s="21" t="str">
        <f t="shared" si="221"/>
        <v/>
      </c>
      <c r="R1794" s="21" t="str">
        <f t="shared" si="222"/>
        <v/>
      </c>
      <c r="S1794" s="7" t="str">
        <f>IF(ROW()-5&lt;=Kontroll!$B$8,1,"")</f>
        <v/>
      </c>
    </row>
    <row r="1795" spans="1:19" x14ac:dyDescent="0.2">
      <c r="A1795" s="7" t="str">
        <f t="shared" si="216"/>
        <v/>
      </c>
      <c r="B1795" s="7" t="str">
        <f>IF($S1795="","",INT(($A1795-1)/Kontroll!$B$6)+1)</f>
        <v/>
      </c>
      <c r="C1795" s="7" t="str">
        <f>IF($S1795="","",MOD($A1795-1,Kontroll!$B$6)+1)</f>
        <v/>
      </c>
      <c r="D1795" s="15" t="str">
        <f>IF($S1795="","",INDEX(Transjer!$A$6:$A$125,$B1795))</f>
        <v/>
      </c>
      <c r="E1795" s="15" t="str">
        <f>IF($S1795="","",INDEX(Transjer!$B$6:$B$125,$B1795))</f>
        <v/>
      </c>
      <c r="F1795" s="16" t="str">
        <f>IF($S1795="","",INDEX(Transjer!$C$6:$C$125,$B1795))</f>
        <v/>
      </c>
      <c r="G1795" s="17" t="str">
        <f>IF($S1795="","",INDEX(Skjermingsrenter!$A$6:$A$35,$C1795))</f>
        <v/>
      </c>
      <c r="H1795" s="18" t="str">
        <f>IF($S1795="","",INDEX(Transjer!$D$6:$D$125,$B1795))</f>
        <v/>
      </c>
      <c r="I1795" s="18" t="str">
        <f>IF($S1795="","",INDEX(Transjer!$E$6:$E$125,$B1795))</f>
        <v/>
      </c>
      <c r="J1795" s="19" t="str">
        <f>IF($S1795="","",INDEX(Skjermingsrenter!$B$6:$B$35,$C1795))</f>
        <v/>
      </c>
      <c r="K1795" s="20" t="str">
        <f t="shared" si="217"/>
        <v/>
      </c>
      <c r="L1795" s="21" t="str">
        <f>IF($S1795="","",IF($G1795&lt;YEAR($F1795),0,$H1795*SUMIFS(Utbytter!$D$6:$D$1005,Utbytter!$A$6:$A$1005,$E1795,Utbytter!$B$6:$B$1005,"&gt;="&amp;$K1795,Utbytter!$B$6:$B$1005,"&lt;="&amp;DATE($G1795,12,31))))</f>
        <v/>
      </c>
      <c r="M1795" s="21" t="str">
        <f t="shared" si="223"/>
        <v/>
      </c>
      <c r="N1795" s="21" t="str">
        <f t="shared" si="218"/>
        <v/>
      </c>
      <c r="O1795" s="21" t="str">
        <f t="shared" si="219"/>
        <v/>
      </c>
      <c r="P1795" s="21" t="str">
        <f t="shared" si="220"/>
        <v/>
      </c>
      <c r="Q1795" s="21" t="str">
        <f t="shared" si="221"/>
        <v/>
      </c>
      <c r="R1795" s="21" t="str">
        <f t="shared" si="222"/>
        <v/>
      </c>
      <c r="S1795" s="7" t="str">
        <f>IF(ROW()-5&lt;=Kontroll!$B$8,1,"")</f>
        <v/>
      </c>
    </row>
    <row r="1796" spans="1:19" x14ac:dyDescent="0.2">
      <c r="A1796" s="7" t="str">
        <f t="shared" si="216"/>
        <v/>
      </c>
      <c r="B1796" s="7" t="str">
        <f>IF($S1796="","",INT(($A1796-1)/Kontroll!$B$6)+1)</f>
        <v/>
      </c>
      <c r="C1796" s="7" t="str">
        <f>IF($S1796="","",MOD($A1796-1,Kontroll!$B$6)+1)</f>
        <v/>
      </c>
      <c r="D1796" s="15" t="str">
        <f>IF($S1796="","",INDEX(Transjer!$A$6:$A$125,$B1796))</f>
        <v/>
      </c>
      <c r="E1796" s="15" t="str">
        <f>IF($S1796="","",INDEX(Transjer!$B$6:$B$125,$B1796))</f>
        <v/>
      </c>
      <c r="F1796" s="16" t="str">
        <f>IF($S1796="","",INDEX(Transjer!$C$6:$C$125,$B1796))</f>
        <v/>
      </c>
      <c r="G1796" s="17" t="str">
        <f>IF($S1796="","",INDEX(Skjermingsrenter!$A$6:$A$35,$C1796))</f>
        <v/>
      </c>
      <c r="H1796" s="18" t="str">
        <f>IF($S1796="","",INDEX(Transjer!$D$6:$D$125,$B1796))</f>
        <v/>
      </c>
      <c r="I1796" s="18" t="str">
        <f>IF($S1796="","",INDEX(Transjer!$E$6:$E$125,$B1796))</f>
        <v/>
      </c>
      <c r="J1796" s="19" t="str">
        <f>IF($S1796="","",INDEX(Skjermingsrenter!$B$6:$B$35,$C1796))</f>
        <v/>
      </c>
      <c r="K1796" s="20" t="str">
        <f t="shared" si="217"/>
        <v/>
      </c>
      <c r="L1796" s="21" t="str">
        <f>IF($S1796="","",IF($G1796&lt;YEAR($F1796),0,$H1796*SUMIFS(Utbytter!$D$6:$D$1005,Utbytter!$A$6:$A$1005,$E1796,Utbytter!$B$6:$B$1005,"&gt;="&amp;$K1796,Utbytter!$B$6:$B$1005,"&lt;="&amp;DATE($G1796,12,31))))</f>
        <v/>
      </c>
      <c r="M1796" s="21" t="str">
        <f t="shared" si="223"/>
        <v/>
      </c>
      <c r="N1796" s="21" t="str">
        <f t="shared" si="218"/>
        <v/>
      </c>
      <c r="O1796" s="21" t="str">
        <f t="shared" si="219"/>
        <v/>
      </c>
      <c r="P1796" s="21" t="str">
        <f t="shared" si="220"/>
        <v/>
      </c>
      <c r="Q1796" s="21" t="str">
        <f t="shared" si="221"/>
        <v/>
      </c>
      <c r="R1796" s="21" t="str">
        <f t="shared" si="222"/>
        <v/>
      </c>
      <c r="S1796" s="7" t="str">
        <f>IF(ROW()-5&lt;=Kontroll!$B$8,1,"")</f>
        <v/>
      </c>
    </row>
    <row r="1797" spans="1:19" x14ac:dyDescent="0.2">
      <c r="A1797" s="7" t="str">
        <f t="shared" si="216"/>
        <v/>
      </c>
      <c r="B1797" s="7" t="str">
        <f>IF($S1797="","",INT(($A1797-1)/Kontroll!$B$6)+1)</f>
        <v/>
      </c>
      <c r="C1797" s="7" t="str">
        <f>IF($S1797="","",MOD($A1797-1,Kontroll!$B$6)+1)</f>
        <v/>
      </c>
      <c r="D1797" s="15" t="str">
        <f>IF($S1797="","",INDEX(Transjer!$A$6:$A$125,$B1797))</f>
        <v/>
      </c>
      <c r="E1797" s="15" t="str">
        <f>IF($S1797="","",INDEX(Transjer!$B$6:$B$125,$B1797))</f>
        <v/>
      </c>
      <c r="F1797" s="16" t="str">
        <f>IF($S1797="","",INDEX(Transjer!$C$6:$C$125,$B1797))</f>
        <v/>
      </c>
      <c r="G1797" s="17" t="str">
        <f>IF($S1797="","",INDEX(Skjermingsrenter!$A$6:$A$35,$C1797))</f>
        <v/>
      </c>
      <c r="H1797" s="18" t="str">
        <f>IF($S1797="","",INDEX(Transjer!$D$6:$D$125,$B1797))</f>
        <v/>
      </c>
      <c r="I1797" s="18" t="str">
        <f>IF($S1797="","",INDEX(Transjer!$E$6:$E$125,$B1797))</f>
        <v/>
      </c>
      <c r="J1797" s="19" t="str">
        <f>IF($S1797="","",INDEX(Skjermingsrenter!$B$6:$B$35,$C1797))</f>
        <v/>
      </c>
      <c r="K1797" s="20" t="str">
        <f t="shared" si="217"/>
        <v/>
      </c>
      <c r="L1797" s="21" t="str">
        <f>IF($S1797="","",IF($G1797&lt;YEAR($F1797),0,$H1797*SUMIFS(Utbytter!$D$6:$D$1005,Utbytter!$A$6:$A$1005,$E1797,Utbytter!$B$6:$B$1005,"&gt;="&amp;$K1797,Utbytter!$B$6:$B$1005,"&lt;="&amp;DATE($G1797,12,31))))</f>
        <v/>
      </c>
      <c r="M1797" s="21" t="str">
        <f t="shared" si="223"/>
        <v/>
      </c>
      <c r="N1797" s="21" t="str">
        <f t="shared" si="218"/>
        <v/>
      </c>
      <c r="O1797" s="21" t="str">
        <f t="shared" si="219"/>
        <v/>
      </c>
      <c r="P1797" s="21" t="str">
        <f t="shared" si="220"/>
        <v/>
      </c>
      <c r="Q1797" s="21" t="str">
        <f t="shared" si="221"/>
        <v/>
      </c>
      <c r="R1797" s="21" t="str">
        <f t="shared" si="222"/>
        <v/>
      </c>
      <c r="S1797" s="7" t="str">
        <f>IF(ROW()-5&lt;=Kontroll!$B$8,1,"")</f>
        <v/>
      </c>
    </row>
    <row r="1798" spans="1:19" x14ac:dyDescent="0.2">
      <c r="A1798" s="7" t="str">
        <f t="shared" ref="A1798:A1861" si="224">IF($S1798="","",ROW()-5)</f>
        <v/>
      </c>
      <c r="B1798" s="7" t="str">
        <f>IF($S1798="","",INT(($A1798-1)/Kontroll!$B$6)+1)</f>
        <v/>
      </c>
      <c r="C1798" s="7" t="str">
        <f>IF($S1798="","",MOD($A1798-1,Kontroll!$B$6)+1)</f>
        <v/>
      </c>
      <c r="D1798" s="15" t="str">
        <f>IF($S1798="","",INDEX(Transjer!$A$6:$A$125,$B1798))</f>
        <v/>
      </c>
      <c r="E1798" s="15" t="str">
        <f>IF($S1798="","",INDEX(Transjer!$B$6:$B$125,$B1798))</f>
        <v/>
      </c>
      <c r="F1798" s="16" t="str">
        <f>IF($S1798="","",INDEX(Transjer!$C$6:$C$125,$B1798))</f>
        <v/>
      </c>
      <c r="G1798" s="17" t="str">
        <f>IF($S1798="","",INDEX(Skjermingsrenter!$A$6:$A$35,$C1798))</f>
        <v/>
      </c>
      <c r="H1798" s="18" t="str">
        <f>IF($S1798="","",INDEX(Transjer!$D$6:$D$125,$B1798))</f>
        <v/>
      </c>
      <c r="I1798" s="18" t="str">
        <f>IF($S1798="","",INDEX(Transjer!$E$6:$E$125,$B1798))</f>
        <v/>
      </c>
      <c r="J1798" s="19" t="str">
        <f>IF($S1798="","",INDEX(Skjermingsrenter!$B$6:$B$35,$C1798))</f>
        <v/>
      </c>
      <c r="K1798" s="20" t="str">
        <f t="shared" ref="K1798:K1861" si="225">IF($S1798="","",MAX(DATE($G1798,1,1),$F1798))</f>
        <v/>
      </c>
      <c r="L1798" s="21" t="str">
        <f>IF($S1798="","",IF($G1798&lt;YEAR($F1798),0,$H1798*SUMIFS(Utbytter!$D$6:$D$1005,Utbytter!$A$6:$A$1005,$E1798,Utbytter!$B$6:$B$1005,"&gt;="&amp;$K1798,Utbytter!$B$6:$B$1005,"&lt;="&amp;DATE($G1798,12,31))))</f>
        <v/>
      </c>
      <c r="M1798" s="21" t="str">
        <f t="shared" si="223"/>
        <v/>
      </c>
      <c r="N1798" s="21" t="str">
        <f t="shared" ref="N1798:N1861" si="226">IF($S1798="","",IF($F1798&lt;=DATE($G1798,12,31),($I1798+$M1798)*$J1798,0))</f>
        <v/>
      </c>
      <c r="O1798" s="21" t="str">
        <f t="shared" ref="O1798:O1861" si="227">IF($S1798="","",$M1798+$N1798)</f>
        <v/>
      </c>
      <c r="P1798" s="21" t="str">
        <f t="shared" ref="P1798:P1861" si="228">IF($S1798="","",MIN($L1798,$O1798))</f>
        <v/>
      </c>
      <c r="Q1798" s="21" t="str">
        <f t="shared" ref="Q1798:Q1861" si="229">IF($S1798="","",$O1798-$P1798)</f>
        <v/>
      </c>
      <c r="R1798" s="21" t="str">
        <f t="shared" ref="R1798:R1861" si="230">IF($S1798="","",$L1798-$P1798)</f>
        <v/>
      </c>
      <c r="S1798" s="7" t="str">
        <f>IF(ROW()-5&lt;=Kontroll!$B$8,1,"")</f>
        <v/>
      </c>
    </row>
    <row r="1799" spans="1:19" x14ac:dyDescent="0.2">
      <c r="A1799" s="7" t="str">
        <f t="shared" si="224"/>
        <v/>
      </c>
      <c r="B1799" s="7" t="str">
        <f>IF($S1799="","",INT(($A1799-1)/Kontroll!$B$6)+1)</f>
        <v/>
      </c>
      <c r="C1799" s="7" t="str">
        <f>IF($S1799="","",MOD($A1799-1,Kontroll!$B$6)+1)</f>
        <v/>
      </c>
      <c r="D1799" s="15" t="str">
        <f>IF($S1799="","",INDEX(Transjer!$A$6:$A$125,$B1799))</f>
        <v/>
      </c>
      <c r="E1799" s="15" t="str">
        <f>IF($S1799="","",INDEX(Transjer!$B$6:$B$125,$B1799))</f>
        <v/>
      </c>
      <c r="F1799" s="16" t="str">
        <f>IF($S1799="","",INDEX(Transjer!$C$6:$C$125,$B1799))</f>
        <v/>
      </c>
      <c r="G1799" s="17" t="str">
        <f>IF($S1799="","",INDEX(Skjermingsrenter!$A$6:$A$35,$C1799))</f>
        <v/>
      </c>
      <c r="H1799" s="18" t="str">
        <f>IF($S1799="","",INDEX(Transjer!$D$6:$D$125,$B1799))</f>
        <v/>
      </c>
      <c r="I1799" s="18" t="str">
        <f>IF($S1799="","",INDEX(Transjer!$E$6:$E$125,$B1799))</f>
        <v/>
      </c>
      <c r="J1799" s="19" t="str">
        <f>IF($S1799="","",INDEX(Skjermingsrenter!$B$6:$B$35,$C1799))</f>
        <v/>
      </c>
      <c r="K1799" s="20" t="str">
        <f t="shared" si="225"/>
        <v/>
      </c>
      <c r="L1799" s="21" t="str">
        <f>IF($S1799="","",IF($G1799&lt;YEAR($F1799),0,$H1799*SUMIFS(Utbytter!$D$6:$D$1005,Utbytter!$A$6:$A$1005,$E1799,Utbytter!$B$6:$B$1005,"&gt;="&amp;$K1799,Utbytter!$B$6:$B$1005,"&lt;="&amp;DATE($G1799,12,31))))</f>
        <v/>
      </c>
      <c r="M1799" s="21" t="str">
        <f t="shared" ref="M1799:M1862" si="231">IF($S1799="","",IF($C1799=1,0,IF($D1799=$D1798,$Q1798,0)))</f>
        <v/>
      </c>
      <c r="N1799" s="21" t="str">
        <f t="shared" si="226"/>
        <v/>
      </c>
      <c r="O1799" s="21" t="str">
        <f t="shared" si="227"/>
        <v/>
      </c>
      <c r="P1799" s="21" t="str">
        <f t="shared" si="228"/>
        <v/>
      </c>
      <c r="Q1799" s="21" t="str">
        <f t="shared" si="229"/>
        <v/>
      </c>
      <c r="R1799" s="21" t="str">
        <f t="shared" si="230"/>
        <v/>
      </c>
      <c r="S1799" s="7" t="str">
        <f>IF(ROW()-5&lt;=Kontroll!$B$8,1,"")</f>
        <v/>
      </c>
    </row>
    <row r="1800" spans="1:19" x14ac:dyDescent="0.2">
      <c r="A1800" s="7" t="str">
        <f t="shared" si="224"/>
        <v/>
      </c>
      <c r="B1800" s="7" t="str">
        <f>IF($S1800="","",INT(($A1800-1)/Kontroll!$B$6)+1)</f>
        <v/>
      </c>
      <c r="C1800" s="7" t="str">
        <f>IF($S1800="","",MOD($A1800-1,Kontroll!$B$6)+1)</f>
        <v/>
      </c>
      <c r="D1800" s="15" t="str">
        <f>IF($S1800="","",INDEX(Transjer!$A$6:$A$125,$B1800))</f>
        <v/>
      </c>
      <c r="E1800" s="15" t="str">
        <f>IF($S1800="","",INDEX(Transjer!$B$6:$B$125,$B1800))</f>
        <v/>
      </c>
      <c r="F1800" s="16" t="str">
        <f>IF($S1800="","",INDEX(Transjer!$C$6:$C$125,$B1800))</f>
        <v/>
      </c>
      <c r="G1800" s="17" t="str">
        <f>IF($S1800="","",INDEX(Skjermingsrenter!$A$6:$A$35,$C1800))</f>
        <v/>
      </c>
      <c r="H1800" s="18" t="str">
        <f>IF($S1800="","",INDEX(Transjer!$D$6:$D$125,$B1800))</f>
        <v/>
      </c>
      <c r="I1800" s="18" t="str">
        <f>IF($S1800="","",INDEX(Transjer!$E$6:$E$125,$B1800))</f>
        <v/>
      </c>
      <c r="J1800" s="19" t="str">
        <f>IF($S1800="","",INDEX(Skjermingsrenter!$B$6:$B$35,$C1800))</f>
        <v/>
      </c>
      <c r="K1800" s="20" t="str">
        <f t="shared" si="225"/>
        <v/>
      </c>
      <c r="L1800" s="21" t="str">
        <f>IF($S1800="","",IF($G1800&lt;YEAR($F1800),0,$H1800*SUMIFS(Utbytter!$D$6:$D$1005,Utbytter!$A$6:$A$1005,$E1800,Utbytter!$B$6:$B$1005,"&gt;="&amp;$K1800,Utbytter!$B$6:$B$1005,"&lt;="&amp;DATE($G1800,12,31))))</f>
        <v/>
      </c>
      <c r="M1800" s="21" t="str">
        <f t="shared" si="231"/>
        <v/>
      </c>
      <c r="N1800" s="21" t="str">
        <f t="shared" si="226"/>
        <v/>
      </c>
      <c r="O1800" s="21" t="str">
        <f t="shared" si="227"/>
        <v/>
      </c>
      <c r="P1800" s="21" t="str">
        <f t="shared" si="228"/>
        <v/>
      </c>
      <c r="Q1800" s="21" t="str">
        <f t="shared" si="229"/>
        <v/>
      </c>
      <c r="R1800" s="21" t="str">
        <f t="shared" si="230"/>
        <v/>
      </c>
      <c r="S1800" s="7" t="str">
        <f>IF(ROW()-5&lt;=Kontroll!$B$8,1,"")</f>
        <v/>
      </c>
    </row>
    <row r="1801" spans="1:19" x14ac:dyDescent="0.2">
      <c r="A1801" s="7" t="str">
        <f t="shared" si="224"/>
        <v/>
      </c>
      <c r="B1801" s="7" t="str">
        <f>IF($S1801="","",INT(($A1801-1)/Kontroll!$B$6)+1)</f>
        <v/>
      </c>
      <c r="C1801" s="7" t="str">
        <f>IF($S1801="","",MOD($A1801-1,Kontroll!$B$6)+1)</f>
        <v/>
      </c>
      <c r="D1801" s="15" t="str">
        <f>IF($S1801="","",INDEX(Transjer!$A$6:$A$125,$B1801))</f>
        <v/>
      </c>
      <c r="E1801" s="15" t="str">
        <f>IF($S1801="","",INDEX(Transjer!$B$6:$B$125,$B1801))</f>
        <v/>
      </c>
      <c r="F1801" s="16" t="str">
        <f>IF($S1801="","",INDEX(Transjer!$C$6:$C$125,$B1801))</f>
        <v/>
      </c>
      <c r="G1801" s="17" t="str">
        <f>IF($S1801="","",INDEX(Skjermingsrenter!$A$6:$A$35,$C1801))</f>
        <v/>
      </c>
      <c r="H1801" s="18" t="str">
        <f>IF($S1801="","",INDEX(Transjer!$D$6:$D$125,$B1801))</f>
        <v/>
      </c>
      <c r="I1801" s="18" t="str">
        <f>IF($S1801="","",INDEX(Transjer!$E$6:$E$125,$B1801))</f>
        <v/>
      </c>
      <c r="J1801" s="19" t="str">
        <f>IF($S1801="","",INDEX(Skjermingsrenter!$B$6:$B$35,$C1801))</f>
        <v/>
      </c>
      <c r="K1801" s="20" t="str">
        <f t="shared" si="225"/>
        <v/>
      </c>
      <c r="L1801" s="21" t="str">
        <f>IF($S1801="","",IF($G1801&lt;YEAR($F1801),0,$H1801*SUMIFS(Utbytter!$D$6:$D$1005,Utbytter!$A$6:$A$1005,$E1801,Utbytter!$B$6:$B$1005,"&gt;="&amp;$K1801,Utbytter!$B$6:$B$1005,"&lt;="&amp;DATE($G1801,12,31))))</f>
        <v/>
      </c>
      <c r="M1801" s="21" t="str">
        <f t="shared" si="231"/>
        <v/>
      </c>
      <c r="N1801" s="21" t="str">
        <f t="shared" si="226"/>
        <v/>
      </c>
      <c r="O1801" s="21" t="str">
        <f t="shared" si="227"/>
        <v/>
      </c>
      <c r="P1801" s="21" t="str">
        <f t="shared" si="228"/>
        <v/>
      </c>
      <c r="Q1801" s="21" t="str">
        <f t="shared" si="229"/>
        <v/>
      </c>
      <c r="R1801" s="21" t="str">
        <f t="shared" si="230"/>
        <v/>
      </c>
      <c r="S1801" s="7" t="str">
        <f>IF(ROW()-5&lt;=Kontroll!$B$8,1,"")</f>
        <v/>
      </c>
    </row>
    <row r="1802" spans="1:19" x14ac:dyDescent="0.2">
      <c r="A1802" s="7" t="str">
        <f t="shared" si="224"/>
        <v/>
      </c>
      <c r="B1802" s="7" t="str">
        <f>IF($S1802="","",INT(($A1802-1)/Kontroll!$B$6)+1)</f>
        <v/>
      </c>
      <c r="C1802" s="7" t="str">
        <f>IF($S1802="","",MOD($A1802-1,Kontroll!$B$6)+1)</f>
        <v/>
      </c>
      <c r="D1802" s="15" t="str">
        <f>IF($S1802="","",INDEX(Transjer!$A$6:$A$125,$B1802))</f>
        <v/>
      </c>
      <c r="E1802" s="15" t="str">
        <f>IF($S1802="","",INDEX(Transjer!$B$6:$B$125,$B1802))</f>
        <v/>
      </c>
      <c r="F1802" s="16" t="str">
        <f>IF($S1802="","",INDEX(Transjer!$C$6:$C$125,$B1802))</f>
        <v/>
      </c>
      <c r="G1802" s="17" t="str">
        <f>IF($S1802="","",INDEX(Skjermingsrenter!$A$6:$A$35,$C1802))</f>
        <v/>
      </c>
      <c r="H1802" s="18" t="str">
        <f>IF($S1802="","",INDEX(Transjer!$D$6:$D$125,$B1802))</f>
        <v/>
      </c>
      <c r="I1802" s="18" t="str">
        <f>IF($S1802="","",INDEX(Transjer!$E$6:$E$125,$B1802))</f>
        <v/>
      </c>
      <c r="J1802" s="19" t="str">
        <f>IF($S1802="","",INDEX(Skjermingsrenter!$B$6:$B$35,$C1802))</f>
        <v/>
      </c>
      <c r="K1802" s="20" t="str">
        <f t="shared" si="225"/>
        <v/>
      </c>
      <c r="L1802" s="21" t="str">
        <f>IF($S1802="","",IF($G1802&lt;YEAR($F1802),0,$H1802*SUMIFS(Utbytter!$D$6:$D$1005,Utbytter!$A$6:$A$1005,$E1802,Utbytter!$B$6:$B$1005,"&gt;="&amp;$K1802,Utbytter!$B$6:$B$1005,"&lt;="&amp;DATE($G1802,12,31))))</f>
        <v/>
      </c>
      <c r="M1802" s="21" t="str">
        <f t="shared" si="231"/>
        <v/>
      </c>
      <c r="N1802" s="21" t="str">
        <f t="shared" si="226"/>
        <v/>
      </c>
      <c r="O1802" s="21" t="str">
        <f t="shared" si="227"/>
        <v/>
      </c>
      <c r="P1802" s="21" t="str">
        <f t="shared" si="228"/>
        <v/>
      </c>
      <c r="Q1802" s="21" t="str">
        <f t="shared" si="229"/>
        <v/>
      </c>
      <c r="R1802" s="21" t="str">
        <f t="shared" si="230"/>
        <v/>
      </c>
      <c r="S1802" s="7" t="str">
        <f>IF(ROW()-5&lt;=Kontroll!$B$8,1,"")</f>
        <v/>
      </c>
    </row>
    <row r="1803" spans="1:19" x14ac:dyDescent="0.2">
      <c r="A1803" s="7" t="str">
        <f t="shared" si="224"/>
        <v/>
      </c>
      <c r="B1803" s="7" t="str">
        <f>IF($S1803="","",INT(($A1803-1)/Kontroll!$B$6)+1)</f>
        <v/>
      </c>
      <c r="C1803" s="7" t="str">
        <f>IF($S1803="","",MOD($A1803-1,Kontroll!$B$6)+1)</f>
        <v/>
      </c>
      <c r="D1803" s="15" t="str">
        <f>IF($S1803="","",INDEX(Transjer!$A$6:$A$125,$B1803))</f>
        <v/>
      </c>
      <c r="E1803" s="15" t="str">
        <f>IF($S1803="","",INDEX(Transjer!$B$6:$B$125,$B1803))</f>
        <v/>
      </c>
      <c r="F1803" s="16" t="str">
        <f>IF($S1803="","",INDEX(Transjer!$C$6:$C$125,$B1803))</f>
        <v/>
      </c>
      <c r="G1803" s="17" t="str">
        <f>IF($S1803="","",INDEX(Skjermingsrenter!$A$6:$A$35,$C1803))</f>
        <v/>
      </c>
      <c r="H1803" s="18" t="str">
        <f>IF($S1803="","",INDEX(Transjer!$D$6:$D$125,$B1803))</f>
        <v/>
      </c>
      <c r="I1803" s="18" t="str">
        <f>IF($S1803="","",INDEX(Transjer!$E$6:$E$125,$B1803))</f>
        <v/>
      </c>
      <c r="J1803" s="19" t="str">
        <f>IF($S1803="","",INDEX(Skjermingsrenter!$B$6:$B$35,$C1803))</f>
        <v/>
      </c>
      <c r="K1803" s="20" t="str">
        <f t="shared" si="225"/>
        <v/>
      </c>
      <c r="L1803" s="21" t="str">
        <f>IF($S1803="","",IF($G1803&lt;YEAR($F1803),0,$H1803*SUMIFS(Utbytter!$D$6:$D$1005,Utbytter!$A$6:$A$1005,$E1803,Utbytter!$B$6:$B$1005,"&gt;="&amp;$K1803,Utbytter!$B$6:$B$1005,"&lt;="&amp;DATE($G1803,12,31))))</f>
        <v/>
      </c>
      <c r="M1803" s="21" t="str">
        <f t="shared" si="231"/>
        <v/>
      </c>
      <c r="N1803" s="21" t="str">
        <f t="shared" si="226"/>
        <v/>
      </c>
      <c r="O1803" s="21" t="str">
        <f t="shared" si="227"/>
        <v/>
      </c>
      <c r="P1803" s="21" t="str">
        <f t="shared" si="228"/>
        <v/>
      </c>
      <c r="Q1803" s="21" t="str">
        <f t="shared" si="229"/>
        <v/>
      </c>
      <c r="R1803" s="21" t="str">
        <f t="shared" si="230"/>
        <v/>
      </c>
      <c r="S1803" s="7" t="str">
        <f>IF(ROW()-5&lt;=Kontroll!$B$8,1,"")</f>
        <v/>
      </c>
    </row>
    <row r="1804" spans="1:19" x14ac:dyDescent="0.2">
      <c r="A1804" s="7" t="str">
        <f t="shared" si="224"/>
        <v/>
      </c>
      <c r="B1804" s="7" t="str">
        <f>IF($S1804="","",INT(($A1804-1)/Kontroll!$B$6)+1)</f>
        <v/>
      </c>
      <c r="C1804" s="7" t="str">
        <f>IF($S1804="","",MOD($A1804-1,Kontroll!$B$6)+1)</f>
        <v/>
      </c>
      <c r="D1804" s="15" t="str">
        <f>IF($S1804="","",INDEX(Transjer!$A$6:$A$125,$B1804))</f>
        <v/>
      </c>
      <c r="E1804" s="15" t="str">
        <f>IF($S1804="","",INDEX(Transjer!$B$6:$B$125,$B1804))</f>
        <v/>
      </c>
      <c r="F1804" s="16" t="str">
        <f>IF($S1804="","",INDEX(Transjer!$C$6:$C$125,$B1804))</f>
        <v/>
      </c>
      <c r="G1804" s="17" t="str">
        <f>IF($S1804="","",INDEX(Skjermingsrenter!$A$6:$A$35,$C1804))</f>
        <v/>
      </c>
      <c r="H1804" s="18" t="str">
        <f>IF($S1804="","",INDEX(Transjer!$D$6:$D$125,$B1804))</f>
        <v/>
      </c>
      <c r="I1804" s="18" t="str">
        <f>IF($S1804="","",INDEX(Transjer!$E$6:$E$125,$B1804))</f>
        <v/>
      </c>
      <c r="J1804" s="19" t="str">
        <f>IF($S1804="","",INDEX(Skjermingsrenter!$B$6:$B$35,$C1804))</f>
        <v/>
      </c>
      <c r="K1804" s="20" t="str">
        <f t="shared" si="225"/>
        <v/>
      </c>
      <c r="L1804" s="21" t="str">
        <f>IF($S1804="","",IF($G1804&lt;YEAR($F1804),0,$H1804*SUMIFS(Utbytter!$D$6:$D$1005,Utbytter!$A$6:$A$1005,$E1804,Utbytter!$B$6:$B$1005,"&gt;="&amp;$K1804,Utbytter!$B$6:$B$1005,"&lt;="&amp;DATE($G1804,12,31))))</f>
        <v/>
      </c>
      <c r="M1804" s="21" t="str">
        <f t="shared" si="231"/>
        <v/>
      </c>
      <c r="N1804" s="21" t="str">
        <f t="shared" si="226"/>
        <v/>
      </c>
      <c r="O1804" s="21" t="str">
        <f t="shared" si="227"/>
        <v/>
      </c>
      <c r="P1804" s="21" t="str">
        <f t="shared" si="228"/>
        <v/>
      </c>
      <c r="Q1804" s="21" t="str">
        <f t="shared" si="229"/>
        <v/>
      </c>
      <c r="R1804" s="21" t="str">
        <f t="shared" si="230"/>
        <v/>
      </c>
      <c r="S1804" s="7" t="str">
        <f>IF(ROW()-5&lt;=Kontroll!$B$8,1,"")</f>
        <v/>
      </c>
    </row>
    <row r="1805" spans="1:19" x14ac:dyDescent="0.2">
      <c r="A1805" s="7" t="str">
        <f t="shared" si="224"/>
        <v/>
      </c>
      <c r="B1805" s="7" t="str">
        <f>IF($S1805="","",INT(($A1805-1)/Kontroll!$B$6)+1)</f>
        <v/>
      </c>
      <c r="C1805" s="7" t="str">
        <f>IF($S1805="","",MOD($A1805-1,Kontroll!$B$6)+1)</f>
        <v/>
      </c>
      <c r="D1805" s="15" t="str">
        <f>IF($S1805="","",INDEX(Transjer!$A$6:$A$125,$B1805))</f>
        <v/>
      </c>
      <c r="E1805" s="15" t="str">
        <f>IF($S1805="","",INDEX(Transjer!$B$6:$B$125,$B1805))</f>
        <v/>
      </c>
      <c r="F1805" s="16" t="str">
        <f>IF($S1805="","",INDEX(Transjer!$C$6:$C$125,$B1805))</f>
        <v/>
      </c>
      <c r="G1805" s="17" t="str">
        <f>IF($S1805="","",INDEX(Skjermingsrenter!$A$6:$A$35,$C1805))</f>
        <v/>
      </c>
      <c r="H1805" s="18" t="str">
        <f>IF($S1805="","",INDEX(Transjer!$D$6:$D$125,$B1805))</f>
        <v/>
      </c>
      <c r="I1805" s="18" t="str">
        <f>IF($S1805="","",INDEX(Transjer!$E$6:$E$125,$B1805))</f>
        <v/>
      </c>
      <c r="J1805" s="19" t="str">
        <f>IF($S1805="","",INDEX(Skjermingsrenter!$B$6:$B$35,$C1805))</f>
        <v/>
      </c>
      <c r="K1805" s="20" t="str">
        <f t="shared" si="225"/>
        <v/>
      </c>
      <c r="L1805" s="21" t="str">
        <f>IF($S1805="","",IF($G1805&lt;YEAR($F1805),0,$H1805*SUMIFS(Utbytter!$D$6:$D$1005,Utbytter!$A$6:$A$1005,$E1805,Utbytter!$B$6:$B$1005,"&gt;="&amp;$K1805,Utbytter!$B$6:$B$1005,"&lt;="&amp;DATE($G1805,12,31))))</f>
        <v/>
      </c>
      <c r="M1805" s="21" t="str">
        <f t="shared" si="231"/>
        <v/>
      </c>
      <c r="N1805" s="21" t="str">
        <f t="shared" si="226"/>
        <v/>
      </c>
      <c r="O1805" s="21" t="str">
        <f t="shared" si="227"/>
        <v/>
      </c>
      <c r="P1805" s="21" t="str">
        <f t="shared" si="228"/>
        <v/>
      </c>
      <c r="Q1805" s="21" t="str">
        <f t="shared" si="229"/>
        <v/>
      </c>
      <c r="R1805" s="21" t="str">
        <f t="shared" si="230"/>
        <v/>
      </c>
      <c r="S1805" s="7" t="str">
        <f>IF(ROW()-5&lt;=Kontroll!$B$8,1,"")</f>
        <v/>
      </c>
    </row>
    <row r="1806" spans="1:19" x14ac:dyDescent="0.2">
      <c r="A1806" s="7" t="str">
        <f t="shared" si="224"/>
        <v/>
      </c>
      <c r="B1806" s="7" t="str">
        <f>IF($S1806="","",INT(($A1806-1)/Kontroll!$B$6)+1)</f>
        <v/>
      </c>
      <c r="C1806" s="7" t="str">
        <f>IF($S1806="","",MOD($A1806-1,Kontroll!$B$6)+1)</f>
        <v/>
      </c>
      <c r="D1806" s="15" t="str">
        <f>IF($S1806="","",INDEX(Transjer!$A$6:$A$125,$B1806))</f>
        <v/>
      </c>
      <c r="E1806" s="15" t="str">
        <f>IF($S1806="","",INDEX(Transjer!$B$6:$B$125,$B1806))</f>
        <v/>
      </c>
      <c r="F1806" s="16" t="str">
        <f>IF($S1806="","",INDEX(Transjer!$C$6:$C$125,$B1806))</f>
        <v/>
      </c>
      <c r="G1806" s="17" t="str">
        <f>IF($S1806="","",INDEX(Skjermingsrenter!$A$6:$A$35,$C1806))</f>
        <v/>
      </c>
      <c r="H1806" s="18" t="str">
        <f>IF($S1806="","",INDEX(Transjer!$D$6:$D$125,$B1806))</f>
        <v/>
      </c>
      <c r="I1806" s="18" t="str">
        <f>IF($S1806="","",INDEX(Transjer!$E$6:$E$125,$B1806))</f>
        <v/>
      </c>
      <c r="J1806" s="19" t="str">
        <f>IF($S1806="","",INDEX(Skjermingsrenter!$B$6:$B$35,$C1806))</f>
        <v/>
      </c>
      <c r="K1806" s="20" t="str">
        <f t="shared" si="225"/>
        <v/>
      </c>
      <c r="L1806" s="21" t="str">
        <f>IF($S1806="","",IF($G1806&lt;YEAR($F1806),0,$H1806*SUMIFS(Utbytter!$D$6:$D$1005,Utbytter!$A$6:$A$1005,$E1806,Utbytter!$B$6:$B$1005,"&gt;="&amp;$K1806,Utbytter!$B$6:$B$1005,"&lt;="&amp;DATE($G1806,12,31))))</f>
        <v/>
      </c>
      <c r="M1806" s="21" t="str">
        <f t="shared" si="231"/>
        <v/>
      </c>
      <c r="N1806" s="21" t="str">
        <f t="shared" si="226"/>
        <v/>
      </c>
      <c r="O1806" s="21" t="str">
        <f t="shared" si="227"/>
        <v/>
      </c>
      <c r="P1806" s="21" t="str">
        <f t="shared" si="228"/>
        <v/>
      </c>
      <c r="Q1806" s="21" t="str">
        <f t="shared" si="229"/>
        <v/>
      </c>
      <c r="R1806" s="21" t="str">
        <f t="shared" si="230"/>
        <v/>
      </c>
      <c r="S1806" s="7" t="str">
        <f>IF(ROW()-5&lt;=Kontroll!$B$8,1,"")</f>
        <v/>
      </c>
    </row>
    <row r="1807" spans="1:19" x14ac:dyDescent="0.2">
      <c r="A1807" s="7" t="str">
        <f t="shared" si="224"/>
        <v/>
      </c>
      <c r="B1807" s="7" t="str">
        <f>IF($S1807="","",INT(($A1807-1)/Kontroll!$B$6)+1)</f>
        <v/>
      </c>
      <c r="C1807" s="7" t="str">
        <f>IF($S1807="","",MOD($A1807-1,Kontroll!$B$6)+1)</f>
        <v/>
      </c>
      <c r="D1807" s="15" t="str">
        <f>IF($S1807="","",INDEX(Transjer!$A$6:$A$125,$B1807))</f>
        <v/>
      </c>
      <c r="E1807" s="15" t="str">
        <f>IF($S1807="","",INDEX(Transjer!$B$6:$B$125,$B1807))</f>
        <v/>
      </c>
      <c r="F1807" s="16" t="str">
        <f>IF($S1807="","",INDEX(Transjer!$C$6:$C$125,$B1807))</f>
        <v/>
      </c>
      <c r="G1807" s="17" t="str">
        <f>IF($S1807="","",INDEX(Skjermingsrenter!$A$6:$A$35,$C1807))</f>
        <v/>
      </c>
      <c r="H1807" s="18" t="str">
        <f>IF($S1807="","",INDEX(Transjer!$D$6:$D$125,$B1807))</f>
        <v/>
      </c>
      <c r="I1807" s="18" t="str">
        <f>IF($S1807="","",INDEX(Transjer!$E$6:$E$125,$B1807))</f>
        <v/>
      </c>
      <c r="J1807" s="19" t="str">
        <f>IF($S1807="","",INDEX(Skjermingsrenter!$B$6:$B$35,$C1807))</f>
        <v/>
      </c>
      <c r="K1807" s="20" t="str">
        <f t="shared" si="225"/>
        <v/>
      </c>
      <c r="L1807" s="21" t="str">
        <f>IF($S1807="","",IF($G1807&lt;YEAR($F1807),0,$H1807*SUMIFS(Utbytter!$D$6:$D$1005,Utbytter!$A$6:$A$1005,$E1807,Utbytter!$B$6:$B$1005,"&gt;="&amp;$K1807,Utbytter!$B$6:$B$1005,"&lt;="&amp;DATE($G1807,12,31))))</f>
        <v/>
      </c>
      <c r="M1807" s="21" t="str">
        <f t="shared" si="231"/>
        <v/>
      </c>
      <c r="N1807" s="21" t="str">
        <f t="shared" si="226"/>
        <v/>
      </c>
      <c r="O1807" s="21" t="str">
        <f t="shared" si="227"/>
        <v/>
      </c>
      <c r="P1807" s="21" t="str">
        <f t="shared" si="228"/>
        <v/>
      </c>
      <c r="Q1807" s="21" t="str">
        <f t="shared" si="229"/>
        <v/>
      </c>
      <c r="R1807" s="21" t="str">
        <f t="shared" si="230"/>
        <v/>
      </c>
      <c r="S1807" s="7" t="str">
        <f>IF(ROW()-5&lt;=Kontroll!$B$8,1,"")</f>
        <v/>
      </c>
    </row>
    <row r="1808" spans="1:19" x14ac:dyDescent="0.2">
      <c r="A1808" s="7" t="str">
        <f t="shared" si="224"/>
        <v/>
      </c>
      <c r="B1808" s="7" t="str">
        <f>IF($S1808="","",INT(($A1808-1)/Kontroll!$B$6)+1)</f>
        <v/>
      </c>
      <c r="C1808" s="7" t="str">
        <f>IF($S1808="","",MOD($A1808-1,Kontroll!$B$6)+1)</f>
        <v/>
      </c>
      <c r="D1808" s="15" t="str">
        <f>IF($S1808="","",INDEX(Transjer!$A$6:$A$125,$B1808))</f>
        <v/>
      </c>
      <c r="E1808" s="15" t="str">
        <f>IF($S1808="","",INDEX(Transjer!$B$6:$B$125,$B1808))</f>
        <v/>
      </c>
      <c r="F1808" s="16" t="str">
        <f>IF($S1808="","",INDEX(Transjer!$C$6:$C$125,$B1808))</f>
        <v/>
      </c>
      <c r="G1808" s="17" t="str">
        <f>IF($S1808="","",INDEX(Skjermingsrenter!$A$6:$A$35,$C1808))</f>
        <v/>
      </c>
      <c r="H1808" s="18" t="str">
        <f>IF($S1808="","",INDEX(Transjer!$D$6:$D$125,$B1808))</f>
        <v/>
      </c>
      <c r="I1808" s="18" t="str">
        <f>IF($S1808="","",INDEX(Transjer!$E$6:$E$125,$B1808))</f>
        <v/>
      </c>
      <c r="J1808" s="19" t="str">
        <f>IF($S1808="","",INDEX(Skjermingsrenter!$B$6:$B$35,$C1808))</f>
        <v/>
      </c>
      <c r="K1808" s="20" t="str">
        <f t="shared" si="225"/>
        <v/>
      </c>
      <c r="L1808" s="21" t="str">
        <f>IF($S1808="","",IF($G1808&lt;YEAR($F1808),0,$H1808*SUMIFS(Utbytter!$D$6:$D$1005,Utbytter!$A$6:$A$1005,$E1808,Utbytter!$B$6:$B$1005,"&gt;="&amp;$K1808,Utbytter!$B$6:$B$1005,"&lt;="&amp;DATE($G1808,12,31))))</f>
        <v/>
      </c>
      <c r="M1808" s="21" t="str">
        <f t="shared" si="231"/>
        <v/>
      </c>
      <c r="N1808" s="21" t="str">
        <f t="shared" si="226"/>
        <v/>
      </c>
      <c r="O1808" s="21" t="str">
        <f t="shared" si="227"/>
        <v/>
      </c>
      <c r="P1808" s="21" t="str">
        <f t="shared" si="228"/>
        <v/>
      </c>
      <c r="Q1808" s="21" t="str">
        <f t="shared" si="229"/>
        <v/>
      </c>
      <c r="R1808" s="21" t="str">
        <f t="shared" si="230"/>
        <v/>
      </c>
      <c r="S1808" s="7" t="str">
        <f>IF(ROW()-5&lt;=Kontroll!$B$8,1,"")</f>
        <v/>
      </c>
    </row>
    <row r="1809" spans="1:19" x14ac:dyDescent="0.2">
      <c r="A1809" s="7" t="str">
        <f t="shared" si="224"/>
        <v/>
      </c>
      <c r="B1809" s="7" t="str">
        <f>IF($S1809="","",INT(($A1809-1)/Kontroll!$B$6)+1)</f>
        <v/>
      </c>
      <c r="C1809" s="7" t="str">
        <f>IF($S1809="","",MOD($A1809-1,Kontroll!$B$6)+1)</f>
        <v/>
      </c>
      <c r="D1809" s="15" t="str">
        <f>IF($S1809="","",INDEX(Transjer!$A$6:$A$125,$B1809))</f>
        <v/>
      </c>
      <c r="E1809" s="15" t="str">
        <f>IF($S1809="","",INDEX(Transjer!$B$6:$B$125,$B1809))</f>
        <v/>
      </c>
      <c r="F1809" s="16" t="str">
        <f>IF($S1809="","",INDEX(Transjer!$C$6:$C$125,$B1809))</f>
        <v/>
      </c>
      <c r="G1809" s="17" t="str">
        <f>IF($S1809="","",INDEX(Skjermingsrenter!$A$6:$A$35,$C1809))</f>
        <v/>
      </c>
      <c r="H1809" s="18" t="str">
        <f>IF($S1809="","",INDEX(Transjer!$D$6:$D$125,$B1809))</f>
        <v/>
      </c>
      <c r="I1809" s="18" t="str">
        <f>IF($S1809="","",INDEX(Transjer!$E$6:$E$125,$B1809))</f>
        <v/>
      </c>
      <c r="J1809" s="19" t="str">
        <f>IF($S1809="","",INDEX(Skjermingsrenter!$B$6:$B$35,$C1809))</f>
        <v/>
      </c>
      <c r="K1809" s="20" t="str">
        <f t="shared" si="225"/>
        <v/>
      </c>
      <c r="L1809" s="21" t="str">
        <f>IF($S1809="","",IF($G1809&lt;YEAR($F1809),0,$H1809*SUMIFS(Utbytter!$D$6:$D$1005,Utbytter!$A$6:$A$1005,$E1809,Utbytter!$B$6:$B$1005,"&gt;="&amp;$K1809,Utbytter!$B$6:$B$1005,"&lt;="&amp;DATE($G1809,12,31))))</f>
        <v/>
      </c>
      <c r="M1809" s="21" t="str">
        <f t="shared" si="231"/>
        <v/>
      </c>
      <c r="N1809" s="21" t="str">
        <f t="shared" si="226"/>
        <v/>
      </c>
      <c r="O1809" s="21" t="str">
        <f t="shared" si="227"/>
        <v/>
      </c>
      <c r="P1809" s="21" t="str">
        <f t="shared" si="228"/>
        <v/>
      </c>
      <c r="Q1809" s="21" t="str">
        <f t="shared" si="229"/>
        <v/>
      </c>
      <c r="R1809" s="21" t="str">
        <f t="shared" si="230"/>
        <v/>
      </c>
      <c r="S1809" s="7" t="str">
        <f>IF(ROW()-5&lt;=Kontroll!$B$8,1,"")</f>
        <v/>
      </c>
    </row>
    <row r="1810" spans="1:19" x14ac:dyDescent="0.2">
      <c r="A1810" s="7" t="str">
        <f t="shared" si="224"/>
        <v/>
      </c>
      <c r="B1810" s="7" t="str">
        <f>IF($S1810="","",INT(($A1810-1)/Kontroll!$B$6)+1)</f>
        <v/>
      </c>
      <c r="C1810" s="7" t="str">
        <f>IF($S1810="","",MOD($A1810-1,Kontroll!$B$6)+1)</f>
        <v/>
      </c>
      <c r="D1810" s="15" t="str">
        <f>IF($S1810="","",INDEX(Transjer!$A$6:$A$125,$B1810))</f>
        <v/>
      </c>
      <c r="E1810" s="15" t="str">
        <f>IF($S1810="","",INDEX(Transjer!$B$6:$B$125,$B1810))</f>
        <v/>
      </c>
      <c r="F1810" s="16" t="str">
        <f>IF($S1810="","",INDEX(Transjer!$C$6:$C$125,$B1810))</f>
        <v/>
      </c>
      <c r="G1810" s="17" t="str">
        <f>IF($S1810="","",INDEX(Skjermingsrenter!$A$6:$A$35,$C1810))</f>
        <v/>
      </c>
      <c r="H1810" s="18" t="str">
        <f>IF($S1810="","",INDEX(Transjer!$D$6:$D$125,$B1810))</f>
        <v/>
      </c>
      <c r="I1810" s="18" t="str">
        <f>IF($S1810="","",INDEX(Transjer!$E$6:$E$125,$B1810))</f>
        <v/>
      </c>
      <c r="J1810" s="19" t="str">
        <f>IF($S1810="","",INDEX(Skjermingsrenter!$B$6:$B$35,$C1810))</f>
        <v/>
      </c>
      <c r="K1810" s="20" t="str">
        <f t="shared" si="225"/>
        <v/>
      </c>
      <c r="L1810" s="21" t="str">
        <f>IF($S1810="","",IF($G1810&lt;YEAR($F1810),0,$H1810*SUMIFS(Utbytter!$D$6:$D$1005,Utbytter!$A$6:$A$1005,$E1810,Utbytter!$B$6:$B$1005,"&gt;="&amp;$K1810,Utbytter!$B$6:$B$1005,"&lt;="&amp;DATE($G1810,12,31))))</f>
        <v/>
      </c>
      <c r="M1810" s="21" t="str">
        <f t="shared" si="231"/>
        <v/>
      </c>
      <c r="N1810" s="21" t="str">
        <f t="shared" si="226"/>
        <v/>
      </c>
      <c r="O1810" s="21" t="str">
        <f t="shared" si="227"/>
        <v/>
      </c>
      <c r="P1810" s="21" t="str">
        <f t="shared" si="228"/>
        <v/>
      </c>
      <c r="Q1810" s="21" t="str">
        <f t="shared" si="229"/>
        <v/>
      </c>
      <c r="R1810" s="21" t="str">
        <f t="shared" si="230"/>
        <v/>
      </c>
      <c r="S1810" s="7" t="str">
        <f>IF(ROW()-5&lt;=Kontroll!$B$8,1,"")</f>
        <v/>
      </c>
    </row>
    <row r="1811" spans="1:19" x14ac:dyDescent="0.2">
      <c r="A1811" s="7" t="str">
        <f t="shared" si="224"/>
        <v/>
      </c>
      <c r="B1811" s="7" t="str">
        <f>IF($S1811="","",INT(($A1811-1)/Kontroll!$B$6)+1)</f>
        <v/>
      </c>
      <c r="C1811" s="7" t="str">
        <f>IF($S1811="","",MOD($A1811-1,Kontroll!$B$6)+1)</f>
        <v/>
      </c>
      <c r="D1811" s="15" t="str">
        <f>IF($S1811="","",INDEX(Transjer!$A$6:$A$125,$B1811))</f>
        <v/>
      </c>
      <c r="E1811" s="15" t="str">
        <f>IF($S1811="","",INDEX(Transjer!$B$6:$B$125,$B1811))</f>
        <v/>
      </c>
      <c r="F1811" s="16" t="str">
        <f>IF($S1811="","",INDEX(Transjer!$C$6:$C$125,$B1811))</f>
        <v/>
      </c>
      <c r="G1811" s="17" t="str">
        <f>IF($S1811="","",INDEX(Skjermingsrenter!$A$6:$A$35,$C1811))</f>
        <v/>
      </c>
      <c r="H1811" s="18" t="str">
        <f>IF($S1811="","",INDEX(Transjer!$D$6:$D$125,$B1811))</f>
        <v/>
      </c>
      <c r="I1811" s="18" t="str">
        <f>IF($S1811="","",INDEX(Transjer!$E$6:$E$125,$B1811))</f>
        <v/>
      </c>
      <c r="J1811" s="19" t="str">
        <f>IF($S1811="","",INDEX(Skjermingsrenter!$B$6:$B$35,$C1811))</f>
        <v/>
      </c>
      <c r="K1811" s="20" t="str">
        <f t="shared" si="225"/>
        <v/>
      </c>
      <c r="L1811" s="21" t="str">
        <f>IF($S1811="","",IF($G1811&lt;YEAR($F1811),0,$H1811*SUMIFS(Utbytter!$D$6:$D$1005,Utbytter!$A$6:$A$1005,$E1811,Utbytter!$B$6:$B$1005,"&gt;="&amp;$K1811,Utbytter!$B$6:$B$1005,"&lt;="&amp;DATE($G1811,12,31))))</f>
        <v/>
      </c>
      <c r="M1811" s="21" t="str">
        <f t="shared" si="231"/>
        <v/>
      </c>
      <c r="N1811" s="21" t="str">
        <f t="shared" si="226"/>
        <v/>
      </c>
      <c r="O1811" s="21" t="str">
        <f t="shared" si="227"/>
        <v/>
      </c>
      <c r="P1811" s="21" t="str">
        <f t="shared" si="228"/>
        <v/>
      </c>
      <c r="Q1811" s="21" t="str">
        <f t="shared" si="229"/>
        <v/>
      </c>
      <c r="R1811" s="21" t="str">
        <f t="shared" si="230"/>
        <v/>
      </c>
      <c r="S1811" s="7" t="str">
        <f>IF(ROW()-5&lt;=Kontroll!$B$8,1,"")</f>
        <v/>
      </c>
    </row>
    <row r="1812" spans="1:19" x14ac:dyDescent="0.2">
      <c r="A1812" s="7" t="str">
        <f t="shared" si="224"/>
        <v/>
      </c>
      <c r="B1812" s="7" t="str">
        <f>IF($S1812="","",INT(($A1812-1)/Kontroll!$B$6)+1)</f>
        <v/>
      </c>
      <c r="C1812" s="7" t="str">
        <f>IF($S1812="","",MOD($A1812-1,Kontroll!$B$6)+1)</f>
        <v/>
      </c>
      <c r="D1812" s="15" t="str">
        <f>IF($S1812="","",INDEX(Transjer!$A$6:$A$125,$B1812))</f>
        <v/>
      </c>
      <c r="E1812" s="15" t="str">
        <f>IF($S1812="","",INDEX(Transjer!$B$6:$B$125,$B1812))</f>
        <v/>
      </c>
      <c r="F1812" s="16" t="str">
        <f>IF($S1812="","",INDEX(Transjer!$C$6:$C$125,$B1812))</f>
        <v/>
      </c>
      <c r="G1812" s="17" t="str">
        <f>IF($S1812="","",INDEX(Skjermingsrenter!$A$6:$A$35,$C1812))</f>
        <v/>
      </c>
      <c r="H1812" s="18" t="str">
        <f>IF($S1812="","",INDEX(Transjer!$D$6:$D$125,$B1812))</f>
        <v/>
      </c>
      <c r="I1812" s="18" t="str">
        <f>IF($S1812="","",INDEX(Transjer!$E$6:$E$125,$B1812))</f>
        <v/>
      </c>
      <c r="J1812" s="19" t="str">
        <f>IF($S1812="","",INDEX(Skjermingsrenter!$B$6:$B$35,$C1812))</f>
        <v/>
      </c>
      <c r="K1812" s="20" t="str">
        <f t="shared" si="225"/>
        <v/>
      </c>
      <c r="L1812" s="21" t="str">
        <f>IF($S1812="","",IF($G1812&lt;YEAR($F1812),0,$H1812*SUMIFS(Utbytter!$D$6:$D$1005,Utbytter!$A$6:$A$1005,$E1812,Utbytter!$B$6:$B$1005,"&gt;="&amp;$K1812,Utbytter!$B$6:$B$1005,"&lt;="&amp;DATE($G1812,12,31))))</f>
        <v/>
      </c>
      <c r="M1812" s="21" t="str">
        <f t="shared" si="231"/>
        <v/>
      </c>
      <c r="N1812" s="21" t="str">
        <f t="shared" si="226"/>
        <v/>
      </c>
      <c r="O1812" s="21" t="str">
        <f t="shared" si="227"/>
        <v/>
      </c>
      <c r="P1812" s="21" t="str">
        <f t="shared" si="228"/>
        <v/>
      </c>
      <c r="Q1812" s="21" t="str">
        <f t="shared" si="229"/>
        <v/>
      </c>
      <c r="R1812" s="21" t="str">
        <f t="shared" si="230"/>
        <v/>
      </c>
      <c r="S1812" s="7" t="str">
        <f>IF(ROW()-5&lt;=Kontroll!$B$8,1,"")</f>
        <v/>
      </c>
    </row>
    <row r="1813" spans="1:19" x14ac:dyDescent="0.2">
      <c r="A1813" s="7" t="str">
        <f t="shared" si="224"/>
        <v/>
      </c>
      <c r="B1813" s="7" t="str">
        <f>IF($S1813="","",INT(($A1813-1)/Kontroll!$B$6)+1)</f>
        <v/>
      </c>
      <c r="C1813" s="7" t="str">
        <f>IF($S1813="","",MOD($A1813-1,Kontroll!$B$6)+1)</f>
        <v/>
      </c>
      <c r="D1813" s="15" t="str">
        <f>IF($S1813="","",INDEX(Transjer!$A$6:$A$125,$B1813))</f>
        <v/>
      </c>
      <c r="E1813" s="15" t="str">
        <f>IF($S1813="","",INDEX(Transjer!$B$6:$B$125,$B1813))</f>
        <v/>
      </c>
      <c r="F1813" s="16" t="str">
        <f>IF($S1813="","",INDEX(Transjer!$C$6:$C$125,$B1813))</f>
        <v/>
      </c>
      <c r="G1813" s="17" t="str">
        <f>IF($S1813="","",INDEX(Skjermingsrenter!$A$6:$A$35,$C1813))</f>
        <v/>
      </c>
      <c r="H1813" s="18" t="str">
        <f>IF($S1813="","",INDEX(Transjer!$D$6:$D$125,$B1813))</f>
        <v/>
      </c>
      <c r="I1813" s="18" t="str">
        <f>IF($S1813="","",INDEX(Transjer!$E$6:$E$125,$B1813))</f>
        <v/>
      </c>
      <c r="J1813" s="19" t="str">
        <f>IF($S1813="","",INDEX(Skjermingsrenter!$B$6:$B$35,$C1813))</f>
        <v/>
      </c>
      <c r="K1813" s="20" t="str">
        <f t="shared" si="225"/>
        <v/>
      </c>
      <c r="L1813" s="21" t="str">
        <f>IF($S1813="","",IF($G1813&lt;YEAR($F1813),0,$H1813*SUMIFS(Utbytter!$D$6:$D$1005,Utbytter!$A$6:$A$1005,$E1813,Utbytter!$B$6:$B$1005,"&gt;="&amp;$K1813,Utbytter!$B$6:$B$1005,"&lt;="&amp;DATE($G1813,12,31))))</f>
        <v/>
      </c>
      <c r="M1813" s="21" t="str">
        <f t="shared" si="231"/>
        <v/>
      </c>
      <c r="N1813" s="21" t="str">
        <f t="shared" si="226"/>
        <v/>
      </c>
      <c r="O1813" s="21" t="str">
        <f t="shared" si="227"/>
        <v/>
      </c>
      <c r="P1813" s="21" t="str">
        <f t="shared" si="228"/>
        <v/>
      </c>
      <c r="Q1813" s="21" t="str">
        <f t="shared" si="229"/>
        <v/>
      </c>
      <c r="R1813" s="21" t="str">
        <f t="shared" si="230"/>
        <v/>
      </c>
      <c r="S1813" s="7" t="str">
        <f>IF(ROW()-5&lt;=Kontroll!$B$8,1,"")</f>
        <v/>
      </c>
    </row>
    <row r="1814" spans="1:19" x14ac:dyDescent="0.2">
      <c r="A1814" s="7" t="str">
        <f t="shared" si="224"/>
        <v/>
      </c>
      <c r="B1814" s="7" t="str">
        <f>IF($S1814="","",INT(($A1814-1)/Kontroll!$B$6)+1)</f>
        <v/>
      </c>
      <c r="C1814" s="7" t="str">
        <f>IF($S1814="","",MOD($A1814-1,Kontroll!$B$6)+1)</f>
        <v/>
      </c>
      <c r="D1814" s="15" t="str">
        <f>IF($S1814="","",INDEX(Transjer!$A$6:$A$125,$B1814))</f>
        <v/>
      </c>
      <c r="E1814" s="15" t="str">
        <f>IF($S1814="","",INDEX(Transjer!$B$6:$B$125,$B1814))</f>
        <v/>
      </c>
      <c r="F1814" s="16" t="str">
        <f>IF($S1814="","",INDEX(Transjer!$C$6:$C$125,$B1814))</f>
        <v/>
      </c>
      <c r="G1814" s="17" t="str">
        <f>IF($S1814="","",INDEX(Skjermingsrenter!$A$6:$A$35,$C1814))</f>
        <v/>
      </c>
      <c r="H1814" s="18" t="str">
        <f>IF($S1814="","",INDEX(Transjer!$D$6:$D$125,$B1814))</f>
        <v/>
      </c>
      <c r="I1814" s="18" t="str">
        <f>IF($S1814="","",INDEX(Transjer!$E$6:$E$125,$B1814))</f>
        <v/>
      </c>
      <c r="J1814" s="19" t="str">
        <f>IF($S1814="","",INDEX(Skjermingsrenter!$B$6:$B$35,$C1814))</f>
        <v/>
      </c>
      <c r="K1814" s="20" t="str">
        <f t="shared" si="225"/>
        <v/>
      </c>
      <c r="L1814" s="21" t="str">
        <f>IF($S1814="","",IF($G1814&lt;YEAR($F1814),0,$H1814*SUMIFS(Utbytter!$D$6:$D$1005,Utbytter!$A$6:$A$1005,$E1814,Utbytter!$B$6:$B$1005,"&gt;="&amp;$K1814,Utbytter!$B$6:$B$1005,"&lt;="&amp;DATE($G1814,12,31))))</f>
        <v/>
      </c>
      <c r="M1814" s="21" t="str">
        <f t="shared" si="231"/>
        <v/>
      </c>
      <c r="N1814" s="21" t="str">
        <f t="shared" si="226"/>
        <v/>
      </c>
      <c r="O1814" s="21" t="str">
        <f t="shared" si="227"/>
        <v/>
      </c>
      <c r="P1814" s="21" t="str">
        <f t="shared" si="228"/>
        <v/>
      </c>
      <c r="Q1814" s="21" t="str">
        <f t="shared" si="229"/>
        <v/>
      </c>
      <c r="R1814" s="21" t="str">
        <f t="shared" si="230"/>
        <v/>
      </c>
      <c r="S1814" s="7" t="str">
        <f>IF(ROW()-5&lt;=Kontroll!$B$8,1,"")</f>
        <v/>
      </c>
    </row>
    <row r="1815" spans="1:19" x14ac:dyDescent="0.2">
      <c r="A1815" s="7" t="str">
        <f t="shared" si="224"/>
        <v/>
      </c>
      <c r="B1815" s="7" t="str">
        <f>IF($S1815="","",INT(($A1815-1)/Kontroll!$B$6)+1)</f>
        <v/>
      </c>
      <c r="C1815" s="7" t="str">
        <f>IF($S1815="","",MOD($A1815-1,Kontroll!$B$6)+1)</f>
        <v/>
      </c>
      <c r="D1815" s="15" t="str">
        <f>IF($S1815="","",INDEX(Transjer!$A$6:$A$125,$B1815))</f>
        <v/>
      </c>
      <c r="E1815" s="15" t="str">
        <f>IF($S1815="","",INDEX(Transjer!$B$6:$B$125,$B1815))</f>
        <v/>
      </c>
      <c r="F1815" s="16" t="str">
        <f>IF($S1815="","",INDEX(Transjer!$C$6:$C$125,$B1815))</f>
        <v/>
      </c>
      <c r="G1815" s="17" t="str">
        <f>IF($S1815="","",INDEX(Skjermingsrenter!$A$6:$A$35,$C1815))</f>
        <v/>
      </c>
      <c r="H1815" s="18" t="str">
        <f>IF($S1815="","",INDEX(Transjer!$D$6:$D$125,$B1815))</f>
        <v/>
      </c>
      <c r="I1815" s="18" t="str">
        <f>IF($S1815="","",INDEX(Transjer!$E$6:$E$125,$B1815))</f>
        <v/>
      </c>
      <c r="J1815" s="19" t="str">
        <f>IF($S1815="","",INDEX(Skjermingsrenter!$B$6:$B$35,$C1815))</f>
        <v/>
      </c>
      <c r="K1815" s="20" t="str">
        <f t="shared" si="225"/>
        <v/>
      </c>
      <c r="L1815" s="21" t="str">
        <f>IF($S1815="","",IF($G1815&lt;YEAR($F1815),0,$H1815*SUMIFS(Utbytter!$D$6:$D$1005,Utbytter!$A$6:$A$1005,$E1815,Utbytter!$B$6:$B$1005,"&gt;="&amp;$K1815,Utbytter!$B$6:$B$1005,"&lt;="&amp;DATE($G1815,12,31))))</f>
        <v/>
      </c>
      <c r="M1815" s="21" t="str">
        <f t="shared" si="231"/>
        <v/>
      </c>
      <c r="N1815" s="21" t="str">
        <f t="shared" si="226"/>
        <v/>
      </c>
      <c r="O1815" s="21" t="str">
        <f t="shared" si="227"/>
        <v/>
      </c>
      <c r="P1815" s="21" t="str">
        <f t="shared" si="228"/>
        <v/>
      </c>
      <c r="Q1815" s="21" t="str">
        <f t="shared" si="229"/>
        <v/>
      </c>
      <c r="R1815" s="21" t="str">
        <f t="shared" si="230"/>
        <v/>
      </c>
      <c r="S1815" s="7" t="str">
        <f>IF(ROW()-5&lt;=Kontroll!$B$8,1,"")</f>
        <v/>
      </c>
    </row>
    <row r="1816" spans="1:19" x14ac:dyDescent="0.2">
      <c r="A1816" s="7" t="str">
        <f t="shared" si="224"/>
        <v/>
      </c>
      <c r="B1816" s="7" t="str">
        <f>IF($S1816="","",INT(($A1816-1)/Kontroll!$B$6)+1)</f>
        <v/>
      </c>
      <c r="C1816" s="7" t="str">
        <f>IF($S1816="","",MOD($A1816-1,Kontroll!$B$6)+1)</f>
        <v/>
      </c>
      <c r="D1816" s="15" t="str">
        <f>IF($S1816="","",INDEX(Transjer!$A$6:$A$125,$B1816))</f>
        <v/>
      </c>
      <c r="E1816" s="15" t="str">
        <f>IF($S1816="","",INDEX(Transjer!$B$6:$B$125,$B1816))</f>
        <v/>
      </c>
      <c r="F1816" s="16" t="str">
        <f>IF($S1816="","",INDEX(Transjer!$C$6:$C$125,$B1816))</f>
        <v/>
      </c>
      <c r="G1816" s="17" t="str">
        <f>IF($S1816="","",INDEX(Skjermingsrenter!$A$6:$A$35,$C1816))</f>
        <v/>
      </c>
      <c r="H1816" s="18" t="str">
        <f>IF($S1816="","",INDEX(Transjer!$D$6:$D$125,$B1816))</f>
        <v/>
      </c>
      <c r="I1816" s="18" t="str">
        <f>IF($S1816="","",INDEX(Transjer!$E$6:$E$125,$B1816))</f>
        <v/>
      </c>
      <c r="J1816" s="19" t="str">
        <f>IF($S1816="","",INDEX(Skjermingsrenter!$B$6:$B$35,$C1816))</f>
        <v/>
      </c>
      <c r="K1816" s="20" t="str">
        <f t="shared" si="225"/>
        <v/>
      </c>
      <c r="L1816" s="21" t="str">
        <f>IF($S1816="","",IF($G1816&lt;YEAR($F1816),0,$H1816*SUMIFS(Utbytter!$D$6:$D$1005,Utbytter!$A$6:$A$1005,$E1816,Utbytter!$B$6:$B$1005,"&gt;="&amp;$K1816,Utbytter!$B$6:$B$1005,"&lt;="&amp;DATE($G1816,12,31))))</f>
        <v/>
      </c>
      <c r="M1816" s="21" t="str">
        <f t="shared" si="231"/>
        <v/>
      </c>
      <c r="N1816" s="21" t="str">
        <f t="shared" si="226"/>
        <v/>
      </c>
      <c r="O1816" s="21" t="str">
        <f t="shared" si="227"/>
        <v/>
      </c>
      <c r="P1816" s="21" t="str">
        <f t="shared" si="228"/>
        <v/>
      </c>
      <c r="Q1816" s="21" t="str">
        <f t="shared" si="229"/>
        <v/>
      </c>
      <c r="R1816" s="21" t="str">
        <f t="shared" si="230"/>
        <v/>
      </c>
      <c r="S1816" s="7" t="str">
        <f>IF(ROW()-5&lt;=Kontroll!$B$8,1,"")</f>
        <v/>
      </c>
    </row>
    <row r="1817" spans="1:19" x14ac:dyDescent="0.2">
      <c r="A1817" s="7" t="str">
        <f t="shared" si="224"/>
        <v/>
      </c>
      <c r="B1817" s="7" t="str">
        <f>IF($S1817="","",INT(($A1817-1)/Kontroll!$B$6)+1)</f>
        <v/>
      </c>
      <c r="C1817" s="7" t="str">
        <f>IF($S1817="","",MOD($A1817-1,Kontroll!$B$6)+1)</f>
        <v/>
      </c>
      <c r="D1817" s="15" t="str">
        <f>IF($S1817="","",INDEX(Transjer!$A$6:$A$125,$B1817))</f>
        <v/>
      </c>
      <c r="E1817" s="15" t="str">
        <f>IF($S1817="","",INDEX(Transjer!$B$6:$B$125,$B1817))</f>
        <v/>
      </c>
      <c r="F1817" s="16" t="str">
        <f>IF($S1817="","",INDEX(Transjer!$C$6:$C$125,$B1817))</f>
        <v/>
      </c>
      <c r="G1817" s="17" t="str">
        <f>IF($S1817="","",INDEX(Skjermingsrenter!$A$6:$A$35,$C1817))</f>
        <v/>
      </c>
      <c r="H1817" s="18" t="str">
        <f>IF($S1817="","",INDEX(Transjer!$D$6:$D$125,$B1817))</f>
        <v/>
      </c>
      <c r="I1817" s="18" t="str">
        <f>IF($S1817="","",INDEX(Transjer!$E$6:$E$125,$B1817))</f>
        <v/>
      </c>
      <c r="J1817" s="19" t="str">
        <f>IF($S1817="","",INDEX(Skjermingsrenter!$B$6:$B$35,$C1817))</f>
        <v/>
      </c>
      <c r="K1817" s="20" t="str">
        <f t="shared" si="225"/>
        <v/>
      </c>
      <c r="L1817" s="21" t="str">
        <f>IF($S1817="","",IF($G1817&lt;YEAR($F1817),0,$H1817*SUMIFS(Utbytter!$D$6:$D$1005,Utbytter!$A$6:$A$1005,$E1817,Utbytter!$B$6:$B$1005,"&gt;="&amp;$K1817,Utbytter!$B$6:$B$1005,"&lt;="&amp;DATE($G1817,12,31))))</f>
        <v/>
      </c>
      <c r="M1817" s="21" t="str">
        <f t="shared" si="231"/>
        <v/>
      </c>
      <c r="N1817" s="21" t="str">
        <f t="shared" si="226"/>
        <v/>
      </c>
      <c r="O1817" s="21" t="str">
        <f t="shared" si="227"/>
        <v/>
      </c>
      <c r="P1817" s="21" t="str">
        <f t="shared" si="228"/>
        <v/>
      </c>
      <c r="Q1817" s="21" t="str">
        <f t="shared" si="229"/>
        <v/>
      </c>
      <c r="R1817" s="21" t="str">
        <f t="shared" si="230"/>
        <v/>
      </c>
      <c r="S1817" s="7" t="str">
        <f>IF(ROW()-5&lt;=Kontroll!$B$8,1,"")</f>
        <v/>
      </c>
    </row>
    <row r="1818" spans="1:19" x14ac:dyDescent="0.2">
      <c r="A1818" s="7" t="str">
        <f t="shared" si="224"/>
        <v/>
      </c>
      <c r="B1818" s="7" t="str">
        <f>IF($S1818="","",INT(($A1818-1)/Kontroll!$B$6)+1)</f>
        <v/>
      </c>
      <c r="C1818" s="7" t="str">
        <f>IF($S1818="","",MOD($A1818-1,Kontroll!$B$6)+1)</f>
        <v/>
      </c>
      <c r="D1818" s="15" t="str">
        <f>IF($S1818="","",INDEX(Transjer!$A$6:$A$125,$B1818))</f>
        <v/>
      </c>
      <c r="E1818" s="15" t="str">
        <f>IF($S1818="","",INDEX(Transjer!$B$6:$B$125,$B1818))</f>
        <v/>
      </c>
      <c r="F1818" s="16" t="str">
        <f>IF($S1818="","",INDEX(Transjer!$C$6:$C$125,$B1818))</f>
        <v/>
      </c>
      <c r="G1818" s="17" t="str">
        <f>IF($S1818="","",INDEX(Skjermingsrenter!$A$6:$A$35,$C1818))</f>
        <v/>
      </c>
      <c r="H1818" s="18" t="str">
        <f>IF($S1818="","",INDEX(Transjer!$D$6:$D$125,$B1818))</f>
        <v/>
      </c>
      <c r="I1818" s="18" t="str">
        <f>IF($S1818="","",INDEX(Transjer!$E$6:$E$125,$B1818))</f>
        <v/>
      </c>
      <c r="J1818" s="19" t="str">
        <f>IF($S1818="","",INDEX(Skjermingsrenter!$B$6:$B$35,$C1818))</f>
        <v/>
      </c>
      <c r="K1818" s="20" t="str">
        <f t="shared" si="225"/>
        <v/>
      </c>
      <c r="L1818" s="21" t="str">
        <f>IF($S1818="","",IF($G1818&lt;YEAR($F1818),0,$H1818*SUMIFS(Utbytter!$D$6:$D$1005,Utbytter!$A$6:$A$1005,$E1818,Utbytter!$B$6:$B$1005,"&gt;="&amp;$K1818,Utbytter!$B$6:$B$1005,"&lt;="&amp;DATE($G1818,12,31))))</f>
        <v/>
      </c>
      <c r="M1818" s="21" t="str">
        <f t="shared" si="231"/>
        <v/>
      </c>
      <c r="N1818" s="21" t="str">
        <f t="shared" si="226"/>
        <v/>
      </c>
      <c r="O1818" s="21" t="str">
        <f t="shared" si="227"/>
        <v/>
      </c>
      <c r="P1818" s="21" t="str">
        <f t="shared" si="228"/>
        <v/>
      </c>
      <c r="Q1818" s="21" t="str">
        <f t="shared" si="229"/>
        <v/>
      </c>
      <c r="R1818" s="21" t="str">
        <f t="shared" si="230"/>
        <v/>
      </c>
      <c r="S1818" s="7" t="str">
        <f>IF(ROW()-5&lt;=Kontroll!$B$8,1,"")</f>
        <v/>
      </c>
    </row>
    <row r="1819" spans="1:19" x14ac:dyDescent="0.2">
      <c r="A1819" s="7" t="str">
        <f t="shared" si="224"/>
        <v/>
      </c>
      <c r="B1819" s="7" t="str">
        <f>IF($S1819="","",INT(($A1819-1)/Kontroll!$B$6)+1)</f>
        <v/>
      </c>
      <c r="C1819" s="7" t="str">
        <f>IF($S1819="","",MOD($A1819-1,Kontroll!$B$6)+1)</f>
        <v/>
      </c>
      <c r="D1819" s="15" t="str">
        <f>IF($S1819="","",INDEX(Transjer!$A$6:$A$125,$B1819))</f>
        <v/>
      </c>
      <c r="E1819" s="15" t="str">
        <f>IF($S1819="","",INDEX(Transjer!$B$6:$B$125,$B1819))</f>
        <v/>
      </c>
      <c r="F1819" s="16" t="str">
        <f>IF($S1819="","",INDEX(Transjer!$C$6:$C$125,$B1819))</f>
        <v/>
      </c>
      <c r="G1819" s="17" t="str">
        <f>IF($S1819="","",INDEX(Skjermingsrenter!$A$6:$A$35,$C1819))</f>
        <v/>
      </c>
      <c r="H1819" s="18" t="str">
        <f>IF($S1819="","",INDEX(Transjer!$D$6:$D$125,$B1819))</f>
        <v/>
      </c>
      <c r="I1819" s="18" t="str">
        <f>IF($S1819="","",INDEX(Transjer!$E$6:$E$125,$B1819))</f>
        <v/>
      </c>
      <c r="J1819" s="19" t="str">
        <f>IF($S1819="","",INDEX(Skjermingsrenter!$B$6:$B$35,$C1819))</f>
        <v/>
      </c>
      <c r="K1819" s="20" t="str">
        <f t="shared" si="225"/>
        <v/>
      </c>
      <c r="L1819" s="21" t="str">
        <f>IF($S1819="","",IF($G1819&lt;YEAR($F1819),0,$H1819*SUMIFS(Utbytter!$D$6:$D$1005,Utbytter!$A$6:$A$1005,$E1819,Utbytter!$B$6:$B$1005,"&gt;="&amp;$K1819,Utbytter!$B$6:$B$1005,"&lt;="&amp;DATE($G1819,12,31))))</f>
        <v/>
      </c>
      <c r="M1819" s="21" t="str">
        <f t="shared" si="231"/>
        <v/>
      </c>
      <c r="N1819" s="21" t="str">
        <f t="shared" si="226"/>
        <v/>
      </c>
      <c r="O1819" s="21" t="str">
        <f t="shared" si="227"/>
        <v/>
      </c>
      <c r="P1819" s="21" t="str">
        <f t="shared" si="228"/>
        <v/>
      </c>
      <c r="Q1819" s="21" t="str">
        <f t="shared" si="229"/>
        <v/>
      </c>
      <c r="R1819" s="21" t="str">
        <f t="shared" si="230"/>
        <v/>
      </c>
      <c r="S1819" s="7" t="str">
        <f>IF(ROW()-5&lt;=Kontroll!$B$8,1,"")</f>
        <v/>
      </c>
    </row>
    <row r="1820" spans="1:19" x14ac:dyDescent="0.2">
      <c r="A1820" s="7" t="str">
        <f t="shared" si="224"/>
        <v/>
      </c>
      <c r="B1820" s="7" t="str">
        <f>IF($S1820="","",INT(($A1820-1)/Kontroll!$B$6)+1)</f>
        <v/>
      </c>
      <c r="C1820" s="7" t="str">
        <f>IF($S1820="","",MOD($A1820-1,Kontroll!$B$6)+1)</f>
        <v/>
      </c>
      <c r="D1820" s="15" t="str">
        <f>IF($S1820="","",INDEX(Transjer!$A$6:$A$125,$B1820))</f>
        <v/>
      </c>
      <c r="E1820" s="15" t="str">
        <f>IF($S1820="","",INDEX(Transjer!$B$6:$B$125,$B1820))</f>
        <v/>
      </c>
      <c r="F1820" s="16" t="str">
        <f>IF($S1820="","",INDEX(Transjer!$C$6:$C$125,$B1820))</f>
        <v/>
      </c>
      <c r="G1820" s="17" t="str">
        <f>IF($S1820="","",INDEX(Skjermingsrenter!$A$6:$A$35,$C1820))</f>
        <v/>
      </c>
      <c r="H1820" s="18" t="str">
        <f>IF($S1820="","",INDEX(Transjer!$D$6:$D$125,$B1820))</f>
        <v/>
      </c>
      <c r="I1820" s="18" t="str">
        <f>IF($S1820="","",INDEX(Transjer!$E$6:$E$125,$B1820))</f>
        <v/>
      </c>
      <c r="J1820" s="19" t="str">
        <f>IF($S1820="","",INDEX(Skjermingsrenter!$B$6:$B$35,$C1820))</f>
        <v/>
      </c>
      <c r="K1820" s="20" t="str">
        <f t="shared" si="225"/>
        <v/>
      </c>
      <c r="L1820" s="21" t="str">
        <f>IF($S1820="","",IF($G1820&lt;YEAR($F1820),0,$H1820*SUMIFS(Utbytter!$D$6:$D$1005,Utbytter!$A$6:$A$1005,$E1820,Utbytter!$B$6:$B$1005,"&gt;="&amp;$K1820,Utbytter!$B$6:$B$1005,"&lt;="&amp;DATE($G1820,12,31))))</f>
        <v/>
      </c>
      <c r="M1820" s="21" t="str">
        <f t="shared" si="231"/>
        <v/>
      </c>
      <c r="N1820" s="21" t="str">
        <f t="shared" si="226"/>
        <v/>
      </c>
      <c r="O1820" s="21" t="str">
        <f t="shared" si="227"/>
        <v/>
      </c>
      <c r="P1820" s="21" t="str">
        <f t="shared" si="228"/>
        <v/>
      </c>
      <c r="Q1820" s="21" t="str">
        <f t="shared" si="229"/>
        <v/>
      </c>
      <c r="R1820" s="21" t="str">
        <f t="shared" si="230"/>
        <v/>
      </c>
      <c r="S1820" s="7" t="str">
        <f>IF(ROW()-5&lt;=Kontroll!$B$8,1,"")</f>
        <v/>
      </c>
    </row>
    <row r="1821" spans="1:19" x14ac:dyDescent="0.2">
      <c r="A1821" s="7" t="str">
        <f t="shared" si="224"/>
        <v/>
      </c>
      <c r="B1821" s="7" t="str">
        <f>IF($S1821="","",INT(($A1821-1)/Kontroll!$B$6)+1)</f>
        <v/>
      </c>
      <c r="C1821" s="7" t="str">
        <f>IF($S1821="","",MOD($A1821-1,Kontroll!$B$6)+1)</f>
        <v/>
      </c>
      <c r="D1821" s="15" t="str">
        <f>IF($S1821="","",INDEX(Transjer!$A$6:$A$125,$B1821))</f>
        <v/>
      </c>
      <c r="E1821" s="15" t="str">
        <f>IF($S1821="","",INDEX(Transjer!$B$6:$B$125,$B1821))</f>
        <v/>
      </c>
      <c r="F1821" s="16" t="str">
        <f>IF($S1821="","",INDEX(Transjer!$C$6:$C$125,$B1821))</f>
        <v/>
      </c>
      <c r="G1821" s="17" t="str">
        <f>IF($S1821="","",INDEX(Skjermingsrenter!$A$6:$A$35,$C1821))</f>
        <v/>
      </c>
      <c r="H1821" s="18" t="str">
        <f>IF($S1821="","",INDEX(Transjer!$D$6:$D$125,$B1821))</f>
        <v/>
      </c>
      <c r="I1821" s="18" t="str">
        <f>IF($S1821="","",INDEX(Transjer!$E$6:$E$125,$B1821))</f>
        <v/>
      </c>
      <c r="J1821" s="19" t="str">
        <f>IF($S1821="","",INDEX(Skjermingsrenter!$B$6:$B$35,$C1821))</f>
        <v/>
      </c>
      <c r="K1821" s="20" t="str">
        <f t="shared" si="225"/>
        <v/>
      </c>
      <c r="L1821" s="21" t="str">
        <f>IF($S1821="","",IF($G1821&lt;YEAR($F1821),0,$H1821*SUMIFS(Utbytter!$D$6:$D$1005,Utbytter!$A$6:$A$1005,$E1821,Utbytter!$B$6:$B$1005,"&gt;="&amp;$K1821,Utbytter!$B$6:$B$1005,"&lt;="&amp;DATE($G1821,12,31))))</f>
        <v/>
      </c>
      <c r="M1821" s="21" t="str">
        <f t="shared" si="231"/>
        <v/>
      </c>
      <c r="N1821" s="21" t="str">
        <f t="shared" si="226"/>
        <v/>
      </c>
      <c r="O1821" s="21" t="str">
        <f t="shared" si="227"/>
        <v/>
      </c>
      <c r="P1821" s="21" t="str">
        <f t="shared" si="228"/>
        <v/>
      </c>
      <c r="Q1821" s="21" t="str">
        <f t="shared" si="229"/>
        <v/>
      </c>
      <c r="R1821" s="21" t="str">
        <f t="shared" si="230"/>
        <v/>
      </c>
      <c r="S1821" s="7" t="str">
        <f>IF(ROW()-5&lt;=Kontroll!$B$8,1,"")</f>
        <v/>
      </c>
    </row>
    <row r="1822" spans="1:19" x14ac:dyDescent="0.2">
      <c r="A1822" s="7" t="str">
        <f t="shared" si="224"/>
        <v/>
      </c>
      <c r="B1822" s="7" t="str">
        <f>IF($S1822="","",INT(($A1822-1)/Kontroll!$B$6)+1)</f>
        <v/>
      </c>
      <c r="C1822" s="7" t="str">
        <f>IF($S1822="","",MOD($A1822-1,Kontroll!$B$6)+1)</f>
        <v/>
      </c>
      <c r="D1822" s="15" t="str">
        <f>IF($S1822="","",INDEX(Transjer!$A$6:$A$125,$B1822))</f>
        <v/>
      </c>
      <c r="E1822" s="15" t="str">
        <f>IF($S1822="","",INDEX(Transjer!$B$6:$B$125,$B1822))</f>
        <v/>
      </c>
      <c r="F1822" s="16" t="str">
        <f>IF($S1822="","",INDEX(Transjer!$C$6:$C$125,$B1822))</f>
        <v/>
      </c>
      <c r="G1822" s="17" t="str">
        <f>IF($S1822="","",INDEX(Skjermingsrenter!$A$6:$A$35,$C1822))</f>
        <v/>
      </c>
      <c r="H1822" s="18" t="str">
        <f>IF($S1822="","",INDEX(Transjer!$D$6:$D$125,$B1822))</f>
        <v/>
      </c>
      <c r="I1822" s="18" t="str">
        <f>IF($S1822="","",INDEX(Transjer!$E$6:$E$125,$B1822))</f>
        <v/>
      </c>
      <c r="J1822" s="19" t="str">
        <f>IF($S1822="","",INDEX(Skjermingsrenter!$B$6:$B$35,$C1822))</f>
        <v/>
      </c>
      <c r="K1822" s="20" t="str">
        <f t="shared" si="225"/>
        <v/>
      </c>
      <c r="L1822" s="21" t="str">
        <f>IF($S1822="","",IF($G1822&lt;YEAR($F1822),0,$H1822*SUMIFS(Utbytter!$D$6:$D$1005,Utbytter!$A$6:$A$1005,$E1822,Utbytter!$B$6:$B$1005,"&gt;="&amp;$K1822,Utbytter!$B$6:$B$1005,"&lt;="&amp;DATE($G1822,12,31))))</f>
        <v/>
      </c>
      <c r="M1822" s="21" t="str">
        <f t="shared" si="231"/>
        <v/>
      </c>
      <c r="N1822" s="21" t="str">
        <f t="shared" si="226"/>
        <v/>
      </c>
      <c r="O1822" s="21" t="str">
        <f t="shared" si="227"/>
        <v/>
      </c>
      <c r="P1822" s="21" t="str">
        <f t="shared" si="228"/>
        <v/>
      </c>
      <c r="Q1822" s="21" t="str">
        <f t="shared" si="229"/>
        <v/>
      </c>
      <c r="R1822" s="21" t="str">
        <f t="shared" si="230"/>
        <v/>
      </c>
      <c r="S1822" s="7" t="str">
        <f>IF(ROW()-5&lt;=Kontroll!$B$8,1,"")</f>
        <v/>
      </c>
    </row>
    <row r="1823" spans="1:19" x14ac:dyDescent="0.2">
      <c r="A1823" s="7" t="str">
        <f t="shared" si="224"/>
        <v/>
      </c>
      <c r="B1823" s="7" t="str">
        <f>IF($S1823="","",INT(($A1823-1)/Kontroll!$B$6)+1)</f>
        <v/>
      </c>
      <c r="C1823" s="7" t="str">
        <f>IF($S1823="","",MOD($A1823-1,Kontroll!$B$6)+1)</f>
        <v/>
      </c>
      <c r="D1823" s="15" t="str">
        <f>IF($S1823="","",INDEX(Transjer!$A$6:$A$125,$B1823))</f>
        <v/>
      </c>
      <c r="E1823" s="15" t="str">
        <f>IF($S1823="","",INDEX(Transjer!$B$6:$B$125,$B1823))</f>
        <v/>
      </c>
      <c r="F1823" s="16" t="str">
        <f>IF($S1823="","",INDEX(Transjer!$C$6:$C$125,$B1823))</f>
        <v/>
      </c>
      <c r="G1823" s="17" t="str">
        <f>IF($S1823="","",INDEX(Skjermingsrenter!$A$6:$A$35,$C1823))</f>
        <v/>
      </c>
      <c r="H1823" s="18" t="str">
        <f>IF($S1823="","",INDEX(Transjer!$D$6:$D$125,$B1823))</f>
        <v/>
      </c>
      <c r="I1823" s="18" t="str">
        <f>IF($S1823="","",INDEX(Transjer!$E$6:$E$125,$B1823))</f>
        <v/>
      </c>
      <c r="J1823" s="19" t="str">
        <f>IF($S1823="","",INDEX(Skjermingsrenter!$B$6:$B$35,$C1823))</f>
        <v/>
      </c>
      <c r="K1823" s="20" t="str">
        <f t="shared" si="225"/>
        <v/>
      </c>
      <c r="L1823" s="21" t="str">
        <f>IF($S1823="","",IF($G1823&lt;YEAR($F1823),0,$H1823*SUMIFS(Utbytter!$D$6:$D$1005,Utbytter!$A$6:$A$1005,$E1823,Utbytter!$B$6:$B$1005,"&gt;="&amp;$K1823,Utbytter!$B$6:$B$1005,"&lt;="&amp;DATE($G1823,12,31))))</f>
        <v/>
      </c>
      <c r="M1823" s="21" t="str">
        <f t="shared" si="231"/>
        <v/>
      </c>
      <c r="N1823" s="21" t="str">
        <f t="shared" si="226"/>
        <v/>
      </c>
      <c r="O1823" s="21" t="str">
        <f t="shared" si="227"/>
        <v/>
      </c>
      <c r="P1823" s="21" t="str">
        <f t="shared" si="228"/>
        <v/>
      </c>
      <c r="Q1823" s="21" t="str">
        <f t="shared" si="229"/>
        <v/>
      </c>
      <c r="R1823" s="21" t="str">
        <f t="shared" si="230"/>
        <v/>
      </c>
      <c r="S1823" s="7" t="str">
        <f>IF(ROW()-5&lt;=Kontroll!$B$8,1,"")</f>
        <v/>
      </c>
    </row>
    <row r="1824" spans="1:19" x14ac:dyDescent="0.2">
      <c r="A1824" s="7" t="str">
        <f t="shared" si="224"/>
        <v/>
      </c>
      <c r="B1824" s="7" t="str">
        <f>IF($S1824="","",INT(($A1824-1)/Kontroll!$B$6)+1)</f>
        <v/>
      </c>
      <c r="C1824" s="7" t="str">
        <f>IF($S1824="","",MOD($A1824-1,Kontroll!$B$6)+1)</f>
        <v/>
      </c>
      <c r="D1824" s="15" t="str">
        <f>IF($S1824="","",INDEX(Transjer!$A$6:$A$125,$B1824))</f>
        <v/>
      </c>
      <c r="E1824" s="15" t="str">
        <f>IF($S1824="","",INDEX(Transjer!$B$6:$B$125,$B1824))</f>
        <v/>
      </c>
      <c r="F1824" s="16" t="str">
        <f>IF($S1824="","",INDEX(Transjer!$C$6:$C$125,$B1824))</f>
        <v/>
      </c>
      <c r="G1824" s="17" t="str">
        <f>IF($S1824="","",INDEX(Skjermingsrenter!$A$6:$A$35,$C1824))</f>
        <v/>
      </c>
      <c r="H1824" s="18" t="str">
        <f>IF($S1824="","",INDEX(Transjer!$D$6:$D$125,$B1824))</f>
        <v/>
      </c>
      <c r="I1824" s="18" t="str">
        <f>IF($S1824="","",INDEX(Transjer!$E$6:$E$125,$B1824))</f>
        <v/>
      </c>
      <c r="J1824" s="19" t="str">
        <f>IF($S1824="","",INDEX(Skjermingsrenter!$B$6:$B$35,$C1824))</f>
        <v/>
      </c>
      <c r="K1824" s="20" t="str">
        <f t="shared" si="225"/>
        <v/>
      </c>
      <c r="L1824" s="21" t="str">
        <f>IF($S1824="","",IF($G1824&lt;YEAR($F1824),0,$H1824*SUMIFS(Utbytter!$D$6:$D$1005,Utbytter!$A$6:$A$1005,$E1824,Utbytter!$B$6:$B$1005,"&gt;="&amp;$K1824,Utbytter!$B$6:$B$1005,"&lt;="&amp;DATE($G1824,12,31))))</f>
        <v/>
      </c>
      <c r="M1824" s="21" t="str">
        <f t="shared" si="231"/>
        <v/>
      </c>
      <c r="N1824" s="21" t="str">
        <f t="shared" si="226"/>
        <v/>
      </c>
      <c r="O1824" s="21" t="str">
        <f t="shared" si="227"/>
        <v/>
      </c>
      <c r="P1824" s="21" t="str">
        <f t="shared" si="228"/>
        <v/>
      </c>
      <c r="Q1824" s="21" t="str">
        <f t="shared" si="229"/>
        <v/>
      </c>
      <c r="R1824" s="21" t="str">
        <f t="shared" si="230"/>
        <v/>
      </c>
      <c r="S1824" s="7" t="str">
        <f>IF(ROW()-5&lt;=Kontroll!$B$8,1,"")</f>
        <v/>
      </c>
    </row>
    <row r="1825" spans="1:19" x14ac:dyDescent="0.2">
      <c r="A1825" s="7" t="str">
        <f t="shared" si="224"/>
        <v/>
      </c>
      <c r="B1825" s="7" t="str">
        <f>IF($S1825="","",INT(($A1825-1)/Kontroll!$B$6)+1)</f>
        <v/>
      </c>
      <c r="C1825" s="7" t="str">
        <f>IF($S1825="","",MOD($A1825-1,Kontroll!$B$6)+1)</f>
        <v/>
      </c>
      <c r="D1825" s="15" t="str">
        <f>IF($S1825="","",INDEX(Transjer!$A$6:$A$125,$B1825))</f>
        <v/>
      </c>
      <c r="E1825" s="15" t="str">
        <f>IF($S1825="","",INDEX(Transjer!$B$6:$B$125,$B1825))</f>
        <v/>
      </c>
      <c r="F1825" s="16" t="str">
        <f>IF($S1825="","",INDEX(Transjer!$C$6:$C$125,$B1825))</f>
        <v/>
      </c>
      <c r="G1825" s="17" t="str">
        <f>IF($S1825="","",INDEX(Skjermingsrenter!$A$6:$A$35,$C1825))</f>
        <v/>
      </c>
      <c r="H1825" s="18" t="str">
        <f>IF($S1825="","",INDEX(Transjer!$D$6:$D$125,$B1825))</f>
        <v/>
      </c>
      <c r="I1825" s="18" t="str">
        <f>IF($S1825="","",INDEX(Transjer!$E$6:$E$125,$B1825))</f>
        <v/>
      </c>
      <c r="J1825" s="19" t="str">
        <f>IF($S1825="","",INDEX(Skjermingsrenter!$B$6:$B$35,$C1825))</f>
        <v/>
      </c>
      <c r="K1825" s="20" t="str">
        <f t="shared" si="225"/>
        <v/>
      </c>
      <c r="L1825" s="21" t="str">
        <f>IF($S1825="","",IF($G1825&lt;YEAR($F1825),0,$H1825*SUMIFS(Utbytter!$D$6:$D$1005,Utbytter!$A$6:$A$1005,$E1825,Utbytter!$B$6:$B$1005,"&gt;="&amp;$K1825,Utbytter!$B$6:$B$1005,"&lt;="&amp;DATE($G1825,12,31))))</f>
        <v/>
      </c>
      <c r="M1825" s="21" t="str">
        <f t="shared" si="231"/>
        <v/>
      </c>
      <c r="N1825" s="21" t="str">
        <f t="shared" si="226"/>
        <v/>
      </c>
      <c r="O1825" s="21" t="str">
        <f t="shared" si="227"/>
        <v/>
      </c>
      <c r="P1825" s="21" t="str">
        <f t="shared" si="228"/>
        <v/>
      </c>
      <c r="Q1825" s="21" t="str">
        <f t="shared" si="229"/>
        <v/>
      </c>
      <c r="R1825" s="21" t="str">
        <f t="shared" si="230"/>
        <v/>
      </c>
      <c r="S1825" s="7" t="str">
        <f>IF(ROW()-5&lt;=Kontroll!$B$8,1,"")</f>
        <v/>
      </c>
    </row>
    <row r="1826" spans="1:19" x14ac:dyDescent="0.2">
      <c r="A1826" s="7" t="str">
        <f t="shared" si="224"/>
        <v/>
      </c>
      <c r="B1826" s="7" t="str">
        <f>IF($S1826="","",INT(($A1826-1)/Kontroll!$B$6)+1)</f>
        <v/>
      </c>
      <c r="C1826" s="7" t="str">
        <f>IF($S1826="","",MOD($A1826-1,Kontroll!$B$6)+1)</f>
        <v/>
      </c>
      <c r="D1826" s="15" t="str">
        <f>IF($S1826="","",INDEX(Transjer!$A$6:$A$125,$B1826))</f>
        <v/>
      </c>
      <c r="E1826" s="15" t="str">
        <f>IF($S1826="","",INDEX(Transjer!$B$6:$B$125,$B1826))</f>
        <v/>
      </c>
      <c r="F1826" s="16" t="str">
        <f>IF($S1826="","",INDEX(Transjer!$C$6:$C$125,$B1826))</f>
        <v/>
      </c>
      <c r="G1826" s="17" t="str">
        <f>IF($S1826="","",INDEX(Skjermingsrenter!$A$6:$A$35,$C1826))</f>
        <v/>
      </c>
      <c r="H1826" s="18" t="str">
        <f>IF($S1826="","",INDEX(Transjer!$D$6:$D$125,$B1826))</f>
        <v/>
      </c>
      <c r="I1826" s="18" t="str">
        <f>IF($S1826="","",INDEX(Transjer!$E$6:$E$125,$B1826))</f>
        <v/>
      </c>
      <c r="J1826" s="19" t="str">
        <f>IF($S1826="","",INDEX(Skjermingsrenter!$B$6:$B$35,$C1826))</f>
        <v/>
      </c>
      <c r="K1826" s="20" t="str">
        <f t="shared" si="225"/>
        <v/>
      </c>
      <c r="L1826" s="21" t="str">
        <f>IF($S1826="","",IF($G1826&lt;YEAR($F1826),0,$H1826*SUMIFS(Utbytter!$D$6:$D$1005,Utbytter!$A$6:$A$1005,$E1826,Utbytter!$B$6:$B$1005,"&gt;="&amp;$K1826,Utbytter!$B$6:$B$1005,"&lt;="&amp;DATE($G1826,12,31))))</f>
        <v/>
      </c>
      <c r="M1826" s="21" t="str">
        <f t="shared" si="231"/>
        <v/>
      </c>
      <c r="N1826" s="21" t="str">
        <f t="shared" si="226"/>
        <v/>
      </c>
      <c r="O1826" s="21" t="str">
        <f t="shared" si="227"/>
        <v/>
      </c>
      <c r="P1826" s="21" t="str">
        <f t="shared" si="228"/>
        <v/>
      </c>
      <c r="Q1826" s="21" t="str">
        <f t="shared" si="229"/>
        <v/>
      </c>
      <c r="R1826" s="21" t="str">
        <f t="shared" si="230"/>
        <v/>
      </c>
      <c r="S1826" s="7" t="str">
        <f>IF(ROW()-5&lt;=Kontroll!$B$8,1,"")</f>
        <v/>
      </c>
    </row>
    <row r="1827" spans="1:19" x14ac:dyDescent="0.2">
      <c r="A1827" s="7" t="str">
        <f t="shared" si="224"/>
        <v/>
      </c>
      <c r="B1827" s="7" t="str">
        <f>IF($S1827="","",INT(($A1827-1)/Kontroll!$B$6)+1)</f>
        <v/>
      </c>
      <c r="C1827" s="7" t="str">
        <f>IF($S1827="","",MOD($A1827-1,Kontroll!$B$6)+1)</f>
        <v/>
      </c>
      <c r="D1827" s="15" t="str">
        <f>IF($S1827="","",INDEX(Transjer!$A$6:$A$125,$B1827))</f>
        <v/>
      </c>
      <c r="E1827" s="15" t="str">
        <f>IF($S1827="","",INDEX(Transjer!$B$6:$B$125,$B1827))</f>
        <v/>
      </c>
      <c r="F1827" s="16" t="str">
        <f>IF($S1827="","",INDEX(Transjer!$C$6:$C$125,$B1827))</f>
        <v/>
      </c>
      <c r="G1827" s="17" t="str">
        <f>IF($S1827="","",INDEX(Skjermingsrenter!$A$6:$A$35,$C1827))</f>
        <v/>
      </c>
      <c r="H1827" s="18" t="str">
        <f>IF($S1827="","",INDEX(Transjer!$D$6:$D$125,$B1827))</f>
        <v/>
      </c>
      <c r="I1827" s="18" t="str">
        <f>IF($S1827="","",INDEX(Transjer!$E$6:$E$125,$B1827))</f>
        <v/>
      </c>
      <c r="J1827" s="19" t="str">
        <f>IF($S1827="","",INDEX(Skjermingsrenter!$B$6:$B$35,$C1827))</f>
        <v/>
      </c>
      <c r="K1827" s="20" t="str">
        <f t="shared" si="225"/>
        <v/>
      </c>
      <c r="L1827" s="21" t="str">
        <f>IF($S1827="","",IF($G1827&lt;YEAR($F1827),0,$H1827*SUMIFS(Utbytter!$D$6:$D$1005,Utbytter!$A$6:$A$1005,$E1827,Utbytter!$B$6:$B$1005,"&gt;="&amp;$K1827,Utbytter!$B$6:$B$1005,"&lt;="&amp;DATE($G1827,12,31))))</f>
        <v/>
      </c>
      <c r="M1827" s="21" t="str">
        <f t="shared" si="231"/>
        <v/>
      </c>
      <c r="N1827" s="21" t="str">
        <f t="shared" si="226"/>
        <v/>
      </c>
      <c r="O1827" s="21" t="str">
        <f t="shared" si="227"/>
        <v/>
      </c>
      <c r="P1827" s="21" t="str">
        <f t="shared" si="228"/>
        <v/>
      </c>
      <c r="Q1827" s="21" t="str">
        <f t="shared" si="229"/>
        <v/>
      </c>
      <c r="R1827" s="21" t="str">
        <f t="shared" si="230"/>
        <v/>
      </c>
      <c r="S1827" s="7" t="str">
        <f>IF(ROW()-5&lt;=Kontroll!$B$8,1,"")</f>
        <v/>
      </c>
    </row>
    <row r="1828" spans="1:19" x14ac:dyDescent="0.2">
      <c r="A1828" s="7" t="str">
        <f t="shared" si="224"/>
        <v/>
      </c>
      <c r="B1828" s="7" t="str">
        <f>IF($S1828="","",INT(($A1828-1)/Kontroll!$B$6)+1)</f>
        <v/>
      </c>
      <c r="C1828" s="7" t="str">
        <f>IF($S1828="","",MOD($A1828-1,Kontroll!$B$6)+1)</f>
        <v/>
      </c>
      <c r="D1828" s="15" t="str">
        <f>IF($S1828="","",INDEX(Transjer!$A$6:$A$125,$B1828))</f>
        <v/>
      </c>
      <c r="E1828" s="15" t="str">
        <f>IF($S1828="","",INDEX(Transjer!$B$6:$B$125,$B1828))</f>
        <v/>
      </c>
      <c r="F1828" s="16" t="str">
        <f>IF($S1828="","",INDEX(Transjer!$C$6:$C$125,$B1828))</f>
        <v/>
      </c>
      <c r="G1828" s="17" t="str">
        <f>IF($S1828="","",INDEX(Skjermingsrenter!$A$6:$A$35,$C1828))</f>
        <v/>
      </c>
      <c r="H1828" s="18" t="str">
        <f>IF($S1828="","",INDEX(Transjer!$D$6:$D$125,$B1828))</f>
        <v/>
      </c>
      <c r="I1828" s="18" t="str">
        <f>IF($S1828="","",INDEX(Transjer!$E$6:$E$125,$B1828))</f>
        <v/>
      </c>
      <c r="J1828" s="19" t="str">
        <f>IF($S1828="","",INDEX(Skjermingsrenter!$B$6:$B$35,$C1828))</f>
        <v/>
      </c>
      <c r="K1828" s="20" t="str">
        <f t="shared" si="225"/>
        <v/>
      </c>
      <c r="L1828" s="21" t="str">
        <f>IF($S1828="","",IF($G1828&lt;YEAR($F1828),0,$H1828*SUMIFS(Utbytter!$D$6:$D$1005,Utbytter!$A$6:$A$1005,$E1828,Utbytter!$B$6:$B$1005,"&gt;="&amp;$K1828,Utbytter!$B$6:$B$1005,"&lt;="&amp;DATE($G1828,12,31))))</f>
        <v/>
      </c>
      <c r="M1828" s="21" t="str">
        <f t="shared" si="231"/>
        <v/>
      </c>
      <c r="N1828" s="21" t="str">
        <f t="shared" si="226"/>
        <v/>
      </c>
      <c r="O1828" s="21" t="str">
        <f t="shared" si="227"/>
        <v/>
      </c>
      <c r="P1828" s="21" t="str">
        <f t="shared" si="228"/>
        <v/>
      </c>
      <c r="Q1828" s="21" t="str">
        <f t="shared" si="229"/>
        <v/>
      </c>
      <c r="R1828" s="21" t="str">
        <f t="shared" si="230"/>
        <v/>
      </c>
      <c r="S1828" s="7" t="str">
        <f>IF(ROW()-5&lt;=Kontroll!$B$8,1,"")</f>
        <v/>
      </c>
    </row>
    <row r="1829" spans="1:19" x14ac:dyDescent="0.2">
      <c r="A1829" s="7" t="str">
        <f t="shared" si="224"/>
        <v/>
      </c>
      <c r="B1829" s="7" t="str">
        <f>IF($S1829="","",INT(($A1829-1)/Kontroll!$B$6)+1)</f>
        <v/>
      </c>
      <c r="C1829" s="7" t="str">
        <f>IF($S1829="","",MOD($A1829-1,Kontroll!$B$6)+1)</f>
        <v/>
      </c>
      <c r="D1829" s="15" t="str">
        <f>IF($S1829="","",INDEX(Transjer!$A$6:$A$125,$B1829))</f>
        <v/>
      </c>
      <c r="E1829" s="15" t="str">
        <f>IF($S1829="","",INDEX(Transjer!$B$6:$B$125,$B1829))</f>
        <v/>
      </c>
      <c r="F1829" s="16" t="str">
        <f>IF($S1829="","",INDEX(Transjer!$C$6:$C$125,$B1829))</f>
        <v/>
      </c>
      <c r="G1829" s="17" t="str">
        <f>IF($S1829="","",INDEX(Skjermingsrenter!$A$6:$A$35,$C1829))</f>
        <v/>
      </c>
      <c r="H1829" s="18" t="str">
        <f>IF($S1829="","",INDEX(Transjer!$D$6:$D$125,$B1829))</f>
        <v/>
      </c>
      <c r="I1829" s="18" t="str">
        <f>IF($S1829="","",INDEX(Transjer!$E$6:$E$125,$B1829))</f>
        <v/>
      </c>
      <c r="J1829" s="19" t="str">
        <f>IF($S1829="","",INDEX(Skjermingsrenter!$B$6:$B$35,$C1829))</f>
        <v/>
      </c>
      <c r="K1829" s="20" t="str">
        <f t="shared" si="225"/>
        <v/>
      </c>
      <c r="L1829" s="21" t="str">
        <f>IF($S1829="","",IF($G1829&lt;YEAR($F1829),0,$H1829*SUMIFS(Utbytter!$D$6:$D$1005,Utbytter!$A$6:$A$1005,$E1829,Utbytter!$B$6:$B$1005,"&gt;="&amp;$K1829,Utbytter!$B$6:$B$1005,"&lt;="&amp;DATE($G1829,12,31))))</f>
        <v/>
      </c>
      <c r="M1829" s="21" t="str">
        <f t="shared" si="231"/>
        <v/>
      </c>
      <c r="N1829" s="21" t="str">
        <f t="shared" si="226"/>
        <v/>
      </c>
      <c r="O1829" s="21" t="str">
        <f t="shared" si="227"/>
        <v/>
      </c>
      <c r="P1829" s="21" t="str">
        <f t="shared" si="228"/>
        <v/>
      </c>
      <c r="Q1829" s="21" t="str">
        <f t="shared" si="229"/>
        <v/>
      </c>
      <c r="R1829" s="21" t="str">
        <f t="shared" si="230"/>
        <v/>
      </c>
      <c r="S1829" s="7" t="str">
        <f>IF(ROW()-5&lt;=Kontroll!$B$8,1,"")</f>
        <v/>
      </c>
    </row>
    <row r="1830" spans="1:19" x14ac:dyDescent="0.2">
      <c r="A1830" s="7" t="str">
        <f t="shared" si="224"/>
        <v/>
      </c>
      <c r="B1830" s="7" t="str">
        <f>IF($S1830="","",INT(($A1830-1)/Kontroll!$B$6)+1)</f>
        <v/>
      </c>
      <c r="C1830" s="7" t="str">
        <f>IF($S1830="","",MOD($A1830-1,Kontroll!$B$6)+1)</f>
        <v/>
      </c>
      <c r="D1830" s="15" t="str">
        <f>IF($S1830="","",INDEX(Transjer!$A$6:$A$125,$B1830))</f>
        <v/>
      </c>
      <c r="E1830" s="15" t="str">
        <f>IF($S1830="","",INDEX(Transjer!$B$6:$B$125,$B1830))</f>
        <v/>
      </c>
      <c r="F1830" s="16" t="str">
        <f>IF($S1830="","",INDEX(Transjer!$C$6:$C$125,$B1830))</f>
        <v/>
      </c>
      <c r="G1830" s="17" t="str">
        <f>IF($S1830="","",INDEX(Skjermingsrenter!$A$6:$A$35,$C1830))</f>
        <v/>
      </c>
      <c r="H1830" s="18" t="str">
        <f>IF($S1830="","",INDEX(Transjer!$D$6:$D$125,$B1830))</f>
        <v/>
      </c>
      <c r="I1830" s="18" t="str">
        <f>IF($S1830="","",INDEX(Transjer!$E$6:$E$125,$B1830))</f>
        <v/>
      </c>
      <c r="J1830" s="19" t="str">
        <f>IF($S1830="","",INDEX(Skjermingsrenter!$B$6:$B$35,$C1830))</f>
        <v/>
      </c>
      <c r="K1830" s="20" t="str">
        <f t="shared" si="225"/>
        <v/>
      </c>
      <c r="L1830" s="21" t="str">
        <f>IF($S1830="","",IF($G1830&lt;YEAR($F1830),0,$H1830*SUMIFS(Utbytter!$D$6:$D$1005,Utbytter!$A$6:$A$1005,$E1830,Utbytter!$B$6:$B$1005,"&gt;="&amp;$K1830,Utbytter!$B$6:$B$1005,"&lt;="&amp;DATE($G1830,12,31))))</f>
        <v/>
      </c>
      <c r="M1830" s="21" t="str">
        <f t="shared" si="231"/>
        <v/>
      </c>
      <c r="N1830" s="21" t="str">
        <f t="shared" si="226"/>
        <v/>
      </c>
      <c r="O1830" s="21" t="str">
        <f t="shared" si="227"/>
        <v/>
      </c>
      <c r="P1830" s="21" t="str">
        <f t="shared" si="228"/>
        <v/>
      </c>
      <c r="Q1830" s="21" t="str">
        <f t="shared" si="229"/>
        <v/>
      </c>
      <c r="R1830" s="21" t="str">
        <f t="shared" si="230"/>
        <v/>
      </c>
      <c r="S1830" s="7" t="str">
        <f>IF(ROW()-5&lt;=Kontroll!$B$8,1,"")</f>
        <v/>
      </c>
    </row>
    <row r="1831" spans="1:19" x14ac:dyDescent="0.2">
      <c r="A1831" s="7" t="str">
        <f t="shared" si="224"/>
        <v/>
      </c>
      <c r="B1831" s="7" t="str">
        <f>IF($S1831="","",INT(($A1831-1)/Kontroll!$B$6)+1)</f>
        <v/>
      </c>
      <c r="C1831" s="7" t="str">
        <f>IF($S1831="","",MOD($A1831-1,Kontroll!$B$6)+1)</f>
        <v/>
      </c>
      <c r="D1831" s="15" t="str">
        <f>IF($S1831="","",INDEX(Transjer!$A$6:$A$125,$B1831))</f>
        <v/>
      </c>
      <c r="E1831" s="15" t="str">
        <f>IF($S1831="","",INDEX(Transjer!$B$6:$B$125,$B1831))</f>
        <v/>
      </c>
      <c r="F1831" s="16" t="str">
        <f>IF($S1831="","",INDEX(Transjer!$C$6:$C$125,$B1831))</f>
        <v/>
      </c>
      <c r="G1831" s="17" t="str">
        <f>IF($S1831="","",INDEX(Skjermingsrenter!$A$6:$A$35,$C1831))</f>
        <v/>
      </c>
      <c r="H1831" s="18" t="str">
        <f>IF($S1831="","",INDEX(Transjer!$D$6:$D$125,$B1831))</f>
        <v/>
      </c>
      <c r="I1831" s="18" t="str">
        <f>IF($S1831="","",INDEX(Transjer!$E$6:$E$125,$B1831))</f>
        <v/>
      </c>
      <c r="J1831" s="19" t="str">
        <f>IF($S1831="","",INDEX(Skjermingsrenter!$B$6:$B$35,$C1831))</f>
        <v/>
      </c>
      <c r="K1831" s="20" t="str">
        <f t="shared" si="225"/>
        <v/>
      </c>
      <c r="L1831" s="21" t="str">
        <f>IF($S1831="","",IF($G1831&lt;YEAR($F1831),0,$H1831*SUMIFS(Utbytter!$D$6:$D$1005,Utbytter!$A$6:$A$1005,$E1831,Utbytter!$B$6:$B$1005,"&gt;="&amp;$K1831,Utbytter!$B$6:$B$1005,"&lt;="&amp;DATE($G1831,12,31))))</f>
        <v/>
      </c>
      <c r="M1831" s="21" t="str">
        <f t="shared" si="231"/>
        <v/>
      </c>
      <c r="N1831" s="21" t="str">
        <f t="shared" si="226"/>
        <v/>
      </c>
      <c r="O1831" s="21" t="str">
        <f t="shared" si="227"/>
        <v/>
      </c>
      <c r="P1831" s="21" t="str">
        <f t="shared" si="228"/>
        <v/>
      </c>
      <c r="Q1831" s="21" t="str">
        <f t="shared" si="229"/>
        <v/>
      </c>
      <c r="R1831" s="21" t="str">
        <f t="shared" si="230"/>
        <v/>
      </c>
      <c r="S1831" s="7" t="str">
        <f>IF(ROW()-5&lt;=Kontroll!$B$8,1,"")</f>
        <v/>
      </c>
    </row>
    <row r="1832" spans="1:19" x14ac:dyDescent="0.2">
      <c r="A1832" s="7" t="str">
        <f t="shared" si="224"/>
        <v/>
      </c>
      <c r="B1832" s="7" t="str">
        <f>IF($S1832="","",INT(($A1832-1)/Kontroll!$B$6)+1)</f>
        <v/>
      </c>
      <c r="C1832" s="7" t="str">
        <f>IF($S1832="","",MOD($A1832-1,Kontroll!$B$6)+1)</f>
        <v/>
      </c>
      <c r="D1832" s="15" t="str">
        <f>IF($S1832="","",INDEX(Transjer!$A$6:$A$125,$B1832))</f>
        <v/>
      </c>
      <c r="E1832" s="15" t="str">
        <f>IF($S1832="","",INDEX(Transjer!$B$6:$B$125,$B1832))</f>
        <v/>
      </c>
      <c r="F1832" s="16" t="str">
        <f>IF($S1832="","",INDEX(Transjer!$C$6:$C$125,$B1832))</f>
        <v/>
      </c>
      <c r="G1832" s="17" t="str">
        <f>IF($S1832="","",INDEX(Skjermingsrenter!$A$6:$A$35,$C1832))</f>
        <v/>
      </c>
      <c r="H1832" s="18" t="str">
        <f>IF($S1832="","",INDEX(Transjer!$D$6:$D$125,$B1832))</f>
        <v/>
      </c>
      <c r="I1832" s="18" t="str">
        <f>IF($S1832="","",INDEX(Transjer!$E$6:$E$125,$B1832))</f>
        <v/>
      </c>
      <c r="J1832" s="19" t="str">
        <f>IF($S1832="","",INDEX(Skjermingsrenter!$B$6:$B$35,$C1832))</f>
        <v/>
      </c>
      <c r="K1832" s="20" t="str">
        <f t="shared" si="225"/>
        <v/>
      </c>
      <c r="L1832" s="21" t="str">
        <f>IF($S1832="","",IF($G1832&lt;YEAR($F1832),0,$H1832*SUMIFS(Utbytter!$D$6:$D$1005,Utbytter!$A$6:$A$1005,$E1832,Utbytter!$B$6:$B$1005,"&gt;="&amp;$K1832,Utbytter!$B$6:$B$1005,"&lt;="&amp;DATE($G1832,12,31))))</f>
        <v/>
      </c>
      <c r="M1832" s="21" t="str">
        <f t="shared" si="231"/>
        <v/>
      </c>
      <c r="N1832" s="21" t="str">
        <f t="shared" si="226"/>
        <v/>
      </c>
      <c r="O1832" s="21" t="str">
        <f t="shared" si="227"/>
        <v/>
      </c>
      <c r="P1832" s="21" t="str">
        <f t="shared" si="228"/>
        <v/>
      </c>
      <c r="Q1832" s="21" t="str">
        <f t="shared" si="229"/>
        <v/>
      </c>
      <c r="R1832" s="21" t="str">
        <f t="shared" si="230"/>
        <v/>
      </c>
      <c r="S1832" s="7" t="str">
        <f>IF(ROW()-5&lt;=Kontroll!$B$8,1,"")</f>
        <v/>
      </c>
    </row>
    <row r="1833" spans="1:19" x14ac:dyDescent="0.2">
      <c r="A1833" s="7" t="str">
        <f t="shared" si="224"/>
        <v/>
      </c>
      <c r="B1833" s="7" t="str">
        <f>IF($S1833="","",INT(($A1833-1)/Kontroll!$B$6)+1)</f>
        <v/>
      </c>
      <c r="C1833" s="7" t="str">
        <f>IF($S1833="","",MOD($A1833-1,Kontroll!$B$6)+1)</f>
        <v/>
      </c>
      <c r="D1833" s="15" t="str">
        <f>IF($S1833="","",INDEX(Transjer!$A$6:$A$125,$B1833))</f>
        <v/>
      </c>
      <c r="E1833" s="15" t="str">
        <f>IF($S1833="","",INDEX(Transjer!$B$6:$B$125,$B1833))</f>
        <v/>
      </c>
      <c r="F1833" s="16" t="str">
        <f>IF($S1833="","",INDEX(Transjer!$C$6:$C$125,$B1833))</f>
        <v/>
      </c>
      <c r="G1833" s="17" t="str">
        <f>IF($S1833="","",INDEX(Skjermingsrenter!$A$6:$A$35,$C1833))</f>
        <v/>
      </c>
      <c r="H1833" s="18" t="str">
        <f>IF($S1833="","",INDEX(Transjer!$D$6:$D$125,$B1833))</f>
        <v/>
      </c>
      <c r="I1833" s="18" t="str">
        <f>IF($S1833="","",INDEX(Transjer!$E$6:$E$125,$B1833))</f>
        <v/>
      </c>
      <c r="J1833" s="19" t="str">
        <f>IF($S1833="","",INDEX(Skjermingsrenter!$B$6:$B$35,$C1833))</f>
        <v/>
      </c>
      <c r="K1833" s="20" t="str">
        <f t="shared" si="225"/>
        <v/>
      </c>
      <c r="L1833" s="21" t="str">
        <f>IF($S1833="","",IF($G1833&lt;YEAR($F1833),0,$H1833*SUMIFS(Utbytter!$D$6:$D$1005,Utbytter!$A$6:$A$1005,$E1833,Utbytter!$B$6:$B$1005,"&gt;="&amp;$K1833,Utbytter!$B$6:$B$1005,"&lt;="&amp;DATE($G1833,12,31))))</f>
        <v/>
      </c>
      <c r="M1833" s="21" t="str">
        <f t="shared" si="231"/>
        <v/>
      </c>
      <c r="N1833" s="21" t="str">
        <f t="shared" si="226"/>
        <v/>
      </c>
      <c r="O1833" s="21" t="str">
        <f t="shared" si="227"/>
        <v/>
      </c>
      <c r="P1833" s="21" t="str">
        <f t="shared" si="228"/>
        <v/>
      </c>
      <c r="Q1833" s="21" t="str">
        <f t="shared" si="229"/>
        <v/>
      </c>
      <c r="R1833" s="21" t="str">
        <f t="shared" si="230"/>
        <v/>
      </c>
      <c r="S1833" s="7" t="str">
        <f>IF(ROW()-5&lt;=Kontroll!$B$8,1,"")</f>
        <v/>
      </c>
    </row>
    <row r="1834" spans="1:19" x14ac:dyDescent="0.2">
      <c r="A1834" s="7" t="str">
        <f t="shared" si="224"/>
        <v/>
      </c>
      <c r="B1834" s="7" t="str">
        <f>IF($S1834="","",INT(($A1834-1)/Kontroll!$B$6)+1)</f>
        <v/>
      </c>
      <c r="C1834" s="7" t="str">
        <f>IF($S1834="","",MOD($A1834-1,Kontroll!$B$6)+1)</f>
        <v/>
      </c>
      <c r="D1834" s="15" t="str">
        <f>IF($S1834="","",INDEX(Transjer!$A$6:$A$125,$B1834))</f>
        <v/>
      </c>
      <c r="E1834" s="15" t="str">
        <f>IF($S1834="","",INDEX(Transjer!$B$6:$B$125,$B1834))</f>
        <v/>
      </c>
      <c r="F1834" s="16" t="str">
        <f>IF($S1834="","",INDEX(Transjer!$C$6:$C$125,$B1834))</f>
        <v/>
      </c>
      <c r="G1834" s="17" t="str">
        <f>IF($S1834="","",INDEX(Skjermingsrenter!$A$6:$A$35,$C1834))</f>
        <v/>
      </c>
      <c r="H1834" s="18" t="str">
        <f>IF($S1834="","",INDEX(Transjer!$D$6:$D$125,$B1834))</f>
        <v/>
      </c>
      <c r="I1834" s="18" t="str">
        <f>IF($S1834="","",INDEX(Transjer!$E$6:$E$125,$B1834))</f>
        <v/>
      </c>
      <c r="J1834" s="19" t="str">
        <f>IF($S1834="","",INDEX(Skjermingsrenter!$B$6:$B$35,$C1834))</f>
        <v/>
      </c>
      <c r="K1834" s="20" t="str">
        <f t="shared" si="225"/>
        <v/>
      </c>
      <c r="L1834" s="21" t="str">
        <f>IF($S1834="","",IF($G1834&lt;YEAR($F1834),0,$H1834*SUMIFS(Utbytter!$D$6:$D$1005,Utbytter!$A$6:$A$1005,$E1834,Utbytter!$B$6:$B$1005,"&gt;="&amp;$K1834,Utbytter!$B$6:$B$1005,"&lt;="&amp;DATE($G1834,12,31))))</f>
        <v/>
      </c>
      <c r="M1834" s="21" t="str">
        <f t="shared" si="231"/>
        <v/>
      </c>
      <c r="N1834" s="21" t="str">
        <f t="shared" si="226"/>
        <v/>
      </c>
      <c r="O1834" s="21" t="str">
        <f t="shared" si="227"/>
        <v/>
      </c>
      <c r="P1834" s="21" t="str">
        <f t="shared" si="228"/>
        <v/>
      </c>
      <c r="Q1834" s="21" t="str">
        <f t="shared" si="229"/>
        <v/>
      </c>
      <c r="R1834" s="21" t="str">
        <f t="shared" si="230"/>
        <v/>
      </c>
      <c r="S1834" s="7" t="str">
        <f>IF(ROW()-5&lt;=Kontroll!$B$8,1,"")</f>
        <v/>
      </c>
    </row>
    <row r="1835" spans="1:19" x14ac:dyDescent="0.2">
      <c r="A1835" s="7" t="str">
        <f t="shared" si="224"/>
        <v/>
      </c>
      <c r="B1835" s="7" t="str">
        <f>IF($S1835="","",INT(($A1835-1)/Kontroll!$B$6)+1)</f>
        <v/>
      </c>
      <c r="C1835" s="7" t="str">
        <f>IF($S1835="","",MOD($A1835-1,Kontroll!$B$6)+1)</f>
        <v/>
      </c>
      <c r="D1835" s="15" t="str">
        <f>IF($S1835="","",INDEX(Transjer!$A$6:$A$125,$B1835))</f>
        <v/>
      </c>
      <c r="E1835" s="15" t="str">
        <f>IF($S1835="","",INDEX(Transjer!$B$6:$B$125,$B1835))</f>
        <v/>
      </c>
      <c r="F1835" s="16" t="str">
        <f>IF($S1835="","",INDEX(Transjer!$C$6:$C$125,$B1835))</f>
        <v/>
      </c>
      <c r="G1835" s="17" t="str">
        <f>IF($S1835="","",INDEX(Skjermingsrenter!$A$6:$A$35,$C1835))</f>
        <v/>
      </c>
      <c r="H1835" s="18" t="str">
        <f>IF($S1835="","",INDEX(Transjer!$D$6:$D$125,$B1835))</f>
        <v/>
      </c>
      <c r="I1835" s="18" t="str">
        <f>IF($S1835="","",INDEX(Transjer!$E$6:$E$125,$B1835))</f>
        <v/>
      </c>
      <c r="J1835" s="19" t="str">
        <f>IF($S1835="","",INDEX(Skjermingsrenter!$B$6:$B$35,$C1835))</f>
        <v/>
      </c>
      <c r="K1835" s="20" t="str">
        <f t="shared" si="225"/>
        <v/>
      </c>
      <c r="L1835" s="21" t="str">
        <f>IF($S1835="","",IF($G1835&lt;YEAR($F1835),0,$H1835*SUMIFS(Utbytter!$D$6:$D$1005,Utbytter!$A$6:$A$1005,$E1835,Utbytter!$B$6:$B$1005,"&gt;="&amp;$K1835,Utbytter!$B$6:$B$1005,"&lt;="&amp;DATE($G1835,12,31))))</f>
        <v/>
      </c>
      <c r="M1835" s="21" t="str">
        <f t="shared" si="231"/>
        <v/>
      </c>
      <c r="N1835" s="21" t="str">
        <f t="shared" si="226"/>
        <v/>
      </c>
      <c r="O1835" s="21" t="str">
        <f t="shared" si="227"/>
        <v/>
      </c>
      <c r="P1835" s="21" t="str">
        <f t="shared" si="228"/>
        <v/>
      </c>
      <c r="Q1835" s="21" t="str">
        <f t="shared" si="229"/>
        <v/>
      </c>
      <c r="R1835" s="21" t="str">
        <f t="shared" si="230"/>
        <v/>
      </c>
      <c r="S1835" s="7" t="str">
        <f>IF(ROW()-5&lt;=Kontroll!$B$8,1,"")</f>
        <v/>
      </c>
    </row>
    <row r="1836" spans="1:19" x14ac:dyDescent="0.2">
      <c r="A1836" s="7" t="str">
        <f t="shared" si="224"/>
        <v/>
      </c>
      <c r="B1836" s="7" t="str">
        <f>IF($S1836="","",INT(($A1836-1)/Kontroll!$B$6)+1)</f>
        <v/>
      </c>
      <c r="C1836" s="7" t="str">
        <f>IF($S1836="","",MOD($A1836-1,Kontroll!$B$6)+1)</f>
        <v/>
      </c>
      <c r="D1836" s="15" t="str">
        <f>IF($S1836="","",INDEX(Transjer!$A$6:$A$125,$B1836))</f>
        <v/>
      </c>
      <c r="E1836" s="15" t="str">
        <f>IF($S1836="","",INDEX(Transjer!$B$6:$B$125,$B1836))</f>
        <v/>
      </c>
      <c r="F1836" s="16" t="str">
        <f>IF($S1836="","",INDEX(Transjer!$C$6:$C$125,$B1836))</f>
        <v/>
      </c>
      <c r="G1836" s="17" t="str">
        <f>IF($S1836="","",INDEX(Skjermingsrenter!$A$6:$A$35,$C1836))</f>
        <v/>
      </c>
      <c r="H1836" s="18" t="str">
        <f>IF($S1836="","",INDEX(Transjer!$D$6:$D$125,$B1836))</f>
        <v/>
      </c>
      <c r="I1836" s="18" t="str">
        <f>IF($S1836="","",INDEX(Transjer!$E$6:$E$125,$B1836))</f>
        <v/>
      </c>
      <c r="J1836" s="19" t="str">
        <f>IF($S1836="","",INDEX(Skjermingsrenter!$B$6:$B$35,$C1836))</f>
        <v/>
      </c>
      <c r="K1836" s="20" t="str">
        <f t="shared" si="225"/>
        <v/>
      </c>
      <c r="L1836" s="21" t="str">
        <f>IF($S1836="","",IF($G1836&lt;YEAR($F1836),0,$H1836*SUMIFS(Utbytter!$D$6:$D$1005,Utbytter!$A$6:$A$1005,$E1836,Utbytter!$B$6:$B$1005,"&gt;="&amp;$K1836,Utbytter!$B$6:$B$1005,"&lt;="&amp;DATE($G1836,12,31))))</f>
        <v/>
      </c>
      <c r="M1836" s="21" t="str">
        <f t="shared" si="231"/>
        <v/>
      </c>
      <c r="N1836" s="21" t="str">
        <f t="shared" si="226"/>
        <v/>
      </c>
      <c r="O1836" s="21" t="str">
        <f t="shared" si="227"/>
        <v/>
      </c>
      <c r="P1836" s="21" t="str">
        <f t="shared" si="228"/>
        <v/>
      </c>
      <c r="Q1836" s="21" t="str">
        <f t="shared" si="229"/>
        <v/>
      </c>
      <c r="R1836" s="21" t="str">
        <f t="shared" si="230"/>
        <v/>
      </c>
      <c r="S1836" s="7" t="str">
        <f>IF(ROW()-5&lt;=Kontroll!$B$8,1,"")</f>
        <v/>
      </c>
    </row>
    <row r="1837" spans="1:19" x14ac:dyDescent="0.2">
      <c r="A1837" s="7" t="str">
        <f t="shared" si="224"/>
        <v/>
      </c>
      <c r="B1837" s="7" t="str">
        <f>IF($S1837="","",INT(($A1837-1)/Kontroll!$B$6)+1)</f>
        <v/>
      </c>
      <c r="C1837" s="7" t="str">
        <f>IF($S1837="","",MOD($A1837-1,Kontroll!$B$6)+1)</f>
        <v/>
      </c>
      <c r="D1837" s="15" t="str">
        <f>IF($S1837="","",INDEX(Transjer!$A$6:$A$125,$B1837))</f>
        <v/>
      </c>
      <c r="E1837" s="15" t="str">
        <f>IF($S1837="","",INDEX(Transjer!$B$6:$B$125,$B1837))</f>
        <v/>
      </c>
      <c r="F1837" s="16" t="str">
        <f>IF($S1837="","",INDEX(Transjer!$C$6:$C$125,$B1837))</f>
        <v/>
      </c>
      <c r="G1837" s="17" t="str">
        <f>IF($S1837="","",INDEX(Skjermingsrenter!$A$6:$A$35,$C1837))</f>
        <v/>
      </c>
      <c r="H1837" s="18" t="str">
        <f>IF($S1837="","",INDEX(Transjer!$D$6:$D$125,$B1837))</f>
        <v/>
      </c>
      <c r="I1837" s="18" t="str">
        <f>IF($S1837="","",INDEX(Transjer!$E$6:$E$125,$B1837))</f>
        <v/>
      </c>
      <c r="J1837" s="19" t="str">
        <f>IF($S1837="","",INDEX(Skjermingsrenter!$B$6:$B$35,$C1837))</f>
        <v/>
      </c>
      <c r="K1837" s="20" t="str">
        <f t="shared" si="225"/>
        <v/>
      </c>
      <c r="L1837" s="21" t="str">
        <f>IF($S1837="","",IF($G1837&lt;YEAR($F1837),0,$H1837*SUMIFS(Utbytter!$D$6:$D$1005,Utbytter!$A$6:$A$1005,$E1837,Utbytter!$B$6:$B$1005,"&gt;="&amp;$K1837,Utbytter!$B$6:$B$1005,"&lt;="&amp;DATE($G1837,12,31))))</f>
        <v/>
      </c>
      <c r="M1837" s="21" t="str">
        <f t="shared" si="231"/>
        <v/>
      </c>
      <c r="N1837" s="21" t="str">
        <f t="shared" si="226"/>
        <v/>
      </c>
      <c r="O1837" s="21" t="str">
        <f t="shared" si="227"/>
        <v/>
      </c>
      <c r="P1837" s="21" t="str">
        <f t="shared" si="228"/>
        <v/>
      </c>
      <c r="Q1837" s="21" t="str">
        <f t="shared" si="229"/>
        <v/>
      </c>
      <c r="R1837" s="21" t="str">
        <f t="shared" si="230"/>
        <v/>
      </c>
      <c r="S1837" s="7" t="str">
        <f>IF(ROW()-5&lt;=Kontroll!$B$8,1,"")</f>
        <v/>
      </c>
    </row>
    <row r="1838" spans="1:19" x14ac:dyDescent="0.2">
      <c r="A1838" s="7" t="str">
        <f t="shared" si="224"/>
        <v/>
      </c>
      <c r="B1838" s="7" t="str">
        <f>IF($S1838="","",INT(($A1838-1)/Kontroll!$B$6)+1)</f>
        <v/>
      </c>
      <c r="C1838" s="7" t="str">
        <f>IF($S1838="","",MOD($A1838-1,Kontroll!$B$6)+1)</f>
        <v/>
      </c>
      <c r="D1838" s="15" t="str">
        <f>IF($S1838="","",INDEX(Transjer!$A$6:$A$125,$B1838))</f>
        <v/>
      </c>
      <c r="E1838" s="15" t="str">
        <f>IF($S1838="","",INDEX(Transjer!$B$6:$B$125,$B1838))</f>
        <v/>
      </c>
      <c r="F1838" s="16" t="str">
        <f>IF($S1838="","",INDEX(Transjer!$C$6:$C$125,$B1838))</f>
        <v/>
      </c>
      <c r="G1838" s="17" t="str">
        <f>IF($S1838="","",INDEX(Skjermingsrenter!$A$6:$A$35,$C1838))</f>
        <v/>
      </c>
      <c r="H1838" s="18" t="str">
        <f>IF($S1838="","",INDEX(Transjer!$D$6:$D$125,$B1838))</f>
        <v/>
      </c>
      <c r="I1838" s="18" t="str">
        <f>IF($S1838="","",INDEX(Transjer!$E$6:$E$125,$B1838))</f>
        <v/>
      </c>
      <c r="J1838" s="19" t="str">
        <f>IF($S1838="","",INDEX(Skjermingsrenter!$B$6:$B$35,$C1838))</f>
        <v/>
      </c>
      <c r="K1838" s="20" t="str">
        <f t="shared" si="225"/>
        <v/>
      </c>
      <c r="L1838" s="21" t="str">
        <f>IF($S1838="","",IF($G1838&lt;YEAR($F1838),0,$H1838*SUMIFS(Utbytter!$D$6:$D$1005,Utbytter!$A$6:$A$1005,$E1838,Utbytter!$B$6:$B$1005,"&gt;="&amp;$K1838,Utbytter!$B$6:$B$1005,"&lt;="&amp;DATE($G1838,12,31))))</f>
        <v/>
      </c>
      <c r="M1838" s="21" t="str">
        <f t="shared" si="231"/>
        <v/>
      </c>
      <c r="N1838" s="21" t="str">
        <f t="shared" si="226"/>
        <v/>
      </c>
      <c r="O1838" s="21" t="str">
        <f t="shared" si="227"/>
        <v/>
      </c>
      <c r="P1838" s="21" t="str">
        <f t="shared" si="228"/>
        <v/>
      </c>
      <c r="Q1838" s="21" t="str">
        <f t="shared" si="229"/>
        <v/>
      </c>
      <c r="R1838" s="21" t="str">
        <f t="shared" si="230"/>
        <v/>
      </c>
      <c r="S1838" s="7" t="str">
        <f>IF(ROW()-5&lt;=Kontroll!$B$8,1,"")</f>
        <v/>
      </c>
    </row>
    <row r="1839" spans="1:19" x14ac:dyDescent="0.2">
      <c r="A1839" s="7" t="str">
        <f t="shared" si="224"/>
        <v/>
      </c>
      <c r="B1839" s="7" t="str">
        <f>IF($S1839="","",INT(($A1839-1)/Kontroll!$B$6)+1)</f>
        <v/>
      </c>
      <c r="C1839" s="7" t="str">
        <f>IF($S1839="","",MOD($A1839-1,Kontroll!$B$6)+1)</f>
        <v/>
      </c>
      <c r="D1839" s="15" t="str">
        <f>IF($S1839="","",INDEX(Transjer!$A$6:$A$125,$B1839))</f>
        <v/>
      </c>
      <c r="E1839" s="15" t="str">
        <f>IF($S1839="","",INDEX(Transjer!$B$6:$B$125,$B1839))</f>
        <v/>
      </c>
      <c r="F1839" s="16" t="str">
        <f>IF($S1839="","",INDEX(Transjer!$C$6:$C$125,$B1839))</f>
        <v/>
      </c>
      <c r="G1839" s="17" t="str">
        <f>IF($S1839="","",INDEX(Skjermingsrenter!$A$6:$A$35,$C1839))</f>
        <v/>
      </c>
      <c r="H1839" s="18" t="str">
        <f>IF($S1839="","",INDEX(Transjer!$D$6:$D$125,$B1839))</f>
        <v/>
      </c>
      <c r="I1839" s="18" t="str">
        <f>IF($S1839="","",INDEX(Transjer!$E$6:$E$125,$B1839))</f>
        <v/>
      </c>
      <c r="J1839" s="19" t="str">
        <f>IF($S1839="","",INDEX(Skjermingsrenter!$B$6:$B$35,$C1839))</f>
        <v/>
      </c>
      <c r="K1839" s="20" t="str">
        <f t="shared" si="225"/>
        <v/>
      </c>
      <c r="L1839" s="21" t="str">
        <f>IF($S1839="","",IF($G1839&lt;YEAR($F1839),0,$H1839*SUMIFS(Utbytter!$D$6:$D$1005,Utbytter!$A$6:$A$1005,$E1839,Utbytter!$B$6:$B$1005,"&gt;="&amp;$K1839,Utbytter!$B$6:$B$1005,"&lt;="&amp;DATE($G1839,12,31))))</f>
        <v/>
      </c>
      <c r="M1839" s="21" t="str">
        <f t="shared" si="231"/>
        <v/>
      </c>
      <c r="N1839" s="21" t="str">
        <f t="shared" si="226"/>
        <v/>
      </c>
      <c r="O1839" s="21" t="str">
        <f t="shared" si="227"/>
        <v/>
      </c>
      <c r="P1839" s="21" t="str">
        <f t="shared" si="228"/>
        <v/>
      </c>
      <c r="Q1839" s="21" t="str">
        <f t="shared" si="229"/>
        <v/>
      </c>
      <c r="R1839" s="21" t="str">
        <f t="shared" si="230"/>
        <v/>
      </c>
      <c r="S1839" s="7" t="str">
        <f>IF(ROW()-5&lt;=Kontroll!$B$8,1,"")</f>
        <v/>
      </c>
    </row>
    <row r="1840" spans="1:19" x14ac:dyDescent="0.2">
      <c r="A1840" s="7" t="str">
        <f t="shared" si="224"/>
        <v/>
      </c>
      <c r="B1840" s="7" t="str">
        <f>IF($S1840="","",INT(($A1840-1)/Kontroll!$B$6)+1)</f>
        <v/>
      </c>
      <c r="C1840" s="7" t="str">
        <f>IF($S1840="","",MOD($A1840-1,Kontroll!$B$6)+1)</f>
        <v/>
      </c>
      <c r="D1840" s="15" t="str">
        <f>IF($S1840="","",INDEX(Transjer!$A$6:$A$125,$B1840))</f>
        <v/>
      </c>
      <c r="E1840" s="15" t="str">
        <f>IF($S1840="","",INDEX(Transjer!$B$6:$B$125,$B1840))</f>
        <v/>
      </c>
      <c r="F1840" s="16" t="str">
        <f>IF($S1840="","",INDEX(Transjer!$C$6:$C$125,$B1840))</f>
        <v/>
      </c>
      <c r="G1840" s="17" t="str">
        <f>IF($S1840="","",INDEX(Skjermingsrenter!$A$6:$A$35,$C1840))</f>
        <v/>
      </c>
      <c r="H1840" s="18" t="str">
        <f>IF($S1840="","",INDEX(Transjer!$D$6:$D$125,$B1840))</f>
        <v/>
      </c>
      <c r="I1840" s="18" t="str">
        <f>IF($S1840="","",INDEX(Transjer!$E$6:$E$125,$B1840))</f>
        <v/>
      </c>
      <c r="J1840" s="19" t="str">
        <f>IF($S1840="","",INDEX(Skjermingsrenter!$B$6:$B$35,$C1840))</f>
        <v/>
      </c>
      <c r="K1840" s="20" t="str">
        <f t="shared" si="225"/>
        <v/>
      </c>
      <c r="L1840" s="21" t="str">
        <f>IF($S1840="","",IF($G1840&lt;YEAR($F1840),0,$H1840*SUMIFS(Utbytter!$D$6:$D$1005,Utbytter!$A$6:$A$1005,$E1840,Utbytter!$B$6:$B$1005,"&gt;="&amp;$K1840,Utbytter!$B$6:$B$1005,"&lt;="&amp;DATE($G1840,12,31))))</f>
        <v/>
      </c>
      <c r="M1840" s="21" t="str">
        <f t="shared" si="231"/>
        <v/>
      </c>
      <c r="N1840" s="21" t="str">
        <f t="shared" si="226"/>
        <v/>
      </c>
      <c r="O1840" s="21" t="str">
        <f t="shared" si="227"/>
        <v/>
      </c>
      <c r="P1840" s="21" t="str">
        <f t="shared" si="228"/>
        <v/>
      </c>
      <c r="Q1840" s="21" t="str">
        <f t="shared" si="229"/>
        <v/>
      </c>
      <c r="R1840" s="21" t="str">
        <f t="shared" si="230"/>
        <v/>
      </c>
      <c r="S1840" s="7" t="str">
        <f>IF(ROW()-5&lt;=Kontroll!$B$8,1,"")</f>
        <v/>
      </c>
    </row>
    <row r="1841" spans="1:19" x14ac:dyDescent="0.2">
      <c r="A1841" s="7" t="str">
        <f t="shared" si="224"/>
        <v/>
      </c>
      <c r="B1841" s="7" t="str">
        <f>IF($S1841="","",INT(($A1841-1)/Kontroll!$B$6)+1)</f>
        <v/>
      </c>
      <c r="C1841" s="7" t="str">
        <f>IF($S1841="","",MOD($A1841-1,Kontroll!$B$6)+1)</f>
        <v/>
      </c>
      <c r="D1841" s="15" t="str">
        <f>IF($S1841="","",INDEX(Transjer!$A$6:$A$125,$B1841))</f>
        <v/>
      </c>
      <c r="E1841" s="15" t="str">
        <f>IF($S1841="","",INDEX(Transjer!$B$6:$B$125,$B1841))</f>
        <v/>
      </c>
      <c r="F1841" s="16" t="str">
        <f>IF($S1841="","",INDEX(Transjer!$C$6:$C$125,$B1841))</f>
        <v/>
      </c>
      <c r="G1841" s="17" t="str">
        <f>IF($S1841="","",INDEX(Skjermingsrenter!$A$6:$A$35,$C1841))</f>
        <v/>
      </c>
      <c r="H1841" s="18" t="str">
        <f>IF($S1841="","",INDEX(Transjer!$D$6:$D$125,$B1841))</f>
        <v/>
      </c>
      <c r="I1841" s="18" t="str">
        <f>IF($S1841="","",INDEX(Transjer!$E$6:$E$125,$B1841))</f>
        <v/>
      </c>
      <c r="J1841" s="19" t="str">
        <f>IF($S1841="","",INDEX(Skjermingsrenter!$B$6:$B$35,$C1841))</f>
        <v/>
      </c>
      <c r="K1841" s="20" t="str">
        <f t="shared" si="225"/>
        <v/>
      </c>
      <c r="L1841" s="21" t="str">
        <f>IF($S1841="","",IF($G1841&lt;YEAR($F1841),0,$H1841*SUMIFS(Utbytter!$D$6:$D$1005,Utbytter!$A$6:$A$1005,$E1841,Utbytter!$B$6:$B$1005,"&gt;="&amp;$K1841,Utbytter!$B$6:$B$1005,"&lt;="&amp;DATE($G1841,12,31))))</f>
        <v/>
      </c>
      <c r="M1841" s="21" t="str">
        <f t="shared" si="231"/>
        <v/>
      </c>
      <c r="N1841" s="21" t="str">
        <f t="shared" si="226"/>
        <v/>
      </c>
      <c r="O1841" s="21" t="str">
        <f t="shared" si="227"/>
        <v/>
      </c>
      <c r="P1841" s="21" t="str">
        <f t="shared" si="228"/>
        <v/>
      </c>
      <c r="Q1841" s="21" t="str">
        <f t="shared" si="229"/>
        <v/>
      </c>
      <c r="R1841" s="21" t="str">
        <f t="shared" si="230"/>
        <v/>
      </c>
      <c r="S1841" s="7" t="str">
        <f>IF(ROW()-5&lt;=Kontroll!$B$8,1,"")</f>
        <v/>
      </c>
    </row>
    <row r="1842" spans="1:19" x14ac:dyDescent="0.2">
      <c r="A1842" s="7" t="str">
        <f t="shared" si="224"/>
        <v/>
      </c>
      <c r="B1842" s="7" t="str">
        <f>IF($S1842="","",INT(($A1842-1)/Kontroll!$B$6)+1)</f>
        <v/>
      </c>
      <c r="C1842" s="7" t="str">
        <f>IF($S1842="","",MOD($A1842-1,Kontroll!$B$6)+1)</f>
        <v/>
      </c>
      <c r="D1842" s="15" t="str">
        <f>IF($S1842="","",INDEX(Transjer!$A$6:$A$125,$B1842))</f>
        <v/>
      </c>
      <c r="E1842" s="15" t="str">
        <f>IF($S1842="","",INDEX(Transjer!$B$6:$B$125,$B1842))</f>
        <v/>
      </c>
      <c r="F1842" s="16" t="str">
        <f>IF($S1842="","",INDEX(Transjer!$C$6:$C$125,$B1842))</f>
        <v/>
      </c>
      <c r="G1842" s="17" t="str">
        <f>IF($S1842="","",INDEX(Skjermingsrenter!$A$6:$A$35,$C1842))</f>
        <v/>
      </c>
      <c r="H1842" s="18" t="str">
        <f>IF($S1842="","",INDEX(Transjer!$D$6:$D$125,$B1842))</f>
        <v/>
      </c>
      <c r="I1842" s="18" t="str">
        <f>IF($S1842="","",INDEX(Transjer!$E$6:$E$125,$B1842))</f>
        <v/>
      </c>
      <c r="J1842" s="19" t="str">
        <f>IF($S1842="","",INDEX(Skjermingsrenter!$B$6:$B$35,$C1842))</f>
        <v/>
      </c>
      <c r="K1842" s="20" t="str">
        <f t="shared" si="225"/>
        <v/>
      </c>
      <c r="L1842" s="21" t="str">
        <f>IF($S1842="","",IF($G1842&lt;YEAR($F1842),0,$H1842*SUMIFS(Utbytter!$D$6:$D$1005,Utbytter!$A$6:$A$1005,$E1842,Utbytter!$B$6:$B$1005,"&gt;="&amp;$K1842,Utbytter!$B$6:$B$1005,"&lt;="&amp;DATE($G1842,12,31))))</f>
        <v/>
      </c>
      <c r="M1842" s="21" t="str">
        <f t="shared" si="231"/>
        <v/>
      </c>
      <c r="N1842" s="21" t="str">
        <f t="shared" si="226"/>
        <v/>
      </c>
      <c r="O1842" s="21" t="str">
        <f t="shared" si="227"/>
        <v/>
      </c>
      <c r="P1842" s="21" t="str">
        <f t="shared" si="228"/>
        <v/>
      </c>
      <c r="Q1842" s="21" t="str">
        <f t="shared" si="229"/>
        <v/>
      </c>
      <c r="R1842" s="21" t="str">
        <f t="shared" si="230"/>
        <v/>
      </c>
      <c r="S1842" s="7" t="str">
        <f>IF(ROW()-5&lt;=Kontroll!$B$8,1,"")</f>
        <v/>
      </c>
    </row>
    <row r="1843" spans="1:19" x14ac:dyDescent="0.2">
      <c r="A1843" s="7" t="str">
        <f t="shared" si="224"/>
        <v/>
      </c>
      <c r="B1843" s="7" t="str">
        <f>IF($S1843="","",INT(($A1843-1)/Kontroll!$B$6)+1)</f>
        <v/>
      </c>
      <c r="C1843" s="7" t="str">
        <f>IF($S1843="","",MOD($A1843-1,Kontroll!$B$6)+1)</f>
        <v/>
      </c>
      <c r="D1843" s="15" t="str">
        <f>IF($S1843="","",INDEX(Transjer!$A$6:$A$125,$B1843))</f>
        <v/>
      </c>
      <c r="E1843" s="15" t="str">
        <f>IF($S1843="","",INDEX(Transjer!$B$6:$B$125,$B1843))</f>
        <v/>
      </c>
      <c r="F1843" s="16" t="str">
        <f>IF($S1843="","",INDEX(Transjer!$C$6:$C$125,$B1843))</f>
        <v/>
      </c>
      <c r="G1843" s="17" t="str">
        <f>IF($S1843="","",INDEX(Skjermingsrenter!$A$6:$A$35,$C1843))</f>
        <v/>
      </c>
      <c r="H1843" s="18" t="str">
        <f>IF($S1843="","",INDEX(Transjer!$D$6:$D$125,$B1843))</f>
        <v/>
      </c>
      <c r="I1843" s="18" t="str">
        <f>IF($S1843="","",INDEX(Transjer!$E$6:$E$125,$B1843))</f>
        <v/>
      </c>
      <c r="J1843" s="19" t="str">
        <f>IF($S1843="","",INDEX(Skjermingsrenter!$B$6:$B$35,$C1843))</f>
        <v/>
      </c>
      <c r="K1843" s="20" t="str">
        <f t="shared" si="225"/>
        <v/>
      </c>
      <c r="L1843" s="21" t="str">
        <f>IF($S1843="","",IF($G1843&lt;YEAR($F1843),0,$H1843*SUMIFS(Utbytter!$D$6:$D$1005,Utbytter!$A$6:$A$1005,$E1843,Utbytter!$B$6:$B$1005,"&gt;="&amp;$K1843,Utbytter!$B$6:$B$1005,"&lt;="&amp;DATE($G1843,12,31))))</f>
        <v/>
      </c>
      <c r="M1843" s="21" t="str">
        <f t="shared" si="231"/>
        <v/>
      </c>
      <c r="N1843" s="21" t="str">
        <f t="shared" si="226"/>
        <v/>
      </c>
      <c r="O1843" s="21" t="str">
        <f t="shared" si="227"/>
        <v/>
      </c>
      <c r="P1843" s="21" t="str">
        <f t="shared" si="228"/>
        <v/>
      </c>
      <c r="Q1843" s="21" t="str">
        <f t="shared" si="229"/>
        <v/>
      </c>
      <c r="R1843" s="21" t="str">
        <f t="shared" si="230"/>
        <v/>
      </c>
      <c r="S1843" s="7" t="str">
        <f>IF(ROW()-5&lt;=Kontroll!$B$8,1,"")</f>
        <v/>
      </c>
    </row>
    <row r="1844" spans="1:19" x14ac:dyDescent="0.2">
      <c r="A1844" s="7" t="str">
        <f t="shared" si="224"/>
        <v/>
      </c>
      <c r="B1844" s="7" t="str">
        <f>IF($S1844="","",INT(($A1844-1)/Kontroll!$B$6)+1)</f>
        <v/>
      </c>
      <c r="C1844" s="7" t="str">
        <f>IF($S1844="","",MOD($A1844-1,Kontroll!$B$6)+1)</f>
        <v/>
      </c>
      <c r="D1844" s="15" t="str">
        <f>IF($S1844="","",INDEX(Transjer!$A$6:$A$125,$B1844))</f>
        <v/>
      </c>
      <c r="E1844" s="15" t="str">
        <f>IF($S1844="","",INDEX(Transjer!$B$6:$B$125,$B1844))</f>
        <v/>
      </c>
      <c r="F1844" s="16" t="str">
        <f>IF($S1844="","",INDEX(Transjer!$C$6:$C$125,$B1844))</f>
        <v/>
      </c>
      <c r="G1844" s="17" t="str">
        <f>IF($S1844="","",INDEX(Skjermingsrenter!$A$6:$A$35,$C1844))</f>
        <v/>
      </c>
      <c r="H1844" s="18" t="str">
        <f>IF($S1844="","",INDEX(Transjer!$D$6:$D$125,$B1844))</f>
        <v/>
      </c>
      <c r="I1844" s="18" t="str">
        <f>IF($S1844="","",INDEX(Transjer!$E$6:$E$125,$B1844))</f>
        <v/>
      </c>
      <c r="J1844" s="19" t="str">
        <f>IF($S1844="","",INDEX(Skjermingsrenter!$B$6:$B$35,$C1844))</f>
        <v/>
      </c>
      <c r="K1844" s="20" t="str">
        <f t="shared" si="225"/>
        <v/>
      </c>
      <c r="L1844" s="21" t="str">
        <f>IF($S1844="","",IF($G1844&lt;YEAR($F1844),0,$H1844*SUMIFS(Utbytter!$D$6:$D$1005,Utbytter!$A$6:$A$1005,$E1844,Utbytter!$B$6:$B$1005,"&gt;="&amp;$K1844,Utbytter!$B$6:$B$1005,"&lt;="&amp;DATE($G1844,12,31))))</f>
        <v/>
      </c>
      <c r="M1844" s="21" t="str">
        <f t="shared" si="231"/>
        <v/>
      </c>
      <c r="N1844" s="21" t="str">
        <f t="shared" si="226"/>
        <v/>
      </c>
      <c r="O1844" s="21" t="str">
        <f t="shared" si="227"/>
        <v/>
      </c>
      <c r="P1844" s="21" t="str">
        <f t="shared" si="228"/>
        <v/>
      </c>
      <c r="Q1844" s="21" t="str">
        <f t="shared" si="229"/>
        <v/>
      </c>
      <c r="R1844" s="21" t="str">
        <f t="shared" si="230"/>
        <v/>
      </c>
      <c r="S1844" s="7" t="str">
        <f>IF(ROW()-5&lt;=Kontroll!$B$8,1,"")</f>
        <v/>
      </c>
    </row>
    <row r="1845" spans="1:19" x14ac:dyDescent="0.2">
      <c r="A1845" s="7" t="str">
        <f t="shared" si="224"/>
        <v/>
      </c>
      <c r="B1845" s="7" t="str">
        <f>IF($S1845="","",INT(($A1845-1)/Kontroll!$B$6)+1)</f>
        <v/>
      </c>
      <c r="C1845" s="7" t="str">
        <f>IF($S1845="","",MOD($A1845-1,Kontroll!$B$6)+1)</f>
        <v/>
      </c>
      <c r="D1845" s="15" t="str">
        <f>IF($S1845="","",INDEX(Transjer!$A$6:$A$125,$B1845))</f>
        <v/>
      </c>
      <c r="E1845" s="15" t="str">
        <f>IF($S1845="","",INDEX(Transjer!$B$6:$B$125,$B1845))</f>
        <v/>
      </c>
      <c r="F1845" s="16" t="str">
        <f>IF($S1845="","",INDEX(Transjer!$C$6:$C$125,$B1845))</f>
        <v/>
      </c>
      <c r="G1845" s="17" t="str">
        <f>IF($S1845="","",INDEX(Skjermingsrenter!$A$6:$A$35,$C1845))</f>
        <v/>
      </c>
      <c r="H1845" s="18" t="str">
        <f>IF($S1845="","",INDEX(Transjer!$D$6:$D$125,$B1845))</f>
        <v/>
      </c>
      <c r="I1845" s="18" t="str">
        <f>IF($S1845="","",INDEX(Transjer!$E$6:$E$125,$B1845))</f>
        <v/>
      </c>
      <c r="J1845" s="19" t="str">
        <f>IF($S1845="","",INDEX(Skjermingsrenter!$B$6:$B$35,$C1845))</f>
        <v/>
      </c>
      <c r="K1845" s="20" t="str">
        <f t="shared" si="225"/>
        <v/>
      </c>
      <c r="L1845" s="21" t="str">
        <f>IF($S1845="","",IF($G1845&lt;YEAR($F1845),0,$H1845*SUMIFS(Utbytter!$D$6:$D$1005,Utbytter!$A$6:$A$1005,$E1845,Utbytter!$B$6:$B$1005,"&gt;="&amp;$K1845,Utbytter!$B$6:$B$1005,"&lt;="&amp;DATE($G1845,12,31))))</f>
        <v/>
      </c>
      <c r="M1845" s="21" t="str">
        <f t="shared" si="231"/>
        <v/>
      </c>
      <c r="N1845" s="21" t="str">
        <f t="shared" si="226"/>
        <v/>
      </c>
      <c r="O1845" s="21" t="str">
        <f t="shared" si="227"/>
        <v/>
      </c>
      <c r="P1845" s="21" t="str">
        <f t="shared" si="228"/>
        <v/>
      </c>
      <c r="Q1845" s="21" t="str">
        <f t="shared" si="229"/>
        <v/>
      </c>
      <c r="R1845" s="21" t="str">
        <f t="shared" si="230"/>
        <v/>
      </c>
      <c r="S1845" s="7" t="str">
        <f>IF(ROW()-5&lt;=Kontroll!$B$8,1,"")</f>
        <v/>
      </c>
    </row>
    <row r="1846" spans="1:19" x14ac:dyDescent="0.2">
      <c r="A1846" s="7" t="str">
        <f t="shared" si="224"/>
        <v/>
      </c>
      <c r="B1846" s="7" t="str">
        <f>IF($S1846="","",INT(($A1846-1)/Kontroll!$B$6)+1)</f>
        <v/>
      </c>
      <c r="C1846" s="7" t="str">
        <f>IF($S1846="","",MOD($A1846-1,Kontroll!$B$6)+1)</f>
        <v/>
      </c>
      <c r="D1846" s="15" t="str">
        <f>IF($S1846="","",INDEX(Transjer!$A$6:$A$125,$B1846))</f>
        <v/>
      </c>
      <c r="E1846" s="15" t="str">
        <f>IF($S1846="","",INDEX(Transjer!$B$6:$B$125,$B1846))</f>
        <v/>
      </c>
      <c r="F1846" s="16" t="str">
        <f>IF($S1846="","",INDEX(Transjer!$C$6:$C$125,$B1846))</f>
        <v/>
      </c>
      <c r="G1846" s="17" t="str">
        <f>IF($S1846="","",INDEX(Skjermingsrenter!$A$6:$A$35,$C1846))</f>
        <v/>
      </c>
      <c r="H1846" s="18" t="str">
        <f>IF($S1846="","",INDEX(Transjer!$D$6:$D$125,$B1846))</f>
        <v/>
      </c>
      <c r="I1846" s="18" t="str">
        <f>IF($S1846="","",INDEX(Transjer!$E$6:$E$125,$B1846))</f>
        <v/>
      </c>
      <c r="J1846" s="19" t="str">
        <f>IF($S1846="","",INDEX(Skjermingsrenter!$B$6:$B$35,$C1846))</f>
        <v/>
      </c>
      <c r="K1846" s="20" t="str">
        <f t="shared" si="225"/>
        <v/>
      </c>
      <c r="L1846" s="21" t="str">
        <f>IF($S1846="","",IF($G1846&lt;YEAR($F1846),0,$H1846*SUMIFS(Utbytter!$D$6:$D$1005,Utbytter!$A$6:$A$1005,$E1846,Utbytter!$B$6:$B$1005,"&gt;="&amp;$K1846,Utbytter!$B$6:$B$1005,"&lt;="&amp;DATE($G1846,12,31))))</f>
        <v/>
      </c>
      <c r="M1846" s="21" t="str">
        <f t="shared" si="231"/>
        <v/>
      </c>
      <c r="N1846" s="21" t="str">
        <f t="shared" si="226"/>
        <v/>
      </c>
      <c r="O1846" s="21" t="str">
        <f t="shared" si="227"/>
        <v/>
      </c>
      <c r="P1846" s="21" t="str">
        <f t="shared" si="228"/>
        <v/>
      </c>
      <c r="Q1846" s="21" t="str">
        <f t="shared" si="229"/>
        <v/>
      </c>
      <c r="R1846" s="21" t="str">
        <f t="shared" si="230"/>
        <v/>
      </c>
      <c r="S1846" s="7" t="str">
        <f>IF(ROW()-5&lt;=Kontroll!$B$8,1,"")</f>
        <v/>
      </c>
    </row>
    <row r="1847" spans="1:19" x14ac:dyDescent="0.2">
      <c r="A1847" s="7" t="str">
        <f t="shared" si="224"/>
        <v/>
      </c>
      <c r="B1847" s="7" t="str">
        <f>IF($S1847="","",INT(($A1847-1)/Kontroll!$B$6)+1)</f>
        <v/>
      </c>
      <c r="C1847" s="7" t="str">
        <f>IF($S1847="","",MOD($A1847-1,Kontroll!$B$6)+1)</f>
        <v/>
      </c>
      <c r="D1847" s="15" t="str">
        <f>IF($S1847="","",INDEX(Transjer!$A$6:$A$125,$B1847))</f>
        <v/>
      </c>
      <c r="E1847" s="15" t="str">
        <f>IF($S1847="","",INDEX(Transjer!$B$6:$B$125,$B1847))</f>
        <v/>
      </c>
      <c r="F1847" s="16" t="str">
        <f>IF($S1847="","",INDEX(Transjer!$C$6:$C$125,$B1847))</f>
        <v/>
      </c>
      <c r="G1847" s="17" t="str">
        <f>IF($S1847="","",INDEX(Skjermingsrenter!$A$6:$A$35,$C1847))</f>
        <v/>
      </c>
      <c r="H1847" s="18" t="str">
        <f>IF($S1847="","",INDEX(Transjer!$D$6:$D$125,$B1847))</f>
        <v/>
      </c>
      <c r="I1847" s="18" t="str">
        <f>IF($S1847="","",INDEX(Transjer!$E$6:$E$125,$B1847))</f>
        <v/>
      </c>
      <c r="J1847" s="19" t="str">
        <f>IF($S1847="","",INDEX(Skjermingsrenter!$B$6:$B$35,$C1847))</f>
        <v/>
      </c>
      <c r="K1847" s="20" t="str">
        <f t="shared" si="225"/>
        <v/>
      </c>
      <c r="L1847" s="21" t="str">
        <f>IF($S1847="","",IF($G1847&lt;YEAR($F1847),0,$H1847*SUMIFS(Utbytter!$D$6:$D$1005,Utbytter!$A$6:$A$1005,$E1847,Utbytter!$B$6:$B$1005,"&gt;="&amp;$K1847,Utbytter!$B$6:$B$1005,"&lt;="&amp;DATE($G1847,12,31))))</f>
        <v/>
      </c>
      <c r="M1847" s="21" t="str">
        <f t="shared" si="231"/>
        <v/>
      </c>
      <c r="N1847" s="21" t="str">
        <f t="shared" si="226"/>
        <v/>
      </c>
      <c r="O1847" s="21" t="str">
        <f t="shared" si="227"/>
        <v/>
      </c>
      <c r="P1847" s="21" t="str">
        <f t="shared" si="228"/>
        <v/>
      </c>
      <c r="Q1847" s="21" t="str">
        <f t="shared" si="229"/>
        <v/>
      </c>
      <c r="R1847" s="21" t="str">
        <f t="shared" si="230"/>
        <v/>
      </c>
      <c r="S1847" s="7" t="str">
        <f>IF(ROW()-5&lt;=Kontroll!$B$8,1,"")</f>
        <v/>
      </c>
    </row>
    <row r="1848" spans="1:19" x14ac:dyDescent="0.2">
      <c r="A1848" s="7" t="str">
        <f t="shared" si="224"/>
        <v/>
      </c>
      <c r="B1848" s="7" t="str">
        <f>IF($S1848="","",INT(($A1848-1)/Kontroll!$B$6)+1)</f>
        <v/>
      </c>
      <c r="C1848" s="7" t="str">
        <f>IF($S1848="","",MOD($A1848-1,Kontroll!$B$6)+1)</f>
        <v/>
      </c>
      <c r="D1848" s="15" t="str">
        <f>IF($S1848="","",INDEX(Transjer!$A$6:$A$125,$B1848))</f>
        <v/>
      </c>
      <c r="E1848" s="15" t="str">
        <f>IF($S1848="","",INDEX(Transjer!$B$6:$B$125,$B1848))</f>
        <v/>
      </c>
      <c r="F1848" s="16" t="str">
        <f>IF($S1848="","",INDEX(Transjer!$C$6:$C$125,$B1848))</f>
        <v/>
      </c>
      <c r="G1848" s="17" t="str">
        <f>IF($S1848="","",INDEX(Skjermingsrenter!$A$6:$A$35,$C1848))</f>
        <v/>
      </c>
      <c r="H1848" s="18" t="str">
        <f>IF($S1848="","",INDEX(Transjer!$D$6:$D$125,$B1848))</f>
        <v/>
      </c>
      <c r="I1848" s="18" t="str">
        <f>IF($S1848="","",INDEX(Transjer!$E$6:$E$125,$B1848))</f>
        <v/>
      </c>
      <c r="J1848" s="19" t="str">
        <f>IF($S1848="","",INDEX(Skjermingsrenter!$B$6:$B$35,$C1848))</f>
        <v/>
      </c>
      <c r="K1848" s="20" t="str">
        <f t="shared" si="225"/>
        <v/>
      </c>
      <c r="L1848" s="21" t="str">
        <f>IF($S1848="","",IF($G1848&lt;YEAR($F1848),0,$H1848*SUMIFS(Utbytter!$D$6:$D$1005,Utbytter!$A$6:$A$1005,$E1848,Utbytter!$B$6:$B$1005,"&gt;="&amp;$K1848,Utbytter!$B$6:$B$1005,"&lt;="&amp;DATE($G1848,12,31))))</f>
        <v/>
      </c>
      <c r="M1848" s="21" t="str">
        <f t="shared" si="231"/>
        <v/>
      </c>
      <c r="N1848" s="21" t="str">
        <f t="shared" si="226"/>
        <v/>
      </c>
      <c r="O1848" s="21" t="str">
        <f t="shared" si="227"/>
        <v/>
      </c>
      <c r="P1848" s="21" t="str">
        <f t="shared" si="228"/>
        <v/>
      </c>
      <c r="Q1848" s="21" t="str">
        <f t="shared" si="229"/>
        <v/>
      </c>
      <c r="R1848" s="21" t="str">
        <f t="shared" si="230"/>
        <v/>
      </c>
      <c r="S1848" s="7" t="str">
        <f>IF(ROW()-5&lt;=Kontroll!$B$8,1,"")</f>
        <v/>
      </c>
    </row>
    <row r="1849" spans="1:19" x14ac:dyDescent="0.2">
      <c r="A1849" s="7" t="str">
        <f t="shared" si="224"/>
        <v/>
      </c>
      <c r="B1849" s="7" t="str">
        <f>IF($S1849="","",INT(($A1849-1)/Kontroll!$B$6)+1)</f>
        <v/>
      </c>
      <c r="C1849" s="7" t="str">
        <f>IF($S1849="","",MOD($A1849-1,Kontroll!$B$6)+1)</f>
        <v/>
      </c>
      <c r="D1849" s="15" t="str">
        <f>IF($S1849="","",INDEX(Transjer!$A$6:$A$125,$B1849))</f>
        <v/>
      </c>
      <c r="E1849" s="15" t="str">
        <f>IF($S1849="","",INDEX(Transjer!$B$6:$B$125,$B1849))</f>
        <v/>
      </c>
      <c r="F1849" s="16" t="str">
        <f>IF($S1849="","",INDEX(Transjer!$C$6:$C$125,$B1849))</f>
        <v/>
      </c>
      <c r="G1849" s="17" t="str">
        <f>IF($S1849="","",INDEX(Skjermingsrenter!$A$6:$A$35,$C1849))</f>
        <v/>
      </c>
      <c r="H1849" s="18" t="str">
        <f>IF($S1849="","",INDEX(Transjer!$D$6:$D$125,$B1849))</f>
        <v/>
      </c>
      <c r="I1849" s="18" t="str">
        <f>IF($S1849="","",INDEX(Transjer!$E$6:$E$125,$B1849))</f>
        <v/>
      </c>
      <c r="J1849" s="19" t="str">
        <f>IF($S1849="","",INDEX(Skjermingsrenter!$B$6:$B$35,$C1849))</f>
        <v/>
      </c>
      <c r="K1849" s="20" t="str">
        <f t="shared" si="225"/>
        <v/>
      </c>
      <c r="L1849" s="21" t="str">
        <f>IF($S1849="","",IF($G1849&lt;YEAR($F1849),0,$H1849*SUMIFS(Utbytter!$D$6:$D$1005,Utbytter!$A$6:$A$1005,$E1849,Utbytter!$B$6:$B$1005,"&gt;="&amp;$K1849,Utbytter!$B$6:$B$1005,"&lt;="&amp;DATE($G1849,12,31))))</f>
        <v/>
      </c>
      <c r="M1849" s="21" t="str">
        <f t="shared" si="231"/>
        <v/>
      </c>
      <c r="N1849" s="21" t="str">
        <f t="shared" si="226"/>
        <v/>
      </c>
      <c r="O1849" s="21" t="str">
        <f t="shared" si="227"/>
        <v/>
      </c>
      <c r="P1849" s="21" t="str">
        <f t="shared" si="228"/>
        <v/>
      </c>
      <c r="Q1849" s="21" t="str">
        <f t="shared" si="229"/>
        <v/>
      </c>
      <c r="R1849" s="21" t="str">
        <f t="shared" si="230"/>
        <v/>
      </c>
      <c r="S1849" s="7" t="str">
        <f>IF(ROW()-5&lt;=Kontroll!$B$8,1,"")</f>
        <v/>
      </c>
    </row>
    <row r="1850" spans="1:19" x14ac:dyDescent="0.2">
      <c r="A1850" s="7" t="str">
        <f t="shared" si="224"/>
        <v/>
      </c>
      <c r="B1850" s="7" t="str">
        <f>IF($S1850="","",INT(($A1850-1)/Kontroll!$B$6)+1)</f>
        <v/>
      </c>
      <c r="C1850" s="7" t="str">
        <f>IF($S1850="","",MOD($A1850-1,Kontroll!$B$6)+1)</f>
        <v/>
      </c>
      <c r="D1850" s="15" t="str">
        <f>IF($S1850="","",INDEX(Transjer!$A$6:$A$125,$B1850))</f>
        <v/>
      </c>
      <c r="E1850" s="15" t="str">
        <f>IF($S1850="","",INDEX(Transjer!$B$6:$B$125,$B1850))</f>
        <v/>
      </c>
      <c r="F1850" s="16" t="str">
        <f>IF($S1850="","",INDEX(Transjer!$C$6:$C$125,$B1850))</f>
        <v/>
      </c>
      <c r="G1850" s="17" t="str">
        <f>IF($S1850="","",INDEX(Skjermingsrenter!$A$6:$A$35,$C1850))</f>
        <v/>
      </c>
      <c r="H1850" s="18" t="str">
        <f>IF($S1850="","",INDEX(Transjer!$D$6:$D$125,$B1850))</f>
        <v/>
      </c>
      <c r="I1850" s="18" t="str">
        <f>IF($S1850="","",INDEX(Transjer!$E$6:$E$125,$B1850))</f>
        <v/>
      </c>
      <c r="J1850" s="19" t="str">
        <f>IF($S1850="","",INDEX(Skjermingsrenter!$B$6:$B$35,$C1850))</f>
        <v/>
      </c>
      <c r="K1850" s="20" t="str">
        <f t="shared" si="225"/>
        <v/>
      </c>
      <c r="L1850" s="21" t="str">
        <f>IF($S1850="","",IF($G1850&lt;YEAR($F1850),0,$H1850*SUMIFS(Utbytter!$D$6:$D$1005,Utbytter!$A$6:$A$1005,$E1850,Utbytter!$B$6:$B$1005,"&gt;="&amp;$K1850,Utbytter!$B$6:$B$1005,"&lt;="&amp;DATE($G1850,12,31))))</f>
        <v/>
      </c>
      <c r="M1850" s="21" t="str">
        <f t="shared" si="231"/>
        <v/>
      </c>
      <c r="N1850" s="21" t="str">
        <f t="shared" si="226"/>
        <v/>
      </c>
      <c r="O1850" s="21" t="str">
        <f t="shared" si="227"/>
        <v/>
      </c>
      <c r="P1850" s="21" t="str">
        <f t="shared" si="228"/>
        <v/>
      </c>
      <c r="Q1850" s="21" t="str">
        <f t="shared" si="229"/>
        <v/>
      </c>
      <c r="R1850" s="21" t="str">
        <f t="shared" si="230"/>
        <v/>
      </c>
      <c r="S1850" s="7" t="str">
        <f>IF(ROW()-5&lt;=Kontroll!$B$8,1,"")</f>
        <v/>
      </c>
    </row>
    <row r="1851" spans="1:19" x14ac:dyDescent="0.2">
      <c r="A1851" s="7" t="str">
        <f t="shared" si="224"/>
        <v/>
      </c>
      <c r="B1851" s="7" t="str">
        <f>IF($S1851="","",INT(($A1851-1)/Kontroll!$B$6)+1)</f>
        <v/>
      </c>
      <c r="C1851" s="7" t="str">
        <f>IF($S1851="","",MOD($A1851-1,Kontroll!$B$6)+1)</f>
        <v/>
      </c>
      <c r="D1851" s="15" t="str">
        <f>IF($S1851="","",INDEX(Transjer!$A$6:$A$125,$B1851))</f>
        <v/>
      </c>
      <c r="E1851" s="15" t="str">
        <f>IF($S1851="","",INDEX(Transjer!$B$6:$B$125,$B1851))</f>
        <v/>
      </c>
      <c r="F1851" s="16" t="str">
        <f>IF($S1851="","",INDEX(Transjer!$C$6:$C$125,$B1851))</f>
        <v/>
      </c>
      <c r="G1851" s="17" t="str">
        <f>IF($S1851="","",INDEX(Skjermingsrenter!$A$6:$A$35,$C1851))</f>
        <v/>
      </c>
      <c r="H1851" s="18" t="str">
        <f>IF($S1851="","",INDEX(Transjer!$D$6:$D$125,$B1851))</f>
        <v/>
      </c>
      <c r="I1851" s="18" t="str">
        <f>IF($S1851="","",INDEX(Transjer!$E$6:$E$125,$B1851))</f>
        <v/>
      </c>
      <c r="J1851" s="19" t="str">
        <f>IF($S1851="","",INDEX(Skjermingsrenter!$B$6:$B$35,$C1851))</f>
        <v/>
      </c>
      <c r="K1851" s="20" t="str">
        <f t="shared" si="225"/>
        <v/>
      </c>
      <c r="L1851" s="21" t="str">
        <f>IF($S1851="","",IF($G1851&lt;YEAR($F1851),0,$H1851*SUMIFS(Utbytter!$D$6:$D$1005,Utbytter!$A$6:$A$1005,$E1851,Utbytter!$B$6:$B$1005,"&gt;="&amp;$K1851,Utbytter!$B$6:$B$1005,"&lt;="&amp;DATE($G1851,12,31))))</f>
        <v/>
      </c>
      <c r="M1851" s="21" t="str">
        <f t="shared" si="231"/>
        <v/>
      </c>
      <c r="N1851" s="21" t="str">
        <f t="shared" si="226"/>
        <v/>
      </c>
      <c r="O1851" s="21" t="str">
        <f t="shared" si="227"/>
        <v/>
      </c>
      <c r="P1851" s="21" t="str">
        <f t="shared" si="228"/>
        <v/>
      </c>
      <c r="Q1851" s="21" t="str">
        <f t="shared" si="229"/>
        <v/>
      </c>
      <c r="R1851" s="21" t="str">
        <f t="shared" si="230"/>
        <v/>
      </c>
      <c r="S1851" s="7" t="str">
        <f>IF(ROW()-5&lt;=Kontroll!$B$8,1,"")</f>
        <v/>
      </c>
    </row>
    <row r="1852" spans="1:19" x14ac:dyDescent="0.2">
      <c r="A1852" s="7" t="str">
        <f t="shared" si="224"/>
        <v/>
      </c>
      <c r="B1852" s="7" t="str">
        <f>IF($S1852="","",INT(($A1852-1)/Kontroll!$B$6)+1)</f>
        <v/>
      </c>
      <c r="C1852" s="7" t="str">
        <f>IF($S1852="","",MOD($A1852-1,Kontroll!$B$6)+1)</f>
        <v/>
      </c>
      <c r="D1852" s="15" t="str">
        <f>IF($S1852="","",INDEX(Transjer!$A$6:$A$125,$B1852))</f>
        <v/>
      </c>
      <c r="E1852" s="15" t="str">
        <f>IF($S1852="","",INDEX(Transjer!$B$6:$B$125,$B1852))</f>
        <v/>
      </c>
      <c r="F1852" s="16" t="str">
        <f>IF($S1852="","",INDEX(Transjer!$C$6:$C$125,$B1852))</f>
        <v/>
      </c>
      <c r="G1852" s="17" t="str">
        <f>IF($S1852="","",INDEX(Skjermingsrenter!$A$6:$A$35,$C1852))</f>
        <v/>
      </c>
      <c r="H1852" s="18" t="str">
        <f>IF($S1852="","",INDEX(Transjer!$D$6:$D$125,$B1852))</f>
        <v/>
      </c>
      <c r="I1852" s="18" t="str">
        <f>IF($S1852="","",INDEX(Transjer!$E$6:$E$125,$B1852))</f>
        <v/>
      </c>
      <c r="J1852" s="19" t="str">
        <f>IF($S1852="","",INDEX(Skjermingsrenter!$B$6:$B$35,$C1852))</f>
        <v/>
      </c>
      <c r="K1852" s="20" t="str">
        <f t="shared" si="225"/>
        <v/>
      </c>
      <c r="L1852" s="21" t="str">
        <f>IF($S1852="","",IF($G1852&lt;YEAR($F1852),0,$H1852*SUMIFS(Utbytter!$D$6:$D$1005,Utbytter!$A$6:$A$1005,$E1852,Utbytter!$B$6:$B$1005,"&gt;="&amp;$K1852,Utbytter!$B$6:$B$1005,"&lt;="&amp;DATE($G1852,12,31))))</f>
        <v/>
      </c>
      <c r="M1852" s="21" t="str">
        <f t="shared" si="231"/>
        <v/>
      </c>
      <c r="N1852" s="21" t="str">
        <f t="shared" si="226"/>
        <v/>
      </c>
      <c r="O1852" s="21" t="str">
        <f t="shared" si="227"/>
        <v/>
      </c>
      <c r="P1852" s="21" t="str">
        <f t="shared" si="228"/>
        <v/>
      </c>
      <c r="Q1852" s="21" t="str">
        <f t="shared" si="229"/>
        <v/>
      </c>
      <c r="R1852" s="21" t="str">
        <f t="shared" si="230"/>
        <v/>
      </c>
      <c r="S1852" s="7" t="str">
        <f>IF(ROW()-5&lt;=Kontroll!$B$8,1,"")</f>
        <v/>
      </c>
    </row>
    <row r="1853" spans="1:19" x14ac:dyDescent="0.2">
      <c r="A1853" s="7" t="str">
        <f t="shared" si="224"/>
        <v/>
      </c>
      <c r="B1853" s="7" t="str">
        <f>IF($S1853="","",INT(($A1853-1)/Kontroll!$B$6)+1)</f>
        <v/>
      </c>
      <c r="C1853" s="7" t="str">
        <f>IF($S1853="","",MOD($A1853-1,Kontroll!$B$6)+1)</f>
        <v/>
      </c>
      <c r="D1853" s="15" t="str">
        <f>IF($S1853="","",INDEX(Transjer!$A$6:$A$125,$B1853))</f>
        <v/>
      </c>
      <c r="E1853" s="15" t="str">
        <f>IF($S1853="","",INDEX(Transjer!$B$6:$B$125,$B1853))</f>
        <v/>
      </c>
      <c r="F1853" s="16" t="str">
        <f>IF($S1853="","",INDEX(Transjer!$C$6:$C$125,$B1853))</f>
        <v/>
      </c>
      <c r="G1853" s="17" t="str">
        <f>IF($S1853="","",INDEX(Skjermingsrenter!$A$6:$A$35,$C1853))</f>
        <v/>
      </c>
      <c r="H1853" s="18" t="str">
        <f>IF($S1853="","",INDEX(Transjer!$D$6:$D$125,$B1853))</f>
        <v/>
      </c>
      <c r="I1853" s="18" t="str">
        <f>IF($S1853="","",INDEX(Transjer!$E$6:$E$125,$B1853))</f>
        <v/>
      </c>
      <c r="J1853" s="19" t="str">
        <f>IF($S1853="","",INDEX(Skjermingsrenter!$B$6:$B$35,$C1853))</f>
        <v/>
      </c>
      <c r="K1853" s="20" t="str">
        <f t="shared" si="225"/>
        <v/>
      </c>
      <c r="L1853" s="21" t="str">
        <f>IF($S1853="","",IF($G1853&lt;YEAR($F1853),0,$H1853*SUMIFS(Utbytter!$D$6:$D$1005,Utbytter!$A$6:$A$1005,$E1853,Utbytter!$B$6:$B$1005,"&gt;="&amp;$K1853,Utbytter!$B$6:$B$1005,"&lt;="&amp;DATE($G1853,12,31))))</f>
        <v/>
      </c>
      <c r="M1853" s="21" t="str">
        <f t="shared" si="231"/>
        <v/>
      </c>
      <c r="N1853" s="21" t="str">
        <f t="shared" si="226"/>
        <v/>
      </c>
      <c r="O1853" s="21" t="str">
        <f t="shared" si="227"/>
        <v/>
      </c>
      <c r="P1853" s="21" t="str">
        <f t="shared" si="228"/>
        <v/>
      </c>
      <c r="Q1853" s="21" t="str">
        <f t="shared" si="229"/>
        <v/>
      </c>
      <c r="R1853" s="21" t="str">
        <f t="shared" si="230"/>
        <v/>
      </c>
      <c r="S1853" s="7" t="str">
        <f>IF(ROW()-5&lt;=Kontroll!$B$8,1,"")</f>
        <v/>
      </c>
    </row>
    <row r="1854" spans="1:19" x14ac:dyDescent="0.2">
      <c r="A1854" s="7" t="str">
        <f t="shared" si="224"/>
        <v/>
      </c>
      <c r="B1854" s="7" t="str">
        <f>IF($S1854="","",INT(($A1854-1)/Kontroll!$B$6)+1)</f>
        <v/>
      </c>
      <c r="C1854" s="7" t="str">
        <f>IF($S1854="","",MOD($A1854-1,Kontroll!$B$6)+1)</f>
        <v/>
      </c>
      <c r="D1854" s="15" t="str">
        <f>IF($S1854="","",INDEX(Transjer!$A$6:$A$125,$B1854))</f>
        <v/>
      </c>
      <c r="E1854" s="15" t="str">
        <f>IF($S1854="","",INDEX(Transjer!$B$6:$B$125,$B1854))</f>
        <v/>
      </c>
      <c r="F1854" s="16" t="str">
        <f>IF($S1854="","",INDEX(Transjer!$C$6:$C$125,$B1854))</f>
        <v/>
      </c>
      <c r="G1854" s="17" t="str">
        <f>IF($S1854="","",INDEX(Skjermingsrenter!$A$6:$A$35,$C1854))</f>
        <v/>
      </c>
      <c r="H1854" s="18" t="str">
        <f>IF($S1854="","",INDEX(Transjer!$D$6:$D$125,$B1854))</f>
        <v/>
      </c>
      <c r="I1854" s="18" t="str">
        <f>IF($S1854="","",INDEX(Transjer!$E$6:$E$125,$B1854))</f>
        <v/>
      </c>
      <c r="J1854" s="19" t="str">
        <f>IF($S1854="","",INDEX(Skjermingsrenter!$B$6:$B$35,$C1854))</f>
        <v/>
      </c>
      <c r="K1854" s="20" t="str">
        <f t="shared" si="225"/>
        <v/>
      </c>
      <c r="L1854" s="21" t="str">
        <f>IF($S1854="","",IF($G1854&lt;YEAR($F1854),0,$H1854*SUMIFS(Utbytter!$D$6:$D$1005,Utbytter!$A$6:$A$1005,$E1854,Utbytter!$B$6:$B$1005,"&gt;="&amp;$K1854,Utbytter!$B$6:$B$1005,"&lt;="&amp;DATE($G1854,12,31))))</f>
        <v/>
      </c>
      <c r="M1854" s="21" t="str">
        <f t="shared" si="231"/>
        <v/>
      </c>
      <c r="N1854" s="21" t="str">
        <f t="shared" si="226"/>
        <v/>
      </c>
      <c r="O1854" s="21" t="str">
        <f t="shared" si="227"/>
        <v/>
      </c>
      <c r="P1854" s="21" t="str">
        <f t="shared" si="228"/>
        <v/>
      </c>
      <c r="Q1854" s="21" t="str">
        <f t="shared" si="229"/>
        <v/>
      </c>
      <c r="R1854" s="21" t="str">
        <f t="shared" si="230"/>
        <v/>
      </c>
      <c r="S1854" s="7" t="str">
        <f>IF(ROW()-5&lt;=Kontroll!$B$8,1,"")</f>
        <v/>
      </c>
    </row>
    <row r="1855" spans="1:19" x14ac:dyDescent="0.2">
      <c r="A1855" s="7" t="str">
        <f t="shared" si="224"/>
        <v/>
      </c>
      <c r="B1855" s="7" t="str">
        <f>IF($S1855="","",INT(($A1855-1)/Kontroll!$B$6)+1)</f>
        <v/>
      </c>
      <c r="C1855" s="7" t="str">
        <f>IF($S1855="","",MOD($A1855-1,Kontroll!$B$6)+1)</f>
        <v/>
      </c>
      <c r="D1855" s="15" t="str">
        <f>IF($S1855="","",INDEX(Transjer!$A$6:$A$125,$B1855))</f>
        <v/>
      </c>
      <c r="E1855" s="15" t="str">
        <f>IF($S1855="","",INDEX(Transjer!$B$6:$B$125,$B1855))</f>
        <v/>
      </c>
      <c r="F1855" s="16" t="str">
        <f>IF($S1855="","",INDEX(Transjer!$C$6:$C$125,$B1855))</f>
        <v/>
      </c>
      <c r="G1855" s="17" t="str">
        <f>IF($S1855="","",INDEX(Skjermingsrenter!$A$6:$A$35,$C1855))</f>
        <v/>
      </c>
      <c r="H1855" s="18" t="str">
        <f>IF($S1855="","",INDEX(Transjer!$D$6:$D$125,$B1855))</f>
        <v/>
      </c>
      <c r="I1855" s="18" t="str">
        <f>IF($S1855="","",INDEX(Transjer!$E$6:$E$125,$B1855))</f>
        <v/>
      </c>
      <c r="J1855" s="19" t="str">
        <f>IF($S1855="","",INDEX(Skjermingsrenter!$B$6:$B$35,$C1855))</f>
        <v/>
      </c>
      <c r="K1855" s="20" t="str">
        <f t="shared" si="225"/>
        <v/>
      </c>
      <c r="L1855" s="21" t="str">
        <f>IF($S1855="","",IF($G1855&lt;YEAR($F1855),0,$H1855*SUMIFS(Utbytter!$D$6:$D$1005,Utbytter!$A$6:$A$1005,$E1855,Utbytter!$B$6:$B$1005,"&gt;="&amp;$K1855,Utbytter!$B$6:$B$1005,"&lt;="&amp;DATE($G1855,12,31))))</f>
        <v/>
      </c>
      <c r="M1855" s="21" t="str">
        <f t="shared" si="231"/>
        <v/>
      </c>
      <c r="N1855" s="21" t="str">
        <f t="shared" si="226"/>
        <v/>
      </c>
      <c r="O1855" s="21" t="str">
        <f t="shared" si="227"/>
        <v/>
      </c>
      <c r="P1855" s="21" t="str">
        <f t="shared" si="228"/>
        <v/>
      </c>
      <c r="Q1855" s="21" t="str">
        <f t="shared" si="229"/>
        <v/>
      </c>
      <c r="R1855" s="21" t="str">
        <f t="shared" si="230"/>
        <v/>
      </c>
      <c r="S1855" s="7" t="str">
        <f>IF(ROW()-5&lt;=Kontroll!$B$8,1,"")</f>
        <v/>
      </c>
    </row>
    <row r="1856" spans="1:19" x14ac:dyDescent="0.2">
      <c r="A1856" s="7" t="str">
        <f t="shared" si="224"/>
        <v/>
      </c>
      <c r="B1856" s="7" t="str">
        <f>IF($S1856="","",INT(($A1856-1)/Kontroll!$B$6)+1)</f>
        <v/>
      </c>
      <c r="C1856" s="7" t="str">
        <f>IF($S1856="","",MOD($A1856-1,Kontroll!$B$6)+1)</f>
        <v/>
      </c>
      <c r="D1856" s="15" t="str">
        <f>IF($S1856="","",INDEX(Transjer!$A$6:$A$125,$B1856))</f>
        <v/>
      </c>
      <c r="E1856" s="15" t="str">
        <f>IF($S1856="","",INDEX(Transjer!$B$6:$B$125,$B1856))</f>
        <v/>
      </c>
      <c r="F1856" s="16" t="str">
        <f>IF($S1856="","",INDEX(Transjer!$C$6:$C$125,$B1856))</f>
        <v/>
      </c>
      <c r="G1856" s="17" t="str">
        <f>IF($S1856="","",INDEX(Skjermingsrenter!$A$6:$A$35,$C1856))</f>
        <v/>
      </c>
      <c r="H1856" s="18" t="str">
        <f>IF($S1856="","",INDEX(Transjer!$D$6:$D$125,$B1856))</f>
        <v/>
      </c>
      <c r="I1856" s="18" t="str">
        <f>IF($S1856="","",INDEX(Transjer!$E$6:$E$125,$B1856))</f>
        <v/>
      </c>
      <c r="J1856" s="19" t="str">
        <f>IF($S1856="","",INDEX(Skjermingsrenter!$B$6:$B$35,$C1856))</f>
        <v/>
      </c>
      <c r="K1856" s="20" t="str">
        <f t="shared" si="225"/>
        <v/>
      </c>
      <c r="L1856" s="21" t="str">
        <f>IF($S1856="","",IF($G1856&lt;YEAR($F1856),0,$H1856*SUMIFS(Utbytter!$D$6:$D$1005,Utbytter!$A$6:$A$1005,$E1856,Utbytter!$B$6:$B$1005,"&gt;="&amp;$K1856,Utbytter!$B$6:$B$1005,"&lt;="&amp;DATE($G1856,12,31))))</f>
        <v/>
      </c>
      <c r="M1856" s="21" t="str">
        <f t="shared" si="231"/>
        <v/>
      </c>
      <c r="N1856" s="21" t="str">
        <f t="shared" si="226"/>
        <v/>
      </c>
      <c r="O1856" s="21" t="str">
        <f t="shared" si="227"/>
        <v/>
      </c>
      <c r="P1856" s="21" t="str">
        <f t="shared" si="228"/>
        <v/>
      </c>
      <c r="Q1856" s="21" t="str">
        <f t="shared" si="229"/>
        <v/>
      </c>
      <c r="R1856" s="21" t="str">
        <f t="shared" si="230"/>
        <v/>
      </c>
      <c r="S1856" s="7" t="str">
        <f>IF(ROW()-5&lt;=Kontroll!$B$8,1,"")</f>
        <v/>
      </c>
    </row>
    <row r="1857" spans="1:19" x14ac:dyDescent="0.2">
      <c r="A1857" s="7" t="str">
        <f t="shared" si="224"/>
        <v/>
      </c>
      <c r="B1857" s="7" t="str">
        <f>IF($S1857="","",INT(($A1857-1)/Kontroll!$B$6)+1)</f>
        <v/>
      </c>
      <c r="C1857" s="7" t="str">
        <f>IF($S1857="","",MOD($A1857-1,Kontroll!$B$6)+1)</f>
        <v/>
      </c>
      <c r="D1857" s="15" t="str">
        <f>IF($S1857="","",INDEX(Transjer!$A$6:$A$125,$B1857))</f>
        <v/>
      </c>
      <c r="E1857" s="15" t="str">
        <f>IF($S1857="","",INDEX(Transjer!$B$6:$B$125,$B1857))</f>
        <v/>
      </c>
      <c r="F1857" s="16" t="str">
        <f>IF($S1857="","",INDEX(Transjer!$C$6:$C$125,$B1857))</f>
        <v/>
      </c>
      <c r="G1857" s="17" t="str">
        <f>IF($S1857="","",INDEX(Skjermingsrenter!$A$6:$A$35,$C1857))</f>
        <v/>
      </c>
      <c r="H1857" s="18" t="str">
        <f>IF($S1857="","",INDEX(Transjer!$D$6:$D$125,$B1857))</f>
        <v/>
      </c>
      <c r="I1857" s="18" t="str">
        <f>IF($S1857="","",INDEX(Transjer!$E$6:$E$125,$B1857))</f>
        <v/>
      </c>
      <c r="J1857" s="19" t="str">
        <f>IF($S1857="","",INDEX(Skjermingsrenter!$B$6:$B$35,$C1857))</f>
        <v/>
      </c>
      <c r="K1857" s="20" t="str">
        <f t="shared" si="225"/>
        <v/>
      </c>
      <c r="L1857" s="21" t="str">
        <f>IF($S1857="","",IF($G1857&lt;YEAR($F1857),0,$H1857*SUMIFS(Utbytter!$D$6:$D$1005,Utbytter!$A$6:$A$1005,$E1857,Utbytter!$B$6:$B$1005,"&gt;="&amp;$K1857,Utbytter!$B$6:$B$1005,"&lt;="&amp;DATE($G1857,12,31))))</f>
        <v/>
      </c>
      <c r="M1857" s="21" t="str">
        <f t="shared" si="231"/>
        <v/>
      </c>
      <c r="N1857" s="21" t="str">
        <f t="shared" si="226"/>
        <v/>
      </c>
      <c r="O1857" s="21" t="str">
        <f t="shared" si="227"/>
        <v/>
      </c>
      <c r="P1857" s="21" t="str">
        <f t="shared" si="228"/>
        <v/>
      </c>
      <c r="Q1857" s="21" t="str">
        <f t="shared" si="229"/>
        <v/>
      </c>
      <c r="R1857" s="21" t="str">
        <f t="shared" si="230"/>
        <v/>
      </c>
      <c r="S1857" s="7" t="str">
        <f>IF(ROW()-5&lt;=Kontroll!$B$8,1,"")</f>
        <v/>
      </c>
    </row>
    <row r="1858" spans="1:19" x14ac:dyDescent="0.2">
      <c r="A1858" s="7" t="str">
        <f t="shared" si="224"/>
        <v/>
      </c>
      <c r="B1858" s="7" t="str">
        <f>IF($S1858="","",INT(($A1858-1)/Kontroll!$B$6)+1)</f>
        <v/>
      </c>
      <c r="C1858" s="7" t="str">
        <f>IF($S1858="","",MOD($A1858-1,Kontroll!$B$6)+1)</f>
        <v/>
      </c>
      <c r="D1858" s="15" t="str">
        <f>IF($S1858="","",INDEX(Transjer!$A$6:$A$125,$B1858))</f>
        <v/>
      </c>
      <c r="E1858" s="15" t="str">
        <f>IF($S1858="","",INDEX(Transjer!$B$6:$B$125,$B1858))</f>
        <v/>
      </c>
      <c r="F1858" s="16" t="str">
        <f>IF($S1858="","",INDEX(Transjer!$C$6:$C$125,$B1858))</f>
        <v/>
      </c>
      <c r="G1858" s="17" t="str">
        <f>IF($S1858="","",INDEX(Skjermingsrenter!$A$6:$A$35,$C1858))</f>
        <v/>
      </c>
      <c r="H1858" s="18" t="str">
        <f>IF($S1858="","",INDEX(Transjer!$D$6:$D$125,$B1858))</f>
        <v/>
      </c>
      <c r="I1858" s="18" t="str">
        <f>IF($S1858="","",INDEX(Transjer!$E$6:$E$125,$B1858))</f>
        <v/>
      </c>
      <c r="J1858" s="19" t="str">
        <f>IF($S1858="","",INDEX(Skjermingsrenter!$B$6:$B$35,$C1858))</f>
        <v/>
      </c>
      <c r="K1858" s="20" t="str">
        <f t="shared" si="225"/>
        <v/>
      </c>
      <c r="L1858" s="21" t="str">
        <f>IF($S1858="","",IF($G1858&lt;YEAR($F1858),0,$H1858*SUMIFS(Utbytter!$D$6:$D$1005,Utbytter!$A$6:$A$1005,$E1858,Utbytter!$B$6:$B$1005,"&gt;="&amp;$K1858,Utbytter!$B$6:$B$1005,"&lt;="&amp;DATE($G1858,12,31))))</f>
        <v/>
      </c>
      <c r="M1858" s="21" t="str">
        <f t="shared" si="231"/>
        <v/>
      </c>
      <c r="N1858" s="21" t="str">
        <f t="shared" si="226"/>
        <v/>
      </c>
      <c r="O1858" s="21" t="str">
        <f t="shared" si="227"/>
        <v/>
      </c>
      <c r="P1858" s="21" t="str">
        <f t="shared" si="228"/>
        <v/>
      </c>
      <c r="Q1858" s="21" t="str">
        <f t="shared" si="229"/>
        <v/>
      </c>
      <c r="R1858" s="21" t="str">
        <f t="shared" si="230"/>
        <v/>
      </c>
      <c r="S1858" s="7" t="str">
        <f>IF(ROW()-5&lt;=Kontroll!$B$8,1,"")</f>
        <v/>
      </c>
    </row>
    <row r="1859" spans="1:19" x14ac:dyDescent="0.2">
      <c r="A1859" s="7" t="str">
        <f t="shared" si="224"/>
        <v/>
      </c>
      <c r="B1859" s="7" t="str">
        <f>IF($S1859="","",INT(($A1859-1)/Kontroll!$B$6)+1)</f>
        <v/>
      </c>
      <c r="C1859" s="7" t="str">
        <f>IF($S1859="","",MOD($A1859-1,Kontroll!$B$6)+1)</f>
        <v/>
      </c>
      <c r="D1859" s="15" t="str">
        <f>IF($S1859="","",INDEX(Transjer!$A$6:$A$125,$B1859))</f>
        <v/>
      </c>
      <c r="E1859" s="15" t="str">
        <f>IF($S1859="","",INDEX(Transjer!$B$6:$B$125,$B1859))</f>
        <v/>
      </c>
      <c r="F1859" s="16" t="str">
        <f>IF($S1859="","",INDEX(Transjer!$C$6:$C$125,$B1859))</f>
        <v/>
      </c>
      <c r="G1859" s="17" t="str">
        <f>IF($S1859="","",INDEX(Skjermingsrenter!$A$6:$A$35,$C1859))</f>
        <v/>
      </c>
      <c r="H1859" s="18" t="str">
        <f>IF($S1859="","",INDEX(Transjer!$D$6:$D$125,$B1859))</f>
        <v/>
      </c>
      <c r="I1859" s="18" t="str">
        <f>IF($S1859="","",INDEX(Transjer!$E$6:$E$125,$B1859))</f>
        <v/>
      </c>
      <c r="J1859" s="19" t="str">
        <f>IF($S1859="","",INDEX(Skjermingsrenter!$B$6:$B$35,$C1859))</f>
        <v/>
      </c>
      <c r="K1859" s="20" t="str">
        <f t="shared" si="225"/>
        <v/>
      </c>
      <c r="L1859" s="21" t="str">
        <f>IF($S1859="","",IF($G1859&lt;YEAR($F1859),0,$H1859*SUMIFS(Utbytter!$D$6:$D$1005,Utbytter!$A$6:$A$1005,$E1859,Utbytter!$B$6:$B$1005,"&gt;="&amp;$K1859,Utbytter!$B$6:$B$1005,"&lt;="&amp;DATE($G1859,12,31))))</f>
        <v/>
      </c>
      <c r="M1859" s="21" t="str">
        <f t="shared" si="231"/>
        <v/>
      </c>
      <c r="N1859" s="21" t="str">
        <f t="shared" si="226"/>
        <v/>
      </c>
      <c r="O1859" s="21" t="str">
        <f t="shared" si="227"/>
        <v/>
      </c>
      <c r="P1859" s="21" t="str">
        <f t="shared" si="228"/>
        <v/>
      </c>
      <c r="Q1859" s="21" t="str">
        <f t="shared" si="229"/>
        <v/>
      </c>
      <c r="R1859" s="21" t="str">
        <f t="shared" si="230"/>
        <v/>
      </c>
      <c r="S1859" s="7" t="str">
        <f>IF(ROW()-5&lt;=Kontroll!$B$8,1,"")</f>
        <v/>
      </c>
    </row>
    <row r="1860" spans="1:19" x14ac:dyDescent="0.2">
      <c r="A1860" s="7" t="str">
        <f t="shared" si="224"/>
        <v/>
      </c>
      <c r="B1860" s="7" t="str">
        <f>IF($S1860="","",INT(($A1860-1)/Kontroll!$B$6)+1)</f>
        <v/>
      </c>
      <c r="C1860" s="7" t="str">
        <f>IF($S1860="","",MOD($A1860-1,Kontroll!$B$6)+1)</f>
        <v/>
      </c>
      <c r="D1860" s="15" t="str">
        <f>IF($S1860="","",INDEX(Transjer!$A$6:$A$125,$B1860))</f>
        <v/>
      </c>
      <c r="E1860" s="15" t="str">
        <f>IF($S1860="","",INDEX(Transjer!$B$6:$B$125,$B1860))</f>
        <v/>
      </c>
      <c r="F1860" s="16" t="str">
        <f>IF($S1860="","",INDEX(Transjer!$C$6:$C$125,$B1860))</f>
        <v/>
      </c>
      <c r="G1860" s="17" t="str">
        <f>IF($S1860="","",INDEX(Skjermingsrenter!$A$6:$A$35,$C1860))</f>
        <v/>
      </c>
      <c r="H1860" s="18" t="str">
        <f>IF($S1860="","",INDEX(Transjer!$D$6:$D$125,$B1860))</f>
        <v/>
      </c>
      <c r="I1860" s="18" t="str">
        <f>IF($S1860="","",INDEX(Transjer!$E$6:$E$125,$B1860))</f>
        <v/>
      </c>
      <c r="J1860" s="19" t="str">
        <f>IF($S1860="","",INDEX(Skjermingsrenter!$B$6:$B$35,$C1860))</f>
        <v/>
      </c>
      <c r="K1860" s="20" t="str">
        <f t="shared" si="225"/>
        <v/>
      </c>
      <c r="L1860" s="21" t="str">
        <f>IF($S1860="","",IF($G1860&lt;YEAR($F1860),0,$H1860*SUMIFS(Utbytter!$D$6:$D$1005,Utbytter!$A$6:$A$1005,$E1860,Utbytter!$B$6:$B$1005,"&gt;="&amp;$K1860,Utbytter!$B$6:$B$1005,"&lt;="&amp;DATE($G1860,12,31))))</f>
        <v/>
      </c>
      <c r="M1860" s="21" t="str">
        <f t="shared" si="231"/>
        <v/>
      </c>
      <c r="N1860" s="21" t="str">
        <f t="shared" si="226"/>
        <v/>
      </c>
      <c r="O1860" s="21" t="str">
        <f t="shared" si="227"/>
        <v/>
      </c>
      <c r="P1860" s="21" t="str">
        <f t="shared" si="228"/>
        <v/>
      </c>
      <c r="Q1860" s="21" t="str">
        <f t="shared" si="229"/>
        <v/>
      </c>
      <c r="R1860" s="21" t="str">
        <f t="shared" si="230"/>
        <v/>
      </c>
      <c r="S1860" s="7" t="str">
        <f>IF(ROW()-5&lt;=Kontroll!$B$8,1,"")</f>
        <v/>
      </c>
    </row>
    <row r="1861" spans="1:19" x14ac:dyDescent="0.2">
      <c r="A1861" s="7" t="str">
        <f t="shared" si="224"/>
        <v/>
      </c>
      <c r="B1861" s="7" t="str">
        <f>IF($S1861="","",INT(($A1861-1)/Kontroll!$B$6)+1)</f>
        <v/>
      </c>
      <c r="C1861" s="7" t="str">
        <f>IF($S1861="","",MOD($A1861-1,Kontroll!$B$6)+1)</f>
        <v/>
      </c>
      <c r="D1861" s="15" t="str">
        <f>IF($S1861="","",INDEX(Transjer!$A$6:$A$125,$B1861))</f>
        <v/>
      </c>
      <c r="E1861" s="15" t="str">
        <f>IF($S1861="","",INDEX(Transjer!$B$6:$B$125,$B1861))</f>
        <v/>
      </c>
      <c r="F1861" s="16" t="str">
        <f>IF($S1861="","",INDEX(Transjer!$C$6:$C$125,$B1861))</f>
        <v/>
      </c>
      <c r="G1861" s="17" t="str">
        <f>IF($S1861="","",INDEX(Skjermingsrenter!$A$6:$A$35,$C1861))</f>
        <v/>
      </c>
      <c r="H1861" s="18" t="str">
        <f>IF($S1861="","",INDEX(Transjer!$D$6:$D$125,$B1861))</f>
        <v/>
      </c>
      <c r="I1861" s="18" t="str">
        <f>IF($S1861="","",INDEX(Transjer!$E$6:$E$125,$B1861))</f>
        <v/>
      </c>
      <c r="J1861" s="19" t="str">
        <f>IF($S1861="","",INDEX(Skjermingsrenter!$B$6:$B$35,$C1861))</f>
        <v/>
      </c>
      <c r="K1861" s="20" t="str">
        <f t="shared" si="225"/>
        <v/>
      </c>
      <c r="L1861" s="21" t="str">
        <f>IF($S1861="","",IF($G1861&lt;YEAR($F1861),0,$H1861*SUMIFS(Utbytter!$D$6:$D$1005,Utbytter!$A$6:$A$1005,$E1861,Utbytter!$B$6:$B$1005,"&gt;="&amp;$K1861,Utbytter!$B$6:$B$1005,"&lt;="&amp;DATE($G1861,12,31))))</f>
        <v/>
      </c>
      <c r="M1861" s="21" t="str">
        <f t="shared" si="231"/>
        <v/>
      </c>
      <c r="N1861" s="21" t="str">
        <f t="shared" si="226"/>
        <v/>
      </c>
      <c r="O1861" s="21" t="str">
        <f t="shared" si="227"/>
        <v/>
      </c>
      <c r="P1861" s="21" t="str">
        <f t="shared" si="228"/>
        <v/>
      </c>
      <c r="Q1861" s="21" t="str">
        <f t="shared" si="229"/>
        <v/>
      </c>
      <c r="R1861" s="21" t="str">
        <f t="shared" si="230"/>
        <v/>
      </c>
      <c r="S1861" s="7" t="str">
        <f>IF(ROW()-5&lt;=Kontroll!$B$8,1,"")</f>
        <v/>
      </c>
    </row>
    <row r="1862" spans="1:19" x14ac:dyDescent="0.2">
      <c r="A1862" s="7" t="str">
        <f t="shared" ref="A1862:A1925" si="232">IF($S1862="","",ROW()-5)</f>
        <v/>
      </c>
      <c r="B1862" s="7" t="str">
        <f>IF($S1862="","",INT(($A1862-1)/Kontroll!$B$6)+1)</f>
        <v/>
      </c>
      <c r="C1862" s="7" t="str">
        <f>IF($S1862="","",MOD($A1862-1,Kontroll!$B$6)+1)</f>
        <v/>
      </c>
      <c r="D1862" s="15" t="str">
        <f>IF($S1862="","",INDEX(Transjer!$A$6:$A$125,$B1862))</f>
        <v/>
      </c>
      <c r="E1862" s="15" t="str">
        <f>IF($S1862="","",INDEX(Transjer!$B$6:$B$125,$B1862))</f>
        <v/>
      </c>
      <c r="F1862" s="16" t="str">
        <f>IF($S1862="","",INDEX(Transjer!$C$6:$C$125,$B1862))</f>
        <v/>
      </c>
      <c r="G1862" s="17" t="str">
        <f>IF($S1862="","",INDEX(Skjermingsrenter!$A$6:$A$35,$C1862))</f>
        <v/>
      </c>
      <c r="H1862" s="18" t="str">
        <f>IF($S1862="","",INDEX(Transjer!$D$6:$D$125,$B1862))</f>
        <v/>
      </c>
      <c r="I1862" s="18" t="str">
        <f>IF($S1862="","",INDEX(Transjer!$E$6:$E$125,$B1862))</f>
        <v/>
      </c>
      <c r="J1862" s="19" t="str">
        <f>IF($S1862="","",INDEX(Skjermingsrenter!$B$6:$B$35,$C1862))</f>
        <v/>
      </c>
      <c r="K1862" s="20" t="str">
        <f t="shared" ref="K1862:K1925" si="233">IF($S1862="","",MAX(DATE($G1862,1,1),$F1862))</f>
        <v/>
      </c>
      <c r="L1862" s="21" t="str">
        <f>IF($S1862="","",IF($G1862&lt;YEAR($F1862),0,$H1862*SUMIFS(Utbytter!$D$6:$D$1005,Utbytter!$A$6:$A$1005,$E1862,Utbytter!$B$6:$B$1005,"&gt;="&amp;$K1862,Utbytter!$B$6:$B$1005,"&lt;="&amp;DATE($G1862,12,31))))</f>
        <v/>
      </c>
      <c r="M1862" s="21" t="str">
        <f t="shared" si="231"/>
        <v/>
      </c>
      <c r="N1862" s="21" t="str">
        <f t="shared" ref="N1862:N1925" si="234">IF($S1862="","",IF($F1862&lt;=DATE($G1862,12,31),($I1862+$M1862)*$J1862,0))</f>
        <v/>
      </c>
      <c r="O1862" s="21" t="str">
        <f t="shared" ref="O1862:O1925" si="235">IF($S1862="","",$M1862+$N1862)</f>
        <v/>
      </c>
      <c r="P1862" s="21" t="str">
        <f t="shared" ref="P1862:P1925" si="236">IF($S1862="","",MIN($L1862,$O1862))</f>
        <v/>
      </c>
      <c r="Q1862" s="21" t="str">
        <f t="shared" ref="Q1862:Q1925" si="237">IF($S1862="","",$O1862-$P1862)</f>
        <v/>
      </c>
      <c r="R1862" s="21" t="str">
        <f t="shared" ref="R1862:R1925" si="238">IF($S1862="","",$L1862-$P1862)</f>
        <v/>
      </c>
      <c r="S1862" s="7" t="str">
        <f>IF(ROW()-5&lt;=Kontroll!$B$8,1,"")</f>
        <v/>
      </c>
    </row>
    <row r="1863" spans="1:19" x14ac:dyDescent="0.2">
      <c r="A1863" s="7" t="str">
        <f t="shared" si="232"/>
        <v/>
      </c>
      <c r="B1863" s="7" t="str">
        <f>IF($S1863="","",INT(($A1863-1)/Kontroll!$B$6)+1)</f>
        <v/>
      </c>
      <c r="C1863" s="7" t="str">
        <f>IF($S1863="","",MOD($A1863-1,Kontroll!$B$6)+1)</f>
        <v/>
      </c>
      <c r="D1863" s="15" t="str">
        <f>IF($S1863="","",INDEX(Transjer!$A$6:$A$125,$B1863))</f>
        <v/>
      </c>
      <c r="E1863" s="15" t="str">
        <f>IF($S1863="","",INDEX(Transjer!$B$6:$B$125,$B1863))</f>
        <v/>
      </c>
      <c r="F1863" s="16" t="str">
        <f>IF($S1863="","",INDEX(Transjer!$C$6:$C$125,$B1863))</f>
        <v/>
      </c>
      <c r="G1863" s="17" t="str">
        <f>IF($S1863="","",INDEX(Skjermingsrenter!$A$6:$A$35,$C1863))</f>
        <v/>
      </c>
      <c r="H1863" s="18" t="str">
        <f>IF($S1863="","",INDEX(Transjer!$D$6:$D$125,$B1863))</f>
        <v/>
      </c>
      <c r="I1863" s="18" t="str">
        <f>IF($S1863="","",INDEX(Transjer!$E$6:$E$125,$B1863))</f>
        <v/>
      </c>
      <c r="J1863" s="19" t="str">
        <f>IF($S1863="","",INDEX(Skjermingsrenter!$B$6:$B$35,$C1863))</f>
        <v/>
      </c>
      <c r="K1863" s="20" t="str">
        <f t="shared" si="233"/>
        <v/>
      </c>
      <c r="L1863" s="21" t="str">
        <f>IF($S1863="","",IF($G1863&lt;YEAR($F1863),0,$H1863*SUMIFS(Utbytter!$D$6:$D$1005,Utbytter!$A$6:$A$1005,$E1863,Utbytter!$B$6:$B$1005,"&gt;="&amp;$K1863,Utbytter!$B$6:$B$1005,"&lt;="&amp;DATE($G1863,12,31))))</f>
        <v/>
      </c>
      <c r="M1863" s="21" t="str">
        <f t="shared" ref="M1863:M1926" si="239">IF($S1863="","",IF($C1863=1,0,IF($D1863=$D1862,$Q1862,0)))</f>
        <v/>
      </c>
      <c r="N1863" s="21" t="str">
        <f t="shared" si="234"/>
        <v/>
      </c>
      <c r="O1863" s="21" t="str">
        <f t="shared" si="235"/>
        <v/>
      </c>
      <c r="P1863" s="21" t="str">
        <f t="shared" si="236"/>
        <v/>
      </c>
      <c r="Q1863" s="21" t="str">
        <f t="shared" si="237"/>
        <v/>
      </c>
      <c r="R1863" s="21" t="str">
        <f t="shared" si="238"/>
        <v/>
      </c>
      <c r="S1863" s="7" t="str">
        <f>IF(ROW()-5&lt;=Kontroll!$B$8,1,"")</f>
        <v/>
      </c>
    </row>
    <row r="1864" spans="1:19" x14ac:dyDescent="0.2">
      <c r="A1864" s="7" t="str">
        <f t="shared" si="232"/>
        <v/>
      </c>
      <c r="B1864" s="7" t="str">
        <f>IF($S1864="","",INT(($A1864-1)/Kontroll!$B$6)+1)</f>
        <v/>
      </c>
      <c r="C1864" s="7" t="str">
        <f>IF($S1864="","",MOD($A1864-1,Kontroll!$B$6)+1)</f>
        <v/>
      </c>
      <c r="D1864" s="15" t="str">
        <f>IF($S1864="","",INDEX(Transjer!$A$6:$A$125,$B1864))</f>
        <v/>
      </c>
      <c r="E1864" s="15" t="str">
        <f>IF($S1864="","",INDEX(Transjer!$B$6:$B$125,$B1864))</f>
        <v/>
      </c>
      <c r="F1864" s="16" t="str">
        <f>IF($S1864="","",INDEX(Transjer!$C$6:$C$125,$B1864))</f>
        <v/>
      </c>
      <c r="G1864" s="17" t="str">
        <f>IF($S1864="","",INDEX(Skjermingsrenter!$A$6:$A$35,$C1864))</f>
        <v/>
      </c>
      <c r="H1864" s="18" t="str">
        <f>IF($S1864="","",INDEX(Transjer!$D$6:$D$125,$B1864))</f>
        <v/>
      </c>
      <c r="I1864" s="18" t="str">
        <f>IF($S1864="","",INDEX(Transjer!$E$6:$E$125,$B1864))</f>
        <v/>
      </c>
      <c r="J1864" s="19" t="str">
        <f>IF($S1864="","",INDEX(Skjermingsrenter!$B$6:$B$35,$C1864))</f>
        <v/>
      </c>
      <c r="K1864" s="20" t="str">
        <f t="shared" si="233"/>
        <v/>
      </c>
      <c r="L1864" s="21" t="str">
        <f>IF($S1864="","",IF($G1864&lt;YEAR($F1864),0,$H1864*SUMIFS(Utbytter!$D$6:$D$1005,Utbytter!$A$6:$A$1005,$E1864,Utbytter!$B$6:$B$1005,"&gt;="&amp;$K1864,Utbytter!$B$6:$B$1005,"&lt;="&amp;DATE($G1864,12,31))))</f>
        <v/>
      </c>
      <c r="M1864" s="21" t="str">
        <f t="shared" si="239"/>
        <v/>
      </c>
      <c r="N1864" s="21" t="str">
        <f t="shared" si="234"/>
        <v/>
      </c>
      <c r="O1864" s="21" t="str">
        <f t="shared" si="235"/>
        <v/>
      </c>
      <c r="P1864" s="21" t="str">
        <f t="shared" si="236"/>
        <v/>
      </c>
      <c r="Q1864" s="21" t="str">
        <f t="shared" si="237"/>
        <v/>
      </c>
      <c r="R1864" s="21" t="str">
        <f t="shared" si="238"/>
        <v/>
      </c>
      <c r="S1864" s="7" t="str">
        <f>IF(ROW()-5&lt;=Kontroll!$B$8,1,"")</f>
        <v/>
      </c>
    </row>
    <row r="1865" spans="1:19" x14ac:dyDescent="0.2">
      <c r="A1865" s="7" t="str">
        <f t="shared" si="232"/>
        <v/>
      </c>
      <c r="B1865" s="7" t="str">
        <f>IF($S1865="","",INT(($A1865-1)/Kontroll!$B$6)+1)</f>
        <v/>
      </c>
      <c r="C1865" s="7" t="str">
        <f>IF($S1865="","",MOD($A1865-1,Kontroll!$B$6)+1)</f>
        <v/>
      </c>
      <c r="D1865" s="15" t="str">
        <f>IF($S1865="","",INDEX(Transjer!$A$6:$A$125,$B1865))</f>
        <v/>
      </c>
      <c r="E1865" s="15" t="str">
        <f>IF($S1865="","",INDEX(Transjer!$B$6:$B$125,$B1865))</f>
        <v/>
      </c>
      <c r="F1865" s="16" t="str">
        <f>IF($S1865="","",INDEX(Transjer!$C$6:$C$125,$B1865))</f>
        <v/>
      </c>
      <c r="G1865" s="17" t="str">
        <f>IF($S1865="","",INDEX(Skjermingsrenter!$A$6:$A$35,$C1865))</f>
        <v/>
      </c>
      <c r="H1865" s="18" t="str">
        <f>IF($S1865="","",INDEX(Transjer!$D$6:$D$125,$B1865))</f>
        <v/>
      </c>
      <c r="I1865" s="18" t="str">
        <f>IF($S1865="","",INDEX(Transjer!$E$6:$E$125,$B1865))</f>
        <v/>
      </c>
      <c r="J1865" s="19" t="str">
        <f>IF($S1865="","",INDEX(Skjermingsrenter!$B$6:$B$35,$C1865))</f>
        <v/>
      </c>
      <c r="K1865" s="20" t="str">
        <f t="shared" si="233"/>
        <v/>
      </c>
      <c r="L1865" s="21" t="str">
        <f>IF($S1865="","",IF($G1865&lt;YEAR($F1865),0,$H1865*SUMIFS(Utbytter!$D$6:$D$1005,Utbytter!$A$6:$A$1005,$E1865,Utbytter!$B$6:$B$1005,"&gt;="&amp;$K1865,Utbytter!$B$6:$B$1005,"&lt;="&amp;DATE($G1865,12,31))))</f>
        <v/>
      </c>
      <c r="M1865" s="21" t="str">
        <f t="shared" si="239"/>
        <v/>
      </c>
      <c r="N1865" s="21" t="str">
        <f t="shared" si="234"/>
        <v/>
      </c>
      <c r="O1865" s="21" t="str">
        <f t="shared" si="235"/>
        <v/>
      </c>
      <c r="P1865" s="21" t="str">
        <f t="shared" si="236"/>
        <v/>
      </c>
      <c r="Q1865" s="21" t="str">
        <f t="shared" si="237"/>
        <v/>
      </c>
      <c r="R1865" s="21" t="str">
        <f t="shared" si="238"/>
        <v/>
      </c>
      <c r="S1865" s="7" t="str">
        <f>IF(ROW()-5&lt;=Kontroll!$B$8,1,"")</f>
        <v/>
      </c>
    </row>
    <row r="1866" spans="1:19" x14ac:dyDescent="0.2">
      <c r="A1866" s="7" t="str">
        <f t="shared" si="232"/>
        <v/>
      </c>
      <c r="B1866" s="7" t="str">
        <f>IF($S1866="","",INT(($A1866-1)/Kontroll!$B$6)+1)</f>
        <v/>
      </c>
      <c r="C1866" s="7" t="str">
        <f>IF($S1866="","",MOD($A1866-1,Kontroll!$B$6)+1)</f>
        <v/>
      </c>
      <c r="D1866" s="15" t="str">
        <f>IF($S1866="","",INDEX(Transjer!$A$6:$A$125,$B1866))</f>
        <v/>
      </c>
      <c r="E1866" s="15" t="str">
        <f>IF($S1866="","",INDEX(Transjer!$B$6:$B$125,$B1866))</f>
        <v/>
      </c>
      <c r="F1866" s="16" t="str">
        <f>IF($S1866="","",INDEX(Transjer!$C$6:$C$125,$B1866))</f>
        <v/>
      </c>
      <c r="G1866" s="17" t="str">
        <f>IF($S1866="","",INDEX(Skjermingsrenter!$A$6:$A$35,$C1866))</f>
        <v/>
      </c>
      <c r="H1866" s="18" t="str">
        <f>IF($S1866="","",INDEX(Transjer!$D$6:$D$125,$B1866))</f>
        <v/>
      </c>
      <c r="I1866" s="18" t="str">
        <f>IF($S1866="","",INDEX(Transjer!$E$6:$E$125,$B1866))</f>
        <v/>
      </c>
      <c r="J1866" s="19" t="str">
        <f>IF($S1866="","",INDEX(Skjermingsrenter!$B$6:$B$35,$C1866))</f>
        <v/>
      </c>
      <c r="K1866" s="20" t="str">
        <f t="shared" si="233"/>
        <v/>
      </c>
      <c r="L1866" s="21" t="str">
        <f>IF($S1866="","",IF($G1866&lt;YEAR($F1866),0,$H1866*SUMIFS(Utbytter!$D$6:$D$1005,Utbytter!$A$6:$A$1005,$E1866,Utbytter!$B$6:$B$1005,"&gt;="&amp;$K1866,Utbytter!$B$6:$B$1005,"&lt;="&amp;DATE($G1866,12,31))))</f>
        <v/>
      </c>
      <c r="M1866" s="21" t="str">
        <f t="shared" si="239"/>
        <v/>
      </c>
      <c r="N1866" s="21" t="str">
        <f t="shared" si="234"/>
        <v/>
      </c>
      <c r="O1866" s="21" t="str">
        <f t="shared" si="235"/>
        <v/>
      </c>
      <c r="P1866" s="21" t="str">
        <f t="shared" si="236"/>
        <v/>
      </c>
      <c r="Q1866" s="21" t="str">
        <f t="shared" si="237"/>
        <v/>
      </c>
      <c r="R1866" s="21" t="str">
        <f t="shared" si="238"/>
        <v/>
      </c>
      <c r="S1866" s="7" t="str">
        <f>IF(ROW()-5&lt;=Kontroll!$B$8,1,"")</f>
        <v/>
      </c>
    </row>
    <row r="1867" spans="1:19" x14ac:dyDescent="0.2">
      <c r="A1867" s="7" t="str">
        <f t="shared" si="232"/>
        <v/>
      </c>
      <c r="B1867" s="7" t="str">
        <f>IF($S1867="","",INT(($A1867-1)/Kontroll!$B$6)+1)</f>
        <v/>
      </c>
      <c r="C1867" s="7" t="str">
        <f>IF($S1867="","",MOD($A1867-1,Kontroll!$B$6)+1)</f>
        <v/>
      </c>
      <c r="D1867" s="15" t="str">
        <f>IF($S1867="","",INDEX(Transjer!$A$6:$A$125,$B1867))</f>
        <v/>
      </c>
      <c r="E1867" s="15" t="str">
        <f>IF($S1867="","",INDEX(Transjer!$B$6:$B$125,$B1867))</f>
        <v/>
      </c>
      <c r="F1867" s="16" t="str">
        <f>IF($S1867="","",INDEX(Transjer!$C$6:$C$125,$B1867))</f>
        <v/>
      </c>
      <c r="G1867" s="17" t="str">
        <f>IF($S1867="","",INDEX(Skjermingsrenter!$A$6:$A$35,$C1867))</f>
        <v/>
      </c>
      <c r="H1867" s="18" t="str">
        <f>IF($S1867="","",INDEX(Transjer!$D$6:$D$125,$B1867))</f>
        <v/>
      </c>
      <c r="I1867" s="18" t="str">
        <f>IF($S1867="","",INDEX(Transjer!$E$6:$E$125,$B1867))</f>
        <v/>
      </c>
      <c r="J1867" s="19" t="str">
        <f>IF($S1867="","",INDEX(Skjermingsrenter!$B$6:$B$35,$C1867))</f>
        <v/>
      </c>
      <c r="K1867" s="20" t="str">
        <f t="shared" si="233"/>
        <v/>
      </c>
      <c r="L1867" s="21" t="str">
        <f>IF($S1867="","",IF($G1867&lt;YEAR($F1867),0,$H1867*SUMIFS(Utbytter!$D$6:$D$1005,Utbytter!$A$6:$A$1005,$E1867,Utbytter!$B$6:$B$1005,"&gt;="&amp;$K1867,Utbytter!$B$6:$B$1005,"&lt;="&amp;DATE($G1867,12,31))))</f>
        <v/>
      </c>
      <c r="M1867" s="21" t="str">
        <f t="shared" si="239"/>
        <v/>
      </c>
      <c r="N1867" s="21" t="str">
        <f t="shared" si="234"/>
        <v/>
      </c>
      <c r="O1867" s="21" t="str">
        <f t="shared" si="235"/>
        <v/>
      </c>
      <c r="P1867" s="21" t="str">
        <f t="shared" si="236"/>
        <v/>
      </c>
      <c r="Q1867" s="21" t="str">
        <f t="shared" si="237"/>
        <v/>
      </c>
      <c r="R1867" s="21" t="str">
        <f t="shared" si="238"/>
        <v/>
      </c>
      <c r="S1867" s="7" t="str">
        <f>IF(ROW()-5&lt;=Kontroll!$B$8,1,"")</f>
        <v/>
      </c>
    </row>
    <row r="1868" spans="1:19" x14ac:dyDescent="0.2">
      <c r="A1868" s="7" t="str">
        <f t="shared" si="232"/>
        <v/>
      </c>
      <c r="B1868" s="7" t="str">
        <f>IF($S1868="","",INT(($A1868-1)/Kontroll!$B$6)+1)</f>
        <v/>
      </c>
      <c r="C1868" s="7" t="str">
        <f>IF($S1868="","",MOD($A1868-1,Kontroll!$B$6)+1)</f>
        <v/>
      </c>
      <c r="D1868" s="15" t="str">
        <f>IF($S1868="","",INDEX(Transjer!$A$6:$A$125,$B1868))</f>
        <v/>
      </c>
      <c r="E1868" s="15" t="str">
        <f>IF($S1868="","",INDEX(Transjer!$B$6:$B$125,$B1868))</f>
        <v/>
      </c>
      <c r="F1868" s="16" t="str">
        <f>IF($S1868="","",INDEX(Transjer!$C$6:$C$125,$B1868))</f>
        <v/>
      </c>
      <c r="G1868" s="17" t="str">
        <f>IF($S1868="","",INDEX(Skjermingsrenter!$A$6:$A$35,$C1868))</f>
        <v/>
      </c>
      <c r="H1868" s="18" t="str">
        <f>IF($S1868="","",INDEX(Transjer!$D$6:$D$125,$B1868))</f>
        <v/>
      </c>
      <c r="I1868" s="18" t="str">
        <f>IF($S1868="","",INDEX(Transjer!$E$6:$E$125,$B1868))</f>
        <v/>
      </c>
      <c r="J1868" s="19" t="str">
        <f>IF($S1868="","",INDEX(Skjermingsrenter!$B$6:$B$35,$C1868))</f>
        <v/>
      </c>
      <c r="K1868" s="20" t="str">
        <f t="shared" si="233"/>
        <v/>
      </c>
      <c r="L1868" s="21" t="str">
        <f>IF($S1868="","",IF($G1868&lt;YEAR($F1868),0,$H1868*SUMIFS(Utbytter!$D$6:$D$1005,Utbytter!$A$6:$A$1005,$E1868,Utbytter!$B$6:$B$1005,"&gt;="&amp;$K1868,Utbytter!$B$6:$B$1005,"&lt;="&amp;DATE($G1868,12,31))))</f>
        <v/>
      </c>
      <c r="M1868" s="21" t="str">
        <f t="shared" si="239"/>
        <v/>
      </c>
      <c r="N1868" s="21" t="str">
        <f t="shared" si="234"/>
        <v/>
      </c>
      <c r="O1868" s="21" t="str">
        <f t="shared" si="235"/>
        <v/>
      </c>
      <c r="P1868" s="21" t="str">
        <f t="shared" si="236"/>
        <v/>
      </c>
      <c r="Q1868" s="21" t="str">
        <f t="shared" si="237"/>
        <v/>
      </c>
      <c r="R1868" s="21" t="str">
        <f t="shared" si="238"/>
        <v/>
      </c>
      <c r="S1868" s="7" t="str">
        <f>IF(ROW()-5&lt;=Kontroll!$B$8,1,"")</f>
        <v/>
      </c>
    </row>
    <row r="1869" spans="1:19" x14ac:dyDescent="0.2">
      <c r="A1869" s="7" t="str">
        <f t="shared" si="232"/>
        <v/>
      </c>
      <c r="B1869" s="7" t="str">
        <f>IF($S1869="","",INT(($A1869-1)/Kontroll!$B$6)+1)</f>
        <v/>
      </c>
      <c r="C1869" s="7" t="str">
        <f>IF($S1869="","",MOD($A1869-1,Kontroll!$B$6)+1)</f>
        <v/>
      </c>
      <c r="D1869" s="15" t="str">
        <f>IF($S1869="","",INDEX(Transjer!$A$6:$A$125,$B1869))</f>
        <v/>
      </c>
      <c r="E1869" s="15" t="str">
        <f>IF($S1869="","",INDEX(Transjer!$B$6:$B$125,$B1869))</f>
        <v/>
      </c>
      <c r="F1869" s="16" t="str">
        <f>IF($S1869="","",INDEX(Transjer!$C$6:$C$125,$B1869))</f>
        <v/>
      </c>
      <c r="G1869" s="17" t="str">
        <f>IF($S1869="","",INDEX(Skjermingsrenter!$A$6:$A$35,$C1869))</f>
        <v/>
      </c>
      <c r="H1869" s="18" t="str">
        <f>IF($S1869="","",INDEX(Transjer!$D$6:$D$125,$B1869))</f>
        <v/>
      </c>
      <c r="I1869" s="18" t="str">
        <f>IF($S1869="","",INDEX(Transjer!$E$6:$E$125,$B1869))</f>
        <v/>
      </c>
      <c r="J1869" s="19" t="str">
        <f>IF($S1869="","",INDEX(Skjermingsrenter!$B$6:$B$35,$C1869))</f>
        <v/>
      </c>
      <c r="K1869" s="20" t="str">
        <f t="shared" si="233"/>
        <v/>
      </c>
      <c r="L1869" s="21" t="str">
        <f>IF($S1869="","",IF($G1869&lt;YEAR($F1869),0,$H1869*SUMIFS(Utbytter!$D$6:$D$1005,Utbytter!$A$6:$A$1005,$E1869,Utbytter!$B$6:$B$1005,"&gt;="&amp;$K1869,Utbytter!$B$6:$B$1005,"&lt;="&amp;DATE($G1869,12,31))))</f>
        <v/>
      </c>
      <c r="M1869" s="21" t="str">
        <f t="shared" si="239"/>
        <v/>
      </c>
      <c r="N1869" s="21" t="str">
        <f t="shared" si="234"/>
        <v/>
      </c>
      <c r="O1869" s="21" t="str">
        <f t="shared" si="235"/>
        <v/>
      </c>
      <c r="P1869" s="21" t="str">
        <f t="shared" si="236"/>
        <v/>
      </c>
      <c r="Q1869" s="21" t="str">
        <f t="shared" si="237"/>
        <v/>
      </c>
      <c r="R1869" s="21" t="str">
        <f t="shared" si="238"/>
        <v/>
      </c>
      <c r="S1869" s="7" t="str">
        <f>IF(ROW()-5&lt;=Kontroll!$B$8,1,"")</f>
        <v/>
      </c>
    </row>
    <row r="1870" spans="1:19" x14ac:dyDescent="0.2">
      <c r="A1870" s="7" t="str">
        <f t="shared" si="232"/>
        <v/>
      </c>
      <c r="B1870" s="7" t="str">
        <f>IF($S1870="","",INT(($A1870-1)/Kontroll!$B$6)+1)</f>
        <v/>
      </c>
      <c r="C1870" s="7" t="str">
        <f>IF($S1870="","",MOD($A1870-1,Kontroll!$B$6)+1)</f>
        <v/>
      </c>
      <c r="D1870" s="15" t="str">
        <f>IF($S1870="","",INDEX(Transjer!$A$6:$A$125,$B1870))</f>
        <v/>
      </c>
      <c r="E1870" s="15" t="str">
        <f>IF($S1870="","",INDEX(Transjer!$B$6:$B$125,$B1870))</f>
        <v/>
      </c>
      <c r="F1870" s="16" t="str">
        <f>IF($S1870="","",INDEX(Transjer!$C$6:$C$125,$B1870))</f>
        <v/>
      </c>
      <c r="G1870" s="17" t="str">
        <f>IF($S1870="","",INDEX(Skjermingsrenter!$A$6:$A$35,$C1870))</f>
        <v/>
      </c>
      <c r="H1870" s="18" t="str">
        <f>IF($S1870="","",INDEX(Transjer!$D$6:$D$125,$B1870))</f>
        <v/>
      </c>
      <c r="I1870" s="18" t="str">
        <f>IF($S1870="","",INDEX(Transjer!$E$6:$E$125,$B1870))</f>
        <v/>
      </c>
      <c r="J1870" s="19" t="str">
        <f>IF($S1870="","",INDEX(Skjermingsrenter!$B$6:$B$35,$C1870))</f>
        <v/>
      </c>
      <c r="K1870" s="20" t="str">
        <f t="shared" si="233"/>
        <v/>
      </c>
      <c r="L1870" s="21" t="str">
        <f>IF($S1870="","",IF($G1870&lt;YEAR($F1870),0,$H1870*SUMIFS(Utbytter!$D$6:$D$1005,Utbytter!$A$6:$A$1005,$E1870,Utbytter!$B$6:$B$1005,"&gt;="&amp;$K1870,Utbytter!$B$6:$B$1005,"&lt;="&amp;DATE($G1870,12,31))))</f>
        <v/>
      </c>
      <c r="M1870" s="21" t="str">
        <f t="shared" si="239"/>
        <v/>
      </c>
      <c r="N1870" s="21" t="str">
        <f t="shared" si="234"/>
        <v/>
      </c>
      <c r="O1870" s="21" t="str">
        <f t="shared" si="235"/>
        <v/>
      </c>
      <c r="P1870" s="21" t="str">
        <f t="shared" si="236"/>
        <v/>
      </c>
      <c r="Q1870" s="21" t="str">
        <f t="shared" si="237"/>
        <v/>
      </c>
      <c r="R1870" s="21" t="str">
        <f t="shared" si="238"/>
        <v/>
      </c>
      <c r="S1870" s="7" t="str">
        <f>IF(ROW()-5&lt;=Kontroll!$B$8,1,"")</f>
        <v/>
      </c>
    </row>
    <row r="1871" spans="1:19" x14ac:dyDescent="0.2">
      <c r="A1871" s="7" t="str">
        <f t="shared" si="232"/>
        <v/>
      </c>
      <c r="B1871" s="7" t="str">
        <f>IF($S1871="","",INT(($A1871-1)/Kontroll!$B$6)+1)</f>
        <v/>
      </c>
      <c r="C1871" s="7" t="str">
        <f>IF($S1871="","",MOD($A1871-1,Kontroll!$B$6)+1)</f>
        <v/>
      </c>
      <c r="D1871" s="15" t="str">
        <f>IF($S1871="","",INDEX(Transjer!$A$6:$A$125,$B1871))</f>
        <v/>
      </c>
      <c r="E1871" s="15" t="str">
        <f>IF($S1871="","",INDEX(Transjer!$B$6:$B$125,$B1871))</f>
        <v/>
      </c>
      <c r="F1871" s="16" t="str">
        <f>IF($S1871="","",INDEX(Transjer!$C$6:$C$125,$B1871))</f>
        <v/>
      </c>
      <c r="G1871" s="17" t="str">
        <f>IF($S1871="","",INDEX(Skjermingsrenter!$A$6:$A$35,$C1871))</f>
        <v/>
      </c>
      <c r="H1871" s="18" t="str">
        <f>IF($S1871="","",INDEX(Transjer!$D$6:$D$125,$B1871))</f>
        <v/>
      </c>
      <c r="I1871" s="18" t="str">
        <f>IF($S1871="","",INDEX(Transjer!$E$6:$E$125,$B1871))</f>
        <v/>
      </c>
      <c r="J1871" s="19" t="str">
        <f>IF($S1871="","",INDEX(Skjermingsrenter!$B$6:$B$35,$C1871))</f>
        <v/>
      </c>
      <c r="K1871" s="20" t="str">
        <f t="shared" si="233"/>
        <v/>
      </c>
      <c r="L1871" s="21" t="str">
        <f>IF($S1871="","",IF($G1871&lt;YEAR($F1871),0,$H1871*SUMIFS(Utbytter!$D$6:$D$1005,Utbytter!$A$6:$A$1005,$E1871,Utbytter!$B$6:$B$1005,"&gt;="&amp;$K1871,Utbytter!$B$6:$B$1005,"&lt;="&amp;DATE($G1871,12,31))))</f>
        <v/>
      </c>
      <c r="M1871" s="21" t="str">
        <f t="shared" si="239"/>
        <v/>
      </c>
      <c r="N1871" s="21" t="str">
        <f t="shared" si="234"/>
        <v/>
      </c>
      <c r="O1871" s="21" t="str">
        <f t="shared" si="235"/>
        <v/>
      </c>
      <c r="P1871" s="21" t="str">
        <f t="shared" si="236"/>
        <v/>
      </c>
      <c r="Q1871" s="21" t="str">
        <f t="shared" si="237"/>
        <v/>
      </c>
      <c r="R1871" s="21" t="str">
        <f t="shared" si="238"/>
        <v/>
      </c>
      <c r="S1871" s="7" t="str">
        <f>IF(ROW()-5&lt;=Kontroll!$B$8,1,"")</f>
        <v/>
      </c>
    </row>
    <row r="1872" spans="1:19" x14ac:dyDescent="0.2">
      <c r="A1872" s="7" t="str">
        <f t="shared" si="232"/>
        <v/>
      </c>
      <c r="B1872" s="7" t="str">
        <f>IF($S1872="","",INT(($A1872-1)/Kontroll!$B$6)+1)</f>
        <v/>
      </c>
      <c r="C1872" s="7" t="str">
        <f>IF($S1872="","",MOD($A1872-1,Kontroll!$B$6)+1)</f>
        <v/>
      </c>
      <c r="D1872" s="15" t="str">
        <f>IF($S1872="","",INDEX(Transjer!$A$6:$A$125,$B1872))</f>
        <v/>
      </c>
      <c r="E1872" s="15" t="str">
        <f>IF($S1872="","",INDEX(Transjer!$B$6:$B$125,$B1872))</f>
        <v/>
      </c>
      <c r="F1872" s="16" t="str">
        <f>IF($S1872="","",INDEX(Transjer!$C$6:$C$125,$B1872))</f>
        <v/>
      </c>
      <c r="G1872" s="17" t="str">
        <f>IF($S1872="","",INDEX(Skjermingsrenter!$A$6:$A$35,$C1872))</f>
        <v/>
      </c>
      <c r="H1872" s="18" t="str">
        <f>IF($S1872="","",INDEX(Transjer!$D$6:$D$125,$B1872))</f>
        <v/>
      </c>
      <c r="I1872" s="18" t="str">
        <f>IF($S1872="","",INDEX(Transjer!$E$6:$E$125,$B1872))</f>
        <v/>
      </c>
      <c r="J1872" s="19" t="str">
        <f>IF($S1872="","",INDEX(Skjermingsrenter!$B$6:$B$35,$C1872))</f>
        <v/>
      </c>
      <c r="K1872" s="20" t="str">
        <f t="shared" si="233"/>
        <v/>
      </c>
      <c r="L1872" s="21" t="str">
        <f>IF($S1872="","",IF($G1872&lt;YEAR($F1872),0,$H1872*SUMIFS(Utbytter!$D$6:$D$1005,Utbytter!$A$6:$A$1005,$E1872,Utbytter!$B$6:$B$1005,"&gt;="&amp;$K1872,Utbytter!$B$6:$B$1005,"&lt;="&amp;DATE($G1872,12,31))))</f>
        <v/>
      </c>
      <c r="M1872" s="21" t="str">
        <f t="shared" si="239"/>
        <v/>
      </c>
      <c r="N1872" s="21" t="str">
        <f t="shared" si="234"/>
        <v/>
      </c>
      <c r="O1872" s="21" t="str">
        <f t="shared" si="235"/>
        <v/>
      </c>
      <c r="P1872" s="21" t="str">
        <f t="shared" si="236"/>
        <v/>
      </c>
      <c r="Q1872" s="21" t="str">
        <f t="shared" si="237"/>
        <v/>
      </c>
      <c r="R1872" s="21" t="str">
        <f t="shared" si="238"/>
        <v/>
      </c>
      <c r="S1872" s="7" t="str">
        <f>IF(ROW()-5&lt;=Kontroll!$B$8,1,"")</f>
        <v/>
      </c>
    </row>
    <row r="1873" spans="1:19" x14ac:dyDescent="0.2">
      <c r="A1873" s="7" t="str">
        <f t="shared" si="232"/>
        <v/>
      </c>
      <c r="B1873" s="7" t="str">
        <f>IF($S1873="","",INT(($A1873-1)/Kontroll!$B$6)+1)</f>
        <v/>
      </c>
      <c r="C1873" s="7" t="str">
        <f>IF($S1873="","",MOD($A1873-1,Kontroll!$B$6)+1)</f>
        <v/>
      </c>
      <c r="D1873" s="15" t="str">
        <f>IF($S1873="","",INDEX(Transjer!$A$6:$A$125,$B1873))</f>
        <v/>
      </c>
      <c r="E1873" s="15" t="str">
        <f>IF($S1873="","",INDEX(Transjer!$B$6:$B$125,$B1873))</f>
        <v/>
      </c>
      <c r="F1873" s="16" t="str">
        <f>IF($S1873="","",INDEX(Transjer!$C$6:$C$125,$B1873))</f>
        <v/>
      </c>
      <c r="G1873" s="17" t="str">
        <f>IF($S1873="","",INDEX(Skjermingsrenter!$A$6:$A$35,$C1873))</f>
        <v/>
      </c>
      <c r="H1873" s="18" t="str">
        <f>IF($S1873="","",INDEX(Transjer!$D$6:$D$125,$B1873))</f>
        <v/>
      </c>
      <c r="I1873" s="18" t="str">
        <f>IF($S1873="","",INDEX(Transjer!$E$6:$E$125,$B1873))</f>
        <v/>
      </c>
      <c r="J1873" s="19" t="str">
        <f>IF($S1873="","",INDEX(Skjermingsrenter!$B$6:$B$35,$C1873))</f>
        <v/>
      </c>
      <c r="K1873" s="20" t="str">
        <f t="shared" si="233"/>
        <v/>
      </c>
      <c r="L1873" s="21" t="str">
        <f>IF($S1873="","",IF($G1873&lt;YEAR($F1873),0,$H1873*SUMIFS(Utbytter!$D$6:$D$1005,Utbytter!$A$6:$A$1005,$E1873,Utbytter!$B$6:$B$1005,"&gt;="&amp;$K1873,Utbytter!$B$6:$B$1005,"&lt;="&amp;DATE($G1873,12,31))))</f>
        <v/>
      </c>
      <c r="M1873" s="21" t="str">
        <f t="shared" si="239"/>
        <v/>
      </c>
      <c r="N1873" s="21" t="str">
        <f t="shared" si="234"/>
        <v/>
      </c>
      <c r="O1873" s="21" t="str">
        <f t="shared" si="235"/>
        <v/>
      </c>
      <c r="P1873" s="21" t="str">
        <f t="shared" si="236"/>
        <v/>
      </c>
      <c r="Q1873" s="21" t="str">
        <f t="shared" si="237"/>
        <v/>
      </c>
      <c r="R1873" s="21" t="str">
        <f t="shared" si="238"/>
        <v/>
      </c>
      <c r="S1873" s="7" t="str">
        <f>IF(ROW()-5&lt;=Kontroll!$B$8,1,"")</f>
        <v/>
      </c>
    </row>
    <row r="1874" spans="1:19" x14ac:dyDescent="0.2">
      <c r="A1874" s="7" t="str">
        <f t="shared" si="232"/>
        <v/>
      </c>
      <c r="B1874" s="7" t="str">
        <f>IF($S1874="","",INT(($A1874-1)/Kontroll!$B$6)+1)</f>
        <v/>
      </c>
      <c r="C1874" s="7" t="str">
        <f>IF($S1874="","",MOD($A1874-1,Kontroll!$B$6)+1)</f>
        <v/>
      </c>
      <c r="D1874" s="15" t="str">
        <f>IF($S1874="","",INDEX(Transjer!$A$6:$A$125,$B1874))</f>
        <v/>
      </c>
      <c r="E1874" s="15" t="str">
        <f>IF($S1874="","",INDEX(Transjer!$B$6:$B$125,$B1874))</f>
        <v/>
      </c>
      <c r="F1874" s="16" t="str">
        <f>IF($S1874="","",INDEX(Transjer!$C$6:$C$125,$B1874))</f>
        <v/>
      </c>
      <c r="G1874" s="17" t="str">
        <f>IF($S1874="","",INDEX(Skjermingsrenter!$A$6:$A$35,$C1874))</f>
        <v/>
      </c>
      <c r="H1874" s="18" t="str">
        <f>IF($S1874="","",INDEX(Transjer!$D$6:$D$125,$B1874))</f>
        <v/>
      </c>
      <c r="I1874" s="18" t="str">
        <f>IF($S1874="","",INDEX(Transjer!$E$6:$E$125,$B1874))</f>
        <v/>
      </c>
      <c r="J1874" s="19" t="str">
        <f>IF($S1874="","",INDEX(Skjermingsrenter!$B$6:$B$35,$C1874))</f>
        <v/>
      </c>
      <c r="K1874" s="20" t="str">
        <f t="shared" si="233"/>
        <v/>
      </c>
      <c r="L1874" s="21" t="str">
        <f>IF($S1874="","",IF($G1874&lt;YEAR($F1874),0,$H1874*SUMIFS(Utbytter!$D$6:$D$1005,Utbytter!$A$6:$A$1005,$E1874,Utbytter!$B$6:$B$1005,"&gt;="&amp;$K1874,Utbytter!$B$6:$B$1005,"&lt;="&amp;DATE($G1874,12,31))))</f>
        <v/>
      </c>
      <c r="M1874" s="21" t="str">
        <f t="shared" si="239"/>
        <v/>
      </c>
      <c r="N1874" s="21" t="str">
        <f t="shared" si="234"/>
        <v/>
      </c>
      <c r="O1874" s="21" t="str">
        <f t="shared" si="235"/>
        <v/>
      </c>
      <c r="P1874" s="21" t="str">
        <f t="shared" si="236"/>
        <v/>
      </c>
      <c r="Q1874" s="21" t="str">
        <f t="shared" si="237"/>
        <v/>
      </c>
      <c r="R1874" s="21" t="str">
        <f t="shared" si="238"/>
        <v/>
      </c>
      <c r="S1874" s="7" t="str">
        <f>IF(ROW()-5&lt;=Kontroll!$B$8,1,"")</f>
        <v/>
      </c>
    </row>
    <row r="1875" spans="1:19" x14ac:dyDescent="0.2">
      <c r="A1875" s="7" t="str">
        <f t="shared" si="232"/>
        <v/>
      </c>
      <c r="B1875" s="7" t="str">
        <f>IF($S1875="","",INT(($A1875-1)/Kontroll!$B$6)+1)</f>
        <v/>
      </c>
      <c r="C1875" s="7" t="str">
        <f>IF($S1875="","",MOD($A1875-1,Kontroll!$B$6)+1)</f>
        <v/>
      </c>
      <c r="D1875" s="15" t="str">
        <f>IF($S1875="","",INDEX(Transjer!$A$6:$A$125,$B1875))</f>
        <v/>
      </c>
      <c r="E1875" s="15" t="str">
        <f>IF($S1875="","",INDEX(Transjer!$B$6:$B$125,$B1875))</f>
        <v/>
      </c>
      <c r="F1875" s="16" t="str">
        <f>IF($S1875="","",INDEX(Transjer!$C$6:$C$125,$B1875))</f>
        <v/>
      </c>
      <c r="G1875" s="17" t="str">
        <f>IF($S1875="","",INDEX(Skjermingsrenter!$A$6:$A$35,$C1875))</f>
        <v/>
      </c>
      <c r="H1875" s="18" t="str">
        <f>IF($S1875="","",INDEX(Transjer!$D$6:$D$125,$B1875))</f>
        <v/>
      </c>
      <c r="I1875" s="18" t="str">
        <f>IF($S1875="","",INDEX(Transjer!$E$6:$E$125,$B1875))</f>
        <v/>
      </c>
      <c r="J1875" s="19" t="str">
        <f>IF($S1875="","",INDEX(Skjermingsrenter!$B$6:$B$35,$C1875))</f>
        <v/>
      </c>
      <c r="K1875" s="20" t="str">
        <f t="shared" si="233"/>
        <v/>
      </c>
      <c r="L1875" s="21" t="str">
        <f>IF($S1875="","",IF($G1875&lt;YEAR($F1875),0,$H1875*SUMIFS(Utbytter!$D$6:$D$1005,Utbytter!$A$6:$A$1005,$E1875,Utbytter!$B$6:$B$1005,"&gt;="&amp;$K1875,Utbytter!$B$6:$B$1005,"&lt;="&amp;DATE($G1875,12,31))))</f>
        <v/>
      </c>
      <c r="M1875" s="21" t="str">
        <f t="shared" si="239"/>
        <v/>
      </c>
      <c r="N1875" s="21" t="str">
        <f t="shared" si="234"/>
        <v/>
      </c>
      <c r="O1875" s="21" t="str">
        <f t="shared" si="235"/>
        <v/>
      </c>
      <c r="P1875" s="21" t="str">
        <f t="shared" si="236"/>
        <v/>
      </c>
      <c r="Q1875" s="21" t="str">
        <f t="shared" si="237"/>
        <v/>
      </c>
      <c r="R1875" s="21" t="str">
        <f t="shared" si="238"/>
        <v/>
      </c>
      <c r="S1875" s="7" t="str">
        <f>IF(ROW()-5&lt;=Kontroll!$B$8,1,"")</f>
        <v/>
      </c>
    </row>
    <row r="1876" spans="1:19" x14ac:dyDescent="0.2">
      <c r="A1876" s="7" t="str">
        <f t="shared" si="232"/>
        <v/>
      </c>
      <c r="B1876" s="7" t="str">
        <f>IF($S1876="","",INT(($A1876-1)/Kontroll!$B$6)+1)</f>
        <v/>
      </c>
      <c r="C1876" s="7" t="str">
        <f>IF($S1876="","",MOD($A1876-1,Kontroll!$B$6)+1)</f>
        <v/>
      </c>
      <c r="D1876" s="15" t="str">
        <f>IF($S1876="","",INDEX(Transjer!$A$6:$A$125,$B1876))</f>
        <v/>
      </c>
      <c r="E1876" s="15" t="str">
        <f>IF($S1876="","",INDEX(Transjer!$B$6:$B$125,$B1876))</f>
        <v/>
      </c>
      <c r="F1876" s="16" t="str">
        <f>IF($S1876="","",INDEX(Transjer!$C$6:$C$125,$B1876))</f>
        <v/>
      </c>
      <c r="G1876" s="17" t="str">
        <f>IF($S1876="","",INDEX(Skjermingsrenter!$A$6:$A$35,$C1876))</f>
        <v/>
      </c>
      <c r="H1876" s="18" t="str">
        <f>IF($S1876="","",INDEX(Transjer!$D$6:$D$125,$B1876))</f>
        <v/>
      </c>
      <c r="I1876" s="18" t="str">
        <f>IF($S1876="","",INDEX(Transjer!$E$6:$E$125,$B1876))</f>
        <v/>
      </c>
      <c r="J1876" s="19" t="str">
        <f>IF($S1876="","",INDEX(Skjermingsrenter!$B$6:$B$35,$C1876))</f>
        <v/>
      </c>
      <c r="K1876" s="20" t="str">
        <f t="shared" si="233"/>
        <v/>
      </c>
      <c r="L1876" s="21" t="str">
        <f>IF($S1876="","",IF($G1876&lt;YEAR($F1876),0,$H1876*SUMIFS(Utbytter!$D$6:$D$1005,Utbytter!$A$6:$A$1005,$E1876,Utbytter!$B$6:$B$1005,"&gt;="&amp;$K1876,Utbytter!$B$6:$B$1005,"&lt;="&amp;DATE($G1876,12,31))))</f>
        <v/>
      </c>
      <c r="M1876" s="21" t="str">
        <f t="shared" si="239"/>
        <v/>
      </c>
      <c r="N1876" s="21" t="str">
        <f t="shared" si="234"/>
        <v/>
      </c>
      <c r="O1876" s="21" t="str">
        <f t="shared" si="235"/>
        <v/>
      </c>
      <c r="P1876" s="21" t="str">
        <f t="shared" si="236"/>
        <v/>
      </c>
      <c r="Q1876" s="21" t="str">
        <f t="shared" si="237"/>
        <v/>
      </c>
      <c r="R1876" s="21" t="str">
        <f t="shared" si="238"/>
        <v/>
      </c>
      <c r="S1876" s="7" t="str">
        <f>IF(ROW()-5&lt;=Kontroll!$B$8,1,"")</f>
        <v/>
      </c>
    </row>
    <row r="1877" spans="1:19" x14ac:dyDescent="0.2">
      <c r="A1877" s="7" t="str">
        <f t="shared" si="232"/>
        <v/>
      </c>
      <c r="B1877" s="7" t="str">
        <f>IF($S1877="","",INT(($A1877-1)/Kontroll!$B$6)+1)</f>
        <v/>
      </c>
      <c r="C1877" s="7" t="str">
        <f>IF($S1877="","",MOD($A1877-1,Kontroll!$B$6)+1)</f>
        <v/>
      </c>
      <c r="D1877" s="15" t="str">
        <f>IF($S1877="","",INDEX(Transjer!$A$6:$A$125,$B1877))</f>
        <v/>
      </c>
      <c r="E1877" s="15" t="str">
        <f>IF($S1877="","",INDEX(Transjer!$B$6:$B$125,$B1877))</f>
        <v/>
      </c>
      <c r="F1877" s="16" t="str">
        <f>IF($S1877="","",INDEX(Transjer!$C$6:$C$125,$B1877))</f>
        <v/>
      </c>
      <c r="G1877" s="17" t="str">
        <f>IF($S1877="","",INDEX(Skjermingsrenter!$A$6:$A$35,$C1877))</f>
        <v/>
      </c>
      <c r="H1877" s="18" t="str">
        <f>IF($S1877="","",INDEX(Transjer!$D$6:$D$125,$B1877))</f>
        <v/>
      </c>
      <c r="I1877" s="18" t="str">
        <f>IF($S1877="","",INDEX(Transjer!$E$6:$E$125,$B1877))</f>
        <v/>
      </c>
      <c r="J1877" s="19" t="str">
        <f>IF($S1877="","",INDEX(Skjermingsrenter!$B$6:$B$35,$C1877))</f>
        <v/>
      </c>
      <c r="K1877" s="20" t="str">
        <f t="shared" si="233"/>
        <v/>
      </c>
      <c r="L1877" s="21" t="str">
        <f>IF($S1877="","",IF($G1877&lt;YEAR($F1877),0,$H1877*SUMIFS(Utbytter!$D$6:$D$1005,Utbytter!$A$6:$A$1005,$E1877,Utbytter!$B$6:$B$1005,"&gt;="&amp;$K1877,Utbytter!$B$6:$B$1005,"&lt;="&amp;DATE($G1877,12,31))))</f>
        <v/>
      </c>
      <c r="M1877" s="21" t="str">
        <f t="shared" si="239"/>
        <v/>
      </c>
      <c r="N1877" s="21" t="str">
        <f t="shared" si="234"/>
        <v/>
      </c>
      <c r="O1877" s="21" t="str">
        <f t="shared" si="235"/>
        <v/>
      </c>
      <c r="P1877" s="21" t="str">
        <f t="shared" si="236"/>
        <v/>
      </c>
      <c r="Q1877" s="21" t="str">
        <f t="shared" si="237"/>
        <v/>
      </c>
      <c r="R1877" s="21" t="str">
        <f t="shared" si="238"/>
        <v/>
      </c>
      <c r="S1877" s="7" t="str">
        <f>IF(ROW()-5&lt;=Kontroll!$B$8,1,"")</f>
        <v/>
      </c>
    </row>
    <row r="1878" spans="1:19" x14ac:dyDescent="0.2">
      <c r="A1878" s="7" t="str">
        <f t="shared" si="232"/>
        <v/>
      </c>
      <c r="B1878" s="7" t="str">
        <f>IF($S1878="","",INT(($A1878-1)/Kontroll!$B$6)+1)</f>
        <v/>
      </c>
      <c r="C1878" s="7" t="str">
        <f>IF($S1878="","",MOD($A1878-1,Kontroll!$B$6)+1)</f>
        <v/>
      </c>
      <c r="D1878" s="15" t="str">
        <f>IF($S1878="","",INDEX(Transjer!$A$6:$A$125,$B1878))</f>
        <v/>
      </c>
      <c r="E1878" s="15" t="str">
        <f>IF($S1878="","",INDEX(Transjer!$B$6:$B$125,$B1878))</f>
        <v/>
      </c>
      <c r="F1878" s="16" t="str">
        <f>IF($S1878="","",INDEX(Transjer!$C$6:$C$125,$B1878))</f>
        <v/>
      </c>
      <c r="G1878" s="17" t="str">
        <f>IF($S1878="","",INDEX(Skjermingsrenter!$A$6:$A$35,$C1878))</f>
        <v/>
      </c>
      <c r="H1878" s="18" t="str">
        <f>IF($S1878="","",INDEX(Transjer!$D$6:$D$125,$B1878))</f>
        <v/>
      </c>
      <c r="I1878" s="18" t="str">
        <f>IF($S1878="","",INDEX(Transjer!$E$6:$E$125,$B1878))</f>
        <v/>
      </c>
      <c r="J1878" s="19" t="str">
        <f>IF($S1878="","",INDEX(Skjermingsrenter!$B$6:$B$35,$C1878))</f>
        <v/>
      </c>
      <c r="K1878" s="20" t="str">
        <f t="shared" si="233"/>
        <v/>
      </c>
      <c r="L1878" s="21" t="str">
        <f>IF($S1878="","",IF($G1878&lt;YEAR($F1878),0,$H1878*SUMIFS(Utbytter!$D$6:$D$1005,Utbytter!$A$6:$A$1005,$E1878,Utbytter!$B$6:$B$1005,"&gt;="&amp;$K1878,Utbytter!$B$6:$B$1005,"&lt;="&amp;DATE($G1878,12,31))))</f>
        <v/>
      </c>
      <c r="M1878" s="21" t="str">
        <f t="shared" si="239"/>
        <v/>
      </c>
      <c r="N1878" s="21" t="str">
        <f t="shared" si="234"/>
        <v/>
      </c>
      <c r="O1878" s="21" t="str">
        <f t="shared" si="235"/>
        <v/>
      </c>
      <c r="P1878" s="21" t="str">
        <f t="shared" si="236"/>
        <v/>
      </c>
      <c r="Q1878" s="21" t="str">
        <f t="shared" si="237"/>
        <v/>
      </c>
      <c r="R1878" s="21" t="str">
        <f t="shared" si="238"/>
        <v/>
      </c>
      <c r="S1878" s="7" t="str">
        <f>IF(ROW()-5&lt;=Kontroll!$B$8,1,"")</f>
        <v/>
      </c>
    </row>
    <row r="1879" spans="1:19" x14ac:dyDescent="0.2">
      <c r="A1879" s="7" t="str">
        <f t="shared" si="232"/>
        <v/>
      </c>
      <c r="B1879" s="7" t="str">
        <f>IF($S1879="","",INT(($A1879-1)/Kontroll!$B$6)+1)</f>
        <v/>
      </c>
      <c r="C1879" s="7" t="str">
        <f>IF($S1879="","",MOD($A1879-1,Kontroll!$B$6)+1)</f>
        <v/>
      </c>
      <c r="D1879" s="15" t="str">
        <f>IF($S1879="","",INDEX(Transjer!$A$6:$A$125,$B1879))</f>
        <v/>
      </c>
      <c r="E1879" s="15" t="str">
        <f>IF($S1879="","",INDEX(Transjer!$B$6:$B$125,$B1879))</f>
        <v/>
      </c>
      <c r="F1879" s="16" t="str">
        <f>IF($S1879="","",INDEX(Transjer!$C$6:$C$125,$B1879))</f>
        <v/>
      </c>
      <c r="G1879" s="17" t="str">
        <f>IF($S1879="","",INDEX(Skjermingsrenter!$A$6:$A$35,$C1879))</f>
        <v/>
      </c>
      <c r="H1879" s="18" t="str">
        <f>IF($S1879="","",INDEX(Transjer!$D$6:$D$125,$B1879))</f>
        <v/>
      </c>
      <c r="I1879" s="18" t="str">
        <f>IF($S1879="","",INDEX(Transjer!$E$6:$E$125,$B1879))</f>
        <v/>
      </c>
      <c r="J1879" s="19" t="str">
        <f>IF($S1879="","",INDEX(Skjermingsrenter!$B$6:$B$35,$C1879))</f>
        <v/>
      </c>
      <c r="K1879" s="20" t="str">
        <f t="shared" si="233"/>
        <v/>
      </c>
      <c r="L1879" s="21" t="str">
        <f>IF($S1879="","",IF($G1879&lt;YEAR($F1879),0,$H1879*SUMIFS(Utbytter!$D$6:$D$1005,Utbytter!$A$6:$A$1005,$E1879,Utbytter!$B$6:$B$1005,"&gt;="&amp;$K1879,Utbytter!$B$6:$B$1005,"&lt;="&amp;DATE($G1879,12,31))))</f>
        <v/>
      </c>
      <c r="M1879" s="21" t="str">
        <f t="shared" si="239"/>
        <v/>
      </c>
      <c r="N1879" s="21" t="str">
        <f t="shared" si="234"/>
        <v/>
      </c>
      <c r="O1879" s="21" t="str">
        <f t="shared" si="235"/>
        <v/>
      </c>
      <c r="P1879" s="21" t="str">
        <f t="shared" si="236"/>
        <v/>
      </c>
      <c r="Q1879" s="21" t="str">
        <f t="shared" si="237"/>
        <v/>
      </c>
      <c r="R1879" s="21" t="str">
        <f t="shared" si="238"/>
        <v/>
      </c>
      <c r="S1879" s="7" t="str">
        <f>IF(ROW()-5&lt;=Kontroll!$B$8,1,"")</f>
        <v/>
      </c>
    </row>
    <row r="1880" spans="1:19" x14ac:dyDescent="0.2">
      <c r="A1880" s="7" t="str">
        <f t="shared" si="232"/>
        <v/>
      </c>
      <c r="B1880" s="7" t="str">
        <f>IF($S1880="","",INT(($A1880-1)/Kontroll!$B$6)+1)</f>
        <v/>
      </c>
      <c r="C1880" s="7" t="str">
        <f>IF($S1880="","",MOD($A1880-1,Kontroll!$B$6)+1)</f>
        <v/>
      </c>
      <c r="D1880" s="15" t="str">
        <f>IF($S1880="","",INDEX(Transjer!$A$6:$A$125,$B1880))</f>
        <v/>
      </c>
      <c r="E1880" s="15" t="str">
        <f>IF($S1880="","",INDEX(Transjer!$B$6:$B$125,$B1880))</f>
        <v/>
      </c>
      <c r="F1880" s="16" t="str">
        <f>IF($S1880="","",INDEX(Transjer!$C$6:$C$125,$B1880))</f>
        <v/>
      </c>
      <c r="G1880" s="17" t="str">
        <f>IF($S1880="","",INDEX(Skjermingsrenter!$A$6:$A$35,$C1880))</f>
        <v/>
      </c>
      <c r="H1880" s="18" t="str">
        <f>IF($S1880="","",INDEX(Transjer!$D$6:$D$125,$B1880))</f>
        <v/>
      </c>
      <c r="I1880" s="18" t="str">
        <f>IF($S1880="","",INDEX(Transjer!$E$6:$E$125,$B1880))</f>
        <v/>
      </c>
      <c r="J1880" s="19" t="str">
        <f>IF($S1880="","",INDEX(Skjermingsrenter!$B$6:$B$35,$C1880))</f>
        <v/>
      </c>
      <c r="K1880" s="20" t="str">
        <f t="shared" si="233"/>
        <v/>
      </c>
      <c r="L1880" s="21" t="str">
        <f>IF($S1880="","",IF($G1880&lt;YEAR($F1880),0,$H1880*SUMIFS(Utbytter!$D$6:$D$1005,Utbytter!$A$6:$A$1005,$E1880,Utbytter!$B$6:$B$1005,"&gt;="&amp;$K1880,Utbytter!$B$6:$B$1005,"&lt;="&amp;DATE($G1880,12,31))))</f>
        <v/>
      </c>
      <c r="M1880" s="21" t="str">
        <f t="shared" si="239"/>
        <v/>
      </c>
      <c r="N1880" s="21" t="str">
        <f t="shared" si="234"/>
        <v/>
      </c>
      <c r="O1880" s="21" t="str">
        <f t="shared" si="235"/>
        <v/>
      </c>
      <c r="P1880" s="21" t="str">
        <f t="shared" si="236"/>
        <v/>
      </c>
      <c r="Q1880" s="21" t="str">
        <f t="shared" si="237"/>
        <v/>
      </c>
      <c r="R1880" s="21" t="str">
        <f t="shared" si="238"/>
        <v/>
      </c>
      <c r="S1880" s="7" t="str">
        <f>IF(ROW()-5&lt;=Kontroll!$B$8,1,"")</f>
        <v/>
      </c>
    </row>
    <row r="1881" spans="1:19" x14ac:dyDescent="0.2">
      <c r="A1881" s="7" t="str">
        <f t="shared" si="232"/>
        <v/>
      </c>
      <c r="B1881" s="7" t="str">
        <f>IF($S1881="","",INT(($A1881-1)/Kontroll!$B$6)+1)</f>
        <v/>
      </c>
      <c r="C1881" s="7" t="str">
        <f>IF($S1881="","",MOD($A1881-1,Kontroll!$B$6)+1)</f>
        <v/>
      </c>
      <c r="D1881" s="15" t="str">
        <f>IF($S1881="","",INDEX(Transjer!$A$6:$A$125,$B1881))</f>
        <v/>
      </c>
      <c r="E1881" s="15" t="str">
        <f>IF($S1881="","",INDEX(Transjer!$B$6:$B$125,$B1881))</f>
        <v/>
      </c>
      <c r="F1881" s="16" t="str">
        <f>IF($S1881="","",INDEX(Transjer!$C$6:$C$125,$B1881))</f>
        <v/>
      </c>
      <c r="G1881" s="17" t="str">
        <f>IF($S1881="","",INDEX(Skjermingsrenter!$A$6:$A$35,$C1881))</f>
        <v/>
      </c>
      <c r="H1881" s="18" t="str">
        <f>IF($S1881="","",INDEX(Transjer!$D$6:$D$125,$B1881))</f>
        <v/>
      </c>
      <c r="I1881" s="18" t="str">
        <f>IF($S1881="","",INDEX(Transjer!$E$6:$E$125,$B1881))</f>
        <v/>
      </c>
      <c r="J1881" s="19" t="str">
        <f>IF($S1881="","",INDEX(Skjermingsrenter!$B$6:$B$35,$C1881))</f>
        <v/>
      </c>
      <c r="K1881" s="20" t="str">
        <f t="shared" si="233"/>
        <v/>
      </c>
      <c r="L1881" s="21" t="str">
        <f>IF($S1881="","",IF($G1881&lt;YEAR($F1881),0,$H1881*SUMIFS(Utbytter!$D$6:$D$1005,Utbytter!$A$6:$A$1005,$E1881,Utbytter!$B$6:$B$1005,"&gt;="&amp;$K1881,Utbytter!$B$6:$B$1005,"&lt;="&amp;DATE($G1881,12,31))))</f>
        <v/>
      </c>
      <c r="M1881" s="21" t="str">
        <f t="shared" si="239"/>
        <v/>
      </c>
      <c r="N1881" s="21" t="str">
        <f t="shared" si="234"/>
        <v/>
      </c>
      <c r="O1881" s="21" t="str">
        <f t="shared" si="235"/>
        <v/>
      </c>
      <c r="P1881" s="21" t="str">
        <f t="shared" si="236"/>
        <v/>
      </c>
      <c r="Q1881" s="21" t="str">
        <f t="shared" si="237"/>
        <v/>
      </c>
      <c r="R1881" s="21" t="str">
        <f t="shared" si="238"/>
        <v/>
      </c>
      <c r="S1881" s="7" t="str">
        <f>IF(ROW()-5&lt;=Kontroll!$B$8,1,"")</f>
        <v/>
      </c>
    </row>
    <row r="1882" spans="1:19" x14ac:dyDescent="0.2">
      <c r="A1882" s="7" t="str">
        <f t="shared" si="232"/>
        <v/>
      </c>
      <c r="B1882" s="7" t="str">
        <f>IF($S1882="","",INT(($A1882-1)/Kontroll!$B$6)+1)</f>
        <v/>
      </c>
      <c r="C1882" s="7" t="str">
        <f>IF($S1882="","",MOD($A1882-1,Kontroll!$B$6)+1)</f>
        <v/>
      </c>
      <c r="D1882" s="15" t="str">
        <f>IF($S1882="","",INDEX(Transjer!$A$6:$A$125,$B1882))</f>
        <v/>
      </c>
      <c r="E1882" s="15" t="str">
        <f>IF($S1882="","",INDEX(Transjer!$B$6:$B$125,$B1882))</f>
        <v/>
      </c>
      <c r="F1882" s="16" t="str">
        <f>IF($S1882="","",INDEX(Transjer!$C$6:$C$125,$B1882))</f>
        <v/>
      </c>
      <c r="G1882" s="17" t="str">
        <f>IF($S1882="","",INDEX(Skjermingsrenter!$A$6:$A$35,$C1882))</f>
        <v/>
      </c>
      <c r="H1882" s="18" t="str">
        <f>IF($S1882="","",INDEX(Transjer!$D$6:$D$125,$B1882))</f>
        <v/>
      </c>
      <c r="I1882" s="18" t="str">
        <f>IF($S1882="","",INDEX(Transjer!$E$6:$E$125,$B1882))</f>
        <v/>
      </c>
      <c r="J1882" s="19" t="str">
        <f>IF($S1882="","",INDEX(Skjermingsrenter!$B$6:$B$35,$C1882))</f>
        <v/>
      </c>
      <c r="K1882" s="20" t="str">
        <f t="shared" si="233"/>
        <v/>
      </c>
      <c r="L1882" s="21" t="str">
        <f>IF($S1882="","",IF($G1882&lt;YEAR($F1882),0,$H1882*SUMIFS(Utbytter!$D$6:$D$1005,Utbytter!$A$6:$A$1005,$E1882,Utbytter!$B$6:$B$1005,"&gt;="&amp;$K1882,Utbytter!$B$6:$B$1005,"&lt;="&amp;DATE($G1882,12,31))))</f>
        <v/>
      </c>
      <c r="M1882" s="21" t="str">
        <f t="shared" si="239"/>
        <v/>
      </c>
      <c r="N1882" s="21" t="str">
        <f t="shared" si="234"/>
        <v/>
      </c>
      <c r="O1882" s="21" t="str">
        <f t="shared" si="235"/>
        <v/>
      </c>
      <c r="P1882" s="21" t="str">
        <f t="shared" si="236"/>
        <v/>
      </c>
      <c r="Q1882" s="21" t="str">
        <f t="shared" si="237"/>
        <v/>
      </c>
      <c r="R1882" s="21" t="str">
        <f t="shared" si="238"/>
        <v/>
      </c>
      <c r="S1882" s="7" t="str">
        <f>IF(ROW()-5&lt;=Kontroll!$B$8,1,"")</f>
        <v/>
      </c>
    </row>
    <row r="1883" spans="1:19" x14ac:dyDescent="0.2">
      <c r="A1883" s="7" t="str">
        <f t="shared" si="232"/>
        <v/>
      </c>
      <c r="B1883" s="7" t="str">
        <f>IF($S1883="","",INT(($A1883-1)/Kontroll!$B$6)+1)</f>
        <v/>
      </c>
      <c r="C1883" s="7" t="str">
        <f>IF($S1883="","",MOD($A1883-1,Kontroll!$B$6)+1)</f>
        <v/>
      </c>
      <c r="D1883" s="15" t="str">
        <f>IF($S1883="","",INDEX(Transjer!$A$6:$A$125,$B1883))</f>
        <v/>
      </c>
      <c r="E1883" s="15" t="str">
        <f>IF($S1883="","",INDEX(Transjer!$B$6:$B$125,$B1883))</f>
        <v/>
      </c>
      <c r="F1883" s="16" t="str">
        <f>IF($S1883="","",INDEX(Transjer!$C$6:$C$125,$B1883))</f>
        <v/>
      </c>
      <c r="G1883" s="17" t="str">
        <f>IF($S1883="","",INDEX(Skjermingsrenter!$A$6:$A$35,$C1883))</f>
        <v/>
      </c>
      <c r="H1883" s="18" t="str">
        <f>IF($S1883="","",INDEX(Transjer!$D$6:$D$125,$B1883))</f>
        <v/>
      </c>
      <c r="I1883" s="18" t="str">
        <f>IF($S1883="","",INDEX(Transjer!$E$6:$E$125,$B1883))</f>
        <v/>
      </c>
      <c r="J1883" s="19" t="str">
        <f>IF($S1883="","",INDEX(Skjermingsrenter!$B$6:$B$35,$C1883))</f>
        <v/>
      </c>
      <c r="K1883" s="20" t="str">
        <f t="shared" si="233"/>
        <v/>
      </c>
      <c r="L1883" s="21" t="str">
        <f>IF($S1883="","",IF($G1883&lt;YEAR($F1883),0,$H1883*SUMIFS(Utbytter!$D$6:$D$1005,Utbytter!$A$6:$A$1005,$E1883,Utbytter!$B$6:$B$1005,"&gt;="&amp;$K1883,Utbytter!$B$6:$B$1005,"&lt;="&amp;DATE($G1883,12,31))))</f>
        <v/>
      </c>
      <c r="M1883" s="21" t="str">
        <f t="shared" si="239"/>
        <v/>
      </c>
      <c r="N1883" s="21" t="str">
        <f t="shared" si="234"/>
        <v/>
      </c>
      <c r="O1883" s="21" t="str">
        <f t="shared" si="235"/>
        <v/>
      </c>
      <c r="P1883" s="21" t="str">
        <f t="shared" si="236"/>
        <v/>
      </c>
      <c r="Q1883" s="21" t="str">
        <f t="shared" si="237"/>
        <v/>
      </c>
      <c r="R1883" s="21" t="str">
        <f t="shared" si="238"/>
        <v/>
      </c>
      <c r="S1883" s="7" t="str">
        <f>IF(ROW()-5&lt;=Kontroll!$B$8,1,"")</f>
        <v/>
      </c>
    </row>
    <row r="1884" spans="1:19" x14ac:dyDescent="0.2">
      <c r="A1884" s="7" t="str">
        <f t="shared" si="232"/>
        <v/>
      </c>
      <c r="B1884" s="7" t="str">
        <f>IF($S1884="","",INT(($A1884-1)/Kontroll!$B$6)+1)</f>
        <v/>
      </c>
      <c r="C1884" s="7" t="str">
        <f>IF($S1884="","",MOD($A1884-1,Kontroll!$B$6)+1)</f>
        <v/>
      </c>
      <c r="D1884" s="15" t="str">
        <f>IF($S1884="","",INDEX(Transjer!$A$6:$A$125,$B1884))</f>
        <v/>
      </c>
      <c r="E1884" s="15" t="str">
        <f>IF($S1884="","",INDEX(Transjer!$B$6:$B$125,$B1884))</f>
        <v/>
      </c>
      <c r="F1884" s="16" t="str">
        <f>IF($S1884="","",INDEX(Transjer!$C$6:$C$125,$B1884))</f>
        <v/>
      </c>
      <c r="G1884" s="17" t="str">
        <f>IF($S1884="","",INDEX(Skjermingsrenter!$A$6:$A$35,$C1884))</f>
        <v/>
      </c>
      <c r="H1884" s="18" t="str">
        <f>IF($S1884="","",INDEX(Transjer!$D$6:$D$125,$B1884))</f>
        <v/>
      </c>
      <c r="I1884" s="18" t="str">
        <f>IF($S1884="","",INDEX(Transjer!$E$6:$E$125,$B1884))</f>
        <v/>
      </c>
      <c r="J1884" s="19" t="str">
        <f>IF($S1884="","",INDEX(Skjermingsrenter!$B$6:$B$35,$C1884))</f>
        <v/>
      </c>
      <c r="K1884" s="20" t="str">
        <f t="shared" si="233"/>
        <v/>
      </c>
      <c r="L1884" s="21" t="str">
        <f>IF($S1884="","",IF($G1884&lt;YEAR($F1884),0,$H1884*SUMIFS(Utbytter!$D$6:$D$1005,Utbytter!$A$6:$A$1005,$E1884,Utbytter!$B$6:$B$1005,"&gt;="&amp;$K1884,Utbytter!$B$6:$B$1005,"&lt;="&amp;DATE($G1884,12,31))))</f>
        <v/>
      </c>
      <c r="M1884" s="21" t="str">
        <f t="shared" si="239"/>
        <v/>
      </c>
      <c r="N1884" s="21" t="str">
        <f t="shared" si="234"/>
        <v/>
      </c>
      <c r="O1884" s="21" t="str">
        <f t="shared" si="235"/>
        <v/>
      </c>
      <c r="P1884" s="21" t="str">
        <f t="shared" si="236"/>
        <v/>
      </c>
      <c r="Q1884" s="21" t="str">
        <f t="shared" si="237"/>
        <v/>
      </c>
      <c r="R1884" s="21" t="str">
        <f t="shared" si="238"/>
        <v/>
      </c>
      <c r="S1884" s="7" t="str">
        <f>IF(ROW()-5&lt;=Kontroll!$B$8,1,"")</f>
        <v/>
      </c>
    </row>
    <row r="1885" spans="1:19" x14ac:dyDescent="0.2">
      <c r="A1885" s="7" t="str">
        <f t="shared" si="232"/>
        <v/>
      </c>
      <c r="B1885" s="7" t="str">
        <f>IF($S1885="","",INT(($A1885-1)/Kontroll!$B$6)+1)</f>
        <v/>
      </c>
      <c r="C1885" s="7" t="str">
        <f>IF($S1885="","",MOD($A1885-1,Kontroll!$B$6)+1)</f>
        <v/>
      </c>
      <c r="D1885" s="15" t="str">
        <f>IF($S1885="","",INDEX(Transjer!$A$6:$A$125,$B1885))</f>
        <v/>
      </c>
      <c r="E1885" s="15" t="str">
        <f>IF($S1885="","",INDEX(Transjer!$B$6:$B$125,$B1885))</f>
        <v/>
      </c>
      <c r="F1885" s="16" t="str">
        <f>IF($S1885="","",INDEX(Transjer!$C$6:$C$125,$B1885))</f>
        <v/>
      </c>
      <c r="G1885" s="17" t="str">
        <f>IF($S1885="","",INDEX(Skjermingsrenter!$A$6:$A$35,$C1885))</f>
        <v/>
      </c>
      <c r="H1885" s="18" t="str">
        <f>IF($S1885="","",INDEX(Transjer!$D$6:$D$125,$B1885))</f>
        <v/>
      </c>
      <c r="I1885" s="18" t="str">
        <f>IF($S1885="","",INDEX(Transjer!$E$6:$E$125,$B1885))</f>
        <v/>
      </c>
      <c r="J1885" s="19" t="str">
        <f>IF($S1885="","",INDEX(Skjermingsrenter!$B$6:$B$35,$C1885))</f>
        <v/>
      </c>
      <c r="K1885" s="20" t="str">
        <f t="shared" si="233"/>
        <v/>
      </c>
      <c r="L1885" s="21" t="str">
        <f>IF($S1885="","",IF($G1885&lt;YEAR($F1885),0,$H1885*SUMIFS(Utbytter!$D$6:$D$1005,Utbytter!$A$6:$A$1005,$E1885,Utbytter!$B$6:$B$1005,"&gt;="&amp;$K1885,Utbytter!$B$6:$B$1005,"&lt;="&amp;DATE($G1885,12,31))))</f>
        <v/>
      </c>
      <c r="M1885" s="21" t="str">
        <f t="shared" si="239"/>
        <v/>
      </c>
      <c r="N1885" s="21" t="str">
        <f t="shared" si="234"/>
        <v/>
      </c>
      <c r="O1885" s="21" t="str">
        <f t="shared" si="235"/>
        <v/>
      </c>
      <c r="P1885" s="21" t="str">
        <f t="shared" si="236"/>
        <v/>
      </c>
      <c r="Q1885" s="21" t="str">
        <f t="shared" si="237"/>
        <v/>
      </c>
      <c r="R1885" s="21" t="str">
        <f t="shared" si="238"/>
        <v/>
      </c>
      <c r="S1885" s="7" t="str">
        <f>IF(ROW()-5&lt;=Kontroll!$B$8,1,"")</f>
        <v/>
      </c>
    </row>
    <row r="1886" spans="1:19" x14ac:dyDescent="0.2">
      <c r="A1886" s="7" t="str">
        <f t="shared" si="232"/>
        <v/>
      </c>
      <c r="B1886" s="7" t="str">
        <f>IF($S1886="","",INT(($A1886-1)/Kontroll!$B$6)+1)</f>
        <v/>
      </c>
      <c r="C1886" s="7" t="str">
        <f>IF($S1886="","",MOD($A1886-1,Kontroll!$B$6)+1)</f>
        <v/>
      </c>
      <c r="D1886" s="15" t="str">
        <f>IF($S1886="","",INDEX(Transjer!$A$6:$A$125,$B1886))</f>
        <v/>
      </c>
      <c r="E1886" s="15" t="str">
        <f>IF($S1886="","",INDEX(Transjer!$B$6:$B$125,$B1886))</f>
        <v/>
      </c>
      <c r="F1886" s="16" t="str">
        <f>IF($S1886="","",INDEX(Transjer!$C$6:$C$125,$B1886))</f>
        <v/>
      </c>
      <c r="G1886" s="17" t="str">
        <f>IF($S1886="","",INDEX(Skjermingsrenter!$A$6:$A$35,$C1886))</f>
        <v/>
      </c>
      <c r="H1886" s="18" t="str">
        <f>IF($S1886="","",INDEX(Transjer!$D$6:$D$125,$B1886))</f>
        <v/>
      </c>
      <c r="I1886" s="18" t="str">
        <f>IF($S1886="","",INDEX(Transjer!$E$6:$E$125,$B1886))</f>
        <v/>
      </c>
      <c r="J1886" s="19" t="str">
        <f>IF($S1886="","",INDEX(Skjermingsrenter!$B$6:$B$35,$C1886))</f>
        <v/>
      </c>
      <c r="K1886" s="20" t="str">
        <f t="shared" si="233"/>
        <v/>
      </c>
      <c r="L1886" s="21" t="str">
        <f>IF($S1886="","",IF($G1886&lt;YEAR($F1886),0,$H1886*SUMIFS(Utbytter!$D$6:$D$1005,Utbytter!$A$6:$A$1005,$E1886,Utbytter!$B$6:$B$1005,"&gt;="&amp;$K1886,Utbytter!$B$6:$B$1005,"&lt;="&amp;DATE($G1886,12,31))))</f>
        <v/>
      </c>
      <c r="M1886" s="21" t="str">
        <f t="shared" si="239"/>
        <v/>
      </c>
      <c r="N1886" s="21" t="str">
        <f t="shared" si="234"/>
        <v/>
      </c>
      <c r="O1886" s="21" t="str">
        <f t="shared" si="235"/>
        <v/>
      </c>
      <c r="P1886" s="21" t="str">
        <f t="shared" si="236"/>
        <v/>
      </c>
      <c r="Q1886" s="21" t="str">
        <f t="shared" si="237"/>
        <v/>
      </c>
      <c r="R1886" s="21" t="str">
        <f t="shared" si="238"/>
        <v/>
      </c>
      <c r="S1886" s="7" t="str">
        <f>IF(ROW()-5&lt;=Kontroll!$B$8,1,"")</f>
        <v/>
      </c>
    </row>
    <row r="1887" spans="1:19" x14ac:dyDescent="0.2">
      <c r="A1887" s="7" t="str">
        <f t="shared" si="232"/>
        <v/>
      </c>
      <c r="B1887" s="7" t="str">
        <f>IF($S1887="","",INT(($A1887-1)/Kontroll!$B$6)+1)</f>
        <v/>
      </c>
      <c r="C1887" s="7" t="str">
        <f>IF($S1887="","",MOD($A1887-1,Kontroll!$B$6)+1)</f>
        <v/>
      </c>
      <c r="D1887" s="15" t="str">
        <f>IF($S1887="","",INDEX(Transjer!$A$6:$A$125,$B1887))</f>
        <v/>
      </c>
      <c r="E1887" s="15" t="str">
        <f>IF($S1887="","",INDEX(Transjer!$B$6:$B$125,$B1887))</f>
        <v/>
      </c>
      <c r="F1887" s="16" t="str">
        <f>IF($S1887="","",INDEX(Transjer!$C$6:$C$125,$B1887))</f>
        <v/>
      </c>
      <c r="G1887" s="17" t="str">
        <f>IF($S1887="","",INDEX(Skjermingsrenter!$A$6:$A$35,$C1887))</f>
        <v/>
      </c>
      <c r="H1887" s="18" t="str">
        <f>IF($S1887="","",INDEX(Transjer!$D$6:$D$125,$B1887))</f>
        <v/>
      </c>
      <c r="I1887" s="18" t="str">
        <f>IF($S1887="","",INDEX(Transjer!$E$6:$E$125,$B1887))</f>
        <v/>
      </c>
      <c r="J1887" s="19" t="str">
        <f>IF($S1887="","",INDEX(Skjermingsrenter!$B$6:$B$35,$C1887))</f>
        <v/>
      </c>
      <c r="K1887" s="20" t="str">
        <f t="shared" si="233"/>
        <v/>
      </c>
      <c r="L1887" s="21" t="str">
        <f>IF($S1887="","",IF($G1887&lt;YEAR($F1887),0,$H1887*SUMIFS(Utbytter!$D$6:$D$1005,Utbytter!$A$6:$A$1005,$E1887,Utbytter!$B$6:$B$1005,"&gt;="&amp;$K1887,Utbytter!$B$6:$B$1005,"&lt;="&amp;DATE($G1887,12,31))))</f>
        <v/>
      </c>
      <c r="M1887" s="21" t="str">
        <f t="shared" si="239"/>
        <v/>
      </c>
      <c r="N1887" s="21" t="str">
        <f t="shared" si="234"/>
        <v/>
      </c>
      <c r="O1887" s="21" t="str">
        <f t="shared" si="235"/>
        <v/>
      </c>
      <c r="P1887" s="21" t="str">
        <f t="shared" si="236"/>
        <v/>
      </c>
      <c r="Q1887" s="21" t="str">
        <f t="shared" si="237"/>
        <v/>
      </c>
      <c r="R1887" s="21" t="str">
        <f t="shared" si="238"/>
        <v/>
      </c>
      <c r="S1887" s="7" t="str">
        <f>IF(ROW()-5&lt;=Kontroll!$B$8,1,"")</f>
        <v/>
      </c>
    </row>
    <row r="1888" spans="1:19" x14ac:dyDescent="0.2">
      <c r="A1888" s="7" t="str">
        <f t="shared" si="232"/>
        <v/>
      </c>
      <c r="B1888" s="7" t="str">
        <f>IF($S1888="","",INT(($A1888-1)/Kontroll!$B$6)+1)</f>
        <v/>
      </c>
      <c r="C1888" s="7" t="str">
        <f>IF($S1888="","",MOD($A1888-1,Kontroll!$B$6)+1)</f>
        <v/>
      </c>
      <c r="D1888" s="15" t="str">
        <f>IF($S1888="","",INDEX(Transjer!$A$6:$A$125,$B1888))</f>
        <v/>
      </c>
      <c r="E1888" s="15" t="str">
        <f>IF($S1888="","",INDEX(Transjer!$B$6:$B$125,$B1888))</f>
        <v/>
      </c>
      <c r="F1888" s="16" t="str">
        <f>IF($S1888="","",INDEX(Transjer!$C$6:$C$125,$B1888))</f>
        <v/>
      </c>
      <c r="G1888" s="17" t="str">
        <f>IF($S1888="","",INDEX(Skjermingsrenter!$A$6:$A$35,$C1888))</f>
        <v/>
      </c>
      <c r="H1888" s="18" t="str">
        <f>IF($S1888="","",INDEX(Transjer!$D$6:$D$125,$B1888))</f>
        <v/>
      </c>
      <c r="I1888" s="18" t="str">
        <f>IF($S1888="","",INDEX(Transjer!$E$6:$E$125,$B1888))</f>
        <v/>
      </c>
      <c r="J1888" s="19" t="str">
        <f>IF($S1888="","",INDEX(Skjermingsrenter!$B$6:$B$35,$C1888))</f>
        <v/>
      </c>
      <c r="K1888" s="20" t="str">
        <f t="shared" si="233"/>
        <v/>
      </c>
      <c r="L1888" s="21" t="str">
        <f>IF($S1888="","",IF($G1888&lt;YEAR($F1888),0,$H1888*SUMIFS(Utbytter!$D$6:$D$1005,Utbytter!$A$6:$A$1005,$E1888,Utbytter!$B$6:$B$1005,"&gt;="&amp;$K1888,Utbytter!$B$6:$B$1005,"&lt;="&amp;DATE($G1888,12,31))))</f>
        <v/>
      </c>
      <c r="M1888" s="21" t="str">
        <f t="shared" si="239"/>
        <v/>
      </c>
      <c r="N1888" s="21" t="str">
        <f t="shared" si="234"/>
        <v/>
      </c>
      <c r="O1888" s="21" t="str">
        <f t="shared" si="235"/>
        <v/>
      </c>
      <c r="P1888" s="21" t="str">
        <f t="shared" si="236"/>
        <v/>
      </c>
      <c r="Q1888" s="21" t="str">
        <f t="shared" si="237"/>
        <v/>
      </c>
      <c r="R1888" s="21" t="str">
        <f t="shared" si="238"/>
        <v/>
      </c>
      <c r="S1888" s="7" t="str">
        <f>IF(ROW()-5&lt;=Kontroll!$B$8,1,"")</f>
        <v/>
      </c>
    </row>
    <row r="1889" spans="1:19" x14ac:dyDescent="0.2">
      <c r="A1889" s="7" t="str">
        <f t="shared" si="232"/>
        <v/>
      </c>
      <c r="B1889" s="7" t="str">
        <f>IF($S1889="","",INT(($A1889-1)/Kontroll!$B$6)+1)</f>
        <v/>
      </c>
      <c r="C1889" s="7" t="str">
        <f>IF($S1889="","",MOD($A1889-1,Kontroll!$B$6)+1)</f>
        <v/>
      </c>
      <c r="D1889" s="15" t="str">
        <f>IF($S1889="","",INDEX(Transjer!$A$6:$A$125,$B1889))</f>
        <v/>
      </c>
      <c r="E1889" s="15" t="str">
        <f>IF($S1889="","",INDEX(Transjer!$B$6:$B$125,$B1889))</f>
        <v/>
      </c>
      <c r="F1889" s="16" t="str">
        <f>IF($S1889="","",INDEX(Transjer!$C$6:$C$125,$B1889))</f>
        <v/>
      </c>
      <c r="G1889" s="17" t="str">
        <f>IF($S1889="","",INDEX(Skjermingsrenter!$A$6:$A$35,$C1889))</f>
        <v/>
      </c>
      <c r="H1889" s="18" t="str">
        <f>IF($S1889="","",INDEX(Transjer!$D$6:$D$125,$B1889))</f>
        <v/>
      </c>
      <c r="I1889" s="18" t="str">
        <f>IF($S1889="","",INDEX(Transjer!$E$6:$E$125,$B1889))</f>
        <v/>
      </c>
      <c r="J1889" s="19" t="str">
        <f>IF($S1889="","",INDEX(Skjermingsrenter!$B$6:$B$35,$C1889))</f>
        <v/>
      </c>
      <c r="K1889" s="20" t="str">
        <f t="shared" si="233"/>
        <v/>
      </c>
      <c r="L1889" s="21" t="str">
        <f>IF($S1889="","",IF($G1889&lt;YEAR($F1889),0,$H1889*SUMIFS(Utbytter!$D$6:$D$1005,Utbytter!$A$6:$A$1005,$E1889,Utbytter!$B$6:$B$1005,"&gt;="&amp;$K1889,Utbytter!$B$6:$B$1005,"&lt;="&amp;DATE($G1889,12,31))))</f>
        <v/>
      </c>
      <c r="M1889" s="21" t="str">
        <f t="shared" si="239"/>
        <v/>
      </c>
      <c r="N1889" s="21" t="str">
        <f t="shared" si="234"/>
        <v/>
      </c>
      <c r="O1889" s="21" t="str">
        <f t="shared" si="235"/>
        <v/>
      </c>
      <c r="P1889" s="21" t="str">
        <f t="shared" si="236"/>
        <v/>
      </c>
      <c r="Q1889" s="21" t="str">
        <f t="shared" si="237"/>
        <v/>
      </c>
      <c r="R1889" s="21" t="str">
        <f t="shared" si="238"/>
        <v/>
      </c>
      <c r="S1889" s="7" t="str">
        <f>IF(ROW()-5&lt;=Kontroll!$B$8,1,"")</f>
        <v/>
      </c>
    </row>
    <row r="1890" spans="1:19" x14ac:dyDescent="0.2">
      <c r="A1890" s="7" t="str">
        <f t="shared" si="232"/>
        <v/>
      </c>
      <c r="B1890" s="7" t="str">
        <f>IF($S1890="","",INT(($A1890-1)/Kontroll!$B$6)+1)</f>
        <v/>
      </c>
      <c r="C1890" s="7" t="str">
        <f>IF($S1890="","",MOD($A1890-1,Kontroll!$B$6)+1)</f>
        <v/>
      </c>
      <c r="D1890" s="15" t="str">
        <f>IF($S1890="","",INDEX(Transjer!$A$6:$A$125,$B1890))</f>
        <v/>
      </c>
      <c r="E1890" s="15" t="str">
        <f>IF($S1890="","",INDEX(Transjer!$B$6:$B$125,$B1890))</f>
        <v/>
      </c>
      <c r="F1890" s="16" t="str">
        <f>IF($S1890="","",INDEX(Transjer!$C$6:$C$125,$B1890))</f>
        <v/>
      </c>
      <c r="G1890" s="17" t="str">
        <f>IF($S1890="","",INDEX(Skjermingsrenter!$A$6:$A$35,$C1890))</f>
        <v/>
      </c>
      <c r="H1890" s="18" t="str">
        <f>IF($S1890="","",INDEX(Transjer!$D$6:$D$125,$B1890))</f>
        <v/>
      </c>
      <c r="I1890" s="18" t="str">
        <f>IF($S1890="","",INDEX(Transjer!$E$6:$E$125,$B1890))</f>
        <v/>
      </c>
      <c r="J1890" s="19" t="str">
        <f>IF($S1890="","",INDEX(Skjermingsrenter!$B$6:$B$35,$C1890))</f>
        <v/>
      </c>
      <c r="K1890" s="20" t="str">
        <f t="shared" si="233"/>
        <v/>
      </c>
      <c r="L1890" s="21" t="str">
        <f>IF($S1890="","",IF($G1890&lt;YEAR($F1890),0,$H1890*SUMIFS(Utbytter!$D$6:$D$1005,Utbytter!$A$6:$A$1005,$E1890,Utbytter!$B$6:$B$1005,"&gt;="&amp;$K1890,Utbytter!$B$6:$B$1005,"&lt;="&amp;DATE($G1890,12,31))))</f>
        <v/>
      </c>
      <c r="M1890" s="21" t="str">
        <f t="shared" si="239"/>
        <v/>
      </c>
      <c r="N1890" s="21" t="str">
        <f t="shared" si="234"/>
        <v/>
      </c>
      <c r="O1890" s="21" t="str">
        <f t="shared" si="235"/>
        <v/>
      </c>
      <c r="P1890" s="21" t="str">
        <f t="shared" si="236"/>
        <v/>
      </c>
      <c r="Q1890" s="21" t="str">
        <f t="shared" si="237"/>
        <v/>
      </c>
      <c r="R1890" s="21" t="str">
        <f t="shared" si="238"/>
        <v/>
      </c>
      <c r="S1890" s="7" t="str">
        <f>IF(ROW()-5&lt;=Kontroll!$B$8,1,"")</f>
        <v/>
      </c>
    </row>
    <row r="1891" spans="1:19" x14ac:dyDescent="0.2">
      <c r="A1891" s="7" t="str">
        <f t="shared" si="232"/>
        <v/>
      </c>
      <c r="B1891" s="7" t="str">
        <f>IF($S1891="","",INT(($A1891-1)/Kontroll!$B$6)+1)</f>
        <v/>
      </c>
      <c r="C1891" s="7" t="str">
        <f>IF($S1891="","",MOD($A1891-1,Kontroll!$B$6)+1)</f>
        <v/>
      </c>
      <c r="D1891" s="15" t="str">
        <f>IF($S1891="","",INDEX(Transjer!$A$6:$A$125,$B1891))</f>
        <v/>
      </c>
      <c r="E1891" s="15" t="str">
        <f>IF($S1891="","",INDEX(Transjer!$B$6:$B$125,$B1891))</f>
        <v/>
      </c>
      <c r="F1891" s="16" t="str">
        <f>IF($S1891="","",INDEX(Transjer!$C$6:$C$125,$B1891))</f>
        <v/>
      </c>
      <c r="G1891" s="17" t="str">
        <f>IF($S1891="","",INDEX(Skjermingsrenter!$A$6:$A$35,$C1891))</f>
        <v/>
      </c>
      <c r="H1891" s="18" t="str">
        <f>IF($S1891="","",INDEX(Transjer!$D$6:$D$125,$B1891))</f>
        <v/>
      </c>
      <c r="I1891" s="18" t="str">
        <f>IF($S1891="","",INDEX(Transjer!$E$6:$E$125,$B1891))</f>
        <v/>
      </c>
      <c r="J1891" s="19" t="str">
        <f>IF($S1891="","",INDEX(Skjermingsrenter!$B$6:$B$35,$C1891))</f>
        <v/>
      </c>
      <c r="K1891" s="20" t="str">
        <f t="shared" si="233"/>
        <v/>
      </c>
      <c r="L1891" s="21" t="str">
        <f>IF($S1891="","",IF($G1891&lt;YEAR($F1891),0,$H1891*SUMIFS(Utbytter!$D$6:$D$1005,Utbytter!$A$6:$A$1005,$E1891,Utbytter!$B$6:$B$1005,"&gt;="&amp;$K1891,Utbytter!$B$6:$B$1005,"&lt;="&amp;DATE($G1891,12,31))))</f>
        <v/>
      </c>
      <c r="M1891" s="21" t="str">
        <f t="shared" si="239"/>
        <v/>
      </c>
      <c r="N1891" s="21" t="str">
        <f t="shared" si="234"/>
        <v/>
      </c>
      <c r="O1891" s="21" t="str">
        <f t="shared" si="235"/>
        <v/>
      </c>
      <c r="P1891" s="21" t="str">
        <f t="shared" si="236"/>
        <v/>
      </c>
      <c r="Q1891" s="21" t="str">
        <f t="shared" si="237"/>
        <v/>
      </c>
      <c r="R1891" s="21" t="str">
        <f t="shared" si="238"/>
        <v/>
      </c>
      <c r="S1891" s="7" t="str">
        <f>IF(ROW()-5&lt;=Kontroll!$B$8,1,"")</f>
        <v/>
      </c>
    </row>
    <row r="1892" spans="1:19" x14ac:dyDescent="0.2">
      <c r="A1892" s="7" t="str">
        <f t="shared" si="232"/>
        <v/>
      </c>
      <c r="B1892" s="7" t="str">
        <f>IF($S1892="","",INT(($A1892-1)/Kontroll!$B$6)+1)</f>
        <v/>
      </c>
      <c r="C1892" s="7" t="str">
        <f>IF($S1892="","",MOD($A1892-1,Kontroll!$B$6)+1)</f>
        <v/>
      </c>
      <c r="D1892" s="15" t="str">
        <f>IF($S1892="","",INDEX(Transjer!$A$6:$A$125,$B1892))</f>
        <v/>
      </c>
      <c r="E1892" s="15" t="str">
        <f>IF($S1892="","",INDEX(Transjer!$B$6:$B$125,$B1892))</f>
        <v/>
      </c>
      <c r="F1892" s="16" t="str">
        <f>IF($S1892="","",INDEX(Transjer!$C$6:$C$125,$B1892))</f>
        <v/>
      </c>
      <c r="G1892" s="17" t="str">
        <f>IF($S1892="","",INDEX(Skjermingsrenter!$A$6:$A$35,$C1892))</f>
        <v/>
      </c>
      <c r="H1892" s="18" t="str">
        <f>IF($S1892="","",INDEX(Transjer!$D$6:$D$125,$B1892))</f>
        <v/>
      </c>
      <c r="I1892" s="18" t="str">
        <f>IF($S1892="","",INDEX(Transjer!$E$6:$E$125,$B1892))</f>
        <v/>
      </c>
      <c r="J1892" s="19" t="str">
        <f>IF($S1892="","",INDEX(Skjermingsrenter!$B$6:$B$35,$C1892))</f>
        <v/>
      </c>
      <c r="K1892" s="20" t="str">
        <f t="shared" si="233"/>
        <v/>
      </c>
      <c r="L1892" s="21" t="str">
        <f>IF($S1892="","",IF($G1892&lt;YEAR($F1892),0,$H1892*SUMIFS(Utbytter!$D$6:$D$1005,Utbytter!$A$6:$A$1005,$E1892,Utbytter!$B$6:$B$1005,"&gt;="&amp;$K1892,Utbytter!$B$6:$B$1005,"&lt;="&amp;DATE($G1892,12,31))))</f>
        <v/>
      </c>
      <c r="M1892" s="21" t="str">
        <f t="shared" si="239"/>
        <v/>
      </c>
      <c r="N1892" s="21" t="str">
        <f t="shared" si="234"/>
        <v/>
      </c>
      <c r="O1892" s="21" t="str">
        <f t="shared" si="235"/>
        <v/>
      </c>
      <c r="P1892" s="21" t="str">
        <f t="shared" si="236"/>
        <v/>
      </c>
      <c r="Q1892" s="21" t="str">
        <f t="shared" si="237"/>
        <v/>
      </c>
      <c r="R1892" s="21" t="str">
        <f t="shared" si="238"/>
        <v/>
      </c>
      <c r="S1892" s="7" t="str">
        <f>IF(ROW()-5&lt;=Kontroll!$B$8,1,"")</f>
        <v/>
      </c>
    </row>
    <row r="1893" spans="1:19" x14ac:dyDescent="0.2">
      <c r="A1893" s="7" t="str">
        <f t="shared" si="232"/>
        <v/>
      </c>
      <c r="B1893" s="7" t="str">
        <f>IF($S1893="","",INT(($A1893-1)/Kontroll!$B$6)+1)</f>
        <v/>
      </c>
      <c r="C1893" s="7" t="str">
        <f>IF($S1893="","",MOD($A1893-1,Kontroll!$B$6)+1)</f>
        <v/>
      </c>
      <c r="D1893" s="15" t="str">
        <f>IF($S1893="","",INDEX(Transjer!$A$6:$A$125,$B1893))</f>
        <v/>
      </c>
      <c r="E1893" s="15" t="str">
        <f>IF($S1893="","",INDEX(Transjer!$B$6:$B$125,$B1893))</f>
        <v/>
      </c>
      <c r="F1893" s="16" t="str">
        <f>IF($S1893="","",INDEX(Transjer!$C$6:$C$125,$B1893))</f>
        <v/>
      </c>
      <c r="G1893" s="17" t="str">
        <f>IF($S1893="","",INDEX(Skjermingsrenter!$A$6:$A$35,$C1893))</f>
        <v/>
      </c>
      <c r="H1893" s="18" t="str">
        <f>IF($S1893="","",INDEX(Transjer!$D$6:$D$125,$B1893))</f>
        <v/>
      </c>
      <c r="I1893" s="18" t="str">
        <f>IF($S1893="","",INDEX(Transjer!$E$6:$E$125,$B1893))</f>
        <v/>
      </c>
      <c r="J1893" s="19" t="str">
        <f>IF($S1893="","",INDEX(Skjermingsrenter!$B$6:$B$35,$C1893))</f>
        <v/>
      </c>
      <c r="K1893" s="20" t="str">
        <f t="shared" si="233"/>
        <v/>
      </c>
      <c r="L1893" s="21" t="str">
        <f>IF($S1893="","",IF($G1893&lt;YEAR($F1893),0,$H1893*SUMIFS(Utbytter!$D$6:$D$1005,Utbytter!$A$6:$A$1005,$E1893,Utbytter!$B$6:$B$1005,"&gt;="&amp;$K1893,Utbytter!$B$6:$B$1005,"&lt;="&amp;DATE($G1893,12,31))))</f>
        <v/>
      </c>
      <c r="M1893" s="21" t="str">
        <f t="shared" si="239"/>
        <v/>
      </c>
      <c r="N1893" s="21" t="str">
        <f t="shared" si="234"/>
        <v/>
      </c>
      <c r="O1893" s="21" t="str">
        <f t="shared" si="235"/>
        <v/>
      </c>
      <c r="P1893" s="21" t="str">
        <f t="shared" si="236"/>
        <v/>
      </c>
      <c r="Q1893" s="21" t="str">
        <f t="shared" si="237"/>
        <v/>
      </c>
      <c r="R1893" s="21" t="str">
        <f t="shared" si="238"/>
        <v/>
      </c>
      <c r="S1893" s="7" t="str">
        <f>IF(ROW()-5&lt;=Kontroll!$B$8,1,"")</f>
        <v/>
      </c>
    </row>
    <row r="1894" spans="1:19" x14ac:dyDescent="0.2">
      <c r="A1894" s="7" t="str">
        <f t="shared" si="232"/>
        <v/>
      </c>
      <c r="B1894" s="7" t="str">
        <f>IF($S1894="","",INT(($A1894-1)/Kontroll!$B$6)+1)</f>
        <v/>
      </c>
      <c r="C1894" s="7" t="str">
        <f>IF($S1894="","",MOD($A1894-1,Kontroll!$B$6)+1)</f>
        <v/>
      </c>
      <c r="D1894" s="15" t="str">
        <f>IF($S1894="","",INDEX(Transjer!$A$6:$A$125,$B1894))</f>
        <v/>
      </c>
      <c r="E1894" s="15" t="str">
        <f>IF($S1894="","",INDEX(Transjer!$B$6:$B$125,$B1894))</f>
        <v/>
      </c>
      <c r="F1894" s="16" t="str">
        <f>IF($S1894="","",INDEX(Transjer!$C$6:$C$125,$B1894))</f>
        <v/>
      </c>
      <c r="G1894" s="17" t="str">
        <f>IF($S1894="","",INDEX(Skjermingsrenter!$A$6:$A$35,$C1894))</f>
        <v/>
      </c>
      <c r="H1894" s="18" t="str">
        <f>IF($S1894="","",INDEX(Transjer!$D$6:$D$125,$B1894))</f>
        <v/>
      </c>
      <c r="I1894" s="18" t="str">
        <f>IF($S1894="","",INDEX(Transjer!$E$6:$E$125,$B1894))</f>
        <v/>
      </c>
      <c r="J1894" s="19" t="str">
        <f>IF($S1894="","",INDEX(Skjermingsrenter!$B$6:$B$35,$C1894))</f>
        <v/>
      </c>
      <c r="K1894" s="20" t="str">
        <f t="shared" si="233"/>
        <v/>
      </c>
      <c r="L1894" s="21" t="str">
        <f>IF($S1894="","",IF($G1894&lt;YEAR($F1894),0,$H1894*SUMIFS(Utbytter!$D$6:$D$1005,Utbytter!$A$6:$A$1005,$E1894,Utbytter!$B$6:$B$1005,"&gt;="&amp;$K1894,Utbytter!$B$6:$B$1005,"&lt;="&amp;DATE($G1894,12,31))))</f>
        <v/>
      </c>
      <c r="M1894" s="21" t="str">
        <f t="shared" si="239"/>
        <v/>
      </c>
      <c r="N1894" s="21" t="str">
        <f t="shared" si="234"/>
        <v/>
      </c>
      <c r="O1894" s="21" t="str">
        <f t="shared" si="235"/>
        <v/>
      </c>
      <c r="P1894" s="21" t="str">
        <f t="shared" si="236"/>
        <v/>
      </c>
      <c r="Q1894" s="21" t="str">
        <f t="shared" si="237"/>
        <v/>
      </c>
      <c r="R1894" s="21" t="str">
        <f t="shared" si="238"/>
        <v/>
      </c>
      <c r="S1894" s="7" t="str">
        <f>IF(ROW()-5&lt;=Kontroll!$B$8,1,"")</f>
        <v/>
      </c>
    </row>
    <row r="1895" spans="1:19" x14ac:dyDescent="0.2">
      <c r="A1895" s="7" t="str">
        <f t="shared" si="232"/>
        <v/>
      </c>
      <c r="B1895" s="7" t="str">
        <f>IF($S1895="","",INT(($A1895-1)/Kontroll!$B$6)+1)</f>
        <v/>
      </c>
      <c r="C1895" s="7" t="str">
        <f>IF($S1895="","",MOD($A1895-1,Kontroll!$B$6)+1)</f>
        <v/>
      </c>
      <c r="D1895" s="15" t="str">
        <f>IF($S1895="","",INDEX(Transjer!$A$6:$A$125,$B1895))</f>
        <v/>
      </c>
      <c r="E1895" s="15" t="str">
        <f>IF($S1895="","",INDEX(Transjer!$B$6:$B$125,$B1895))</f>
        <v/>
      </c>
      <c r="F1895" s="16" t="str">
        <f>IF($S1895="","",INDEX(Transjer!$C$6:$C$125,$B1895))</f>
        <v/>
      </c>
      <c r="G1895" s="17" t="str">
        <f>IF($S1895="","",INDEX(Skjermingsrenter!$A$6:$A$35,$C1895))</f>
        <v/>
      </c>
      <c r="H1895" s="18" t="str">
        <f>IF($S1895="","",INDEX(Transjer!$D$6:$D$125,$B1895))</f>
        <v/>
      </c>
      <c r="I1895" s="18" t="str">
        <f>IF($S1895="","",INDEX(Transjer!$E$6:$E$125,$B1895))</f>
        <v/>
      </c>
      <c r="J1895" s="19" t="str">
        <f>IF($S1895="","",INDEX(Skjermingsrenter!$B$6:$B$35,$C1895))</f>
        <v/>
      </c>
      <c r="K1895" s="20" t="str">
        <f t="shared" si="233"/>
        <v/>
      </c>
      <c r="L1895" s="21" t="str">
        <f>IF($S1895="","",IF($G1895&lt;YEAR($F1895),0,$H1895*SUMIFS(Utbytter!$D$6:$D$1005,Utbytter!$A$6:$A$1005,$E1895,Utbytter!$B$6:$B$1005,"&gt;="&amp;$K1895,Utbytter!$B$6:$B$1005,"&lt;="&amp;DATE($G1895,12,31))))</f>
        <v/>
      </c>
      <c r="M1895" s="21" t="str">
        <f t="shared" si="239"/>
        <v/>
      </c>
      <c r="N1895" s="21" t="str">
        <f t="shared" si="234"/>
        <v/>
      </c>
      <c r="O1895" s="21" t="str">
        <f t="shared" si="235"/>
        <v/>
      </c>
      <c r="P1895" s="21" t="str">
        <f t="shared" si="236"/>
        <v/>
      </c>
      <c r="Q1895" s="21" t="str">
        <f t="shared" si="237"/>
        <v/>
      </c>
      <c r="R1895" s="21" t="str">
        <f t="shared" si="238"/>
        <v/>
      </c>
      <c r="S1895" s="7" t="str">
        <f>IF(ROW()-5&lt;=Kontroll!$B$8,1,"")</f>
        <v/>
      </c>
    </row>
    <row r="1896" spans="1:19" x14ac:dyDescent="0.2">
      <c r="A1896" s="7" t="str">
        <f t="shared" si="232"/>
        <v/>
      </c>
      <c r="B1896" s="7" t="str">
        <f>IF($S1896="","",INT(($A1896-1)/Kontroll!$B$6)+1)</f>
        <v/>
      </c>
      <c r="C1896" s="7" t="str">
        <f>IF($S1896="","",MOD($A1896-1,Kontroll!$B$6)+1)</f>
        <v/>
      </c>
      <c r="D1896" s="15" t="str">
        <f>IF($S1896="","",INDEX(Transjer!$A$6:$A$125,$B1896))</f>
        <v/>
      </c>
      <c r="E1896" s="15" t="str">
        <f>IF($S1896="","",INDEX(Transjer!$B$6:$B$125,$B1896))</f>
        <v/>
      </c>
      <c r="F1896" s="16" t="str">
        <f>IF($S1896="","",INDEX(Transjer!$C$6:$C$125,$B1896))</f>
        <v/>
      </c>
      <c r="G1896" s="17" t="str">
        <f>IF($S1896="","",INDEX(Skjermingsrenter!$A$6:$A$35,$C1896))</f>
        <v/>
      </c>
      <c r="H1896" s="18" t="str">
        <f>IF($S1896="","",INDEX(Transjer!$D$6:$D$125,$B1896))</f>
        <v/>
      </c>
      <c r="I1896" s="18" t="str">
        <f>IF($S1896="","",INDEX(Transjer!$E$6:$E$125,$B1896))</f>
        <v/>
      </c>
      <c r="J1896" s="19" t="str">
        <f>IF($S1896="","",INDEX(Skjermingsrenter!$B$6:$B$35,$C1896))</f>
        <v/>
      </c>
      <c r="K1896" s="20" t="str">
        <f t="shared" si="233"/>
        <v/>
      </c>
      <c r="L1896" s="21" t="str">
        <f>IF($S1896="","",IF($G1896&lt;YEAR($F1896),0,$H1896*SUMIFS(Utbytter!$D$6:$D$1005,Utbytter!$A$6:$A$1005,$E1896,Utbytter!$B$6:$B$1005,"&gt;="&amp;$K1896,Utbytter!$B$6:$B$1005,"&lt;="&amp;DATE($G1896,12,31))))</f>
        <v/>
      </c>
      <c r="M1896" s="21" t="str">
        <f t="shared" si="239"/>
        <v/>
      </c>
      <c r="N1896" s="21" t="str">
        <f t="shared" si="234"/>
        <v/>
      </c>
      <c r="O1896" s="21" t="str">
        <f t="shared" si="235"/>
        <v/>
      </c>
      <c r="P1896" s="21" t="str">
        <f t="shared" si="236"/>
        <v/>
      </c>
      <c r="Q1896" s="21" t="str">
        <f t="shared" si="237"/>
        <v/>
      </c>
      <c r="R1896" s="21" t="str">
        <f t="shared" si="238"/>
        <v/>
      </c>
      <c r="S1896" s="7" t="str">
        <f>IF(ROW()-5&lt;=Kontroll!$B$8,1,"")</f>
        <v/>
      </c>
    </row>
    <row r="1897" spans="1:19" x14ac:dyDescent="0.2">
      <c r="A1897" s="7" t="str">
        <f t="shared" si="232"/>
        <v/>
      </c>
      <c r="B1897" s="7" t="str">
        <f>IF($S1897="","",INT(($A1897-1)/Kontroll!$B$6)+1)</f>
        <v/>
      </c>
      <c r="C1897" s="7" t="str">
        <f>IF($S1897="","",MOD($A1897-1,Kontroll!$B$6)+1)</f>
        <v/>
      </c>
      <c r="D1897" s="15" t="str">
        <f>IF($S1897="","",INDEX(Transjer!$A$6:$A$125,$B1897))</f>
        <v/>
      </c>
      <c r="E1897" s="15" t="str">
        <f>IF($S1897="","",INDEX(Transjer!$B$6:$B$125,$B1897))</f>
        <v/>
      </c>
      <c r="F1897" s="16" t="str">
        <f>IF($S1897="","",INDEX(Transjer!$C$6:$C$125,$B1897))</f>
        <v/>
      </c>
      <c r="G1897" s="17" t="str">
        <f>IF($S1897="","",INDEX(Skjermingsrenter!$A$6:$A$35,$C1897))</f>
        <v/>
      </c>
      <c r="H1897" s="18" t="str">
        <f>IF($S1897="","",INDEX(Transjer!$D$6:$D$125,$B1897))</f>
        <v/>
      </c>
      <c r="I1897" s="18" t="str">
        <f>IF($S1897="","",INDEX(Transjer!$E$6:$E$125,$B1897))</f>
        <v/>
      </c>
      <c r="J1897" s="19" t="str">
        <f>IF($S1897="","",INDEX(Skjermingsrenter!$B$6:$B$35,$C1897))</f>
        <v/>
      </c>
      <c r="K1897" s="20" t="str">
        <f t="shared" si="233"/>
        <v/>
      </c>
      <c r="L1897" s="21" t="str">
        <f>IF($S1897="","",IF($G1897&lt;YEAR($F1897),0,$H1897*SUMIFS(Utbytter!$D$6:$D$1005,Utbytter!$A$6:$A$1005,$E1897,Utbytter!$B$6:$B$1005,"&gt;="&amp;$K1897,Utbytter!$B$6:$B$1005,"&lt;="&amp;DATE($G1897,12,31))))</f>
        <v/>
      </c>
      <c r="M1897" s="21" t="str">
        <f t="shared" si="239"/>
        <v/>
      </c>
      <c r="N1897" s="21" t="str">
        <f t="shared" si="234"/>
        <v/>
      </c>
      <c r="O1897" s="21" t="str">
        <f t="shared" si="235"/>
        <v/>
      </c>
      <c r="P1897" s="21" t="str">
        <f t="shared" si="236"/>
        <v/>
      </c>
      <c r="Q1897" s="21" t="str">
        <f t="shared" si="237"/>
        <v/>
      </c>
      <c r="R1897" s="21" t="str">
        <f t="shared" si="238"/>
        <v/>
      </c>
      <c r="S1897" s="7" t="str">
        <f>IF(ROW()-5&lt;=Kontroll!$B$8,1,"")</f>
        <v/>
      </c>
    </row>
    <row r="1898" spans="1:19" x14ac:dyDescent="0.2">
      <c r="A1898" s="7" t="str">
        <f t="shared" si="232"/>
        <v/>
      </c>
      <c r="B1898" s="7" t="str">
        <f>IF($S1898="","",INT(($A1898-1)/Kontroll!$B$6)+1)</f>
        <v/>
      </c>
      <c r="C1898" s="7" t="str">
        <f>IF($S1898="","",MOD($A1898-1,Kontroll!$B$6)+1)</f>
        <v/>
      </c>
      <c r="D1898" s="15" t="str">
        <f>IF($S1898="","",INDEX(Transjer!$A$6:$A$125,$B1898))</f>
        <v/>
      </c>
      <c r="E1898" s="15" t="str">
        <f>IF($S1898="","",INDEX(Transjer!$B$6:$B$125,$B1898))</f>
        <v/>
      </c>
      <c r="F1898" s="16" t="str">
        <f>IF($S1898="","",INDEX(Transjer!$C$6:$C$125,$B1898))</f>
        <v/>
      </c>
      <c r="G1898" s="17" t="str">
        <f>IF($S1898="","",INDEX(Skjermingsrenter!$A$6:$A$35,$C1898))</f>
        <v/>
      </c>
      <c r="H1898" s="18" t="str">
        <f>IF($S1898="","",INDEX(Transjer!$D$6:$D$125,$B1898))</f>
        <v/>
      </c>
      <c r="I1898" s="18" t="str">
        <f>IF($S1898="","",INDEX(Transjer!$E$6:$E$125,$B1898))</f>
        <v/>
      </c>
      <c r="J1898" s="19" t="str">
        <f>IF($S1898="","",INDEX(Skjermingsrenter!$B$6:$B$35,$C1898))</f>
        <v/>
      </c>
      <c r="K1898" s="20" t="str">
        <f t="shared" si="233"/>
        <v/>
      </c>
      <c r="L1898" s="21" t="str">
        <f>IF($S1898="","",IF($G1898&lt;YEAR($F1898),0,$H1898*SUMIFS(Utbytter!$D$6:$D$1005,Utbytter!$A$6:$A$1005,$E1898,Utbytter!$B$6:$B$1005,"&gt;="&amp;$K1898,Utbytter!$B$6:$B$1005,"&lt;="&amp;DATE($G1898,12,31))))</f>
        <v/>
      </c>
      <c r="M1898" s="21" t="str">
        <f t="shared" si="239"/>
        <v/>
      </c>
      <c r="N1898" s="21" t="str">
        <f t="shared" si="234"/>
        <v/>
      </c>
      <c r="O1898" s="21" t="str">
        <f t="shared" si="235"/>
        <v/>
      </c>
      <c r="P1898" s="21" t="str">
        <f t="shared" si="236"/>
        <v/>
      </c>
      <c r="Q1898" s="21" t="str">
        <f t="shared" si="237"/>
        <v/>
      </c>
      <c r="R1898" s="21" t="str">
        <f t="shared" si="238"/>
        <v/>
      </c>
      <c r="S1898" s="7" t="str">
        <f>IF(ROW()-5&lt;=Kontroll!$B$8,1,"")</f>
        <v/>
      </c>
    </row>
    <row r="1899" spans="1:19" x14ac:dyDescent="0.2">
      <c r="A1899" s="7" t="str">
        <f t="shared" si="232"/>
        <v/>
      </c>
      <c r="B1899" s="7" t="str">
        <f>IF($S1899="","",INT(($A1899-1)/Kontroll!$B$6)+1)</f>
        <v/>
      </c>
      <c r="C1899" s="7" t="str">
        <f>IF($S1899="","",MOD($A1899-1,Kontroll!$B$6)+1)</f>
        <v/>
      </c>
      <c r="D1899" s="15" t="str">
        <f>IF($S1899="","",INDEX(Transjer!$A$6:$A$125,$B1899))</f>
        <v/>
      </c>
      <c r="E1899" s="15" t="str">
        <f>IF($S1899="","",INDEX(Transjer!$B$6:$B$125,$B1899))</f>
        <v/>
      </c>
      <c r="F1899" s="16" t="str">
        <f>IF($S1899="","",INDEX(Transjer!$C$6:$C$125,$B1899))</f>
        <v/>
      </c>
      <c r="G1899" s="17" t="str">
        <f>IF($S1899="","",INDEX(Skjermingsrenter!$A$6:$A$35,$C1899))</f>
        <v/>
      </c>
      <c r="H1899" s="18" t="str">
        <f>IF($S1899="","",INDEX(Transjer!$D$6:$D$125,$B1899))</f>
        <v/>
      </c>
      <c r="I1899" s="18" t="str">
        <f>IF($S1899="","",INDEX(Transjer!$E$6:$E$125,$B1899))</f>
        <v/>
      </c>
      <c r="J1899" s="19" t="str">
        <f>IF($S1899="","",INDEX(Skjermingsrenter!$B$6:$B$35,$C1899))</f>
        <v/>
      </c>
      <c r="K1899" s="20" t="str">
        <f t="shared" si="233"/>
        <v/>
      </c>
      <c r="L1899" s="21" t="str">
        <f>IF($S1899="","",IF($G1899&lt;YEAR($F1899),0,$H1899*SUMIFS(Utbytter!$D$6:$D$1005,Utbytter!$A$6:$A$1005,$E1899,Utbytter!$B$6:$B$1005,"&gt;="&amp;$K1899,Utbytter!$B$6:$B$1005,"&lt;="&amp;DATE($G1899,12,31))))</f>
        <v/>
      </c>
      <c r="M1899" s="21" t="str">
        <f t="shared" si="239"/>
        <v/>
      </c>
      <c r="N1899" s="21" t="str">
        <f t="shared" si="234"/>
        <v/>
      </c>
      <c r="O1899" s="21" t="str">
        <f t="shared" si="235"/>
        <v/>
      </c>
      <c r="P1899" s="21" t="str">
        <f t="shared" si="236"/>
        <v/>
      </c>
      <c r="Q1899" s="21" t="str">
        <f t="shared" si="237"/>
        <v/>
      </c>
      <c r="R1899" s="21" t="str">
        <f t="shared" si="238"/>
        <v/>
      </c>
      <c r="S1899" s="7" t="str">
        <f>IF(ROW()-5&lt;=Kontroll!$B$8,1,"")</f>
        <v/>
      </c>
    </row>
    <row r="1900" spans="1:19" x14ac:dyDescent="0.2">
      <c r="A1900" s="7" t="str">
        <f t="shared" si="232"/>
        <v/>
      </c>
      <c r="B1900" s="7" t="str">
        <f>IF($S1900="","",INT(($A1900-1)/Kontroll!$B$6)+1)</f>
        <v/>
      </c>
      <c r="C1900" s="7" t="str">
        <f>IF($S1900="","",MOD($A1900-1,Kontroll!$B$6)+1)</f>
        <v/>
      </c>
      <c r="D1900" s="15" t="str">
        <f>IF($S1900="","",INDEX(Transjer!$A$6:$A$125,$B1900))</f>
        <v/>
      </c>
      <c r="E1900" s="15" t="str">
        <f>IF($S1900="","",INDEX(Transjer!$B$6:$B$125,$B1900))</f>
        <v/>
      </c>
      <c r="F1900" s="16" t="str">
        <f>IF($S1900="","",INDEX(Transjer!$C$6:$C$125,$B1900))</f>
        <v/>
      </c>
      <c r="G1900" s="17" t="str">
        <f>IF($S1900="","",INDEX(Skjermingsrenter!$A$6:$A$35,$C1900))</f>
        <v/>
      </c>
      <c r="H1900" s="18" t="str">
        <f>IF($S1900="","",INDEX(Transjer!$D$6:$D$125,$B1900))</f>
        <v/>
      </c>
      <c r="I1900" s="18" t="str">
        <f>IF($S1900="","",INDEX(Transjer!$E$6:$E$125,$B1900))</f>
        <v/>
      </c>
      <c r="J1900" s="19" t="str">
        <f>IF($S1900="","",INDEX(Skjermingsrenter!$B$6:$B$35,$C1900))</f>
        <v/>
      </c>
      <c r="K1900" s="20" t="str">
        <f t="shared" si="233"/>
        <v/>
      </c>
      <c r="L1900" s="21" t="str">
        <f>IF($S1900="","",IF($G1900&lt;YEAR($F1900),0,$H1900*SUMIFS(Utbytter!$D$6:$D$1005,Utbytter!$A$6:$A$1005,$E1900,Utbytter!$B$6:$B$1005,"&gt;="&amp;$K1900,Utbytter!$B$6:$B$1005,"&lt;="&amp;DATE($G1900,12,31))))</f>
        <v/>
      </c>
      <c r="M1900" s="21" t="str">
        <f t="shared" si="239"/>
        <v/>
      </c>
      <c r="N1900" s="21" t="str">
        <f t="shared" si="234"/>
        <v/>
      </c>
      <c r="O1900" s="21" t="str">
        <f t="shared" si="235"/>
        <v/>
      </c>
      <c r="P1900" s="21" t="str">
        <f t="shared" si="236"/>
        <v/>
      </c>
      <c r="Q1900" s="21" t="str">
        <f t="shared" si="237"/>
        <v/>
      </c>
      <c r="R1900" s="21" t="str">
        <f t="shared" si="238"/>
        <v/>
      </c>
      <c r="S1900" s="7" t="str">
        <f>IF(ROW()-5&lt;=Kontroll!$B$8,1,"")</f>
        <v/>
      </c>
    </row>
    <row r="1901" spans="1:19" x14ac:dyDescent="0.2">
      <c r="A1901" s="7" t="str">
        <f t="shared" si="232"/>
        <v/>
      </c>
      <c r="B1901" s="7" t="str">
        <f>IF($S1901="","",INT(($A1901-1)/Kontroll!$B$6)+1)</f>
        <v/>
      </c>
      <c r="C1901" s="7" t="str">
        <f>IF($S1901="","",MOD($A1901-1,Kontroll!$B$6)+1)</f>
        <v/>
      </c>
      <c r="D1901" s="15" t="str">
        <f>IF($S1901="","",INDEX(Transjer!$A$6:$A$125,$B1901))</f>
        <v/>
      </c>
      <c r="E1901" s="15" t="str">
        <f>IF($S1901="","",INDEX(Transjer!$B$6:$B$125,$B1901))</f>
        <v/>
      </c>
      <c r="F1901" s="16" t="str">
        <f>IF($S1901="","",INDEX(Transjer!$C$6:$C$125,$B1901))</f>
        <v/>
      </c>
      <c r="G1901" s="17" t="str">
        <f>IF($S1901="","",INDEX(Skjermingsrenter!$A$6:$A$35,$C1901))</f>
        <v/>
      </c>
      <c r="H1901" s="18" t="str">
        <f>IF($S1901="","",INDEX(Transjer!$D$6:$D$125,$B1901))</f>
        <v/>
      </c>
      <c r="I1901" s="18" t="str">
        <f>IF($S1901="","",INDEX(Transjer!$E$6:$E$125,$B1901))</f>
        <v/>
      </c>
      <c r="J1901" s="19" t="str">
        <f>IF($S1901="","",INDEX(Skjermingsrenter!$B$6:$B$35,$C1901))</f>
        <v/>
      </c>
      <c r="K1901" s="20" t="str">
        <f t="shared" si="233"/>
        <v/>
      </c>
      <c r="L1901" s="21" t="str">
        <f>IF($S1901="","",IF($G1901&lt;YEAR($F1901),0,$H1901*SUMIFS(Utbytter!$D$6:$D$1005,Utbytter!$A$6:$A$1005,$E1901,Utbytter!$B$6:$B$1005,"&gt;="&amp;$K1901,Utbytter!$B$6:$B$1005,"&lt;="&amp;DATE($G1901,12,31))))</f>
        <v/>
      </c>
      <c r="M1901" s="21" t="str">
        <f t="shared" si="239"/>
        <v/>
      </c>
      <c r="N1901" s="21" t="str">
        <f t="shared" si="234"/>
        <v/>
      </c>
      <c r="O1901" s="21" t="str">
        <f t="shared" si="235"/>
        <v/>
      </c>
      <c r="P1901" s="21" t="str">
        <f t="shared" si="236"/>
        <v/>
      </c>
      <c r="Q1901" s="21" t="str">
        <f t="shared" si="237"/>
        <v/>
      </c>
      <c r="R1901" s="21" t="str">
        <f t="shared" si="238"/>
        <v/>
      </c>
      <c r="S1901" s="7" t="str">
        <f>IF(ROW()-5&lt;=Kontroll!$B$8,1,"")</f>
        <v/>
      </c>
    </row>
    <row r="1902" spans="1:19" x14ac:dyDescent="0.2">
      <c r="A1902" s="7" t="str">
        <f t="shared" si="232"/>
        <v/>
      </c>
      <c r="B1902" s="7" t="str">
        <f>IF($S1902="","",INT(($A1902-1)/Kontroll!$B$6)+1)</f>
        <v/>
      </c>
      <c r="C1902" s="7" t="str">
        <f>IF($S1902="","",MOD($A1902-1,Kontroll!$B$6)+1)</f>
        <v/>
      </c>
      <c r="D1902" s="15" t="str">
        <f>IF($S1902="","",INDEX(Transjer!$A$6:$A$125,$B1902))</f>
        <v/>
      </c>
      <c r="E1902" s="15" t="str">
        <f>IF($S1902="","",INDEX(Transjer!$B$6:$B$125,$B1902))</f>
        <v/>
      </c>
      <c r="F1902" s="16" t="str">
        <f>IF($S1902="","",INDEX(Transjer!$C$6:$C$125,$B1902))</f>
        <v/>
      </c>
      <c r="G1902" s="17" t="str">
        <f>IF($S1902="","",INDEX(Skjermingsrenter!$A$6:$A$35,$C1902))</f>
        <v/>
      </c>
      <c r="H1902" s="18" t="str">
        <f>IF($S1902="","",INDEX(Transjer!$D$6:$D$125,$B1902))</f>
        <v/>
      </c>
      <c r="I1902" s="18" t="str">
        <f>IF($S1902="","",INDEX(Transjer!$E$6:$E$125,$B1902))</f>
        <v/>
      </c>
      <c r="J1902" s="19" t="str">
        <f>IF($S1902="","",INDEX(Skjermingsrenter!$B$6:$B$35,$C1902))</f>
        <v/>
      </c>
      <c r="K1902" s="20" t="str">
        <f t="shared" si="233"/>
        <v/>
      </c>
      <c r="L1902" s="21" t="str">
        <f>IF($S1902="","",IF($G1902&lt;YEAR($F1902),0,$H1902*SUMIFS(Utbytter!$D$6:$D$1005,Utbytter!$A$6:$A$1005,$E1902,Utbytter!$B$6:$B$1005,"&gt;="&amp;$K1902,Utbytter!$B$6:$B$1005,"&lt;="&amp;DATE($G1902,12,31))))</f>
        <v/>
      </c>
      <c r="M1902" s="21" t="str">
        <f t="shared" si="239"/>
        <v/>
      </c>
      <c r="N1902" s="21" t="str">
        <f t="shared" si="234"/>
        <v/>
      </c>
      <c r="O1902" s="21" t="str">
        <f t="shared" si="235"/>
        <v/>
      </c>
      <c r="P1902" s="21" t="str">
        <f t="shared" si="236"/>
        <v/>
      </c>
      <c r="Q1902" s="21" t="str">
        <f t="shared" si="237"/>
        <v/>
      </c>
      <c r="R1902" s="21" t="str">
        <f t="shared" si="238"/>
        <v/>
      </c>
      <c r="S1902" s="7" t="str">
        <f>IF(ROW()-5&lt;=Kontroll!$B$8,1,"")</f>
        <v/>
      </c>
    </row>
    <row r="1903" spans="1:19" x14ac:dyDescent="0.2">
      <c r="A1903" s="7" t="str">
        <f t="shared" si="232"/>
        <v/>
      </c>
      <c r="B1903" s="7" t="str">
        <f>IF($S1903="","",INT(($A1903-1)/Kontroll!$B$6)+1)</f>
        <v/>
      </c>
      <c r="C1903" s="7" t="str">
        <f>IF($S1903="","",MOD($A1903-1,Kontroll!$B$6)+1)</f>
        <v/>
      </c>
      <c r="D1903" s="15" t="str">
        <f>IF($S1903="","",INDEX(Transjer!$A$6:$A$125,$B1903))</f>
        <v/>
      </c>
      <c r="E1903" s="15" t="str">
        <f>IF($S1903="","",INDEX(Transjer!$B$6:$B$125,$B1903))</f>
        <v/>
      </c>
      <c r="F1903" s="16" t="str">
        <f>IF($S1903="","",INDEX(Transjer!$C$6:$C$125,$B1903))</f>
        <v/>
      </c>
      <c r="G1903" s="17" t="str">
        <f>IF($S1903="","",INDEX(Skjermingsrenter!$A$6:$A$35,$C1903))</f>
        <v/>
      </c>
      <c r="H1903" s="18" t="str">
        <f>IF($S1903="","",INDEX(Transjer!$D$6:$D$125,$B1903))</f>
        <v/>
      </c>
      <c r="I1903" s="18" t="str">
        <f>IF($S1903="","",INDEX(Transjer!$E$6:$E$125,$B1903))</f>
        <v/>
      </c>
      <c r="J1903" s="19" t="str">
        <f>IF($S1903="","",INDEX(Skjermingsrenter!$B$6:$B$35,$C1903))</f>
        <v/>
      </c>
      <c r="K1903" s="20" t="str">
        <f t="shared" si="233"/>
        <v/>
      </c>
      <c r="L1903" s="21" t="str">
        <f>IF($S1903="","",IF($G1903&lt;YEAR($F1903),0,$H1903*SUMIFS(Utbytter!$D$6:$D$1005,Utbytter!$A$6:$A$1005,$E1903,Utbytter!$B$6:$B$1005,"&gt;="&amp;$K1903,Utbytter!$B$6:$B$1005,"&lt;="&amp;DATE($G1903,12,31))))</f>
        <v/>
      </c>
      <c r="M1903" s="21" t="str">
        <f t="shared" si="239"/>
        <v/>
      </c>
      <c r="N1903" s="21" t="str">
        <f t="shared" si="234"/>
        <v/>
      </c>
      <c r="O1903" s="21" t="str">
        <f t="shared" si="235"/>
        <v/>
      </c>
      <c r="P1903" s="21" t="str">
        <f t="shared" si="236"/>
        <v/>
      </c>
      <c r="Q1903" s="21" t="str">
        <f t="shared" si="237"/>
        <v/>
      </c>
      <c r="R1903" s="21" t="str">
        <f t="shared" si="238"/>
        <v/>
      </c>
      <c r="S1903" s="7" t="str">
        <f>IF(ROW()-5&lt;=Kontroll!$B$8,1,"")</f>
        <v/>
      </c>
    </row>
    <row r="1904" spans="1:19" x14ac:dyDescent="0.2">
      <c r="A1904" s="7" t="str">
        <f t="shared" si="232"/>
        <v/>
      </c>
      <c r="B1904" s="7" t="str">
        <f>IF($S1904="","",INT(($A1904-1)/Kontroll!$B$6)+1)</f>
        <v/>
      </c>
      <c r="C1904" s="7" t="str">
        <f>IF($S1904="","",MOD($A1904-1,Kontroll!$B$6)+1)</f>
        <v/>
      </c>
      <c r="D1904" s="15" t="str">
        <f>IF($S1904="","",INDEX(Transjer!$A$6:$A$125,$B1904))</f>
        <v/>
      </c>
      <c r="E1904" s="15" t="str">
        <f>IF($S1904="","",INDEX(Transjer!$B$6:$B$125,$B1904))</f>
        <v/>
      </c>
      <c r="F1904" s="16" t="str">
        <f>IF($S1904="","",INDEX(Transjer!$C$6:$C$125,$B1904))</f>
        <v/>
      </c>
      <c r="G1904" s="17" t="str">
        <f>IF($S1904="","",INDEX(Skjermingsrenter!$A$6:$A$35,$C1904))</f>
        <v/>
      </c>
      <c r="H1904" s="18" t="str">
        <f>IF($S1904="","",INDEX(Transjer!$D$6:$D$125,$B1904))</f>
        <v/>
      </c>
      <c r="I1904" s="18" t="str">
        <f>IF($S1904="","",INDEX(Transjer!$E$6:$E$125,$B1904))</f>
        <v/>
      </c>
      <c r="J1904" s="19" t="str">
        <f>IF($S1904="","",INDEX(Skjermingsrenter!$B$6:$B$35,$C1904))</f>
        <v/>
      </c>
      <c r="K1904" s="20" t="str">
        <f t="shared" si="233"/>
        <v/>
      </c>
      <c r="L1904" s="21" t="str">
        <f>IF($S1904="","",IF($G1904&lt;YEAR($F1904),0,$H1904*SUMIFS(Utbytter!$D$6:$D$1005,Utbytter!$A$6:$A$1005,$E1904,Utbytter!$B$6:$B$1005,"&gt;="&amp;$K1904,Utbytter!$B$6:$B$1005,"&lt;="&amp;DATE($G1904,12,31))))</f>
        <v/>
      </c>
      <c r="M1904" s="21" t="str">
        <f t="shared" si="239"/>
        <v/>
      </c>
      <c r="N1904" s="21" t="str">
        <f t="shared" si="234"/>
        <v/>
      </c>
      <c r="O1904" s="21" t="str">
        <f t="shared" si="235"/>
        <v/>
      </c>
      <c r="P1904" s="21" t="str">
        <f t="shared" si="236"/>
        <v/>
      </c>
      <c r="Q1904" s="21" t="str">
        <f t="shared" si="237"/>
        <v/>
      </c>
      <c r="R1904" s="21" t="str">
        <f t="shared" si="238"/>
        <v/>
      </c>
      <c r="S1904" s="7" t="str">
        <f>IF(ROW()-5&lt;=Kontroll!$B$8,1,"")</f>
        <v/>
      </c>
    </row>
    <row r="1905" spans="1:19" x14ac:dyDescent="0.2">
      <c r="A1905" s="7" t="str">
        <f t="shared" si="232"/>
        <v/>
      </c>
      <c r="B1905" s="7" t="str">
        <f>IF($S1905="","",INT(($A1905-1)/Kontroll!$B$6)+1)</f>
        <v/>
      </c>
      <c r="C1905" s="7" t="str">
        <f>IF($S1905="","",MOD($A1905-1,Kontroll!$B$6)+1)</f>
        <v/>
      </c>
      <c r="D1905" s="15" t="str">
        <f>IF($S1905="","",INDEX(Transjer!$A$6:$A$125,$B1905))</f>
        <v/>
      </c>
      <c r="E1905" s="15" t="str">
        <f>IF($S1905="","",INDEX(Transjer!$B$6:$B$125,$B1905))</f>
        <v/>
      </c>
      <c r="F1905" s="16" t="str">
        <f>IF($S1905="","",INDEX(Transjer!$C$6:$C$125,$B1905))</f>
        <v/>
      </c>
      <c r="G1905" s="17" t="str">
        <f>IF($S1905="","",INDEX(Skjermingsrenter!$A$6:$A$35,$C1905))</f>
        <v/>
      </c>
      <c r="H1905" s="18" t="str">
        <f>IF($S1905="","",INDEX(Transjer!$D$6:$D$125,$B1905))</f>
        <v/>
      </c>
      <c r="I1905" s="18" t="str">
        <f>IF($S1905="","",INDEX(Transjer!$E$6:$E$125,$B1905))</f>
        <v/>
      </c>
      <c r="J1905" s="19" t="str">
        <f>IF($S1905="","",INDEX(Skjermingsrenter!$B$6:$B$35,$C1905))</f>
        <v/>
      </c>
      <c r="K1905" s="20" t="str">
        <f t="shared" si="233"/>
        <v/>
      </c>
      <c r="L1905" s="21" t="str">
        <f>IF($S1905="","",IF($G1905&lt;YEAR($F1905),0,$H1905*SUMIFS(Utbytter!$D$6:$D$1005,Utbytter!$A$6:$A$1005,$E1905,Utbytter!$B$6:$B$1005,"&gt;="&amp;$K1905,Utbytter!$B$6:$B$1005,"&lt;="&amp;DATE($G1905,12,31))))</f>
        <v/>
      </c>
      <c r="M1905" s="21" t="str">
        <f t="shared" si="239"/>
        <v/>
      </c>
      <c r="N1905" s="21" t="str">
        <f t="shared" si="234"/>
        <v/>
      </c>
      <c r="O1905" s="21" t="str">
        <f t="shared" si="235"/>
        <v/>
      </c>
      <c r="P1905" s="21" t="str">
        <f t="shared" si="236"/>
        <v/>
      </c>
      <c r="Q1905" s="21" t="str">
        <f t="shared" si="237"/>
        <v/>
      </c>
      <c r="R1905" s="21" t="str">
        <f t="shared" si="238"/>
        <v/>
      </c>
      <c r="S1905" s="7" t="str">
        <f>IF(ROW()-5&lt;=Kontroll!$B$8,1,"")</f>
        <v/>
      </c>
    </row>
    <row r="1906" spans="1:19" x14ac:dyDescent="0.2">
      <c r="A1906" s="7" t="str">
        <f t="shared" si="232"/>
        <v/>
      </c>
      <c r="B1906" s="7" t="str">
        <f>IF($S1906="","",INT(($A1906-1)/Kontroll!$B$6)+1)</f>
        <v/>
      </c>
      <c r="C1906" s="7" t="str">
        <f>IF($S1906="","",MOD($A1906-1,Kontroll!$B$6)+1)</f>
        <v/>
      </c>
      <c r="D1906" s="15" t="str">
        <f>IF($S1906="","",INDEX(Transjer!$A$6:$A$125,$B1906))</f>
        <v/>
      </c>
      <c r="E1906" s="15" t="str">
        <f>IF($S1906="","",INDEX(Transjer!$B$6:$B$125,$B1906))</f>
        <v/>
      </c>
      <c r="F1906" s="16" t="str">
        <f>IF($S1906="","",INDEX(Transjer!$C$6:$C$125,$B1906))</f>
        <v/>
      </c>
      <c r="G1906" s="17" t="str">
        <f>IF($S1906="","",INDEX(Skjermingsrenter!$A$6:$A$35,$C1906))</f>
        <v/>
      </c>
      <c r="H1906" s="18" t="str">
        <f>IF($S1906="","",INDEX(Transjer!$D$6:$D$125,$B1906))</f>
        <v/>
      </c>
      <c r="I1906" s="18" t="str">
        <f>IF($S1906="","",INDEX(Transjer!$E$6:$E$125,$B1906))</f>
        <v/>
      </c>
      <c r="J1906" s="19" t="str">
        <f>IF($S1906="","",INDEX(Skjermingsrenter!$B$6:$B$35,$C1906))</f>
        <v/>
      </c>
      <c r="K1906" s="20" t="str">
        <f t="shared" si="233"/>
        <v/>
      </c>
      <c r="L1906" s="21" t="str">
        <f>IF($S1906="","",IF($G1906&lt;YEAR($F1906),0,$H1906*SUMIFS(Utbytter!$D$6:$D$1005,Utbytter!$A$6:$A$1005,$E1906,Utbytter!$B$6:$B$1005,"&gt;="&amp;$K1906,Utbytter!$B$6:$B$1005,"&lt;="&amp;DATE($G1906,12,31))))</f>
        <v/>
      </c>
      <c r="M1906" s="21" t="str">
        <f t="shared" si="239"/>
        <v/>
      </c>
      <c r="N1906" s="21" t="str">
        <f t="shared" si="234"/>
        <v/>
      </c>
      <c r="O1906" s="21" t="str">
        <f t="shared" si="235"/>
        <v/>
      </c>
      <c r="P1906" s="21" t="str">
        <f t="shared" si="236"/>
        <v/>
      </c>
      <c r="Q1906" s="21" t="str">
        <f t="shared" si="237"/>
        <v/>
      </c>
      <c r="R1906" s="21" t="str">
        <f t="shared" si="238"/>
        <v/>
      </c>
      <c r="S1906" s="7" t="str">
        <f>IF(ROW()-5&lt;=Kontroll!$B$8,1,"")</f>
        <v/>
      </c>
    </row>
    <row r="1907" spans="1:19" x14ac:dyDescent="0.2">
      <c r="A1907" s="7" t="str">
        <f t="shared" si="232"/>
        <v/>
      </c>
      <c r="B1907" s="7" t="str">
        <f>IF($S1907="","",INT(($A1907-1)/Kontroll!$B$6)+1)</f>
        <v/>
      </c>
      <c r="C1907" s="7" t="str">
        <f>IF($S1907="","",MOD($A1907-1,Kontroll!$B$6)+1)</f>
        <v/>
      </c>
      <c r="D1907" s="15" t="str">
        <f>IF($S1907="","",INDEX(Transjer!$A$6:$A$125,$B1907))</f>
        <v/>
      </c>
      <c r="E1907" s="15" t="str">
        <f>IF($S1907="","",INDEX(Transjer!$B$6:$B$125,$B1907))</f>
        <v/>
      </c>
      <c r="F1907" s="16" t="str">
        <f>IF($S1907="","",INDEX(Transjer!$C$6:$C$125,$B1907))</f>
        <v/>
      </c>
      <c r="G1907" s="17" t="str">
        <f>IF($S1907="","",INDEX(Skjermingsrenter!$A$6:$A$35,$C1907))</f>
        <v/>
      </c>
      <c r="H1907" s="18" t="str">
        <f>IF($S1907="","",INDEX(Transjer!$D$6:$D$125,$B1907))</f>
        <v/>
      </c>
      <c r="I1907" s="18" t="str">
        <f>IF($S1907="","",INDEX(Transjer!$E$6:$E$125,$B1907))</f>
        <v/>
      </c>
      <c r="J1907" s="19" t="str">
        <f>IF($S1907="","",INDEX(Skjermingsrenter!$B$6:$B$35,$C1907))</f>
        <v/>
      </c>
      <c r="K1907" s="20" t="str">
        <f t="shared" si="233"/>
        <v/>
      </c>
      <c r="L1907" s="21" t="str">
        <f>IF($S1907="","",IF($G1907&lt;YEAR($F1907),0,$H1907*SUMIFS(Utbytter!$D$6:$D$1005,Utbytter!$A$6:$A$1005,$E1907,Utbytter!$B$6:$B$1005,"&gt;="&amp;$K1907,Utbytter!$B$6:$B$1005,"&lt;="&amp;DATE($G1907,12,31))))</f>
        <v/>
      </c>
      <c r="M1907" s="21" t="str">
        <f t="shared" si="239"/>
        <v/>
      </c>
      <c r="N1907" s="21" t="str">
        <f t="shared" si="234"/>
        <v/>
      </c>
      <c r="O1907" s="21" t="str">
        <f t="shared" si="235"/>
        <v/>
      </c>
      <c r="P1907" s="21" t="str">
        <f t="shared" si="236"/>
        <v/>
      </c>
      <c r="Q1907" s="21" t="str">
        <f t="shared" si="237"/>
        <v/>
      </c>
      <c r="R1907" s="21" t="str">
        <f t="shared" si="238"/>
        <v/>
      </c>
      <c r="S1907" s="7" t="str">
        <f>IF(ROW()-5&lt;=Kontroll!$B$8,1,"")</f>
        <v/>
      </c>
    </row>
    <row r="1908" spans="1:19" x14ac:dyDescent="0.2">
      <c r="A1908" s="7" t="str">
        <f t="shared" si="232"/>
        <v/>
      </c>
      <c r="B1908" s="7" t="str">
        <f>IF($S1908="","",INT(($A1908-1)/Kontroll!$B$6)+1)</f>
        <v/>
      </c>
      <c r="C1908" s="7" t="str">
        <f>IF($S1908="","",MOD($A1908-1,Kontroll!$B$6)+1)</f>
        <v/>
      </c>
      <c r="D1908" s="15" t="str">
        <f>IF($S1908="","",INDEX(Transjer!$A$6:$A$125,$B1908))</f>
        <v/>
      </c>
      <c r="E1908" s="15" t="str">
        <f>IF($S1908="","",INDEX(Transjer!$B$6:$B$125,$B1908))</f>
        <v/>
      </c>
      <c r="F1908" s="16" t="str">
        <f>IF($S1908="","",INDEX(Transjer!$C$6:$C$125,$B1908))</f>
        <v/>
      </c>
      <c r="G1908" s="17" t="str">
        <f>IF($S1908="","",INDEX(Skjermingsrenter!$A$6:$A$35,$C1908))</f>
        <v/>
      </c>
      <c r="H1908" s="18" t="str">
        <f>IF($S1908="","",INDEX(Transjer!$D$6:$D$125,$B1908))</f>
        <v/>
      </c>
      <c r="I1908" s="18" t="str">
        <f>IF($S1908="","",INDEX(Transjer!$E$6:$E$125,$B1908))</f>
        <v/>
      </c>
      <c r="J1908" s="19" t="str">
        <f>IF($S1908="","",INDEX(Skjermingsrenter!$B$6:$B$35,$C1908))</f>
        <v/>
      </c>
      <c r="K1908" s="20" t="str">
        <f t="shared" si="233"/>
        <v/>
      </c>
      <c r="L1908" s="21" t="str">
        <f>IF($S1908="","",IF($G1908&lt;YEAR($F1908),0,$H1908*SUMIFS(Utbytter!$D$6:$D$1005,Utbytter!$A$6:$A$1005,$E1908,Utbytter!$B$6:$B$1005,"&gt;="&amp;$K1908,Utbytter!$B$6:$B$1005,"&lt;="&amp;DATE($G1908,12,31))))</f>
        <v/>
      </c>
      <c r="M1908" s="21" t="str">
        <f t="shared" si="239"/>
        <v/>
      </c>
      <c r="N1908" s="21" t="str">
        <f t="shared" si="234"/>
        <v/>
      </c>
      <c r="O1908" s="21" t="str">
        <f t="shared" si="235"/>
        <v/>
      </c>
      <c r="P1908" s="21" t="str">
        <f t="shared" si="236"/>
        <v/>
      </c>
      <c r="Q1908" s="21" t="str">
        <f t="shared" si="237"/>
        <v/>
      </c>
      <c r="R1908" s="21" t="str">
        <f t="shared" si="238"/>
        <v/>
      </c>
      <c r="S1908" s="7" t="str">
        <f>IF(ROW()-5&lt;=Kontroll!$B$8,1,"")</f>
        <v/>
      </c>
    </row>
    <row r="1909" spans="1:19" x14ac:dyDescent="0.2">
      <c r="A1909" s="7" t="str">
        <f t="shared" si="232"/>
        <v/>
      </c>
      <c r="B1909" s="7" t="str">
        <f>IF($S1909="","",INT(($A1909-1)/Kontroll!$B$6)+1)</f>
        <v/>
      </c>
      <c r="C1909" s="7" t="str">
        <f>IF($S1909="","",MOD($A1909-1,Kontroll!$B$6)+1)</f>
        <v/>
      </c>
      <c r="D1909" s="15" t="str">
        <f>IF($S1909="","",INDEX(Transjer!$A$6:$A$125,$B1909))</f>
        <v/>
      </c>
      <c r="E1909" s="15" t="str">
        <f>IF($S1909="","",INDEX(Transjer!$B$6:$B$125,$B1909))</f>
        <v/>
      </c>
      <c r="F1909" s="16" t="str">
        <f>IF($S1909="","",INDEX(Transjer!$C$6:$C$125,$B1909))</f>
        <v/>
      </c>
      <c r="G1909" s="17" t="str">
        <f>IF($S1909="","",INDEX(Skjermingsrenter!$A$6:$A$35,$C1909))</f>
        <v/>
      </c>
      <c r="H1909" s="18" t="str">
        <f>IF($S1909="","",INDEX(Transjer!$D$6:$D$125,$B1909))</f>
        <v/>
      </c>
      <c r="I1909" s="18" t="str">
        <f>IF($S1909="","",INDEX(Transjer!$E$6:$E$125,$B1909))</f>
        <v/>
      </c>
      <c r="J1909" s="19" t="str">
        <f>IF($S1909="","",INDEX(Skjermingsrenter!$B$6:$B$35,$C1909))</f>
        <v/>
      </c>
      <c r="K1909" s="20" t="str">
        <f t="shared" si="233"/>
        <v/>
      </c>
      <c r="L1909" s="21" t="str">
        <f>IF($S1909="","",IF($G1909&lt;YEAR($F1909),0,$H1909*SUMIFS(Utbytter!$D$6:$D$1005,Utbytter!$A$6:$A$1005,$E1909,Utbytter!$B$6:$B$1005,"&gt;="&amp;$K1909,Utbytter!$B$6:$B$1005,"&lt;="&amp;DATE($G1909,12,31))))</f>
        <v/>
      </c>
      <c r="M1909" s="21" t="str">
        <f t="shared" si="239"/>
        <v/>
      </c>
      <c r="N1909" s="21" t="str">
        <f t="shared" si="234"/>
        <v/>
      </c>
      <c r="O1909" s="21" t="str">
        <f t="shared" si="235"/>
        <v/>
      </c>
      <c r="P1909" s="21" t="str">
        <f t="shared" si="236"/>
        <v/>
      </c>
      <c r="Q1909" s="21" t="str">
        <f t="shared" si="237"/>
        <v/>
      </c>
      <c r="R1909" s="21" t="str">
        <f t="shared" si="238"/>
        <v/>
      </c>
      <c r="S1909" s="7" t="str">
        <f>IF(ROW()-5&lt;=Kontroll!$B$8,1,"")</f>
        <v/>
      </c>
    </row>
    <row r="1910" spans="1:19" x14ac:dyDescent="0.2">
      <c r="A1910" s="7" t="str">
        <f t="shared" si="232"/>
        <v/>
      </c>
      <c r="B1910" s="7" t="str">
        <f>IF($S1910="","",INT(($A1910-1)/Kontroll!$B$6)+1)</f>
        <v/>
      </c>
      <c r="C1910" s="7" t="str">
        <f>IF($S1910="","",MOD($A1910-1,Kontroll!$B$6)+1)</f>
        <v/>
      </c>
      <c r="D1910" s="15" t="str">
        <f>IF($S1910="","",INDEX(Transjer!$A$6:$A$125,$B1910))</f>
        <v/>
      </c>
      <c r="E1910" s="15" t="str">
        <f>IF($S1910="","",INDEX(Transjer!$B$6:$B$125,$B1910))</f>
        <v/>
      </c>
      <c r="F1910" s="16" t="str">
        <f>IF($S1910="","",INDEX(Transjer!$C$6:$C$125,$B1910))</f>
        <v/>
      </c>
      <c r="G1910" s="17" t="str">
        <f>IF($S1910="","",INDEX(Skjermingsrenter!$A$6:$A$35,$C1910))</f>
        <v/>
      </c>
      <c r="H1910" s="18" t="str">
        <f>IF($S1910="","",INDEX(Transjer!$D$6:$D$125,$B1910))</f>
        <v/>
      </c>
      <c r="I1910" s="18" t="str">
        <f>IF($S1910="","",INDEX(Transjer!$E$6:$E$125,$B1910))</f>
        <v/>
      </c>
      <c r="J1910" s="19" t="str">
        <f>IF($S1910="","",INDEX(Skjermingsrenter!$B$6:$B$35,$C1910))</f>
        <v/>
      </c>
      <c r="K1910" s="20" t="str">
        <f t="shared" si="233"/>
        <v/>
      </c>
      <c r="L1910" s="21" t="str">
        <f>IF($S1910="","",IF($G1910&lt;YEAR($F1910),0,$H1910*SUMIFS(Utbytter!$D$6:$D$1005,Utbytter!$A$6:$A$1005,$E1910,Utbytter!$B$6:$B$1005,"&gt;="&amp;$K1910,Utbytter!$B$6:$B$1005,"&lt;="&amp;DATE($G1910,12,31))))</f>
        <v/>
      </c>
      <c r="M1910" s="21" t="str">
        <f t="shared" si="239"/>
        <v/>
      </c>
      <c r="N1910" s="21" t="str">
        <f t="shared" si="234"/>
        <v/>
      </c>
      <c r="O1910" s="21" t="str">
        <f t="shared" si="235"/>
        <v/>
      </c>
      <c r="P1910" s="21" t="str">
        <f t="shared" si="236"/>
        <v/>
      </c>
      <c r="Q1910" s="21" t="str">
        <f t="shared" si="237"/>
        <v/>
      </c>
      <c r="R1910" s="21" t="str">
        <f t="shared" si="238"/>
        <v/>
      </c>
      <c r="S1910" s="7" t="str">
        <f>IF(ROW()-5&lt;=Kontroll!$B$8,1,"")</f>
        <v/>
      </c>
    </row>
    <row r="1911" spans="1:19" x14ac:dyDescent="0.2">
      <c r="A1911" s="7" t="str">
        <f t="shared" si="232"/>
        <v/>
      </c>
      <c r="B1911" s="7" t="str">
        <f>IF($S1911="","",INT(($A1911-1)/Kontroll!$B$6)+1)</f>
        <v/>
      </c>
      <c r="C1911" s="7" t="str">
        <f>IF($S1911="","",MOD($A1911-1,Kontroll!$B$6)+1)</f>
        <v/>
      </c>
      <c r="D1911" s="15" t="str">
        <f>IF($S1911="","",INDEX(Transjer!$A$6:$A$125,$B1911))</f>
        <v/>
      </c>
      <c r="E1911" s="15" t="str">
        <f>IF($S1911="","",INDEX(Transjer!$B$6:$B$125,$B1911))</f>
        <v/>
      </c>
      <c r="F1911" s="16" t="str">
        <f>IF($S1911="","",INDEX(Transjer!$C$6:$C$125,$B1911))</f>
        <v/>
      </c>
      <c r="G1911" s="17" t="str">
        <f>IF($S1911="","",INDEX(Skjermingsrenter!$A$6:$A$35,$C1911))</f>
        <v/>
      </c>
      <c r="H1911" s="18" t="str">
        <f>IF($S1911="","",INDEX(Transjer!$D$6:$D$125,$B1911))</f>
        <v/>
      </c>
      <c r="I1911" s="18" t="str">
        <f>IF($S1911="","",INDEX(Transjer!$E$6:$E$125,$B1911))</f>
        <v/>
      </c>
      <c r="J1911" s="19" t="str">
        <f>IF($S1911="","",INDEX(Skjermingsrenter!$B$6:$B$35,$C1911))</f>
        <v/>
      </c>
      <c r="K1911" s="20" t="str">
        <f t="shared" si="233"/>
        <v/>
      </c>
      <c r="L1911" s="21" t="str">
        <f>IF($S1911="","",IF($G1911&lt;YEAR($F1911),0,$H1911*SUMIFS(Utbytter!$D$6:$D$1005,Utbytter!$A$6:$A$1005,$E1911,Utbytter!$B$6:$B$1005,"&gt;="&amp;$K1911,Utbytter!$B$6:$B$1005,"&lt;="&amp;DATE($G1911,12,31))))</f>
        <v/>
      </c>
      <c r="M1911" s="21" t="str">
        <f t="shared" si="239"/>
        <v/>
      </c>
      <c r="N1911" s="21" t="str">
        <f t="shared" si="234"/>
        <v/>
      </c>
      <c r="O1911" s="21" t="str">
        <f t="shared" si="235"/>
        <v/>
      </c>
      <c r="P1911" s="21" t="str">
        <f t="shared" si="236"/>
        <v/>
      </c>
      <c r="Q1911" s="21" t="str">
        <f t="shared" si="237"/>
        <v/>
      </c>
      <c r="R1911" s="21" t="str">
        <f t="shared" si="238"/>
        <v/>
      </c>
      <c r="S1911" s="7" t="str">
        <f>IF(ROW()-5&lt;=Kontroll!$B$8,1,"")</f>
        <v/>
      </c>
    </row>
    <row r="1912" spans="1:19" x14ac:dyDescent="0.2">
      <c r="A1912" s="7" t="str">
        <f t="shared" si="232"/>
        <v/>
      </c>
      <c r="B1912" s="7" t="str">
        <f>IF($S1912="","",INT(($A1912-1)/Kontroll!$B$6)+1)</f>
        <v/>
      </c>
      <c r="C1912" s="7" t="str">
        <f>IF($S1912="","",MOD($A1912-1,Kontroll!$B$6)+1)</f>
        <v/>
      </c>
      <c r="D1912" s="15" t="str">
        <f>IF($S1912="","",INDEX(Transjer!$A$6:$A$125,$B1912))</f>
        <v/>
      </c>
      <c r="E1912" s="15" t="str">
        <f>IF($S1912="","",INDEX(Transjer!$B$6:$B$125,$B1912))</f>
        <v/>
      </c>
      <c r="F1912" s="16" t="str">
        <f>IF($S1912="","",INDEX(Transjer!$C$6:$C$125,$B1912))</f>
        <v/>
      </c>
      <c r="G1912" s="17" t="str">
        <f>IF($S1912="","",INDEX(Skjermingsrenter!$A$6:$A$35,$C1912))</f>
        <v/>
      </c>
      <c r="H1912" s="18" t="str">
        <f>IF($S1912="","",INDEX(Transjer!$D$6:$D$125,$B1912))</f>
        <v/>
      </c>
      <c r="I1912" s="18" t="str">
        <f>IF($S1912="","",INDEX(Transjer!$E$6:$E$125,$B1912))</f>
        <v/>
      </c>
      <c r="J1912" s="19" t="str">
        <f>IF($S1912="","",INDEX(Skjermingsrenter!$B$6:$B$35,$C1912))</f>
        <v/>
      </c>
      <c r="K1912" s="20" t="str">
        <f t="shared" si="233"/>
        <v/>
      </c>
      <c r="L1912" s="21" t="str">
        <f>IF($S1912="","",IF($G1912&lt;YEAR($F1912),0,$H1912*SUMIFS(Utbytter!$D$6:$D$1005,Utbytter!$A$6:$A$1005,$E1912,Utbytter!$B$6:$B$1005,"&gt;="&amp;$K1912,Utbytter!$B$6:$B$1005,"&lt;="&amp;DATE($G1912,12,31))))</f>
        <v/>
      </c>
      <c r="M1912" s="21" t="str">
        <f t="shared" si="239"/>
        <v/>
      </c>
      <c r="N1912" s="21" t="str">
        <f t="shared" si="234"/>
        <v/>
      </c>
      <c r="O1912" s="21" t="str">
        <f t="shared" si="235"/>
        <v/>
      </c>
      <c r="P1912" s="21" t="str">
        <f t="shared" si="236"/>
        <v/>
      </c>
      <c r="Q1912" s="21" t="str">
        <f t="shared" si="237"/>
        <v/>
      </c>
      <c r="R1912" s="21" t="str">
        <f t="shared" si="238"/>
        <v/>
      </c>
      <c r="S1912" s="7" t="str">
        <f>IF(ROW()-5&lt;=Kontroll!$B$8,1,"")</f>
        <v/>
      </c>
    </row>
    <row r="1913" spans="1:19" x14ac:dyDescent="0.2">
      <c r="A1913" s="7" t="str">
        <f t="shared" si="232"/>
        <v/>
      </c>
      <c r="B1913" s="7" t="str">
        <f>IF($S1913="","",INT(($A1913-1)/Kontroll!$B$6)+1)</f>
        <v/>
      </c>
      <c r="C1913" s="7" t="str">
        <f>IF($S1913="","",MOD($A1913-1,Kontroll!$B$6)+1)</f>
        <v/>
      </c>
      <c r="D1913" s="15" t="str">
        <f>IF($S1913="","",INDEX(Transjer!$A$6:$A$125,$B1913))</f>
        <v/>
      </c>
      <c r="E1913" s="15" t="str">
        <f>IF($S1913="","",INDEX(Transjer!$B$6:$B$125,$B1913))</f>
        <v/>
      </c>
      <c r="F1913" s="16" t="str">
        <f>IF($S1913="","",INDEX(Transjer!$C$6:$C$125,$B1913))</f>
        <v/>
      </c>
      <c r="G1913" s="17" t="str">
        <f>IF($S1913="","",INDEX(Skjermingsrenter!$A$6:$A$35,$C1913))</f>
        <v/>
      </c>
      <c r="H1913" s="18" t="str">
        <f>IF($S1913="","",INDEX(Transjer!$D$6:$D$125,$B1913))</f>
        <v/>
      </c>
      <c r="I1913" s="18" t="str">
        <f>IF($S1913="","",INDEX(Transjer!$E$6:$E$125,$B1913))</f>
        <v/>
      </c>
      <c r="J1913" s="19" t="str">
        <f>IF($S1913="","",INDEX(Skjermingsrenter!$B$6:$B$35,$C1913))</f>
        <v/>
      </c>
      <c r="K1913" s="20" t="str">
        <f t="shared" si="233"/>
        <v/>
      </c>
      <c r="L1913" s="21" t="str">
        <f>IF($S1913="","",IF($G1913&lt;YEAR($F1913),0,$H1913*SUMIFS(Utbytter!$D$6:$D$1005,Utbytter!$A$6:$A$1005,$E1913,Utbytter!$B$6:$B$1005,"&gt;="&amp;$K1913,Utbytter!$B$6:$B$1005,"&lt;="&amp;DATE($G1913,12,31))))</f>
        <v/>
      </c>
      <c r="M1913" s="21" t="str">
        <f t="shared" si="239"/>
        <v/>
      </c>
      <c r="N1913" s="21" t="str">
        <f t="shared" si="234"/>
        <v/>
      </c>
      <c r="O1913" s="21" t="str">
        <f t="shared" si="235"/>
        <v/>
      </c>
      <c r="P1913" s="21" t="str">
        <f t="shared" si="236"/>
        <v/>
      </c>
      <c r="Q1913" s="21" t="str">
        <f t="shared" si="237"/>
        <v/>
      </c>
      <c r="R1913" s="21" t="str">
        <f t="shared" si="238"/>
        <v/>
      </c>
      <c r="S1913" s="7" t="str">
        <f>IF(ROW()-5&lt;=Kontroll!$B$8,1,"")</f>
        <v/>
      </c>
    </row>
    <row r="1914" spans="1:19" x14ac:dyDescent="0.2">
      <c r="A1914" s="7" t="str">
        <f t="shared" si="232"/>
        <v/>
      </c>
      <c r="B1914" s="7" t="str">
        <f>IF($S1914="","",INT(($A1914-1)/Kontroll!$B$6)+1)</f>
        <v/>
      </c>
      <c r="C1914" s="7" t="str">
        <f>IF($S1914="","",MOD($A1914-1,Kontroll!$B$6)+1)</f>
        <v/>
      </c>
      <c r="D1914" s="15" t="str">
        <f>IF($S1914="","",INDEX(Transjer!$A$6:$A$125,$B1914))</f>
        <v/>
      </c>
      <c r="E1914" s="15" t="str">
        <f>IF($S1914="","",INDEX(Transjer!$B$6:$B$125,$B1914))</f>
        <v/>
      </c>
      <c r="F1914" s="16" t="str">
        <f>IF($S1914="","",INDEX(Transjer!$C$6:$C$125,$B1914))</f>
        <v/>
      </c>
      <c r="G1914" s="17" t="str">
        <f>IF($S1914="","",INDEX(Skjermingsrenter!$A$6:$A$35,$C1914))</f>
        <v/>
      </c>
      <c r="H1914" s="18" t="str">
        <f>IF($S1914="","",INDEX(Transjer!$D$6:$D$125,$B1914))</f>
        <v/>
      </c>
      <c r="I1914" s="18" t="str">
        <f>IF($S1914="","",INDEX(Transjer!$E$6:$E$125,$B1914))</f>
        <v/>
      </c>
      <c r="J1914" s="19" t="str">
        <f>IF($S1914="","",INDEX(Skjermingsrenter!$B$6:$B$35,$C1914))</f>
        <v/>
      </c>
      <c r="K1914" s="20" t="str">
        <f t="shared" si="233"/>
        <v/>
      </c>
      <c r="L1914" s="21" t="str">
        <f>IF($S1914="","",IF($G1914&lt;YEAR($F1914),0,$H1914*SUMIFS(Utbytter!$D$6:$D$1005,Utbytter!$A$6:$A$1005,$E1914,Utbytter!$B$6:$B$1005,"&gt;="&amp;$K1914,Utbytter!$B$6:$B$1005,"&lt;="&amp;DATE($G1914,12,31))))</f>
        <v/>
      </c>
      <c r="M1914" s="21" t="str">
        <f t="shared" si="239"/>
        <v/>
      </c>
      <c r="N1914" s="21" t="str">
        <f t="shared" si="234"/>
        <v/>
      </c>
      <c r="O1914" s="21" t="str">
        <f t="shared" si="235"/>
        <v/>
      </c>
      <c r="P1914" s="21" t="str">
        <f t="shared" si="236"/>
        <v/>
      </c>
      <c r="Q1914" s="21" t="str">
        <f t="shared" si="237"/>
        <v/>
      </c>
      <c r="R1914" s="21" t="str">
        <f t="shared" si="238"/>
        <v/>
      </c>
      <c r="S1914" s="7" t="str">
        <f>IF(ROW()-5&lt;=Kontroll!$B$8,1,"")</f>
        <v/>
      </c>
    </row>
    <row r="1915" spans="1:19" x14ac:dyDescent="0.2">
      <c r="A1915" s="7" t="str">
        <f t="shared" si="232"/>
        <v/>
      </c>
      <c r="B1915" s="7" t="str">
        <f>IF($S1915="","",INT(($A1915-1)/Kontroll!$B$6)+1)</f>
        <v/>
      </c>
      <c r="C1915" s="7" t="str">
        <f>IF($S1915="","",MOD($A1915-1,Kontroll!$B$6)+1)</f>
        <v/>
      </c>
      <c r="D1915" s="15" t="str">
        <f>IF($S1915="","",INDEX(Transjer!$A$6:$A$125,$B1915))</f>
        <v/>
      </c>
      <c r="E1915" s="15" t="str">
        <f>IF($S1915="","",INDEX(Transjer!$B$6:$B$125,$B1915))</f>
        <v/>
      </c>
      <c r="F1915" s="16" t="str">
        <f>IF($S1915="","",INDEX(Transjer!$C$6:$C$125,$B1915))</f>
        <v/>
      </c>
      <c r="G1915" s="17" t="str">
        <f>IF($S1915="","",INDEX(Skjermingsrenter!$A$6:$A$35,$C1915))</f>
        <v/>
      </c>
      <c r="H1915" s="18" t="str">
        <f>IF($S1915="","",INDEX(Transjer!$D$6:$D$125,$B1915))</f>
        <v/>
      </c>
      <c r="I1915" s="18" t="str">
        <f>IF($S1915="","",INDEX(Transjer!$E$6:$E$125,$B1915))</f>
        <v/>
      </c>
      <c r="J1915" s="19" t="str">
        <f>IF($S1915="","",INDEX(Skjermingsrenter!$B$6:$B$35,$C1915))</f>
        <v/>
      </c>
      <c r="K1915" s="20" t="str">
        <f t="shared" si="233"/>
        <v/>
      </c>
      <c r="L1915" s="21" t="str">
        <f>IF($S1915="","",IF($G1915&lt;YEAR($F1915),0,$H1915*SUMIFS(Utbytter!$D$6:$D$1005,Utbytter!$A$6:$A$1005,$E1915,Utbytter!$B$6:$B$1005,"&gt;="&amp;$K1915,Utbytter!$B$6:$B$1005,"&lt;="&amp;DATE($G1915,12,31))))</f>
        <v/>
      </c>
      <c r="M1915" s="21" t="str">
        <f t="shared" si="239"/>
        <v/>
      </c>
      <c r="N1915" s="21" t="str">
        <f t="shared" si="234"/>
        <v/>
      </c>
      <c r="O1915" s="21" t="str">
        <f t="shared" si="235"/>
        <v/>
      </c>
      <c r="P1915" s="21" t="str">
        <f t="shared" si="236"/>
        <v/>
      </c>
      <c r="Q1915" s="21" t="str">
        <f t="shared" si="237"/>
        <v/>
      </c>
      <c r="R1915" s="21" t="str">
        <f t="shared" si="238"/>
        <v/>
      </c>
      <c r="S1915" s="7" t="str">
        <f>IF(ROW()-5&lt;=Kontroll!$B$8,1,"")</f>
        <v/>
      </c>
    </row>
    <row r="1916" spans="1:19" x14ac:dyDescent="0.2">
      <c r="A1916" s="7" t="str">
        <f t="shared" si="232"/>
        <v/>
      </c>
      <c r="B1916" s="7" t="str">
        <f>IF($S1916="","",INT(($A1916-1)/Kontroll!$B$6)+1)</f>
        <v/>
      </c>
      <c r="C1916" s="7" t="str">
        <f>IF($S1916="","",MOD($A1916-1,Kontroll!$B$6)+1)</f>
        <v/>
      </c>
      <c r="D1916" s="15" t="str">
        <f>IF($S1916="","",INDEX(Transjer!$A$6:$A$125,$B1916))</f>
        <v/>
      </c>
      <c r="E1916" s="15" t="str">
        <f>IF($S1916="","",INDEX(Transjer!$B$6:$B$125,$B1916))</f>
        <v/>
      </c>
      <c r="F1916" s="16" t="str">
        <f>IF($S1916="","",INDEX(Transjer!$C$6:$C$125,$B1916))</f>
        <v/>
      </c>
      <c r="G1916" s="17" t="str">
        <f>IF($S1916="","",INDEX(Skjermingsrenter!$A$6:$A$35,$C1916))</f>
        <v/>
      </c>
      <c r="H1916" s="18" t="str">
        <f>IF($S1916="","",INDEX(Transjer!$D$6:$D$125,$B1916))</f>
        <v/>
      </c>
      <c r="I1916" s="18" t="str">
        <f>IF($S1916="","",INDEX(Transjer!$E$6:$E$125,$B1916))</f>
        <v/>
      </c>
      <c r="J1916" s="19" t="str">
        <f>IF($S1916="","",INDEX(Skjermingsrenter!$B$6:$B$35,$C1916))</f>
        <v/>
      </c>
      <c r="K1916" s="20" t="str">
        <f t="shared" si="233"/>
        <v/>
      </c>
      <c r="L1916" s="21" t="str">
        <f>IF($S1916="","",IF($G1916&lt;YEAR($F1916),0,$H1916*SUMIFS(Utbytter!$D$6:$D$1005,Utbytter!$A$6:$A$1005,$E1916,Utbytter!$B$6:$B$1005,"&gt;="&amp;$K1916,Utbytter!$B$6:$B$1005,"&lt;="&amp;DATE($G1916,12,31))))</f>
        <v/>
      </c>
      <c r="M1916" s="21" t="str">
        <f t="shared" si="239"/>
        <v/>
      </c>
      <c r="N1916" s="21" t="str">
        <f t="shared" si="234"/>
        <v/>
      </c>
      <c r="O1916" s="21" t="str">
        <f t="shared" si="235"/>
        <v/>
      </c>
      <c r="P1916" s="21" t="str">
        <f t="shared" si="236"/>
        <v/>
      </c>
      <c r="Q1916" s="21" t="str">
        <f t="shared" si="237"/>
        <v/>
      </c>
      <c r="R1916" s="21" t="str">
        <f t="shared" si="238"/>
        <v/>
      </c>
      <c r="S1916" s="7" t="str">
        <f>IF(ROW()-5&lt;=Kontroll!$B$8,1,"")</f>
        <v/>
      </c>
    </row>
    <row r="1917" spans="1:19" x14ac:dyDescent="0.2">
      <c r="A1917" s="7" t="str">
        <f t="shared" si="232"/>
        <v/>
      </c>
      <c r="B1917" s="7" t="str">
        <f>IF($S1917="","",INT(($A1917-1)/Kontroll!$B$6)+1)</f>
        <v/>
      </c>
      <c r="C1917" s="7" t="str">
        <f>IF($S1917="","",MOD($A1917-1,Kontroll!$B$6)+1)</f>
        <v/>
      </c>
      <c r="D1917" s="15" t="str">
        <f>IF($S1917="","",INDEX(Transjer!$A$6:$A$125,$B1917))</f>
        <v/>
      </c>
      <c r="E1917" s="15" t="str">
        <f>IF($S1917="","",INDEX(Transjer!$B$6:$B$125,$B1917))</f>
        <v/>
      </c>
      <c r="F1917" s="16" t="str">
        <f>IF($S1917="","",INDEX(Transjer!$C$6:$C$125,$B1917))</f>
        <v/>
      </c>
      <c r="G1917" s="17" t="str">
        <f>IF($S1917="","",INDEX(Skjermingsrenter!$A$6:$A$35,$C1917))</f>
        <v/>
      </c>
      <c r="H1917" s="18" t="str">
        <f>IF($S1917="","",INDEX(Transjer!$D$6:$D$125,$B1917))</f>
        <v/>
      </c>
      <c r="I1917" s="18" t="str">
        <f>IF($S1917="","",INDEX(Transjer!$E$6:$E$125,$B1917))</f>
        <v/>
      </c>
      <c r="J1917" s="19" t="str">
        <f>IF($S1917="","",INDEX(Skjermingsrenter!$B$6:$B$35,$C1917))</f>
        <v/>
      </c>
      <c r="K1917" s="20" t="str">
        <f t="shared" si="233"/>
        <v/>
      </c>
      <c r="L1917" s="21" t="str">
        <f>IF($S1917="","",IF($G1917&lt;YEAR($F1917),0,$H1917*SUMIFS(Utbytter!$D$6:$D$1005,Utbytter!$A$6:$A$1005,$E1917,Utbytter!$B$6:$B$1005,"&gt;="&amp;$K1917,Utbytter!$B$6:$B$1005,"&lt;="&amp;DATE($G1917,12,31))))</f>
        <v/>
      </c>
      <c r="M1917" s="21" t="str">
        <f t="shared" si="239"/>
        <v/>
      </c>
      <c r="N1917" s="21" t="str">
        <f t="shared" si="234"/>
        <v/>
      </c>
      <c r="O1917" s="21" t="str">
        <f t="shared" si="235"/>
        <v/>
      </c>
      <c r="P1917" s="21" t="str">
        <f t="shared" si="236"/>
        <v/>
      </c>
      <c r="Q1917" s="21" t="str">
        <f t="shared" si="237"/>
        <v/>
      </c>
      <c r="R1917" s="21" t="str">
        <f t="shared" si="238"/>
        <v/>
      </c>
      <c r="S1917" s="7" t="str">
        <f>IF(ROW()-5&lt;=Kontroll!$B$8,1,"")</f>
        <v/>
      </c>
    </row>
    <row r="1918" spans="1:19" x14ac:dyDescent="0.2">
      <c r="A1918" s="7" t="str">
        <f t="shared" si="232"/>
        <v/>
      </c>
      <c r="B1918" s="7" t="str">
        <f>IF($S1918="","",INT(($A1918-1)/Kontroll!$B$6)+1)</f>
        <v/>
      </c>
      <c r="C1918" s="7" t="str">
        <f>IF($S1918="","",MOD($A1918-1,Kontroll!$B$6)+1)</f>
        <v/>
      </c>
      <c r="D1918" s="15" t="str">
        <f>IF($S1918="","",INDEX(Transjer!$A$6:$A$125,$B1918))</f>
        <v/>
      </c>
      <c r="E1918" s="15" t="str">
        <f>IF($S1918="","",INDEX(Transjer!$B$6:$B$125,$B1918))</f>
        <v/>
      </c>
      <c r="F1918" s="16" t="str">
        <f>IF($S1918="","",INDEX(Transjer!$C$6:$C$125,$B1918))</f>
        <v/>
      </c>
      <c r="G1918" s="17" t="str">
        <f>IF($S1918="","",INDEX(Skjermingsrenter!$A$6:$A$35,$C1918))</f>
        <v/>
      </c>
      <c r="H1918" s="18" t="str">
        <f>IF($S1918="","",INDEX(Transjer!$D$6:$D$125,$B1918))</f>
        <v/>
      </c>
      <c r="I1918" s="18" t="str">
        <f>IF($S1918="","",INDEX(Transjer!$E$6:$E$125,$B1918))</f>
        <v/>
      </c>
      <c r="J1918" s="19" t="str">
        <f>IF($S1918="","",INDEX(Skjermingsrenter!$B$6:$B$35,$C1918))</f>
        <v/>
      </c>
      <c r="K1918" s="20" t="str">
        <f t="shared" si="233"/>
        <v/>
      </c>
      <c r="L1918" s="21" t="str">
        <f>IF($S1918="","",IF($G1918&lt;YEAR($F1918),0,$H1918*SUMIFS(Utbytter!$D$6:$D$1005,Utbytter!$A$6:$A$1005,$E1918,Utbytter!$B$6:$B$1005,"&gt;="&amp;$K1918,Utbytter!$B$6:$B$1005,"&lt;="&amp;DATE($G1918,12,31))))</f>
        <v/>
      </c>
      <c r="M1918" s="21" t="str">
        <f t="shared" si="239"/>
        <v/>
      </c>
      <c r="N1918" s="21" t="str">
        <f t="shared" si="234"/>
        <v/>
      </c>
      <c r="O1918" s="21" t="str">
        <f t="shared" si="235"/>
        <v/>
      </c>
      <c r="P1918" s="21" t="str">
        <f t="shared" si="236"/>
        <v/>
      </c>
      <c r="Q1918" s="21" t="str">
        <f t="shared" si="237"/>
        <v/>
      </c>
      <c r="R1918" s="21" t="str">
        <f t="shared" si="238"/>
        <v/>
      </c>
      <c r="S1918" s="7" t="str">
        <f>IF(ROW()-5&lt;=Kontroll!$B$8,1,"")</f>
        <v/>
      </c>
    </row>
    <row r="1919" spans="1:19" x14ac:dyDescent="0.2">
      <c r="A1919" s="7" t="str">
        <f t="shared" si="232"/>
        <v/>
      </c>
      <c r="B1919" s="7" t="str">
        <f>IF($S1919="","",INT(($A1919-1)/Kontroll!$B$6)+1)</f>
        <v/>
      </c>
      <c r="C1919" s="7" t="str">
        <f>IF($S1919="","",MOD($A1919-1,Kontroll!$B$6)+1)</f>
        <v/>
      </c>
      <c r="D1919" s="15" t="str">
        <f>IF($S1919="","",INDEX(Transjer!$A$6:$A$125,$B1919))</f>
        <v/>
      </c>
      <c r="E1919" s="15" t="str">
        <f>IF($S1919="","",INDEX(Transjer!$B$6:$B$125,$B1919))</f>
        <v/>
      </c>
      <c r="F1919" s="16" t="str">
        <f>IF($S1919="","",INDEX(Transjer!$C$6:$C$125,$B1919))</f>
        <v/>
      </c>
      <c r="G1919" s="17" t="str">
        <f>IF($S1919="","",INDEX(Skjermingsrenter!$A$6:$A$35,$C1919))</f>
        <v/>
      </c>
      <c r="H1919" s="18" t="str">
        <f>IF($S1919="","",INDEX(Transjer!$D$6:$D$125,$B1919))</f>
        <v/>
      </c>
      <c r="I1919" s="18" t="str">
        <f>IF($S1919="","",INDEX(Transjer!$E$6:$E$125,$B1919))</f>
        <v/>
      </c>
      <c r="J1919" s="19" t="str">
        <f>IF($S1919="","",INDEX(Skjermingsrenter!$B$6:$B$35,$C1919))</f>
        <v/>
      </c>
      <c r="K1919" s="20" t="str">
        <f t="shared" si="233"/>
        <v/>
      </c>
      <c r="L1919" s="21" t="str">
        <f>IF($S1919="","",IF($G1919&lt;YEAR($F1919),0,$H1919*SUMIFS(Utbytter!$D$6:$D$1005,Utbytter!$A$6:$A$1005,$E1919,Utbytter!$B$6:$B$1005,"&gt;="&amp;$K1919,Utbytter!$B$6:$B$1005,"&lt;="&amp;DATE($G1919,12,31))))</f>
        <v/>
      </c>
      <c r="M1919" s="21" t="str">
        <f t="shared" si="239"/>
        <v/>
      </c>
      <c r="N1919" s="21" t="str">
        <f t="shared" si="234"/>
        <v/>
      </c>
      <c r="O1919" s="21" t="str">
        <f t="shared" si="235"/>
        <v/>
      </c>
      <c r="P1919" s="21" t="str">
        <f t="shared" si="236"/>
        <v/>
      </c>
      <c r="Q1919" s="21" t="str">
        <f t="shared" si="237"/>
        <v/>
      </c>
      <c r="R1919" s="21" t="str">
        <f t="shared" si="238"/>
        <v/>
      </c>
      <c r="S1919" s="7" t="str">
        <f>IF(ROW()-5&lt;=Kontroll!$B$8,1,"")</f>
        <v/>
      </c>
    </row>
    <row r="1920" spans="1:19" x14ac:dyDescent="0.2">
      <c r="A1920" s="7" t="str">
        <f t="shared" si="232"/>
        <v/>
      </c>
      <c r="B1920" s="7" t="str">
        <f>IF($S1920="","",INT(($A1920-1)/Kontroll!$B$6)+1)</f>
        <v/>
      </c>
      <c r="C1920" s="7" t="str">
        <f>IF($S1920="","",MOD($A1920-1,Kontroll!$B$6)+1)</f>
        <v/>
      </c>
      <c r="D1920" s="15" t="str">
        <f>IF($S1920="","",INDEX(Transjer!$A$6:$A$125,$B1920))</f>
        <v/>
      </c>
      <c r="E1920" s="15" t="str">
        <f>IF($S1920="","",INDEX(Transjer!$B$6:$B$125,$B1920))</f>
        <v/>
      </c>
      <c r="F1920" s="16" t="str">
        <f>IF($S1920="","",INDEX(Transjer!$C$6:$C$125,$B1920))</f>
        <v/>
      </c>
      <c r="G1920" s="17" t="str">
        <f>IF($S1920="","",INDEX(Skjermingsrenter!$A$6:$A$35,$C1920))</f>
        <v/>
      </c>
      <c r="H1920" s="18" t="str">
        <f>IF($S1920="","",INDEX(Transjer!$D$6:$D$125,$B1920))</f>
        <v/>
      </c>
      <c r="I1920" s="18" t="str">
        <f>IF($S1920="","",INDEX(Transjer!$E$6:$E$125,$B1920))</f>
        <v/>
      </c>
      <c r="J1920" s="19" t="str">
        <f>IF($S1920="","",INDEX(Skjermingsrenter!$B$6:$B$35,$C1920))</f>
        <v/>
      </c>
      <c r="K1920" s="20" t="str">
        <f t="shared" si="233"/>
        <v/>
      </c>
      <c r="L1920" s="21" t="str">
        <f>IF($S1920="","",IF($G1920&lt;YEAR($F1920),0,$H1920*SUMIFS(Utbytter!$D$6:$D$1005,Utbytter!$A$6:$A$1005,$E1920,Utbytter!$B$6:$B$1005,"&gt;="&amp;$K1920,Utbytter!$B$6:$B$1005,"&lt;="&amp;DATE($G1920,12,31))))</f>
        <v/>
      </c>
      <c r="M1920" s="21" t="str">
        <f t="shared" si="239"/>
        <v/>
      </c>
      <c r="N1920" s="21" t="str">
        <f t="shared" si="234"/>
        <v/>
      </c>
      <c r="O1920" s="21" t="str">
        <f t="shared" si="235"/>
        <v/>
      </c>
      <c r="P1920" s="21" t="str">
        <f t="shared" si="236"/>
        <v/>
      </c>
      <c r="Q1920" s="21" t="str">
        <f t="shared" si="237"/>
        <v/>
      </c>
      <c r="R1920" s="21" t="str">
        <f t="shared" si="238"/>
        <v/>
      </c>
      <c r="S1920" s="7" t="str">
        <f>IF(ROW()-5&lt;=Kontroll!$B$8,1,"")</f>
        <v/>
      </c>
    </row>
    <row r="1921" spans="1:19" x14ac:dyDescent="0.2">
      <c r="A1921" s="7" t="str">
        <f t="shared" si="232"/>
        <v/>
      </c>
      <c r="B1921" s="7" t="str">
        <f>IF($S1921="","",INT(($A1921-1)/Kontroll!$B$6)+1)</f>
        <v/>
      </c>
      <c r="C1921" s="7" t="str">
        <f>IF($S1921="","",MOD($A1921-1,Kontroll!$B$6)+1)</f>
        <v/>
      </c>
      <c r="D1921" s="15" t="str">
        <f>IF($S1921="","",INDEX(Transjer!$A$6:$A$125,$B1921))</f>
        <v/>
      </c>
      <c r="E1921" s="15" t="str">
        <f>IF($S1921="","",INDEX(Transjer!$B$6:$B$125,$B1921))</f>
        <v/>
      </c>
      <c r="F1921" s="16" t="str">
        <f>IF($S1921="","",INDEX(Transjer!$C$6:$C$125,$B1921))</f>
        <v/>
      </c>
      <c r="G1921" s="17" t="str">
        <f>IF($S1921="","",INDEX(Skjermingsrenter!$A$6:$A$35,$C1921))</f>
        <v/>
      </c>
      <c r="H1921" s="18" t="str">
        <f>IF($S1921="","",INDEX(Transjer!$D$6:$D$125,$B1921))</f>
        <v/>
      </c>
      <c r="I1921" s="18" t="str">
        <f>IF($S1921="","",INDEX(Transjer!$E$6:$E$125,$B1921))</f>
        <v/>
      </c>
      <c r="J1921" s="19" t="str">
        <f>IF($S1921="","",INDEX(Skjermingsrenter!$B$6:$B$35,$C1921))</f>
        <v/>
      </c>
      <c r="K1921" s="20" t="str">
        <f t="shared" si="233"/>
        <v/>
      </c>
      <c r="L1921" s="21" t="str">
        <f>IF($S1921="","",IF($G1921&lt;YEAR($F1921),0,$H1921*SUMIFS(Utbytter!$D$6:$D$1005,Utbytter!$A$6:$A$1005,$E1921,Utbytter!$B$6:$B$1005,"&gt;="&amp;$K1921,Utbytter!$B$6:$B$1005,"&lt;="&amp;DATE($G1921,12,31))))</f>
        <v/>
      </c>
      <c r="M1921" s="21" t="str">
        <f t="shared" si="239"/>
        <v/>
      </c>
      <c r="N1921" s="21" t="str">
        <f t="shared" si="234"/>
        <v/>
      </c>
      <c r="O1921" s="21" t="str">
        <f t="shared" si="235"/>
        <v/>
      </c>
      <c r="P1921" s="21" t="str">
        <f t="shared" si="236"/>
        <v/>
      </c>
      <c r="Q1921" s="21" t="str">
        <f t="shared" si="237"/>
        <v/>
      </c>
      <c r="R1921" s="21" t="str">
        <f t="shared" si="238"/>
        <v/>
      </c>
      <c r="S1921" s="7" t="str">
        <f>IF(ROW()-5&lt;=Kontroll!$B$8,1,"")</f>
        <v/>
      </c>
    </row>
    <row r="1922" spans="1:19" x14ac:dyDescent="0.2">
      <c r="A1922" s="7" t="str">
        <f t="shared" si="232"/>
        <v/>
      </c>
      <c r="B1922" s="7" t="str">
        <f>IF($S1922="","",INT(($A1922-1)/Kontroll!$B$6)+1)</f>
        <v/>
      </c>
      <c r="C1922" s="7" t="str">
        <f>IF($S1922="","",MOD($A1922-1,Kontroll!$B$6)+1)</f>
        <v/>
      </c>
      <c r="D1922" s="15" t="str">
        <f>IF($S1922="","",INDEX(Transjer!$A$6:$A$125,$B1922))</f>
        <v/>
      </c>
      <c r="E1922" s="15" t="str">
        <f>IF($S1922="","",INDEX(Transjer!$B$6:$B$125,$B1922))</f>
        <v/>
      </c>
      <c r="F1922" s="16" t="str">
        <f>IF($S1922="","",INDEX(Transjer!$C$6:$C$125,$B1922))</f>
        <v/>
      </c>
      <c r="G1922" s="17" t="str">
        <f>IF($S1922="","",INDEX(Skjermingsrenter!$A$6:$A$35,$C1922))</f>
        <v/>
      </c>
      <c r="H1922" s="18" t="str">
        <f>IF($S1922="","",INDEX(Transjer!$D$6:$D$125,$B1922))</f>
        <v/>
      </c>
      <c r="I1922" s="18" t="str">
        <f>IF($S1922="","",INDEX(Transjer!$E$6:$E$125,$B1922))</f>
        <v/>
      </c>
      <c r="J1922" s="19" t="str">
        <f>IF($S1922="","",INDEX(Skjermingsrenter!$B$6:$B$35,$C1922))</f>
        <v/>
      </c>
      <c r="K1922" s="20" t="str">
        <f t="shared" si="233"/>
        <v/>
      </c>
      <c r="L1922" s="21" t="str">
        <f>IF($S1922="","",IF($G1922&lt;YEAR($F1922),0,$H1922*SUMIFS(Utbytter!$D$6:$D$1005,Utbytter!$A$6:$A$1005,$E1922,Utbytter!$B$6:$B$1005,"&gt;="&amp;$K1922,Utbytter!$B$6:$B$1005,"&lt;="&amp;DATE($G1922,12,31))))</f>
        <v/>
      </c>
      <c r="M1922" s="21" t="str">
        <f t="shared" si="239"/>
        <v/>
      </c>
      <c r="N1922" s="21" t="str">
        <f t="shared" si="234"/>
        <v/>
      </c>
      <c r="O1922" s="21" t="str">
        <f t="shared" si="235"/>
        <v/>
      </c>
      <c r="P1922" s="21" t="str">
        <f t="shared" si="236"/>
        <v/>
      </c>
      <c r="Q1922" s="21" t="str">
        <f t="shared" si="237"/>
        <v/>
      </c>
      <c r="R1922" s="21" t="str">
        <f t="shared" si="238"/>
        <v/>
      </c>
      <c r="S1922" s="7" t="str">
        <f>IF(ROW()-5&lt;=Kontroll!$B$8,1,"")</f>
        <v/>
      </c>
    </row>
    <row r="1923" spans="1:19" x14ac:dyDescent="0.2">
      <c r="A1923" s="7" t="str">
        <f t="shared" si="232"/>
        <v/>
      </c>
      <c r="B1923" s="7" t="str">
        <f>IF($S1923="","",INT(($A1923-1)/Kontroll!$B$6)+1)</f>
        <v/>
      </c>
      <c r="C1923" s="7" t="str">
        <f>IF($S1923="","",MOD($A1923-1,Kontroll!$B$6)+1)</f>
        <v/>
      </c>
      <c r="D1923" s="15" t="str">
        <f>IF($S1923="","",INDEX(Transjer!$A$6:$A$125,$B1923))</f>
        <v/>
      </c>
      <c r="E1923" s="15" t="str">
        <f>IF($S1923="","",INDEX(Transjer!$B$6:$B$125,$B1923))</f>
        <v/>
      </c>
      <c r="F1923" s="16" t="str">
        <f>IF($S1923="","",INDEX(Transjer!$C$6:$C$125,$B1923))</f>
        <v/>
      </c>
      <c r="G1923" s="17" t="str">
        <f>IF($S1923="","",INDEX(Skjermingsrenter!$A$6:$A$35,$C1923))</f>
        <v/>
      </c>
      <c r="H1923" s="18" t="str">
        <f>IF($S1923="","",INDEX(Transjer!$D$6:$D$125,$B1923))</f>
        <v/>
      </c>
      <c r="I1923" s="18" t="str">
        <f>IF($S1923="","",INDEX(Transjer!$E$6:$E$125,$B1923))</f>
        <v/>
      </c>
      <c r="J1923" s="19" t="str">
        <f>IF($S1923="","",INDEX(Skjermingsrenter!$B$6:$B$35,$C1923))</f>
        <v/>
      </c>
      <c r="K1923" s="20" t="str">
        <f t="shared" si="233"/>
        <v/>
      </c>
      <c r="L1923" s="21" t="str">
        <f>IF($S1923="","",IF($G1923&lt;YEAR($F1923),0,$H1923*SUMIFS(Utbytter!$D$6:$D$1005,Utbytter!$A$6:$A$1005,$E1923,Utbytter!$B$6:$B$1005,"&gt;="&amp;$K1923,Utbytter!$B$6:$B$1005,"&lt;="&amp;DATE($G1923,12,31))))</f>
        <v/>
      </c>
      <c r="M1923" s="21" t="str">
        <f t="shared" si="239"/>
        <v/>
      </c>
      <c r="N1923" s="21" t="str">
        <f t="shared" si="234"/>
        <v/>
      </c>
      <c r="O1923" s="21" t="str">
        <f t="shared" si="235"/>
        <v/>
      </c>
      <c r="P1923" s="21" t="str">
        <f t="shared" si="236"/>
        <v/>
      </c>
      <c r="Q1923" s="21" t="str">
        <f t="shared" si="237"/>
        <v/>
      </c>
      <c r="R1923" s="21" t="str">
        <f t="shared" si="238"/>
        <v/>
      </c>
      <c r="S1923" s="7" t="str">
        <f>IF(ROW()-5&lt;=Kontroll!$B$8,1,"")</f>
        <v/>
      </c>
    </row>
    <row r="1924" spans="1:19" x14ac:dyDescent="0.2">
      <c r="A1924" s="7" t="str">
        <f t="shared" si="232"/>
        <v/>
      </c>
      <c r="B1924" s="7" t="str">
        <f>IF($S1924="","",INT(($A1924-1)/Kontroll!$B$6)+1)</f>
        <v/>
      </c>
      <c r="C1924" s="7" t="str">
        <f>IF($S1924="","",MOD($A1924-1,Kontroll!$B$6)+1)</f>
        <v/>
      </c>
      <c r="D1924" s="15" t="str">
        <f>IF($S1924="","",INDEX(Transjer!$A$6:$A$125,$B1924))</f>
        <v/>
      </c>
      <c r="E1924" s="15" t="str">
        <f>IF($S1924="","",INDEX(Transjer!$B$6:$B$125,$B1924))</f>
        <v/>
      </c>
      <c r="F1924" s="16" t="str">
        <f>IF($S1924="","",INDEX(Transjer!$C$6:$C$125,$B1924))</f>
        <v/>
      </c>
      <c r="G1924" s="17" t="str">
        <f>IF($S1924="","",INDEX(Skjermingsrenter!$A$6:$A$35,$C1924))</f>
        <v/>
      </c>
      <c r="H1924" s="18" t="str">
        <f>IF($S1924="","",INDEX(Transjer!$D$6:$D$125,$B1924))</f>
        <v/>
      </c>
      <c r="I1924" s="18" t="str">
        <f>IF($S1924="","",INDEX(Transjer!$E$6:$E$125,$B1924))</f>
        <v/>
      </c>
      <c r="J1924" s="19" t="str">
        <f>IF($S1924="","",INDEX(Skjermingsrenter!$B$6:$B$35,$C1924))</f>
        <v/>
      </c>
      <c r="K1924" s="20" t="str">
        <f t="shared" si="233"/>
        <v/>
      </c>
      <c r="L1924" s="21" t="str">
        <f>IF($S1924="","",IF($G1924&lt;YEAR($F1924),0,$H1924*SUMIFS(Utbytter!$D$6:$D$1005,Utbytter!$A$6:$A$1005,$E1924,Utbytter!$B$6:$B$1005,"&gt;="&amp;$K1924,Utbytter!$B$6:$B$1005,"&lt;="&amp;DATE($G1924,12,31))))</f>
        <v/>
      </c>
      <c r="M1924" s="21" t="str">
        <f t="shared" si="239"/>
        <v/>
      </c>
      <c r="N1924" s="21" t="str">
        <f t="shared" si="234"/>
        <v/>
      </c>
      <c r="O1924" s="21" t="str">
        <f t="shared" si="235"/>
        <v/>
      </c>
      <c r="P1924" s="21" t="str">
        <f t="shared" si="236"/>
        <v/>
      </c>
      <c r="Q1924" s="21" t="str">
        <f t="shared" si="237"/>
        <v/>
      </c>
      <c r="R1924" s="21" t="str">
        <f t="shared" si="238"/>
        <v/>
      </c>
      <c r="S1924" s="7" t="str">
        <f>IF(ROW()-5&lt;=Kontroll!$B$8,1,"")</f>
        <v/>
      </c>
    </row>
    <row r="1925" spans="1:19" x14ac:dyDescent="0.2">
      <c r="A1925" s="7" t="str">
        <f t="shared" si="232"/>
        <v/>
      </c>
      <c r="B1925" s="7" t="str">
        <f>IF($S1925="","",INT(($A1925-1)/Kontroll!$B$6)+1)</f>
        <v/>
      </c>
      <c r="C1925" s="7" t="str">
        <f>IF($S1925="","",MOD($A1925-1,Kontroll!$B$6)+1)</f>
        <v/>
      </c>
      <c r="D1925" s="15" t="str">
        <f>IF($S1925="","",INDEX(Transjer!$A$6:$A$125,$B1925))</f>
        <v/>
      </c>
      <c r="E1925" s="15" t="str">
        <f>IF($S1925="","",INDEX(Transjer!$B$6:$B$125,$B1925))</f>
        <v/>
      </c>
      <c r="F1925" s="16" t="str">
        <f>IF($S1925="","",INDEX(Transjer!$C$6:$C$125,$B1925))</f>
        <v/>
      </c>
      <c r="G1925" s="17" t="str">
        <f>IF($S1925="","",INDEX(Skjermingsrenter!$A$6:$A$35,$C1925))</f>
        <v/>
      </c>
      <c r="H1925" s="18" t="str">
        <f>IF($S1925="","",INDEX(Transjer!$D$6:$D$125,$B1925))</f>
        <v/>
      </c>
      <c r="I1925" s="18" t="str">
        <f>IF($S1925="","",INDEX(Transjer!$E$6:$E$125,$B1925))</f>
        <v/>
      </c>
      <c r="J1925" s="19" t="str">
        <f>IF($S1925="","",INDEX(Skjermingsrenter!$B$6:$B$35,$C1925))</f>
        <v/>
      </c>
      <c r="K1925" s="20" t="str">
        <f t="shared" si="233"/>
        <v/>
      </c>
      <c r="L1925" s="21" t="str">
        <f>IF($S1925="","",IF($G1925&lt;YEAR($F1925),0,$H1925*SUMIFS(Utbytter!$D$6:$D$1005,Utbytter!$A$6:$A$1005,$E1925,Utbytter!$B$6:$B$1005,"&gt;="&amp;$K1925,Utbytter!$B$6:$B$1005,"&lt;="&amp;DATE($G1925,12,31))))</f>
        <v/>
      </c>
      <c r="M1925" s="21" t="str">
        <f t="shared" si="239"/>
        <v/>
      </c>
      <c r="N1925" s="21" t="str">
        <f t="shared" si="234"/>
        <v/>
      </c>
      <c r="O1925" s="21" t="str">
        <f t="shared" si="235"/>
        <v/>
      </c>
      <c r="P1925" s="21" t="str">
        <f t="shared" si="236"/>
        <v/>
      </c>
      <c r="Q1925" s="21" t="str">
        <f t="shared" si="237"/>
        <v/>
      </c>
      <c r="R1925" s="21" t="str">
        <f t="shared" si="238"/>
        <v/>
      </c>
      <c r="S1925" s="7" t="str">
        <f>IF(ROW()-5&lt;=Kontroll!$B$8,1,"")</f>
        <v/>
      </c>
    </row>
    <row r="1926" spans="1:19" x14ac:dyDescent="0.2">
      <c r="A1926" s="7" t="str">
        <f t="shared" ref="A1926:A1989" si="240">IF($S1926="","",ROW()-5)</f>
        <v/>
      </c>
      <c r="B1926" s="7" t="str">
        <f>IF($S1926="","",INT(($A1926-1)/Kontroll!$B$6)+1)</f>
        <v/>
      </c>
      <c r="C1926" s="7" t="str">
        <f>IF($S1926="","",MOD($A1926-1,Kontroll!$B$6)+1)</f>
        <v/>
      </c>
      <c r="D1926" s="15" t="str">
        <f>IF($S1926="","",INDEX(Transjer!$A$6:$A$125,$B1926))</f>
        <v/>
      </c>
      <c r="E1926" s="15" t="str">
        <f>IF($S1926="","",INDEX(Transjer!$B$6:$B$125,$B1926))</f>
        <v/>
      </c>
      <c r="F1926" s="16" t="str">
        <f>IF($S1926="","",INDEX(Transjer!$C$6:$C$125,$B1926))</f>
        <v/>
      </c>
      <c r="G1926" s="17" t="str">
        <f>IF($S1926="","",INDEX(Skjermingsrenter!$A$6:$A$35,$C1926))</f>
        <v/>
      </c>
      <c r="H1926" s="18" t="str">
        <f>IF($S1926="","",INDEX(Transjer!$D$6:$D$125,$B1926))</f>
        <v/>
      </c>
      <c r="I1926" s="18" t="str">
        <f>IF($S1926="","",INDEX(Transjer!$E$6:$E$125,$B1926))</f>
        <v/>
      </c>
      <c r="J1926" s="19" t="str">
        <f>IF($S1926="","",INDEX(Skjermingsrenter!$B$6:$B$35,$C1926))</f>
        <v/>
      </c>
      <c r="K1926" s="20" t="str">
        <f t="shared" ref="K1926:K1989" si="241">IF($S1926="","",MAX(DATE($G1926,1,1),$F1926))</f>
        <v/>
      </c>
      <c r="L1926" s="21" t="str">
        <f>IF($S1926="","",IF($G1926&lt;YEAR($F1926),0,$H1926*SUMIFS(Utbytter!$D$6:$D$1005,Utbytter!$A$6:$A$1005,$E1926,Utbytter!$B$6:$B$1005,"&gt;="&amp;$K1926,Utbytter!$B$6:$B$1005,"&lt;="&amp;DATE($G1926,12,31))))</f>
        <v/>
      </c>
      <c r="M1926" s="21" t="str">
        <f t="shared" si="239"/>
        <v/>
      </c>
      <c r="N1926" s="21" t="str">
        <f t="shared" ref="N1926:N1989" si="242">IF($S1926="","",IF($F1926&lt;=DATE($G1926,12,31),($I1926+$M1926)*$J1926,0))</f>
        <v/>
      </c>
      <c r="O1926" s="21" t="str">
        <f t="shared" ref="O1926:O1989" si="243">IF($S1926="","",$M1926+$N1926)</f>
        <v/>
      </c>
      <c r="P1926" s="21" t="str">
        <f t="shared" ref="P1926:P1989" si="244">IF($S1926="","",MIN($L1926,$O1926))</f>
        <v/>
      </c>
      <c r="Q1926" s="21" t="str">
        <f t="shared" ref="Q1926:Q1989" si="245">IF($S1926="","",$O1926-$P1926)</f>
        <v/>
      </c>
      <c r="R1926" s="21" t="str">
        <f t="shared" ref="R1926:R1989" si="246">IF($S1926="","",$L1926-$P1926)</f>
        <v/>
      </c>
      <c r="S1926" s="7" t="str">
        <f>IF(ROW()-5&lt;=Kontroll!$B$8,1,"")</f>
        <v/>
      </c>
    </row>
    <row r="1927" spans="1:19" x14ac:dyDescent="0.2">
      <c r="A1927" s="7" t="str">
        <f t="shared" si="240"/>
        <v/>
      </c>
      <c r="B1927" s="7" t="str">
        <f>IF($S1927="","",INT(($A1927-1)/Kontroll!$B$6)+1)</f>
        <v/>
      </c>
      <c r="C1927" s="7" t="str">
        <f>IF($S1927="","",MOD($A1927-1,Kontroll!$B$6)+1)</f>
        <v/>
      </c>
      <c r="D1927" s="15" t="str">
        <f>IF($S1927="","",INDEX(Transjer!$A$6:$A$125,$B1927))</f>
        <v/>
      </c>
      <c r="E1927" s="15" t="str">
        <f>IF($S1927="","",INDEX(Transjer!$B$6:$B$125,$B1927))</f>
        <v/>
      </c>
      <c r="F1927" s="16" t="str">
        <f>IF($S1927="","",INDEX(Transjer!$C$6:$C$125,$B1927))</f>
        <v/>
      </c>
      <c r="G1927" s="17" t="str">
        <f>IF($S1927="","",INDEX(Skjermingsrenter!$A$6:$A$35,$C1927))</f>
        <v/>
      </c>
      <c r="H1927" s="18" t="str">
        <f>IF($S1927="","",INDEX(Transjer!$D$6:$D$125,$B1927))</f>
        <v/>
      </c>
      <c r="I1927" s="18" t="str">
        <f>IF($S1927="","",INDEX(Transjer!$E$6:$E$125,$B1927))</f>
        <v/>
      </c>
      <c r="J1927" s="19" t="str">
        <f>IF($S1927="","",INDEX(Skjermingsrenter!$B$6:$B$35,$C1927))</f>
        <v/>
      </c>
      <c r="K1927" s="20" t="str">
        <f t="shared" si="241"/>
        <v/>
      </c>
      <c r="L1927" s="21" t="str">
        <f>IF($S1927="","",IF($G1927&lt;YEAR($F1927),0,$H1927*SUMIFS(Utbytter!$D$6:$D$1005,Utbytter!$A$6:$A$1005,$E1927,Utbytter!$B$6:$B$1005,"&gt;="&amp;$K1927,Utbytter!$B$6:$B$1005,"&lt;="&amp;DATE($G1927,12,31))))</f>
        <v/>
      </c>
      <c r="M1927" s="21" t="str">
        <f t="shared" ref="M1927:M1990" si="247">IF($S1927="","",IF($C1927=1,0,IF($D1927=$D1926,$Q1926,0)))</f>
        <v/>
      </c>
      <c r="N1927" s="21" t="str">
        <f t="shared" si="242"/>
        <v/>
      </c>
      <c r="O1927" s="21" t="str">
        <f t="shared" si="243"/>
        <v/>
      </c>
      <c r="P1927" s="21" t="str">
        <f t="shared" si="244"/>
        <v/>
      </c>
      <c r="Q1927" s="21" t="str">
        <f t="shared" si="245"/>
        <v/>
      </c>
      <c r="R1927" s="21" t="str">
        <f t="shared" si="246"/>
        <v/>
      </c>
      <c r="S1927" s="7" t="str">
        <f>IF(ROW()-5&lt;=Kontroll!$B$8,1,"")</f>
        <v/>
      </c>
    </row>
    <row r="1928" spans="1:19" x14ac:dyDescent="0.2">
      <c r="A1928" s="7" t="str">
        <f t="shared" si="240"/>
        <v/>
      </c>
      <c r="B1928" s="7" t="str">
        <f>IF($S1928="","",INT(($A1928-1)/Kontroll!$B$6)+1)</f>
        <v/>
      </c>
      <c r="C1928" s="7" t="str">
        <f>IF($S1928="","",MOD($A1928-1,Kontroll!$B$6)+1)</f>
        <v/>
      </c>
      <c r="D1928" s="15" t="str">
        <f>IF($S1928="","",INDEX(Transjer!$A$6:$A$125,$B1928))</f>
        <v/>
      </c>
      <c r="E1928" s="15" t="str">
        <f>IF($S1928="","",INDEX(Transjer!$B$6:$B$125,$B1928))</f>
        <v/>
      </c>
      <c r="F1928" s="16" t="str">
        <f>IF($S1928="","",INDEX(Transjer!$C$6:$C$125,$B1928))</f>
        <v/>
      </c>
      <c r="G1928" s="17" t="str">
        <f>IF($S1928="","",INDEX(Skjermingsrenter!$A$6:$A$35,$C1928))</f>
        <v/>
      </c>
      <c r="H1928" s="18" t="str">
        <f>IF($S1928="","",INDEX(Transjer!$D$6:$D$125,$B1928))</f>
        <v/>
      </c>
      <c r="I1928" s="18" t="str">
        <f>IF($S1928="","",INDEX(Transjer!$E$6:$E$125,$B1928))</f>
        <v/>
      </c>
      <c r="J1928" s="19" t="str">
        <f>IF($S1928="","",INDEX(Skjermingsrenter!$B$6:$B$35,$C1928))</f>
        <v/>
      </c>
      <c r="K1928" s="20" t="str">
        <f t="shared" si="241"/>
        <v/>
      </c>
      <c r="L1928" s="21" t="str">
        <f>IF($S1928="","",IF($G1928&lt;YEAR($F1928),0,$H1928*SUMIFS(Utbytter!$D$6:$D$1005,Utbytter!$A$6:$A$1005,$E1928,Utbytter!$B$6:$B$1005,"&gt;="&amp;$K1928,Utbytter!$B$6:$B$1005,"&lt;="&amp;DATE($G1928,12,31))))</f>
        <v/>
      </c>
      <c r="M1928" s="21" t="str">
        <f t="shared" si="247"/>
        <v/>
      </c>
      <c r="N1928" s="21" t="str">
        <f t="shared" si="242"/>
        <v/>
      </c>
      <c r="O1928" s="21" t="str">
        <f t="shared" si="243"/>
        <v/>
      </c>
      <c r="P1928" s="21" t="str">
        <f t="shared" si="244"/>
        <v/>
      </c>
      <c r="Q1928" s="21" t="str">
        <f t="shared" si="245"/>
        <v/>
      </c>
      <c r="R1928" s="21" t="str">
        <f t="shared" si="246"/>
        <v/>
      </c>
      <c r="S1928" s="7" t="str">
        <f>IF(ROW()-5&lt;=Kontroll!$B$8,1,"")</f>
        <v/>
      </c>
    </row>
    <row r="1929" spans="1:19" x14ac:dyDescent="0.2">
      <c r="A1929" s="7" t="str">
        <f t="shared" si="240"/>
        <v/>
      </c>
      <c r="B1929" s="7" t="str">
        <f>IF($S1929="","",INT(($A1929-1)/Kontroll!$B$6)+1)</f>
        <v/>
      </c>
      <c r="C1929" s="7" t="str">
        <f>IF($S1929="","",MOD($A1929-1,Kontroll!$B$6)+1)</f>
        <v/>
      </c>
      <c r="D1929" s="15" t="str">
        <f>IF($S1929="","",INDEX(Transjer!$A$6:$A$125,$B1929))</f>
        <v/>
      </c>
      <c r="E1929" s="15" t="str">
        <f>IF($S1929="","",INDEX(Transjer!$B$6:$B$125,$B1929))</f>
        <v/>
      </c>
      <c r="F1929" s="16" t="str">
        <f>IF($S1929="","",INDEX(Transjer!$C$6:$C$125,$B1929))</f>
        <v/>
      </c>
      <c r="G1929" s="17" t="str">
        <f>IF($S1929="","",INDEX(Skjermingsrenter!$A$6:$A$35,$C1929))</f>
        <v/>
      </c>
      <c r="H1929" s="18" t="str">
        <f>IF($S1929="","",INDEX(Transjer!$D$6:$D$125,$B1929))</f>
        <v/>
      </c>
      <c r="I1929" s="18" t="str">
        <f>IF($S1929="","",INDEX(Transjer!$E$6:$E$125,$B1929))</f>
        <v/>
      </c>
      <c r="J1929" s="19" t="str">
        <f>IF($S1929="","",INDEX(Skjermingsrenter!$B$6:$B$35,$C1929))</f>
        <v/>
      </c>
      <c r="K1929" s="20" t="str">
        <f t="shared" si="241"/>
        <v/>
      </c>
      <c r="L1929" s="21" t="str">
        <f>IF($S1929="","",IF($G1929&lt;YEAR($F1929),0,$H1929*SUMIFS(Utbytter!$D$6:$D$1005,Utbytter!$A$6:$A$1005,$E1929,Utbytter!$B$6:$B$1005,"&gt;="&amp;$K1929,Utbytter!$B$6:$B$1005,"&lt;="&amp;DATE($G1929,12,31))))</f>
        <v/>
      </c>
      <c r="M1929" s="21" t="str">
        <f t="shared" si="247"/>
        <v/>
      </c>
      <c r="N1929" s="21" t="str">
        <f t="shared" si="242"/>
        <v/>
      </c>
      <c r="O1929" s="21" t="str">
        <f t="shared" si="243"/>
        <v/>
      </c>
      <c r="P1929" s="21" t="str">
        <f t="shared" si="244"/>
        <v/>
      </c>
      <c r="Q1929" s="21" t="str">
        <f t="shared" si="245"/>
        <v/>
      </c>
      <c r="R1929" s="21" t="str">
        <f t="shared" si="246"/>
        <v/>
      </c>
      <c r="S1929" s="7" t="str">
        <f>IF(ROW()-5&lt;=Kontroll!$B$8,1,"")</f>
        <v/>
      </c>
    </row>
    <row r="1930" spans="1:19" x14ac:dyDescent="0.2">
      <c r="A1930" s="7" t="str">
        <f t="shared" si="240"/>
        <v/>
      </c>
      <c r="B1930" s="7" t="str">
        <f>IF($S1930="","",INT(($A1930-1)/Kontroll!$B$6)+1)</f>
        <v/>
      </c>
      <c r="C1930" s="7" t="str">
        <f>IF($S1930="","",MOD($A1930-1,Kontroll!$B$6)+1)</f>
        <v/>
      </c>
      <c r="D1930" s="15" t="str">
        <f>IF($S1930="","",INDEX(Transjer!$A$6:$A$125,$B1930))</f>
        <v/>
      </c>
      <c r="E1930" s="15" t="str">
        <f>IF($S1930="","",INDEX(Transjer!$B$6:$B$125,$B1930))</f>
        <v/>
      </c>
      <c r="F1930" s="16" t="str">
        <f>IF($S1930="","",INDEX(Transjer!$C$6:$C$125,$B1930))</f>
        <v/>
      </c>
      <c r="G1930" s="17" t="str">
        <f>IF($S1930="","",INDEX(Skjermingsrenter!$A$6:$A$35,$C1930))</f>
        <v/>
      </c>
      <c r="H1930" s="18" t="str">
        <f>IF($S1930="","",INDEX(Transjer!$D$6:$D$125,$B1930))</f>
        <v/>
      </c>
      <c r="I1930" s="18" t="str">
        <f>IF($S1930="","",INDEX(Transjer!$E$6:$E$125,$B1930))</f>
        <v/>
      </c>
      <c r="J1930" s="19" t="str">
        <f>IF($S1930="","",INDEX(Skjermingsrenter!$B$6:$B$35,$C1930))</f>
        <v/>
      </c>
      <c r="K1930" s="20" t="str">
        <f t="shared" si="241"/>
        <v/>
      </c>
      <c r="L1930" s="21" t="str">
        <f>IF($S1930="","",IF($G1930&lt;YEAR($F1930),0,$H1930*SUMIFS(Utbytter!$D$6:$D$1005,Utbytter!$A$6:$A$1005,$E1930,Utbytter!$B$6:$B$1005,"&gt;="&amp;$K1930,Utbytter!$B$6:$B$1005,"&lt;="&amp;DATE($G1930,12,31))))</f>
        <v/>
      </c>
      <c r="M1930" s="21" t="str">
        <f t="shared" si="247"/>
        <v/>
      </c>
      <c r="N1930" s="21" t="str">
        <f t="shared" si="242"/>
        <v/>
      </c>
      <c r="O1930" s="21" t="str">
        <f t="shared" si="243"/>
        <v/>
      </c>
      <c r="P1930" s="21" t="str">
        <f t="shared" si="244"/>
        <v/>
      </c>
      <c r="Q1930" s="21" t="str">
        <f t="shared" si="245"/>
        <v/>
      </c>
      <c r="R1930" s="21" t="str">
        <f t="shared" si="246"/>
        <v/>
      </c>
      <c r="S1930" s="7" t="str">
        <f>IF(ROW()-5&lt;=Kontroll!$B$8,1,"")</f>
        <v/>
      </c>
    </row>
    <row r="1931" spans="1:19" x14ac:dyDescent="0.2">
      <c r="A1931" s="7" t="str">
        <f t="shared" si="240"/>
        <v/>
      </c>
      <c r="B1931" s="7" t="str">
        <f>IF($S1931="","",INT(($A1931-1)/Kontroll!$B$6)+1)</f>
        <v/>
      </c>
      <c r="C1931" s="7" t="str">
        <f>IF($S1931="","",MOD($A1931-1,Kontroll!$B$6)+1)</f>
        <v/>
      </c>
      <c r="D1931" s="15" t="str">
        <f>IF($S1931="","",INDEX(Transjer!$A$6:$A$125,$B1931))</f>
        <v/>
      </c>
      <c r="E1931" s="15" t="str">
        <f>IF($S1931="","",INDEX(Transjer!$B$6:$B$125,$B1931))</f>
        <v/>
      </c>
      <c r="F1931" s="16" t="str">
        <f>IF($S1931="","",INDEX(Transjer!$C$6:$C$125,$B1931))</f>
        <v/>
      </c>
      <c r="G1931" s="17" t="str">
        <f>IF($S1931="","",INDEX(Skjermingsrenter!$A$6:$A$35,$C1931))</f>
        <v/>
      </c>
      <c r="H1931" s="18" t="str">
        <f>IF($S1931="","",INDEX(Transjer!$D$6:$D$125,$B1931))</f>
        <v/>
      </c>
      <c r="I1931" s="18" t="str">
        <f>IF($S1931="","",INDEX(Transjer!$E$6:$E$125,$B1931))</f>
        <v/>
      </c>
      <c r="J1931" s="19" t="str">
        <f>IF($S1931="","",INDEX(Skjermingsrenter!$B$6:$B$35,$C1931))</f>
        <v/>
      </c>
      <c r="K1931" s="20" t="str">
        <f t="shared" si="241"/>
        <v/>
      </c>
      <c r="L1931" s="21" t="str">
        <f>IF($S1931="","",IF($G1931&lt;YEAR($F1931),0,$H1931*SUMIFS(Utbytter!$D$6:$D$1005,Utbytter!$A$6:$A$1005,$E1931,Utbytter!$B$6:$B$1005,"&gt;="&amp;$K1931,Utbytter!$B$6:$B$1005,"&lt;="&amp;DATE($G1931,12,31))))</f>
        <v/>
      </c>
      <c r="M1931" s="21" t="str">
        <f t="shared" si="247"/>
        <v/>
      </c>
      <c r="N1931" s="21" t="str">
        <f t="shared" si="242"/>
        <v/>
      </c>
      <c r="O1931" s="21" t="str">
        <f t="shared" si="243"/>
        <v/>
      </c>
      <c r="P1931" s="21" t="str">
        <f t="shared" si="244"/>
        <v/>
      </c>
      <c r="Q1931" s="21" t="str">
        <f t="shared" si="245"/>
        <v/>
      </c>
      <c r="R1931" s="21" t="str">
        <f t="shared" si="246"/>
        <v/>
      </c>
      <c r="S1931" s="7" t="str">
        <f>IF(ROW()-5&lt;=Kontroll!$B$8,1,"")</f>
        <v/>
      </c>
    </row>
    <row r="1932" spans="1:19" x14ac:dyDescent="0.2">
      <c r="A1932" s="7" t="str">
        <f t="shared" si="240"/>
        <v/>
      </c>
      <c r="B1932" s="7" t="str">
        <f>IF($S1932="","",INT(($A1932-1)/Kontroll!$B$6)+1)</f>
        <v/>
      </c>
      <c r="C1932" s="7" t="str">
        <f>IF($S1932="","",MOD($A1932-1,Kontroll!$B$6)+1)</f>
        <v/>
      </c>
      <c r="D1932" s="15" t="str">
        <f>IF($S1932="","",INDEX(Transjer!$A$6:$A$125,$B1932))</f>
        <v/>
      </c>
      <c r="E1932" s="15" t="str">
        <f>IF($S1932="","",INDEX(Transjer!$B$6:$B$125,$B1932))</f>
        <v/>
      </c>
      <c r="F1932" s="16" t="str">
        <f>IF($S1932="","",INDEX(Transjer!$C$6:$C$125,$B1932))</f>
        <v/>
      </c>
      <c r="G1932" s="17" t="str">
        <f>IF($S1932="","",INDEX(Skjermingsrenter!$A$6:$A$35,$C1932))</f>
        <v/>
      </c>
      <c r="H1932" s="18" t="str">
        <f>IF($S1932="","",INDEX(Transjer!$D$6:$D$125,$B1932))</f>
        <v/>
      </c>
      <c r="I1932" s="18" t="str">
        <f>IF($S1932="","",INDEX(Transjer!$E$6:$E$125,$B1932))</f>
        <v/>
      </c>
      <c r="J1932" s="19" t="str">
        <f>IF($S1932="","",INDEX(Skjermingsrenter!$B$6:$B$35,$C1932))</f>
        <v/>
      </c>
      <c r="K1932" s="20" t="str">
        <f t="shared" si="241"/>
        <v/>
      </c>
      <c r="L1932" s="21" t="str">
        <f>IF($S1932="","",IF($G1932&lt;YEAR($F1932),0,$H1932*SUMIFS(Utbytter!$D$6:$D$1005,Utbytter!$A$6:$A$1005,$E1932,Utbytter!$B$6:$B$1005,"&gt;="&amp;$K1932,Utbytter!$B$6:$B$1005,"&lt;="&amp;DATE($G1932,12,31))))</f>
        <v/>
      </c>
      <c r="M1932" s="21" t="str">
        <f t="shared" si="247"/>
        <v/>
      </c>
      <c r="N1932" s="21" t="str">
        <f t="shared" si="242"/>
        <v/>
      </c>
      <c r="O1932" s="21" t="str">
        <f t="shared" si="243"/>
        <v/>
      </c>
      <c r="P1932" s="21" t="str">
        <f t="shared" si="244"/>
        <v/>
      </c>
      <c r="Q1932" s="21" t="str">
        <f t="shared" si="245"/>
        <v/>
      </c>
      <c r="R1932" s="21" t="str">
        <f t="shared" si="246"/>
        <v/>
      </c>
      <c r="S1932" s="7" t="str">
        <f>IF(ROW()-5&lt;=Kontroll!$B$8,1,"")</f>
        <v/>
      </c>
    </row>
    <row r="1933" spans="1:19" x14ac:dyDescent="0.2">
      <c r="A1933" s="7" t="str">
        <f t="shared" si="240"/>
        <v/>
      </c>
      <c r="B1933" s="7" t="str">
        <f>IF($S1933="","",INT(($A1933-1)/Kontroll!$B$6)+1)</f>
        <v/>
      </c>
      <c r="C1933" s="7" t="str">
        <f>IF($S1933="","",MOD($A1933-1,Kontroll!$B$6)+1)</f>
        <v/>
      </c>
      <c r="D1933" s="15" t="str">
        <f>IF($S1933="","",INDEX(Transjer!$A$6:$A$125,$B1933))</f>
        <v/>
      </c>
      <c r="E1933" s="15" t="str">
        <f>IF($S1933="","",INDEX(Transjer!$B$6:$B$125,$B1933))</f>
        <v/>
      </c>
      <c r="F1933" s="16" t="str">
        <f>IF($S1933="","",INDEX(Transjer!$C$6:$C$125,$B1933))</f>
        <v/>
      </c>
      <c r="G1933" s="17" t="str">
        <f>IF($S1933="","",INDEX(Skjermingsrenter!$A$6:$A$35,$C1933))</f>
        <v/>
      </c>
      <c r="H1933" s="18" t="str">
        <f>IF($S1933="","",INDEX(Transjer!$D$6:$D$125,$B1933))</f>
        <v/>
      </c>
      <c r="I1933" s="18" t="str">
        <f>IF($S1933="","",INDEX(Transjer!$E$6:$E$125,$B1933))</f>
        <v/>
      </c>
      <c r="J1933" s="19" t="str">
        <f>IF($S1933="","",INDEX(Skjermingsrenter!$B$6:$B$35,$C1933))</f>
        <v/>
      </c>
      <c r="K1933" s="20" t="str">
        <f t="shared" si="241"/>
        <v/>
      </c>
      <c r="L1933" s="21" t="str">
        <f>IF($S1933="","",IF($G1933&lt;YEAR($F1933),0,$H1933*SUMIFS(Utbytter!$D$6:$D$1005,Utbytter!$A$6:$A$1005,$E1933,Utbytter!$B$6:$B$1005,"&gt;="&amp;$K1933,Utbytter!$B$6:$B$1005,"&lt;="&amp;DATE($G1933,12,31))))</f>
        <v/>
      </c>
      <c r="M1933" s="21" t="str">
        <f t="shared" si="247"/>
        <v/>
      </c>
      <c r="N1933" s="21" t="str">
        <f t="shared" si="242"/>
        <v/>
      </c>
      <c r="O1933" s="21" t="str">
        <f t="shared" si="243"/>
        <v/>
      </c>
      <c r="P1933" s="21" t="str">
        <f t="shared" si="244"/>
        <v/>
      </c>
      <c r="Q1933" s="21" t="str">
        <f t="shared" si="245"/>
        <v/>
      </c>
      <c r="R1933" s="21" t="str">
        <f t="shared" si="246"/>
        <v/>
      </c>
      <c r="S1933" s="7" t="str">
        <f>IF(ROW()-5&lt;=Kontroll!$B$8,1,"")</f>
        <v/>
      </c>
    </row>
    <row r="1934" spans="1:19" x14ac:dyDescent="0.2">
      <c r="A1934" s="7" t="str">
        <f t="shared" si="240"/>
        <v/>
      </c>
      <c r="B1934" s="7" t="str">
        <f>IF($S1934="","",INT(($A1934-1)/Kontroll!$B$6)+1)</f>
        <v/>
      </c>
      <c r="C1934" s="7" t="str">
        <f>IF($S1934="","",MOD($A1934-1,Kontroll!$B$6)+1)</f>
        <v/>
      </c>
      <c r="D1934" s="15" t="str">
        <f>IF($S1934="","",INDEX(Transjer!$A$6:$A$125,$B1934))</f>
        <v/>
      </c>
      <c r="E1934" s="15" t="str">
        <f>IF($S1934="","",INDEX(Transjer!$B$6:$B$125,$B1934))</f>
        <v/>
      </c>
      <c r="F1934" s="16" t="str">
        <f>IF($S1934="","",INDEX(Transjer!$C$6:$C$125,$B1934))</f>
        <v/>
      </c>
      <c r="G1934" s="17" t="str">
        <f>IF($S1934="","",INDEX(Skjermingsrenter!$A$6:$A$35,$C1934))</f>
        <v/>
      </c>
      <c r="H1934" s="18" t="str">
        <f>IF($S1934="","",INDEX(Transjer!$D$6:$D$125,$B1934))</f>
        <v/>
      </c>
      <c r="I1934" s="18" t="str">
        <f>IF($S1934="","",INDEX(Transjer!$E$6:$E$125,$B1934))</f>
        <v/>
      </c>
      <c r="J1934" s="19" t="str">
        <f>IF($S1934="","",INDEX(Skjermingsrenter!$B$6:$B$35,$C1934))</f>
        <v/>
      </c>
      <c r="K1934" s="20" t="str">
        <f t="shared" si="241"/>
        <v/>
      </c>
      <c r="L1934" s="21" t="str">
        <f>IF($S1934="","",IF($G1934&lt;YEAR($F1934),0,$H1934*SUMIFS(Utbytter!$D$6:$D$1005,Utbytter!$A$6:$A$1005,$E1934,Utbytter!$B$6:$B$1005,"&gt;="&amp;$K1934,Utbytter!$B$6:$B$1005,"&lt;="&amp;DATE($G1934,12,31))))</f>
        <v/>
      </c>
      <c r="M1934" s="21" t="str">
        <f t="shared" si="247"/>
        <v/>
      </c>
      <c r="N1934" s="21" t="str">
        <f t="shared" si="242"/>
        <v/>
      </c>
      <c r="O1934" s="21" t="str">
        <f t="shared" si="243"/>
        <v/>
      </c>
      <c r="P1934" s="21" t="str">
        <f t="shared" si="244"/>
        <v/>
      </c>
      <c r="Q1934" s="21" t="str">
        <f t="shared" si="245"/>
        <v/>
      </c>
      <c r="R1934" s="21" t="str">
        <f t="shared" si="246"/>
        <v/>
      </c>
      <c r="S1934" s="7" t="str">
        <f>IF(ROW()-5&lt;=Kontroll!$B$8,1,"")</f>
        <v/>
      </c>
    </row>
    <row r="1935" spans="1:19" x14ac:dyDescent="0.2">
      <c r="A1935" s="7" t="str">
        <f t="shared" si="240"/>
        <v/>
      </c>
      <c r="B1935" s="7" t="str">
        <f>IF($S1935="","",INT(($A1935-1)/Kontroll!$B$6)+1)</f>
        <v/>
      </c>
      <c r="C1935" s="7" t="str">
        <f>IF($S1935="","",MOD($A1935-1,Kontroll!$B$6)+1)</f>
        <v/>
      </c>
      <c r="D1935" s="15" t="str">
        <f>IF($S1935="","",INDEX(Transjer!$A$6:$A$125,$B1935))</f>
        <v/>
      </c>
      <c r="E1935" s="15" t="str">
        <f>IF($S1935="","",INDEX(Transjer!$B$6:$B$125,$B1935))</f>
        <v/>
      </c>
      <c r="F1935" s="16" t="str">
        <f>IF($S1935="","",INDEX(Transjer!$C$6:$C$125,$B1935))</f>
        <v/>
      </c>
      <c r="G1935" s="17" t="str">
        <f>IF($S1935="","",INDEX(Skjermingsrenter!$A$6:$A$35,$C1935))</f>
        <v/>
      </c>
      <c r="H1935" s="18" t="str">
        <f>IF($S1935="","",INDEX(Transjer!$D$6:$D$125,$B1935))</f>
        <v/>
      </c>
      <c r="I1935" s="18" t="str">
        <f>IF($S1935="","",INDEX(Transjer!$E$6:$E$125,$B1935))</f>
        <v/>
      </c>
      <c r="J1935" s="19" t="str">
        <f>IF($S1935="","",INDEX(Skjermingsrenter!$B$6:$B$35,$C1935))</f>
        <v/>
      </c>
      <c r="K1935" s="20" t="str">
        <f t="shared" si="241"/>
        <v/>
      </c>
      <c r="L1935" s="21" t="str">
        <f>IF($S1935="","",IF($G1935&lt;YEAR($F1935),0,$H1935*SUMIFS(Utbytter!$D$6:$D$1005,Utbytter!$A$6:$A$1005,$E1935,Utbytter!$B$6:$B$1005,"&gt;="&amp;$K1935,Utbytter!$B$6:$B$1005,"&lt;="&amp;DATE($G1935,12,31))))</f>
        <v/>
      </c>
      <c r="M1935" s="21" t="str">
        <f t="shared" si="247"/>
        <v/>
      </c>
      <c r="N1935" s="21" t="str">
        <f t="shared" si="242"/>
        <v/>
      </c>
      <c r="O1935" s="21" t="str">
        <f t="shared" si="243"/>
        <v/>
      </c>
      <c r="P1935" s="21" t="str">
        <f t="shared" si="244"/>
        <v/>
      </c>
      <c r="Q1935" s="21" t="str">
        <f t="shared" si="245"/>
        <v/>
      </c>
      <c r="R1935" s="21" t="str">
        <f t="shared" si="246"/>
        <v/>
      </c>
      <c r="S1935" s="7" t="str">
        <f>IF(ROW()-5&lt;=Kontroll!$B$8,1,"")</f>
        <v/>
      </c>
    </row>
    <row r="1936" spans="1:19" x14ac:dyDescent="0.2">
      <c r="A1936" s="7" t="str">
        <f t="shared" si="240"/>
        <v/>
      </c>
      <c r="B1936" s="7" t="str">
        <f>IF($S1936="","",INT(($A1936-1)/Kontroll!$B$6)+1)</f>
        <v/>
      </c>
      <c r="C1936" s="7" t="str">
        <f>IF($S1936="","",MOD($A1936-1,Kontroll!$B$6)+1)</f>
        <v/>
      </c>
      <c r="D1936" s="15" t="str">
        <f>IF($S1936="","",INDEX(Transjer!$A$6:$A$125,$B1936))</f>
        <v/>
      </c>
      <c r="E1936" s="15" t="str">
        <f>IF($S1936="","",INDEX(Transjer!$B$6:$B$125,$B1936))</f>
        <v/>
      </c>
      <c r="F1936" s="16" t="str">
        <f>IF($S1936="","",INDEX(Transjer!$C$6:$C$125,$B1936))</f>
        <v/>
      </c>
      <c r="G1936" s="17" t="str">
        <f>IF($S1936="","",INDEX(Skjermingsrenter!$A$6:$A$35,$C1936))</f>
        <v/>
      </c>
      <c r="H1936" s="18" t="str">
        <f>IF($S1936="","",INDEX(Transjer!$D$6:$D$125,$B1936))</f>
        <v/>
      </c>
      <c r="I1936" s="18" t="str">
        <f>IF($S1936="","",INDEX(Transjer!$E$6:$E$125,$B1936))</f>
        <v/>
      </c>
      <c r="J1936" s="19" t="str">
        <f>IF($S1936="","",INDEX(Skjermingsrenter!$B$6:$B$35,$C1936))</f>
        <v/>
      </c>
      <c r="K1936" s="20" t="str">
        <f t="shared" si="241"/>
        <v/>
      </c>
      <c r="L1936" s="21" t="str">
        <f>IF($S1936="","",IF($G1936&lt;YEAR($F1936),0,$H1936*SUMIFS(Utbytter!$D$6:$D$1005,Utbytter!$A$6:$A$1005,$E1936,Utbytter!$B$6:$B$1005,"&gt;="&amp;$K1936,Utbytter!$B$6:$B$1005,"&lt;="&amp;DATE($G1936,12,31))))</f>
        <v/>
      </c>
      <c r="M1936" s="21" t="str">
        <f t="shared" si="247"/>
        <v/>
      </c>
      <c r="N1936" s="21" t="str">
        <f t="shared" si="242"/>
        <v/>
      </c>
      <c r="O1936" s="21" t="str">
        <f t="shared" si="243"/>
        <v/>
      </c>
      <c r="P1936" s="21" t="str">
        <f t="shared" si="244"/>
        <v/>
      </c>
      <c r="Q1936" s="21" t="str">
        <f t="shared" si="245"/>
        <v/>
      </c>
      <c r="R1936" s="21" t="str">
        <f t="shared" si="246"/>
        <v/>
      </c>
      <c r="S1936" s="7" t="str">
        <f>IF(ROW()-5&lt;=Kontroll!$B$8,1,"")</f>
        <v/>
      </c>
    </row>
    <row r="1937" spans="1:19" x14ac:dyDescent="0.2">
      <c r="A1937" s="7" t="str">
        <f t="shared" si="240"/>
        <v/>
      </c>
      <c r="B1937" s="7" t="str">
        <f>IF($S1937="","",INT(($A1937-1)/Kontroll!$B$6)+1)</f>
        <v/>
      </c>
      <c r="C1937" s="7" t="str">
        <f>IF($S1937="","",MOD($A1937-1,Kontroll!$B$6)+1)</f>
        <v/>
      </c>
      <c r="D1937" s="15" t="str">
        <f>IF($S1937="","",INDEX(Transjer!$A$6:$A$125,$B1937))</f>
        <v/>
      </c>
      <c r="E1937" s="15" t="str">
        <f>IF($S1937="","",INDEX(Transjer!$B$6:$B$125,$B1937))</f>
        <v/>
      </c>
      <c r="F1937" s="16" t="str">
        <f>IF($S1937="","",INDEX(Transjer!$C$6:$C$125,$B1937))</f>
        <v/>
      </c>
      <c r="G1937" s="17" t="str">
        <f>IF($S1937="","",INDEX(Skjermingsrenter!$A$6:$A$35,$C1937))</f>
        <v/>
      </c>
      <c r="H1937" s="18" t="str">
        <f>IF($S1937="","",INDEX(Transjer!$D$6:$D$125,$B1937))</f>
        <v/>
      </c>
      <c r="I1937" s="18" t="str">
        <f>IF($S1937="","",INDEX(Transjer!$E$6:$E$125,$B1937))</f>
        <v/>
      </c>
      <c r="J1937" s="19" t="str">
        <f>IF($S1937="","",INDEX(Skjermingsrenter!$B$6:$B$35,$C1937))</f>
        <v/>
      </c>
      <c r="K1937" s="20" t="str">
        <f t="shared" si="241"/>
        <v/>
      </c>
      <c r="L1937" s="21" t="str">
        <f>IF($S1937="","",IF($G1937&lt;YEAR($F1937),0,$H1937*SUMIFS(Utbytter!$D$6:$D$1005,Utbytter!$A$6:$A$1005,$E1937,Utbytter!$B$6:$B$1005,"&gt;="&amp;$K1937,Utbytter!$B$6:$B$1005,"&lt;="&amp;DATE($G1937,12,31))))</f>
        <v/>
      </c>
      <c r="M1937" s="21" t="str">
        <f t="shared" si="247"/>
        <v/>
      </c>
      <c r="N1937" s="21" t="str">
        <f t="shared" si="242"/>
        <v/>
      </c>
      <c r="O1937" s="21" t="str">
        <f t="shared" si="243"/>
        <v/>
      </c>
      <c r="P1937" s="21" t="str">
        <f t="shared" si="244"/>
        <v/>
      </c>
      <c r="Q1937" s="21" t="str">
        <f t="shared" si="245"/>
        <v/>
      </c>
      <c r="R1937" s="21" t="str">
        <f t="shared" si="246"/>
        <v/>
      </c>
      <c r="S1937" s="7" t="str">
        <f>IF(ROW()-5&lt;=Kontroll!$B$8,1,"")</f>
        <v/>
      </c>
    </row>
    <row r="1938" spans="1:19" x14ac:dyDescent="0.2">
      <c r="A1938" s="7" t="str">
        <f t="shared" si="240"/>
        <v/>
      </c>
      <c r="B1938" s="7" t="str">
        <f>IF($S1938="","",INT(($A1938-1)/Kontroll!$B$6)+1)</f>
        <v/>
      </c>
      <c r="C1938" s="7" t="str">
        <f>IF($S1938="","",MOD($A1938-1,Kontroll!$B$6)+1)</f>
        <v/>
      </c>
      <c r="D1938" s="15" t="str">
        <f>IF($S1938="","",INDEX(Transjer!$A$6:$A$125,$B1938))</f>
        <v/>
      </c>
      <c r="E1938" s="15" t="str">
        <f>IF($S1938="","",INDEX(Transjer!$B$6:$B$125,$B1938))</f>
        <v/>
      </c>
      <c r="F1938" s="16" t="str">
        <f>IF($S1938="","",INDEX(Transjer!$C$6:$C$125,$B1938))</f>
        <v/>
      </c>
      <c r="G1938" s="17" t="str">
        <f>IF($S1938="","",INDEX(Skjermingsrenter!$A$6:$A$35,$C1938))</f>
        <v/>
      </c>
      <c r="H1938" s="18" t="str">
        <f>IF($S1938="","",INDEX(Transjer!$D$6:$D$125,$B1938))</f>
        <v/>
      </c>
      <c r="I1938" s="18" t="str">
        <f>IF($S1938="","",INDEX(Transjer!$E$6:$E$125,$B1938))</f>
        <v/>
      </c>
      <c r="J1938" s="19" t="str">
        <f>IF($S1938="","",INDEX(Skjermingsrenter!$B$6:$B$35,$C1938))</f>
        <v/>
      </c>
      <c r="K1938" s="20" t="str">
        <f t="shared" si="241"/>
        <v/>
      </c>
      <c r="L1938" s="21" t="str">
        <f>IF($S1938="","",IF($G1938&lt;YEAR($F1938),0,$H1938*SUMIFS(Utbytter!$D$6:$D$1005,Utbytter!$A$6:$A$1005,$E1938,Utbytter!$B$6:$B$1005,"&gt;="&amp;$K1938,Utbytter!$B$6:$B$1005,"&lt;="&amp;DATE($G1938,12,31))))</f>
        <v/>
      </c>
      <c r="M1938" s="21" t="str">
        <f t="shared" si="247"/>
        <v/>
      </c>
      <c r="N1938" s="21" t="str">
        <f t="shared" si="242"/>
        <v/>
      </c>
      <c r="O1938" s="21" t="str">
        <f t="shared" si="243"/>
        <v/>
      </c>
      <c r="P1938" s="21" t="str">
        <f t="shared" si="244"/>
        <v/>
      </c>
      <c r="Q1938" s="21" t="str">
        <f t="shared" si="245"/>
        <v/>
      </c>
      <c r="R1938" s="21" t="str">
        <f t="shared" si="246"/>
        <v/>
      </c>
      <c r="S1938" s="7" t="str">
        <f>IF(ROW()-5&lt;=Kontroll!$B$8,1,"")</f>
        <v/>
      </c>
    </row>
    <row r="1939" spans="1:19" x14ac:dyDescent="0.2">
      <c r="A1939" s="7" t="str">
        <f t="shared" si="240"/>
        <v/>
      </c>
      <c r="B1939" s="7" t="str">
        <f>IF($S1939="","",INT(($A1939-1)/Kontroll!$B$6)+1)</f>
        <v/>
      </c>
      <c r="C1939" s="7" t="str">
        <f>IF($S1939="","",MOD($A1939-1,Kontroll!$B$6)+1)</f>
        <v/>
      </c>
      <c r="D1939" s="15" t="str">
        <f>IF($S1939="","",INDEX(Transjer!$A$6:$A$125,$B1939))</f>
        <v/>
      </c>
      <c r="E1939" s="15" t="str">
        <f>IF($S1939="","",INDEX(Transjer!$B$6:$B$125,$B1939))</f>
        <v/>
      </c>
      <c r="F1939" s="16" t="str">
        <f>IF($S1939="","",INDEX(Transjer!$C$6:$C$125,$B1939))</f>
        <v/>
      </c>
      <c r="G1939" s="17" t="str">
        <f>IF($S1939="","",INDEX(Skjermingsrenter!$A$6:$A$35,$C1939))</f>
        <v/>
      </c>
      <c r="H1939" s="18" t="str">
        <f>IF($S1939="","",INDEX(Transjer!$D$6:$D$125,$B1939))</f>
        <v/>
      </c>
      <c r="I1939" s="18" t="str">
        <f>IF($S1939="","",INDEX(Transjer!$E$6:$E$125,$B1939))</f>
        <v/>
      </c>
      <c r="J1939" s="19" t="str">
        <f>IF($S1939="","",INDEX(Skjermingsrenter!$B$6:$B$35,$C1939))</f>
        <v/>
      </c>
      <c r="K1939" s="20" t="str">
        <f t="shared" si="241"/>
        <v/>
      </c>
      <c r="L1939" s="21" t="str">
        <f>IF($S1939="","",IF($G1939&lt;YEAR($F1939),0,$H1939*SUMIFS(Utbytter!$D$6:$D$1005,Utbytter!$A$6:$A$1005,$E1939,Utbytter!$B$6:$B$1005,"&gt;="&amp;$K1939,Utbytter!$B$6:$B$1005,"&lt;="&amp;DATE($G1939,12,31))))</f>
        <v/>
      </c>
      <c r="M1939" s="21" t="str">
        <f t="shared" si="247"/>
        <v/>
      </c>
      <c r="N1939" s="21" t="str">
        <f t="shared" si="242"/>
        <v/>
      </c>
      <c r="O1939" s="21" t="str">
        <f t="shared" si="243"/>
        <v/>
      </c>
      <c r="P1939" s="21" t="str">
        <f t="shared" si="244"/>
        <v/>
      </c>
      <c r="Q1939" s="21" t="str">
        <f t="shared" si="245"/>
        <v/>
      </c>
      <c r="R1939" s="21" t="str">
        <f t="shared" si="246"/>
        <v/>
      </c>
      <c r="S1939" s="7" t="str">
        <f>IF(ROW()-5&lt;=Kontroll!$B$8,1,"")</f>
        <v/>
      </c>
    </row>
    <row r="1940" spans="1:19" x14ac:dyDescent="0.2">
      <c r="A1940" s="7" t="str">
        <f t="shared" si="240"/>
        <v/>
      </c>
      <c r="B1940" s="7" t="str">
        <f>IF($S1940="","",INT(($A1940-1)/Kontroll!$B$6)+1)</f>
        <v/>
      </c>
      <c r="C1940" s="7" t="str">
        <f>IF($S1940="","",MOD($A1940-1,Kontroll!$B$6)+1)</f>
        <v/>
      </c>
      <c r="D1940" s="15" t="str">
        <f>IF($S1940="","",INDEX(Transjer!$A$6:$A$125,$B1940))</f>
        <v/>
      </c>
      <c r="E1940" s="15" t="str">
        <f>IF($S1940="","",INDEX(Transjer!$B$6:$B$125,$B1940))</f>
        <v/>
      </c>
      <c r="F1940" s="16" t="str">
        <f>IF($S1940="","",INDEX(Transjer!$C$6:$C$125,$B1940))</f>
        <v/>
      </c>
      <c r="G1940" s="17" t="str">
        <f>IF($S1940="","",INDEX(Skjermingsrenter!$A$6:$A$35,$C1940))</f>
        <v/>
      </c>
      <c r="H1940" s="18" t="str">
        <f>IF($S1940="","",INDEX(Transjer!$D$6:$D$125,$B1940))</f>
        <v/>
      </c>
      <c r="I1940" s="18" t="str">
        <f>IF($S1940="","",INDEX(Transjer!$E$6:$E$125,$B1940))</f>
        <v/>
      </c>
      <c r="J1940" s="19" t="str">
        <f>IF($S1940="","",INDEX(Skjermingsrenter!$B$6:$B$35,$C1940))</f>
        <v/>
      </c>
      <c r="K1940" s="20" t="str">
        <f t="shared" si="241"/>
        <v/>
      </c>
      <c r="L1940" s="21" t="str">
        <f>IF($S1940="","",IF($G1940&lt;YEAR($F1940),0,$H1940*SUMIFS(Utbytter!$D$6:$D$1005,Utbytter!$A$6:$A$1005,$E1940,Utbytter!$B$6:$B$1005,"&gt;="&amp;$K1940,Utbytter!$B$6:$B$1005,"&lt;="&amp;DATE($G1940,12,31))))</f>
        <v/>
      </c>
      <c r="M1940" s="21" t="str">
        <f t="shared" si="247"/>
        <v/>
      </c>
      <c r="N1940" s="21" t="str">
        <f t="shared" si="242"/>
        <v/>
      </c>
      <c r="O1940" s="21" t="str">
        <f t="shared" si="243"/>
        <v/>
      </c>
      <c r="P1940" s="21" t="str">
        <f t="shared" si="244"/>
        <v/>
      </c>
      <c r="Q1940" s="21" t="str">
        <f t="shared" si="245"/>
        <v/>
      </c>
      <c r="R1940" s="21" t="str">
        <f t="shared" si="246"/>
        <v/>
      </c>
      <c r="S1940" s="7" t="str">
        <f>IF(ROW()-5&lt;=Kontroll!$B$8,1,"")</f>
        <v/>
      </c>
    </row>
    <row r="1941" spans="1:19" x14ac:dyDescent="0.2">
      <c r="A1941" s="7" t="str">
        <f t="shared" si="240"/>
        <v/>
      </c>
      <c r="B1941" s="7" t="str">
        <f>IF($S1941="","",INT(($A1941-1)/Kontroll!$B$6)+1)</f>
        <v/>
      </c>
      <c r="C1941" s="7" t="str">
        <f>IF($S1941="","",MOD($A1941-1,Kontroll!$B$6)+1)</f>
        <v/>
      </c>
      <c r="D1941" s="15" t="str">
        <f>IF($S1941="","",INDEX(Transjer!$A$6:$A$125,$B1941))</f>
        <v/>
      </c>
      <c r="E1941" s="15" t="str">
        <f>IF($S1941="","",INDEX(Transjer!$B$6:$B$125,$B1941))</f>
        <v/>
      </c>
      <c r="F1941" s="16" t="str">
        <f>IF($S1941="","",INDEX(Transjer!$C$6:$C$125,$B1941))</f>
        <v/>
      </c>
      <c r="G1941" s="17" t="str">
        <f>IF($S1941="","",INDEX(Skjermingsrenter!$A$6:$A$35,$C1941))</f>
        <v/>
      </c>
      <c r="H1941" s="18" t="str">
        <f>IF($S1941="","",INDEX(Transjer!$D$6:$D$125,$B1941))</f>
        <v/>
      </c>
      <c r="I1941" s="18" t="str">
        <f>IF($S1941="","",INDEX(Transjer!$E$6:$E$125,$B1941))</f>
        <v/>
      </c>
      <c r="J1941" s="19" t="str">
        <f>IF($S1941="","",INDEX(Skjermingsrenter!$B$6:$B$35,$C1941))</f>
        <v/>
      </c>
      <c r="K1941" s="20" t="str">
        <f t="shared" si="241"/>
        <v/>
      </c>
      <c r="L1941" s="21" t="str">
        <f>IF($S1941="","",IF($G1941&lt;YEAR($F1941),0,$H1941*SUMIFS(Utbytter!$D$6:$D$1005,Utbytter!$A$6:$A$1005,$E1941,Utbytter!$B$6:$B$1005,"&gt;="&amp;$K1941,Utbytter!$B$6:$B$1005,"&lt;="&amp;DATE($G1941,12,31))))</f>
        <v/>
      </c>
      <c r="M1941" s="21" t="str">
        <f t="shared" si="247"/>
        <v/>
      </c>
      <c r="N1941" s="21" t="str">
        <f t="shared" si="242"/>
        <v/>
      </c>
      <c r="O1941" s="21" t="str">
        <f t="shared" si="243"/>
        <v/>
      </c>
      <c r="P1941" s="21" t="str">
        <f t="shared" si="244"/>
        <v/>
      </c>
      <c r="Q1941" s="21" t="str">
        <f t="shared" si="245"/>
        <v/>
      </c>
      <c r="R1941" s="21" t="str">
        <f t="shared" si="246"/>
        <v/>
      </c>
      <c r="S1941" s="7" t="str">
        <f>IF(ROW()-5&lt;=Kontroll!$B$8,1,"")</f>
        <v/>
      </c>
    </row>
    <row r="1942" spans="1:19" x14ac:dyDescent="0.2">
      <c r="A1942" s="7" t="str">
        <f t="shared" si="240"/>
        <v/>
      </c>
      <c r="B1942" s="7" t="str">
        <f>IF($S1942="","",INT(($A1942-1)/Kontroll!$B$6)+1)</f>
        <v/>
      </c>
      <c r="C1942" s="7" t="str">
        <f>IF($S1942="","",MOD($A1942-1,Kontroll!$B$6)+1)</f>
        <v/>
      </c>
      <c r="D1942" s="15" t="str">
        <f>IF($S1942="","",INDEX(Transjer!$A$6:$A$125,$B1942))</f>
        <v/>
      </c>
      <c r="E1942" s="15" t="str">
        <f>IF($S1942="","",INDEX(Transjer!$B$6:$B$125,$B1942))</f>
        <v/>
      </c>
      <c r="F1942" s="16" t="str">
        <f>IF($S1942="","",INDEX(Transjer!$C$6:$C$125,$B1942))</f>
        <v/>
      </c>
      <c r="G1942" s="17" t="str">
        <f>IF($S1942="","",INDEX(Skjermingsrenter!$A$6:$A$35,$C1942))</f>
        <v/>
      </c>
      <c r="H1942" s="18" t="str">
        <f>IF($S1942="","",INDEX(Transjer!$D$6:$D$125,$B1942))</f>
        <v/>
      </c>
      <c r="I1942" s="18" t="str">
        <f>IF($S1942="","",INDEX(Transjer!$E$6:$E$125,$B1942))</f>
        <v/>
      </c>
      <c r="J1942" s="19" t="str">
        <f>IF($S1942="","",INDEX(Skjermingsrenter!$B$6:$B$35,$C1942))</f>
        <v/>
      </c>
      <c r="K1942" s="20" t="str">
        <f t="shared" si="241"/>
        <v/>
      </c>
      <c r="L1942" s="21" t="str">
        <f>IF($S1942="","",IF($G1942&lt;YEAR($F1942),0,$H1942*SUMIFS(Utbytter!$D$6:$D$1005,Utbytter!$A$6:$A$1005,$E1942,Utbytter!$B$6:$B$1005,"&gt;="&amp;$K1942,Utbytter!$B$6:$B$1005,"&lt;="&amp;DATE($G1942,12,31))))</f>
        <v/>
      </c>
      <c r="M1942" s="21" t="str">
        <f t="shared" si="247"/>
        <v/>
      </c>
      <c r="N1942" s="21" t="str">
        <f t="shared" si="242"/>
        <v/>
      </c>
      <c r="O1942" s="21" t="str">
        <f t="shared" si="243"/>
        <v/>
      </c>
      <c r="P1942" s="21" t="str">
        <f t="shared" si="244"/>
        <v/>
      </c>
      <c r="Q1942" s="21" t="str">
        <f t="shared" si="245"/>
        <v/>
      </c>
      <c r="R1942" s="21" t="str">
        <f t="shared" si="246"/>
        <v/>
      </c>
      <c r="S1942" s="7" t="str">
        <f>IF(ROW()-5&lt;=Kontroll!$B$8,1,"")</f>
        <v/>
      </c>
    </row>
    <row r="1943" spans="1:19" x14ac:dyDescent="0.2">
      <c r="A1943" s="7" t="str">
        <f t="shared" si="240"/>
        <v/>
      </c>
      <c r="B1943" s="7" t="str">
        <f>IF($S1943="","",INT(($A1943-1)/Kontroll!$B$6)+1)</f>
        <v/>
      </c>
      <c r="C1943" s="7" t="str">
        <f>IF($S1943="","",MOD($A1943-1,Kontroll!$B$6)+1)</f>
        <v/>
      </c>
      <c r="D1943" s="15" t="str">
        <f>IF($S1943="","",INDEX(Transjer!$A$6:$A$125,$B1943))</f>
        <v/>
      </c>
      <c r="E1943" s="15" t="str">
        <f>IF($S1943="","",INDEX(Transjer!$B$6:$B$125,$B1943))</f>
        <v/>
      </c>
      <c r="F1943" s="16" t="str">
        <f>IF($S1943="","",INDEX(Transjer!$C$6:$C$125,$B1943))</f>
        <v/>
      </c>
      <c r="G1943" s="17" t="str">
        <f>IF($S1943="","",INDEX(Skjermingsrenter!$A$6:$A$35,$C1943))</f>
        <v/>
      </c>
      <c r="H1943" s="18" t="str">
        <f>IF($S1943="","",INDEX(Transjer!$D$6:$D$125,$B1943))</f>
        <v/>
      </c>
      <c r="I1943" s="18" t="str">
        <f>IF($S1943="","",INDEX(Transjer!$E$6:$E$125,$B1943))</f>
        <v/>
      </c>
      <c r="J1943" s="19" t="str">
        <f>IF($S1943="","",INDEX(Skjermingsrenter!$B$6:$B$35,$C1943))</f>
        <v/>
      </c>
      <c r="K1943" s="20" t="str">
        <f t="shared" si="241"/>
        <v/>
      </c>
      <c r="L1943" s="21" t="str">
        <f>IF($S1943="","",IF($G1943&lt;YEAR($F1943),0,$H1943*SUMIFS(Utbytter!$D$6:$D$1005,Utbytter!$A$6:$A$1005,$E1943,Utbytter!$B$6:$B$1005,"&gt;="&amp;$K1943,Utbytter!$B$6:$B$1005,"&lt;="&amp;DATE($G1943,12,31))))</f>
        <v/>
      </c>
      <c r="M1943" s="21" t="str">
        <f t="shared" si="247"/>
        <v/>
      </c>
      <c r="N1943" s="21" t="str">
        <f t="shared" si="242"/>
        <v/>
      </c>
      <c r="O1943" s="21" t="str">
        <f t="shared" si="243"/>
        <v/>
      </c>
      <c r="P1943" s="21" t="str">
        <f t="shared" si="244"/>
        <v/>
      </c>
      <c r="Q1943" s="21" t="str">
        <f t="shared" si="245"/>
        <v/>
      </c>
      <c r="R1943" s="21" t="str">
        <f t="shared" si="246"/>
        <v/>
      </c>
      <c r="S1943" s="7" t="str">
        <f>IF(ROW()-5&lt;=Kontroll!$B$8,1,"")</f>
        <v/>
      </c>
    </row>
    <row r="1944" spans="1:19" x14ac:dyDescent="0.2">
      <c r="A1944" s="7" t="str">
        <f t="shared" si="240"/>
        <v/>
      </c>
      <c r="B1944" s="7" t="str">
        <f>IF($S1944="","",INT(($A1944-1)/Kontroll!$B$6)+1)</f>
        <v/>
      </c>
      <c r="C1944" s="7" t="str">
        <f>IF($S1944="","",MOD($A1944-1,Kontroll!$B$6)+1)</f>
        <v/>
      </c>
      <c r="D1944" s="15" t="str">
        <f>IF($S1944="","",INDEX(Transjer!$A$6:$A$125,$B1944))</f>
        <v/>
      </c>
      <c r="E1944" s="15" t="str">
        <f>IF($S1944="","",INDEX(Transjer!$B$6:$B$125,$B1944))</f>
        <v/>
      </c>
      <c r="F1944" s="16" t="str">
        <f>IF($S1944="","",INDEX(Transjer!$C$6:$C$125,$B1944))</f>
        <v/>
      </c>
      <c r="G1944" s="17" t="str">
        <f>IF($S1944="","",INDEX(Skjermingsrenter!$A$6:$A$35,$C1944))</f>
        <v/>
      </c>
      <c r="H1944" s="18" t="str">
        <f>IF($S1944="","",INDEX(Transjer!$D$6:$D$125,$B1944))</f>
        <v/>
      </c>
      <c r="I1944" s="18" t="str">
        <f>IF($S1944="","",INDEX(Transjer!$E$6:$E$125,$B1944))</f>
        <v/>
      </c>
      <c r="J1944" s="19" t="str">
        <f>IF($S1944="","",INDEX(Skjermingsrenter!$B$6:$B$35,$C1944))</f>
        <v/>
      </c>
      <c r="K1944" s="20" t="str">
        <f t="shared" si="241"/>
        <v/>
      </c>
      <c r="L1944" s="21" t="str">
        <f>IF($S1944="","",IF($G1944&lt;YEAR($F1944),0,$H1944*SUMIFS(Utbytter!$D$6:$D$1005,Utbytter!$A$6:$A$1005,$E1944,Utbytter!$B$6:$B$1005,"&gt;="&amp;$K1944,Utbytter!$B$6:$B$1005,"&lt;="&amp;DATE($G1944,12,31))))</f>
        <v/>
      </c>
      <c r="M1944" s="21" t="str">
        <f t="shared" si="247"/>
        <v/>
      </c>
      <c r="N1944" s="21" t="str">
        <f t="shared" si="242"/>
        <v/>
      </c>
      <c r="O1944" s="21" t="str">
        <f t="shared" si="243"/>
        <v/>
      </c>
      <c r="P1944" s="21" t="str">
        <f t="shared" si="244"/>
        <v/>
      </c>
      <c r="Q1944" s="21" t="str">
        <f t="shared" si="245"/>
        <v/>
      </c>
      <c r="R1944" s="21" t="str">
        <f t="shared" si="246"/>
        <v/>
      </c>
      <c r="S1944" s="7" t="str">
        <f>IF(ROW()-5&lt;=Kontroll!$B$8,1,"")</f>
        <v/>
      </c>
    </row>
    <row r="1945" spans="1:19" x14ac:dyDescent="0.2">
      <c r="A1945" s="7" t="str">
        <f t="shared" si="240"/>
        <v/>
      </c>
      <c r="B1945" s="7" t="str">
        <f>IF($S1945="","",INT(($A1945-1)/Kontroll!$B$6)+1)</f>
        <v/>
      </c>
      <c r="C1945" s="7" t="str">
        <f>IF($S1945="","",MOD($A1945-1,Kontroll!$B$6)+1)</f>
        <v/>
      </c>
      <c r="D1945" s="15" t="str">
        <f>IF($S1945="","",INDEX(Transjer!$A$6:$A$125,$B1945))</f>
        <v/>
      </c>
      <c r="E1945" s="15" t="str">
        <f>IF($S1945="","",INDEX(Transjer!$B$6:$B$125,$B1945))</f>
        <v/>
      </c>
      <c r="F1945" s="16" t="str">
        <f>IF($S1945="","",INDEX(Transjer!$C$6:$C$125,$B1945))</f>
        <v/>
      </c>
      <c r="G1945" s="17" t="str">
        <f>IF($S1945="","",INDEX(Skjermingsrenter!$A$6:$A$35,$C1945))</f>
        <v/>
      </c>
      <c r="H1945" s="18" t="str">
        <f>IF($S1945="","",INDEX(Transjer!$D$6:$D$125,$B1945))</f>
        <v/>
      </c>
      <c r="I1945" s="18" t="str">
        <f>IF($S1945="","",INDEX(Transjer!$E$6:$E$125,$B1945))</f>
        <v/>
      </c>
      <c r="J1945" s="19" t="str">
        <f>IF($S1945="","",INDEX(Skjermingsrenter!$B$6:$B$35,$C1945))</f>
        <v/>
      </c>
      <c r="K1945" s="20" t="str">
        <f t="shared" si="241"/>
        <v/>
      </c>
      <c r="L1945" s="21" t="str">
        <f>IF($S1945="","",IF($G1945&lt;YEAR($F1945),0,$H1945*SUMIFS(Utbytter!$D$6:$D$1005,Utbytter!$A$6:$A$1005,$E1945,Utbytter!$B$6:$B$1005,"&gt;="&amp;$K1945,Utbytter!$B$6:$B$1005,"&lt;="&amp;DATE($G1945,12,31))))</f>
        <v/>
      </c>
      <c r="M1945" s="21" t="str">
        <f t="shared" si="247"/>
        <v/>
      </c>
      <c r="N1945" s="21" t="str">
        <f t="shared" si="242"/>
        <v/>
      </c>
      <c r="O1945" s="21" t="str">
        <f t="shared" si="243"/>
        <v/>
      </c>
      <c r="P1945" s="21" t="str">
        <f t="shared" si="244"/>
        <v/>
      </c>
      <c r="Q1945" s="21" t="str">
        <f t="shared" si="245"/>
        <v/>
      </c>
      <c r="R1945" s="21" t="str">
        <f t="shared" si="246"/>
        <v/>
      </c>
      <c r="S1945" s="7" t="str">
        <f>IF(ROW()-5&lt;=Kontroll!$B$8,1,"")</f>
        <v/>
      </c>
    </row>
    <row r="1946" spans="1:19" x14ac:dyDescent="0.2">
      <c r="A1946" s="7" t="str">
        <f t="shared" si="240"/>
        <v/>
      </c>
      <c r="B1946" s="7" t="str">
        <f>IF($S1946="","",INT(($A1946-1)/Kontroll!$B$6)+1)</f>
        <v/>
      </c>
      <c r="C1946" s="7" t="str">
        <f>IF($S1946="","",MOD($A1946-1,Kontroll!$B$6)+1)</f>
        <v/>
      </c>
      <c r="D1946" s="15" t="str">
        <f>IF($S1946="","",INDEX(Transjer!$A$6:$A$125,$B1946))</f>
        <v/>
      </c>
      <c r="E1946" s="15" t="str">
        <f>IF($S1946="","",INDEX(Transjer!$B$6:$B$125,$B1946))</f>
        <v/>
      </c>
      <c r="F1946" s="16" t="str">
        <f>IF($S1946="","",INDEX(Transjer!$C$6:$C$125,$B1946))</f>
        <v/>
      </c>
      <c r="G1946" s="17" t="str">
        <f>IF($S1946="","",INDEX(Skjermingsrenter!$A$6:$A$35,$C1946))</f>
        <v/>
      </c>
      <c r="H1946" s="18" t="str">
        <f>IF($S1946="","",INDEX(Transjer!$D$6:$D$125,$B1946))</f>
        <v/>
      </c>
      <c r="I1946" s="18" t="str">
        <f>IF($S1946="","",INDEX(Transjer!$E$6:$E$125,$B1946))</f>
        <v/>
      </c>
      <c r="J1946" s="19" t="str">
        <f>IF($S1946="","",INDEX(Skjermingsrenter!$B$6:$B$35,$C1946))</f>
        <v/>
      </c>
      <c r="K1946" s="20" t="str">
        <f t="shared" si="241"/>
        <v/>
      </c>
      <c r="L1946" s="21" t="str">
        <f>IF($S1946="","",IF($G1946&lt;YEAR($F1946),0,$H1946*SUMIFS(Utbytter!$D$6:$D$1005,Utbytter!$A$6:$A$1005,$E1946,Utbytter!$B$6:$B$1005,"&gt;="&amp;$K1946,Utbytter!$B$6:$B$1005,"&lt;="&amp;DATE($G1946,12,31))))</f>
        <v/>
      </c>
      <c r="M1946" s="21" t="str">
        <f t="shared" si="247"/>
        <v/>
      </c>
      <c r="N1946" s="21" t="str">
        <f t="shared" si="242"/>
        <v/>
      </c>
      <c r="O1946" s="21" t="str">
        <f t="shared" si="243"/>
        <v/>
      </c>
      <c r="P1946" s="21" t="str">
        <f t="shared" si="244"/>
        <v/>
      </c>
      <c r="Q1946" s="21" t="str">
        <f t="shared" si="245"/>
        <v/>
      </c>
      <c r="R1946" s="21" t="str">
        <f t="shared" si="246"/>
        <v/>
      </c>
      <c r="S1946" s="7" t="str">
        <f>IF(ROW()-5&lt;=Kontroll!$B$8,1,"")</f>
        <v/>
      </c>
    </row>
    <row r="1947" spans="1:19" x14ac:dyDescent="0.2">
      <c r="A1947" s="7" t="str">
        <f t="shared" si="240"/>
        <v/>
      </c>
      <c r="B1947" s="7" t="str">
        <f>IF($S1947="","",INT(($A1947-1)/Kontroll!$B$6)+1)</f>
        <v/>
      </c>
      <c r="C1947" s="7" t="str">
        <f>IF($S1947="","",MOD($A1947-1,Kontroll!$B$6)+1)</f>
        <v/>
      </c>
      <c r="D1947" s="15" t="str">
        <f>IF($S1947="","",INDEX(Transjer!$A$6:$A$125,$B1947))</f>
        <v/>
      </c>
      <c r="E1947" s="15" t="str">
        <f>IF($S1947="","",INDEX(Transjer!$B$6:$B$125,$B1947))</f>
        <v/>
      </c>
      <c r="F1947" s="16" t="str">
        <f>IF($S1947="","",INDEX(Transjer!$C$6:$C$125,$B1947))</f>
        <v/>
      </c>
      <c r="G1947" s="17" t="str">
        <f>IF($S1947="","",INDEX(Skjermingsrenter!$A$6:$A$35,$C1947))</f>
        <v/>
      </c>
      <c r="H1947" s="18" t="str">
        <f>IF($S1947="","",INDEX(Transjer!$D$6:$D$125,$B1947))</f>
        <v/>
      </c>
      <c r="I1947" s="18" t="str">
        <f>IF($S1947="","",INDEX(Transjer!$E$6:$E$125,$B1947))</f>
        <v/>
      </c>
      <c r="J1947" s="19" t="str">
        <f>IF($S1947="","",INDEX(Skjermingsrenter!$B$6:$B$35,$C1947))</f>
        <v/>
      </c>
      <c r="K1947" s="20" t="str">
        <f t="shared" si="241"/>
        <v/>
      </c>
      <c r="L1947" s="21" t="str">
        <f>IF($S1947="","",IF($G1947&lt;YEAR($F1947),0,$H1947*SUMIFS(Utbytter!$D$6:$D$1005,Utbytter!$A$6:$A$1005,$E1947,Utbytter!$B$6:$B$1005,"&gt;="&amp;$K1947,Utbytter!$B$6:$B$1005,"&lt;="&amp;DATE($G1947,12,31))))</f>
        <v/>
      </c>
      <c r="M1947" s="21" t="str">
        <f t="shared" si="247"/>
        <v/>
      </c>
      <c r="N1947" s="21" t="str">
        <f t="shared" si="242"/>
        <v/>
      </c>
      <c r="O1947" s="21" t="str">
        <f t="shared" si="243"/>
        <v/>
      </c>
      <c r="P1947" s="21" t="str">
        <f t="shared" si="244"/>
        <v/>
      </c>
      <c r="Q1947" s="21" t="str">
        <f t="shared" si="245"/>
        <v/>
      </c>
      <c r="R1947" s="21" t="str">
        <f t="shared" si="246"/>
        <v/>
      </c>
      <c r="S1947" s="7" t="str">
        <f>IF(ROW()-5&lt;=Kontroll!$B$8,1,"")</f>
        <v/>
      </c>
    </row>
    <row r="1948" spans="1:19" x14ac:dyDescent="0.2">
      <c r="A1948" s="7" t="str">
        <f t="shared" si="240"/>
        <v/>
      </c>
      <c r="B1948" s="7" t="str">
        <f>IF($S1948="","",INT(($A1948-1)/Kontroll!$B$6)+1)</f>
        <v/>
      </c>
      <c r="C1948" s="7" t="str">
        <f>IF($S1948="","",MOD($A1948-1,Kontroll!$B$6)+1)</f>
        <v/>
      </c>
      <c r="D1948" s="15" t="str">
        <f>IF($S1948="","",INDEX(Transjer!$A$6:$A$125,$B1948))</f>
        <v/>
      </c>
      <c r="E1948" s="15" t="str">
        <f>IF($S1948="","",INDEX(Transjer!$B$6:$B$125,$B1948))</f>
        <v/>
      </c>
      <c r="F1948" s="16" t="str">
        <f>IF($S1948="","",INDEX(Transjer!$C$6:$C$125,$B1948))</f>
        <v/>
      </c>
      <c r="G1948" s="17" t="str">
        <f>IF($S1948="","",INDEX(Skjermingsrenter!$A$6:$A$35,$C1948))</f>
        <v/>
      </c>
      <c r="H1948" s="18" t="str">
        <f>IF($S1948="","",INDEX(Transjer!$D$6:$D$125,$B1948))</f>
        <v/>
      </c>
      <c r="I1948" s="18" t="str">
        <f>IF($S1948="","",INDEX(Transjer!$E$6:$E$125,$B1948))</f>
        <v/>
      </c>
      <c r="J1948" s="19" t="str">
        <f>IF($S1948="","",INDEX(Skjermingsrenter!$B$6:$B$35,$C1948))</f>
        <v/>
      </c>
      <c r="K1948" s="20" t="str">
        <f t="shared" si="241"/>
        <v/>
      </c>
      <c r="L1948" s="21" t="str">
        <f>IF($S1948="","",IF($G1948&lt;YEAR($F1948),0,$H1948*SUMIFS(Utbytter!$D$6:$D$1005,Utbytter!$A$6:$A$1005,$E1948,Utbytter!$B$6:$B$1005,"&gt;="&amp;$K1948,Utbytter!$B$6:$B$1005,"&lt;="&amp;DATE($G1948,12,31))))</f>
        <v/>
      </c>
      <c r="M1948" s="21" t="str">
        <f t="shared" si="247"/>
        <v/>
      </c>
      <c r="N1948" s="21" t="str">
        <f t="shared" si="242"/>
        <v/>
      </c>
      <c r="O1948" s="21" t="str">
        <f t="shared" si="243"/>
        <v/>
      </c>
      <c r="P1948" s="21" t="str">
        <f t="shared" si="244"/>
        <v/>
      </c>
      <c r="Q1948" s="21" t="str">
        <f t="shared" si="245"/>
        <v/>
      </c>
      <c r="R1948" s="21" t="str">
        <f t="shared" si="246"/>
        <v/>
      </c>
      <c r="S1948" s="7" t="str">
        <f>IF(ROW()-5&lt;=Kontroll!$B$8,1,"")</f>
        <v/>
      </c>
    </row>
    <row r="1949" spans="1:19" x14ac:dyDescent="0.2">
      <c r="A1949" s="7" t="str">
        <f t="shared" si="240"/>
        <v/>
      </c>
      <c r="B1949" s="7" t="str">
        <f>IF($S1949="","",INT(($A1949-1)/Kontroll!$B$6)+1)</f>
        <v/>
      </c>
      <c r="C1949" s="7" t="str">
        <f>IF($S1949="","",MOD($A1949-1,Kontroll!$B$6)+1)</f>
        <v/>
      </c>
      <c r="D1949" s="15" t="str">
        <f>IF($S1949="","",INDEX(Transjer!$A$6:$A$125,$B1949))</f>
        <v/>
      </c>
      <c r="E1949" s="15" t="str">
        <f>IF($S1949="","",INDEX(Transjer!$B$6:$B$125,$B1949))</f>
        <v/>
      </c>
      <c r="F1949" s="16" t="str">
        <f>IF($S1949="","",INDEX(Transjer!$C$6:$C$125,$B1949))</f>
        <v/>
      </c>
      <c r="G1949" s="17" t="str">
        <f>IF($S1949="","",INDEX(Skjermingsrenter!$A$6:$A$35,$C1949))</f>
        <v/>
      </c>
      <c r="H1949" s="18" t="str">
        <f>IF($S1949="","",INDEX(Transjer!$D$6:$D$125,$B1949))</f>
        <v/>
      </c>
      <c r="I1949" s="18" t="str">
        <f>IF($S1949="","",INDEX(Transjer!$E$6:$E$125,$B1949))</f>
        <v/>
      </c>
      <c r="J1949" s="19" t="str">
        <f>IF($S1949="","",INDEX(Skjermingsrenter!$B$6:$B$35,$C1949))</f>
        <v/>
      </c>
      <c r="K1949" s="20" t="str">
        <f t="shared" si="241"/>
        <v/>
      </c>
      <c r="L1949" s="21" t="str">
        <f>IF($S1949="","",IF($G1949&lt;YEAR($F1949),0,$H1949*SUMIFS(Utbytter!$D$6:$D$1005,Utbytter!$A$6:$A$1005,$E1949,Utbytter!$B$6:$B$1005,"&gt;="&amp;$K1949,Utbytter!$B$6:$B$1005,"&lt;="&amp;DATE($G1949,12,31))))</f>
        <v/>
      </c>
      <c r="M1949" s="21" t="str">
        <f t="shared" si="247"/>
        <v/>
      </c>
      <c r="N1949" s="21" t="str">
        <f t="shared" si="242"/>
        <v/>
      </c>
      <c r="O1949" s="21" t="str">
        <f t="shared" si="243"/>
        <v/>
      </c>
      <c r="P1949" s="21" t="str">
        <f t="shared" si="244"/>
        <v/>
      </c>
      <c r="Q1949" s="21" t="str">
        <f t="shared" si="245"/>
        <v/>
      </c>
      <c r="R1949" s="21" t="str">
        <f t="shared" si="246"/>
        <v/>
      </c>
      <c r="S1949" s="7" t="str">
        <f>IF(ROW()-5&lt;=Kontroll!$B$8,1,"")</f>
        <v/>
      </c>
    </row>
    <row r="1950" spans="1:19" x14ac:dyDescent="0.2">
      <c r="A1950" s="7" t="str">
        <f t="shared" si="240"/>
        <v/>
      </c>
      <c r="B1950" s="7" t="str">
        <f>IF($S1950="","",INT(($A1950-1)/Kontroll!$B$6)+1)</f>
        <v/>
      </c>
      <c r="C1950" s="7" t="str">
        <f>IF($S1950="","",MOD($A1950-1,Kontroll!$B$6)+1)</f>
        <v/>
      </c>
      <c r="D1950" s="15" t="str">
        <f>IF($S1950="","",INDEX(Transjer!$A$6:$A$125,$B1950))</f>
        <v/>
      </c>
      <c r="E1950" s="15" t="str">
        <f>IF($S1950="","",INDEX(Transjer!$B$6:$B$125,$B1950))</f>
        <v/>
      </c>
      <c r="F1950" s="16" t="str">
        <f>IF($S1950="","",INDEX(Transjer!$C$6:$C$125,$B1950))</f>
        <v/>
      </c>
      <c r="G1950" s="17" t="str">
        <f>IF($S1950="","",INDEX(Skjermingsrenter!$A$6:$A$35,$C1950))</f>
        <v/>
      </c>
      <c r="H1950" s="18" t="str">
        <f>IF($S1950="","",INDEX(Transjer!$D$6:$D$125,$B1950))</f>
        <v/>
      </c>
      <c r="I1950" s="18" t="str">
        <f>IF($S1950="","",INDEX(Transjer!$E$6:$E$125,$B1950))</f>
        <v/>
      </c>
      <c r="J1950" s="19" t="str">
        <f>IF($S1950="","",INDEX(Skjermingsrenter!$B$6:$B$35,$C1950))</f>
        <v/>
      </c>
      <c r="K1950" s="20" t="str">
        <f t="shared" si="241"/>
        <v/>
      </c>
      <c r="L1950" s="21" t="str">
        <f>IF($S1950="","",IF($G1950&lt;YEAR($F1950),0,$H1950*SUMIFS(Utbytter!$D$6:$D$1005,Utbytter!$A$6:$A$1005,$E1950,Utbytter!$B$6:$B$1005,"&gt;="&amp;$K1950,Utbytter!$B$6:$B$1005,"&lt;="&amp;DATE($G1950,12,31))))</f>
        <v/>
      </c>
      <c r="M1950" s="21" t="str">
        <f t="shared" si="247"/>
        <v/>
      </c>
      <c r="N1950" s="21" t="str">
        <f t="shared" si="242"/>
        <v/>
      </c>
      <c r="O1950" s="21" t="str">
        <f t="shared" si="243"/>
        <v/>
      </c>
      <c r="P1950" s="21" t="str">
        <f t="shared" si="244"/>
        <v/>
      </c>
      <c r="Q1950" s="21" t="str">
        <f t="shared" si="245"/>
        <v/>
      </c>
      <c r="R1950" s="21" t="str">
        <f t="shared" si="246"/>
        <v/>
      </c>
      <c r="S1950" s="7" t="str">
        <f>IF(ROW()-5&lt;=Kontroll!$B$8,1,"")</f>
        <v/>
      </c>
    </row>
    <row r="1951" spans="1:19" x14ac:dyDescent="0.2">
      <c r="A1951" s="7" t="str">
        <f t="shared" si="240"/>
        <v/>
      </c>
      <c r="B1951" s="7" t="str">
        <f>IF($S1951="","",INT(($A1951-1)/Kontroll!$B$6)+1)</f>
        <v/>
      </c>
      <c r="C1951" s="7" t="str">
        <f>IF($S1951="","",MOD($A1951-1,Kontroll!$B$6)+1)</f>
        <v/>
      </c>
      <c r="D1951" s="15" t="str">
        <f>IF($S1951="","",INDEX(Transjer!$A$6:$A$125,$B1951))</f>
        <v/>
      </c>
      <c r="E1951" s="15" t="str">
        <f>IF($S1951="","",INDEX(Transjer!$B$6:$B$125,$B1951))</f>
        <v/>
      </c>
      <c r="F1951" s="16" t="str">
        <f>IF($S1951="","",INDEX(Transjer!$C$6:$C$125,$B1951))</f>
        <v/>
      </c>
      <c r="G1951" s="17" t="str">
        <f>IF($S1951="","",INDEX(Skjermingsrenter!$A$6:$A$35,$C1951))</f>
        <v/>
      </c>
      <c r="H1951" s="18" t="str">
        <f>IF($S1951="","",INDEX(Transjer!$D$6:$D$125,$B1951))</f>
        <v/>
      </c>
      <c r="I1951" s="18" t="str">
        <f>IF($S1951="","",INDEX(Transjer!$E$6:$E$125,$B1951))</f>
        <v/>
      </c>
      <c r="J1951" s="19" t="str">
        <f>IF($S1951="","",INDEX(Skjermingsrenter!$B$6:$B$35,$C1951))</f>
        <v/>
      </c>
      <c r="K1951" s="20" t="str">
        <f t="shared" si="241"/>
        <v/>
      </c>
      <c r="L1951" s="21" t="str">
        <f>IF($S1951="","",IF($G1951&lt;YEAR($F1951),0,$H1951*SUMIFS(Utbytter!$D$6:$D$1005,Utbytter!$A$6:$A$1005,$E1951,Utbytter!$B$6:$B$1005,"&gt;="&amp;$K1951,Utbytter!$B$6:$B$1005,"&lt;="&amp;DATE($G1951,12,31))))</f>
        <v/>
      </c>
      <c r="M1951" s="21" t="str">
        <f t="shared" si="247"/>
        <v/>
      </c>
      <c r="N1951" s="21" t="str">
        <f t="shared" si="242"/>
        <v/>
      </c>
      <c r="O1951" s="21" t="str">
        <f t="shared" si="243"/>
        <v/>
      </c>
      <c r="P1951" s="21" t="str">
        <f t="shared" si="244"/>
        <v/>
      </c>
      <c r="Q1951" s="21" t="str">
        <f t="shared" si="245"/>
        <v/>
      </c>
      <c r="R1951" s="21" t="str">
        <f t="shared" si="246"/>
        <v/>
      </c>
      <c r="S1951" s="7" t="str">
        <f>IF(ROW()-5&lt;=Kontroll!$B$8,1,"")</f>
        <v/>
      </c>
    </row>
    <row r="1952" spans="1:19" x14ac:dyDescent="0.2">
      <c r="A1952" s="7" t="str">
        <f t="shared" si="240"/>
        <v/>
      </c>
      <c r="B1952" s="7" t="str">
        <f>IF($S1952="","",INT(($A1952-1)/Kontroll!$B$6)+1)</f>
        <v/>
      </c>
      <c r="C1952" s="7" t="str">
        <f>IF($S1952="","",MOD($A1952-1,Kontroll!$B$6)+1)</f>
        <v/>
      </c>
      <c r="D1952" s="15" t="str">
        <f>IF($S1952="","",INDEX(Transjer!$A$6:$A$125,$B1952))</f>
        <v/>
      </c>
      <c r="E1952" s="15" t="str">
        <f>IF($S1952="","",INDEX(Transjer!$B$6:$B$125,$B1952))</f>
        <v/>
      </c>
      <c r="F1952" s="16" t="str">
        <f>IF($S1952="","",INDEX(Transjer!$C$6:$C$125,$B1952))</f>
        <v/>
      </c>
      <c r="G1952" s="17" t="str">
        <f>IF($S1952="","",INDEX(Skjermingsrenter!$A$6:$A$35,$C1952))</f>
        <v/>
      </c>
      <c r="H1952" s="18" t="str">
        <f>IF($S1952="","",INDEX(Transjer!$D$6:$D$125,$B1952))</f>
        <v/>
      </c>
      <c r="I1952" s="18" t="str">
        <f>IF($S1952="","",INDEX(Transjer!$E$6:$E$125,$B1952))</f>
        <v/>
      </c>
      <c r="J1952" s="19" t="str">
        <f>IF($S1952="","",INDEX(Skjermingsrenter!$B$6:$B$35,$C1952))</f>
        <v/>
      </c>
      <c r="K1952" s="20" t="str">
        <f t="shared" si="241"/>
        <v/>
      </c>
      <c r="L1952" s="21" t="str">
        <f>IF($S1952="","",IF($G1952&lt;YEAR($F1952),0,$H1952*SUMIFS(Utbytter!$D$6:$D$1005,Utbytter!$A$6:$A$1005,$E1952,Utbytter!$B$6:$B$1005,"&gt;="&amp;$K1952,Utbytter!$B$6:$B$1005,"&lt;="&amp;DATE($G1952,12,31))))</f>
        <v/>
      </c>
      <c r="M1952" s="21" t="str">
        <f t="shared" si="247"/>
        <v/>
      </c>
      <c r="N1952" s="21" t="str">
        <f t="shared" si="242"/>
        <v/>
      </c>
      <c r="O1952" s="21" t="str">
        <f t="shared" si="243"/>
        <v/>
      </c>
      <c r="P1952" s="21" t="str">
        <f t="shared" si="244"/>
        <v/>
      </c>
      <c r="Q1952" s="21" t="str">
        <f t="shared" si="245"/>
        <v/>
      </c>
      <c r="R1952" s="21" t="str">
        <f t="shared" si="246"/>
        <v/>
      </c>
      <c r="S1952" s="7" t="str">
        <f>IF(ROW()-5&lt;=Kontroll!$B$8,1,"")</f>
        <v/>
      </c>
    </row>
    <row r="1953" spans="1:19" x14ac:dyDescent="0.2">
      <c r="A1953" s="7" t="str">
        <f t="shared" si="240"/>
        <v/>
      </c>
      <c r="B1953" s="7" t="str">
        <f>IF($S1953="","",INT(($A1953-1)/Kontroll!$B$6)+1)</f>
        <v/>
      </c>
      <c r="C1953" s="7" t="str">
        <f>IF($S1953="","",MOD($A1953-1,Kontroll!$B$6)+1)</f>
        <v/>
      </c>
      <c r="D1953" s="15" t="str">
        <f>IF($S1953="","",INDEX(Transjer!$A$6:$A$125,$B1953))</f>
        <v/>
      </c>
      <c r="E1953" s="15" t="str">
        <f>IF($S1953="","",INDEX(Transjer!$B$6:$B$125,$B1953))</f>
        <v/>
      </c>
      <c r="F1953" s="16" t="str">
        <f>IF($S1953="","",INDEX(Transjer!$C$6:$C$125,$B1953))</f>
        <v/>
      </c>
      <c r="G1953" s="17" t="str">
        <f>IF($S1953="","",INDEX(Skjermingsrenter!$A$6:$A$35,$C1953))</f>
        <v/>
      </c>
      <c r="H1953" s="18" t="str">
        <f>IF($S1953="","",INDEX(Transjer!$D$6:$D$125,$B1953))</f>
        <v/>
      </c>
      <c r="I1953" s="18" t="str">
        <f>IF($S1953="","",INDEX(Transjer!$E$6:$E$125,$B1953))</f>
        <v/>
      </c>
      <c r="J1953" s="19" t="str">
        <f>IF($S1953="","",INDEX(Skjermingsrenter!$B$6:$B$35,$C1953))</f>
        <v/>
      </c>
      <c r="K1953" s="20" t="str">
        <f t="shared" si="241"/>
        <v/>
      </c>
      <c r="L1953" s="21" t="str">
        <f>IF($S1953="","",IF($G1953&lt;YEAR($F1953),0,$H1953*SUMIFS(Utbytter!$D$6:$D$1005,Utbytter!$A$6:$A$1005,$E1953,Utbytter!$B$6:$B$1005,"&gt;="&amp;$K1953,Utbytter!$B$6:$B$1005,"&lt;="&amp;DATE($G1953,12,31))))</f>
        <v/>
      </c>
      <c r="M1953" s="21" t="str">
        <f t="shared" si="247"/>
        <v/>
      </c>
      <c r="N1953" s="21" t="str">
        <f t="shared" si="242"/>
        <v/>
      </c>
      <c r="O1953" s="21" t="str">
        <f t="shared" si="243"/>
        <v/>
      </c>
      <c r="P1953" s="21" t="str">
        <f t="shared" si="244"/>
        <v/>
      </c>
      <c r="Q1953" s="21" t="str">
        <f t="shared" si="245"/>
        <v/>
      </c>
      <c r="R1953" s="21" t="str">
        <f t="shared" si="246"/>
        <v/>
      </c>
      <c r="S1953" s="7" t="str">
        <f>IF(ROW()-5&lt;=Kontroll!$B$8,1,"")</f>
        <v/>
      </c>
    </row>
    <row r="1954" spans="1:19" x14ac:dyDescent="0.2">
      <c r="A1954" s="7" t="str">
        <f t="shared" si="240"/>
        <v/>
      </c>
      <c r="B1954" s="7" t="str">
        <f>IF($S1954="","",INT(($A1954-1)/Kontroll!$B$6)+1)</f>
        <v/>
      </c>
      <c r="C1954" s="7" t="str">
        <f>IF($S1954="","",MOD($A1954-1,Kontroll!$B$6)+1)</f>
        <v/>
      </c>
      <c r="D1954" s="15" t="str">
        <f>IF($S1954="","",INDEX(Transjer!$A$6:$A$125,$B1954))</f>
        <v/>
      </c>
      <c r="E1954" s="15" t="str">
        <f>IF($S1954="","",INDEX(Transjer!$B$6:$B$125,$B1954))</f>
        <v/>
      </c>
      <c r="F1954" s="16" t="str">
        <f>IF($S1954="","",INDEX(Transjer!$C$6:$C$125,$B1954))</f>
        <v/>
      </c>
      <c r="G1954" s="17" t="str">
        <f>IF($S1954="","",INDEX(Skjermingsrenter!$A$6:$A$35,$C1954))</f>
        <v/>
      </c>
      <c r="H1954" s="18" t="str">
        <f>IF($S1954="","",INDEX(Transjer!$D$6:$D$125,$B1954))</f>
        <v/>
      </c>
      <c r="I1954" s="18" t="str">
        <f>IF($S1954="","",INDEX(Transjer!$E$6:$E$125,$B1954))</f>
        <v/>
      </c>
      <c r="J1954" s="19" t="str">
        <f>IF($S1954="","",INDEX(Skjermingsrenter!$B$6:$B$35,$C1954))</f>
        <v/>
      </c>
      <c r="K1954" s="20" t="str">
        <f t="shared" si="241"/>
        <v/>
      </c>
      <c r="L1954" s="21" t="str">
        <f>IF($S1954="","",IF($G1954&lt;YEAR($F1954),0,$H1954*SUMIFS(Utbytter!$D$6:$D$1005,Utbytter!$A$6:$A$1005,$E1954,Utbytter!$B$6:$B$1005,"&gt;="&amp;$K1954,Utbytter!$B$6:$B$1005,"&lt;="&amp;DATE($G1954,12,31))))</f>
        <v/>
      </c>
      <c r="M1954" s="21" t="str">
        <f t="shared" si="247"/>
        <v/>
      </c>
      <c r="N1954" s="21" t="str">
        <f t="shared" si="242"/>
        <v/>
      </c>
      <c r="O1954" s="21" t="str">
        <f t="shared" si="243"/>
        <v/>
      </c>
      <c r="P1954" s="21" t="str">
        <f t="shared" si="244"/>
        <v/>
      </c>
      <c r="Q1954" s="21" t="str">
        <f t="shared" si="245"/>
        <v/>
      </c>
      <c r="R1954" s="21" t="str">
        <f t="shared" si="246"/>
        <v/>
      </c>
      <c r="S1954" s="7" t="str">
        <f>IF(ROW()-5&lt;=Kontroll!$B$8,1,"")</f>
        <v/>
      </c>
    </row>
    <row r="1955" spans="1:19" x14ac:dyDescent="0.2">
      <c r="A1955" s="7" t="str">
        <f t="shared" si="240"/>
        <v/>
      </c>
      <c r="B1955" s="7" t="str">
        <f>IF($S1955="","",INT(($A1955-1)/Kontroll!$B$6)+1)</f>
        <v/>
      </c>
      <c r="C1955" s="7" t="str">
        <f>IF($S1955="","",MOD($A1955-1,Kontroll!$B$6)+1)</f>
        <v/>
      </c>
      <c r="D1955" s="15" t="str">
        <f>IF($S1955="","",INDEX(Transjer!$A$6:$A$125,$B1955))</f>
        <v/>
      </c>
      <c r="E1955" s="15" t="str">
        <f>IF($S1955="","",INDEX(Transjer!$B$6:$B$125,$B1955))</f>
        <v/>
      </c>
      <c r="F1955" s="16" t="str">
        <f>IF($S1955="","",INDEX(Transjer!$C$6:$C$125,$B1955))</f>
        <v/>
      </c>
      <c r="G1955" s="17" t="str">
        <f>IF($S1955="","",INDEX(Skjermingsrenter!$A$6:$A$35,$C1955))</f>
        <v/>
      </c>
      <c r="H1955" s="18" t="str">
        <f>IF($S1955="","",INDEX(Transjer!$D$6:$D$125,$B1955))</f>
        <v/>
      </c>
      <c r="I1955" s="18" t="str">
        <f>IF($S1955="","",INDEX(Transjer!$E$6:$E$125,$B1955))</f>
        <v/>
      </c>
      <c r="J1955" s="19" t="str">
        <f>IF($S1955="","",INDEX(Skjermingsrenter!$B$6:$B$35,$C1955))</f>
        <v/>
      </c>
      <c r="K1955" s="20" t="str">
        <f t="shared" si="241"/>
        <v/>
      </c>
      <c r="L1955" s="21" t="str">
        <f>IF($S1955="","",IF($G1955&lt;YEAR($F1955),0,$H1955*SUMIFS(Utbytter!$D$6:$D$1005,Utbytter!$A$6:$A$1005,$E1955,Utbytter!$B$6:$B$1005,"&gt;="&amp;$K1955,Utbytter!$B$6:$B$1005,"&lt;="&amp;DATE($G1955,12,31))))</f>
        <v/>
      </c>
      <c r="M1955" s="21" t="str">
        <f t="shared" si="247"/>
        <v/>
      </c>
      <c r="N1955" s="21" t="str">
        <f t="shared" si="242"/>
        <v/>
      </c>
      <c r="O1955" s="21" t="str">
        <f t="shared" si="243"/>
        <v/>
      </c>
      <c r="P1955" s="21" t="str">
        <f t="shared" si="244"/>
        <v/>
      </c>
      <c r="Q1955" s="21" t="str">
        <f t="shared" si="245"/>
        <v/>
      </c>
      <c r="R1955" s="21" t="str">
        <f t="shared" si="246"/>
        <v/>
      </c>
      <c r="S1955" s="7" t="str">
        <f>IF(ROW()-5&lt;=Kontroll!$B$8,1,"")</f>
        <v/>
      </c>
    </row>
    <row r="1956" spans="1:19" x14ac:dyDescent="0.2">
      <c r="A1956" s="7" t="str">
        <f t="shared" si="240"/>
        <v/>
      </c>
      <c r="B1956" s="7" t="str">
        <f>IF($S1956="","",INT(($A1956-1)/Kontroll!$B$6)+1)</f>
        <v/>
      </c>
      <c r="C1956" s="7" t="str">
        <f>IF($S1956="","",MOD($A1956-1,Kontroll!$B$6)+1)</f>
        <v/>
      </c>
      <c r="D1956" s="15" t="str">
        <f>IF($S1956="","",INDEX(Transjer!$A$6:$A$125,$B1956))</f>
        <v/>
      </c>
      <c r="E1956" s="15" t="str">
        <f>IF($S1956="","",INDEX(Transjer!$B$6:$B$125,$B1956))</f>
        <v/>
      </c>
      <c r="F1956" s="16" t="str">
        <f>IF($S1956="","",INDEX(Transjer!$C$6:$C$125,$B1956))</f>
        <v/>
      </c>
      <c r="G1956" s="17" t="str">
        <f>IF($S1956="","",INDEX(Skjermingsrenter!$A$6:$A$35,$C1956))</f>
        <v/>
      </c>
      <c r="H1956" s="18" t="str">
        <f>IF($S1956="","",INDEX(Transjer!$D$6:$D$125,$B1956))</f>
        <v/>
      </c>
      <c r="I1956" s="18" t="str">
        <f>IF($S1956="","",INDEX(Transjer!$E$6:$E$125,$B1956))</f>
        <v/>
      </c>
      <c r="J1956" s="19" t="str">
        <f>IF($S1956="","",INDEX(Skjermingsrenter!$B$6:$B$35,$C1956))</f>
        <v/>
      </c>
      <c r="K1956" s="20" t="str">
        <f t="shared" si="241"/>
        <v/>
      </c>
      <c r="L1956" s="21" t="str">
        <f>IF($S1956="","",IF($G1956&lt;YEAR($F1956),0,$H1956*SUMIFS(Utbytter!$D$6:$D$1005,Utbytter!$A$6:$A$1005,$E1956,Utbytter!$B$6:$B$1005,"&gt;="&amp;$K1956,Utbytter!$B$6:$B$1005,"&lt;="&amp;DATE($G1956,12,31))))</f>
        <v/>
      </c>
      <c r="M1956" s="21" t="str">
        <f t="shared" si="247"/>
        <v/>
      </c>
      <c r="N1956" s="21" t="str">
        <f t="shared" si="242"/>
        <v/>
      </c>
      <c r="O1956" s="21" t="str">
        <f t="shared" si="243"/>
        <v/>
      </c>
      <c r="P1956" s="21" t="str">
        <f t="shared" si="244"/>
        <v/>
      </c>
      <c r="Q1956" s="21" t="str">
        <f t="shared" si="245"/>
        <v/>
      </c>
      <c r="R1956" s="21" t="str">
        <f t="shared" si="246"/>
        <v/>
      </c>
      <c r="S1956" s="7" t="str">
        <f>IF(ROW()-5&lt;=Kontroll!$B$8,1,"")</f>
        <v/>
      </c>
    </row>
    <row r="1957" spans="1:19" x14ac:dyDescent="0.2">
      <c r="A1957" s="7" t="str">
        <f t="shared" si="240"/>
        <v/>
      </c>
      <c r="B1957" s="7" t="str">
        <f>IF($S1957="","",INT(($A1957-1)/Kontroll!$B$6)+1)</f>
        <v/>
      </c>
      <c r="C1957" s="7" t="str">
        <f>IF($S1957="","",MOD($A1957-1,Kontroll!$B$6)+1)</f>
        <v/>
      </c>
      <c r="D1957" s="15" t="str">
        <f>IF($S1957="","",INDEX(Transjer!$A$6:$A$125,$B1957))</f>
        <v/>
      </c>
      <c r="E1957" s="15" t="str">
        <f>IF($S1957="","",INDEX(Transjer!$B$6:$B$125,$B1957))</f>
        <v/>
      </c>
      <c r="F1957" s="16" t="str">
        <f>IF($S1957="","",INDEX(Transjer!$C$6:$C$125,$B1957))</f>
        <v/>
      </c>
      <c r="G1957" s="17" t="str">
        <f>IF($S1957="","",INDEX(Skjermingsrenter!$A$6:$A$35,$C1957))</f>
        <v/>
      </c>
      <c r="H1957" s="18" t="str">
        <f>IF($S1957="","",INDEX(Transjer!$D$6:$D$125,$B1957))</f>
        <v/>
      </c>
      <c r="I1957" s="18" t="str">
        <f>IF($S1957="","",INDEX(Transjer!$E$6:$E$125,$B1957))</f>
        <v/>
      </c>
      <c r="J1957" s="19" t="str">
        <f>IF($S1957="","",INDEX(Skjermingsrenter!$B$6:$B$35,$C1957))</f>
        <v/>
      </c>
      <c r="K1957" s="20" t="str">
        <f t="shared" si="241"/>
        <v/>
      </c>
      <c r="L1957" s="21" t="str">
        <f>IF($S1957="","",IF($G1957&lt;YEAR($F1957),0,$H1957*SUMIFS(Utbytter!$D$6:$D$1005,Utbytter!$A$6:$A$1005,$E1957,Utbytter!$B$6:$B$1005,"&gt;="&amp;$K1957,Utbytter!$B$6:$B$1005,"&lt;="&amp;DATE($G1957,12,31))))</f>
        <v/>
      </c>
      <c r="M1957" s="21" t="str">
        <f t="shared" si="247"/>
        <v/>
      </c>
      <c r="N1957" s="21" t="str">
        <f t="shared" si="242"/>
        <v/>
      </c>
      <c r="O1957" s="21" t="str">
        <f t="shared" si="243"/>
        <v/>
      </c>
      <c r="P1957" s="21" t="str">
        <f t="shared" si="244"/>
        <v/>
      </c>
      <c r="Q1957" s="21" t="str">
        <f t="shared" si="245"/>
        <v/>
      </c>
      <c r="R1957" s="21" t="str">
        <f t="shared" si="246"/>
        <v/>
      </c>
      <c r="S1957" s="7" t="str">
        <f>IF(ROW()-5&lt;=Kontroll!$B$8,1,"")</f>
        <v/>
      </c>
    </row>
    <row r="1958" spans="1:19" x14ac:dyDescent="0.2">
      <c r="A1958" s="7" t="str">
        <f t="shared" si="240"/>
        <v/>
      </c>
      <c r="B1958" s="7" t="str">
        <f>IF($S1958="","",INT(($A1958-1)/Kontroll!$B$6)+1)</f>
        <v/>
      </c>
      <c r="C1958" s="7" t="str">
        <f>IF($S1958="","",MOD($A1958-1,Kontroll!$B$6)+1)</f>
        <v/>
      </c>
      <c r="D1958" s="15" t="str">
        <f>IF($S1958="","",INDEX(Transjer!$A$6:$A$125,$B1958))</f>
        <v/>
      </c>
      <c r="E1958" s="15" t="str">
        <f>IF($S1958="","",INDEX(Transjer!$B$6:$B$125,$B1958))</f>
        <v/>
      </c>
      <c r="F1958" s="16" t="str">
        <f>IF($S1958="","",INDEX(Transjer!$C$6:$C$125,$B1958))</f>
        <v/>
      </c>
      <c r="G1958" s="17" t="str">
        <f>IF($S1958="","",INDEX(Skjermingsrenter!$A$6:$A$35,$C1958))</f>
        <v/>
      </c>
      <c r="H1958" s="18" t="str">
        <f>IF($S1958="","",INDEX(Transjer!$D$6:$D$125,$B1958))</f>
        <v/>
      </c>
      <c r="I1958" s="18" t="str">
        <f>IF($S1958="","",INDEX(Transjer!$E$6:$E$125,$B1958))</f>
        <v/>
      </c>
      <c r="J1958" s="19" t="str">
        <f>IF($S1958="","",INDEX(Skjermingsrenter!$B$6:$B$35,$C1958))</f>
        <v/>
      </c>
      <c r="K1958" s="20" t="str">
        <f t="shared" si="241"/>
        <v/>
      </c>
      <c r="L1958" s="21" t="str">
        <f>IF($S1958="","",IF($G1958&lt;YEAR($F1958),0,$H1958*SUMIFS(Utbytter!$D$6:$D$1005,Utbytter!$A$6:$A$1005,$E1958,Utbytter!$B$6:$B$1005,"&gt;="&amp;$K1958,Utbytter!$B$6:$B$1005,"&lt;="&amp;DATE($G1958,12,31))))</f>
        <v/>
      </c>
      <c r="M1958" s="21" t="str">
        <f t="shared" si="247"/>
        <v/>
      </c>
      <c r="N1958" s="21" t="str">
        <f t="shared" si="242"/>
        <v/>
      </c>
      <c r="O1958" s="21" t="str">
        <f t="shared" si="243"/>
        <v/>
      </c>
      <c r="P1958" s="21" t="str">
        <f t="shared" si="244"/>
        <v/>
      </c>
      <c r="Q1958" s="21" t="str">
        <f t="shared" si="245"/>
        <v/>
      </c>
      <c r="R1958" s="21" t="str">
        <f t="shared" si="246"/>
        <v/>
      </c>
      <c r="S1958" s="7" t="str">
        <f>IF(ROW()-5&lt;=Kontroll!$B$8,1,"")</f>
        <v/>
      </c>
    </row>
    <row r="1959" spans="1:19" x14ac:dyDescent="0.2">
      <c r="A1959" s="7" t="str">
        <f t="shared" si="240"/>
        <v/>
      </c>
      <c r="B1959" s="7" t="str">
        <f>IF($S1959="","",INT(($A1959-1)/Kontroll!$B$6)+1)</f>
        <v/>
      </c>
      <c r="C1959" s="7" t="str">
        <f>IF($S1959="","",MOD($A1959-1,Kontroll!$B$6)+1)</f>
        <v/>
      </c>
      <c r="D1959" s="15" t="str">
        <f>IF($S1959="","",INDEX(Transjer!$A$6:$A$125,$B1959))</f>
        <v/>
      </c>
      <c r="E1959" s="15" t="str">
        <f>IF($S1959="","",INDEX(Transjer!$B$6:$B$125,$B1959))</f>
        <v/>
      </c>
      <c r="F1959" s="16" t="str">
        <f>IF($S1959="","",INDEX(Transjer!$C$6:$C$125,$B1959))</f>
        <v/>
      </c>
      <c r="G1959" s="17" t="str">
        <f>IF($S1959="","",INDEX(Skjermingsrenter!$A$6:$A$35,$C1959))</f>
        <v/>
      </c>
      <c r="H1959" s="18" t="str">
        <f>IF($S1959="","",INDEX(Transjer!$D$6:$D$125,$B1959))</f>
        <v/>
      </c>
      <c r="I1959" s="18" t="str">
        <f>IF($S1959="","",INDEX(Transjer!$E$6:$E$125,$B1959))</f>
        <v/>
      </c>
      <c r="J1959" s="19" t="str">
        <f>IF($S1959="","",INDEX(Skjermingsrenter!$B$6:$B$35,$C1959))</f>
        <v/>
      </c>
      <c r="K1959" s="20" t="str">
        <f t="shared" si="241"/>
        <v/>
      </c>
      <c r="L1959" s="21" t="str">
        <f>IF($S1959="","",IF($G1959&lt;YEAR($F1959),0,$H1959*SUMIFS(Utbytter!$D$6:$D$1005,Utbytter!$A$6:$A$1005,$E1959,Utbytter!$B$6:$B$1005,"&gt;="&amp;$K1959,Utbytter!$B$6:$B$1005,"&lt;="&amp;DATE($G1959,12,31))))</f>
        <v/>
      </c>
      <c r="M1959" s="21" t="str">
        <f t="shared" si="247"/>
        <v/>
      </c>
      <c r="N1959" s="21" t="str">
        <f t="shared" si="242"/>
        <v/>
      </c>
      <c r="O1959" s="21" t="str">
        <f t="shared" si="243"/>
        <v/>
      </c>
      <c r="P1959" s="21" t="str">
        <f t="shared" si="244"/>
        <v/>
      </c>
      <c r="Q1959" s="21" t="str">
        <f t="shared" si="245"/>
        <v/>
      </c>
      <c r="R1959" s="21" t="str">
        <f t="shared" si="246"/>
        <v/>
      </c>
      <c r="S1959" s="7" t="str">
        <f>IF(ROW()-5&lt;=Kontroll!$B$8,1,"")</f>
        <v/>
      </c>
    </row>
    <row r="1960" spans="1:19" x14ac:dyDescent="0.2">
      <c r="A1960" s="7" t="str">
        <f t="shared" si="240"/>
        <v/>
      </c>
      <c r="B1960" s="7" t="str">
        <f>IF($S1960="","",INT(($A1960-1)/Kontroll!$B$6)+1)</f>
        <v/>
      </c>
      <c r="C1960" s="7" t="str">
        <f>IF($S1960="","",MOD($A1960-1,Kontroll!$B$6)+1)</f>
        <v/>
      </c>
      <c r="D1960" s="15" t="str">
        <f>IF($S1960="","",INDEX(Transjer!$A$6:$A$125,$B1960))</f>
        <v/>
      </c>
      <c r="E1960" s="15" t="str">
        <f>IF($S1960="","",INDEX(Transjer!$B$6:$B$125,$B1960))</f>
        <v/>
      </c>
      <c r="F1960" s="16" t="str">
        <f>IF($S1960="","",INDEX(Transjer!$C$6:$C$125,$B1960))</f>
        <v/>
      </c>
      <c r="G1960" s="17" t="str">
        <f>IF($S1960="","",INDEX(Skjermingsrenter!$A$6:$A$35,$C1960))</f>
        <v/>
      </c>
      <c r="H1960" s="18" t="str">
        <f>IF($S1960="","",INDEX(Transjer!$D$6:$D$125,$B1960))</f>
        <v/>
      </c>
      <c r="I1960" s="18" t="str">
        <f>IF($S1960="","",INDEX(Transjer!$E$6:$E$125,$B1960))</f>
        <v/>
      </c>
      <c r="J1960" s="19" t="str">
        <f>IF($S1960="","",INDEX(Skjermingsrenter!$B$6:$B$35,$C1960))</f>
        <v/>
      </c>
      <c r="K1960" s="20" t="str">
        <f t="shared" si="241"/>
        <v/>
      </c>
      <c r="L1960" s="21" t="str">
        <f>IF($S1960="","",IF($G1960&lt;YEAR($F1960),0,$H1960*SUMIFS(Utbytter!$D$6:$D$1005,Utbytter!$A$6:$A$1005,$E1960,Utbytter!$B$6:$B$1005,"&gt;="&amp;$K1960,Utbytter!$B$6:$B$1005,"&lt;="&amp;DATE($G1960,12,31))))</f>
        <v/>
      </c>
      <c r="M1960" s="21" t="str">
        <f t="shared" si="247"/>
        <v/>
      </c>
      <c r="N1960" s="21" t="str">
        <f t="shared" si="242"/>
        <v/>
      </c>
      <c r="O1960" s="21" t="str">
        <f t="shared" si="243"/>
        <v/>
      </c>
      <c r="P1960" s="21" t="str">
        <f t="shared" si="244"/>
        <v/>
      </c>
      <c r="Q1960" s="21" t="str">
        <f t="shared" si="245"/>
        <v/>
      </c>
      <c r="R1960" s="21" t="str">
        <f t="shared" si="246"/>
        <v/>
      </c>
      <c r="S1960" s="7" t="str">
        <f>IF(ROW()-5&lt;=Kontroll!$B$8,1,"")</f>
        <v/>
      </c>
    </row>
    <row r="1961" spans="1:19" x14ac:dyDescent="0.2">
      <c r="A1961" s="7" t="str">
        <f t="shared" si="240"/>
        <v/>
      </c>
      <c r="B1961" s="7" t="str">
        <f>IF($S1961="","",INT(($A1961-1)/Kontroll!$B$6)+1)</f>
        <v/>
      </c>
      <c r="C1961" s="7" t="str">
        <f>IF($S1961="","",MOD($A1961-1,Kontroll!$B$6)+1)</f>
        <v/>
      </c>
      <c r="D1961" s="15" t="str">
        <f>IF($S1961="","",INDEX(Transjer!$A$6:$A$125,$B1961))</f>
        <v/>
      </c>
      <c r="E1961" s="15" t="str">
        <f>IF($S1961="","",INDEX(Transjer!$B$6:$B$125,$B1961))</f>
        <v/>
      </c>
      <c r="F1961" s="16" t="str">
        <f>IF($S1961="","",INDEX(Transjer!$C$6:$C$125,$B1961))</f>
        <v/>
      </c>
      <c r="G1961" s="17" t="str">
        <f>IF($S1961="","",INDEX(Skjermingsrenter!$A$6:$A$35,$C1961))</f>
        <v/>
      </c>
      <c r="H1961" s="18" t="str">
        <f>IF($S1961="","",INDEX(Transjer!$D$6:$D$125,$B1961))</f>
        <v/>
      </c>
      <c r="I1961" s="18" t="str">
        <f>IF($S1961="","",INDEX(Transjer!$E$6:$E$125,$B1961))</f>
        <v/>
      </c>
      <c r="J1961" s="19" t="str">
        <f>IF($S1961="","",INDEX(Skjermingsrenter!$B$6:$B$35,$C1961))</f>
        <v/>
      </c>
      <c r="K1961" s="20" t="str">
        <f t="shared" si="241"/>
        <v/>
      </c>
      <c r="L1961" s="21" t="str">
        <f>IF($S1961="","",IF($G1961&lt;YEAR($F1961),0,$H1961*SUMIFS(Utbytter!$D$6:$D$1005,Utbytter!$A$6:$A$1005,$E1961,Utbytter!$B$6:$B$1005,"&gt;="&amp;$K1961,Utbytter!$B$6:$B$1005,"&lt;="&amp;DATE($G1961,12,31))))</f>
        <v/>
      </c>
      <c r="M1961" s="21" t="str">
        <f t="shared" si="247"/>
        <v/>
      </c>
      <c r="N1961" s="21" t="str">
        <f t="shared" si="242"/>
        <v/>
      </c>
      <c r="O1961" s="21" t="str">
        <f t="shared" si="243"/>
        <v/>
      </c>
      <c r="P1961" s="21" t="str">
        <f t="shared" si="244"/>
        <v/>
      </c>
      <c r="Q1961" s="21" t="str">
        <f t="shared" si="245"/>
        <v/>
      </c>
      <c r="R1961" s="21" t="str">
        <f t="shared" si="246"/>
        <v/>
      </c>
      <c r="S1961" s="7" t="str">
        <f>IF(ROW()-5&lt;=Kontroll!$B$8,1,"")</f>
        <v/>
      </c>
    </row>
    <row r="1962" spans="1:19" x14ac:dyDescent="0.2">
      <c r="A1962" s="7" t="str">
        <f t="shared" si="240"/>
        <v/>
      </c>
      <c r="B1962" s="7" t="str">
        <f>IF($S1962="","",INT(($A1962-1)/Kontroll!$B$6)+1)</f>
        <v/>
      </c>
      <c r="C1962" s="7" t="str">
        <f>IF($S1962="","",MOD($A1962-1,Kontroll!$B$6)+1)</f>
        <v/>
      </c>
      <c r="D1962" s="15" t="str">
        <f>IF($S1962="","",INDEX(Transjer!$A$6:$A$125,$B1962))</f>
        <v/>
      </c>
      <c r="E1962" s="15" t="str">
        <f>IF($S1962="","",INDEX(Transjer!$B$6:$B$125,$B1962))</f>
        <v/>
      </c>
      <c r="F1962" s="16" t="str">
        <f>IF($S1962="","",INDEX(Transjer!$C$6:$C$125,$B1962))</f>
        <v/>
      </c>
      <c r="G1962" s="17" t="str">
        <f>IF($S1962="","",INDEX(Skjermingsrenter!$A$6:$A$35,$C1962))</f>
        <v/>
      </c>
      <c r="H1962" s="18" t="str">
        <f>IF($S1962="","",INDEX(Transjer!$D$6:$D$125,$B1962))</f>
        <v/>
      </c>
      <c r="I1962" s="18" t="str">
        <f>IF($S1962="","",INDEX(Transjer!$E$6:$E$125,$B1962))</f>
        <v/>
      </c>
      <c r="J1962" s="19" t="str">
        <f>IF($S1962="","",INDEX(Skjermingsrenter!$B$6:$B$35,$C1962))</f>
        <v/>
      </c>
      <c r="K1962" s="20" t="str">
        <f t="shared" si="241"/>
        <v/>
      </c>
      <c r="L1962" s="21" t="str">
        <f>IF($S1962="","",IF($G1962&lt;YEAR($F1962),0,$H1962*SUMIFS(Utbytter!$D$6:$D$1005,Utbytter!$A$6:$A$1005,$E1962,Utbytter!$B$6:$B$1005,"&gt;="&amp;$K1962,Utbytter!$B$6:$B$1005,"&lt;="&amp;DATE($G1962,12,31))))</f>
        <v/>
      </c>
      <c r="M1962" s="21" t="str">
        <f t="shared" si="247"/>
        <v/>
      </c>
      <c r="N1962" s="21" t="str">
        <f t="shared" si="242"/>
        <v/>
      </c>
      <c r="O1962" s="21" t="str">
        <f t="shared" si="243"/>
        <v/>
      </c>
      <c r="P1962" s="21" t="str">
        <f t="shared" si="244"/>
        <v/>
      </c>
      <c r="Q1962" s="21" t="str">
        <f t="shared" si="245"/>
        <v/>
      </c>
      <c r="R1962" s="21" t="str">
        <f t="shared" si="246"/>
        <v/>
      </c>
      <c r="S1962" s="7" t="str">
        <f>IF(ROW()-5&lt;=Kontroll!$B$8,1,"")</f>
        <v/>
      </c>
    </row>
    <row r="1963" spans="1:19" x14ac:dyDescent="0.2">
      <c r="A1963" s="7" t="str">
        <f t="shared" si="240"/>
        <v/>
      </c>
      <c r="B1963" s="7" t="str">
        <f>IF($S1963="","",INT(($A1963-1)/Kontroll!$B$6)+1)</f>
        <v/>
      </c>
      <c r="C1963" s="7" t="str">
        <f>IF($S1963="","",MOD($A1963-1,Kontroll!$B$6)+1)</f>
        <v/>
      </c>
      <c r="D1963" s="15" t="str">
        <f>IF($S1963="","",INDEX(Transjer!$A$6:$A$125,$B1963))</f>
        <v/>
      </c>
      <c r="E1963" s="15" t="str">
        <f>IF($S1963="","",INDEX(Transjer!$B$6:$B$125,$B1963))</f>
        <v/>
      </c>
      <c r="F1963" s="16" t="str">
        <f>IF($S1963="","",INDEX(Transjer!$C$6:$C$125,$B1963))</f>
        <v/>
      </c>
      <c r="G1963" s="17" t="str">
        <f>IF($S1963="","",INDEX(Skjermingsrenter!$A$6:$A$35,$C1963))</f>
        <v/>
      </c>
      <c r="H1963" s="18" t="str">
        <f>IF($S1963="","",INDEX(Transjer!$D$6:$D$125,$B1963))</f>
        <v/>
      </c>
      <c r="I1963" s="18" t="str">
        <f>IF($S1963="","",INDEX(Transjer!$E$6:$E$125,$B1963))</f>
        <v/>
      </c>
      <c r="J1963" s="19" t="str">
        <f>IF($S1963="","",INDEX(Skjermingsrenter!$B$6:$B$35,$C1963))</f>
        <v/>
      </c>
      <c r="K1963" s="20" t="str">
        <f t="shared" si="241"/>
        <v/>
      </c>
      <c r="L1963" s="21" t="str">
        <f>IF($S1963="","",IF($G1963&lt;YEAR($F1963),0,$H1963*SUMIFS(Utbytter!$D$6:$D$1005,Utbytter!$A$6:$A$1005,$E1963,Utbytter!$B$6:$B$1005,"&gt;="&amp;$K1963,Utbytter!$B$6:$B$1005,"&lt;="&amp;DATE($G1963,12,31))))</f>
        <v/>
      </c>
      <c r="M1963" s="21" t="str">
        <f t="shared" si="247"/>
        <v/>
      </c>
      <c r="N1963" s="21" t="str">
        <f t="shared" si="242"/>
        <v/>
      </c>
      <c r="O1963" s="21" t="str">
        <f t="shared" si="243"/>
        <v/>
      </c>
      <c r="P1963" s="21" t="str">
        <f t="shared" si="244"/>
        <v/>
      </c>
      <c r="Q1963" s="21" t="str">
        <f t="shared" si="245"/>
        <v/>
      </c>
      <c r="R1963" s="21" t="str">
        <f t="shared" si="246"/>
        <v/>
      </c>
      <c r="S1963" s="7" t="str">
        <f>IF(ROW()-5&lt;=Kontroll!$B$8,1,"")</f>
        <v/>
      </c>
    </row>
    <row r="1964" spans="1:19" x14ac:dyDescent="0.2">
      <c r="A1964" s="7" t="str">
        <f t="shared" si="240"/>
        <v/>
      </c>
      <c r="B1964" s="7" t="str">
        <f>IF($S1964="","",INT(($A1964-1)/Kontroll!$B$6)+1)</f>
        <v/>
      </c>
      <c r="C1964" s="7" t="str">
        <f>IF($S1964="","",MOD($A1964-1,Kontroll!$B$6)+1)</f>
        <v/>
      </c>
      <c r="D1964" s="15" t="str">
        <f>IF($S1964="","",INDEX(Transjer!$A$6:$A$125,$B1964))</f>
        <v/>
      </c>
      <c r="E1964" s="15" t="str">
        <f>IF($S1964="","",INDEX(Transjer!$B$6:$B$125,$B1964))</f>
        <v/>
      </c>
      <c r="F1964" s="16" t="str">
        <f>IF($S1964="","",INDEX(Transjer!$C$6:$C$125,$B1964))</f>
        <v/>
      </c>
      <c r="G1964" s="17" t="str">
        <f>IF($S1964="","",INDEX(Skjermingsrenter!$A$6:$A$35,$C1964))</f>
        <v/>
      </c>
      <c r="H1964" s="18" t="str">
        <f>IF($S1964="","",INDEX(Transjer!$D$6:$D$125,$B1964))</f>
        <v/>
      </c>
      <c r="I1964" s="18" t="str">
        <f>IF($S1964="","",INDEX(Transjer!$E$6:$E$125,$B1964))</f>
        <v/>
      </c>
      <c r="J1964" s="19" t="str">
        <f>IF($S1964="","",INDEX(Skjermingsrenter!$B$6:$B$35,$C1964))</f>
        <v/>
      </c>
      <c r="K1964" s="20" t="str">
        <f t="shared" si="241"/>
        <v/>
      </c>
      <c r="L1964" s="21" t="str">
        <f>IF($S1964="","",IF($G1964&lt;YEAR($F1964),0,$H1964*SUMIFS(Utbytter!$D$6:$D$1005,Utbytter!$A$6:$A$1005,$E1964,Utbytter!$B$6:$B$1005,"&gt;="&amp;$K1964,Utbytter!$B$6:$B$1005,"&lt;="&amp;DATE($G1964,12,31))))</f>
        <v/>
      </c>
      <c r="M1964" s="21" t="str">
        <f t="shared" si="247"/>
        <v/>
      </c>
      <c r="N1964" s="21" t="str">
        <f t="shared" si="242"/>
        <v/>
      </c>
      <c r="O1964" s="21" t="str">
        <f t="shared" si="243"/>
        <v/>
      </c>
      <c r="P1964" s="21" t="str">
        <f t="shared" si="244"/>
        <v/>
      </c>
      <c r="Q1964" s="21" t="str">
        <f t="shared" si="245"/>
        <v/>
      </c>
      <c r="R1964" s="21" t="str">
        <f t="shared" si="246"/>
        <v/>
      </c>
      <c r="S1964" s="7" t="str">
        <f>IF(ROW()-5&lt;=Kontroll!$B$8,1,"")</f>
        <v/>
      </c>
    </row>
    <row r="1965" spans="1:19" x14ac:dyDescent="0.2">
      <c r="A1965" s="7" t="str">
        <f t="shared" si="240"/>
        <v/>
      </c>
      <c r="B1965" s="7" t="str">
        <f>IF($S1965="","",INT(($A1965-1)/Kontroll!$B$6)+1)</f>
        <v/>
      </c>
      <c r="C1965" s="7" t="str">
        <f>IF($S1965="","",MOD($A1965-1,Kontroll!$B$6)+1)</f>
        <v/>
      </c>
      <c r="D1965" s="15" t="str">
        <f>IF($S1965="","",INDEX(Transjer!$A$6:$A$125,$B1965))</f>
        <v/>
      </c>
      <c r="E1965" s="15" t="str">
        <f>IF($S1965="","",INDEX(Transjer!$B$6:$B$125,$B1965))</f>
        <v/>
      </c>
      <c r="F1965" s="16" t="str">
        <f>IF($S1965="","",INDEX(Transjer!$C$6:$C$125,$B1965))</f>
        <v/>
      </c>
      <c r="G1965" s="17" t="str">
        <f>IF($S1965="","",INDEX(Skjermingsrenter!$A$6:$A$35,$C1965))</f>
        <v/>
      </c>
      <c r="H1965" s="18" t="str">
        <f>IF($S1965="","",INDEX(Transjer!$D$6:$D$125,$B1965))</f>
        <v/>
      </c>
      <c r="I1965" s="18" t="str">
        <f>IF($S1965="","",INDEX(Transjer!$E$6:$E$125,$B1965))</f>
        <v/>
      </c>
      <c r="J1965" s="19" t="str">
        <f>IF($S1965="","",INDEX(Skjermingsrenter!$B$6:$B$35,$C1965))</f>
        <v/>
      </c>
      <c r="K1965" s="20" t="str">
        <f t="shared" si="241"/>
        <v/>
      </c>
      <c r="L1965" s="21" t="str">
        <f>IF($S1965="","",IF($G1965&lt;YEAR($F1965),0,$H1965*SUMIFS(Utbytter!$D$6:$D$1005,Utbytter!$A$6:$A$1005,$E1965,Utbytter!$B$6:$B$1005,"&gt;="&amp;$K1965,Utbytter!$B$6:$B$1005,"&lt;="&amp;DATE($G1965,12,31))))</f>
        <v/>
      </c>
      <c r="M1965" s="21" t="str">
        <f t="shared" si="247"/>
        <v/>
      </c>
      <c r="N1965" s="21" t="str">
        <f t="shared" si="242"/>
        <v/>
      </c>
      <c r="O1965" s="21" t="str">
        <f t="shared" si="243"/>
        <v/>
      </c>
      <c r="P1965" s="21" t="str">
        <f t="shared" si="244"/>
        <v/>
      </c>
      <c r="Q1965" s="21" t="str">
        <f t="shared" si="245"/>
        <v/>
      </c>
      <c r="R1965" s="21" t="str">
        <f t="shared" si="246"/>
        <v/>
      </c>
      <c r="S1965" s="7" t="str">
        <f>IF(ROW()-5&lt;=Kontroll!$B$8,1,"")</f>
        <v/>
      </c>
    </row>
    <row r="1966" spans="1:19" x14ac:dyDescent="0.2">
      <c r="A1966" s="7" t="str">
        <f t="shared" si="240"/>
        <v/>
      </c>
      <c r="B1966" s="7" t="str">
        <f>IF($S1966="","",INT(($A1966-1)/Kontroll!$B$6)+1)</f>
        <v/>
      </c>
      <c r="C1966" s="7" t="str">
        <f>IF($S1966="","",MOD($A1966-1,Kontroll!$B$6)+1)</f>
        <v/>
      </c>
      <c r="D1966" s="15" t="str">
        <f>IF($S1966="","",INDEX(Transjer!$A$6:$A$125,$B1966))</f>
        <v/>
      </c>
      <c r="E1966" s="15" t="str">
        <f>IF($S1966="","",INDEX(Transjer!$B$6:$B$125,$B1966))</f>
        <v/>
      </c>
      <c r="F1966" s="16" t="str">
        <f>IF($S1966="","",INDEX(Transjer!$C$6:$C$125,$B1966))</f>
        <v/>
      </c>
      <c r="G1966" s="17" t="str">
        <f>IF($S1966="","",INDEX(Skjermingsrenter!$A$6:$A$35,$C1966))</f>
        <v/>
      </c>
      <c r="H1966" s="18" t="str">
        <f>IF($S1966="","",INDEX(Transjer!$D$6:$D$125,$B1966))</f>
        <v/>
      </c>
      <c r="I1966" s="18" t="str">
        <f>IF($S1966="","",INDEX(Transjer!$E$6:$E$125,$B1966))</f>
        <v/>
      </c>
      <c r="J1966" s="19" t="str">
        <f>IF($S1966="","",INDEX(Skjermingsrenter!$B$6:$B$35,$C1966))</f>
        <v/>
      </c>
      <c r="K1966" s="20" t="str">
        <f t="shared" si="241"/>
        <v/>
      </c>
      <c r="L1966" s="21" t="str">
        <f>IF($S1966="","",IF($G1966&lt;YEAR($F1966),0,$H1966*SUMIFS(Utbytter!$D$6:$D$1005,Utbytter!$A$6:$A$1005,$E1966,Utbytter!$B$6:$B$1005,"&gt;="&amp;$K1966,Utbytter!$B$6:$B$1005,"&lt;="&amp;DATE($G1966,12,31))))</f>
        <v/>
      </c>
      <c r="M1966" s="21" t="str">
        <f t="shared" si="247"/>
        <v/>
      </c>
      <c r="N1966" s="21" t="str">
        <f t="shared" si="242"/>
        <v/>
      </c>
      <c r="O1966" s="21" t="str">
        <f t="shared" si="243"/>
        <v/>
      </c>
      <c r="P1966" s="21" t="str">
        <f t="shared" si="244"/>
        <v/>
      </c>
      <c r="Q1966" s="21" t="str">
        <f t="shared" si="245"/>
        <v/>
      </c>
      <c r="R1966" s="21" t="str">
        <f t="shared" si="246"/>
        <v/>
      </c>
      <c r="S1966" s="7" t="str">
        <f>IF(ROW()-5&lt;=Kontroll!$B$8,1,"")</f>
        <v/>
      </c>
    </row>
    <row r="1967" spans="1:19" x14ac:dyDescent="0.2">
      <c r="A1967" s="7" t="str">
        <f t="shared" si="240"/>
        <v/>
      </c>
      <c r="B1967" s="7" t="str">
        <f>IF($S1967="","",INT(($A1967-1)/Kontroll!$B$6)+1)</f>
        <v/>
      </c>
      <c r="C1967" s="7" t="str">
        <f>IF($S1967="","",MOD($A1967-1,Kontroll!$B$6)+1)</f>
        <v/>
      </c>
      <c r="D1967" s="15" t="str">
        <f>IF($S1967="","",INDEX(Transjer!$A$6:$A$125,$B1967))</f>
        <v/>
      </c>
      <c r="E1967" s="15" t="str">
        <f>IF($S1967="","",INDEX(Transjer!$B$6:$B$125,$B1967))</f>
        <v/>
      </c>
      <c r="F1967" s="16" t="str">
        <f>IF($S1967="","",INDEX(Transjer!$C$6:$C$125,$B1967))</f>
        <v/>
      </c>
      <c r="G1967" s="17" t="str">
        <f>IF($S1967="","",INDEX(Skjermingsrenter!$A$6:$A$35,$C1967))</f>
        <v/>
      </c>
      <c r="H1967" s="18" t="str">
        <f>IF($S1967="","",INDEX(Transjer!$D$6:$D$125,$B1967))</f>
        <v/>
      </c>
      <c r="I1967" s="18" t="str">
        <f>IF($S1967="","",INDEX(Transjer!$E$6:$E$125,$B1967))</f>
        <v/>
      </c>
      <c r="J1967" s="19" t="str">
        <f>IF($S1967="","",INDEX(Skjermingsrenter!$B$6:$B$35,$C1967))</f>
        <v/>
      </c>
      <c r="K1967" s="20" t="str">
        <f t="shared" si="241"/>
        <v/>
      </c>
      <c r="L1967" s="21" t="str">
        <f>IF($S1967="","",IF($G1967&lt;YEAR($F1967),0,$H1967*SUMIFS(Utbytter!$D$6:$D$1005,Utbytter!$A$6:$A$1005,$E1967,Utbytter!$B$6:$B$1005,"&gt;="&amp;$K1967,Utbytter!$B$6:$B$1005,"&lt;="&amp;DATE($G1967,12,31))))</f>
        <v/>
      </c>
      <c r="M1967" s="21" t="str">
        <f t="shared" si="247"/>
        <v/>
      </c>
      <c r="N1967" s="21" t="str">
        <f t="shared" si="242"/>
        <v/>
      </c>
      <c r="O1967" s="21" t="str">
        <f t="shared" si="243"/>
        <v/>
      </c>
      <c r="P1967" s="21" t="str">
        <f t="shared" si="244"/>
        <v/>
      </c>
      <c r="Q1967" s="21" t="str">
        <f t="shared" si="245"/>
        <v/>
      </c>
      <c r="R1967" s="21" t="str">
        <f t="shared" si="246"/>
        <v/>
      </c>
      <c r="S1967" s="7" t="str">
        <f>IF(ROW()-5&lt;=Kontroll!$B$8,1,"")</f>
        <v/>
      </c>
    </row>
    <row r="1968" spans="1:19" x14ac:dyDescent="0.2">
      <c r="A1968" s="7" t="str">
        <f t="shared" si="240"/>
        <v/>
      </c>
      <c r="B1968" s="7" t="str">
        <f>IF($S1968="","",INT(($A1968-1)/Kontroll!$B$6)+1)</f>
        <v/>
      </c>
      <c r="C1968" s="7" t="str">
        <f>IF($S1968="","",MOD($A1968-1,Kontroll!$B$6)+1)</f>
        <v/>
      </c>
      <c r="D1968" s="15" t="str">
        <f>IF($S1968="","",INDEX(Transjer!$A$6:$A$125,$B1968))</f>
        <v/>
      </c>
      <c r="E1968" s="15" t="str">
        <f>IF($S1968="","",INDEX(Transjer!$B$6:$B$125,$B1968))</f>
        <v/>
      </c>
      <c r="F1968" s="16" t="str">
        <f>IF($S1968="","",INDEX(Transjer!$C$6:$C$125,$B1968))</f>
        <v/>
      </c>
      <c r="G1968" s="17" t="str">
        <f>IF($S1968="","",INDEX(Skjermingsrenter!$A$6:$A$35,$C1968))</f>
        <v/>
      </c>
      <c r="H1968" s="18" t="str">
        <f>IF($S1968="","",INDEX(Transjer!$D$6:$D$125,$B1968))</f>
        <v/>
      </c>
      <c r="I1968" s="18" t="str">
        <f>IF($S1968="","",INDEX(Transjer!$E$6:$E$125,$B1968))</f>
        <v/>
      </c>
      <c r="J1968" s="19" t="str">
        <f>IF($S1968="","",INDEX(Skjermingsrenter!$B$6:$B$35,$C1968))</f>
        <v/>
      </c>
      <c r="K1968" s="20" t="str">
        <f t="shared" si="241"/>
        <v/>
      </c>
      <c r="L1968" s="21" t="str">
        <f>IF($S1968="","",IF($G1968&lt;YEAR($F1968),0,$H1968*SUMIFS(Utbytter!$D$6:$D$1005,Utbytter!$A$6:$A$1005,$E1968,Utbytter!$B$6:$B$1005,"&gt;="&amp;$K1968,Utbytter!$B$6:$B$1005,"&lt;="&amp;DATE($G1968,12,31))))</f>
        <v/>
      </c>
      <c r="M1968" s="21" t="str">
        <f t="shared" si="247"/>
        <v/>
      </c>
      <c r="N1968" s="21" t="str">
        <f t="shared" si="242"/>
        <v/>
      </c>
      <c r="O1968" s="21" t="str">
        <f t="shared" si="243"/>
        <v/>
      </c>
      <c r="P1968" s="21" t="str">
        <f t="shared" si="244"/>
        <v/>
      </c>
      <c r="Q1968" s="21" t="str">
        <f t="shared" si="245"/>
        <v/>
      </c>
      <c r="R1968" s="21" t="str">
        <f t="shared" si="246"/>
        <v/>
      </c>
      <c r="S1968" s="7" t="str">
        <f>IF(ROW()-5&lt;=Kontroll!$B$8,1,"")</f>
        <v/>
      </c>
    </row>
    <row r="1969" spans="1:19" x14ac:dyDescent="0.2">
      <c r="A1969" s="7" t="str">
        <f t="shared" si="240"/>
        <v/>
      </c>
      <c r="B1969" s="7" t="str">
        <f>IF($S1969="","",INT(($A1969-1)/Kontroll!$B$6)+1)</f>
        <v/>
      </c>
      <c r="C1969" s="7" t="str">
        <f>IF($S1969="","",MOD($A1969-1,Kontroll!$B$6)+1)</f>
        <v/>
      </c>
      <c r="D1969" s="15" t="str">
        <f>IF($S1969="","",INDEX(Transjer!$A$6:$A$125,$B1969))</f>
        <v/>
      </c>
      <c r="E1969" s="15" t="str">
        <f>IF($S1969="","",INDEX(Transjer!$B$6:$B$125,$B1969))</f>
        <v/>
      </c>
      <c r="F1969" s="16" t="str">
        <f>IF($S1969="","",INDEX(Transjer!$C$6:$C$125,$B1969))</f>
        <v/>
      </c>
      <c r="G1969" s="17" t="str">
        <f>IF($S1969="","",INDEX(Skjermingsrenter!$A$6:$A$35,$C1969))</f>
        <v/>
      </c>
      <c r="H1969" s="18" t="str">
        <f>IF($S1969="","",INDEX(Transjer!$D$6:$D$125,$B1969))</f>
        <v/>
      </c>
      <c r="I1969" s="18" t="str">
        <f>IF($S1969="","",INDEX(Transjer!$E$6:$E$125,$B1969))</f>
        <v/>
      </c>
      <c r="J1969" s="19" t="str">
        <f>IF($S1969="","",INDEX(Skjermingsrenter!$B$6:$B$35,$C1969))</f>
        <v/>
      </c>
      <c r="K1969" s="20" t="str">
        <f t="shared" si="241"/>
        <v/>
      </c>
      <c r="L1969" s="21" t="str">
        <f>IF($S1969="","",IF($G1969&lt;YEAR($F1969),0,$H1969*SUMIFS(Utbytter!$D$6:$D$1005,Utbytter!$A$6:$A$1005,$E1969,Utbytter!$B$6:$B$1005,"&gt;="&amp;$K1969,Utbytter!$B$6:$B$1005,"&lt;="&amp;DATE($G1969,12,31))))</f>
        <v/>
      </c>
      <c r="M1969" s="21" t="str">
        <f t="shared" si="247"/>
        <v/>
      </c>
      <c r="N1969" s="21" t="str">
        <f t="shared" si="242"/>
        <v/>
      </c>
      <c r="O1969" s="21" t="str">
        <f t="shared" si="243"/>
        <v/>
      </c>
      <c r="P1969" s="21" t="str">
        <f t="shared" si="244"/>
        <v/>
      </c>
      <c r="Q1969" s="21" t="str">
        <f t="shared" si="245"/>
        <v/>
      </c>
      <c r="R1969" s="21" t="str">
        <f t="shared" si="246"/>
        <v/>
      </c>
      <c r="S1969" s="7" t="str">
        <f>IF(ROW()-5&lt;=Kontroll!$B$8,1,"")</f>
        <v/>
      </c>
    </row>
    <row r="1970" spans="1:19" x14ac:dyDescent="0.2">
      <c r="A1970" s="7" t="str">
        <f t="shared" si="240"/>
        <v/>
      </c>
      <c r="B1970" s="7" t="str">
        <f>IF($S1970="","",INT(($A1970-1)/Kontroll!$B$6)+1)</f>
        <v/>
      </c>
      <c r="C1970" s="7" t="str">
        <f>IF($S1970="","",MOD($A1970-1,Kontroll!$B$6)+1)</f>
        <v/>
      </c>
      <c r="D1970" s="15" t="str">
        <f>IF($S1970="","",INDEX(Transjer!$A$6:$A$125,$B1970))</f>
        <v/>
      </c>
      <c r="E1970" s="15" t="str">
        <f>IF($S1970="","",INDEX(Transjer!$B$6:$B$125,$B1970))</f>
        <v/>
      </c>
      <c r="F1970" s="16" t="str">
        <f>IF($S1970="","",INDEX(Transjer!$C$6:$C$125,$B1970))</f>
        <v/>
      </c>
      <c r="G1970" s="17" t="str">
        <f>IF($S1970="","",INDEX(Skjermingsrenter!$A$6:$A$35,$C1970))</f>
        <v/>
      </c>
      <c r="H1970" s="18" t="str">
        <f>IF($S1970="","",INDEX(Transjer!$D$6:$D$125,$B1970))</f>
        <v/>
      </c>
      <c r="I1970" s="18" t="str">
        <f>IF($S1970="","",INDEX(Transjer!$E$6:$E$125,$B1970))</f>
        <v/>
      </c>
      <c r="J1970" s="19" t="str">
        <f>IF($S1970="","",INDEX(Skjermingsrenter!$B$6:$B$35,$C1970))</f>
        <v/>
      </c>
      <c r="K1970" s="20" t="str">
        <f t="shared" si="241"/>
        <v/>
      </c>
      <c r="L1970" s="21" t="str">
        <f>IF($S1970="","",IF($G1970&lt;YEAR($F1970),0,$H1970*SUMIFS(Utbytter!$D$6:$D$1005,Utbytter!$A$6:$A$1005,$E1970,Utbytter!$B$6:$B$1005,"&gt;="&amp;$K1970,Utbytter!$B$6:$B$1005,"&lt;="&amp;DATE($G1970,12,31))))</f>
        <v/>
      </c>
      <c r="M1970" s="21" t="str">
        <f t="shared" si="247"/>
        <v/>
      </c>
      <c r="N1970" s="21" t="str">
        <f t="shared" si="242"/>
        <v/>
      </c>
      <c r="O1970" s="21" t="str">
        <f t="shared" si="243"/>
        <v/>
      </c>
      <c r="P1970" s="21" t="str">
        <f t="shared" si="244"/>
        <v/>
      </c>
      <c r="Q1970" s="21" t="str">
        <f t="shared" si="245"/>
        <v/>
      </c>
      <c r="R1970" s="21" t="str">
        <f t="shared" si="246"/>
        <v/>
      </c>
      <c r="S1970" s="7" t="str">
        <f>IF(ROW()-5&lt;=Kontroll!$B$8,1,"")</f>
        <v/>
      </c>
    </row>
    <row r="1971" spans="1:19" x14ac:dyDescent="0.2">
      <c r="A1971" s="7" t="str">
        <f t="shared" si="240"/>
        <v/>
      </c>
      <c r="B1971" s="7" t="str">
        <f>IF($S1971="","",INT(($A1971-1)/Kontroll!$B$6)+1)</f>
        <v/>
      </c>
      <c r="C1971" s="7" t="str">
        <f>IF($S1971="","",MOD($A1971-1,Kontroll!$B$6)+1)</f>
        <v/>
      </c>
      <c r="D1971" s="15" t="str">
        <f>IF($S1971="","",INDEX(Transjer!$A$6:$A$125,$B1971))</f>
        <v/>
      </c>
      <c r="E1971" s="15" t="str">
        <f>IF($S1971="","",INDEX(Transjer!$B$6:$B$125,$B1971))</f>
        <v/>
      </c>
      <c r="F1971" s="16" t="str">
        <f>IF($S1971="","",INDEX(Transjer!$C$6:$C$125,$B1971))</f>
        <v/>
      </c>
      <c r="G1971" s="17" t="str">
        <f>IF($S1971="","",INDEX(Skjermingsrenter!$A$6:$A$35,$C1971))</f>
        <v/>
      </c>
      <c r="H1971" s="18" t="str">
        <f>IF($S1971="","",INDEX(Transjer!$D$6:$D$125,$B1971))</f>
        <v/>
      </c>
      <c r="I1971" s="18" t="str">
        <f>IF($S1971="","",INDEX(Transjer!$E$6:$E$125,$B1971))</f>
        <v/>
      </c>
      <c r="J1971" s="19" t="str">
        <f>IF($S1971="","",INDEX(Skjermingsrenter!$B$6:$B$35,$C1971))</f>
        <v/>
      </c>
      <c r="K1971" s="20" t="str">
        <f t="shared" si="241"/>
        <v/>
      </c>
      <c r="L1971" s="21" t="str">
        <f>IF($S1971="","",IF($G1971&lt;YEAR($F1971),0,$H1971*SUMIFS(Utbytter!$D$6:$D$1005,Utbytter!$A$6:$A$1005,$E1971,Utbytter!$B$6:$B$1005,"&gt;="&amp;$K1971,Utbytter!$B$6:$B$1005,"&lt;="&amp;DATE($G1971,12,31))))</f>
        <v/>
      </c>
      <c r="M1971" s="21" t="str">
        <f t="shared" si="247"/>
        <v/>
      </c>
      <c r="N1971" s="21" t="str">
        <f t="shared" si="242"/>
        <v/>
      </c>
      <c r="O1971" s="21" t="str">
        <f t="shared" si="243"/>
        <v/>
      </c>
      <c r="P1971" s="21" t="str">
        <f t="shared" si="244"/>
        <v/>
      </c>
      <c r="Q1971" s="21" t="str">
        <f t="shared" si="245"/>
        <v/>
      </c>
      <c r="R1971" s="21" t="str">
        <f t="shared" si="246"/>
        <v/>
      </c>
      <c r="S1971" s="7" t="str">
        <f>IF(ROW()-5&lt;=Kontroll!$B$8,1,"")</f>
        <v/>
      </c>
    </row>
    <row r="1972" spans="1:19" x14ac:dyDescent="0.2">
      <c r="A1972" s="7" t="str">
        <f t="shared" si="240"/>
        <v/>
      </c>
      <c r="B1972" s="7" t="str">
        <f>IF($S1972="","",INT(($A1972-1)/Kontroll!$B$6)+1)</f>
        <v/>
      </c>
      <c r="C1972" s="7" t="str">
        <f>IF($S1972="","",MOD($A1972-1,Kontroll!$B$6)+1)</f>
        <v/>
      </c>
      <c r="D1972" s="15" t="str">
        <f>IF($S1972="","",INDEX(Transjer!$A$6:$A$125,$B1972))</f>
        <v/>
      </c>
      <c r="E1972" s="15" t="str">
        <f>IF($S1972="","",INDEX(Transjer!$B$6:$B$125,$B1972))</f>
        <v/>
      </c>
      <c r="F1972" s="16" t="str">
        <f>IF($S1972="","",INDEX(Transjer!$C$6:$C$125,$B1972))</f>
        <v/>
      </c>
      <c r="G1972" s="17" t="str">
        <f>IF($S1972="","",INDEX(Skjermingsrenter!$A$6:$A$35,$C1972))</f>
        <v/>
      </c>
      <c r="H1972" s="18" t="str">
        <f>IF($S1972="","",INDEX(Transjer!$D$6:$D$125,$B1972))</f>
        <v/>
      </c>
      <c r="I1972" s="18" t="str">
        <f>IF($S1972="","",INDEX(Transjer!$E$6:$E$125,$B1972))</f>
        <v/>
      </c>
      <c r="J1972" s="19" t="str">
        <f>IF($S1972="","",INDEX(Skjermingsrenter!$B$6:$B$35,$C1972))</f>
        <v/>
      </c>
      <c r="K1972" s="20" t="str">
        <f t="shared" si="241"/>
        <v/>
      </c>
      <c r="L1972" s="21" t="str">
        <f>IF($S1972="","",IF($G1972&lt;YEAR($F1972),0,$H1972*SUMIFS(Utbytter!$D$6:$D$1005,Utbytter!$A$6:$A$1005,$E1972,Utbytter!$B$6:$B$1005,"&gt;="&amp;$K1972,Utbytter!$B$6:$B$1005,"&lt;="&amp;DATE($G1972,12,31))))</f>
        <v/>
      </c>
      <c r="M1972" s="21" t="str">
        <f t="shared" si="247"/>
        <v/>
      </c>
      <c r="N1972" s="21" t="str">
        <f t="shared" si="242"/>
        <v/>
      </c>
      <c r="O1972" s="21" t="str">
        <f t="shared" si="243"/>
        <v/>
      </c>
      <c r="P1972" s="21" t="str">
        <f t="shared" si="244"/>
        <v/>
      </c>
      <c r="Q1972" s="21" t="str">
        <f t="shared" si="245"/>
        <v/>
      </c>
      <c r="R1972" s="21" t="str">
        <f t="shared" si="246"/>
        <v/>
      </c>
      <c r="S1972" s="7" t="str">
        <f>IF(ROW()-5&lt;=Kontroll!$B$8,1,"")</f>
        <v/>
      </c>
    </row>
    <row r="1973" spans="1:19" x14ac:dyDescent="0.2">
      <c r="A1973" s="7" t="str">
        <f t="shared" si="240"/>
        <v/>
      </c>
      <c r="B1973" s="7" t="str">
        <f>IF($S1973="","",INT(($A1973-1)/Kontroll!$B$6)+1)</f>
        <v/>
      </c>
      <c r="C1973" s="7" t="str">
        <f>IF($S1973="","",MOD($A1973-1,Kontroll!$B$6)+1)</f>
        <v/>
      </c>
      <c r="D1973" s="15" t="str">
        <f>IF($S1973="","",INDEX(Transjer!$A$6:$A$125,$B1973))</f>
        <v/>
      </c>
      <c r="E1973" s="15" t="str">
        <f>IF($S1973="","",INDEX(Transjer!$B$6:$B$125,$B1973))</f>
        <v/>
      </c>
      <c r="F1973" s="16" t="str">
        <f>IF($S1973="","",INDEX(Transjer!$C$6:$C$125,$B1973))</f>
        <v/>
      </c>
      <c r="G1973" s="17" t="str">
        <f>IF($S1973="","",INDEX(Skjermingsrenter!$A$6:$A$35,$C1973))</f>
        <v/>
      </c>
      <c r="H1973" s="18" t="str">
        <f>IF($S1973="","",INDEX(Transjer!$D$6:$D$125,$B1973))</f>
        <v/>
      </c>
      <c r="I1973" s="18" t="str">
        <f>IF($S1973="","",INDEX(Transjer!$E$6:$E$125,$B1973))</f>
        <v/>
      </c>
      <c r="J1973" s="19" t="str">
        <f>IF($S1973="","",INDEX(Skjermingsrenter!$B$6:$B$35,$C1973))</f>
        <v/>
      </c>
      <c r="K1973" s="20" t="str">
        <f t="shared" si="241"/>
        <v/>
      </c>
      <c r="L1973" s="21" t="str">
        <f>IF($S1973="","",IF($G1973&lt;YEAR($F1973),0,$H1973*SUMIFS(Utbytter!$D$6:$D$1005,Utbytter!$A$6:$A$1005,$E1973,Utbytter!$B$6:$B$1005,"&gt;="&amp;$K1973,Utbytter!$B$6:$B$1005,"&lt;="&amp;DATE($G1973,12,31))))</f>
        <v/>
      </c>
      <c r="M1973" s="21" t="str">
        <f t="shared" si="247"/>
        <v/>
      </c>
      <c r="N1973" s="21" t="str">
        <f t="shared" si="242"/>
        <v/>
      </c>
      <c r="O1973" s="21" t="str">
        <f t="shared" si="243"/>
        <v/>
      </c>
      <c r="P1973" s="21" t="str">
        <f t="shared" si="244"/>
        <v/>
      </c>
      <c r="Q1973" s="21" t="str">
        <f t="shared" si="245"/>
        <v/>
      </c>
      <c r="R1973" s="21" t="str">
        <f t="shared" si="246"/>
        <v/>
      </c>
      <c r="S1973" s="7" t="str">
        <f>IF(ROW()-5&lt;=Kontroll!$B$8,1,"")</f>
        <v/>
      </c>
    </row>
    <row r="1974" spans="1:19" x14ac:dyDescent="0.2">
      <c r="A1974" s="7" t="str">
        <f t="shared" si="240"/>
        <v/>
      </c>
      <c r="B1974" s="7" t="str">
        <f>IF($S1974="","",INT(($A1974-1)/Kontroll!$B$6)+1)</f>
        <v/>
      </c>
      <c r="C1974" s="7" t="str">
        <f>IF($S1974="","",MOD($A1974-1,Kontroll!$B$6)+1)</f>
        <v/>
      </c>
      <c r="D1974" s="15" t="str">
        <f>IF($S1974="","",INDEX(Transjer!$A$6:$A$125,$B1974))</f>
        <v/>
      </c>
      <c r="E1974" s="15" t="str">
        <f>IF($S1974="","",INDEX(Transjer!$B$6:$B$125,$B1974))</f>
        <v/>
      </c>
      <c r="F1974" s="16" t="str">
        <f>IF($S1974="","",INDEX(Transjer!$C$6:$C$125,$B1974))</f>
        <v/>
      </c>
      <c r="G1974" s="17" t="str">
        <f>IF($S1974="","",INDEX(Skjermingsrenter!$A$6:$A$35,$C1974))</f>
        <v/>
      </c>
      <c r="H1974" s="18" t="str">
        <f>IF($S1974="","",INDEX(Transjer!$D$6:$D$125,$B1974))</f>
        <v/>
      </c>
      <c r="I1974" s="18" t="str">
        <f>IF($S1974="","",INDEX(Transjer!$E$6:$E$125,$B1974))</f>
        <v/>
      </c>
      <c r="J1974" s="19" t="str">
        <f>IF($S1974="","",INDEX(Skjermingsrenter!$B$6:$B$35,$C1974))</f>
        <v/>
      </c>
      <c r="K1974" s="20" t="str">
        <f t="shared" si="241"/>
        <v/>
      </c>
      <c r="L1974" s="21" t="str">
        <f>IF($S1974="","",IF($G1974&lt;YEAR($F1974),0,$H1974*SUMIFS(Utbytter!$D$6:$D$1005,Utbytter!$A$6:$A$1005,$E1974,Utbytter!$B$6:$B$1005,"&gt;="&amp;$K1974,Utbytter!$B$6:$B$1005,"&lt;="&amp;DATE($G1974,12,31))))</f>
        <v/>
      </c>
      <c r="M1974" s="21" t="str">
        <f t="shared" si="247"/>
        <v/>
      </c>
      <c r="N1974" s="21" t="str">
        <f t="shared" si="242"/>
        <v/>
      </c>
      <c r="O1974" s="21" t="str">
        <f t="shared" si="243"/>
        <v/>
      </c>
      <c r="P1974" s="21" t="str">
        <f t="shared" si="244"/>
        <v/>
      </c>
      <c r="Q1974" s="21" t="str">
        <f t="shared" si="245"/>
        <v/>
      </c>
      <c r="R1974" s="21" t="str">
        <f t="shared" si="246"/>
        <v/>
      </c>
      <c r="S1974" s="7" t="str">
        <f>IF(ROW()-5&lt;=Kontroll!$B$8,1,"")</f>
        <v/>
      </c>
    </row>
    <row r="1975" spans="1:19" x14ac:dyDescent="0.2">
      <c r="A1975" s="7" t="str">
        <f t="shared" si="240"/>
        <v/>
      </c>
      <c r="B1975" s="7" t="str">
        <f>IF($S1975="","",INT(($A1975-1)/Kontroll!$B$6)+1)</f>
        <v/>
      </c>
      <c r="C1975" s="7" t="str">
        <f>IF($S1975="","",MOD($A1975-1,Kontroll!$B$6)+1)</f>
        <v/>
      </c>
      <c r="D1975" s="15" t="str">
        <f>IF($S1975="","",INDEX(Transjer!$A$6:$A$125,$B1975))</f>
        <v/>
      </c>
      <c r="E1975" s="15" t="str">
        <f>IF($S1975="","",INDEX(Transjer!$B$6:$B$125,$B1975))</f>
        <v/>
      </c>
      <c r="F1975" s="16" t="str">
        <f>IF($S1975="","",INDEX(Transjer!$C$6:$C$125,$B1975))</f>
        <v/>
      </c>
      <c r="G1975" s="17" t="str">
        <f>IF($S1975="","",INDEX(Skjermingsrenter!$A$6:$A$35,$C1975))</f>
        <v/>
      </c>
      <c r="H1975" s="18" t="str">
        <f>IF($S1975="","",INDEX(Transjer!$D$6:$D$125,$B1975))</f>
        <v/>
      </c>
      <c r="I1975" s="18" t="str">
        <f>IF($S1975="","",INDEX(Transjer!$E$6:$E$125,$B1975))</f>
        <v/>
      </c>
      <c r="J1975" s="19" t="str">
        <f>IF($S1975="","",INDEX(Skjermingsrenter!$B$6:$B$35,$C1975))</f>
        <v/>
      </c>
      <c r="K1975" s="20" t="str">
        <f t="shared" si="241"/>
        <v/>
      </c>
      <c r="L1975" s="21" t="str">
        <f>IF($S1975="","",IF($G1975&lt;YEAR($F1975),0,$H1975*SUMIFS(Utbytter!$D$6:$D$1005,Utbytter!$A$6:$A$1005,$E1975,Utbytter!$B$6:$B$1005,"&gt;="&amp;$K1975,Utbytter!$B$6:$B$1005,"&lt;="&amp;DATE($G1975,12,31))))</f>
        <v/>
      </c>
      <c r="M1975" s="21" t="str">
        <f t="shared" si="247"/>
        <v/>
      </c>
      <c r="N1975" s="21" t="str">
        <f t="shared" si="242"/>
        <v/>
      </c>
      <c r="O1975" s="21" t="str">
        <f t="shared" si="243"/>
        <v/>
      </c>
      <c r="P1975" s="21" t="str">
        <f t="shared" si="244"/>
        <v/>
      </c>
      <c r="Q1975" s="21" t="str">
        <f t="shared" si="245"/>
        <v/>
      </c>
      <c r="R1975" s="21" t="str">
        <f t="shared" si="246"/>
        <v/>
      </c>
      <c r="S1975" s="7" t="str">
        <f>IF(ROW()-5&lt;=Kontroll!$B$8,1,"")</f>
        <v/>
      </c>
    </row>
    <row r="1976" spans="1:19" x14ac:dyDescent="0.2">
      <c r="A1976" s="7" t="str">
        <f t="shared" si="240"/>
        <v/>
      </c>
      <c r="B1976" s="7" t="str">
        <f>IF($S1976="","",INT(($A1976-1)/Kontroll!$B$6)+1)</f>
        <v/>
      </c>
      <c r="C1976" s="7" t="str">
        <f>IF($S1976="","",MOD($A1976-1,Kontroll!$B$6)+1)</f>
        <v/>
      </c>
      <c r="D1976" s="15" t="str">
        <f>IF($S1976="","",INDEX(Transjer!$A$6:$A$125,$B1976))</f>
        <v/>
      </c>
      <c r="E1976" s="15" t="str">
        <f>IF($S1976="","",INDEX(Transjer!$B$6:$B$125,$B1976))</f>
        <v/>
      </c>
      <c r="F1976" s="16" t="str">
        <f>IF($S1976="","",INDEX(Transjer!$C$6:$C$125,$B1976))</f>
        <v/>
      </c>
      <c r="G1976" s="17" t="str">
        <f>IF($S1976="","",INDEX(Skjermingsrenter!$A$6:$A$35,$C1976))</f>
        <v/>
      </c>
      <c r="H1976" s="18" t="str">
        <f>IF($S1976="","",INDEX(Transjer!$D$6:$D$125,$B1976))</f>
        <v/>
      </c>
      <c r="I1976" s="18" t="str">
        <f>IF($S1976="","",INDEX(Transjer!$E$6:$E$125,$B1976))</f>
        <v/>
      </c>
      <c r="J1976" s="19" t="str">
        <f>IF($S1976="","",INDEX(Skjermingsrenter!$B$6:$B$35,$C1976))</f>
        <v/>
      </c>
      <c r="K1976" s="20" t="str">
        <f t="shared" si="241"/>
        <v/>
      </c>
      <c r="L1976" s="21" t="str">
        <f>IF($S1976="","",IF($G1976&lt;YEAR($F1976),0,$H1976*SUMIFS(Utbytter!$D$6:$D$1005,Utbytter!$A$6:$A$1005,$E1976,Utbytter!$B$6:$B$1005,"&gt;="&amp;$K1976,Utbytter!$B$6:$B$1005,"&lt;="&amp;DATE($G1976,12,31))))</f>
        <v/>
      </c>
      <c r="M1976" s="21" t="str">
        <f t="shared" si="247"/>
        <v/>
      </c>
      <c r="N1976" s="21" t="str">
        <f t="shared" si="242"/>
        <v/>
      </c>
      <c r="O1976" s="21" t="str">
        <f t="shared" si="243"/>
        <v/>
      </c>
      <c r="P1976" s="21" t="str">
        <f t="shared" si="244"/>
        <v/>
      </c>
      <c r="Q1976" s="21" t="str">
        <f t="shared" si="245"/>
        <v/>
      </c>
      <c r="R1976" s="21" t="str">
        <f t="shared" si="246"/>
        <v/>
      </c>
      <c r="S1976" s="7" t="str">
        <f>IF(ROW()-5&lt;=Kontroll!$B$8,1,"")</f>
        <v/>
      </c>
    </row>
    <row r="1977" spans="1:19" x14ac:dyDescent="0.2">
      <c r="A1977" s="7" t="str">
        <f t="shared" si="240"/>
        <v/>
      </c>
      <c r="B1977" s="7" t="str">
        <f>IF($S1977="","",INT(($A1977-1)/Kontroll!$B$6)+1)</f>
        <v/>
      </c>
      <c r="C1977" s="7" t="str">
        <f>IF($S1977="","",MOD($A1977-1,Kontroll!$B$6)+1)</f>
        <v/>
      </c>
      <c r="D1977" s="15" t="str">
        <f>IF($S1977="","",INDEX(Transjer!$A$6:$A$125,$B1977))</f>
        <v/>
      </c>
      <c r="E1977" s="15" t="str">
        <f>IF($S1977="","",INDEX(Transjer!$B$6:$B$125,$B1977))</f>
        <v/>
      </c>
      <c r="F1977" s="16" t="str">
        <f>IF($S1977="","",INDEX(Transjer!$C$6:$C$125,$B1977))</f>
        <v/>
      </c>
      <c r="G1977" s="17" t="str">
        <f>IF($S1977="","",INDEX(Skjermingsrenter!$A$6:$A$35,$C1977))</f>
        <v/>
      </c>
      <c r="H1977" s="18" t="str">
        <f>IF($S1977="","",INDEX(Transjer!$D$6:$D$125,$B1977))</f>
        <v/>
      </c>
      <c r="I1977" s="18" t="str">
        <f>IF($S1977="","",INDEX(Transjer!$E$6:$E$125,$B1977))</f>
        <v/>
      </c>
      <c r="J1977" s="19" t="str">
        <f>IF($S1977="","",INDEX(Skjermingsrenter!$B$6:$B$35,$C1977))</f>
        <v/>
      </c>
      <c r="K1977" s="20" t="str">
        <f t="shared" si="241"/>
        <v/>
      </c>
      <c r="L1977" s="21" t="str">
        <f>IF($S1977="","",IF($G1977&lt;YEAR($F1977),0,$H1977*SUMIFS(Utbytter!$D$6:$D$1005,Utbytter!$A$6:$A$1005,$E1977,Utbytter!$B$6:$B$1005,"&gt;="&amp;$K1977,Utbytter!$B$6:$B$1005,"&lt;="&amp;DATE($G1977,12,31))))</f>
        <v/>
      </c>
      <c r="M1977" s="21" t="str">
        <f t="shared" si="247"/>
        <v/>
      </c>
      <c r="N1977" s="21" t="str">
        <f t="shared" si="242"/>
        <v/>
      </c>
      <c r="O1977" s="21" t="str">
        <f t="shared" si="243"/>
        <v/>
      </c>
      <c r="P1977" s="21" t="str">
        <f t="shared" si="244"/>
        <v/>
      </c>
      <c r="Q1977" s="21" t="str">
        <f t="shared" si="245"/>
        <v/>
      </c>
      <c r="R1977" s="21" t="str">
        <f t="shared" si="246"/>
        <v/>
      </c>
      <c r="S1977" s="7" t="str">
        <f>IF(ROW()-5&lt;=Kontroll!$B$8,1,"")</f>
        <v/>
      </c>
    </row>
    <row r="1978" spans="1:19" x14ac:dyDescent="0.2">
      <c r="A1978" s="7" t="str">
        <f t="shared" si="240"/>
        <v/>
      </c>
      <c r="B1978" s="7" t="str">
        <f>IF($S1978="","",INT(($A1978-1)/Kontroll!$B$6)+1)</f>
        <v/>
      </c>
      <c r="C1978" s="7" t="str">
        <f>IF($S1978="","",MOD($A1978-1,Kontroll!$B$6)+1)</f>
        <v/>
      </c>
      <c r="D1978" s="15" t="str">
        <f>IF($S1978="","",INDEX(Transjer!$A$6:$A$125,$B1978))</f>
        <v/>
      </c>
      <c r="E1978" s="15" t="str">
        <f>IF($S1978="","",INDEX(Transjer!$B$6:$B$125,$B1978))</f>
        <v/>
      </c>
      <c r="F1978" s="16" t="str">
        <f>IF($S1978="","",INDEX(Transjer!$C$6:$C$125,$B1978))</f>
        <v/>
      </c>
      <c r="G1978" s="17" t="str">
        <f>IF($S1978="","",INDEX(Skjermingsrenter!$A$6:$A$35,$C1978))</f>
        <v/>
      </c>
      <c r="H1978" s="18" t="str">
        <f>IF($S1978="","",INDEX(Transjer!$D$6:$D$125,$B1978))</f>
        <v/>
      </c>
      <c r="I1978" s="18" t="str">
        <f>IF($S1978="","",INDEX(Transjer!$E$6:$E$125,$B1978))</f>
        <v/>
      </c>
      <c r="J1978" s="19" t="str">
        <f>IF($S1978="","",INDEX(Skjermingsrenter!$B$6:$B$35,$C1978))</f>
        <v/>
      </c>
      <c r="K1978" s="20" t="str">
        <f t="shared" si="241"/>
        <v/>
      </c>
      <c r="L1978" s="21" t="str">
        <f>IF($S1978="","",IF($G1978&lt;YEAR($F1978),0,$H1978*SUMIFS(Utbytter!$D$6:$D$1005,Utbytter!$A$6:$A$1005,$E1978,Utbytter!$B$6:$B$1005,"&gt;="&amp;$K1978,Utbytter!$B$6:$B$1005,"&lt;="&amp;DATE($G1978,12,31))))</f>
        <v/>
      </c>
      <c r="M1978" s="21" t="str">
        <f t="shared" si="247"/>
        <v/>
      </c>
      <c r="N1978" s="21" t="str">
        <f t="shared" si="242"/>
        <v/>
      </c>
      <c r="O1978" s="21" t="str">
        <f t="shared" si="243"/>
        <v/>
      </c>
      <c r="P1978" s="21" t="str">
        <f t="shared" si="244"/>
        <v/>
      </c>
      <c r="Q1978" s="21" t="str">
        <f t="shared" si="245"/>
        <v/>
      </c>
      <c r="R1978" s="21" t="str">
        <f t="shared" si="246"/>
        <v/>
      </c>
      <c r="S1978" s="7" t="str">
        <f>IF(ROW()-5&lt;=Kontroll!$B$8,1,"")</f>
        <v/>
      </c>
    </row>
    <row r="1979" spans="1:19" x14ac:dyDescent="0.2">
      <c r="A1979" s="7" t="str">
        <f t="shared" si="240"/>
        <v/>
      </c>
      <c r="B1979" s="7" t="str">
        <f>IF($S1979="","",INT(($A1979-1)/Kontroll!$B$6)+1)</f>
        <v/>
      </c>
      <c r="C1979" s="7" t="str">
        <f>IF($S1979="","",MOD($A1979-1,Kontroll!$B$6)+1)</f>
        <v/>
      </c>
      <c r="D1979" s="15" t="str">
        <f>IF($S1979="","",INDEX(Transjer!$A$6:$A$125,$B1979))</f>
        <v/>
      </c>
      <c r="E1979" s="15" t="str">
        <f>IF($S1979="","",INDEX(Transjer!$B$6:$B$125,$B1979))</f>
        <v/>
      </c>
      <c r="F1979" s="16" t="str">
        <f>IF($S1979="","",INDEX(Transjer!$C$6:$C$125,$B1979))</f>
        <v/>
      </c>
      <c r="G1979" s="17" t="str">
        <f>IF($S1979="","",INDEX(Skjermingsrenter!$A$6:$A$35,$C1979))</f>
        <v/>
      </c>
      <c r="H1979" s="18" t="str">
        <f>IF($S1979="","",INDEX(Transjer!$D$6:$D$125,$B1979))</f>
        <v/>
      </c>
      <c r="I1979" s="18" t="str">
        <f>IF($S1979="","",INDEX(Transjer!$E$6:$E$125,$B1979))</f>
        <v/>
      </c>
      <c r="J1979" s="19" t="str">
        <f>IF($S1979="","",INDEX(Skjermingsrenter!$B$6:$B$35,$C1979))</f>
        <v/>
      </c>
      <c r="K1979" s="20" t="str">
        <f t="shared" si="241"/>
        <v/>
      </c>
      <c r="L1979" s="21" t="str">
        <f>IF($S1979="","",IF($G1979&lt;YEAR($F1979),0,$H1979*SUMIFS(Utbytter!$D$6:$D$1005,Utbytter!$A$6:$A$1005,$E1979,Utbytter!$B$6:$B$1005,"&gt;="&amp;$K1979,Utbytter!$B$6:$B$1005,"&lt;="&amp;DATE($G1979,12,31))))</f>
        <v/>
      </c>
      <c r="M1979" s="21" t="str">
        <f t="shared" si="247"/>
        <v/>
      </c>
      <c r="N1979" s="21" t="str">
        <f t="shared" si="242"/>
        <v/>
      </c>
      <c r="O1979" s="21" t="str">
        <f t="shared" si="243"/>
        <v/>
      </c>
      <c r="P1979" s="21" t="str">
        <f t="shared" si="244"/>
        <v/>
      </c>
      <c r="Q1979" s="21" t="str">
        <f t="shared" si="245"/>
        <v/>
      </c>
      <c r="R1979" s="21" t="str">
        <f t="shared" si="246"/>
        <v/>
      </c>
      <c r="S1979" s="7" t="str">
        <f>IF(ROW()-5&lt;=Kontroll!$B$8,1,"")</f>
        <v/>
      </c>
    </row>
    <row r="1980" spans="1:19" x14ac:dyDescent="0.2">
      <c r="A1980" s="7" t="str">
        <f t="shared" si="240"/>
        <v/>
      </c>
      <c r="B1980" s="7" t="str">
        <f>IF($S1980="","",INT(($A1980-1)/Kontroll!$B$6)+1)</f>
        <v/>
      </c>
      <c r="C1980" s="7" t="str">
        <f>IF($S1980="","",MOD($A1980-1,Kontroll!$B$6)+1)</f>
        <v/>
      </c>
      <c r="D1980" s="15" t="str">
        <f>IF($S1980="","",INDEX(Transjer!$A$6:$A$125,$B1980))</f>
        <v/>
      </c>
      <c r="E1980" s="15" t="str">
        <f>IF($S1980="","",INDEX(Transjer!$B$6:$B$125,$B1980))</f>
        <v/>
      </c>
      <c r="F1980" s="16" t="str">
        <f>IF($S1980="","",INDEX(Transjer!$C$6:$C$125,$B1980))</f>
        <v/>
      </c>
      <c r="G1980" s="17" t="str">
        <f>IF($S1980="","",INDEX(Skjermingsrenter!$A$6:$A$35,$C1980))</f>
        <v/>
      </c>
      <c r="H1980" s="18" t="str">
        <f>IF($S1980="","",INDEX(Transjer!$D$6:$D$125,$B1980))</f>
        <v/>
      </c>
      <c r="I1980" s="18" t="str">
        <f>IF($S1980="","",INDEX(Transjer!$E$6:$E$125,$B1980))</f>
        <v/>
      </c>
      <c r="J1980" s="19" t="str">
        <f>IF($S1980="","",INDEX(Skjermingsrenter!$B$6:$B$35,$C1980))</f>
        <v/>
      </c>
      <c r="K1980" s="20" t="str">
        <f t="shared" si="241"/>
        <v/>
      </c>
      <c r="L1980" s="21" t="str">
        <f>IF($S1980="","",IF($G1980&lt;YEAR($F1980),0,$H1980*SUMIFS(Utbytter!$D$6:$D$1005,Utbytter!$A$6:$A$1005,$E1980,Utbytter!$B$6:$B$1005,"&gt;="&amp;$K1980,Utbytter!$B$6:$B$1005,"&lt;="&amp;DATE($G1980,12,31))))</f>
        <v/>
      </c>
      <c r="M1980" s="21" t="str">
        <f t="shared" si="247"/>
        <v/>
      </c>
      <c r="N1980" s="21" t="str">
        <f t="shared" si="242"/>
        <v/>
      </c>
      <c r="O1980" s="21" t="str">
        <f t="shared" si="243"/>
        <v/>
      </c>
      <c r="P1980" s="21" t="str">
        <f t="shared" si="244"/>
        <v/>
      </c>
      <c r="Q1980" s="21" t="str">
        <f t="shared" si="245"/>
        <v/>
      </c>
      <c r="R1980" s="21" t="str">
        <f t="shared" si="246"/>
        <v/>
      </c>
      <c r="S1980" s="7" t="str">
        <f>IF(ROW()-5&lt;=Kontroll!$B$8,1,"")</f>
        <v/>
      </c>
    </row>
    <row r="1981" spans="1:19" x14ac:dyDescent="0.2">
      <c r="A1981" s="7" t="str">
        <f t="shared" si="240"/>
        <v/>
      </c>
      <c r="B1981" s="7" t="str">
        <f>IF($S1981="","",INT(($A1981-1)/Kontroll!$B$6)+1)</f>
        <v/>
      </c>
      <c r="C1981" s="7" t="str">
        <f>IF($S1981="","",MOD($A1981-1,Kontroll!$B$6)+1)</f>
        <v/>
      </c>
      <c r="D1981" s="15" t="str">
        <f>IF($S1981="","",INDEX(Transjer!$A$6:$A$125,$B1981))</f>
        <v/>
      </c>
      <c r="E1981" s="15" t="str">
        <f>IF($S1981="","",INDEX(Transjer!$B$6:$B$125,$B1981))</f>
        <v/>
      </c>
      <c r="F1981" s="16" t="str">
        <f>IF($S1981="","",INDEX(Transjer!$C$6:$C$125,$B1981))</f>
        <v/>
      </c>
      <c r="G1981" s="17" t="str">
        <f>IF($S1981="","",INDEX(Skjermingsrenter!$A$6:$A$35,$C1981))</f>
        <v/>
      </c>
      <c r="H1981" s="18" t="str">
        <f>IF($S1981="","",INDEX(Transjer!$D$6:$D$125,$B1981))</f>
        <v/>
      </c>
      <c r="I1981" s="18" t="str">
        <f>IF($S1981="","",INDEX(Transjer!$E$6:$E$125,$B1981))</f>
        <v/>
      </c>
      <c r="J1981" s="19" t="str">
        <f>IF($S1981="","",INDEX(Skjermingsrenter!$B$6:$B$35,$C1981))</f>
        <v/>
      </c>
      <c r="K1981" s="20" t="str">
        <f t="shared" si="241"/>
        <v/>
      </c>
      <c r="L1981" s="21" t="str">
        <f>IF($S1981="","",IF($G1981&lt;YEAR($F1981),0,$H1981*SUMIFS(Utbytter!$D$6:$D$1005,Utbytter!$A$6:$A$1005,$E1981,Utbytter!$B$6:$B$1005,"&gt;="&amp;$K1981,Utbytter!$B$6:$B$1005,"&lt;="&amp;DATE($G1981,12,31))))</f>
        <v/>
      </c>
      <c r="M1981" s="21" t="str">
        <f t="shared" si="247"/>
        <v/>
      </c>
      <c r="N1981" s="21" t="str">
        <f t="shared" si="242"/>
        <v/>
      </c>
      <c r="O1981" s="21" t="str">
        <f t="shared" si="243"/>
        <v/>
      </c>
      <c r="P1981" s="21" t="str">
        <f t="shared" si="244"/>
        <v/>
      </c>
      <c r="Q1981" s="21" t="str">
        <f t="shared" si="245"/>
        <v/>
      </c>
      <c r="R1981" s="21" t="str">
        <f t="shared" si="246"/>
        <v/>
      </c>
      <c r="S1981" s="7" t="str">
        <f>IF(ROW()-5&lt;=Kontroll!$B$8,1,"")</f>
        <v/>
      </c>
    </row>
    <row r="1982" spans="1:19" x14ac:dyDescent="0.2">
      <c r="A1982" s="7" t="str">
        <f t="shared" si="240"/>
        <v/>
      </c>
      <c r="B1982" s="7" t="str">
        <f>IF($S1982="","",INT(($A1982-1)/Kontroll!$B$6)+1)</f>
        <v/>
      </c>
      <c r="C1982" s="7" t="str">
        <f>IF($S1982="","",MOD($A1982-1,Kontroll!$B$6)+1)</f>
        <v/>
      </c>
      <c r="D1982" s="15" t="str">
        <f>IF($S1982="","",INDEX(Transjer!$A$6:$A$125,$B1982))</f>
        <v/>
      </c>
      <c r="E1982" s="15" t="str">
        <f>IF($S1982="","",INDEX(Transjer!$B$6:$B$125,$B1982))</f>
        <v/>
      </c>
      <c r="F1982" s="16" t="str">
        <f>IF($S1982="","",INDEX(Transjer!$C$6:$C$125,$B1982))</f>
        <v/>
      </c>
      <c r="G1982" s="17" t="str">
        <f>IF($S1982="","",INDEX(Skjermingsrenter!$A$6:$A$35,$C1982))</f>
        <v/>
      </c>
      <c r="H1982" s="18" t="str">
        <f>IF($S1982="","",INDEX(Transjer!$D$6:$D$125,$B1982))</f>
        <v/>
      </c>
      <c r="I1982" s="18" t="str">
        <f>IF($S1982="","",INDEX(Transjer!$E$6:$E$125,$B1982))</f>
        <v/>
      </c>
      <c r="J1982" s="19" t="str">
        <f>IF($S1982="","",INDEX(Skjermingsrenter!$B$6:$B$35,$C1982))</f>
        <v/>
      </c>
      <c r="K1982" s="20" t="str">
        <f t="shared" si="241"/>
        <v/>
      </c>
      <c r="L1982" s="21" t="str">
        <f>IF($S1982="","",IF($G1982&lt;YEAR($F1982),0,$H1982*SUMIFS(Utbytter!$D$6:$D$1005,Utbytter!$A$6:$A$1005,$E1982,Utbytter!$B$6:$B$1005,"&gt;="&amp;$K1982,Utbytter!$B$6:$B$1005,"&lt;="&amp;DATE($G1982,12,31))))</f>
        <v/>
      </c>
      <c r="M1982" s="21" t="str">
        <f t="shared" si="247"/>
        <v/>
      </c>
      <c r="N1982" s="21" t="str">
        <f t="shared" si="242"/>
        <v/>
      </c>
      <c r="O1982" s="21" t="str">
        <f t="shared" si="243"/>
        <v/>
      </c>
      <c r="P1982" s="21" t="str">
        <f t="shared" si="244"/>
        <v/>
      </c>
      <c r="Q1982" s="21" t="str">
        <f t="shared" si="245"/>
        <v/>
      </c>
      <c r="R1982" s="21" t="str">
        <f t="shared" si="246"/>
        <v/>
      </c>
      <c r="S1982" s="7" t="str">
        <f>IF(ROW()-5&lt;=Kontroll!$B$8,1,"")</f>
        <v/>
      </c>
    </row>
    <row r="1983" spans="1:19" x14ac:dyDescent="0.2">
      <c r="A1983" s="7" t="str">
        <f t="shared" si="240"/>
        <v/>
      </c>
      <c r="B1983" s="7" t="str">
        <f>IF($S1983="","",INT(($A1983-1)/Kontroll!$B$6)+1)</f>
        <v/>
      </c>
      <c r="C1983" s="7" t="str">
        <f>IF($S1983="","",MOD($A1983-1,Kontroll!$B$6)+1)</f>
        <v/>
      </c>
      <c r="D1983" s="15" t="str">
        <f>IF($S1983="","",INDEX(Transjer!$A$6:$A$125,$B1983))</f>
        <v/>
      </c>
      <c r="E1983" s="15" t="str">
        <f>IF($S1983="","",INDEX(Transjer!$B$6:$B$125,$B1983))</f>
        <v/>
      </c>
      <c r="F1983" s="16" t="str">
        <f>IF($S1983="","",INDEX(Transjer!$C$6:$C$125,$B1983))</f>
        <v/>
      </c>
      <c r="G1983" s="17" t="str">
        <f>IF($S1983="","",INDEX(Skjermingsrenter!$A$6:$A$35,$C1983))</f>
        <v/>
      </c>
      <c r="H1983" s="18" t="str">
        <f>IF($S1983="","",INDEX(Transjer!$D$6:$D$125,$B1983))</f>
        <v/>
      </c>
      <c r="I1983" s="18" t="str">
        <f>IF($S1983="","",INDEX(Transjer!$E$6:$E$125,$B1983))</f>
        <v/>
      </c>
      <c r="J1983" s="19" t="str">
        <f>IF($S1983="","",INDEX(Skjermingsrenter!$B$6:$B$35,$C1983))</f>
        <v/>
      </c>
      <c r="K1983" s="20" t="str">
        <f t="shared" si="241"/>
        <v/>
      </c>
      <c r="L1983" s="21" t="str">
        <f>IF($S1983="","",IF($G1983&lt;YEAR($F1983),0,$H1983*SUMIFS(Utbytter!$D$6:$D$1005,Utbytter!$A$6:$A$1005,$E1983,Utbytter!$B$6:$B$1005,"&gt;="&amp;$K1983,Utbytter!$B$6:$B$1005,"&lt;="&amp;DATE($G1983,12,31))))</f>
        <v/>
      </c>
      <c r="M1983" s="21" t="str">
        <f t="shared" si="247"/>
        <v/>
      </c>
      <c r="N1983" s="21" t="str">
        <f t="shared" si="242"/>
        <v/>
      </c>
      <c r="O1983" s="21" t="str">
        <f t="shared" si="243"/>
        <v/>
      </c>
      <c r="P1983" s="21" t="str">
        <f t="shared" si="244"/>
        <v/>
      </c>
      <c r="Q1983" s="21" t="str">
        <f t="shared" si="245"/>
        <v/>
      </c>
      <c r="R1983" s="21" t="str">
        <f t="shared" si="246"/>
        <v/>
      </c>
      <c r="S1983" s="7" t="str">
        <f>IF(ROW()-5&lt;=Kontroll!$B$8,1,"")</f>
        <v/>
      </c>
    </row>
    <row r="1984" spans="1:19" x14ac:dyDescent="0.2">
      <c r="A1984" s="7" t="str">
        <f t="shared" si="240"/>
        <v/>
      </c>
      <c r="B1984" s="7" t="str">
        <f>IF($S1984="","",INT(($A1984-1)/Kontroll!$B$6)+1)</f>
        <v/>
      </c>
      <c r="C1984" s="7" t="str">
        <f>IF($S1984="","",MOD($A1984-1,Kontroll!$B$6)+1)</f>
        <v/>
      </c>
      <c r="D1984" s="15" t="str">
        <f>IF($S1984="","",INDEX(Transjer!$A$6:$A$125,$B1984))</f>
        <v/>
      </c>
      <c r="E1984" s="15" t="str">
        <f>IF($S1984="","",INDEX(Transjer!$B$6:$B$125,$B1984))</f>
        <v/>
      </c>
      <c r="F1984" s="16" t="str">
        <f>IF($S1984="","",INDEX(Transjer!$C$6:$C$125,$B1984))</f>
        <v/>
      </c>
      <c r="G1984" s="17" t="str">
        <f>IF($S1984="","",INDEX(Skjermingsrenter!$A$6:$A$35,$C1984))</f>
        <v/>
      </c>
      <c r="H1984" s="18" t="str">
        <f>IF($S1984="","",INDEX(Transjer!$D$6:$D$125,$B1984))</f>
        <v/>
      </c>
      <c r="I1984" s="18" t="str">
        <f>IF($S1984="","",INDEX(Transjer!$E$6:$E$125,$B1984))</f>
        <v/>
      </c>
      <c r="J1984" s="19" t="str">
        <f>IF($S1984="","",INDEX(Skjermingsrenter!$B$6:$B$35,$C1984))</f>
        <v/>
      </c>
      <c r="K1984" s="20" t="str">
        <f t="shared" si="241"/>
        <v/>
      </c>
      <c r="L1984" s="21" t="str">
        <f>IF($S1984="","",IF($G1984&lt;YEAR($F1984),0,$H1984*SUMIFS(Utbytter!$D$6:$D$1005,Utbytter!$A$6:$A$1005,$E1984,Utbytter!$B$6:$B$1005,"&gt;="&amp;$K1984,Utbytter!$B$6:$B$1005,"&lt;="&amp;DATE($G1984,12,31))))</f>
        <v/>
      </c>
      <c r="M1984" s="21" t="str">
        <f t="shared" si="247"/>
        <v/>
      </c>
      <c r="N1984" s="21" t="str">
        <f t="shared" si="242"/>
        <v/>
      </c>
      <c r="O1984" s="21" t="str">
        <f t="shared" si="243"/>
        <v/>
      </c>
      <c r="P1984" s="21" t="str">
        <f t="shared" si="244"/>
        <v/>
      </c>
      <c r="Q1984" s="21" t="str">
        <f t="shared" si="245"/>
        <v/>
      </c>
      <c r="R1984" s="21" t="str">
        <f t="shared" si="246"/>
        <v/>
      </c>
      <c r="S1984" s="7" t="str">
        <f>IF(ROW()-5&lt;=Kontroll!$B$8,1,"")</f>
        <v/>
      </c>
    </row>
    <row r="1985" spans="1:19" x14ac:dyDescent="0.2">
      <c r="A1985" s="7" t="str">
        <f t="shared" si="240"/>
        <v/>
      </c>
      <c r="B1985" s="7" t="str">
        <f>IF($S1985="","",INT(($A1985-1)/Kontroll!$B$6)+1)</f>
        <v/>
      </c>
      <c r="C1985" s="7" t="str">
        <f>IF($S1985="","",MOD($A1985-1,Kontroll!$B$6)+1)</f>
        <v/>
      </c>
      <c r="D1985" s="15" t="str">
        <f>IF($S1985="","",INDEX(Transjer!$A$6:$A$125,$B1985))</f>
        <v/>
      </c>
      <c r="E1985" s="15" t="str">
        <f>IF($S1985="","",INDEX(Transjer!$B$6:$B$125,$B1985))</f>
        <v/>
      </c>
      <c r="F1985" s="16" t="str">
        <f>IF($S1985="","",INDEX(Transjer!$C$6:$C$125,$B1985))</f>
        <v/>
      </c>
      <c r="G1985" s="17" t="str">
        <f>IF($S1985="","",INDEX(Skjermingsrenter!$A$6:$A$35,$C1985))</f>
        <v/>
      </c>
      <c r="H1985" s="18" t="str">
        <f>IF($S1985="","",INDEX(Transjer!$D$6:$D$125,$B1985))</f>
        <v/>
      </c>
      <c r="I1985" s="18" t="str">
        <f>IF($S1985="","",INDEX(Transjer!$E$6:$E$125,$B1985))</f>
        <v/>
      </c>
      <c r="J1985" s="19" t="str">
        <f>IF($S1985="","",INDEX(Skjermingsrenter!$B$6:$B$35,$C1985))</f>
        <v/>
      </c>
      <c r="K1985" s="20" t="str">
        <f t="shared" si="241"/>
        <v/>
      </c>
      <c r="L1985" s="21" t="str">
        <f>IF($S1985="","",IF($G1985&lt;YEAR($F1985),0,$H1985*SUMIFS(Utbytter!$D$6:$D$1005,Utbytter!$A$6:$A$1005,$E1985,Utbytter!$B$6:$B$1005,"&gt;="&amp;$K1985,Utbytter!$B$6:$B$1005,"&lt;="&amp;DATE($G1985,12,31))))</f>
        <v/>
      </c>
      <c r="M1985" s="21" t="str">
        <f t="shared" si="247"/>
        <v/>
      </c>
      <c r="N1985" s="21" t="str">
        <f t="shared" si="242"/>
        <v/>
      </c>
      <c r="O1985" s="21" t="str">
        <f t="shared" si="243"/>
        <v/>
      </c>
      <c r="P1985" s="21" t="str">
        <f t="shared" si="244"/>
        <v/>
      </c>
      <c r="Q1985" s="21" t="str">
        <f t="shared" si="245"/>
        <v/>
      </c>
      <c r="R1985" s="21" t="str">
        <f t="shared" si="246"/>
        <v/>
      </c>
      <c r="S1985" s="7" t="str">
        <f>IF(ROW()-5&lt;=Kontroll!$B$8,1,"")</f>
        <v/>
      </c>
    </row>
    <row r="1986" spans="1:19" x14ac:dyDescent="0.2">
      <c r="A1986" s="7" t="str">
        <f t="shared" si="240"/>
        <v/>
      </c>
      <c r="B1986" s="7" t="str">
        <f>IF($S1986="","",INT(($A1986-1)/Kontroll!$B$6)+1)</f>
        <v/>
      </c>
      <c r="C1986" s="7" t="str">
        <f>IF($S1986="","",MOD($A1986-1,Kontroll!$B$6)+1)</f>
        <v/>
      </c>
      <c r="D1986" s="15" t="str">
        <f>IF($S1986="","",INDEX(Transjer!$A$6:$A$125,$B1986))</f>
        <v/>
      </c>
      <c r="E1986" s="15" t="str">
        <f>IF($S1986="","",INDEX(Transjer!$B$6:$B$125,$B1986))</f>
        <v/>
      </c>
      <c r="F1986" s="16" t="str">
        <f>IF($S1986="","",INDEX(Transjer!$C$6:$C$125,$B1986))</f>
        <v/>
      </c>
      <c r="G1986" s="17" t="str">
        <f>IF($S1986="","",INDEX(Skjermingsrenter!$A$6:$A$35,$C1986))</f>
        <v/>
      </c>
      <c r="H1986" s="18" t="str">
        <f>IF($S1986="","",INDEX(Transjer!$D$6:$D$125,$B1986))</f>
        <v/>
      </c>
      <c r="I1986" s="18" t="str">
        <f>IF($S1986="","",INDEX(Transjer!$E$6:$E$125,$B1986))</f>
        <v/>
      </c>
      <c r="J1986" s="19" t="str">
        <f>IF($S1986="","",INDEX(Skjermingsrenter!$B$6:$B$35,$C1986))</f>
        <v/>
      </c>
      <c r="K1986" s="20" t="str">
        <f t="shared" si="241"/>
        <v/>
      </c>
      <c r="L1986" s="21" t="str">
        <f>IF($S1986="","",IF($G1986&lt;YEAR($F1986),0,$H1986*SUMIFS(Utbytter!$D$6:$D$1005,Utbytter!$A$6:$A$1005,$E1986,Utbytter!$B$6:$B$1005,"&gt;="&amp;$K1986,Utbytter!$B$6:$B$1005,"&lt;="&amp;DATE($G1986,12,31))))</f>
        <v/>
      </c>
      <c r="M1986" s="21" t="str">
        <f t="shared" si="247"/>
        <v/>
      </c>
      <c r="N1986" s="21" t="str">
        <f t="shared" si="242"/>
        <v/>
      </c>
      <c r="O1986" s="21" t="str">
        <f t="shared" si="243"/>
        <v/>
      </c>
      <c r="P1986" s="21" t="str">
        <f t="shared" si="244"/>
        <v/>
      </c>
      <c r="Q1986" s="21" t="str">
        <f t="shared" si="245"/>
        <v/>
      </c>
      <c r="R1986" s="21" t="str">
        <f t="shared" si="246"/>
        <v/>
      </c>
      <c r="S1986" s="7" t="str">
        <f>IF(ROW()-5&lt;=Kontroll!$B$8,1,"")</f>
        <v/>
      </c>
    </row>
    <row r="1987" spans="1:19" x14ac:dyDescent="0.2">
      <c r="A1987" s="7" t="str">
        <f t="shared" si="240"/>
        <v/>
      </c>
      <c r="B1987" s="7" t="str">
        <f>IF($S1987="","",INT(($A1987-1)/Kontroll!$B$6)+1)</f>
        <v/>
      </c>
      <c r="C1987" s="7" t="str">
        <f>IF($S1987="","",MOD($A1987-1,Kontroll!$B$6)+1)</f>
        <v/>
      </c>
      <c r="D1987" s="15" t="str">
        <f>IF($S1987="","",INDEX(Transjer!$A$6:$A$125,$B1987))</f>
        <v/>
      </c>
      <c r="E1987" s="15" t="str">
        <f>IF($S1987="","",INDEX(Transjer!$B$6:$B$125,$B1987))</f>
        <v/>
      </c>
      <c r="F1987" s="16" t="str">
        <f>IF($S1987="","",INDEX(Transjer!$C$6:$C$125,$B1987))</f>
        <v/>
      </c>
      <c r="G1987" s="17" t="str">
        <f>IF($S1987="","",INDEX(Skjermingsrenter!$A$6:$A$35,$C1987))</f>
        <v/>
      </c>
      <c r="H1987" s="18" t="str">
        <f>IF($S1987="","",INDEX(Transjer!$D$6:$D$125,$B1987))</f>
        <v/>
      </c>
      <c r="I1987" s="18" t="str">
        <f>IF($S1987="","",INDEX(Transjer!$E$6:$E$125,$B1987))</f>
        <v/>
      </c>
      <c r="J1987" s="19" t="str">
        <f>IF($S1987="","",INDEX(Skjermingsrenter!$B$6:$B$35,$C1987))</f>
        <v/>
      </c>
      <c r="K1987" s="20" t="str">
        <f t="shared" si="241"/>
        <v/>
      </c>
      <c r="L1987" s="21" t="str">
        <f>IF($S1987="","",IF($G1987&lt;YEAR($F1987),0,$H1987*SUMIFS(Utbytter!$D$6:$D$1005,Utbytter!$A$6:$A$1005,$E1987,Utbytter!$B$6:$B$1005,"&gt;="&amp;$K1987,Utbytter!$B$6:$B$1005,"&lt;="&amp;DATE($G1987,12,31))))</f>
        <v/>
      </c>
      <c r="M1987" s="21" t="str">
        <f t="shared" si="247"/>
        <v/>
      </c>
      <c r="N1987" s="21" t="str">
        <f t="shared" si="242"/>
        <v/>
      </c>
      <c r="O1987" s="21" t="str">
        <f t="shared" si="243"/>
        <v/>
      </c>
      <c r="P1987" s="21" t="str">
        <f t="shared" si="244"/>
        <v/>
      </c>
      <c r="Q1987" s="21" t="str">
        <f t="shared" si="245"/>
        <v/>
      </c>
      <c r="R1987" s="21" t="str">
        <f t="shared" si="246"/>
        <v/>
      </c>
      <c r="S1987" s="7" t="str">
        <f>IF(ROW()-5&lt;=Kontroll!$B$8,1,"")</f>
        <v/>
      </c>
    </row>
    <row r="1988" spans="1:19" x14ac:dyDescent="0.2">
      <c r="A1988" s="7" t="str">
        <f t="shared" si="240"/>
        <v/>
      </c>
      <c r="B1988" s="7" t="str">
        <f>IF($S1988="","",INT(($A1988-1)/Kontroll!$B$6)+1)</f>
        <v/>
      </c>
      <c r="C1988" s="7" t="str">
        <f>IF($S1988="","",MOD($A1988-1,Kontroll!$B$6)+1)</f>
        <v/>
      </c>
      <c r="D1988" s="15" t="str">
        <f>IF($S1988="","",INDEX(Transjer!$A$6:$A$125,$B1988))</f>
        <v/>
      </c>
      <c r="E1988" s="15" t="str">
        <f>IF($S1988="","",INDEX(Transjer!$B$6:$B$125,$B1988))</f>
        <v/>
      </c>
      <c r="F1988" s="16" t="str">
        <f>IF($S1988="","",INDEX(Transjer!$C$6:$C$125,$B1988))</f>
        <v/>
      </c>
      <c r="G1988" s="17" t="str">
        <f>IF($S1988="","",INDEX(Skjermingsrenter!$A$6:$A$35,$C1988))</f>
        <v/>
      </c>
      <c r="H1988" s="18" t="str">
        <f>IF($S1988="","",INDEX(Transjer!$D$6:$D$125,$B1988))</f>
        <v/>
      </c>
      <c r="I1988" s="18" t="str">
        <f>IF($S1988="","",INDEX(Transjer!$E$6:$E$125,$B1988))</f>
        <v/>
      </c>
      <c r="J1988" s="19" t="str">
        <f>IF($S1988="","",INDEX(Skjermingsrenter!$B$6:$B$35,$C1988))</f>
        <v/>
      </c>
      <c r="K1988" s="20" t="str">
        <f t="shared" si="241"/>
        <v/>
      </c>
      <c r="L1988" s="21" t="str">
        <f>IF($S1988="","",IF($G1988&lt;YEAR($F1988),0,$H1988*SUMIFS(Utbytter!$D$6:$D$1005,Utbytter!$A$6:$A$1005,$E1988,Utbytter!$B$6:$B$1005,"&gt;="&amp;$K1988,Utbytter!$B$6:$B$1005,"&lt;="&amp;DATE($G1988,12,31))))</f>
        <v/>
      </c>
      <c r="M1988" s="21" t="str">
        <f t="shared" si="247"/>
        <v/>
      </c>
      <c r="N1988" s="21" t="str">
        <f t="shared" si="242"/>
        <v/>
      </c>
      <c r="O1988" s="21" t="str">
        <f t="shared" si="243"/>
        <v/>
      </c>
      <c r="P1988" s="21" t="str">
        <f t="shared" si="244"/>
        <v/>
      </c>
      <c r="Q1988" s="21" t="str">
        <f t="shared" si="245"/>
        <v/>
      </c>
      <c r="R1988" s="21" t="str">
        <f t="shared" si="246"/>
        <v/>
      </c>
      <c r="S1988" s="7" t="str">
        <f>IF(ROW()-5&lt;=Kontroll!$B$8,1,"")</f>
        <v/>
      </c>
    </row>
    <row r="1989" spans="1:19" x14ac:dyDescent="0.2">
      <c r="A1989" s="7" t="str">
        <f t="shared" si="240"/>
        <v/>
      </c>
      <c r="B1989" s="7" t="str">
        <f>IF($S1989="","",INT(($A1989-1)/Kontroll!$B$6)+1)</f>
        <v/>
      </c>
      <c r="C1989" s="7" t="str">
        <f>IF($S1989="","",MOD($A1989-1,Kontroll!$B$6)+1)</f>
        <v/>
      </c>
      <c r="D1989" s="15" t="str">
        <f>IF($S1989="","",INDEX(Transjer!$A$6:$A$125,$B1989))</f>
        <v/>
      </c>
      <c r="E1989" s="15" t="str">
        <f>IF($S1989="","",INDEX(Transjer!$B$6:$B$125,$B1989))</f>
        <v/>
      </c>
      <c r="F1989" s="16" t="str">
        <f>IF($S1989="","",INDEX(Transjer!$C$6:$C$125,$B1989))</f>
        <v/>
      </c>
      <c r="G1989" s="17" t="str">
        <f>IF($S1989="","",INDEX(Skjermingsrenter!$A$6:$A$35,$C1989))</f>
        <v/>
      </c>
      <c r="H1989" s="18" t="str">
        <f>IF($S1989="","",INDEX(Transjer!$D$6:$D$125,$B1989))</f>
        <v/>
      </c>
      <c r="I1989" s="18" t="str">
        <f>IF($S1989="","",INDEX(Transjer!$E$6:$E$125,$B1989))</f>
        <v/>
      </c>
      <c r="J1989" s="19" t="str">
        <f>IF($S1989="","",INDEX(Skjermingsrenter!$B$6:$B$35,$C1989))</f>
        <v/>
      </c>
      <c r="K1989" s="20" t="str">
        <f t="shared" si="241"/>
        <v/>
      </c>
      <c r="L1989" s="21" t="str">
        <f>IF($S1989="","",IF($G1989&lt;YEAR($F1989),0,$H1989*SUMIFS(Utbytter!$D$6:$D$1005,Utbytter!$A$6:$A$1005,$E1989,Utbytter!$B$6:$B$1005,"&gt;="&amp;$K1989,Utbytter!$B$6:$B$1005,"&lt;="&amp;DATE($G1989,12,31))))</f>
        <v/>
      </c>
      <c r="M1989" s="21" t="str">
        <f t="shared" si="247"/>
        <v/>
      </c>
      <c r="N1989" s="21" t="str">
        <f t="shared" si="242"/>
        <v/>
      </c>
      <c r="O1989" s="21" t="str">
        <f t="shared" si="243"/>
        <v/>
      </c>
      <c r="P1989" s="21" t="str">
        <f t="shared" si="244"/>
        <v/>
      </c>
      <c r="Q1989" s="21" t="str">
        <f t="shared" si="245"/>
        <v/>
      </c>
      <c r="R1989" s="21" t="str">
        <f t="shared" si="246"/>
        <v/>
      </c>
      <c r="S1989" s="7" t="str">
        <f>IF(ROW()-5&lt;=Kontroll!$B$8,1,"")</f>
        <v/>
      </c>
    </row>
    <row r="1990" spans="1:19" x14ac:dyDescent="0.2">
      <c r="A1990" s="7" t="str">
        <f t="shared" ref="A1990:A2053" si="248">IF($S1990="","",ROW()-5)</f>
        <v/>
      </c>
      <c r="B1990" s="7" t="str">
        <f>IF($S1990="","",INT(($A1990-1)/Kontroll!$B$6)+1)</f>
        <v/>
      </c>
      <c r="C1990" s="7" t="str">
        <f>IF($S1990="","",MOD($A1990-1,Kontroll!$B$6)+1)</f>
        <v/>
      </c>
      <c r="D1990" s="15" t="str">
        <f>IF($S1990="","",INDEX(Transjer!$A$6:$A$125,$B1990))</f>
        <v/>
      </c>
      <c r="E1990" s="15" t="str">
        <f>IF($S1990="","",INDEX(Transjer!$B$6:$B$125,$B1990))</f>
        <v/>
      </c>
      <c r="F1990" s="16" t="str">
        <f>IF($S1990="","",INDEX(Transjer!$C$6:$C$125,$B1990))</f>
        <v/>
      </c>
      <c r="G1990" s="17" t="str">
        <f>IF($S1990="","",INDEX(Skjermingsrenter!$A$6:$A$35,$C1990))</f>
        <v/>
      </c>
      <c r="H1990" s="18" t="str">
        <f>IF($S1990="","",INDEX(Transjer!$D$6:$D$125,$B1990))</f>
        <v/>
      </c>
      <c r="I1990" s="18" t="str">
        <f>IF($S1990="","",INDEX(Transjer!$E$6:$E$125,$B1990))</f>
        <v/>
      </c>
      <c r="J1990" s="19" t="str">
        <f>IF($S1990="","",INDEX(Skjermingsrenter!$B$6:$B$35,$C1990))</f>
        <v/>
      </c>
      <c r="K1990" s="20" t="str">
        <f t="shared" ref="K1990:K2053" si="249">IF($S1990="","",MAX(DATE($G1990,1,1),$F1990))</f>
        <v/>
      </c>
      <c r="L1990" s="21" t="str">
        <f>IF($S1990="","",IF($G1990&lt;YEAR($F1990),0,$H1990*SUMIFS(Utbytter!$D$6:$D$1005,Utbytter!$A$6:$A$1005,$E1990,Utbytter!$B$6:$B$1005,"&gt;="&amp;$K1990,Utbytter!$B$6:$B$1005,"&lt;="&amp;DATE($G1990,12,31))))</f>
        <v/>
      </c>
      <c r="M1990" s="21" t="str">
        <f t="shared" si="247"/>
        <v/>
      </c>
      <c r="N1990" s="21" t="str">
        <f t="shared" ref="N1990:N2053" si="250">IF($S1990="","",IF($F1990&lt;=DATE($G1990,12,31),($I1990+$M1990)*$J1990,0))</f>
        <v/>
      </c>
      <c r="O1990" s="21" t="str">
        <f t="shared" ref="O1990:O2053" si="251">IF($S1990="","",$M1990+$N1990)</f>
        <v/>
      </c>
      <c r="P1990" s="21" t="str">
        <f t="shared" ref="P1990:P2053" si="252">IF($S1990="","",MIN($L1990,$O1990))</f>
        <v/>
      </c>
      <c r="Q1990" s="21" t="str">
        <f t="shared" ref="Q1990:Q2053" si="253">IF($S1990="","",$O1990-$P1990)</f>
        <v/>
      </c>
      <c r="R1990" s="21" t="str">
        <f t="shared" ref="R1990:R2053" si="254">IF($S1990="","",$L1990-$P1990)</f>
        <v/>
      </c>
      <c r="S1990" s="7" t="str">
        <f>IF(ROW()-5&lt;=Kontroll!$B$8,1,"")</f>
        <v/>
      </c>
    </row>
    <row r="1991" spans="1:19" x14ac:dyDescent="0.2">
      <c r="A1991" s="7" t="str">
        <f t="shared" si="248"/>
        <v/>
      </c>
      <c r="B1991" s="7" t="str">
        <f>IF($S1991="","",INT(($A1991-1)/Kontroll!$B$6)+1)</f>
        <v/>
      </c>
      <c r="C1991" s="7" t="str">
        <f>IF($S1991="","",MOD($A1991-1,Kontroll!$B$6)+1)</f>
        <v/>
      </c>
      <c r="D1991" s="15" t="str">
        <f>IF($S1991="","",INDEX(Transjer!$A$6:$A$125,$B1991))</f>
        <v/>
      </c>
      <c r="E1991" s="15" t="str">
        <f>IF($S1991="","",INDEX(Transjer!$B$6:$B$125,$B1991))</f>
        <v/>
      </c>
      <c r="F1991" s="16" t="str">
        <f>IF($S1991="","",INDEX(Transjer!$C$6:$C$125,$B1991))</f>
        <v/>
      </c>
      <c r="G1991" s="17" t="str">
        <f>IF($S1991="","",INDEX(Skjermingsrenter!$A$6:$A$35,$C1991))</f>
        <v/>
      </c>
      <c r="H1991" s="18" t="str">
        <f>IF($S1991="","",INDEX(Transjer!$D$6:$D$125,$B1991))</f>
        <v/>
      </c>
      <c r="I1991" s="18" t="str">
        <f>IF($S1991="","",INDEX(Transjer!$E$6:$E$125,$B1991))</f>
        <v/>
      </c>
      <c r="J1991" s="19" t="str">
        <f>IF($S1991="","",INDEX(Skjermingsrenter!$B$6:$B$35,$C1991))</f>
        <v/>
      </c>
      <c r="K1991" s="20" t="str">
        <f t="shared" si="249"/>
        <v/>
      </c>
      <c r="L1991" s="21" t="str">
        <f>IF($S1991="","",IF($G1991&lt;YEAR($F1991),0,$H1991*SUMIFS(Utbytter!$D$6:$D$1005,Utbytter!$A$6:$A$1005,$E1991,Utbytter!$B$6:$B$1005,"&gt;="&amp;$K1991,Utbytter!$B$6:$B$1005,"&lt;="&amp;DATE($G1991,12,31))))</f>
        <v/>
      </c>
      <c r="M1991" s="21" t="str">
        <f t="shared" ref="M1991:M2054" si="255">IF($S1991="","",IF($C1991=1,0,IF($D1991=$D1990,$Q1990,0)))</f>
        <v/>
      </c>
      <c r="N1991" s="21" t="str">
        <f t="shared" si="250"/>
        <v/>
      </c>
      <c r="O1991" s="21" t="str">
        <f t="shared" si="251"/>
        <v/>
      </c>
      <c r="P1991" s="21" t="str">
        <f t="shared" si="252"/>
        <v/>
      </c>
      <c r="Q1991" s="21" t="str">
        <f t="shared" si="253"/>
        <v/>
      </c>
      <c r="R1991" s="21" t="str">
        <f t="shared" si="254"/>
        <v/>
      </c>
      <c r="S1991" s="7" t="str">
        <f>IF(ROW()-5&lt;=Kontroll!$B$8,1,"")</f>
        <v/>
      </c>
    </row>
    <row r="1992" spans="1:19" x14ac:dyDescent="0.2">
      <c r="A1992" s="7" t="str">
        <f t="shared" si="248"/>
        <v/>
      </c>
      <c r="B1992" s="7" t="str">
        <f>IF($S1992="","",INT(($A1992-1)/Kontroll!$B$6)+1)</f>
        <v/>
      </c>
      <c r="C1992" s="7" t="str">
        <f>IF($S1992="","",MOD($A1992-1,Kontroll!$B$6)+1)</f>
        <v/>
      </c>
      <c r="D1992" s="15" t="str">
        <f>IF($S1992="","",INDEX(Transjer!$A$6:$A$125,$B1992))</f>
        <v/>
      </c>
      <c r="E1992" s="15" t="str">
        <f>IF($S1992="","",INDEX(Transjer!$B$6:$B$125,$B1992))</f>
        <v/>
      </c>
      <c r="F1992" s="16" t="str">
        <f>IF($S1992="","",INDEX(Transjer!$C$6:$C$125,$B1992))</f>
        <v/>
      </c>
      <c r="G1992" s="17" t="str">
        <f>IF($S1992="","",INDEX(Skjermingsrenter!$A$6:$A$35,$C1992))</f>
        <v/>
      </c>
      <c r="H1992" s="18" t="str">
        <f>IF($S1992="","",INDEX(Transjer!$D$6:$D$125,$B1992))</f>
        <v/>
      </c>
      <c r="I1992" s="18" t="str">
        <f>IF($S1992="","",INDEX(Transjer!$E$6:$E$125,$B1992))</f>
        <v/>
      </c>
      <c r="J1992" s="19" t="str">
        <f>IF($S1992="","",INDEX(Skjermingsrenter!$B$6:$B$35,$C1992))</f>
        <v/>
      </c>
      <c r="K1992" s="20" t="str">
        <f t="shared" si="249"/>
        <v/>
      </c>
      <c r="L1992" s="21" t="str">
        <f>IF($S1992="","",IF($G1992&lt;YEAR($F1992),0,$H1992*SUMIFS(Utbytter!$D$6:$D$1005,Utbytter!$A$6:$A$1005,$E1992,Utbytter!$B$6:$B$1005,"&gt;="&amp;$K1992,Utbytter!$B$6:$B$1005,"&lt;="&amp;DATE($G1992,12,31))))</f>
        <v/>
      </c>
      <c r="M1992" s="21" t="str">
        <f t="shared" si="255"/>
        <v/>
      </c>
      <c r="N1992" s="21" t="str">
        <f t="shared" si="250"/>
        <v/>
      </c>
      <c r="O1992" s="21" t="str">
        <f t="shared" si="251"/>
        <v/>
      </c>
      <c r="P1992" s="21" t="str">
        <f t="shared" si="252"/>
        <v/>
      </c>
      <c r="Q1992" s="21" t="str">
        <f t="shared" si="253"/>
        <v/>
      </c>
      <c r="R1992" s="21" t="str">
        <f t="shared" si="254"/>
        <v/>
      </c>
      <c r="S1992" s="7" t="str">
        <f>IF(ROW()-5&lt;=Kontroll!$B$8,1,"")</f>
        <v/>
      </c>
    </row>
    <row r="1993" spans="1:19" x14ac:dyDescent="0.2">
      <c r="A1993" s="7" t="str">
        <f t="shared" si="248"/>
        <v/>
      </c>
      <c r="B1993" s="7" t="str">
        <f>IF($S1993="","",INT(($A1993-1)/Kontroll!$B$6)+1)</f>
        <v/>
      </c>
      <c r="C1993" s="7" t="str">
        <f>IF($S1993="","",MOD($A1993-1,Kontroll!$B$6)+1)</f>
        <v/>
      </c>
      <c r="D1993" s="15" t="str">
        <f>IF($S1993="","",INDEX(Transjer!$A$6:$A$125,$B1993))</f>
        <v/>
      </c>
      <c r="E1993" s="15" t="str">
        <f>IF($S1993="","",INDEX(Transjer!$B$6:$B$125,$B1993))</f>
        <v/>
      </c>
      <c r="F1993" s="16" t="str">
        <f>IF($S1993="","",INDEX(Transjer!$C$6:$C$125,$B1993))</f>
        <v/>
      </c>
      <c r="G1993" s="17" t="str">
        <f>IF($S1993="","",INDEX(Skjermingsrenter!$A$6:$A$35,$C1993))</f>
        <v/>
      </c>
      <c r="H1993" s="18" t="str">
        <f>IF($S1993="","",INDEX(Transjer!$D$6:$D$125,$B1993))</f>
        <v/>
      </c>
      <c r="I1993" s="18" t="str">
        <f>IF($S1993="","",INDEX(Transjer!$E$6:$E$125,$B1993))</f>
        <v/>
      </c>
      <c r="J1993" s="19" t="str">
        <f>IF($S1993="","",INDEX(Skjermingsrenter!$B$6:$B$35,$C1993))</f>
        <v/>
      </c>
      <c r="K1993" s="20" t="str">
        <f t="shared" si="249"/>
        <v/>
      </c>
      <c r="L1993" s="21" t="str">
        <f>IF($S1993="","",IF($G1993&lt;YEAR($F1993),0,$H1993*SUMIFS(Utbytter!$D$6:$D$1005,Utbytter!$A$6:$A$1005,$E1993,Utbytter!$B$6:$B$1005,"&gt;="&amp;$K1993,Utbytter!$B$6:$B$1005,"&lt;="&amp;DATE($G1993,12,31))))</f>
        <v/>
      </c>
      <c r="M1993" s="21" t="str">
        <f t="shared" si="255"/>
        <v/>
      </c>
      <c r="N1993" s="21" t="str">
        <f t="shared" si="250"/>
        <v/>
      </c>
      <c r="O1993" s="21" t="str">
        <f t="shared" si="251"/>
        <v/>
      </c>
      <c r="P1993" s="21" t="str">
        <f t="shared" si="252"/>
        <v/>
      </c>
      <c r="Q1993" s="21" t="str">
        <f t="shared" si="253"/>
        <v/>
      </c>
      <c r="R1993" s="21" t="str">
        <f t="shared" si="254"/>
        <v/>
      </c>
      <c r="S1993" s="7" t="str">
        <f>IF(ROW()-5&lt;=Kontroll!$B$8,1,"")</f>
        <v/>
      </c>
    </row>
    <row r="1994" spans="1:19" x14ac:dyDescent="0.2">
      <c r="A1994" s="7" t="str">
        <f t="shared" si="248"/>
        <v/>
      </c>
      <c r="B1994" s="7" t="str">
        <f>IF($S1994="","",INT(($A1994-1)/Kontroll!$B$6)+1)</f>
        <v/>
      </c>
      <c r="C1994" s="7" t="str">
        <f>IF($S1994="","",MOD($A1994-1,Kontroll!$B$6)+1)</f>
        <v/>
      </c>
      <c r="D1994" s="15" t="str">
        <f>IF($S1994="","",INDEX(Transjer!$A$6:$A$125,$B1994))</f>
        <v/>
      </c>
      <c r="E1994" s="15" t="str">
        <f>IF($S1994="","",INDEX(Transjer!$B$6:$B$125,$B1994))</f>
        <v/>
      </c>
      <c r="F1994" s="16" t="str">
        <f>IF($S1994="","",INDEX(Transjer!$C$6:$C$125,$B1994))</f>
        <v/>
      </c>
      <c r="G1994" s="17" t="str">
        <f>IF($S1994="","",INDEX(Skjermingsrenter!$A$6:$A$35,$C1994))</f>
        <v/>
      </c>
      <c r="H1994" s="18" t="str">
        <f>IF($S1994="","",INDEX(Transjer!$D$6:$D$125,$B1994))</f>
        <v/>
      </c>
      <c r="I1994" s="18" t="str">
        <f>IF($S1994="","",INDEX(Transjer!$E$6:$E$125,$B1994))</f>
        <v/>
      </c>
      <c r="J1994" s="19" t="str">
        <f>IF($S1994="","",INDEX(Skjermingsrenter!$B$6:$B$35,$C1994))</f>
        <v/>
      </c>
      <c r="K1994" s="20" t="str">
        <f t="shared" si="249"/>
        <v/>
      </c>
      <c r="L1994" s="21" t="str">
        <f>IF($S1994="","",IF($G1994&lt;YEAR($F1994),0,$H1994*SUMIFS(Utbytter!$D$6:$D$1005,Utbytter!$A$6:$A$1005,$E1994,Utbytter!$B$6:$B$1005,"&gt;="&amp;$K1994,Utbytter!$B$6:$B$1005,"&lt;="&amp;DATE($G1994,12,31))))</f>
        <v/>
      </c>
      <c r="M1994" s="21" t="str">
        <f t="shared" si="255"/>
        <v/>
      </c>
      <c r="N1994" s="21" t="str">
        <f t="shared" si="250"/>
        <v/>
      </c>
      <c r="O1994" s="21" t="str">
        <f t="shared" si="251"/>
        <v/>
      </c>
      <c r="P1994" s="21" t="str">
        <f t="shared" si="252"/>
        <v/>
      </c>
      <c r="Q1994" s="21" t="str">
        <f t="shared" si="253"/>
        <v/>
      </c>
      <c r="R1994" s="21" t="str">
        <f t="shared" si="254"/>
        <v/>
      </c>
      <c r="S1994" s="7" t="str">
        <f>IF(ROW()-5&lt;=Kontroll!$B$8,1,"")</f>
        <v/>
      </c>
    </row>
    <row r="1995" spans="1:19" x14ac:dyDescent="0.2">
      <c r="A1995" s="7" t="str">
        <f t="shared" si="248"/>
        <v/>
      </c>
      <c r="B1995" s="7" t="str">
        <f>IF($S1995="","",INT(($A1995-1)/Kontroll!$B$6)+1)</f>
        <v/>
      </c>
      <c r="C1995" s="7" t="str">
        <f>IF($S1995="","",MOD($A1995-1,Kontroll!$B$6)+1)</f>
        <v/>
      </c>
      <c r="D1995" s="15" t="str">
        <f>IF($S1995="","",INDEX(Transjer!$A$6:$A$125,$B1995))</f>
        <v/>
      </c>
      <c r="E1995" s="15" t="str">
        <f>IF($S1995="","",INDEX(Transjer!$B$6:$B$125,$B1995))</f>
        <v/>
      </c>
      <c r="F1995" s="16" t="str">
        <f>IF($S1995="","",INDEX(Transjer!$C$6:$C$125,$B1995))</f>
        <v/>
      </c>
      <c r="G1995" s="17" t="str">
        <f>IF($S1995="","",INDEX(Skjermingsrenter!$A$6:$A$35,$C1995))</f>
        <v/>
      </c>
      <c r="H1995" s="18" t="str">
        <f>IF($S1995="","",INDEX(Transjer!$D$6:$D$125,$B1995))</f>
        <v/>
      </c>
      <c r="I1995" s="18" t="str">
        <f>IF($S1995="","",INDEX(Transjer!$E$6:$E$125,$B1995))</f>
        <v/>
      </c>
      <c r="J1995" s="19" t="str">
        <f>IF($S1995="","",INDEX(Skjermingsrenter!$B$6:$B$35,$C1995))</f>
        <v/>
      </c>
      <c r="K1995" s="20" t="str">
        <f t="shared" si="249"/>
        <v/>
      </c>
      <c r="L1995" s="21" t="str">
        <f>IF($S1995="","",IF($G1995&lt;YEAR($F1995),0,$H1995*SUMIFS(Utbytter!$D$6:$D$1005,Utbytter!$A$6:$A$1005,$E1995,Utbytter!$B$6:$B$1005,"&gt;="&amp;$K1995,Utbytter!$B$6:$B$1005,"&lt;="&amp;DATE($G1995,12,31))))</f>
        <v/>
      </c>
      <c r="M1995" s="21" t="str">
        <f t="shared" si="255"/>
        <v/>
      </c>
      <c r="N1995" s="21" t="str">
        <f t="shared" si="250"/>
        <v/>
      </c>
      <c r="O1995" s="21" t="str">
        <f t="shared" si="251"/>
        <v/>
      </c>
      <c r="P1995" s="21" t="str">
        <f t="shared" si="252"/>
        <v/>
      </c>
      <c r="Q1995" s="21" t="str">
        <f t="shared" si="253"/>
        <v/>
      </c>
      <c r="R1995" s="21" t="str">
        <f t="shared" si="254"/>
        <v/>
      </c>
      <c r="S1995" s="7" t="str">
        <f>IF(ROW()-5&lt;=Kontroll!$B$8,1,"")</f>
        <v/>
      </c>
    </row>
    <row r="1996" spans="1:19" x14ac:dyDescent="0.2">
      <c r="A1996" s="7" t="str">
        <f t="shared" si="248"/>
        <v/>
      </c>
      <c r="B1996" s="7" t="str">
        <f>IF($S1996="","",INT(($A1996-1)/Kontroll!$B$6)+1)</f>
        <v/>
      </c>
      <c r="C1996" s="7" t="str">
        <f>IF($S1996="","",MOD($A1996-1,Kontroll!$B$6)+1)</f>
        <v/>
      </c>
      <c r="D1996" s="15" t="str">
        <f>IF($S1996="","",INDEX(Transjer!$A$6:$A$125,$B1996))</f>
        <v/>
      </c>
      <c r="E1996" s="15" t="str">
        <f>IF($S1996="","",INDEX(Transjer!$B$6:$B$125,$B1996))</f>
        <v/>
      </c>
      <c r="F1996" s="16" t="str">
        <f>IF($S1996="","",INDEX(Transjer!$C$6:$C$125,$B1996))</f>
        <v/>
      </c>
      <c r="G1996" s="17" t="str">
        <f>IF($S1996="","",INDEX(Skjermingsrenter!$A$6:$A$35,$C1996))</f>
        <v/>
      </c>
      <c r="H1996" s="18" t="str">
        <f>IF($S1996="","",INDEX(Transjer!$D$6:$D$125,$B1996))</f>
        <v/>
      </c>
      <c r="I1996" s="18" t="str">
        <f>IF($S1996="","",INDEX(Transjer!$E$6:$E$125,$B1996))</f>
        <v/>
      </c>
      <c r="J1996" s="19" t="str">
        <f>IF($S1996="","",INDEX(Skjermingsrenter!$B$6:$B$35,$C1996))</f>
        <v/>
      </c>
      <c r="K1996" s="20" t="str">
        <f t="shared" si="249"/>
        <v/>
      </c>
      <c r="L1996" s="21" t="str">
        <f>IF($S1996="","",IF($G1996&lt;YEAR($F1996),0,$H1996*SUMIFS(Utbytter!$D$6:$D$1005,Utbytter!$A$6:$A$1005,$E1996,Utbytter!$B$6:$B$1005,"&gt;="&amp;$K1996,Utbytter!$B$6:$B$1005,"&lt;="&amp;DATE($G1996,12,31))))</f>
        <v/>
      </c>
      <c r="M1996" s="21" t="str">
        <f t="shared" si="255"/>
        <v/>
      </c>
      <c r="N1996" s="21" t="str">
        <f t="shared" si="250"/>
        <v/>
      </c>
      <c r="O1996" s="21" t="str">
        <f t="shared" si="251"/>
        <v/>
      </c>
      <c r="P1996" s="21" t="str">
        <f t="shared" si="252"/>
        <v/>
      </c>
      <c r="Q1996" s="21" t="str">
        <f t="shared" si="253"/>
        <v/>
      </c>
      <c r="R1996" s="21" t="str">
        <f t="shared" si="254"/>
        <v/>
      </c>
      <c r="S1996" s="7" t="str">
        <f>IF(ROW()-5&lt;=Kontroll!$B$8,1,"")</f>
        <v/>
      </c>
    </row>
    <row r="1997" spans="1:19" x14ac:dyDescent="0.2">
      <c r="A1997" s="7" t="str">
        <f t="shared" si="248"/>
        <v/>
      </c>
      <c r="B1997" s="7" t="str">
        <f>IF($S1997="","",INT(($A1997-1)/Kontroll!$B$6)+1)</f>
        <v/>
      </c>
      <c r="C1997" s="7" t="str">
        <f>IF($S1997="","",MOD($A1997-1,Kontroll!$B$6)+1)</f>
        <v/>
      </c>
      <c r="D1997" s="15" t="str">
        <f>IF($S1997="","",INDEX(Transjer!$A$6:$A$125,$B1997))</f>
        <v/>
      </c>
      <c r="E1997" s="15" t="str">
        <f>IF($S1997="","",INDEX(Transjer!$B$6:$B$125,$B1997))</f>
        <v/>
      </c>
      <c r="F1997" s="16" t="str">
        <f>IF($S1997="","",INDEX(Transjer!$C$6:$C$125,$B1997))</f>
        <v/>
      </c>
      <c r="G1997" s="17" t="str">
        <f>IF($S1997="","",INDEX(Skjermingsrenter!$A$6:$A$35,$C1997))</f>
        <v/>
      </c>
      <c r="H1997" s="18" t="str">
        <f>IF($S1997="","",INDEX(Transjer!$D$6:$D$125,$B1997))</f>
        <v/>
      </c>
      <c r="I1997" s="18" t="str">
        <f>IF($S1997="","",INDEX(Transjer!$E$6:$E$125,$B1997))</f>
        <v/>
      </c>
      <c r="J1997" s="19" t="str">
        <f>IF($S1997="","",INDEX(Skjermingsrenter!$B$6:$B$35,$C1997))</f>
        <v/>
      </c>
      <c r="K1997" s="20" t="str">
        <f t="shared" si="249"/>
        <v/>
      </c>
      <c r="L1997" s="21" t="str">
        <f>IF($S1997="","",IF($G1997&lt;YEAR($F1997),0,$H1997*SUMIFS(Utbytter!$D$6:$D$1005,Utbytter!$A$6:$A$1005,$E1997,Utbytter!$B$6:$B$1005,"&gt;="&amp;$K1997,Utbytter!$B$6:$B$1005,"&lt;="&amp;DATE($G1997,12,31))))</f>
        <v/>
      </c>
      <c r="M1997" s="21" t="str">
        <f t="shared" si="255"/>
        <v/>
      </c>
      <c r="N1997" s="21" t="str">
        <f t="shared" si="250"/>
        <v/>
      </c>
      <c r="O1997" s="21" t="str">
        <f t="shared" si="251"/>
        <v/>
      </c>
      <c r="P1997" s="21" t="str">
        <f t="shared" si="252"/>
        <v/>
      </c>
      <c r="Q1997" s="21" t="str">
        <f t="shared" si="253"/>
        <v/>
      </c>
      <c r="R1997" s="21" t="str">
        <f t="shared" si="254"/>
        <v/>
      </c>
      <c r="S1997" s="7" t="str">
        <f>IF(ROW()-5&lt;=Kontroll!$B$8,1,"")</f>
        <v/>
      </c>
    </row>
    <row r="1998" spans="1:19" x14ac:dyDescent="0.2">
      <c r="A1998" s="7" t="str">
        <f t="shared" si="248"/>
        <v/>
      </c>
      <c r="B1998" s="7" t="str">
        <f>IF($S1998="","",INT(($A1998-1)/Kontroll!$B$6)+1)</f>
        <v/>
      </c>
      <c r="C1998" s="7" t="str">
        <f>IF($S1998="","",MOD($A1998-1,Kontroll!$B$6)+1)</f>
        <v/>
      </c>
      <c r="D1998" s="15" t="str">
        <f>IF($S1998="","",INDEX(Transjer!$A$6:$A$125,$B1998))</f>
        <v/>
      </c>
      <c r="E1998" s="15" t="str">
        <f>IF($S1998="","",INDEX(Transjer!$B$6:$B$125,$B1998))</f>
        <v/>
      </c>
      <c r="F1998" s="16" t="str">
        <f>IF($S1998="","",INDEX(Transjer!$C$6:$C$125,$B1998))</f>
        <v/>
      </c>
      <c r="G1998" s="17" t="str">
        <f>IF($S1998="","",INDEX(Skjermingsrenter!$A$6:$A$35,$C1998))</f>
        <v/>
      </c>
      <c r="H1998" s="18" t="str">
        <f>IF($S1998="","",INDEX(Transjer!$D$6:$D$125,$B1998))</f>
        <v/>
      </c>
      <c r="I1998" s="18" t="str">
        <f>IF($S1998="","",INDEX(Transjer!$E$6:$E$125,$B1998))</f>
        <v/>
      </c>
      <c r="J1998" s="19" t="str">
        <f>IF($S1998="","",INDEX(Skjermingsrenter!$B$6:$B$35,$C1998))</f>
        <v/>
      </c>
      <c r="K1998" s="20" t="str">
        <f t="shared" si="249"/>
        <v/>
      </c>
      <c r="L1998" s="21" t="str">
        <f>IF($S1998="","",IF($G1998&lt;YEAR($F1998),0,$H1998*SUMIFS(Utbytter!$D$6:$D$1005,Utbytter!$A$6:$A$1005,$E1998,Utbytter!$B$6:$B$1005,"&gt;="&amp;$K1998,Utbytter!$B$6:$B$1005,"&lt;="&amp;DATE($G1998,12,31))))</f>
        <v/>
      </c>
      <c r="M1998" s="21" t="str">
        <f t="shared" si="255"/>
        <v/>
      </c>
      <c r="N1998" s="21" t="str">
        <f t="shared" si="250"/>
        <v/>
      </c>
      <c r="O1998" s="21" t="str">
        <f t="shared" si="251"/>
        <v/>
      </c>
      <c r="P1998" s="21" t="str">
        <f t="shared" si="252"/>
        <v/>
      </c>
      <c r="Q1998" s="21" t="str">
        <f t="shared" si="253"/>
        <v/>
      </c>
      <c r="R1998" s="21" t="str">
        <f t="shared" si="254"/>
        <v/>
      </c>
      <c r="S1998" s="7" t="str">
        <f>IF(ROW()-5&lt;=Kontroll!$B$8,1,"")</f>
        <v/>
      </c>
    </row>
    <row r="1999" spans="1:19" x14ac:dyDescent="0.2">
      <c r="A1999" s="7" t="str">
        <f t="shared" si="248"/>
        <v/>
      </c>
      <c r="B1999" s="7" t="str">
        <f>IF($S1999="","",INT(($A1999-1)/Kontroll!$B$6)+1)</f>
        <v/>
      </c>
      <c r="C1999" s="7" t="str">
        <f>IF($S1999="","",MOD($A1999-1,Kontroll!$B$6)+1)</f>
        <v/>
      </c>
      <c r="D1999" s="15" t="str">
        <f>IF($S1999="","",INDEX(Transjer!$A$6:$A$125,$B1999))</f>
        <v/>
      </c>
      <c r="E1999" s="15" t="str">
        <f>IF($S1999="","",INDEX(Transjer!$B$6:$B$125,$B1999))</f>
        <v/>
      </c>
      <c r="F1999" s="16" t="str">
        <f>IF($S1999="","",INDEX(Transjer!$C$6:$C$125,$B1999))</f>
        <v/>
      </c>
      <c r="G1999" s="17" t="str">
        <f>IF($S1999="","",INDEX(Skjermingsrenter!$A$6:$A$35,$C1999))</f>
        <v/>
      </c>
      <c r="H1999" s="18" t="str">
        <f>IF($S1999="","",INDEX(Transjer!$D$6:$D$125,$B1999))</f>
        <v/>
      </c>
      <c r="I1999" s="18" t="str">
        <f>IF($S1999="","",INDEX(Transjer!$E$6:$E$125,$B1999))</f>
        <v/>
      </c>
      <c r="J1999" s="19" t="str">
        <f>IF($S1999="","",INDEX(Skjermingsrenter!$B$6:$B$35,$C1999))</f>
        <v/>
      </c>
      <c r="K1999" s="20" t="str">
        <f t="shared" si="249"/>
        <v/>
      </c>
      <c r="L1999" s="21" t="str">
        <f>IF($S1999="","",IF($G1999&lt;YEAR($F1999),0,$H1999*SUMIFS(Utbytter!$D$6:$D$1005,Utbytter!$A$6:$A$1005,$E1999,Utbytter!$B$6:$B$1005,"&gt;="&amp;$K1999,Utbytter!$B$6:$B$1005,"&lt;="&amp;DATE($G1999,12,31))))</f>
        <v/>
      </c>
      <c r="M1999" s="21" t="str">
        <f t="shared" si="255"/>
        <v/>
      </c>
      <c r="N1999" s="21" t="str">
        <f t="shared" si="250"/>
        <v/>
      </c>
      <c r="O1999" s="21" t="str">
        <f t="shared" si="251"/>
        <v/>
      </c>
      <c r="P1999" s="21" t="str">
        <f t="shared" si="252"/>
        <v/>
      </c>
      <c r="Q1999" s="21" t="str">
        <f t="shared" si="253"/>
        <v/>
      </c>
      <c r="R1999" s="21" t="str">
        <f t="shared" si="254"/>
        <v/>
      </c>
      <c r="S1999" s="7" t="str">
        <f>IF(ROW()-5&lt;=Kontroll!$B$8,1,"")</f>
        <v/>
      </c>
    </row>
    <row r="2000" spans="1:19" x14ac:dyDescent="0.2">
      <c r="A2000" s="7" t="str">
        <f t="shared" si="248"/>
        <v/>
      </c>
      <c r="B2000" s="7" t="str">
        <f>IF($S2000="","",INT(($A2000-1)/Kontroll!$B$6)+1)</f>
        <v/>
      </c>
      <c r="C2000" s="7" t="str">
        <f>IF($S2000="","",MOD($A2000-1,Kontroll!$B$6)+1)</f>
        <v/>
      </c>
      <c r="D2000" s="15" t="str">
        <f>IF($S2000="","",INDEX(Transjer!$A$6:$A$125,$B2000))</f>
        <v/>
      </c>
      <c r="E2000" s="15" t="str">
        <f>IF($S2000="","",INDEX(Transjer!$B$6:$B$125,$B2000))</f>
        <v/>
      </c>
      <c r="F2000" s="16" t="str">
        <f>IF($S2000="","",INDEX(Transjer!$C$6:$C$125,$B2000))</f>
        <v/>
      </c>
      <c r="G2000" s="17" t="str">
        <f>IF($S2000="","",INDEX(Skjermingsrenter!$A$6:$A$35,$C2000))</f>
        <v/>
      </c>
      <c r="H2000" s="18" t="str">
        <f>IF($S2000="","",INDEX(Transjer!$D$6:$D$125,$B2000))</f>
        <v/>
      </c>
      <c r="I2000" s="18" t="str">
        <f>IF($S2000="","",INDEX(Transjer!$E$6:$E$125,$B2000))</f>
        <v/>
      </c>
      <c r="J2000" s="19" t="str">
        <f>IF($S2000="","",INDEX(Skjermingsrenter!$B$6:$B$35,$C2000))</f>
        <v/>
      </c>
      <c r="K2000" s="20" t="str">
        <f t="shared" si="249"/>
        <v/>
      </c>
      <c r="L2000" s="21" t="str">
        <f>IF($S2000="","",IF($G2000&lt;YEAR($F2000),0,$H2000*SUMIFS(Utbytter!$D$6:$D$1005,Utbytter!$A$6:$A$1005,$E2000,Utbytter!$B$6:$B$1005,"&gt;="&amp;$K2000,Utbytter!$B$6:$B$1005,"&lt;="&amp;DATE($G2000,12,31))))</f>
        <v/>
      </c>
      <c r="M2000" s="21" t="str">
        <f t="shared" si="255"/>
        <v/>
      </c>
      <c r="N2000" s="21" t="str">
        <f t="shared" si="250"/>
        <v/>
      </c>
      <c r="O2000" s="21" t="str">
        <f t="shared" si="251"/>
        <v/>
      </c>
      <c r="P2000" s="21" t="str">
        <f t="shared" si="252"/>
        <v/>
      </c>
      <c r="Q2000" s="21" t="str">
        <f t="shared" si="253"/>
        <v/>
      </c>
      <c r="R2000" s="21" t="str">
        <f t="shared" si="254"/>
        <v/>
      </c>
      <c r="S2000" s="7" t="str">
        <f>IF(ROW()-5&lt;=Kontroll!$B$8,1,"")</f>
        <v/>
      </c>
    </row>
    <row r="2001" spans="1:19" x14ac:dyDescent="0.2">
      <c r="A2001" s="7" t="str">
        <f t="shared" si="248"/>
        <v/>
      </c>
      <c r="B2001" s="7" t="str">
        <f>IF($S2001="","",INT(($A2001-1)/Kontroll!$B$6)+1)</f>
        <v/>
      </c>
      <c r="C2001" s="7" t="str">
        <f>IF($S2001="","",MOD($A2001-1,Kontroll!$B$6)+1)</f>
        <v/>
      </c>
      <c r="D2001" s="15" t="str">
        <f>IF($S2001="","",INDEX(Transjer!$A$6:$A$125,$B2001))</f>
        <v/>
      </c>
      <c r="E2001" s="15" t="str">
        <f>IF($S2001="","",INDEX(Transjer!$B$6:$B$125,$B2001))</f>
        <v/>
      </c>
      <c r="F2001" s="16" t="str">
        <f>IF($S2001="","",INDEX(Transjer!$C$6:$C$125,$B2001))</f>
        <v/>
      </c>
      <c r="G2001" s="17" t="str">
        <f>IF($S2001="","",INDEX(Skjermingsrenter!$A$6:$A$35,$C2001))</f>
        <v/>
      </c>
      <c r="H2001" s="18" t="str">
        <f>IF($S2001="","",INDEX(Transjer!$D$6:$D$125,$B2001))</f>
        <v/>
      </c>
      <c r="I2001" s="18" t="str">
        <f>IF($S2001="","",INDEX(Transjer!$E$6:$E$125,$B2001))</f>
        <v/>
      </c>
      <c r="J2001" s="19" t="str">
        <f>IF($S2001="","",INDEX(Skjermingsrenter!$B$6:$B$35,$C2001))</f>
        <v/>
      </c>
      <c r="K2001" s="20" t="str">
        <f t="shared" si="249"/>
        <v/>
      </c>
      <c r="L2001" s="21" t="str">
        <f>IF($S2001="","",IF($G2001&lt;YEAR($F2001),0,$H2001*SUMIFS(Utbytter!$D$6:$D$1005,Utbytter!$A$6:$A$1005,$E2001,Utbytter!$B$6:$B$1005,"&gt;="&amp;$K2001,Utbytter!$B$6:$B$1005,"&lt;="&amp;DATE($G2001,12,31))))</f>
        <v/>
      </c>
      <c r="M2001" s="21" t="str">
        <f t="shared" si="255"/>
        <v/>
      </c>
      <c r="N2001" s="21" t="str">
        <f t="shared" si="250"/>
        <v/>
      </c>
      <c r="O2001" s="21" t="str">
        <f t="shared" si="251"/>
        <v/>
      </c>
      <c r="P2001" s="21" t="str">
        <f t="shared" si="252"/>
        <v/>
      </c>
      <c r="Q2001" s="21" t="str">
        <f t="shared" si="253"/>
        <v/>
      </c>
      <c r="R2001" s="21" t="str">
        <f t="shared" si="254"/>
        <v/>
      </c>
      <c r="S2001" s="7" t="str">
        <f>IF(ROW()-5&lt;=Kontroll!$B$8,1,"")</f>
        <v/>
      </c>
    </row>
    <row r="2002" spans="1:19" x14ac:dyDescent="0.2">
      <c r="A2002" s="7" t="str">
        <f t="shared" si="248"/>
        <v/>
      </c>
      <c r="B2002" s="7" t="str">
        <f>IF($S2002="","",INT(($A2002-1)/Kontroll!$B$6)+1)</f>
        <v/>
      </c>
      <c r="C2002" s="7" t="str">
        <f>IF($S2002="","",MOD($A2002-1,Kontroll!$B$6)+1)</f>
        <v/>
      </c>
      <c r="D2002" s="15" t="str">
        <f>IF($S2002="","",INDEX(Transjer!$A$6:$A$125,$B2002))</f>
        <v/>
      </c>
      <c r="E2002" s="15" t="str">
        <f>IF($S2002="","",INDEX(Transjer!$B$6:$B$125,$B2002))</f>
        <v/>
      </c>
      <c r="F2002" s="16" t="str">
        <f>IF($S2002="","",INDEX(Transjer!$C$6:$C$125,$B2002))</f>
        <v/>
      </c>
      <c r="G2002" s="17" t="str">
        <f>IF($S2002="","",INDEX(Skjermingsrenter!$A$6:$A$35,$C2002))</f>
        <v/>
      </c>
      <c r="H2002" s="18" t="str">
        <f>IF($S2002="","",INDEX(Transjer!$D$6:$D$125,$B2002))</f>
        <v/>
      </c>
      <c r="I2002" s="18" t="str">
        <f>IF($S2002="","",INDEX(Transjer!$E$6:$E$125,$B2002))</f>
        <v/>
      </c>
      <c r="J2002" s="19" t="str">
        <f>IF($S2002="","",INDEX(Skjermingsrenter!$B$6:$B$35,$C2002))</f>
        <v/>
      </c>
      <c r="K2002" s="20" t="str">
        <f t="shared" si="249"/>
        <v/>
      </c>
      <c r="L2002" s="21" t="str">
        <f>IF($S2002="","",IF($G2002&lt;YEAR($F2002),0,$H2002*SUMIFS(Utbytter!$D$6:$D$1005,Utbytter!$A$6:$A$1005,$E2002,Utbytter!$B$6:$B$1005,"&gt;="&amp;$K2002,Utbytter!$B$6:$B$1005,"&lt;="&amp;DATE($G2002,12,31))))</f>
        <v/>
      </c>
      <c r="M2002" s="21" t="str">
        <f t="shared" si="255"/>
        <v/>
      </c>
      <c r="N2002" s="21" t="str">
        <f t="shared" si="250"/>
        <v/>
      </c>
      <c r="O2002" s="21" t="str">
        <f t="shared" si="251"/>
        <v/>
      </c>
      <c r="P2002" s="21" t="str">
        <f t="shared" si="252"/>
        <v/>
      </c>
      <c r="Q2002" s="21" t="str">
        <f t="shared" si="253"/>
        <v/>
      </c>
      <c r="R2002" s="21" t="str">
        <f t="shared" si="254"/>
        <v/>
      </c>
      <c r="S2002" s="7" t="str">
        <f>IF(ROW()-5&lt;=Kontroll!$B$8,1,"")</f>
        <v/>
      </c>
    </row>
    <row r="2003" spans="1:19" x14ac:dyDescent="0.2">
      <c r="A2003" s="7" t="str">
        <f t="shared" si="248"/>
        <v/>
      </c>
      <c r="B2003" s="7" t="str">
        <f>IF($S2003="","",INT(($A2003-1)/Kontroll!$B$6)+1)</f>
        <v/>
      </c>
      <c r="C2003" s="7" t="str">
        <f>IF($S2003="","",MOD($A2003-1,Kontroll!$B$6)+1)</f>
        <v/>
      </c>
      <c r="D2003" s="15" t="str">
        <f>IF($S2003="","",INDEX(Transjer!$A$6:$A$125,$B2003))</f>
        <v/>
      </c>
      <c r="E2003" s="15" t="str">
        <f>IF($S2003="","",INDEX(Transjer!$B$6:$B$125,$B2003))</f>
        <v/>
      </c>
      <c r="F2003" s="16" t="str">
        <f>IF($S2003="","",INDEX(Transjer!$C$6:$C$125,$B2003))</f>
        <v/>
      </c>
      <c r="G2003" s="17" t="str">
        <f>IF($S2003="","",INDEX(Skjermingsrenter!$A$6:$A$35,$C2003))</f>
        <v/>
      </c>
      <c r="H2003" s="18" t="str">
        <f>IF($S2003="","",INDEX(Transjer!$D$6:$D$125,$B2003))</f>
        <v/>
      </c>
      <c r="I2003" s="18" t="str">
        <f>IF($S2003="","",INDEX(Transjer!$E$6:$E$125,$B2003))</f>
        <v/>
      </c>
      <c r="J2003" s="19" t="str">
        <f>IF($S2003="","",INDEX(Skjermingsrenter!$B$6:$B$35,$C2003))</f>
        <v/>
      </c>
      <c r="K2003" s="20" t="str">
        <f t="shared" si="249"/>
        <v/>
      </c>
      <c r="L2003" s="21" t="str">
        <f>IF($S2003="","",IF($G2003&lt;YEAR($F2003),0,$H2003*SUMIFS(Utbytter!$D$6:$D$1005,Utbytter!$A$6:$A$1005,$E2003,Utbytter!$B$6:$B$1005,"&gt;="&amp;$K2003,Utbytter!$B$6:$B$1005,"&lt;="&amp;DATE($G2003,12,31))))</f>
        <v/>
      </c>
      <c r="M2003" s="21" t="str">
        <f t="shared" si="255"/>
        <v/>
      </c>
      <c r="N2003" s="21" t="str">
        <f t="shared" si="250"/>
        <v/>
      </c>
      <c r="O2003" s="21" t="str">
        <f t="shared" si="251"/>
        <v/>
      </c>
      <c r="P2003" s="21" t="str">
        <f t="shared" si="252"/>
        <v/>
      </c>
      <c r="Q2003" s="21" t="str">
        <f t="shared" si="253"/>
        <v/>
      </c>
      <c r="R2003" s="21" t="str">
        <f t="shared" si="254"/>
        <v/>
      </c>
      <c r="S2003" s="7" t="str">
        <f>IF(ROW()-5&lt;=Kontroll!$B$8,1,"")</f>
        <v/>
      </c>
    </row>
    <row r="2004" spans="1:19" x14ac:dyDescent="0.2">
      <c r="A2004" s="7" t="str">
        <f t="shared" si="248"/>
        <v/>
      </c>
      <c r="B2004" s="7" t="str">
        <f>IF($S2004="","",INT(($A2004-1)/Kontroll!$B$6)+1)</f>
        <v/>
      </c>
      <c r="C2004" s="7" t="str">
        <f>IF($S2004="","",MOD($A2004-1,Kontroll!$B$6)+1)</f>
        <v/>
      </c>
      <c r="D2004" s="15" t="str">
        <f>IF($S2004="","",INDEX(Transjer!$A$6:$A$125,$B2004))</f>
        <v/>
      </c>
      <c r="E2004" s="15" t="str">
        <f>IF($S2004="","",INDEX(Transjer!$B$6:$B$125,$B2004))</f>
        <v/>
      </c>
      <c r="F2004" s="16" t="str">
        <f>IF($S2004="","",INDEX(Transjer!$C$6:$C$125,$B2004))</f>
        <v/>
      </c>
      <c r="G2004" s="17" t="str">
        <f>IF($S2004="","",INDEX(Skjermingsrenter!$A$6:$A$35,$C2004))</f>
        <v/>
      </c>
      <c r="H2004" s="18" t="str">
        <f>IF($S2004="","",INDEX(Transjer!$D$6:$D$125,$B2004))</f>
        <v/>
      </c>
      <c r="I2004" s="18" t="str">
        <f>IF($S2004="","",INDEX(Transjer!$E$6:$E$125,$B2004))</f>
        <v/>
      </c>
      <c r="J2004" s="19" t="str">
        <f>IF($S2004="","",INDEX(Skjermingsrenter!$B$6:$B$35,$C2004))</f>
        <v/>
      </c>
      <c r="K2004" s="20" t="str">
        <f t="shared" si="249"/>
        <v/>
      </c>
      <c r="L2004" s="21" t="str">
        <f>IF($S2004="","",IF($G2004&lt;YEAR($F2004),0,$H2004*SUMIFS(Utbytter!$D$6:$D$1005,Utbytter!$A$6:$A$1005,$E2004,Utbytter!$B$6:$B$1005,"&gt;="&amp;$K2004,Utbytter!$B$6:$B$1005,"&lt;="&amp;DATE($G2004,12,31))))</f>
        <v/>
      </c>
      <c r="M2004" s="21" t="str">
        <f t="shared" si="255"/>
        <v/>
      </c>
      <c r="N2004" s="21" t="str">
        <f t="shared" si="250"/>
        <v/>
      </c>
      <c r="O2004" s="21" t="str">
        <f t="shared" si="251"/>
        <v/>
      </c>
      <c r="P2004" s="21" t="str">
        <f t="shared" si="252"/>
        <v/>
      </c>
      <c r="Q2004" s="21" t="str">
        <f t="shared" si="253"/>
        <v/>
      </c>
      <c r="R2004" s="21" t="str">
        <f t="shared" si="254"/>
        <v/>
      </c>
      <c r="S2004" s="7" t="str">
        <f>IF(ROW()-5&lt;=Kontroll!$B$8,1,"")</f>
        <v/>
      </c>
    </row>
    <row r="2005" spans="1:19" x14ac:dyDescent="0.2">
      <c r="A2005" s="7" t="str">
        <f t="shared" si="248"/>
        <v/>
      </c>
      <c r="B2005" s="7" t="str">
        <f>IF($S2005="","",INT(($A2005-1)/Kontroll!$B$6)+1)</f>
        <v/>
      </c>
      <c r="C2005" s="7" t="str">
        <f>IF($S2005="","",MOD($A2005-1,Kontroll!$B$6)+1)</f>
        <v/>
      </c>
      <c r="D2005" s="15" t="str">
        <f>IF($S2005="","",INDEX(Transjer!$A$6:$A$125,$B2005))</f>
        <v/>
      </c>
      <c r="E2005" s="15" t="str">
        <f>IF($S2005="","",INDEX(Transjer!$B$6:$B$125,$B2005))</f>
        <v/>
      </c>
      <c r="F2005" s="16" t="str">
        <f>IF($S2005="","",INDEX(Transjer!$C$6:$C$125,$B2005))</f>
        <v/>
      </c>
      <c r="G2005" s="17" t="str">
        <f>IF($S2005="","",INDEX(Skjermingsrenter!$A$6:$A$35,$C2005))</f>
        <v/>
      </c>
      <c r="H2005" s="18" t="str">
        <f>IF($S2005="","",INDEX(Transjer!$D$6:$D$125,$B2005))</f>
        <v/>
      </c>
      <c r="I2005" s="18" t="str">
        <f>IF($S2005="","",INDEX(Transjer!$E$6:$E$125,$B2005))</f>
        <v/>
      </c>
      <c r="J2005" s="19" t="str">
        <f>IF($S2005="","",INDEX(Skjermingsrenter!$B$6:$B$35,$C2005))</f>
        <v/>
      </c>
      <c r="K2005" s="20" t="str">
        <f t="shared" si="249"/>
        <v/>
      </c>
      <c r="L2005" s="21" t="str">
        <f>IF($S2005="","",IF($G2005&lt;YEAR($F2005),0,$H2005*SUMIFS(Utbytter!$D$6:$D$1005,Utbytter!$A$6:$A$1005,$E2005,Utbytter!$B$6:$B$1005,"&gt;="&amp;$K2005,Utbytter!$B$6:$B$1005,"&lt;="&amp;DATE($G2005,12,31))))</f>
        <v/>
      </c>
      <c r="M2005" s="21" t="str">
        <f t="shared" si="255"/>
        <v/>
      </c>
      <c r="N2005" s="21" t="str">
        <f t="shared" si="250"/>
        <v/>
      </c>
      <c r="O2005" s="21" t="str">
        <f t="shared" si="251"/>
        <v/>
      </c>
      <c r="P2005" s="21" t="str">
        <f t="shared" si="252"/>
        <v/>
      </c>
      <c r="Q2005" s="21" t="str">
        <f t="shared" si="253"/>
        <v/>
      </c>
      <c r="R2005" s="21" t="str">
        <f t="shared" si="254"/>
        <v/>
      </c>
      <c r="S2005" s="7" t="str">
        <f>IF(ROW()-5&lt;=Kontroll!$B$8,1,"")</f>
        <v/>
      </c>
    </row>
    <row r="2006" spans="1:19" x14ac:dyDescent="0.2">
      <c r="A2006" s="7" t="str">
        <f t="shared" si="248"/>
        <v/>
      </c>
      <c r="B2006" s="7" t="str">
        <f>IF($S2006="","",INT(($A2006-1)/Kontroll!$B$6)+1)</f>
        <v/>
      </c>
      <c r="C2006" s="7" t="str">
        <f>IF($S2006="","",MOD($A2006-1,Kontroll!$B$6)+1)</f>
        <v/>
      </c>
      <c r="D2006" s="15" t="str">
        <f>IF($S2006="","",INDEX(Transjer!$A$6:$A$125,$B2006))</f>
        <v/>
      </c>
      <c r="E2006" s="15" t="str">
        <f>IF($S2006="","",INDEX(Transjer!$B$6:$B$125,$B2006))</f>
        <v/>
      </c>
      <c r="F2006" s="16" t="str">
        <f>IF($S2006="","",INDEX(Transjer!$C$6:$C$125,$B2006))</f>
        <v/>
      </c>
      <c r="G2006" s="17" t="str">
        <f>IF($S2006="","",INDEX(Skjermingsrenter!$A$6:$A$35,$C2006))</f>
        <v/>
      </c>
      <c r="H2006" s="18" t="str">
        <f>IF($S2006="","",INDEX(Transjer!$D$6:$D$125,$B2006))</f>
        <v/>
      </c>
      <c r="I2006" s="18" t="str">
        <f>IF($S2006="","",INDEX(Transjer!$E$6:$E$125,$B2006))</f>
        <v/>
      </c>
      <c r="J2006" s="19" t="str">
        <f>IF($S2006="","",INDEX(Skjermingsrenter!$B$6:$B$35,$C2006))</f>
        <v/>
      </c>
      <c r="K2006" s="20" t="str">
        <f t="shared" si="249"/>
        <v/>
      </c>
      <c r="L2006" s="21" t="str">
        <f>IF($S2006="","",IF($G2006&lt;YEAR($F2006),0,$H2006*SUMIFS(Utbytter!$D$6:$D$1005,Utbytter!$A$6:$A$1005,$E2006,Utbytter!$B$6:$B$1005,"&gt;="&amp;$K2006,Utbytter!$B$6:$B$1005,"&lt;="&amp;DATE($G2006,12,31))))</f>
        <v/>
      </c>
      <c r="M2006" s="21" t="str">
        <f t="shared" si="255"/>
        <v/>
      </c>
      <c r="N2006" s="21" t="str">
        <f t="shared" si="250"/>
        <v/>
      </c>
      <c r="O2006" s="21" t="str">
        <f t="shared" si="251"/>
        <v/>
      </c>
      <c r="P2006" s="21" t="str">
        <f t="shared" si="252"/>
        <v/>
      </c>
      <c r="Q2006" s="21" t="str">
        <f t="shared" si="253"/>
        <v/>
      </c>
      <c r="R2006" s="21" t="str">
        <f t="shared" si="254"/>
        <v/>
      </c>
      <c r="S2006" s="7" t="str">
        <f>IF(ROW()-5&lt;=Kontroll!$B$8,1,"")</f>
        <v/>
      </c>
    </row>
    <row r="2007" spans="1:19" x14ac:dyDescent="0.2">
      <c r="A2007" s="7" t="str">
        <f t="shared" si="248"/>
        <v/>
      </c>
      <c r="B2007" s="7" t="str">
        <f>IF($S2007="","",INT(($A2007-1)/Kontroll!$B$6)+1)</f>
        <v/>
      </c>
      <c r="C2007" s="7" t="str">
        <f>IF($S2007="","",MOD($A2007-1,Kontroll!$B$6)+1)</f>
        <v/>
      </c>
      <c r="D2007" s="15" t="str">
        <f>IF($S2007="","",INDEX(Transjer!$A$6:$A$125,$B2007))</f>
        <v/>
      </c>
      <c r="E2007" s="15" t="str">
        <f>IF($S2007="","",INDEX(Transjer!$B$6:$B$125,$B2007))</f>
        <v/>
      </c>
      <c r="F2007" s="16" t="str">
        <f>IF($S2007="","",INDEX(Transjer!$C$6:$C$125,$B2007))</f>
        <v/>
      </c>
      <c r="G2007" s="17" t="str">
        <f>IF($S2007="","",INDEX(Skjermingsrenter!$A$6:$A$35,$C2007))</f>
        <v/>
      </c>
      <c r="H2007" s="18" t="str">
        <f>IF($S2007="","",INDEX(Transjer!$D$6:$D$125,$B2007))</f>
        <v/>
      </c>
      <c r="I2007" s="18" t="str">
        <f>IF($S2007="","",INDEX(Transjer!$E$6:$E$125,$B2007))</f>
        <v/>
      </c>
      <c r="J2007" s="19" t="str">
        <f>IF($S2007="","",INDEX(Skjermingsrenter!$B$6:$B$35,$C2007))</f>
        <v/>
      </c>
      <c r="K2007" s="20" t="str">
        <f t="shared" si="249"/>
        <v/>
      </c>
      <c r="L2007" s="21" t="str">
        <f>IF($S2007="","",IF($G2007&lt;YEAR($F2007),0,$H2007*SUMIFS(Utbytter!$D$6:$D$1005,Utbytter!$A$6:$A$1005,$E2007,Utbytter!$B$6:$B$1005,"&gt;="&amp;$K2007,Utbytter!$B$6:$B$1005,"&lt;="&amp;DATE($G2007,12,31))))</f>
        <v/>
      </c>
      <c r="M2007" s="21" t="str">
        <f t="shared" si="255"/>
        <v/>
      </c>
      <c r="N2007" s="21" t="str">
        <f t="shared" si="250"/>
        <v/>
      </c>
      <c r="O2007" s="21" t="str">
        <f t="shared" si="251"/>
        <v/>
      </c>
      <c r="P2007" s="21" t="str">
        <f t="shared" si="252"/>
        <v/>
      </c>
      <c r="Q2007" s="21" t="str">
        <f t="shared" si="253"/>
        <v/>
      </c>
      <c r="R2007" s="21" t="str">
        <f t="shared" si="254"/>
        <v/>
      </c>
      <c r="S2007" s="7" t="str">
        <f>IF(ROW()-5&lt;=Kontroll!$B$8,1,"")</f>
        <v/>
      </c>
    </row>
    <row r="2008" spans="1:19" x14ac:dyDescent="0.2">
      <c r="A2008" s="7" t="str">
        <f t="shared" si="248"/>
        <v/>
      </c>
      <c r="B2008" s="7" t="str">
        <f>IF($S2008="","",INT(($A2008-1)/Kontroll!$B$6)+1)</f>
        <v/>
      </c>
      <c r="C2008" s="7" t="str">
        <f>IF($S2008="","",MOD($A2008-1,Kontroll!$B$6)+1)</f>
        <v/>
      </c>
      <c r="D2008" s="15" t="str">
        <f>IF($S2008="","",INDEX(Transjer!$A$6:$A$125,$B2008))</f>
        <v/>
      </c>
      <c r="E2008" s="15" t="str">
        <f>IF($S2008="","",INDEX(Transjer!$B$6:$B$125,$B2008))</f>
        <v/>
      </c>
      <c r="F2008" s="16" t="str">
        <f>IF($S2008="","",INDEX(Transjer!$C$6:$C$125,$B2008))</f>
        <v/>
      </c>
      <c r="G2008" s="17" t="str">
        <f>IF($S2008="","",INDEX(Skjermingsrenter!$A$6:$A$35,$C2008))</f>
        <v/>
      </c>
      <c r="H2008" s="18" t="str">
        <f>IF($S2008="","",INDEX(Transjer!$D$6:$D$125,$B2008))</f>
        <v/>
      </c>
      <c r="I2008" s="18" t="str">
        <f>IF($S2008="","",INDEX(Transjer!$E$6:$E$125,$B2008))</f>
        <v/>
      </c>
      <c r="J2008" s="19" t="str">
        <f>IF($S2008="","",INDEX(Skjermingsrenter!$B$6:$B$35,$C2008))</f>
        <v/>
      </c>
      <c r="K2008" s="20" t="str">
        <f t="shared" si="249"/>
        <v/>
      </c>
      <c r="L2008" s="21" t="str">
        <f>IF($S2008="","",IF($G2008&lt;YEAR($F2008),0,$H2008*SUMIFS(Utbytter!$D$6:$D$1005,Utbytter!$A$6:$A$1005,$E2008,Utbytter!$B$6:$B$1005,"&gt;="&amp;$K2008,Utbytter!$B$6:$B$1005,"&lt;="&amp;DATE($G2008,12,31))))</f>
        <v/>
      </c>
      <c r="M2008" s="21" t="str">
        <f t="shared" si="255"/>
        <v/>
      </c>
      <c r="N2008" s="21" t="str">
        <f t="shared" si="250"/>
        <v/>
      </c>
      <c r="O2008" s="21" t="str">
        <f t="shared" si="251"/>
        <v/>
      </c>
      <c r="P2008" s="21" t="str">
        <f t="shared" si="252"/>
        <v/>
      </c>
      <c r="Q2008" s="21" t="str">
        <f t="shared" si="253"/>
        <v/>
      </c>
      <c r="R2008" s="21" t="str">
        <f t="shared" si="254"/>
        <v/>
      </c>
      <c r="S2008" s="7" t="str">
        <f>IF(ROW()-5&lt;=Kontroll!$B$8,1,"")</f>
        <v/>
      </c>
    </row>
    <row r="2009" spans="1:19" x14ac:dyDescent="0.2">
      <c r="A2009" s="7" t="str">
        <f t="shared" si="248"/>
        <v/>
      </c>
      <c r="B2009" s="7" t="str">
        <f>IF($S2009="","",INT(($A2009-1)/Kontroll!$B$6)+1)</f>
        <v/>
      </c>
      <c r="C2009" s="7" t="str">
        <f>IF($S2009="","",MOD($A2009-1,Kontroll!$B$6)+1)</f>
        <v/>
      </c>
      <c r="D2009" s="15" t="str">
        <f>IF($S2009="","",INDEX(Transjer!$A$6:$A$125,$B2009))</f>
        <v/>
      </c>
      <c r="E2009" s="15" t="str">
        <f>IF($S2009="","",INDEX(Transjer!$B$6:$B$125,$B2009))</f>
        <v/>
      </c>
      <c r="F2009" s="16" t="str">
        <f>IF($S2009="","",INDEX(Transjer!$C$6:$C$125,$B2009))</f>
        <v/>
      </c>
      <c r="G2009" s="17" t="str">
        <f>IF($S2009="","",INDEX(Skjermingsrenter!$A$6:$A$35,$C2009))</f>
        <v/>
      </c>
      <c r="H2009" s="18" t="str">
        <f>IF($S2009="","",INDEX(Transjer!$D$6:$D$125,$B2009))</f>
        <v/>
      </c>
      <c r="I2009" s="18" t="str">
        <f>IF($S2009="","",INDEX(Transjer!$E$6:$E$125,$B2009))</f>
        <v/>
      </c>
      <c r="J2009" s="19" t="str">
        <f>IF($S2009="","",INDEX(Skjermingsrenter!$B$6:$B$35,$C2009))</f>
        <v/>
      </c>
      <c r="K2009" s="20" t="str">
        <f t="shared" si="249"/>
        <v/>
      </c>
      <c r="L2009" s="21" t="str">
        <f>IF($S2009="","",IF($G2009&lt;YEAR($F2009),0,$H2009*SUMIFS(Utbytter!$D$6:$D$1005,Utbytter!$A$6:$A$1005,$E2009,Utbytter!$B$6:$B$1005,"&gt;="&amp;$K2009,Utbytter!$B$6:$B$1005,"&lt;="&amp;DATE($G2009,12,31))))</f>
        <v/>
      </c>
      <c r="M2009" s="21" t="str">
        <f t="shared" si="255"/>
        <v/>
      </c>
      <c r="N2009" s="21" t="str">
        <f t="shared" si="250"/>
        <v/>
      </c>
      <c r="O2009" s="21" t="str">
        <f t="shared" si="251"/>
        <v/>
      </c>
      <c r="P2009" s="21" t="str">
        <f t="shared" si="252"/>
        <v/>
      </c>
      <c r="Q2009" s="21" t="str">
        <f t="shared" si="253"/>
        <v/>
      </c>
      <c r="R2009" s="21" t="str">
        <f t="shared" si="254"/>
        <v/>
      </c>
      <c r="S2009" s="7" t="str">
        <f>IF(ROW()-5&lt;=Kontroll!$B$8,1,"")</f>
        <v/>
      </c>
    </row>
    <row r="2010" spans="1:19" x14ac:dyDescent="0.2">
      <c r="A2010" s="7" t="str">
        <f t="shared" si="248"/>
        <v/>
      </c>
      <c r="B2010" s="7" t="str">
        <f>IF($S2010="","",INT(($A2010-1)/Kontroll!$B$6)+1)</f>
        <v/>
      </c>
      <c r="C2010" s="7" t="str">
        <f>IF($S2010="","",MOD($A2010-1,Kontroll!$B$6)+1)</f>
        <v/>
      </c>
      <c r="D2010" s="15" t="str">
        <f>IF($S2010="","",INDEX(Transjer!$A$6:$A$125,$B2010))</f>
        <v/>
      </c>
      <c r="E2010" s="15" t="str">
        <f>IF($S2010="","",INDEX(Transjer!$B$6:$B$125,$B2010))</f>
        <v/>
      </c>
      <c r="F2010" s="16" t="str">
        <f>IF($S2010="","",INDEX(Transjer!$C$6:$C$125,$B2010))</f>
        <v/>
      </c>
      <c r="G2010" s="17" t="str">
        <f>IF($S2010="","",INDEX(Skjermingsrenter!$A$6:$A$35,$C2010))</f>
        <v/>
      </c>
      <c r="H2010" s="18" t="str">
        <f>IF($S2010="","",INDEX(Transjer!$D$6:$D$125,$B2010))</f>
        <v/>
      </c>
      <c r="I2010" s="18" t="str">
        <f>IF($S2010="","",INDEX(Transjer!$E$6:$E$125,$B2010))</f>
        <v/>
      </c>
      <c r="J2010" s="19" t="str">
        <f>IF($S2010="","",INDEX(Skjermingsrenter!$B$6:$B$35,$C2010))</f>
        <v/>
      </c>
      <c r="K2010" s="20" t="str">
        <f t="shared" si="249"/>
        <v/>
      </c>
      <c r="L2010" s="21" t="str">
        <f>IF($S2010="","",IF($G2010&lt;YEAR($F2010),0,$H2010*SUMIFS(Utbytter!$D$6:$D$1005,Utbytter!$A$6:$A$1005,$E2010,Utbytter!$B$6:$B$1005,"&gt;="&amp;$K2010,Utbytter!$B$6:$B$1005,"&lt;="&amp;DATE($G2010,12,31))))</f>
        <v/>
      </c>
      <c r="M2010" s="21" t="str">
        <f t="shared" si="255"/>
        <v/>
      </c>
      <c r="N2010" s="21" t="str">
        <f t="shared" si="250"/>
        <v/>
      </c>
      <c r="O2010" s="21" t="str">
        <f t="shared" si="251"/>
        <v/>
      </c>
      <c r="P2010" s="21" t="str">
        <f t="shared" si="252"/>
        <v/>
      </c>
      <c r="Q2010" s="21" t="str">
        <f t="shared" si="253"/>
        <v/>
      </c>
      <c r="R2010" s="21" t="str">
        <f t="shared" si="254"/>
        <v/>
      </c>
      <c r="S2010" s="7" t="str">
        <f>IF(ROW()-5&lt;=Kontroll!$B$8,1,"")</f>
        <v/>
      </c>
    </row>
    <row r="2011" spans="1:19" x14ac:dyDescent="0.2">
      <c r="A2011" s="7" t="str">
        <f t="shared" si="248"/>
        <v/>
      </c>
      <c r="B2011" s="7" t="str">
        <f>IF($S2011="","",INT(($A2011-1)/Kontroll!$B$6)+1)</f>
        <v/>
      </c>
      <c r="C2011" s="7" t="str">
        <f>IF($S2011="","",MOD($A2011-1,Kontroll!$B$6)+1)</f>
        <v/>
      </c>
      <c r="D2011" s="15" t="str">
        <f>IF($S2011="","",INDEX(Transjer!$A$6:$A$125,$B2011))</f>
        <v/>
      </c>
      <c r="E2011" s="15" t="str">
        <f>IF($S2011="","",INDEX(Transjer!$B$6:$B$125,$B2011))</f>
        <v/>
      </c>
      <c r="F2011" s="16" t="str">
        <f>IF($S2011="","",INDEX(Transjer!$C$6:$C$125,$B2011))</f>
        <v/>
      </c>
      <c r="G2011" s="17" t="str">
        <f>IF($S2011="","",INDEX(Skjermingsrenter!$A$6:$A$35,$C2011))</f>
        <v/>
      </c>
      <c r="H2011" s="18" t="str">
        <f>IF($S2011="","",INDEX(Transjer!$D$6:$D$125,$B2011))</f>
        <v/>
      </c>
      <c r="I2011" s="18" t="str">
        <f>IF($S2011="","",INDEX(Transjer!$E$6:$E$125,$B2011))</f>
        <v/>
      </c>
      <c r="J2011" s="19" t="str">
        <f>IF($S2011="","",INDEX(Skjermingsrenter!$B$6:$B$35,$C2011))</f>
        <v/>
      </c>
      <c r="K2011" s="20" t="str">
        <f t="shared" si="249"/>
        <v/>
      </c>
      <c r="L2011" s="21" t="str">
        <f>IF($S2011="","",IF($G2011&lt;YEAR($F2011),0,$H2011*SUMIFS(Utbytter!$D$6:$D$1005,Utbytter!$A$6:$A$1005,$E2011,Utbytter!$B$6:$B$1005,"&gt;="&amp;$K2011,Utbytter!$B$6:$B$1005,"&lt;="&amp;DATE($G2011,12,31))))</f>
        <v/>
      </c>
      <c r="M2011" s="21" t="str">
        <f t="shared" si="255"/>
        <v/>
      </c>
      <c r="N2011" s="21" t="str">
        <f t="shared" si="250"/>
        <v/>
      </c>
      <c r="O2011" s="21" t="str">
        <f t="shared" si="251"/>
        <v/>
      </c>
      <c r="P2011" s="21" t="str">
        <f t="shared" si="252"/>
        <v/>
      </c>
      <c r="Q2011" s="21" t="str">
        <f t="shared" si="253"/>
        <v/>
      </c>
      <c r="R2011" s="21" t="str">
        <f t="shared" si="254"/>
        <v/>
      </c>
      <c r="S2011" s="7" t="str">
        <f>IF(ROW()-5&lt;=Kontroll!$B$8,1,"")</f>
        <v/>
      </c>
    </row>
    <row r="2012" spans="1:19" x14ac:dyDescent="0.2">
      <c r="A2012" s="7" t="str">
        <f t="shared" si="248"/>
        <v/>
      </c>
      <c r="B2012" s="7" t="str">
        <f>IF($S2012="","",INT(($A2012-1)/Kontroll!$B$6)+1)</f>
        <v/>
      </c>
      <c r="C2012" s="7" t="str">
        <f>IF($S2012="","",MOD($A2012-1,Kontroll!$B$6)+1)</f>
        <v/>
      </c>
      <c r="D2012" s="15" t="str">
        <f>IF($S2012="","",INDEX(Transjer!$A$6:$A$125,$B2012))</f>
        <v/>
      </c>
      <c r="E2012" s="15" t="str">
        <f>IF($S2012="","",INDEX(Transjer!$B$6:$B$125,$B2012))</f>
        <v/>
      </c>
      <c r="F2012" s="16" t="str">
        <f>IF($S2012="","",INDEX(Transjer!$C$6:$C$125,$B2012))</f>
        <v/>
      </c>
      <c r="G2012" s="17" t="str">
        <f>IF($S2012="","",INDEX(Skjermingsrenter!$A$6:$A$35,$C2012))</f>
        <v/>
      </c>
      <c r="H2012" s="18" t="str">
        <f>IF($S2012="","",INDEX(Transjer!$D$6:$D$125,$B2012))</f>
        <v/>
      </c>
      <c r="I2012" s="18" t="str">
        <f>IF($S2012="","",INDEX(Transjer!$E$6:$E$125,$B2012))</f>
        <v/>
      </c>
      <c r="J2012" s="19" t="str">
        <f>IF($S2012="","",INDEX(Skjermingsrenter!$B$6:$B$35,$C2012))</f>
        <v/>
      </c>
      <c r="K2012" s="20" t="str">
        <f t="shared" si="249"/>
        <v/>
      </c>
      <c r="L2012" s="21" t="str">
        <f>IF($S2012="","",IF($G2012&lt;YEAR($F2012),0,$H2012*SUMIFS(Utbytter!$D$6:$D$1005,Utbytter!$A$6:$A$1005,$E2012,Utbytter!$B$6:$B$1005,"&gt;="&amp;$K2012,Utbytter!$B$6:$B$1005,"&lt;="&amp;DATE($G2012,12,31))))</f>
        <v/>
      </c>
      <c r="M2012" s="21" t="str">
        <f t="shared" si="255"/>
        <v/>
      </c>
      <c r="N2012" s="21" t="str">
        <f t="shared" si="250"/>
        <v/>
      </c>
      <c r="O2012" s="21" t="str">
        <f t="shared" si="251"/>
        <v/>
      </c>
      <c r="P2012" s="21" t="str">
        <f t="shared" si="252"/>
        <v/>
      </c>
      <c r="Q2012" s="21" t="str">
        <f t="shared" si="253"/>
        <v/>
      </c>
      <c r="R2012" s="21" t="str">
        <f t="shared" si="254"/>
        <v/>
      </c>
      <c r="S2012" s="7" t="str">
        <f>IF(ROW()-5&lt;=Kontroll!$B$8,1,"")</f>
        <v/>
      </c>
    </row>
    <row r="2013" spans="1:19" x14ac:dyDescent="0.2">
      <c r="A2013" s="7" t="str">
        <f t="shared" si="248"/>
        <v/>
      </c>
      <c r="B2013" s="7" t="str">
        <f>IF($S2013="","",INT(($A2013-1)/Kontroll!$B$6)+1)</f>
        <v/>
      </c>
      <c r="C2013" s="7" t="str">
        <f>IF($S2013="","",MOD($A2013-1,Kontroll!$B$6)+1)</f>
        <v/>
      </c>
      <c r="D2013" s="15" t="str">
        <f>IF($S2013="","",INDEX(Transjer!$A$6:$A$125,$B2013))</f>
        <v/>
      </c>
      <c r="E2013" s="15" t="str">
        <f>IF($S2013="","",INDEX(Transjer!$B$6:$B$125,$B2013))</f>
        <v/>
      </c>
      <c r="F2013" s="16" t="str">
        <f>IF($S2013="","",INDEX(Transjer!$C$6:$C$125,$B2013))</f>
        <v/>
      </c>
      <c r="G2013" s="17" t="str">
        <f>IF($S2013="","",INDEX(Skjermingsrenter!$A$6:$A$35,$C2013))</f>
        <v/>
      </c>
      <c r="H2013" s="18" t="str">
        <f>IF($S2013="","",INDEX(Transjer!$D$6:$D$125,$B2013))</f>
        <v/>
      </c>
      <c r="I2013" s="18" t="str">
        <f>IF($S2013="","",INDEX(Transjer!$E$6:$E$125,$B2013))</f>
        <v/>
      </c>
      <c r="J2013" s="19" t="str">
        <f>IF($S2013="","",INDEX(Skjermingsrenter!$B$6:$B$35,$C2013))</f>
        <v/>
      </c>
      <c r="K2013" s="20" t="str">
        <f t="shared" si="249"/>
        <v/>
      </c>
      <c r="L2013" s="21" t="str">
        <f>IF($S2013="","",IF($G2013&lt;YEAR($F2013),0,$H2013*SUMIFS(Utbytter!$D$6:$D$1005,Utbytter!$A$6:$A$1005,$E2013,Utbytter!$B$6:$B$1005,"&gt;="&amp;$K2013,Utbytter!$B$6:$B$1005,"&lt;="&amp;DATE($G2013,12,31))))</f>
        <v/>
      </c>
      <c r="M2013" s="21" t="str">
        <f t="shared" si="255"/>
        <v/>
      </c>
      <c r="N2013" s="21" t="str">
        <f t="shared" si="250"/>
        <v/>
      </c>
      <c r="O2013" s="21" t="str">
        <f t="shared" si="251"/>
        <v/>
      </c>
      <c r="P2013" s="21" t="str">
        <f t="shared" si="252"/>
        <v/>
      </c>
      <c r="Q2013" s="21" t="str">
        <f t="shared" si="253"/>
        <v/>
      </c>
      <c r="R2013" s="21" t="str">
        <f t="shared" si="254"/>
        <v/>
      </c>
      <c r="S2013" s="7" t="str">
        <f>IF(ROW()-5&lt;=Kontroll!$B$8,1,"")</f>
        <v/>
      </c>
    </row>
    <row r="2014" spans="1:19" x14ac:dyDescent="0.2">
      <c r="A2014" s="7" t="str">
        <f t="shared" si="248"/>
        <v/>
      </c>
      <c r="B2014" s="7" t="str">
        <f>IF($S2014="","",INT(($A2014-1)/Kontroll!$B$6)+1)</f>
        <v/>
      </c>
      <c r="C2014" s="7" t="str">
        <f>IF($S2014="","",MOD($A2014-1,Kontroll!$B$6)+1)</f>
        <v/>
      </c>
      <c r="D2014" s="15" t="str">
        <f>IF($S2014="","",INDEX(Transjer!$A$6:$A$125,$B2014))</f>
        <v/>
      </c>
      <c r="E2014" s="15" t="str">
        <f>IF($S2014="","",INDEX(Transjer!$B$6:$B$125,$B2014))</f>
        <v/>
      </c>
      <c r="F2014" s="16" t="str">
        <f>IF($S2014="","",INDEX(Transjer!$C$6:$C$125,$B2014))</f>
        <v/>
      </c>
      <c r="G2014" s="17" t="str">
        <f>IF($S2014="","",INDEX(Skjermingsrenter!$A$6:$A$35,$C2014))</f>
        <v/>
      </c>
      <c r="H2014" s="18" t="str">
        <f>IF($S2014="","",INDEX(Transjer!$D$6:$D$125,$B2014))</f>
        <v/>
      </c>
      <c r="I2014" s="18" t="str">
        <f>IF($S2014="","",INDEX(Transjer!$E$6:$E$125,$B2014))</f>
        <v/>
      </c>
      <c r="J2014" s="19" t="str">
        <f>IF($S2014="","",INDEX(Skjermingsrenter!$B$6:$B$35,$C2014))</f>
        <v/>
      </c>
      <c r="K2014" s="20" t="str">
        <f t="shared" si="249"/>
        <v/>
      </c>
      <c r="L2014" s="21" t="str">
        <f>IF($S2014="","",IF($G2014&lt;YEAR($F2014),0,$H2014*SUMIFS(Utbytter!$D$6:$D$1005,Utbytter!$A$6:$A$1005,$E2014,Utbytter!$B$6:$B$1005,"&gt;="&amp;$K2014,Utbytter!$B$6:$B$1005,"&lt;="&amp;DATE($G2014,12,31))))</f>
        <v/>
      </c>
      <c r="M2014" s="21" t="str">
        <f t="shared" si="255"/>
        <v/>
      </c>
      <c r="N2014" s="21" t="str">
        <f t="shared" si="250"/>
        <v/>
      </c>
      <c r="O2014" s="21" t="str">
        <f t="shared" si="251"/>
        <v/>
      </c>
      <c r="P2014" s="21" t="str">
        <f t="shared" si="252"/>
        <v/>
      </c>
      <c r="Q2014" s="21" t="str">
        <f t="shared" si="253"/>
        <v/>
      </c>
      <c r="R2014" s="21" t="str">
        <f t="shared" si="254"/>
        <v/>
      </c>
      <c r="S2014" s="7" t="str">
        <f>IF(ROW()-5&lt;=Kontroll!$B$8,1,"")</f>
        <v/>
      </c>
    </row>
    <row r="2015" spans="1:19" x14ac:dyDescent="0.2">
      <c r="A2015" s="7" t="str">
        <f t="shared" si="248"/>
        <v/>
      </c>
      <c r="B2015" s="7" t="str">
        <f>IF($S2015="","",INT(($A2015-1)/Kontroll!$B$6)+1)</f>
        <v/>
      </c>
      <c r="C2015" s="7" t="str">
        <f>IF($S2015="","",MOD($A2015-1,Kontroll!$B$6)+1)</f>
        <v/>
      </c>
      <c r="D2015" s="15" t="str">
        <f>IF($S2015="","",INDEX(Transjer!$A$6:$A$125,$B2015))</f>
        <v/>
      </c>
      <c r="E2015" s="15" t="str">
        <f>IF($S2015="","",INDEX(Transjer!$B$6:$B$125,$B2015))</f>
        <v/>
      </c>
      <c r="F2015" s="16" t="str">
        <f>IF($S2015="","",INDEX(Transjer!$C$6:$C$125,$B2015))</f>
        <v/>
      </c>
      <c r="G2015" s="17" t="str">
        <f>IF($S2015="","",INDEX(Skjermingsrenter!$A$6:$A$35,$C2015))</f>
        <v/>
      </c>
      <c r="H2015" s="18" t="str">
        <f>IF($S2015="","",INDEX(Transjer!$D$6:$D$125,$B2015))</f>
        <v/>
      </c>
      <c r="I2015" s="18" t="str">
        <f>IF($S2015="","",INDEX(Transjer!$E$6:$E$125,$B2015))</f>
        <v/>
      </c>
      <c r="J2015" s="19" t="str">
        <f>IF($S2015="","",INDEX(Skjermingsrenter!$B$6:$B$35,$C2015))</f>
        <v/>
      </c>
      <c r="K2015" s="20" t="str">
        <f t="shared" si="249"/>
        <v/>
      </c>
      <c r="L2015" s="21" t="str">
        <f>IF($S2015="","",IF($G2015&lt;YEAR($F2015),0,$H2015*SUMIFS(Utbytter!$D$6:$D$1005,Utbytter!$A$6:$A$1005,$E2015,Utbytter!$B$6:$B$1005,"&gt;="&amp;$K2015,Utbytter!$B$6:$B$1005,"&lt;="&amp;DATE($G2015,12,31))))</f>
        <v/>
      </c>
      <c r="M2015" s="21" t="str">
        <f t="shared" si="255"/>
        <v/>
      </c>
      <c r="N2015" s="21" t="str">
        <f t="shared" si="250"/>
        <v/>
      </c>
      <c r="O2015" s="21" t="str">
        <f t="shared" si="251"/>
        <v/>
      </c>
      <c r="P2015" s="21" t="str">
        <f t="shared" si="252"/>
        <v/>
      </c>
      <c r="Q2015" s="21" t="str">
        <f t="shared" si="253"/>
        <v/>
      </c>
      <c r="R2015" s="21" t="str">
        <f t="shared" si="254"/>
        <v/>
      </c>
      <c r="S2015" s="7" t="str">
        <f>IF(ROW()-5&lt;=Kontroll!$B$8,1,"")</f>
        <v/>
      </c>
    </row>
    <row r="2016" spans="1:19" x14ac:dyDescent="0.2">
      <c r="A2016" s="7" t="str">
        <f t="shared" si="248"/>
        <v/>
      </c>
      <c r="B2016" s="7" t="str">
        <f>IF($S2016="","",INT(($A2016-1)/Kontroll!$B$6)+1)</f>
        <v/>
      </c>
      <c r="C2016" s="7" t="str">
        <f>IF($S2016="","",MOD($A2016-1,Kontroll!$B$6)+1)</f>
        <v/>
      </c>
      <c r="D2016" s="15" t="str">
        <f>IF($S2016="","",INDEX(Transjer!$A$6:$A$125,$B2016))</f>
        <v/>
      </c>
      <c r="E2016" s="15" t="str">
        <f>IF($S2016="","",INDEX(Transjer!$B$6:$B$125,$B2016))</f>
        <v/>
      </c>
      <c r="F2016" s="16" t="str">
        <f>IF($S2016="","",INDEX(Transjer!$C$6:$C$125,$B2016))</f>
        <v/>
      </c>
      <c r="G2016" s="17" t="str">
        <f>IF($S2016="","",INDEX(Skjermingsrenter!$A$6:$A$35,$C2016))</f>
        <v/>
      </c>
      <c r="H2016" s="18" t="str">
        <f>IF($S2016="","",INDEX(Transjer!$D$6:$D$125,$B2016))</f>
        <v/>
      </c>
      <c r="I2016" s="18" t="str">
        <f>IF($S2016="","",INDEX(Transjer!$E$6:$E$125,$B2016))</f>
        <v/>
      </c>
      <c r="J2016" s="19" t="str">
        <f>IF($S2016="","",INDEX(Skjermingsrenter!$B$6:$B$35,$C2016))</f>
        <v/>
      </c>
      <c r="K2016" s="20" t="str">
        <f t="shared" si="249"/>
        <v/>
      </c>
      <c r="L2016" s="21" t="str">
        <f>IF($S2016="","",IF($G2016&lt;YEAR($F2016),0,$H2016*SUMIFS(Utbytter!$D$6:$D$1005,Utbytter!$A$6:$A$1005,$E2016,Utbytter!$B$6:$B$1005,"&gt;="&amp;$K2016,Utbytter!$B$6:$B$1005,"&lt;="&amp;DATE($G2016,12,31))))</f>
        <v/>
      </c>
      <c r="M2016" s="21" t="str">
        <f t="shared" si="255"/>
        <v/>
      </c>
      <c r="N2016" s="21" t="str">
        <f t="shared" si="250"/>
        <v/>
      </c>
      <c r="O2016" s="21" t="str">
        <f t="shared" si="251"/>
        <v/>
      </c>
      <c r="P2016" s="21" t="str">
        <f t="shared" si="252"/>
        <v/>
      </c>
      <c r="Q2016" s="21" t="str">
        <f t="shared" si="253"/>
        <v/>
      </c>
      <c r="R2016" s="21" t="str">
        <f t="shared" si="254"/>
        <v/>
      </c>
      <c r="S2016" s="7" t="str">
        <f>IF(ROW()-5&lt;=Kontroll!$B$8,1,"")</f>
        <v/>
      </c>
    </row>
    <row r="2017" spans="1:19" x14ac:dyDescent="0.2">
      <c r="A2017" s="7" t="str">
        <f t="shared" si="248"/>
        <v/>
      </c>
      <c r="B2017" s="7" t="str">
        <f>IF($S2017="","",INT(($A2017-1)/Kontroll!$B$6)+1)</f>
        <v/>
      </c>
      <c r="C2017" s="7" t="str">
        <f>IF($S2017="","",MOD($A2017-1,Kontroll!$B$6)+1)</f>
        <v/>
      </c>
      <c r="D2017" s="15" t="str">
        <f>IF($S2017="","",INDEX(Transjer!$A$6:$A$125,$B2017))</f>
        <v/>
      </c>
      <c r="E2017" s="15" t="str">
        <f>IF($S2017="","",INDEX(Transjer!$B$6:$B$125,$B2017))</f>
        <v/>
      </c>
      <c r="F2017" s="16" t="str">
        <f>IF($S2017="","",INDEX(Transjer!$C$6:$C$125,$B2017))</f>
        <v/>
      </c>
      <c r="G2017" s="17" t="str">
        <f>IF($S2017="","",INDEX(Skjermingsrenter!$A$6:$A$35,$C2017))</f>
        <v/>
      </c>
      <c r="H2017" s="18" t="str">
        <f>IF($S2017="","",INDEX(Transjer!$D$6:$D$125,$B2017))</f>
        <v/>
      </c>
      <c r="I2017" s="18" t="str">
        <f>IF($S2017="","",INDEX(Transjer!$E$6:$E$125,$B2017))</f>
        <v/>
      </c>
      <c r="J2017" s="19" t="str">
        <f>IF($S2017="","",INDEX(Skjermingsrenter!$B$6:$B$35,$C2017))</f>
        <v/>
      </c>
      <c r="K2017" s="20" t="str">
        <f t="shared" si="249"/>
        <v/>
      </c>
      <c r="L2017" s="21" t="str">
        <f>IF($S2017="","",IF($G2017&lt;YEAR($F2017),0,$H2017*SUMIFS(Utbytter!$D$6:$D$1005,Utbytter!$A$6:$A$1005,$E2017,Utbytter!$B$6:$B$1005,"&gt;="&amp;$K2017,Utbytter!$B$6:$B$1005,"&lt;="&amp;DATE($G2017,12,31))))</f>
        <v/>
      </c>
      <c r="M2017" s="21" t="str">
        <f t="shared" si="255"/>
        <v/>
      </c>
      <c r="N2017" s="21" t="str">
        <f t="shared" si="250"/>
        <v/>
      </c>
      <c r="O2017" s="21" t="str">
        <f t="shared" si="251"/>
        <v/>
      </c>
      <c r="P2017" s="21" t="str">
        <f t="shared" si="252"/>
        <v/>
      </c>
      <c r="Q2017" s="21" t="str">
        <f t="shared" si="253"/>
        <v/>
      </c>
      <c r="R2017" s="21" t="str">
        <f t="shared" si="254"/>
        <v/>
      </c>
      <c r="S2017" s="7" t="str">
        <f>IF(ROW()-5&lt;=Kontroll!$B$8,1,"")</f>
        <v/>
      </c>
    </row>
    <row r="2018" spans="1:19" x14ac:dyDescent="0.2">
      <c r="A2018" s="7" t="str">
        <f t="shared" si="248"/>
        <v/>
      </c>
      <c r="B2018" s="7" t="str">
        <f>IF($S2018="","",INT(($A2018-1)/Kontroll!$B$6)+1)</f>
        <v/>
      </c>
      <c r="C2018" s="7" t="str">
        <f>IF($S2018="","",MOD($A2018-1,Kontroll!$B$6)+1)</f>
        <v/>
      </c>
      <c r="D2018" s="15" t="str">
        <f>IF($S2018="","",INDEX(Transjer!$A$6:$A$125,$B2018))</f>
        <v/>
      </c>
      <c r="E2018" s="15" t="str">
        <f>IF($S2018="","",INDEX(Transjer!$B$6:$B$125,$B2018))</f>
        <v/>
      </c>
      <c r="F2018" s="16" t="str">
        <f>IF($S2018="","",INDEX(Transjer!$C$6:$C$125,$B2018))</f>
        <v/>
      </c>
      <c r="G2018" s="17" t="str">
        <f>IF($S2018="","",INDEX(Skjermingsrenter!$A$6:$A$35,$C2018))</f>
        <v/>
      </c>
      <c r="H2018" s="18" t="str">
        <f>IF($S2018="","",INDEX(Transjer!$D$6:$D$125,$B2018))</f>
        <v/>
      </c>
      <c r="I2018" s="18" t="str">
        <f>IF($S2018="","",INDEX(Transjer!$E$6:$E$125,$B2018))</f>
        <v/>
      </c>
      <c r="J2018" s="19" t="str">
        <f>IF($S2018="","",INDEX(Skjermingsrenter!$B$6:$B$35,$C2018))</f>
        <v/>
      </c>
      <c r="K2018" s="20" t="str">
        <f t="shared" si="249"/>
        <v/>
      </c>
      <c r="L2018" s="21" t="str">
        <f>IF($S2018="","",IF($G2018&lt;YEAR($F2018),0,$H2018*SUMIFS(Utbytter!$D$6:$D$1005,Utbytter!$A$6:$A$1005,$E2018,Utbytter!$B$6:$B$1005,"&gt;="&amp;$K2018,Utbytter!$B$6:$B$1005,"&lt;="&amp;DATE($G2018,12,31))))</f>
        <v/>
      </c>
      <c r="M2018" s="21" t="str">
        <f t="shared" si="255"/>
        <v/>
      </c>
      <c r="N2018" s="21" t="str">
        <f t="shared" si="250"/>
        <v/>
      </c>
      <c r="O2018" s="21" t="str">
        <f t="shared" si="251"/>
        <v/>
      </c>
      <c r="P2018" s="21" t="str">
        <f t="shared" si="252"/>
        <v/>
      </c>
      <c r="Q2018" s="21" t="str">
        <f t="shared" si="253"/>
        <v/>
      </c>
      <c r="R2018" s="21" t="str">
        <f t="shared" si="254"/>
        <v/>
      </c>
      <c r="S2018" s="7" t="str">
        <f>IF(ROW()-5&lt;=Kontroll!$B$8,1,"")</f>
        <v/>
      </c>
    </row>
    <row r="2019" spans="1:19" x14ac:dyDescent="0.2">
      <c r="A2019" s="7" t="str">
        <f t="shared" si="248"/>
        <v/>
      </c>
      <c r="B2019" s="7" t="str">
        <f>IF($S2019="","",INT(($A2019-1)/Kontroll!$B$6)+1)</f>
        <v/>
      </c>
      <c r="C2019" s="7" t="str">
        <f>IF($S2019="","",MOD($A2019-1,Kontroll!$B$6)+1)</f>
        <v/>
      </c>
      <c r="D2019" s="15" t="str">
        <f>IF($S2019="","",INDEX(Transjer!$A$6:$A$125,$B2019))</f>
        <v/>
      </c>
      <c r="E2019" s="15" t="str">
        <f>IF($S2019="","",INDEX(Transjer!$B$6:$B$125,$B2019))</f>
        <v/>
      </c>
      <c r="F2019" s="16" t="str">
        <f>IF($S2019="","",INDEX(Transjer!$C$6:$C$125,$B2019))</f>
        <v/>
      </c>
      <c r="G2019" s="17" t="str">
        <f>IF($S2019="","",INDEX(Skjermingsrenter!$A$6:$A$35,$C2019))</f>
        <v/>
      </c>
      <c r="H2019" s="18" t="str">
        <f>IF($S2019="","",INDEX(Transjer!$D$6:$D$125,$B2019))</f>
        <v/>
      </c>
      <c r="I2019" s="18" t="str">
        <f>IF($S2019="","",INDEX(Transjer!$E$6:$E$125,$B2019))</f>
        <v/>
      </c>
      <c r="J2019" s="19" t="str">
        <f>IF($S2019="","",INDEX(Skjermingsrenter!$B$6:$B$35,$C2019))</f>
        <v/>
      </c>
      <c r="K2019" s="20" t="str">
        <f t="shared" si="249"/>
        <v/>
      </c>
      <c r="L2019" s="21" t="str">
        <f>IF($S2019="","",IF($G2019&lt;YEAR($F2019),0,$H2019*SUMIFS(Utbytter!$D$6:$D$1005,Utbytter!$A$6:$A$1005,$E2019,Utbytter!$B$6:$B$1005,"&gt;="&amp;$K2019,Utbytter!$B$6:$B$1005,"&lt;="&amp;DATE($G2019,12,31))))</f>
        <v/>
      </c>
      <c r="M2019" s="21" t="str">
        <f t="shared" si="255"/>
        <v/>
      </c>
      <c r="N2019" s="21" t="str">
        <f t="shared" si="250"/>
        <v/>
      </c>
      <c r="O2019" s="21" t="str">
        <f t="shared" si="251"/>
        <v/>
      </c>
      <c r="P2019" s="21" t="str">
        <f t="shared" si="252"/>
        <v/>
      </c>
      <c r="Q2019" s="21" t="str">
        <f t="shared" si="253"/>
        <v/>
      </c>
      <c r="R2019" s="21" t="str">
        <f t="shared" si="254"/>
        <v/>
      </c>
      <c r="S2019" s="7" t="str">
        <f>IF(ROW()-5&lt;=Kontroll!$B$8,1,"")</f>
        <v/>
      </c>
    </row>
    <row r="2020" spans="1:19" x14ac:dyDescent="0.2">
      <c r="A2020" s="7" t="str">
        <f t="shared" si="248"/>
        <v/>
      </c>
      <c r="B2020" s="7" t="str">
        <f>IF($S2020="","",INT(($A2020-1)/Kontroll!$B$6)+1)</f>
        <v/>
      </c>
      <c r="C2020" s="7" t="str">
        <f>IF($S2020="","",MOD($A2020-1,Kontroll!$B$6)+1)</f>
        <v/>
      </c>
      <c r="D2020" s="15" t="str">
        <f>IF($S2020="","",INDEX(Transjer!$A$6:$A$125,$B2020))</f>
        <v/>
      </c>
      <c r="E2020" s="15" t="str">
        <f>IF($S2020="","",INDEX(Transjer!$B$6:$B$125,$B2020))</f>
        <v/>
      </c>
      <c r="F2020" s="16" t="str">
        <f>IF($S2020="","",INDEX(Transjer!$C$6:$C$125,$B2020))</f>
        <v/>
      </c>
      <c r="G2020" s="17" t="str">
        <f>IF($S2020="","",INDEX(Skjermingsrenter!$A$6:$A$35,$C2020))</f>
        <v/>
      </c>
      <c r="H2020" s="18" t="str">
        <f>IF($S2020="","",INDEX(Transjer!$D$6:$D$125,$B2020))</f>
        <v/>
      </c>
      <c r="I2020" s="18" t="str">
        <f>IF($S2020="","",INDEX(Transjer!$E$6:$E$125,$B2020))</f>
        <v/>
      </c>
      <c r="J2020" s="19" t="str">
        <f>IF($S2020="","",INDEX(Skjermingsrenter!$B$6:$B$35,$C2020))</f>
        <v/>
      </c>
      <c r="K2020" s="20" t="str">
        <f t="shared" si="249"/>
        <v/>
      </c>
      <c r="L2020" s="21" t="str">
        <f>IF($S2020="","",IF($G2020&lt;YEAR($F2020),0,$H2020*SUMIFS(Utbytter!$D$6:$D$1005,Utbytter!$A$6:$A$1005,$E2020,Utbytter!$B$6:$B$1005,"&gt;="&amp;$K2020,Utbytter!$B$6:$B$1005,"&lt;="&amp;DATE($G2020,12,31))))</f>
        <v/>
      </c>
      <c r="M2020" s="21" t="str">
        <f t="shared" si="255"/>
        <v/>
      </c>
      <c r="N2020" s="21" t="str">
        <f t="shared" si="250"/>
        <v/>
      </c>
      <c r="O2020" s="21" t="str">
        <f t="shared" si="251"/>
        <v/>
      </c>
      <c r="P2020" s="21" t="str">
        <f t="shared" si="252"/>
        <v/>
      </c>
      <c r="Q2020" s="21" t="str">
        <f t="shared" si="253"/>
        <v/>
      </c>
      <c r="R2020" s="21" t="str">
        <f t="shared" si="254"/>
        <v/>
      </c>
      <c r="S2020" s="7" t="str">
        <f>IF(ROW()-5&lt;=Kontroll!$B$8,1,"")</f>
        <v/>
      </c>
    </row>
    <row r="2021" spans="1:19" x14ac:dyDescent="0.2">
      <c r="A2021" s="7" t="str">
        <f t="shared" si="248"/>
        <v/>
      </c>
      <c r="B2021" s="7" t="str">
        <f>IF($S2021="","",INT(($A2021-1)/Kontroll!$B$6)+1)</f>
        <v/>
      </c>
      <c r="C2021" s="7" t="str">
        <f>IF($S2021="","",MOD($A2021-1,Kontroll!$B$6)+1)</f>
        <v/>
      </c>
      <c r="D2021" s="15" t="str">
        <f>IF($S2021="","",INDEX(Transjer!$A$6:$A$125,$B2021))</f>
        <v/>
      </c>
      <c r="E2021" s="15" t="str">
        <f>IF($S2021="","",INDEX(Transjer!$B$6:$B$125,$B2021))</f>
        <v/>
      </c>
      <c r="F2021" s="16" t="str">
        <f>IF($S2021="","",INDEX(Transjer!$C$6:$C$125,$B2021))</f>
        <v/>
      </c>
      <c r="G2021" s="17" t="str">
        <f>IF($S2021="","",INDEX(Skjermingsrenter!$A$6:$A$35,$C2021))</f>
        <v/>
      </c>
      <c r="H2021" s="18" t="str">
        <f>IF($S2021="","",INDEX(Transjer!$D$6:$D$125,$B2021))</f>
        <v/>
      </c>
      <c r="I2021" s="18" t="str">
        <f>IF($S2021="","",INDEX(Transjer!$E$6:$E$125,$B2021))</f>
        <v/>
      </c>
      <c r="J2021" s="19" t="str">
        <f>IF($S2021="","",INDEX(Skjermingsrenter!$B$6:$B$35,$C2021))</f>
        <v/>
      </c>
      <c r="K2021" s="20" t="str">
        <f t="shared" si="249"/>
        <v/>
      </c>
      <c r="L2021" s="21" t="str">
        <f>IF($S2021="","",IF($G2021&lt;YEAR($F2021),0,$H2021*SUMIFS(Utbytter!$D$6:$D$1005,Utbytter!$A$6:$A$1005,$E2021,Utbytter!$B$6:$B$1005,"&gt;="&amp;$K2021,Utbytter!$B$6:$B$1005,"&lt;="&amp;DATE($G2021,12,31))))</f>
        <v/>
      </c>
      <c r="M2021" s="21" t="str">
        <f t="shared" si="255"/>
        <v/>
      </c>
      <c r="N2021" s="21" t="str">
        <f t="shared" si="250"/>
        <v/>
      </c>
      <c r="O2021" s="21" t="str">
        <f t="shared" si="251"/>
        <v/>
      </c>
      <c r="P2021" s="21" t="str">
        <f t="shared" si="252"/>
        <v/>
      </c>
      <c r="Q2021" s="21" t="str">
        <f t="shared" si="253"/>
        <v/>
      </c>
      <c r="R2021" s="21" t="str">
        <f t="shared" si="254"/>
        <v/>
      </c>
      <c r="S2021" s="7" t="str">
        <f>IF(ROW()-5&lt;=Kontroll!$B$8,1,"")</f>
        <v/>
      </c>
    </row>
    <row r="2022" spans="1:19" x14ac:dyDescent="0.2">
      <c r="A2022" s="7" t="str">
        <f t="shared" si="248"/>
        <v/>
      </c>
      <c r="B2022" s="7" t="str">
        <f>IF($S2022="","",INT(($A2022-1)/Kontroll!$B$6)+1)</f>
        <v/>
      </c>
      <c r="C2022" s="7" t="str">
        <f>IF($S2022="","",MOD($A2022-1,Kontroll!$B$6)+1)</f>
        <v/>
      </c>
      <c r="D2022" s="15" t="str">
        <f>IF($S2022="","",INDEX(Transjer!$A$6:$A$125,$B2022))</f>
        <v/>
      </c>
      <c r="E2022" s="15" t="str">
        <f>IF($S2022="","",INDEX(Transjer!$B$6:$B$125,$B2022))</f>
        <v/>
      </c>
      <c r="F2022" s="16" t="str">
        <f>IF($S2022="","",INDEX(Transjer!$C$6:$C$125,$B2022))</f>
        <v/>
      </c>
      <c r="G2022" s="17" t="str">
        <f>IF($S2022="","",INDEX(Skjermingsrenter!$A$6:$A$35,$C2022))</f>
        <v/>
      </c>
      <c r="H2022" s="18" t="str">
        <f>IF($S2022="","",INDEX(Transjer!$D$6:$D$125,$B2022))</f>
        <v/>
      </c>
      <c r="I2022" s="18" t="str">
        <f>IF($S2022="","",INDEX(Transjer!$E$6:$E$125,$B2022))</f>
        <v/>
      </c>
      <c r="J2022" s="19" t="str">
        <f>IF($S2022="","",INDEX(Skjermingsrenter!$B$6:$B$35,$C2022))</f>
        <v/>
      </c>
      <c r="K2022" s="20" t="str">
        <f t="shared" si="249"/>
        <v/>
      </c>
      <c r="L2022" s="21" t="str">
        <f>IF($S2022="","",IF($G2022&lt;YEAR($F2022),0,$H2022*SUMIFS(Utbytter!$D$6:$D$1005,Utbytter!$A$6:$A$1005,$E2022,Utbytter!$B$6:$B$1005,"&gt;="&amp;$K2022,Utbytter!$B$6:$B$1005,"&lt;="&amp;DATE($G2022,12,31))))</f>
        <v/>
      </c>
      <c r="M2022" s="21" t="str">
        <f t="shared" si="255"/>
        <v/>
      </c>
      <c r="N2022" s="21" t="str">
        <f t="shared" si="250"/>
        <v/>
      </c>
      <c r="O2022" s="21" t="str">
        <f t="shared" si="251"/>
        <v/>
      </c>
      <c r="P2022" s="21" t="str">
        <f t="shared" si="252"/>
        <v/>
      </c>
      <c r="Q2022" s="21" t="str">
        <f t="shared" si="253"/>
        <v/>
      </c>
      <c r="R2022" s="21" t="str">
        <f t="shared" si="254"/>
        <v/>
      </c>
      <c r="S2022" s="7" t="str">
        <f>IF(ROW()-5&lt;=Kontroll!$B$8,1,"")</f>
        <v/>
      </c>
    </row>
    <row r="2023" spans="1:19" x14ac:dyDescent="0.2">
      <c r="A2023" s="7" t="str">
        <f t="shared" si="248"/>
        <v/>
      </c>
      <c r="B2023" s="7" t="str">
        <f>IF($S2023="","",INT(($A2023-1)/Kontroll!$B$6)+1)</f>
        <v/>
      </c>
      <c r="C2023" s="7" t="str">
        <f>IF($S2023="","",MOD($A2023-1,Kontroll!$B$6)+1)</f>
        <v/>
      </c>
      <c r="D2023" s="15" t="str">
        <f>IF($S2023="","",INDEX(Transjer!$A$6:$A$125,$B2023))</f>
        <v/>
      </c>
      <c r="E2023" s="15" t="str">
        <f>IF($S2023="","",INDEX(Transjer!$B$6:$B$125,$B2023))</f>
        <v/>
      </c>
      <c r="F2023" s="16" t="str">
        <f>IF($S2023="","",INDEX(Transjer!$C$6:$C$125,$B2023))</f>
        <v/>
      </c>
      <c r="G2023" s="17" t="str">
        <f>IF($S2023="","",INDEX(Skjermingsrenter!$A$6:$A$35,$C2023))</f>
        <v/>
      </c>
      <c r="H2023" s="18" t="str">
        <f>IF($S2023="","",INDEX(Transjer!$D$6:$D$125,$B2023))</f>
        <v/>
      </c>
      <c r="I2023" s="18" t="str">
        <f>IF($S2023="","",INDEX(Transjer!$E$6:$E$125,$B2023))</f>
        <v/>
      </c>
      <c r="J2023" s="19" t="str">
        <f>IF($S2023="","",INDEX(Skjermingsrenter!$B$6:$B$35,$C2023))</f>
        <v/>
      </c>
      <c r="K2023" s="20" t="str">
        <f t="shared" si="249"/>
        <v/>
      </c>
      <c r="L2023" s="21" t="str">
        <f>IF($S2023="","",IF($G2023&lt;YEAR($F2023),0,$H2023*SUMIFS(Utbytter!$D$6:$D$1005,Utbytter!$A$6:$A$1005,$E2023,Utbytter!$B$6:$B$1005,"&gt;="&amp;$K2023,Utbytter!$B$6:$B$1005,"&lt;="&amp;DATE($G2023,12,31))))</f>
        <v/>
      </c>
      <c r="M2023" s="21" t="str">
        <f t="shared" si="255"/>
        <v/>
      </c>
      <c r="N2023" s="21" t="str">
        <f t="shared" si="250"/>
        <v/>
      </c>
      <c r="O2023" s="21" t="str">
        <f t="shared" si="251"/>
        <v/>
      </c>
      <c r="P2023" s="21" t="str">
        <f t="shared" si="252"/>
        <v/>
      </c>
      <c r="Q2023" s="21" t="str">
        <f t="shared" si="253"/>
        <v/>
      </c>
      <c r="R2023" s="21" t="str">
        <f t="shared" si="254"/>
        <v/>
      </c>
      <c r="S2023" s="7" t="str">
        <f>IF(ROW()-5&lt;=Kontroll!$B$8,1,"")</f>
        <v/>
      </c>
    </row>
    <row r="2024" spans="1:19" x14ac:dyDescent="0.2">
      <c r="A2024" s="7" t="str">
        <f t="shared" si="248"/>
        <v/>
      </c>
      <c r="B2024" s="7" t="str">
        <f>IF($S2024="","",INT(($A2024-1)/Kontroll!$B$6)+1)</f>
        <v/>
      </c>
      <c r="C2024" s="7" t="str">
        <f>IF($S2024="","",MOD($A2024-1,Kontroll!$B$6)+1)</f>
        <v/>
      </c>
      <c r="D2024" s="15" t="str">
        <f>IF($S2024="","",INDEX(Transjer!$A$6:$A$125,$B2024))</f>
        <v/>
      </c>
      <c r="E2024" s="15" t="str">
        <f>IF($S2024="","",INDEX(Transjer!$B$6:$B$125,$B2024))</f>
        <v/>
      </c>
      <c r="F2024" s="16" t="str">
        <f>IF($S2024="","",INDEX(Transjer!$C$6:$C$125,$B2024))</f>
        <v/>
      </c>
      <c r="G2024" s="17" t="str">
        <f>IF($S2024="","",INDEX(Skjermingsrenter!$A$6:$A$35,$C2024))</f>
        <v/>
      </c>
      <c r="H2024" s="18" t="str">
        <f>IF($S2024="","",INDEX(Transjer!$D$6:$D$125,$B2024))</f>
        <v/>
      </c>
      <c r="I2024" s="18" t="str">
        <f>IF($S2024="","",INDEX(Transjer!$E$6:$E$125,$B2024))</f>
        <v/>
      </c>
      <c r="J2024" s="19" t="str">
        <f>IF($S2024="","",INDEX(Skjermingsrenter!$B$6:$B$35,$C2024))</f>
        <v/>
      </c>
      <c r="K2024" s="20" t="str">
        <f t="shared" si="249"/>
        <v/>
      </c>
      <c r="L2024" s="21" t="str">
        <f>IF($S2024="","",IF($G2024&lt;YEAR($F2024),0,$H2024*SUMIFS(Utbytter!$D$6:$D$1005,Utbytter!$A$6:$A$1005,$E2024,Utbytter!$B$6:$B$1005,"&gt;="&amp;$K2024,Utbytter!$B$6:$B$1005,"&lt;="&amp;DATE($G2024,12,31))))</f>
        <v/>
      </c>
      <c r="M2024" s="21" t="str">
        <f t="shared" si="255"/>
        <v/>
      </c>
      <c r="N2024" s="21" t="str">
        <f t="shared" si="250"/>
        <v/>
      </c>
      <c r="O2024" s="21" t="str">
        <f t="shared" si="251"/>
        <v/>
      </c>
      <c r="P2024" s="21" t="str">
        <f t="shared" si="252"/>
        <v/>
      </c>
      <c r="Q2024" s="21" t="str">
        <f t="shared" si="253"/>
        <v/>
      </c>
      <c r="R2024" s="21" t="str">
        <f t="shared" si="254"/>
        <v/>
      </c>
      <c r="S2024" s="7" t="str">
        <f>IF(ROW()-5&lt;=Kontroll!$B$8,1,"")</f>
        <v/>
      </c>
    </row>
    <row r="2025" spans="1:19" x14ac:dyDescent="0.2">
      <c r="A2025" s="7" t="str">
        <f t="shared" si="248"/>
        <v/>
      </c>
      <c r="B2025" s="7" t="str">
        <f>IF($S2025="","",INT(($A2025-1)/Kontroll!$B$6)+1)</f>
        <v/>
      </c>
      <c r="C2025" s="7" t="str">
        <f>IF($S2025="","",MOD($A2025-1,Kontroll!$B$6)+1)</f>
        <v/>
      </c>
      <c r="D2025" s="15" t="str">
        <f>IF($S2025="","",INDEX(Transjer!$A$6:$A$125,$B2025))</f>
        <v/>
      </c>
      <c r="E2025" s="15" t="str">
        <f>IF($S2025="","",INDEX(Transjer!$B$6:$B$125,$B2025))</f>
        <v/>
      </c>
      <c r="F2025" s="16" t="str">
        <f>IF($S2025="","",INDEX(Transjer!$C$6:$C$125,$B2025))</f>
        <v/>
      </c>
      <c r="G2025" s="17" t="str">
        <f>IF($S2025="","",INDEX(Skjermingsrenter!$A$6:$A$35,$C2025))</f>
        <v/>
      </c>
      <c r="H2025" s="18" t="str">
        <f>IF($S2025="","",INDEX(Transjer!$D$6:$D$125,$B2025))</f>
        <v/>
      </c>
      <c r="I2025" s="18" t="str">
        <f>IF($S2025="","",INDEX(Transjer!$E$6:$E$125,$B2025))</f>
        <v/>
      </c>
      <c r="J2025" s="19" t="str">
        <f>IF($S2025="","",INDEX(Skjermingsrenter!$B$6:$B$35,$C2025))</f>
        <v/>
      </c>
      <c r="K2025" s="20" t="str">
        <f t="shared" si="249"/>
        <v/>
      </c>
      <c r="L2025" s="21" t="str">
        <f>IF($S2025="","",IF($G2025&lt;YEAR($F2025),0,$H2025*SUMIFS(Utbytter!$D$6:$D$1005,Utbytter!$A$6:$A$1005,$E2025,Utbytter!$B$6:$B$1005,"&gt;="&amp;$K2025,Utbytter!$B$6:$B$1005,"&lt;="&amp;DATE($G2025,12,31))))</f>
        <v/>
      </c>
      <c r="M2025" s="21" t="str">
        <f t="shared" si="255"/>
        <v/>
      </c>
      <c r="N2025" s="21" t="str">
        <f t="shared" si="250"/>
        <v/>
      </c>
      <c r="O2025" s="21" t="str">
        <f t="shared" si="251"/>
        <v/>
      </c>
      <c r="P2025" s="21" t="str">
        <f t="shared" si="252"/>
        <v/>
      </c>
      <c r="Q2025" s="21" t="str">
        <f t="shared" si="253"/>
        <v/>
      </c>
      <c r="R2025" s="21" t="str">
        <f t="shared" si="254"/>
        <v/>
      </c>
      <c r="S2025" s="7" t="str">
        <f>IF(ROW()-5&lt;=Kontroll!$B$8,1,"")</f>
        <v/>
      </c>
    </row>
    <row r="2026" spans="1:19" x14ac:dyDescent="0.2">
      <c r="A2026" s="7" t="str">
        <f t="shared" si="248"/>
        <v/>
      </c>
      <c r="B2026" s="7" t="str">
        <f>IF($S2026="","",INT(($A2026-1)/Kontroll!$B$6)+1)</f>
        <v/>
      </c>
      <c r="C2026" s="7" t="str">
        <f>IF($S2026="","",MOD($A2026-1,Kontroll!$B$6)+1)</f>
        <v/>
      </c>
      <c r="D2026" s="15" t="str">
        <f>IF($S2026="","",INDEX(Transjer!$A$6:$A$125,$B2026))</f>
        <v/>
      </c>
      <c r="E2026" s="15" t="str">
        <f>IF($S2026="","",INDEX(Transjer!$B$6:$B$125,$B2026))</f>
        <v/>
      </c>
      <c r="F2026" s="16" t="str">
        <f>IF($S2026="","",INDEX(Transjer!$C$6:$C$125,$B2026))</f>
        <v/>
      </c>
      <c r="G2026" s="17" t="str">
        <f>IF($S2026="","",INDEX(Skjermingsrenter!$A$6:$A$35,$C2026))</f>
        <v/>
      </c>
      <c r="H2026" s="18" t="str">
        <f>IF($S2026="","",INDEX(Transjer!$D$6:$D$125,$B2026))</f>
        <v/>
      </c>
      <c r="I2026" s="18" t="str">
        <f>IF($S2026="","",INDEX(Transjer!$E$6:$E$125,$B2026))</f>
        <v/>
      </c>
      <c r="J2026" s="19" t="str">
        <f>IF($S2026="","",INDEX(Skjermingsrenter!$B$6:$B$35,$C2026))</f>
        <v/>
      </c>
      <c r="K2026" s="20" t="str">
        <f t="shared" si="249"/>
        <v/>
      </c>
      <c r="L2026" s="21" t="str">
        <f>IF($S2026="","",IF($G2026&lt;YEAR($F2026),0,$H2026*SUMIFS(Utbytter!$D$6:$D$1005,Utbytter!$A$6:$A$1005,$E2026,Utbytter!$B$6:$B$1005,"&gt;="&amp;$K2026,Utbytter!$B$6:$B$1005,"&lt;="&amp;DATE($G2026,12,31))))</f>
        <v/>
      </c>
      <c r="M2026" s="21" t="str">
        <f t="shared" si="255"/>
        <v/>
      </c>
      <c r="N2026" s="21" t="str">
        <f t="shared" si="250"/>
        <v/>
      </c>
      <c r="O2026" s="21" t="str">
        <f t="shared" si="251"/>
        <v/>
      </c>
      <c r="P2026" s="21" t="str">
        <f t="shared" si="252"/>
        <v/>
      </c>
      <c r="Q2026" s="21" t="str">
        <f t="shared" si="253"/>
        <v/>
      </c>
      <c r="R2026" s="21" t="str">
        <f t="shared" si="254"/>
        <v/>
      </c>
      <c r="S2026" s="7" t="str">
        <f>IF(ROW()-5&lt;=Kontroll!$B$8,1,"")</f>
        <v/>
      </c>
    </row>
    <row r="2027" spans="1:19" x14ac:dyDescent="0.2">
      <c r="A2027" s="7" t="str">
        <f t="shared" si="248"/>
        <v/>
      </c>
      <c r="B2027" s="7" t="str">
        <f>IF($S2027="","",INT(($A2027-1)/Kontroll!$B$6)+1)</f>
        <v/>
      </c>
      <c r="C2027" s="7" t="str">
        <f>IF($S2027="","",MOD($A2027-1,Kontroll!$B$6)+1)</f>
        <v/>
      </c>
      <c r="D2027" s="15" t="str">
        <f>IF($S2027="","",INDEX(Transjer!$A$6:$A$125,$B2027))</f>
        <v/>
      </c>
      <c r="E2027" s="15" t="str">
        <f>IF($S2027="","",INDEX(Transjer!$B$6:$B$125,$B2027))</f>
        <v/>
      </c>
      <c r="F2027" s="16" t="str">
        <f>IF($S2027="","",INDEX(Transjer!$C$6:$C$125,$B2027))</f>
        <v/>
      </c>
      <c r="G2027" s="17" t="str">
        <f>IF($S2027="","",INDEX(Skjermingsrenter!$A$6:$A$35,$C2027))</f>
        <v/>
      </c>
      <c r="H2027" s="18" t="str">
        <f>IF($S2027="","",INDEX(Transjer!$D$6:$D$125,$B2027))</f>
        <v/>
      </c>
      <c r="I2027" s="18" t="str">
        <f>IF($S2027="","",INDEX(Transjer!$E$6:$E$125,$B2027))</f>
        <v/>
      </c>
      <c r="J2027" s="19" t="str">
        <f>IF($S2027="","",INDEX(Skjermingsrenter!$B$6:$B$35,$C2027))</f>
        <v/>
      </c>
      <c r="K2027" s="20" t="str">
        <f t="shared" si="249"/>
        <v/>
      </c>
      <c r="L2027" s="21" t="str">
        <f>IF($S2027="","",IF($G2027&lt;YEAR($F2027),0,$H2027*SUMIFS(Utbytter!$D$6:$D$1005,Utbytter!$A$6:$A$1005,$E2027,Utbytter!$B$6:$B$1005,"&gt;="&amp;$K2027,Utbytter!$B$6:$B$1005,"&lt;="&amp;DATE($G2027,12,31))))</f>
        <v/>
      </c>
      <c r="M2027" s="21" t="str">
        <f t="shared" si="255"/>
        <v/>
      </c>
      <c r="N2027" s="21" t="str">
        <f t="shared" si="250"/>
        <v/>
      </c>
      <c r="O2027" s="21" t="str">
        <f t="shared" si="251"/>
        <v/>
      </c>
      <c r="P2027" s="21" t="str">
        <f t="shared" si="252"/>
        <v/>
      </c>
      <c r="Q2027" s="21" t="str">
        <f t="shared" si="253"/>
        <v/>
      </c>
      <c r="R2027" s="21" t="str">
        <f t="shared" si="254"/>
        <v/>
      </c>
      <c r="S2027" s="7" t="str">
        <f>IF(ROW()-5&lt;=Kontroll!$B$8,1,"")</f>
        <v/>
      </c>
    </row>
    <row r="2028" spans="1:19" x14ac:dyDescent="0.2">
      <c r="A2028" s="7" t="str">
        <f t="shared" si="248"/>
        <v/>
      </c>
      <c r="B2028" s="7" t="str">
        <f>IF($S2028="","",INT(($A2028-1)/Kontroll!$B$6)+1)</f>
        <v/>
      </c>
      <c r="C2028" s="7" t="str">
        <f>IF($S2028="","",MOD($A2028-1,Kontroll!$B$6)+1)</f>
        <v/>
      </c>
      <c r="D2028" s="15" t="str">
        <f>IF($S2028="","",INDEX(Transjer!$A$6:$A$125,$B2028))</f>
        <v/>
      </c>
      <c r="E2028" s="15" t="str">
        <f>IF($S2028="","",INDEX(Transjer!$B$6:$B$125,$B2028))</f>
        <v/>
      </c>
      <c r="F2028" s="16" t="str">
        <f>IF($S2028="","",INDEX(Transjer!$C$6:$C$125,$B2028))</f>
        <v/>
      </c>
      <c r="G2028" s="17" t="str">
        <f>IF($S2028="","",INDEX(Skjermingsrenter!$A$6:$A$35,$C2028))</f>
        <v/>
      </c>
      <c r="H2028" s="18" t="str">
        <f>IF($S2028="","",INDEX(Transjer!$D$6:$D$125,$B2028))</f>
        <v/>
      </c>
      <c r="I2028" s="18" t="str">
        <f>IF($S2028="","",INDEX(Transjer!$E$6:$E$125,$B2028))</f>
        <v/>
      </c>
      <c r="J2028" s="19" t="str">
        <f>IF($S2028="","",INDEX(Skjermingsrenter!$B$6:$B$35,$C2028))</f>
        <v/>
      </c>
      <c r="K2028" s="20" t="str">
        <f t="shared" si="249"/>
        <v/>
      </c>
      <c r="L2028" s="21" t="str">
        <f>IF($S2028="","",IF($G2028&lt;YEAR($F2028),0,$H2028*SUMIFS(Utbytter!$D$6:$D$1005,Utbytter!$A$6:$A$1005,$E2028,Utbytter!$B$6:$B$1005,"&gt;="&amp;$K2028,Utbytter!$B$6:$B$1005,"&lt;="&amp;DATE($G2028,12,31))))</f>
        <v/>
      </c>
      <c r="M2028" s="21" t="str">
        <f t="shared" si="255"/>
        <v/>
      </c>
      <c r="N2028" s="21" t="str">
        <f t="shared" si="250"/>
        <v/>
      </c>
      <c r="O2028" s="21" t="str">
        <f t="shared" si="251"/>
        <v/>
      </c>
      <c r="P2028" s="21" t="str">
        <f t="shared" si="252"/>
        <v/>
      </c>
      <c r="Q2028" s="21" t="str">
        <f t="shared" si="253"/>
        <v/>
      </c>
      <c r="R2028" s="21" t="str">
        <f t="shared" si="254"/>
        <v/>
      </c>
      <c r="S2028" s="7" t="str">
        <f>IF(ROW()-5&lt;=Kontroll!$B$8,1,"")</f>
        <v/>
      </c>
    </row>
    <row r="2029" spans="1:19" x14ac:dyDescent="0.2">
      <c r="A2029" s="7" t="str">
        <f t="shared" si="248"/>
        <v/>
      </c>
      <c r="B2029" s="7" t="str">
        <f>IF($S2029="","",INT(($A2029-1)/Kontroll!$B$6)+1)</f>
        <v/>
      </c>
      <c r="C2029" s="7" t="str">
        <f>IF($S2029="","",MOD($A2029-1,Kontroll!$B$6)+1)</f>
        <v/>
      </c>
      <c r="D2029" s="15" t="str">
        <f>IF($S2029="","",INDEX(Transjer!$A$6:$A$125,$B2029))</f>
        <v/>
      </c>
      <c r="E2029" s="15" t="str">
        <f>IF($S2029="","",INDEX(Transjer!$B$6:$B$125,$B2029))</f>
        <v/>
      </c>
      <c r="F2029" s="16" t="str">
        <f>IF($S2029="","",INDEX(Transjer!$C$6:$C$125,$B2029))</f>
        <v/>
      </c>
      <c r="G2029" s="17" t="str">
        <f>IF($S2029="","",INDEX(Skjermingsrenter!$A$6:$A$35,$C2029))</f>
        <v/>
      </c>
      <c r="H2029" s="18" t="str">
        <f>IF($S2029="","",INDEX(Transjer!$D$6:$D$125,$B2029))</f>
        <v/>
      </c>
      <c r="I2029" s="18" t="str">
        <f>IF($S2029="","",INDEX(Transjer!$E$6:$E$125,$B2029))</f>
        <v/>
      </c>
      <c r="J2029" s="19" t="str">
        <f>IF($S2029="","",INDEX(Skjermingsrenter!$B$6:$B$35,$C2029))</f>
        <v/>
      </c>
      <c r="K2029" s="20" t="str">
        <f t="shared" si="249"/>
        <v/>
      </c>
      <c r="L2029" s="21" t="str">
        <f>IF($S2029="","",IF($G2029&lt;YEAR($F2029),0,$H2029*SUMIFS(Utbytter!$D$6:$D$1005,Utbytter!$A$6:$A$1005,$E2029,Utbytter!$B$6:$B$1005,"&gt;="&amp;$K2029,Utbytter!$B$6:$B$1005,"&lt;="&amp;DATE($G2029,12,31))))</f>
        <v/>
      </c>
      <c r="M2029" s="21" t="str">
        <f t="shared" si="255"/>
        <v/>
      </c>
      <c r="N2029" s="21" t="str">
        <f t="shared" si="250"/>
        <v/>
      </c>
      <c r="O2029" s="21" t="str">
        <f t="shared" si="251"/>
        <v/>
      </c>
      <c r="P2029" s="21" t="str">
        <f t="shared" si="252"/>
        <v/>
      </c>
      <c r="Q2029" s="21" t="str">
        <f t="shared" si="253"/>
        <v/>
      </c>
      <c r="R2029" s="21" t="str">
        <f t="shared" si="254"/>
        <v/>
      </c>
      <c r="S2029" s="7" t="str">
        <f>IF(ROW()-5&lt;=Kontroll!$B$8,1,"")</f>
        <v/>
      </c>
    </row>
    <row r="2030" spans="1:19" x14ac:dyDescent="0.2">
      <c r="A2030" s="7" t="str">
        <f t="shared" si="248"/>
        <v/>
      </c>
      <c r="B2030" s="7" t="str">
        <f>IF($S2030="","",INT(($A2030-1)/Kontroll!$B$6)+1)</f>
        <v/>
      </c>
      <c r="C2030" s="7" t="str">
        <f>IF($S2030="","",MOD($A2030-1,Kontroll!$B$6)+1)</f>
        <v/>
      </c>
      <c r="D2030" s="15" t="str">
        <f>IF($S2030="","",INDEX(Transjer!$A$6:$A$125,$B2030))</f>
        <v/>
      </c>
      <c r="E2030" s="15" t="str">
        <f>IF($S2030="","",INDEX(Transjer!$B$6:$B$125,$B2030))</f>
        <v/>
      </c>
      <c r="F2030" s="16" t="str">
        <f>IF($S2030="","",INDEX(Transjer!$C$6:$C$125,$B2030))</f>
        <v/>
      </c>
      <c r="G2030" s="17" t="str">
        <f>IF($S2030="","",INDEX(Skjermingsrenter!$A$6:$A$35,$C2030))</f>
        <v/>
      </c>
      <c r="H2030" s="18" t="str">
        <f>IF($S2030="","",INDEX(Transjer!$D$6:$D$125,$B2030))</f>
        <v/>
      </c>
      <c r="I2030" s="18" t="str">
        <f>IF($S2030="","",INDEX(Transjer!$E$6:$E$125,$B2030))</f>
        <v/>
      </c>
      <c r="J2030" s="19" t="str">
        <f>IF($S2030="","",INDEX(Skjermingsrenter!$B$6:$B$35,$C2030))</f>
        <v/>
      </c>
      <c r="K2030" s="20" t="str">
        <f t="shared" si="249"/>
        <v/>
      </c>
      <c r="L2030" s="21" t="str">
        <f>IF($S2030="","",IF($G2030&lt;YEAR($F2030),0,$H2030*SUMIFS(Utbytter!$D$6:$D$1005,Utbytter!$A$6:$A$1005,$E2030,Utbytter!$B$6:$B$1005,"&gt;="&amp;$K2030,Utbytter!$B$6:$B$1005,"&lt;="&amp;DATE($G2030,12,31))))</f>
        <v/>
      </c>
      <c r="M2030" s="21" t="str">
        <f t="shared" si="255"/>
        <v/>
      </c>
      <c r="N2030" s="21" t="str">
        <f t="shared" si="250"/>
        <v/>
      </c>
      <c r="O2030" s="21" t="str">
        <f t="shared" si="251"/>
        <v/>
      </c>
      <c r="P2030" s="21" t="str">
        <f t="shared" si="252"/>
        <v/>
      </c>
      <c r="Q2030" s="21" t="str">
        <f t="shared" si="253"/>
        <v/>
      </c>
      <c r="R2030" s="21" t="str">
        <f t="shared" si="254"/>
        <v/>
      </c>
      <c r="S2030" s="7" t="str">
        <f>IF(ROW()-5&lt;=Kontroll!$B$8,1,"")</f>
        <v/>
      </c>
    </row>
    <row r="2031" spans="1:19" x14ac:dyDescent="0.2">
      <c r="A2031" s="7" t="str">
        <f t="shared" si="248"/>
        <v/>
      </c>
      <c r="B2031" s="7" t="str">
        <f>IF($S2031="","",INT(($A2031-1)/Kontroll!$B$6)+1)</f>
        <v/>
      </c>
      <c r="C2031" s="7" t="str">
        <f>IF($S2031="","",MOD($A2031-1,Kontroll!$B$6)+1)</f>
        <v/>
      </c>
      <c r="D2031" s="15" t="str">
        <f>IF($S2031="","",INDEX(Transjer!$A$6:$A$125,$B2031))</f>
        <v/>
      </c>
      <c r="E2031" s="15" t="str">
        <f>IF($S2031="","",INDEX(Transjer!$B$6:$B$125,$B2031))</f>
        <v/>
      </c>
      <c r="F2031" s="16" t="str">
        <f>IF($S2031="","",INDEX(Transjer!$C$6:$C$125,$B2031))</f>
        <v/>
      </c>
      <c r="G2031" s="17" t="str">
        <f>IF($S2031="","",INDEX(Skjermingsrenter!$A$6:$A$35,$C2031))</f>
        <v/>
      </c>
      <c r="H2031" s="18" t="str">
        <f>IF($S2031="","",INDEX(Transjer!$D$6:$D$125,$B2031))</f>
        <v/>
      </c>
      <c r="I2031" s="18" t="str">
        <f>IF($S2031="","",INDEX(Transjer!$E$6:$E$125,$B2031))</f>
        <v/>
      </c>
      <c r="J2031" s="19" t="str">
        <f>IF($S2031="","",INDEX(Skjermingsrenter!$B$6:$B$35,$C2031))</f>
        <v/>
      </c>
      <c r="K2031" s="20" t="str">
        <f t="shared" si="249"/>
        <v/>
      </c>
      <c r="L2031" s="21" t="str">
        <f>IF($S2031="","",IF($G2031&lt;YEAR($F2031),0,$H2031*SUMIFS(Utbytter!$D$6:$D$1005,Utbytter!$A$6:$A$1005,$E2031,Utbytter!$B$6:$B$1005,"&gt;="&amp;$K2031,Utbytter!$B$6:$B$1005,"&lt;="&amp;DATE($G2031,12,31))))</f>
        <v/>
      </c>
      <c r="M2031" s="21" t="str">
        <f t="shared" si="255"/>
        <v/>
      </c>
      <c r="N2031" s="21" t="str">
        <f t="shared" si="250"/>
        <v/>
      </c>
      <c r="O2031" s="21" t="str">
        <f t="shared" si="251"/>
        <v/>
      </c>
      <c r="P2031" s="21" t="str">
        <f t="shared" si="252"/>
        <v/>
      </c>
      <c r="Q2031" s="21" t="str">
        <f t="shared" si="253"/>
        <v/>
      </c>
      <c r="R2031" s="21" t="str">
        <f t="shared" si="254"/>
        <v/>
      </c>
      <c r="S2031" s="7" t="str">
        <f>IF(ROW()-5&lt;=Kontroll!$B$8,1,"")</f>
        <v/>
      </c>
    </row>
    <row r="2032" spans="1:19" x14ac:dyDescent="0.2">
      <c r="A2032" s="7" t="str">
        <f t="shared" si="248"/>
        <v/>
      </c>
      <c r="B2032" s="7" t="str">
        <f>IF($S2032="","",INT(($A2032-1)/Kontroll!$B$6)+1)</f>
        <v/>
      </c>
      <c r="C2032" s="7" t="str">
        <f>IF($S2032="","",MOD($A2032-1,Kontroll!$B$6)+1)</f>
        <v/>
      </c>
      <c r="D2032" s="15" t="str">
        <f>IF($S2032="","",INDEX(Transjer!$A$6:$A$125,$B2032))</f>
        <v/>
      </c>
      <c r="E2032" s="15" t="str">
        <f>IF($S2032="","",INDEX(Transjer!$B$6:$B$125,$B2032))</f>
        <v/>
      </c>
      <c r="F2032" s="16" t="str">
        <f>IF($S2032="","",INDEX(Transjer!$C$6:$C$125,$B2032))</f>
        <v/>
      </c>
      <c r="G2032" s="17" t="str">
        <f>IF($S2032="","",INDEX(Skjermingsrenter!$A$6:$A$35,$C2032))</f>
        <v/>
      </c>
      <c r="H2032" s="18" t="str">
        <f>IF($S2032="","",INDEX(Transjer!$D$6:$D$125,$B2032))</f>
        <v/>
      </c>
      <c r="I2032" s="18" t="str">
        <f>IF($S2032="","",INDEX(Transjer!$E$6:$E$125,$B2032))</f>
        <v/>
      </c>
      <c r="J2032" s="19" t="str">
        <f>IF($S2032="","",INDEX(Skjermingsrenter!$B$6:$B$35,$C2032))</f>
        <v/>
      </c>
      <c r="K2032" s="20" t="str">
        <f t="shared" si="249"/>
        <v/>
      </c>
      <c r="L2032" s="21" t="str">
        <f>IF($S2032="","",IF($G2032&lt;YEAR($F2032),0,$H2032*SUMIFS(Utbytter!$D$6:$D$1005,Utbytter!$A$6:$A$1005,$E2032,Utbytter!$B$6:$B$1005,"&gt;="&amp;$K2032,Utbytter!$B$6:$B$1005,"&lt;="&amp;DATE($G2032,12,31))))</f>
        <v/>
      </c>
      <c r="M2032" s="21" t="str">
        <f t="shared" si="255"/>
        <v/>
      </c>
      <c r="N2032" s="21" t="str">
        <f t="shared" si="250"/>
        <v/>
      </c>
      <c r="O2032" s="21" t="str">
        <f t="shared" si="251"/>
        <v/>
      </c>
      <c r="P2032" s="21" t="str">
        <f t="shared" si="252"/>
        <v/>
      </c>
      <c r="Q2032" s="21" t="str">
        <f t="shared" si="253"/>
        <v/>
      </c>
      <c r="R2032" s="21" t="str">
        <f t="shared" si="254"/>
        <v/>
      </c>
      <c r="S2032" s="7" t="str">
        <f>IF(ROW()-5&lt;=Kontroll!$B$8,1,"")</f>
        <v/>
      </c>
    </row>
    <row r="2033" spans="1:19" x14ac:dyDescent="0.2">
      <c r="A2033" s="7" t="str">
        <f t="shared" si="248"/>
        <v/>
      </c>
      <c r="B2033" s="7" t="str">
        <f>IF($S2033="","",INT(($A2033-1)/Kontroll!$B$6)+1)</f>
        <v/>
      </c>
      <c r="C2033" s="7" t="str">
        <f>IF($S2033="","",MOD($A2033-1,Kontroll!$B$6)+1)</f>
        <v/>
      </c>
      <c r="D2033" s="15" t="str">
        <f>IF($S2033="","",INDEX(Transjer!$A$6:$A$125,$B2033))</f>
        <v/>
      </c>
      <c r="E2033" s="15" t="str">
        <f>IF($S2033="","",INDEX(Transjer!$B$6:$B$125,$B2033))</f>
        <v/>
      </c>
      <c r="F2033" s="16" t="str">
        <f>IF($S2033="","",INDEX(Transjer!$C$6:$C$125,$B2033))</f>
        <v/>
      </c>
      <c r="G2033" s="17" t="str">
        <f>IF($S2033="","",INDEX(Skjermingsrenter!$A$6:$A$35,$C2033))</f>
        <v/>
      </c>
      <c r="H2033" s="18" t="str">
        <f>IF($S2033="","",INDEX(Transjer!$D$6:$D$125,$B2033))</f>
        <v/>
      </c>
      <c r="I2033" s="18" t="str">
        <f>IF($S2033="","",INDEX(Transjer!$E$6:$E$125,$B2033))</f>
        <v/>
      </c>
      <c r="J2033" s="19" t="str">
        <f>IF($S2033="","",INDEX(Skjermingsrenter!$B$6:$B$35,$C2033))</f>
        <v/>
      </c>
      <c r="K2033" s="20" t="str">
        <f t="shared" si="249"/>
        <v/>
      </c>
      <c r="L2033" s="21" t="str">
        <f>IF($S2033="","",IF($G2033&lt;YEAR($F2033),0,$H2033*SUMIFS(Utbytter!$D$6:$D$1005,Utbytter!$A$6:$A$1005,$E2033,Utbytter!$B$6:$B$1005,"&gt;="&amp;$K2033,Utbytter!$B$6:$B$1005,"&lt;="&amp;DATE($G2033,12,31))))</f>
        <v/>
      </c>
      <c r="M2033" s="21" t="str">
        <f t="shared" si="255"/>
        <v/>
      </c>
      <c r="N2033" s="21" t="str">
        <f t="shared" si="250"/>
        <v/>
      </c>
      <c r="O2033" s="21" t="str">
        <f t="shared" si="251"/>
        <v/>
      </c>
      <c r="P2033" s="21" t="str">
        <f t="shared" si="252"/>
        <v/>
      </c>
      <c r="Q2033" s="21" t="str">
        <f t="shared" si="253"/>
        <v/>
      </c>
      <c r="R2033" s="21" t="str">
        <f t="shared" si="254"/>
        <v/>
      </c>
      <c r="S2033" s="7" t="str">
        <f>IF(ROW()-5&lt;=Kontroll!$B$8,1,"")</f>
        <v/>
      </c>
    </row>
    <row r="2034" spans="1:19" x14ac:dyDescent="0.2">
      <c r="A2034" s="7" t="str">
        <f t="shared" si="248"/>
        <v/>
      </c>
      <c r="B2034" s="7" t="str">
        <f>IF($S2034="","",INT(($A2034-1)/Kontroll!$B$6)+1)</f>
        <v/>
      </c>
      <c r="C2034" s="7" t="str">
        <f>IF($S2034="","",MOD($A2034-1,Kontroll!$B$6)+1)</f>
        <v/>
      </c>
      <c r="D2034" s="15" t="str">
        <f>IF($S2034="","",INDEX(Transjer!$A$6:$A$125,$B2034))</f>
        <v/>
      </c>
      <c r="E2034" s="15" t="str">
        <f>IF($S2034="","",INDEX(Transjer!$B$6:$B$125,$B2034))</f>
        <v/>
      </c>
      <c r="F2034" s="16" t="str">
        <f>IF($S2034="","",INDEX(Transjer!$C$6:$C$125,$B2034))</f>
        <v/>
      </c>
      <c r="G2034" s="17" t="str">
        <f>IF($S2034="","",INDEX(Skjermingsrenter!$A$6:$A$35,$C2034))</f>
        <v/>
      </c>
      <c r="H2034" s="18" t="str">
        <f>IF($S2034="","",INDEX(Transjer!$D$6:$D$125,$B2034))</f>
        <v/>
      </c>
      <c r="I2034" s="18" t="str">
        <f>IF($S2034="","",INDEX(Transjer!$E$6:$E$125,$B2034))</f>
        <v/>
      </c>
      <c r="J2034" s="19" t="str">
        <f>IF($S2034="","",INDEX(Skjermingsrenter!$B$6:$B$35,$C2034))</f>
        <v/>
      </c>
      <c r="K2034" s="20" t="str">
        <f t="shared" si="249"/>
        <v/>
      </c>
      <c r="L2034" s="21" t="str">
        <f>IF($S2034="","",IF($G2034&lt;YEAR($F2034),0,$H2034*SUMIFS(Utbytter!$D$6:$D$1005,Utbytter!$A$6:$A$1005,$E2034,Utbytter!$B$6:$B$1005,"&gt;="&amp;$K2034,Utbytter!$B$6:$B$1005,"&lt;="&amp;DATE($G2034,12,31))))</f>
        <v/>
      </c>
      <c r="M2034" s="21" t="str">
        <f t="shared" si="255"/>
        <v/>
      </c>
      <c r="N2034" s="21" t="str">
        <f t="shared" si="250"/>
        <v/>
      </c>
      <c r="O2034" s="21" t="str">
        <f t="shared" si="251"/>
        <v/>
      </c>
      <c r="P2034" s="21" t="str">
        <f t="shared" si="252"/>
        <v/>
      </c>
      <c r="Q2034" s="21" t="str">
        <f t="shared" si="253"/>
        <v/>
      </c>
      <c r="R2034" s="21" t="str">
        <f t="shared" si="254"/>
        <v/>
      </c>
      <c r="S2034" s="7" t="str">
        <f>IF(ROW()-5&lt;=Kontroll!$B$8,1,"")</f>
        <v/>
      </c>
    </row>
    <row r="2035" spans="1:19" x14ac:dyDescent="0.2">
      <c r="A2035" s="7" t="str">
        <f t="shared" si="248"/>
        <v/>
      </c>
      <c r="B2035" s="7" t="str">
        <f>IF($S2035="","",INT(($A2035-1)/Kontroll!$B$6)+1)</f>
        <v/>
      </c>
      <c r="C2035" s="7" t="str">
        <f>IF($S2035="","",MOD($A2035-1,Kontroll!$B$6)+1)</f>
        <v/>
      </c>
      <c r="D2035" s="15" t="str">
        <f>IF($S2035="","",INDEX(Transjer!$A$6:$A$125,$B2035))</f>
        <v/>
      </c>
      <c r="E2035" s="15" t="str">
        <f>IF($S2035="","",INDEX(Transjer!$B$6:$B$125,$B2035))</f>
        <v/>
      </c>
      <c r="F2035" s="16" t="str">
        <f>IF($S2035="","",INDEX(Transjer!$C$6:$C$125,$B2035))</f>
        <v/>
      </c>
      <c r="G2035" s="17" t="str">
        <f>IF($S2035="","",INDEX(Skjermingsrenter!$A$6:$A$35,$C2035))</f>
        <v/>
      </c>
      <c r="H2035" s="18" t="str">
        <f>IF($S2035="","",INDEX(Transjer!$D$6:$D$125,$B2035))</f>
        <v/>
      </c>
      <c r="I2035" s="18" t="str">
        <f>IF($S2035="","",INDEX(Transjer!$E$6:$E$125,$B2035))</f>
        <v/>
      </c>
      <c r="J2035" s="19" t="str">
        <f>IF($S2035="","",INDEX(Skjermingsrenter!$B$6:$B$35,$C2035))</f>
        <v/>
      </c>
      <c r="K2035" s="20" t="str">
        <f t="shared" si="249"/>
        <v/>
      </c>
      <c r="L2035" s="21" t="str">
        <f>IF($S2035="","",IF($G2035&lt;YEAR($F2035),0,$H2035*SUMIFS(Utbytter!$D$6:$D$1005,Utbytter!$A$6:$A$1005,$E2035,Utbytter!$B$6:$B$1005,"&gt;="&amp;$K2035,Utbytter!$B$6:$B$1005,"&lt;="&amp;DATE($G2035,12,31))))</f>
        <v/>
      </c>
      <c r="M2035" s="21" t="str">
        <f t="shared" si="255"/>
        <v/>
      </c>
      <c r="N2035" s="21" t="str">
        <f t="shared" si="250"/>
        <v/>
      </c>
      <c r="O2035" s="21" t="str">
        <f t="shared" si="251"/>
        <v/>
      </c>
      <c r="P2035" s="21" t="str">
        <f t="shared" si="252"/>
        <v/>
      </c>
      <c r="Q2035" s="21" t="str">
        <f t="shared" si="253"/>
        <v/>
      </c>
      <c r="R2035" s="21" t="str">
        <f t="shared" si="254"/>
        <v/>
      </c>
      <c r="S2035" s="7" t="str">
        <f>IF(ROW()-5&lt;=Kontroll!$B$8,1,"")</f>
        <v/>
      </c>
    </row>
    <row r="2036" spans="1:19" x14ac:dyDescent="0.2">
      <c r="A2036" s="7" t="str">
        <f t="shared" si="248"/>
        <v/>
      </c>
      <c r="B2036" s="7" t="str">
        <f>IF($S2036="","",INT(($A2036-1)/Kontroll!$B$6)+1)</f>
        <v/>
      </c>
      <c r="C2036" s="7" t="str">
        <f>IF($S2036="","",MOD($A2036-1,Kontroll!$B$6)+1)</f>
        <v/>
      </c>
      <c r="D2036" s="15" t="str">
        <f>IF($S2036="","",INDEX(Transjer!$A$6:$A$125,$B2036))</f>
        <v/>
      </c>
      <c r="E2036" s="15" t="str">
        <f>IF($S2036="","",INDEX(Transjer!$B$6:$B$125,$B2036))</f>
        <v/>
      </c>
      <c r="F2036" s="16" t="str">
        <f>IF($S2036="","",INDEX(Transjer!$C$6:$C$125,$B2036))</f>
        <v/>
      </c>
      <c r="G2036" s="17" t="str">
        <f>IF($S2036="","",INDEX(Skjermingsrenter!$A$6:$A$35,$C2036))</f>
        <v/>
      </c>
      <c r="H2036" s="18" t="str">
        <f>IF($S2036="","",INDEX(Transjer!$D$6:$D$125,$B2036))</f>
        <v/>
      </c>
      <c r="I2036" s="18" t="str">
        <f>IF($S2036="","",INDEX(Transjer!$E$6:$E$125,$B2036))</f>
        <v/>
      </c>
      <c r="J2036" s="19" t="str">
        <f>IF($S2036="","",INDEX(Skjermingsrenter!$B$6:$B$35,$C2036))</f>
        <v/>
      </c>
      <c r="K2036" s="20" t="str">
        <f t="shared" si="249"/>
        <v/>
      </c>
      <c r="L2036" s="21" t="str">
        <f>IF($S2036="","",IF($G2036&lt;YEAR($F2036),0,$H2036*SUMIFS(Utbytter!$D$6:$D$1005,Utbytter!$A$6:$A$1005,$E2036,Utbytter!$B$6:$B$1005,"&gt;="&amp;$K2036,Utbytter!$B$6:$B$1005,"&lt;="&amp;DATE($G2036,12,31))))</f>
        <v/>
      </c>
      <c r="M2036" s="21" t="str">
        <f t="shared" si="255"/>
        <v/>
      </c>
      <c r="N2036" s="21" t="str">
        <f t="shared" si="250"/>
        <v/>
      </c>
      <c r="O2036" s="21" t="str">
        <f t="shared" si="251"/>
        <v/>
      </c>
      <c r="P2036" s="21" t="str">
        <f t="shared" si="252"/>
        <v/>
      </c>
      <c r="Q2036" s="21" t="str">
        <f t="shared" si="253"/>
        <v/>
      </c>
      <c r="R2036" s="21" t="str">
        <f t="shared" si="254"/>
        <v/>
      </c>
      <c r="S2036" s="7" t="str">
        <f>IF(ROW()-5&lt;=Kontroll!$B$8,1,"")</f>
        <v/>
      </c>
    </row>
    <row r="2037" spans="1:19" x14ac:dyDescent="0.2">
      <c r="A2037" s="7" t="str">
        <f t="shared" si="248"/>
        <v/>
      </c>
      <c r="B2037" s="7" t="str">
        <f>IF($S2037="","",INT(($A2037-1)/Kontroll!$B$6)+1)</f>
        <v/>
      </c>
      <c r="C2037" s="7" t="str">
        <f>IF($S2037="","",MOD($A2037-1,Kontroll!$B$6)+1)</f>
        <v/>
      </c>
      <c r="D2037" s="15" t="str">
        <f>IF($S2037="","",INDEX(Transjer!$A$6:$A$125,$B2037))</f>
        <v/>
      </c>
      <c r="E2037" s="15" t="str">
        <f>IF($S2037="","",INDEX(Transjer!$B$6:$B$125,$B2037))</f>
        <v/>
      </c>
      <c r="F2037" s="16" t="str">
        <f>IF($S2037="","",INDEX(Transjer!$C$6:$C$125,$B2037))</f>
        <v/>
      </c>
      <c r="G2037" s="17" t="str">
        <f>IF($S2037="","",INDEX(Skjermingsrenter!$A$6:$A$35,$C2037))</f>
        <v/>
      </c>
      <c r="H2037" s="18" t="str">
        <f>IF($S2037="","",INDEX(Transjer!$D$6:$D$125,$B2037))</f>
        <v/>
      </c>
      <c r="I2037" s="18" t="str">
        <f>IF($S2037="","",INDEX(Transjer!$E$6:$E$125,$B2037))</f>
        <v/>
      </c>
      <c r="J2037" s="19" t="str">
        <f>IF($S2037="","",INDEX(Skjermingsrenter!$B$6:$B$35,$C2037))</f>
        <v/>
      </c>
      <c r="K2037" s="20" t="str">
        <f t="shared" si="249"/>
        <v/>
      </c>
      <c r="L2037" s="21" t="str">
        <f>IF($S2037="","",IF($G2037&lt;YEAR($F2037),0,$H2037*SUMIFS(Utbytter!$D$6:$D$1005,Utbytter!$A$6:$A$1005,$E2037,Utbytter!$B$6:$B$1005,"&gt;="&amp;$K2037,Utbytter!$B$6:$B$1005,"&lt;="&amp;DATE($G2037,12,31))))</f>
        <v/>
      </c>
      <c r="M2037" s="21" t="str">
        <f t="shared" si="255"/>
        <v/>
      </c>
      <c r="N2037" s="21" t="str">
        <f t="shared" si="250"/>
        <v/>
      </c>
      <c r="O2037" s="21" t="str">
        <f t="shared" si="251"/>
        <v/>
      </c>
      <c r="P2037" s="21" t="str">
        <f t="shared" si="252"/>
        <v/>
      </c>
      <c r="Q2037" s="21" t="str">
        <f t="shared" si="253"/>
        <v/>
      </c>
      <c r="R2037" s="21" t="str">
        <f t="shared" si="254"/>
        <v/>
      </c>
      <c r="S2037" s="7" t="str">
        <f>IF(ROW()-5&lt;=Kontroll!$B$8,1,"")</f>
        <v/>
      </c>
    </row>
    <row r="2038" spans="1:19" x14ac:dyDescent="0.2">
      <c r="A2038" s="7" t="str">
        <f t="shared" si="248"/>
        <v/>
      </c>
      <c r="B2038" s="7" t="str">
        <f>IF($S2038="","",INT(($A2038-1)/Kontroll!$B$6)+1)</f>
        <v/>
      </c>
      <c r="C2038" s="7" t="str">
        <f>IF($S2038="","",MOD($A2038-1,Kontroll!$B$6)+1)</f>
        <v/>
      </c>
      <c r="D2038" s="15" t="str">
        <f>IF($S2038="","",INDEX(Transjer!$A$6:$A$125,$B2038))</f>
        <v/>
      </c>
      <c r="E2038" s="15" t="str">
        <f>IF($S2038="","",INDEX(Transjer!$B$6:$B$125,$B2038))</f>
        <v/>
      </c>
      <c r="F2038" s="16" t="str">
        <f>IF($S2038="","",INDEX(Transjer!$C$6:$C$125,$B2038))</f>
        <v/>
      </c>
      <c r="G2038" s="17" t="str">
        <f>IF($S2038="","",INDEX(Skjermingsrenter!$A$6:$A$35,$C2038))</f>
        <v/>
      </c>
      <c r="H2038" s="18" t="str">
        <f>IF($S2038="","",INDEX(Transjer!$D$6:$D$125,$B2038))</f>
        <v/>
      </c>
      <c r="I2038" s="18" t="str">
        <f>IF($S2038="","",INDEX(Transjer!$E$6:$E$125,$B2038))</f>
        <v/>
      </c>
      <c r="J2038" s="19" t="str">
        <f>IF($S2038="","",INDEX(Skjermingsrenter!$B$6:$B$35,$C2038))</f>
        <v/>
      </c>
      <c r="K2038" s="20" t="str">
        <f t="shared" si="249"/>
        <v/>
      </c>
      <c r="L2038" s="21" t="str">
        <f>IF($S2038="","",IF($G2038&lt;YEAR($F2038),0,$H2038*SUMIFS(Utbytter!$D$6:$D$1005,Utbytter!$A$6:$A$1005,$E2038,Utbytter!$B$6:$B$1005,"&gt;="&amp;$K2038,Utbytter!$B$6:$B$1005,"&lt;="&amp;DATE($G2038,12,31))))</f>
        <v/>
      </c>
      <c r="M2038" s="21" t="str">
        <f t="shared" si="255"/>
        <v/>
      </c>
      <c r="N2038" s="21" t="str">
        <f t="shared" si="250"/>
        <v/>
      </c>
      <c r="O2038" s="21" t="str">
        <f t="shared" si="251"/>
        <v/>
      </c>
      <c r="P2038" s="21" t="str">
        <f t="shared" si="252"/>
        <v/>
      </c>
      <c r="Q2038" s="21" t="str">
        <f t="shared" si="253"/>
        <v/>
      </c>
      <c r="R2038" s="21" t="str">
        <f t="shared" si="254"/>
        <v/>
      </c>
      <c r="S2038" s="7" t="str">
        <f>IF(ROW()-5&lt;=Kontroll!$B$8,1,"")</f>
        <v/>
      </c>
    </row>
    <row r="2039" spans="1:19" x14ac:dyDescent="0.2">
      <c r="A2039" s="7" t="str">
        <f t="shared" si="248"/>
        <v/>
      </c>
      <c r="B2039" s="7" t="str">
        <f>IF($S2039="","",INT(($A2039-1)/Kontroll!$B$6)+1)</f>
        <v/>
      </c>
      <c r="C2039" s="7" t="str">
        <f>IF($S2039="","",MOD($A2039-1,Kontroll!$B$6)+1)</f>
        <v/>
      </c>
      <c r="D2039" s="15" t="str">
        <f>IF($S2039="","",INDEX(Transjer!$A$6:$A$125,$B2039))</f>
        <v/>
      </c>
      <c r="E2039" s="15" t="str">
        <f>IF($S2039="","",INDEX(Transjer!$B$6:$B$125,$B2039))</f>
        <v/>
      </c>
      <c r="F2039" s="16" t="str">
        <f>IF($S2039="","",INDEX(Transjer!$C$6:$C$125,$B2039))</f>
        <v/>
      </c>
      <c r="G2039" s="17" t="str">
        <f>IF($S2039="","",INDEX(Skjermingsrenter!$A$6:$A$35,$C2039))</f>
        <v/>
      </c>
      <c r="H2039" s="18" t="str">
        <f>IF($S2039="","",INDEX(Transjer!$D$6:$D$125,$B2039))</f>
        <v/>
      </c>
      <c r="I2039" s="18" t="str">
        <f>IF($S2039="","",INDEX(Transjer!$E$6:$E$125,$B2039))</f>
        <v/>
      </c>
      <c r="J2039" s="19" t="str">
        <f>IF($S2039="","",INDEX(Skjermingsrenter!$B$6:$B$35,$C2039))</f>
        <v/>
      </c>
      <c r="K2039" s="20" t="str">
        <f t="shared" si="249"/>
        <v/>
      </c>
      <c r="L2039" s="21" t="str">
        <f>IF($S2039="","",IF($G2039&lt;YEAR($F2039),0,$H2039*SUMIFS(Utbytter!$D$6:$D$1005,Utbytter!$A$6:$A$1005,$E2039,Utbytter!$B$6:$B$1005,"&gt;="&amp;$K2039,Utbytter!$B$6:$B$1005,"&lt;="&amp;DATE($G2039,12,31))))</f>
        <v/>
      </c>
      <c r="M2039" s="21" t="str">
        <f t="shared" si="255"/>
        <v/>
      </c>
      <c r="N2039" s="21" t="str">
        <f t="shared" si="250"/>
        <v/>
      </c>
      <c r="O2039" s="21" t="str">
        <f t="shared" si="251"/>
        <v/>
      </c>
      <c r="P2039" s="21" t="str">
        <f t="shared" si="252"/>
        <v/>
      </c>
      <c r="Q2039" s="21" t="str">
        <f t="shared" si="253"/>
        <v/>
      </c>
      <c r="R2039" s="21" t="str">
        <f t="shared" si="254"/>
        <v/>
      </c>
      <c r="S2039" s="7" t="str">
        <f>IF(ROW()-5&lt;=Kontroll!$B$8,1,"")</f>
        <v/>
      </c>
    </row>
    <row r="2040" spans="1:19" x14ac:dyDescent="0.2">
      <c r="A2040" s="7" t="str">
        <f t="shared" si="248"/>
        <v/>
      </c>
      <c r="B2040" s="7" t="str">
        <f>IF($S2040="","",INT(($A2040-1)/Kontroll!$B$6)+1)</f>
        <v/>
      </c>
      <c r="C2040" s="7" t="str">
        <f>IF($S2040="","",MOD($A2040-1,Kontroll!$B$6)+1)</f>
        <v/>
      </c>
      <c r="D2040" s="15" t="str">
        <f>IF($S2040="","",INDEX(Transjer!$A$6:$A$125,$B2040))</f>
        <v/>
      </c>
      <c r="E2040" s="15" t="str">
        <f>IF($S2040="","",INDEX(Transjer!$B$6:$B$125,$B2040))</f>
        <v/>
      </c>
      <c r="F2040" s="16" t="str">
        <f>IF($S2040="","",INDEX(Transjer!$C$6:$C$125,$B2040))</f>
        <v/>
      </c>
      <c r="G2040" s="17" t="str">
        <f>IF($S2040="","",INDEX(Skjermingsrenter!$A$6:$A$35,$C2040))</f>
        <v/>
      </c>
      <c r="H2040" s="18" t="str">
        <f>IF($S2040="","",INDEX(Transjer!$D$6:$D$125,$B2040))</f>
        <v/>
      </c>
      <c r="I2040" s="18" t="str">
        <f>IF($S2040="","",INDEX(Transjer!$E$6:$E$125,$B2040))</f>
        <v/>
      </c>
      <c r="J2040" s="19" t="str">
        <f>IF($S2040="","",INDEX(Skjermingsrenter!$B$6:$B$35,$C2040))</f>
        <v/>
      </c>
      <c r="K2040" s="20" t="str">
        <f t="shared" si="249"/>
        <v/>
      </c>
      <c r="L2040" s="21" t="str">
        <f>IF($S2040="","",IF($G2040&lt;YEAR($F2040),0,$H2040*SUMIFS(Utbytter!$D$6:$D$1005,Utbytter!$A$6:$A$1005,$E2040,Utbytter!$B$6:$B$1005,"&gt;="&amp;$K2040,Utbytter!$B$6:$B$1005,"&lt;="&amp;DATE($G2040,12,31))))</f>
        <v/>
      </c>
      <c r="M2040" s="21" t="str">
        <f t="shared" si="255"/>
        <v/>
      </c>
      <c r="N2040" s="21" t="str">
        <f t="shared" si="250"/>
        <v/>
      </c>
      <c r="O2040" s="21" t="str">
        <f t="shared" si="251"/>
        <v/>
      </c>
      <c r="P2040" s="21" t="str">
        <f t="shared" si="252"/>
        <v/>
      </c>
      <c r="Q2040" s="21" t="str">
        <f t="shared" si="253"/>
        <v/>
      </c>
      <c r="R2040" s="21" t="str">
        <f t="shared" si="254"/>
        <v/>
      </c>
      <c r="S2040" s="7" t="str">
        <f>IF(ROW()-5&lt;=Kontroll!$B$8,1,"")</f>
        <v/>
      </c>
    </row>
    <row r="2041" spans="1:19" x14ac:dyDescent="0.2">
      <c r="A2041" s="7" t="str">
        <f t="shared" si="248"/>
        <v/>
      </c>
      <c r="B2041" s="7" t="str">
        <f>IF($S2041="","",INT(($A2041-1)/Kontroll!$B$6)+1)</f>
        <v/>
      </c>
      <c r="C2041" s="7" t="str">
        <f>IF($S2041="","",MOD($A2041-1,Kontroll!$B$6)+1)</f>
        <v/>
      </c>
      <c r="D2041" s="15" t="str">
        <f>IF($S2041="","",INDEX(Transjer!$A$6:$A$125,$B2041))</f>
        <v/>
      </c>
      <c r="E2041" s="15" t="str">
        <f>IF($S2041="","",INDEX(Transjer!$B$6:$B$125,$B2041))</f>
        <v/>
      </c>
      <c r="F2041" s="16" t="str">
        <f>IF($S2041="","",INDEX(Transjer!$C$6:$C$125,$B2041))</f>
        <v/>
      </c>
      <c r="G2041" s="17" t="str">
        <f>IF($S2041="","",INDEX(Skjermingsrenter!$A$6:$A$35,$C2041))</f>
        <v/>
      </c>
      <c r="H2041" s="18" t="str">
        <f>IF($S2041="","",INDEX(Transjer!$D$6:$D$125,$B2041))</f>
        <v/>
      </c>
      <c r="I2041" s="18" t="str">
        <f>IF($S2041="","",INDEX(Transjer!$E$6:$E$125,$B2041))</f>
        <v/>
      </c>
      <c r="J2041" s="19" t="str">
        <f>IF($S2041="","",INDEX(Skjermingsrenter!$B$6:$B$35,$C2041))</f>
        <v/>
      </c>
      <c r="K2041" s="20" t="str">
        <f t="shared" si="249"/>
        <v/>
      </c>
      <c r="L2041" s="21" t="str">
        <f>IF($S2041="","",IF($G2041&lt;YEAR($F2041),0,$H2041*SUMIFS(Utbytter!$D$6:$D$1005,Utbytter!$A$6:$A$1005,$E2041,Utbytter!$B$6:$B$1005,"&gt;="&amp;$K2041,Utbytter!$B$6:$B$1005,"&lt;="&amp;DATE($G2041,12,31))))</f>
        <v/>
      </c>
      <c r="M2041" s="21" t="str">
        <f t="shared" si="255"/>
        <v/>
      </c>
      <c r="N2041" s="21" t="str">
        <f t="shared" si="250"/>
        <v/>
      </c>
      <c r="O2041" s="21" t="str">
        <f t="shared" si="251"/>
        <v/>
      </c>
      <c r="P2041" s="21" t="str">
        <f t="shared" si="252"/>
        <v/>
      </c>
      <c r="Q2041" s="21" t="str">
        <f t="shared" si="253"/>
        <v/>
      </c>
      <c r="R2041" s="21" t="str">
        <f t="shared" si="254"/>
        <v/>
      </c>
      <c r="S2041" s="7" t="str">
        <f>IF(ROW()-5&lt;=Kontroll!$B$8,1,"")</f>
        <v/>
      </c>
    </row>
    <row r="2042" spans="1:19" x14ac:dyDescent="0.2">
      <c r="A2042" s="7" t="str">
        <f t="shared" si="248"/>
        <v/>
      </c>
      <c r="B2042" s="7" t="str">
        <f>IF($S2042="","",INT(($A2042-1)/Kontroll!$B$6)+1)</f>
        <v/>
      </c>
      <c r="C2042" s="7" t="str">
        <f>IF($S2042="","",MOD($A2042-1,Kontroll!$B$6)+1)</f>
        <v/>
      </c>
      <c r="D2042" s="15" t="str">
        <f>IF($S2042="","",INDEX(Transjer!$A$6:$A$125,$B2042))</f>
        <v/>
      </c>
      <c r="E2042" s="15" t="str">
        <f>IF($S2042="","",INDEX(Transjer!$B$6:$B$125,$B2042))</f>
        <v/>
      </c>
      <c r="F2042" s="16" t="str">
        <f>IF($S2042="","",INDEX(Transjer!$C$6:$C$125,$B2042))</f>
        <v/>
      </c>
      <c r="G2042" s="17" t="str">
        <f>IF($S2042="","",INDEX(Skjermingsrenter!$A$6:$A$35,$C2042))</f>
        <v/>
      </c>
      <c r="H2042" s="18" t="str">
        <f>IF($S2042="","",INDEX(Transjer!$D$6:$D$125,$B2042))</f>
        <v/>
      </c>
      <c r="I2042" s="18" t="str">
        <f>IF($S2042="","",INDEX(Transjer!$E$6:$E$125,$B2042))</f>
        <v/>
      </c>
      <c r="J2042" s="19" t="str">
        <f>IF($S2042="","",INDEX(Skjermingsrenter!$B$6:$B$35,$C2042))</f>
        <v/>
      </c>
      <c r="K2042" s="20" t="str">
        <f t="shared" si="249"/>
        <v/>
      </c>
      <c r="L2042" s="21" t="str">
        <f>IF($S2042="","",IF($G2042&lt;YEAR($F2042),0,$H2042*SUMIFS(Utbytter!$D$6:$D$1005,Utbytter!$A$6:$A$1005,$E2042,Utbytter!$B$6:$B$1005,"&gt;="&amp;$K2042,Utbytter!$B$6:$B$1005,"&lt;="&amp;DATE($G2042,12,31))))</f>
        <v/>
      </c>
      <c r="M2042" s="21" t="str">
        <f t="shared" si="255"/>
        <v/>
      </c>
      <c r="N2042" s="21" t="str">
        <f t="shared" si="250"/>
        <v/>
      </c>
      <c r="O2042" s="21" t="str">
        <f t="shared" si="251"/>
        <v/>
      </c>
      <c r="P2042" s="21" t="str">
        <f t="shared" si="252"/>
        <v/>
      </c>
      <c r="Q2042" s="21" t="str">
        <f t="shared" si="253"/>
        <v/>
      </c>
      <c r="R2042" s="21" t="str">
        <f t="shared" si="254"/>
        <v/>
      </c>
      <c r="S2042" s="7" t="str">
        <f>IF(ROW()-5&lt;=Kontroll!$B$8,1,"")</f>
        <v/>
      </c>
    </row>
    <row r="2043" spans="1:19" x14ac:dyDescent="0.2">
      <c r="A2043" s="7" t="str">
        <f t="shared" si="248"/>
        <v/>
      </c>
      <c r="B2043" s="7" t="str">
        <f>IF($S2043="","",INT(($A2043-1)/Kontroll!$B$6)+1)</f>
        <v/>
      </c>
      <c r="C2043" s="7" t="str">
        <f>IF($S2043="","",MOD($A2043-1,Kontroll!$B$6)+1)</f>
        <v/>
      </c>
      <c r="D2043" s="15" t="str">
        <f>IF($S2043="","",INDEX(Transjer!$A$6:$A$125,$B2043))</f>
        <v/>
      </c>
      <c r="E2043" s="15" t="str">
        <f>IF($S2043="","",INDEX(Transjer!$B$6:$B$125,$B2043))</f>
        <v/>
      </c>
      <c r="F2043" s="16" t="str">
        <f>IF($S2043="","",INDEX(Transjer!$C$6:$C$125,$B2043))</f>
        <v/>
      </c>
      <c r="G2043" s="17" t="str">
        <f>IF($S2043="","",INDEX(Skjermingsrenter!$A$6:$A$35,$C2043))</f>
        <v/>
      </c>
      <c r="H2043" s="18" t="str">
        <f>IF($S2043="","",INDEX(Transjer!$D$6:$D$125,$B2043))</f>
        <v/>
      </c>
      <c r="I2043" s="18" t="str">
        <f>IF($S2043="","",INDEX(Transjer!$E$6:$E$125,$B2043))</f>
        <v/>
      </c>
      <c r="J2043" s="19" t="str">
        <f>IF($S2043="","",INDEX(Skjermingsrenter!$B$6:$B$35,$C2043))</f>
        <v/>
      </c>
      <c r="K2043" s="20" t="str">
        <f t="shared" si="249"/>
        <v/>
      </c>
      <c r="L2043" s="21" t="str">
        <f>IF($S2043="","",IF($G2043&lt;YEAR($F2043),0,$H2043*SUMIFS(Utbytter!$D$6:$D$1005,Utbytter!$A$6:$A$1005,$E2043,Utbytter!$B$6:$B$1005,"&gt;="&amp;$K2043,Utbytter!$B$6:$B$1005,"&lt;="&amp;DATE($G2043,12,31))))</f>
        <v/>
      </c>
      <c r="M2043" s="21" t="str">
        <f t="shared" si="255"/>
        <v/>
      </c>
      <c r="N2043" s="21" t="str">
        <f t="shared" si="250"/>
        <v/>
      </c>
      <c r="O2043" s="21" t="str">
        <f t="shared" si="251"/>
        <v/>
      </c>
      <c r="P2043" s="21" t="str">
        <f t="shared" si="252"/>
        <v/>
      </c>
      <c r="Q2043" s="21" t="str">
        <f t="shared" si="253"/>
        <v/>
      </c>
      <c r="R2043" s="21" t="str">
        <f t="shared" si="254"/>
        <v/>
      </c>
      <c r="S2043" s="7" t="str">
        <f>IF(ROW()-5&lt;=Kontroll!$B$8,1,"")</f>
        <v/>
      </c>
    </row>
    <row r="2044" spans="1:19" x14ac:dyDescent="0.2">
      <c r="A2044" s="7" t="str">
        <f t="shared" si="248"/>
        <v/>
      </c>
      <c r="B2044" s="7" t="str">
        <f>IF($S2044="","",INT(($A2044-1)/Kontroll!$B$6)+1)</f>
        <v/>
      </c>
      <c r="C2044" s="7" t="str">
        <f>IF($S2044="","",MOD($A2044-1,Kontroll!$B$6)+1)</f>
        <v/>
      </c>
      <c r="D2044" s="15" t="str">
        <f>IF($S2044="","",INDEX(Transjer!$A$6:$A$125,$B2044))</f>
        <v/>
      </c>
      <c r="E2044" s="15" t="str">
        <f>IF($S2044="","",INDEX(Transjer!$B$6:$B$125,$B2044))</f>
        <v/>
      </c>
      <c r="F2044" s="16" t="str">
        <f>IF($S2044="","",INDEX(Transjer!$C$6:$C$125,$B2044))</f>
        <v/>
      </c>
      <c r="G2044" s="17" t="str">
        <f>IF($S2044="","",INDEX(Skjermingsrenter!$A$6:$A$35,$C2044))</f>
        <v/>
      </c>
      <c r="H2044" s="18" t="str">
        <f>IF($S2044="","",INDEX(Transjer!$D$6:$D$125,$B2044))</f>
        <v/>
      </c>
      <c r="I2044" s="18" t="str">
        <f>IF($S2044="","",INDEX(Transjer!$E$6:$E$125,$B2044))</f>
        <v/>
      </c>
      <c r="J2044" s="19" t="str">
        <f>IF($S2044="","",INDEX(Skjermingsrenter!$B$6:$B$35,$C2044))</f>
        <v/>
      </c>
      <c r="K2044" s="20" t="str">
        <f t="shared" si="249"/>
        <v/>
      </c>
      <c r="L2044" s="21" t="str">
        <f>IF($S2044="","",IF($G2044&lt;YEAR($F2044),0,$H2044*SUMIFS(Utbytter!$D$6:$D$1005,Utbytter!$A$6:$A$1005,$E2044,Utbytter!$B$6:$B$1005,"&gt;="&amp;$K2044,Utbytter!$B$6:$B$1005,"&lt;="&amp;DATE($G2044,12,31))))</f>
        <v/>
      </c>
      <c r="M2044" s="21" t="str">
        <f t="shared" si="255"/>
        <v/>
      </c>
      <c r="N2044" s="21" t="str">
        <f t="shared" si="250"/>
        <v/>
      </c>
      <c r="O2044" s="21" t="str">
        <f t="shared" si="251"/>
        <v/>
      </c>
      <c r="P2044" s="21" t="str">
        <f t="shared" si="252"/>
        <v/>
      </c>
      <c r="Q2044" s="21" t="str">
        <f t="shared" si="253"/>
        <v/>
      </c>
      <c r="R2044" s="21" t="str">
        <f t="shared" si="254"/>
        <v/>
      </c>
      <c r="S2044" s="7" t="str">
        <f>IF(ROW()-5&lt;=Kontroll!$B$8,1,"")</f>
        <v/>
      </c>
    </row>
    <row r="2045" spans="1:19" x14ac:dyDescent="0.2">
      <c r="A2045" s="7" t="str">
        <f t="shared" si="248"/>
        <v/>
      </c>
      <c r="B2045" s="7" t="str">
        <f>IF($S2045="","",INT(($A2045-1)/Kontroll!$B$6)+1)</f>
        <v/>
      </c>
      <c r="C2045" s="7" t="str">
        <f>IF($S2045="","",MOD($A2045-1,Kontroll!$B$6)+1)</f>
        <v/>
      </c>
      <c r="D2045" s="15" t="str">
        <f>IF($S2045="","",INDEX(Transjer!$A$6:$A$125,$B2045))</f>
        <v/>
      </c>
      <c r="E2045" s="15" t="str">
        <f>IF($S2045="","",INDEX(Transjer!$B$6:$B$125,$B2045))</f>
        <v/>
      </c>
      <c r="F2045" s="16" t="str">
        <f>IF($S2045="","",INDEX(Transjer!$C$6:$C$125,$B2045))</f>
        <v/>
      </c>
      <c r="G2045" s="17" t="str">
        <f>IF($S2045="","",INDEX(Skjermingsrenter!$A$6:$A$35,$C2045))</f>
        <v/>
      </c>
      <c r="H2045" s="18" t="str">
        <f>IF($S2045="","",INDEX(Transjer!$D$6:$D$125,$B2045))</f>
        <v/>
      </c>
      <c r="I2045" s="18" t="str">
        <f>IF($S2045="","",INDEX(Transjer!$E$6:$E$125,$B2045))</f>
        <v/>
      </c>
      <c r="J2045" s="19" t="str">
        <f>IF($S2045="","",INDEX(Skjermingsrenter!$B$6:$B$35,$C2045))</f>
        <v/>
      </c>
      <c r="K2045" s="20" t="str">
        <f t="shared" si="249"/>
        <v/>
      </c>
      <c r="L2045" s="21" t="str">
        <f>IF($S2045="","",IF($G2045&lt;YEAR($F2045),0,$H2045*SUMIFS(Utbytter!$D$6:$D$1005,Utbytter!$A$6:$A$1005,$E2045,Utbytter!$B$6:$B$1005,"&gt;="&amp;$K2045,Utbytter!$B$6:$B$1005,"&lt;="&amp;DATE($G2045,12,31))))</f>
        <v/>
      </c>
      <c r="M2045" s="21" t="str">
        <f t="shared" si="255"/>
        <v/>
      </c>
      <c r="N2045" s="21" t="str">
        <f t="shared" si="250"/>
        <v/>
      </c>
      <c r="O2045" s="21" t="str">
        <f t="shared" si="251"/>
        <v/>
      </c>
      <c r="P2045" s="21" t="str">
        <f t="shared" si="252"/>
        <v/>
      </c>
      <c r="Q2045" s="21" t="str">
        <f t="shared" si="253"/>
        <v/>
      </c>
      <c r="R2045" s="21" t="str">
        <f t="shared" si="254"/>
        <v/>
      </c>
      <c r="S2045" s="7" t="str">
        <f>IF(ROW()-5&lt;=Kontroll!$B$8,1,"")</f>
        <v/>
      </c>
    </row>
    <row r="2046" spans="1:19" x14ac:dyDescent="0.2">
      <c r="A2046" s="7" t="str">
        <f t="shared" si="248"/>
        <v/>
      </c>
      <c r="B2046" s="7" t="str">
        <f>IF($S2046="","",INT(($A2046-1)/Kontroll!$B$6)+1)</f>
        <v/>
      </c>
      <c r="C2046" s="7" t="str">
        <f>IF($S2046="","",MOD($A2046-1,Kontroll!$B$6)+1)</f>
        <v/>
      </c>
      <c r="D2046" s="15" t="str">
        <f>IF($S2046="","",INDEX(Transjer!$A$6:$A$125,$B2046))</f>
        <v/>
      </c>
      <c r="E2046" s="15" t="str">
        <f>IF($S2046="","",INDEX(Transjer!$B$6:$B$125,$B2046))</f>
        <v/>
      </c>
      <c r="F2046" s="16" t="str">
        <f>IF($S2046="","",INDEX(Transjer!$C$6:$C$125,$B2046))</f>
        <v/>
      </c>
      <c r="G2046" s="17" t="str">
        <f>IF($S2046="","",INDEX(Skjermingsrenter!$A$6:$A$35,$C2046))</f>
        <v/>
      </c>
      <c r="H2046" s="18" t="str">
        <f>IF($S2046="","",INDEX(Transjer!$D$6:$D$125,$B2046))</f>
        <v/>
      </c>
      <c r="I2046" s="18" t="str">
        <f>IF($S2046="","",INDEX(Transjer!$E$6:$E$125,$B2046))</f>
        <v/>
      </c>
      <c r="J2046" s="19" t="str">
        <f>IF($S2046="","",INDEX(Skjermingsrenter!$B$6:$B$35,$C2046))</f>
        <v/>
      </c>
      <c r="K2046" s="20" t="str">
        <f t="shared" si="249"/>
        <v/>
      </c>
      <c r="L2046" s="21" t="str">
        <f>IF($S2046="","",IF($G2046&lt;YEAR($F2046),0,$H2046*SUMIFS(Utbytter!$D$6:$D$1005,Utbytter!$A$6:$A$1005,$E2046,Utbytter!$B$6:$B$1005,"&gt;="&amp;$K2046,Utbytter!$B$6:$B$1005,"&lt;="&amp;DATE($G2046,12,31))))</f>
        <v/>
      </c>
      <c r="M2046" s="21" t="str">
        <f t="shared" si="255"/>
        <v/>
      </c>
      <c r="N2046" s="21" t="str">
        <f t="shared" si="250"/>
        <v/>
      </c>
      <c r="O2046" s="21" t="str">
        <f t="shared" si="251"/>
        <v/>
      </c>
      <c r="P2046" s="21" t="str">
        <f t="shared" si="252"/>
        <v/>
      </c>
      <c r="Q2046" s="21" t="str">
        <f t="shared" si="253"/>
        <v/>
      </c>
      <c r="R2046" s="21" t="str">
        <f t="shared" si="254"/>
        <v/>
      </c>
      <c r="S2046" s="7" t="str">
        <f>IF(ROW()-5&lt;=Kontroll!$B$8,1,"")</f>
        <v/>
      </c>
    </row>
    <row r="2047" spans="1:19" x14ac:dyDescent="0.2">
      <c r="A2047" s="7" t="str">
        <f t="shared" si="248"/>
        <v/>
      </c>
      <c r="B2047" s="7" t="str">
        <f>IF($S2047="","",INT(($A2047-1)/Kontroll!$B$6)+1)</f>
        <v/>
      </c>
      <c r="C2047" s="7" t="str">
        <f>IF($S2047="","",MOD($A2047-1,Kontroll!$B$6)+1)</f>
        <v/>
      </c>
      <c r="D2047" s="15" t="str">
        <f>IF($S2047="","",INDEX(Transjer!$A$6:$A$125,$B2047))</f>
        <v/>
      </c>
      <c r="E2047" s="15" t="str">
        <f>IF($S2047="","",INDEX(Transjer!$B$6:$B$125,$B2047))</f>
        <v/>
      </c>
      <c r="F2047" s="16" t="str">
        <f>IF($S2047="","",INDEX(Transjer!$C$6:$C$125,$B2047))</f>
        <v/>
      </c>
      <c r="G2047" s="17" t="str">
        <f>IF($S2047="","",INDEX(Skjermingsrenter!$A$6:$A$35,$C2047))</f>
        <v/>
      </c>
      <c r="H2047" s="18" t="str">
        <f>IF($S2047="","",INDEX(Transjer!$D$6:$D$125,$B2047))</f>
        <v/>
      </c>
      <c r="I2047" s="18" t="str">
        <f>IF($S2047="","",INDEX(Transjer!$E$6:$E$125,$B2047))</f>
        <v/>
      </c>
      <c r="J2047" s="19" t="str">
        <f>IF($S2047="","",INDEX(Skjermingsrenter!$B$6:$B$35,$C2047))</f>
        <v/>
      </c>
      <c r="K2047" s="20" t="str">
        <f t="shared" si="249"/>
        <v/>
      </c>
      <c r="L2047" s="21" t="str">
        <f>IF($S2047="","",IF($G2047&lt;YEAR($F2047),0,$H2047*SUMIFS(Utbytter!$D$6:$D$1005,Utbytter!$A$6:$A$1005,$E2047,Utbytter!$B$6:$B$1005,"&gt;="&amp;$K2047,Utbytter!$B$6:$B$1005,"&lt;="&amp;DATE($G2047,12,31))))</f>
        <v/>
      </c>
      <c r="M2047" s="21" t="str">
        <f t="shared" si="255"/>
        <v/>
      </c>
      <c r="N2047" s="21" t="str">
        <f t="shared" si="250"/>
        <v/>
      </c>
      <c r="O2047" s="21" t="str">
        <f t="shared" si="251"/>
        <v/>
      </c>
      <c r="P2047" s="21" t="str">
        <f t="shared" si="252"/>
        <v/>
      </c>
      <c r="Q2047" s="21" t="str">
        <f t="shared" si="253"/>
        <v/>
      </c>
      <c r="R2047" s="21" t="str">
        <f t="shared" si="254"/>
        <v/>
      </c>
      <c r="S2047" s="7" t="str">
        <f>IF(ROW()-5&lt;=Kontroll!$B$8,1,"")</f>
        <v/>
      </c>
    </row>
    <row r="2048" spans="1:19" x14ac:dyDescent="0.2">
      <c r="A2048" s="7" t="str">
        <f t="shared" si="248"/>
        <v/>
      </c>
      <c r="B2048" s="7" t="str">
        <f>IF($S2048="","",INT(($A2048-1)/Kontroll!$B$6)+1)</f>
        <v/>
      </c>
      <c r="C2048" s="7" t="str">
        <f>IF($S2048="","",MOD($A2048-1,Kontroll!$B$6)+1)</f>
        <v/>
      </c>
      <c r="D2048" s="15" t="str">
        <f>IF($S2048="","",INDEX(Transjer!$A$6:$A$125,$B2048))</f>
        <v/>
      </c>
      <c r="E2048" s="15" t="str">
        <f>IF($S2048="","",INDEX(Transjer!$B$6:$B$125,$B2048))</f>
        <v/>
      </c>
      <c r="F2048" s="16" t="str">
        <f>IF($S2048="","",INDEX(Transjer!$C$6:$C$125,$B2048))</f>
        <v/>
      </c>
      <c r="G2048" s="17" t="str">
        <f>IF($S2048="","",INDEX(Skjermingsrenter!$A$6:$A$35,$C2048))</f>
        <v/>
      </c>
      <c r="H2048" s="18" t="str">
        <f>IF($S2048="","",INDEX(Transjer!$D$6:$D$125,$B2048))</f>
        <v/>
      </c>
      <c r="I2048" s="18" t="str">
        <f>IF($S2048="","",INDEX(Transjer!$E$6:$E$125,$B2048))</f>
        <v/>
      </c>
      <c r="J2048" s="19" t="str">
        <f>IF($S2048="","",INDEX(Skjermingsrenter!$B$6:$B$35,$C2048))</f>
        <v/>
      </c>
      <c r="K2048" s="20" t="str">
        <f t="shared" si="249"/>
        <v/>
      </c>
      <c r="L2048" s="21" t="str">
        <f>IF($S2048="","",IF($G2048&lt;YEAR($F2048),0,$H2048*SUMIFS(Utbytter!$D$6:$D$1005,Utbytter!$A$6:$A$1005,$E2048,Utbytter!$B$6:$B$1005,"&gt;="&amp;$K2048,Utbytter!$B$6:$B$1005,"&lt;="&amp;DATE($G2048,12,31))))</f>
        <v/>
      </c>
      <c r="M2048" s="21" t="str">
        <f t="shared" si="255"/>
        <v/>
      </c>
      <c r="N2048" s="21" t="str">
        <f t="shared" si="250"/>
        <v/>
      </c>
      <c r="O2048" s="21" t="str">
        <f t="shared" si="251"/>
        <v/>
      </c>
      <c r="P2048" s="21" t="str">
        <f t="shared" si="252"/>
        <v/>
      </c>
      <c r="Q2048" s="21" t="str">
        <f t="shared" si="253"/>
        <v/>
      </c>
      <c r="R2048" s="21" t="str">
        <f t="shared" si="254"/>
        <v/>
      </c>
      <c r="S2048" s="7" t="str">
        <f>IF(ROW()-5&lt;=Kontroll!$B$8,1,"")</f>
        <v/>
      </c>
    </row>
    <row r="2049" spans="1:19" x14ac:dyDescent="0.2">
      <c r="A2049" s="7" t="str">
        <f t="shared" si="248"/>
        <v/>
      </c>
      <c r="B2049" s="7" t="str">
        <f>IF($S2049="","",INT(($A2049-1)/Kontroll!$B$6)+1)</f>
        <v/>
      </c>
      <c r="C2049" s="7" t="str">
        <f>IF($S2049="","",MOD($A2049-1,Kontroll!$B$6)+1)</f>
        <v/>
      </c>
      <c r="D2049" s="15" t="str">
        <f>IF($S2049="","",INDEX(Transjer!$A$6:$A$125,$B2049))</f>
        <v/>
      </c>
      <c r="E2049" s="15" t="str">
        <f>IF($S2049="","",INDEX(Transjer!$B$6:$B$125,$B2049))</f>
        <v/>
      </c>
      <c r="F2049" s="16" t="str">
        <f>IF($S2049="","",INDEX(Transjer!$C$6:$C$125,$B2049))</f>
        <v/>
      </c>
      <c r="G2049" s="17" t="str">
        <f>IF($S2049="","",INDEX(Skjermingsrenter!$A$6:$A$35,$C2049))</f>
        <v/>
      </c>
      <c r="H2049" s="18" t="str">
        <f>IF($S2049="","",INDEX(Transjer!$D$6:$D$125,$B2049))</f>
        <v/>
      </c>
      <c r="I2049" s="18" t="str">
        <f>IF($S2049="","",INDEX(Transjer!$E$6:$E$125,$B2049))</f>
        <v/>
      </c>
      <c r="J2049" s="19" t="str">
        <f>IF($S2049="","",INDEX(Skjermingsrenter!$B$6:$B$35,$C2049))</f>
        <v/>
      </c>
      <c r="K2049" s="20" t="str">
        <f t="shared" si="249"/>
        <v/>
      </c>
      <c r="L2049" s="21" t="str">
        <f>IF($S2049="","",IF($G2049&lt;YEAR($F2049),0,$H2049*SUMIFS(Utbytter!$D$6:$D$1005,Utbytter!$A$6:$A$1005,$E2049,Utbytter!$B$6:$B$1005,"&gt;="&amp;$K2049,Utbytter!$B$6:$B$1005,"&lt;="&amp;DATE($G2049,12,31))))</f>
        <v/>
      </c>
      <c r="M2049" s="21" t="str">
        <f t="shared" si="255"/>
        <v/>
      </c>
      <c r="N2049" s="21" t="str">
        <f t="shared" si="250"/>
        <v/>
      </c>
      <c r="O2049" s="21" t="str">
        <f t="shared" si="251"/>
        <v/>
      </c>
      <c r="P2049" s="21" t="str">
        <f t="shared" si="252"/>
        <v/>
      </c>
      <c r="Q2049" s="21" t="str">
        <f t="shared" si="253"/>
        <v/>
      </c>
      <c r="R2049" s="21" t="str">
        <f t="shared" si="254"/>
        <v/>
      </c>
      <c r="S2049" s="7" t="str">
        <f>IF(ROW()-5&lt;=Kontroll!$B$8,1,"")</f>
        <v/>
      </c>
    </row>
    <row r="2050" spans="1:19" x14ac:dyDescent="0.2">
      <c r="A2050" s="7" t="str">
        <f t="shared" si="248"/>
        <v/>
      </c>
      <c r="B2050" s="7" t="str">
        <f>IF($S2050="","",INT(($A2050-1)/Kontroll!$B$6)+1)</f>
        <v/>
      </c>
      <c r="C2050" s="7" t="str">
        <f>IF($S2050="","",MOD($A2050-1,Kontroll!$B$6)+1)</f>
        <v/>
      </c>
      <c r="D2050" s="15" t="str">
        <f>IF($S2050="","",INDEX(Transjer!$A$6:$A$125,$B2050))</f>
        <v/>
      </c>
      <c r="E2050" s="15" t="str">
        <f>IF($S2050="","",INDEX(Transjer!$B$6:$B$125,$B2050))</f>
        <v/>
      </c>
      <c r="F2050" s="16" t="str">
        <f>IF($S2050="","",INDEX(Transjer!$C$6:$C$125,$B2050))</f>
        <v/>
      </c>
      <c r="G2050" s="17" t="str">
        <f>IF($S2050="","",INDEX(Skjermingsrenter!$A$6:$A$35,$C2050))</f>
        <v/>
      </c>
      <c r="H2050" s="18" t="str">
        <f>IF($S2050="","",INDEX(Transjer!$D$6:$D$125,$B2050))</f>
        <v/>
      </c>
      <c r="I2050" s="18" t="str">
        <f>IF($S2050="","",INDEX(Transjer!$E$6:$E$125,$B2050))</f>
        <v/>
      </c>
      <c r="J2050" s="19" t="str">
        <f>IF($S2050="","",INDEX(Skjermingsrenter!$B$6:$B$35,$C2050))</f>
        <v/>
      </c>
      <c r="K2050" s="20" t="str">
        <f t="shared" si="249"/>
        <v/>
      </c>
      <c r="L2050" s="21" t="str">
        <f>IF($S2050="","",IF($G2050&lt;YEAR($F2050),0,$H2050*SUMIFS(Utbytter!$D$6:$D$1005,Utbytter!$A$6:$A$1005,$E2050,Utbytter!$B$6:$B$1005,"&gt;="&amp;$K2050,Utbytter!$B$6:$B$1005,"&lt;="&amp;DATE($G2050,12,31))))</f>
        <v/>
      </c>
      <c r="M2050" s="21" t="str">
        <f t="shared" si="255"/>
        <v/>
      </c>
      <c r="N2050" s="21" t="str">
        <f t="shared" si="250"/>
        <v/>
      </c>
      <c r="O2050" s="21" t="str">
        <f t="shared" si="251"/>
        <v/>
      </c>
      <c r="P2050" s="21" t="str">
        <f t="shared" si="252"/>
        <v/>
      </c>
      <c r="Q2050" s="21" t="str">
        <f t="shared" si="253"/>
        <v/>
      </c>
      <c r="R2050" s="21" t="str">
        <f t="shared" si="254"/>
        <v/>
      </c>
      <c r="S2050" s="7" t="str">
        <f>IF(ROW()-5&lt;=Kontroll!$B$8,1,"")</f>
        <v/>
      </c>
    </row>
    <row r="2051" spans="1:19" x14ac:dyDescent="0.2">
      <c r="A2051" s="7" t="str">
        <f t="shared" si="248"/>
        <v/>
      </c>
      <c r="B2051" s="7" t="str">
        <f>IF($S2051="","",INT(($A2051-1)/Kontroll!$B$6)+1)</f>
        <v/>
      </c>
      <c r="C2051" s="7" t="str">
        <f>IF($S2051="","",MOD($A2051-1,Kontroll!$B$6)+1)</f>
        <v/>
      </c>
      <c r="D2051" s="15" t="str">
        <f>IF($S2051="","",INDEX(Transjer!$A$6:$A$125,$B2051))</f>
        <v/>
      </c>
      <c r="E2051" s="15" t="str">
        <f>IF($S2051="","",INDEX(Transjer!$B$6:$B$125,$B2051))</f>
        <v/>
      </c>
      <c r="F2051" s="16" t="str">
        <f>IF($S2051="","",INDEX(Transjer!$C$6:$C$125,$B2051))</f>
        <v/>
      </c>
      <c r="G2051" s="17" t="str">
        <f>IF($S2051="","",INDEX(Skjermingsrenter!$A$6:$A$35,$C2051))</f>
        <v/>
      </c>
      <c r="H2051" s="18" t="str">
        <f>IF($S2051="","",INDEX(Transjer!$D$6:$D$125,$B2051))</f>
        <v/>
      </c>
      <c r="I2051" s="18" t="str">
        <f>IF($S2051="","",INDEX(Transjer!$E$6:$E$125,$B2051))</f>
        <v/>
      </c>
      <c r="J2051" s="19" t="str">
        <f>IF($S2051="","",INDEX(Skjermingsrenter!$B$6:$B$35,$C2051))</f>
        <v/>
      </c>
      <c r="K2051" s="20" t="str">
        <f t="shared" si="249"/>
        <v/>
      </c>
      <c r="L2051" s="21" t="str">
        <f>IF($S2051="","",IF($G2051&lt;YEAR($F2051),0,$H2051*SUMIFS(Utbytter!$D$6:$D$1005,Utbytter!$A$6:$A$1005,$E2051,Utbytter!$B$6:$B$1005,"&gt;="&amp;$K2051,Utbytter!$B$6:$B$1005,"&lt;="&amp;DATE($G2051,12,31))))</f>
        <v/>
      </c>
      <c r="M2051" s="21" t="str">
        <f t="shared" si="255"/>
        <v/>
      </c>
      <c r="N2051" s="21" t="str">
        <f t="shared" si="250"/>
        <v/>
      </c>
      <c r="O2051" s="21" t="str">
        <f t="shared" si="251"/>
        <v/>
      </c>
      <c r="P2051" s="21" t="str">
        <f t="shared" si="252"/>
        <v/>
      </c>
      <c r="Q2051" s="21" t="str">
        <f t="shared" si="253"/>
        <v/>
      </c>
      <c r="R2051" s="21" t="str">
        <f t="shared" si="254"/>
        <v/>
      </c>
      <c r="S2051" s="7" t="str">
        <f>IF(ROW()-5&lt;=Kontroll!$B$8,1,"")</f>
        <v/>
      </c>
    </row>
    <row r="2052" spans="1:19" x14ac:dyDescent="0.2">
      <c r="A2052" s="7" t="str">
        <f t="shared" si="248"/>
        <v/>
      </c>
      <c r="B2052" s="7" t="str">
        <f>IF($S2052="","",INT(($A2052-1)/Kontroll!$B$6)+1)</f>
        <v/>
      </c>
      <c r="C2052" s="7" t="str">
        <f>IF($S2052="","",MOD($A2052-1,Kontroll!$B$6)+1)</f>
        <v/>
      </c>
      <c r="D2052" s="15" t="str">
        <f>IF($S2052="","",INDEX(Transjer!$A$6:$A$125,$B2052))</f>
        <v/>
      </c>
      <c r="E2052" s="15" t="str">
        <f>IF($S2052="","",INDEX(Transjer!$B$6:$B$125,$B2052))</f>
        <v/>
      </c>
      <c r="F2052" s="16" t="str">
        <f>IF($S2052="","",INDEX(Transjer!$C$6:$C$125,$B2052))</f>
        <v/>
      </c>
      <c r="G2052" s="17" t="str">
        <f>IF($S2052="","",INDEX(Skjermingsrenter!$A$6:$A$35,$C2052))</f>
        <v/>
      </c>
      <c r="H2052" s="18" t="str">
        <f>IF($S2052="","",INDEX(Transjer!$D$6:$D$125,$B2052))</f>
        <v/>
      </c>
      <c r="I2052" s="18" t="str">
        <f>IF($S2052="","",INDEX(Transjer!$E$6:$E$125,$B2052))</f>
        <v/>
      </c>
      <c r="J2052" s="19" t="str">
        <f>IF($S2052="","",INDEX(Skjermingsrenter!$B$6:$B$35,$C2052))</f>
        <v/>
      </c>
      <c r="K2052" s="20" t="str">
        <f t="shared" si="249"/>
        <v/>
      </c>
      <c r="L2052" s="21" t="str">
        <f>IF($S2052="","",IF($G2052&lt;YEAR($F2052),0,$H2052*SUMIFS(Utbytter!$D$6:$D$1005,Utbytter!$A$6:$A$1005,$E2052,Utbytter!$B$6:$B$1005,"&gt;="&amp;$K2052,Utbytter!$B$6:$B$1005,"&lt;="&amp;DATE($G2052,12,31))))</f>
        <v/>
      </c>
      <c r="M2052" s="21" t="str">
        <f t="shared" si="255"/>
        <v/>
      </c>
      <c r="N2052" s="21" t="str">
        <f t="shared" si="250"/>
        <v/>
      </c>
      <c r="O2052" s="21" t="str">
        <f t="shared" si="251"/>
        <v/>
      </c>
      <c r="P2052" s="21" t="str">
        <f t="shared" si="252"/>
        <v/>
      </c>
      <c r="Q2052" s="21" t="str">
        <f t="shared" si="253"/>
        <v/>
      </c>
      <c r="R2052" s="21" t="str">
        <f t="shared" si="254"/>
        <v/>
      </c>
      <c r="S2052" s="7" t="str">
        <f>IF(ROW()-5&lt;=Kontroll!$B$8,1,"")</f>
        <v/>
      </c>
    </row>
    <row r="2053" spans="1:19" x14ac:dyDescent="0.2">
      <c r="A2053" s="7" t="str">
        <f t="shared" si="248"/>
        <v/>
      </c>
      <c r="B2053" s="7" t="str">
        <f>IF($S2053="","",INT(($A2053-1)/Kontroll!$B$6)+1)</f>
        <v/>
      </c>
      <c r="C2053" s="7" t="str">
        <f>IF($S2053="","",MOD($A2053-1,Kontroll!$B$6)+1)</f>
        <v/>
      </c>
      <c r="D2053" s="15" t="str">
        <f>IF($S2053="","",INDEX(Transjer!$A$6:$A$125,$B2053))</f>
        <v/>
      </c>
      <c r="E2053" s="15" t="str">
        <f>IF($S2053="","",INDEX(Transjer!$B$6:$B$125,$B2053))</f>
        <v/>
      </c>
      <c r="F2053" s="16" t="str">
        <f>IF($S2053="","",INDEX(Transjer!$C$6:$C$125,$B2053))</f>
        <v/>
      </c>
      <c r="G2053" s="17" t="str">
        <f>IF($S2053="","",INDEX(Skjermingsrenter!$A$6:$A$35,$C2053))</f>
        <v/>
      </c>
      <c r="H2053" s="18" t="str">
        <f>IF($S2053="","",INDEX(Transjer!$D$6:$D$125,$B2053))</f>
        <v/>
      </c>
      <c r="I2053" s="18" t="str">
        <f>IF($S2053="","",INDEX(Transjer!$E$6:$E$125,$B2053))</f>
        <v/>
      </c>
      <c r="J2053" s="19" t="str">
        <f>IF($S2053="","",INDEX(Skjermingsrenter!$B$6:$B$35,$C2053))</f>
        <v/>
      </c>
      <c r="K2053" s="20" t="str">
        <f t="shared" si="249"/>
        <v/>
      </c>
      <c r="L2053" s="21" t="str">
        <f>IF($S2053="","",IF($G2053&lt;YEAR($F2053),0,$H2053*SUMIFS(Utbytter!$D$6:$D$1005,Utbytter!$A$6:$A$1005,$E2053,Utbytter!$B$6:$B$1005,"&gt;="&amp;$K2053,Utbytter!$B$6:$B$1005,"&lt;="&amp;DATE($G2053,12,31))))</f>
        <v/>
      </c>
      <c r="M2053" s="21" t="str">
        <f t="shared" si="255"/>
        <v/>
      </c>
      <c r="N2053" s="21" t="str">
        <f t="shared" si="250"/>
        <v/>
      </c>
      <c r="O2053" s="21" t="str">
        <f t="shared" si="251"/>
        <v/>
      </c>
      <c r="P2053" s="21" t="str">
        <f t="shared" si="252"/>
        <v/>
      </c>
      <c r="Q2053" s="21" t="str">
        <f t="shared" si="253"/>
        <v/>
      </c>
      <c r="R2053" s="21" t="str">
        <f t="shared" si="254"/>
        <v/>
      </c>
      <c r="S2053" s="7" t="str">
        <f>IF(ROW()-5&lt;=Kontroll!$B$8,1,"")</f>
        <v/>
      </c>
    </row>
    <row r="2054" spans="1:19" x14ac:dyDescent="0.2">
      <c r="A2054" s="7" t="str">
        <f t="shared" ref="A2054:A2117" si="256">IF($S2054="","",ROW()-5)</f>
        <v/>
      </c>
      <c r="B2054" s="7" t="str">
        <f>IF($S2054="","",INT(($A2054-1)/Kontroll!$B$6)+1)</f>
        <v/>
      </c>
      <c r="C2054" s="7" t="str">
        <f>IF($S2054="","",MOD($A2054-1,Kontroll!$B$6)+1)</f>
        <v/>
      </c>
      <c r="D2054" s="15" t="str">
        <f>IF($S2054="","",INDEX(Transjer!$A$6:$A$125,$B2054))</f>
        <v/>
      </c>
      <c r="E2054" s="15" t="str">
        <f>IF($S2054="","",INDEX(Transjer!$B$6:$B$125,$B2054))</f>
        <v/>
      </c>
      <c r="F2054" s="16" t="str">
        <f>IF($S2054="","",INDEX(Transjer!$C$6:$C$125,$B2054))</f>
        <v/>
      </c>
      <c r="G2054" s="17" t="str">
        <f>IF($S2054="","",INDEX(Skjermingsrenter!$A$6:$A$35,$C2054))</f>
        <v/>
      </c>
      <c r="H2054" s="18" t="str">
        <f>IF($S2054="","",INDEX(Transjer!$D$6:$D$125,$B2054))</f>
        <v/>
      </c>
      <c r="I2054" s="18" t="str">
        <f>IF($S2054="","",INDEX(Transjer!$E$6:$E$125,$B2054))</f>
        <v/>
      </c>
      <c r="J2054" s="19" t="str">
        <f>IF($S2054="","",INDEX(Skjermingsrenter!$B$6:$B$35,$C2054))</f>
        <v/>
      </c>
      <c r="K2054" s="20" t="str">
        <f t="shared" ref="K2054:K2117" si="257">IF($S2054="","",MAX(DATE($G2054,1,1),$F2054))</f>
        <v/>
      </c>
      <c r="L2054" s="21" t="str">
        <f>IF($S2054="","",IF($G2054&lt;YEAR($F2054),0,$H2054*SUMIFS(Utbytter!$D$6:$D$1005,Utbytter!$A$6:$A$1005,$E2054,Utbytter!$B$6:$B$1005,"&gt;="&amp;$K2054,Utbytter!$B$6:$B$1005,"&lt;="&amp;DATE($G2054,12,31))))</f>
        <v/>
      </c>
      <c r="M2054" s="21" t="str">
        <f t="shared" si="255"/>
        <v/>
      </c>
      <c r="N2054" s="21" t="str">
        <f t="shared" ref="N2054:N2117" si="258">IF($S2054="","",IF($F2054&lt;=DATE($G2054,12,31),($I2054+$M2054)*$J2054,0))</f>
        <v/>
      </c>
      <c r="O2054" s="21" t="str">
        <f t="shared" ref="O2054:O2117" si="259">IF($S2054="","",$M2054+$N2054)</f>
        <v/>
      </c>
      <c r="P2054" s="21" t="str">
        <f t="shared" ref="P2054:P2117" si="260">IF($S2054="","",MIN($L2054,$O2054))</f>
        <v/>
      </c>
      <c r="Q2054" s="21" t="str">
        <f t="shared" ref="Q2054:Q2117" si="261">IF($S2054="","",$O2054-$P2054)</f>
        <v/>
      </c>
      <c r="R2054" s="21" t="str">
        <f t="shared" ref="R2054:R2117" si="262">IF($S2054="","",$L2054-$P2054)</f>
        <v/>
      </c>
      <c r="S2054" s="7" t="str">
        <f>IF(ROW()-5&lt;=Kontroll!$B$8,1,"")</f>
        <v/>
      </c>
    </row>
    <row r="2055" spans="1:19" x14ac:dyDescent="0.2">
      <c r="A2055" s="7" t="str">
        <f t="shared" si="256"/>
        <v/>
      </c>
      <c r="B2055" s="7" t="str">
        <f>IF($S2055="","",INT(($A2055-1)/Kontroll!$B$6)+1)</f>
        <v/>
      </c>
      <c r="C2055" s="7" t="str">
        <f>IF($S2055="","",MOD($A2055-1,Kontroll!$B$6)+1)</f>
        <v/>
      </c>
      <c r="D2055" s="15" t="str">
        <f>IF($S2055="","",INDEX(Transjer!$A$6:$A$125,$B2055))</f>
        <v/>
      </c>
      <c r="E2055" s="15" t="str">
        <f>IF($S2055="","",INDEX(Transjer!$B$6:$B$125,$B2055))</f>
        <v/>
      </c>
      <c r="F2055" s="16" t="str">
        <f>IF($S2055="","",INDEX(Transjer!$C$6:$C$125,$B2055))</f>
        <v/>
      </c>
      <c r="G2055" s="17" t="str">
        <f>IF($S2055="","",INDEX(Skjermingsrenter!$A$6:$A$35,$C2055))</f>
        <v/>
      </c>
      <c r="H2055" s="18" t="str">
        <f>IF($S2055="","",INDEX(Transjer!$D$6:$D$125,$B2055))</f>
        <v/>
      </c>
      <c r="I2055" s="18" t="str">
        <f>IF($S2055="","",INDEX(Transjer!$E$6:$E$125,$B2055))</f>
        <v/>
      </c>
      <c r="J2055" s="19" t="str">
        <f>IF($S2055="","",INDEX(Skjermingsrenter!$B$6:$B$35,$C2055))</f>
        <v/>
      </c>
      <c r="K2055" s="20" t="str">
        <f t="shared" si="257"/>
        <v/>
      </c>
      <c r="L2055" s="21" t="str">
        <f>IF($S2055="","",IF($G2055&lt;YEAR($F2055),0,$H2055*SUMIFS(Utbytter!$D$6:$D$1005,Utbytter!$A$6:$A$1005,$E2055,Utbytter!$B$6:$B$1005,"&gt;="&amp;$K2055,Utbytter!$B$6:$B$1005,"&lt;="&amp;DATE($G2055,12,31))))</f>
        <v/>
      </c>
      <c r="M2055" s="21" t="str">
        <f t="shared" ref="M2055:M2118" si="263">IF($S2055="","",IF($C2055=1,0,IF($D2055=$D2054,$Q2054,0)))</f>
        <v/>
      </c>
      <c r="N2055" s="21" t="str">
        <f t="shared" si="258"/>
        <v/>
      </c>
      <c r="O2055" s="21" t="str">
        <f t="shared" si="259"/>
        <v/>
      </c>
      <c r="P2055" s="21" t="str">
        <f t="shared" si="260"/>
        <v/>
      </c>
      <c r="Q2055" s="21" t="str">
        <f t="shared" si="261"/>
        <v/>
      </c>
      <c r="R2055" s="21" t="str">
        <f t="shared" si="262"/>
        <v/>
      </c>
      <c r="S2055" s="7" t="str">
        <f>IF(ROW()-5&lt;=Kontroll!$B$8,1,"")</f>
        <v/>
      </c>
    </row>
    <row r="2056" spans="1:19" x14ac:dyDescent="0.2">
      <c r="A2056" s="7" t="str">
        <f t="shared" si="256"/>
        <v/>
      </c>
      <c r="B2056" s="7" t="str">
        <f>IF($S2056="","",INT(($A2056-1)/Kontroll!$B$6)+1)</f>
        <v/>
      </c>
      <c r="C2056" s="7" t="str">
        <f>IF($S2056="","",MOD($A2056-1,Kontroll!$B$6)+1)</f>
        <v/>
      </c>
      <c r="D2056" s="15" t="str">
        <f>IF($S2056="","",INDEX(Transjer!$A$6:$A$125,$B2056))</f>
        <v/>
      </c>
      <c r="E2056" s="15" t="str">
        <f>IF($S2056="","",INDEX(Transjer!$B$6:$B$125,$B2056))</f>
        <v/>
      </c>
      <c r="F2056" s="16" t="str">
        <f>IF($S2056="","",INDEX(Transjer!$C$6:$C$125,$B2056))</f>
        <v/>
      </c>
      <c r="G2056" s="17" t="str">
        <f>IF($S2056="","",INDEX(Skjermingsrenter!$A$6:$A$35,$C2056))</f>
        <v/>
      </c>
      <c r="H2056" s="18" t="str">
        <f>IF($S2056="","",INDEX(Transjer!$D$6:$D$125,$B2056))</f>
        <v/>
      </c>
      <c r="I2056" s="18" t="str">
        <f>IF($S2056="","",INDEX(Transjer!$E$6:$E$125,$B2056))</f>
        <v/>
      </c>
      <c r="J2056" s="19" t="str">
        <f>IF($S2056="","",INDEX(Skjermingsrenter!$B$6:$B$35,$C2056))</f>
        <v/>
      </c>
      <c r="K2056" s="20" t="str">
        <f t="shared" si="257"/>
        <v/>
      </c>
      <c r="L2056" s="21" t="str">
        <f>IF($S2056="","",IF($G2056&lt;YEAR($F2056),0,$H2056*SUMIFS(Utbytter!$D$6:$D$1005,Utbytter!$A$6:$A$1005,$E2056,Utbytter!$B$6:$B$1005,"&gt;="&amp;$K2056,Utbytter!$B$6:$B$1005,"&lt;="&amp;DATE($G2056,12,31))))</f>
        <v/>
      </c>
      <c r="M2056" s="21" t="str">
        <f t="shared" si="263"/>
        <v/>
      </c>
      <c r="N2056" s="21" t="str">
        <f t="shared" si="258"/>
        <v/>
      </c>
      <c r="O2056" s="21" t="str">
        <f t="shared" si="259"/>
        <v/>
      </c>
      <c r="P2056" s="21" t="str">
        <f t="shared" si="260"/>
        <v/>
      </c>
      <c r="Q2056" s="21" t="str">
        <f t="shared" si="261"/>
        <v/>
      </c>
      <c r="R2056" s="21" t="str">
        <f t="shared" si="262"/>
        <v/>
      </c>
      <c r="S2056" s="7" t="str">
        <f>IF(ROW()-5&lt;=Kontroll!$B$8,1,"")</f>
        <v/>
      </c>
    </row>
    <row r="2057" spans="1:19" x14ac:dyDescent="0.2">
      <c r="A2057" s="7" t="str">
        <f t="shared" si="256"/>
        <v/>
      </c>
      <c r="B2057" s="7" t="str">
        <f>IF($S2057="","",INT(($A2057-1)/Kontroll!$B$6)+1)</f>
        <v/>
      </c>
      <c r="C2057" s="7" t="str">
        <f>IF($S2057="","",MOD($A2057-1,Kontroll!$B$6)+1)</f>
        <v/>
      </c>
      <c r="D2057" s="15" t="str">
        <f>IF($S2057="","",INDEX(Transjer!$A$6:$A$125,$B2057))</f>
        <v/>
      </c>
      <c r="E2057" s="15" t="str">
        <f>IF($S2057="","",INDEX(Transjer!$B$6:$B$125,$B2057))</f>
        <v/>
      </c>
      <c r="F2057" s="16" t="str">
        <f>IF($S2057="","",INDEX(Transjer!$C$6:$C$125,$B2057))</f>
        <v/>
      </c>
      <c r="G2057" s="17" t="str">
        <f>IF($S2057="","",INDEX(Skjermingsrenter!$A$6:$A$35,$C2057))</f>
        <v/>
      </c>
      <c r="H2057" s="18" t="str">
        <f>IF($S2057="","",INDEX(Transjer!$D$6:$D$125,$B2057))</f>
        <v/>
      </c>
      <c r="I2057" s="18" t="str">
        <f>IF($S2057="","",INDEX(Transjer!$E$6:$E$125,$B2057))</f>
        <v/>
      </c>
      <c r="J2057" s="19" t="str">
        <f>IF($S2057="","",INDEX(Skjermingsrenter!$B$6:$B$35,$C2057))</f>
        <v/>
      </c>
      <c r="K2057" s="20" t="str">
        <f t="shared" si="257"/>
        <v/>
      </c>
      <c r="L2057" s="21" t="str">
        <f>IF($S2057="","",IF($G2057&lt;YEAR($F2057),0,$H2057*SUMIFS(Utbytter!$D$6:$D$1005,Utbytter!$A$6:$A$1005,$E2057,Utbytter!$B$6:$B$1005,"&gt;="&amp;$K2057,Utbytter!$B$6:$B$1005,"&lt;="&amp;DATE($G2057,12,31))))</f>
        <v/>
      </c>
      <c r="M2057" s="21" t="str">
        <f t="shared" si="263"/>
        <v/>
      </c>
      <c r="N2057" s="21" t="str">
        <f t="shared" si="258"/>
        <v/>
      </c>
      <c r="O2057" s="21" t="str">
        <f t="shared" si="259"/>
        <v/>
      </c>
      <c r="P2057" s="21" t="str">
        <f t="shared" si="260"/>
        <v/>
      </c>
      <c r="Q2057" s="21" t="str">
        <f t="shared" si="261"/>
        <v/>
      </c>
      <c r="R2057" s="21" t="str">
        <f t="shared" si="262"/>
        <v/>
      </c>
      <c r="S2057" s="7" t="str">
        <f>IF(ROW()-5&lt;=Kontroll!$B$8,1,"")</f>
        <v/>
      </c>
    </row>
    <row r="2058" spans="1:19" x14ac:dyDescent="0.2">
      <c r="A2058" s="7" t="str">
        <f t="shared" si="256"/>
        <v/>
      </c>
      <c r="B2058" s="7" t="str">
        <f>IF($S2058="","",INT(($A2058-1)/Kontroll!$B$6)+1)</f>
        <v/>
      </c>
      <c r="C2058" s="7" t="str">
        <f>IF($S2058="","",MOD($A2058-1,Kontroll!$B$6)+1)</f>
        <v/>
      </c>
      <c r="D2058" s="15" t="str">
        <f>IF($S2058="","",INDEX(Transjer!$A$6:$A$125,$B2058))</f>
        <v/>
      </c>
      <c r="E2058" s="15" t="str">
        <f>IF($S2058="","",INDEX(Transjer!$B$6:$B$125,$B2058))</f>
        <v/>
      </c>
      <c r="F2058" s="16" t="str">
        <f>IF($S2058="","",INDEX(Transjer!$C$6:$C$125,$B2058))</f>
        <v/>
      </c>
      <c r="G2058" s="17" t="str">
        <f>IF($S2058="","",INDEX(Skjermingsrenter!$A$6:$A$35,$C2058))</f>
        <v/>
      </c>
      <c r="H2058" s="18" t="str">
        <f>IF($S2058="","",INDEX(Transjer!$D$6:$D$125,$B2058))</f>
        <v/>
      </c>
      <c r="I2058" s="18" t="str">
        <f>IF($S2058="","",INDEX(Transjer!$E$6:$E$125,$B2058))</f>
        <v/>
      </c>
      <c r="J2058" s="19" t="str">
        <f>IF($S2058="","",INDEX(Skjermingsrenter!$B$6:$B$35,$C2058))</f>
        <v/>
      </c>
      <c r="K2058" s="20" t="str">
        <f t="shared" si="257"/>
        <v/>
      </c>
      <c r="L2058" s="21" t="str">
        <f>IF($S2058="","",IF($G2058&lt;YEAR($F2058),0,$H2058*SUMIFS(Utbytter!$D$6:$D$1005,Utbytter!$A$6:$A$1005,$E2058,Utbytter!$B$6:$B$1005,"&gt;="&amp;$K2058,Utbytter!$B$6:$B$1005,"&lt;="&amp;DATE($G2058,12,31))))</f>
        <v/>
      </c>
      <c r="M2058" s="21" t="str">
        <f t="shared" si="263"/>
        <v/>
      </c>
      <c r="N2058" s="21" t="str">
        <f t="shared" si="258"/>
        <v/>
      </c>
      <c r="O2058" s="21" t="str">
        <f t="shared" si="259"/>
        <v/>
      </c>
      <c r="P2058" s="21" t="str">
        <f t="shared" si="260"/>
        <v/>
      </c>
      <c r="Q2058" s="21" t="str">
        <f t="shared" si="261"/>
        <v/>
      </c>
      <c r="R2058" s="21" t="str">
        <f t="shared" si="262"/>
        <v/>
      </c>
      <c r="S2058" s="7" t="str">
        <f>IF(ROW()-5&lt;=Kontroll!$B$8,1,"")</f>
        <v/>
      </c>
    </row>
    <row r="2059" spans="1:19" x14ac:dyDescent="0.2">
      <c r="A2059" s="7" t="str">
        <f t="shared" si="256"/>
        <v/>
      </c>
      <c r="B2059" s="7" t="str">
        <f>IF($S2059="","",INT(($A2059-1)/Kontroll!$B$6)+1)</f>
        <v/>
      </c>
      <c r="C2059" s="7" t="str">
        <f>IF($S2059="","",MOD($A2059-1,Kontroll!$B$6)+1)</f>
        <v/>
      </c>
      <c r="D2059" s="15" t="str">
        <f>IF($S2059="","",INDEX(Transjer!$A$6:$A$125,$B2059))</f>
        <v/>
      </c>
      <c r="E2059" s="15" t="str">
        <f>IF($S2059="","",INDEX(Transjer!$B$6:$B$125,$B2059))</f>
        <v/>
      </c>
      <c r="F2059" s="16" t="str">
        <f>IF($S2059="","",INDEX(Transjer!$C$6:$C$125,$B2059))</f>
        <v/>
      </c>
      <c r="G2059" s="17" t="str">
        <f>IF($S2059="","",INDEX(Skjermingsrenter!$A$6:$A$35,$C2059))</f>
        <v/>
      </c>
      <c r="H2059" s="18" t="str">
        <f>IF($S2059="","",INDEX(Transjer!$D$6:$D$125,$B2059))</f>
        <v/>
      </c>
      <c r="I2059" s="18" t="str">
        <f>IF($S2059="","",INDEX(Transjer!$E$6:$E$125,$B2059))</f>
        <v/>
      </c>
      <c r="J2059" s="19" t="str">
        <f>IF($S2059="","",INDEX(Skjermingsrenter!$B$6:$B$35,$C2059))</f>
        <v/>
      </c>
      <c r="K2059" s="20" t="str">
        <f t="shared" si="257"/>
        <v/>
      </c>
      <c r="L2059" s="21" t="str">
        <f>IF($S2059="","",IF($G2059&lt;YEAR($F2059),0,$H2059*SUMIFS(Utbytter!$D$6:$D$1005,Utbytter!$A$6:$A$1005,$E2059,Utbytter!$B$6:$B$1005,"&gt;="&amp;$K2059,Utbytter!$B$6:$B$1005,"&lt;="&amp;DATE($G2059,12,31))))</f>
        <v/>
      </c>
      <c r="M2059" s="21" t="str">
        <f t="shared" si="263"/>
        <v/>
      </c>
      <c r="N2059" s="21" t="str">
        <f t="shared" si="258"/>
        <v/>
      </c>
      <c r="O2059" s="21" t="str">
        <f t="shared" si="259"/>
        <v/>
      </c>
      <c r="P2059" s="21" t="str">
        <f t="shared" si="260"/>
        <v/>
      </c>
      <c r="Q2059" s="21" t="str">
        <f t="shared" si="261"/>
        <v/>
      </c>
      <c r="R2059" s="21" t="str">
        <f t="shared" si="262"/>
        <v/>
      </c>
      <c r="S2059" s="7" t="str">
        <f>IF(ROW()-5&lt;=Kontroll!$B$8,1,"")</f>
        <v/>
      </c>
    </row>
    <row r="2060" spans="1:19" x14ac:dyDescent="0.2">
      <c r="A2060" s="7" t="str">
        <f t="shared" si="256"/>
        <v/>
      </c>
      <c r="B2060" s="7" t="str">
        <f>IF($S2060="","",INT(($A2060-1)/Kontroll!$B$6)+1)</f>
        <v/>
      </c>
      <c r="C2060" s="7" t="str">
        <f>IF($S2060="","",MOD($A2060-1,Kontroll!$B$6)+1)</f>
        <v/>
      </c>
      <c r="D2060" s="15" t="str">
        <f>IF($S2060="","",INDEX(Transjer!$A$6:$A$125,$B2060))</f>
        <v/>
      </c>
      <c r="E2060" s="15" t="str">
        <f>IF($S2060="","",INDEX(Transjer!$B$6:$B$125,$B2060))</f>
        <v/>
      </c>
      <c r="F2060" s="16" t="str">
        <f>IF($S2060="","",INDEX(Transjer!$C$6:$C$125,$B2060))</f>
        <v/>
      </c>
      <c r="G2060" s="17" t="str">
        <f>IF($S2060="","",INDEX(Skjermingsrenter!$A$6:$A$35,$C2060))</f>
        <v/>
      </c>
      <c r="H2060" s="18" t="str">
        <f>IF($S2060="","",INDEX(Transjer!$D$6:$D$125,$B2060))</f>
        <v/>
      </c>
      <c r="I2060" s="18" t="str">
        <f>IF($S2060="","",INDEX(Transjer!$E$6:$E$125,$B2060))</f>
        <v/>
      </c>
      <c r="J2060" s="19" t="str">
        <f>IF($S2060="","",INDEX(Skjermingsrenter!$B$6:$B$35,$C2060))</f>
        <v/>
      </c>
      <c r="K2060" s="20" t="str">
        <f t="shared" si="257"/>
        <v/>
      </c>
      <c r="L2060" s="21" t="str">
        <f>IF($S2060="","",IF($G2060&lt;YEAR($F2060),0,$H2060*SUMIFS(Utbytter!$D$6:$D$1005,Utbytter!$A$6:$A$1005,$E2060,Utbytter!$B$6:$B$1005,"&gt;="&amp;$K2060,Utbytter!$B$6:$B$1005,"&lt;="&amp;DATE($G2060,12,31))))</f>
        <v/>
      </c>
      <c r="M2060" s="21" t="str">
        <f t="shared" si="263"/>
        <v/>
      </c>
      <c r="N2060" s="21" t="str">
        <f t="shared" si="258"/>
        <v/>
      </c>
      <c r="O2060" s="21" t="str">
        <f t="shared" si="259"/>
        <v/>
      </c>
      <c r="P2060" s="21" t="str">
        <f t="shared" si="260"/>
        <v/>
      </c>
      <c r="Q2060" s="21" t="str">
        <f t="shared" si="261"/>
        <v/>
      </c>
      <c r="R2060" s="21" t="str">
        <f t="shared" si="262"/>
        <v/>
      </c>
      <c r="S2060" s="7" t="str">
        <f>IF(ROW()-5&lt;=Kontroll!$B$8,1,"")</f>
        <v/>
      </c>
    </row>
    <row r="2061" spans="1:19" x14ac:dyDescent="0.2">
      <c r="A2061" s="7" t="str">
        <f t="shared" si="256"/>
        <v/>
      </c>
      <c r="B2061" s="7" t="str">
        <f>IF($S2061="","",INT(($A2061-1)/Kontroll!$B$6)+1)</f>
        <v/>
      </c>
      <c r="C2061" s="7" t="str">
        <f>IF($S2061="","",MOD($A2061-1,Kontroll!$B$6)+1)</f>
        <v/>
      </c>
      <c r="D2061" s="15" t="str">
        <f>IF($S2061="","",INDEX(Transjer!$A$6:$A$125,$B2061))</f>
        <v/>
      </c>
      <c r="E2061" s="15" t="str">
        <f>IF($S2061="","",INDEX(Transjer!$B$6:$B$125,$B2061))</f>
        <v/>
      </c>
      <c r="F2061" s="16" t="str">
        <f>IF($S2061="","",INDEX(Transjer!$C$6:$C$125,$B2061))</f>
        <v/>
      </c>
      <c r="G2061" s="17" t="str">
        <f>IF($S2061="","",INDEX(Skjermingsrenter!$A$6:$A$35,$C2061))</f>
        <v/>
      </c>
      <c r="H2061" s="18" t="str">
        <f>IF($S2061="","",INDEX(Transjer!$D$6:$D$125,$B2061))</f>
        <v/>
      </c>
      <c r="I2061" s="18" t="str">
        <f>IF($S2061="","",INDEX(Transjer!$E$6:$E$125,$B2061))</f>
        <v/>
      </c>
      <c r="J2061" s="19" t="str">
        <f>IF($S2061="","",INDEX(Skjermingsrenter!$B$6:$B$35,$C2061))</f>
        <v/>
      </c>
      <c r="K2061" s="20" t="str">
        <f t="shared" si="257"/>
        <v/>
      </c>
      <c r="L2061" s="21" t="str">
        <f>IF($S2061="","",IF($G2061&lt;YEAR($F2061),0,$H2061*SUMIFS(Utbytter!$D$6:$D$1005,Utbytter!$A$6:$A$1005,$E2061,Utbytter!$B$6:$B$1005,"&gt;="&amp;$K2061,Utbytter!$B$6:$B$1005,"&lt;="&amp;DATE($G2061,12,31))))</f>
        <v/>
      </c>
      <c r="M2061" s="21" t="str">
        <f t="shared" si="263"/>
        <v/>
      </c>
      <c r="N2061" s="21" t="str">
        <f t="shared" si="258"/>
        <v/>
      </c>
      <c r="O2061" s="21" t="str">
        <f t="shared" si="259"/>
        <v/>
      </c>
      <c r="P2061" s="21" t="str">
        <f t="shared" si="260"/>
        <v/>
      </c>
      <c r="Q2061" s="21" t="str">
        <f t="shared" si="261"/>
        <v/>
      </c>
      <c r="R2061" s="21" t="str">
        <f t="shared" si="262"/>
        <v/>
      </c>
      <c r="S2061" s="7" t="str">
        <f>IF(ROW()-5&lt;=Kontroll!$B$8,1,"")</f>
        <v/>
      </c>
    </row>
    <row r="2062" spans="1:19" x14ac:dyDescent="0.2">
      <c r="A2062" s="7" t="str">
        <f t="shared" si="256"/>
        <v/>
      </c>
      <c r="B2062" s="7" t="str">
        <f>IF($S2062="","",INT(($A2062-1)/Kontroll!$B$6)+1)</f>
        <v/>
      </c>
      <c r="C2062" s="7" t="str">
        <f>IF($S2062="","",MOD($A2062-1,Kontroll!$B$6)+1)</f>
        <v/>
      </c>
      <c r="D2062" s="15" t="str">
        <f>IF($S2062="","",INDEX(Transjer!$A$6:$A$125,$B2062))</f>
        <v/>
      </c>
      <c r="E2062" s="15" t="str">
        <f>IF($S2062="","",INDEX(Transjer!$B$6:$B$125,$B2062))</f>
        <v/>
      </c>
      <c r="F2062" s="16" t="str">
        <f>IF($S2062="","",INDEX(Transjer!$C$6:$C$125,$B2062))</f>
        <v/>
      </c>
      <c r="G2062" s="17" t="str">
        <f>IF($S2062="","",INDEX(Skjermingsrenter!$A$6:$A$35,$C2062))</f>
        <v/>
      </c>
      <c r="H2062" s="18" t="str">
        <f>IF($S2062="","",INDEX(Transjer!$D$6:$D$125,$B2062))</f>
        <v/>
      </c>
      <c r="I2062" s="18" t="str">
        <f>IF($S2062="","",INDEX(Transjer!$E$6:$E$125,$B2062))</f>
        <v/>
      </c>
      <c r="J2062" s="19" t="str">
        <f>IF($S2062="","",INDEX(Skjermingsrenter!$B$6:$B$35,$C2062))</f>
        <v/>
      </c>
      <c r="K2062" s="20" t="str">
        <f t="shared" si="257"/>
        <v/>
      </c>
      <c r="L2062" s="21" t="str">
        <f>IF($S2062="","",IF($G2062&lt;YEAR($F2062),0,$H2062*SUMIFS(Utbytter!$D$6:$D$1005,Utbytter!$A$6:$A$1005,$E2062,Utbytter!$B$6:$B$1005,"&gt;="&amp;$K2062,Utbytter!$B$6:$B$1005,"&lt;="&amp;DATE($G2062,12,31))))</f>
        <v/>
      </c>
      <c r="M2062" s="21" t="str">
        <f t="shared" si="263"/>
        <v/>
      </c>
      <c r="N2062" s="21" t="str">
        <f t="shared" si="258"/>
        <v/>
      </c>
      <c r="O2062" s="21" t="str">
        <f t="shared" si="259"/>
        <v/>
      </c>
      <c r="P2062" s="21" t="str">
        <f t="shared" si="260"/>
        <v/>
      </c>
      <c r="Q2062" s="21" t="str">
        <f t="shared" si="261"/>
        <v/>
      </c>
      <c r="R2062" s="21" t="str">
        <f t="shared" si="262"/>
        <v/>
      </c>
      <c r="S2062" s="7" t="str">
        <f>IF(ROW()-5&lt;=Kontroll!$B$8,1,"")</f>
        <v/>
      </c>
    </row>
    <row r="2063" spans="1:19" x14ac:dyDescent="0.2">
      <c r="A2063" s="7" t="str">
        <f t="shared" si="256"/>
        <v/>
      </c>
      <c r="B2063" s="7" t="str">
        <f>IF($S2063="","",INT(($A2063-1)/Kontroll!$B$6)+1)</f>
        <v/>
      </c>
      <c r="C2063" s="7" t="str">
        <f>IF($S2063="","",MOD($A2063-1,Kontroll!$B$6)+1)</f>
        <v/>
      </c>
      <c r="D2063" s="15" t="str">
        <f>IF($S2063="","",INDEX(Transjer!$A$6:$A$125,$B2063))</f>
        <v/>
      </c>
      <c r="E2063" s="15" t="str">
        <f>IF($S2063="","",INDEX(Transjer!$B$6:$B$125,$B2063))</f>
        <v/>
      </c>
      <c r="F2063" s="16" t="str">
        <f>IF($S2063="","",INDEX(Transjer!$C$6:$C$125,$B2063))</f>
        <v/>
      </c>
      <c r="G2063" s="17" t="str">
        <f>IF($S2063="","",INDEX(Skjermingsrenter!$A$6:$A$35,$C2063))</f>
        <v/>
      </c>
      <c r="H2063" s="18" t="str">
        <f>IF($S2063="","",INDEX(Transjer!$D$6:$D$125,$B2063))</f>
        <v/>
      </c>
      <c r="I2063" s="18" t="str">
        <f>IF($S2063="","",INDEX(Transjer!$E$6:$E$125,$B2063))</f>
        <v/>
      </c>
      <c r="J2063" s="19" t="str">
        <f>IF($S2063="","",INDEX(Skjermingsrenter!$B$6:$B$35,$C2063))</f>
        <v/>
      </c>
      <c r="K2063" s="20" t="str">
        <f t="shared" si="257"/>
        <v/>
      </c>
      <c r="L2063" s="21" t="str">
        <f>IF($S2063="","",IF($G2063&lt;YEAR($F2063),0,$H2063*SUMIFS(Utbytter!$D$6:$D$1005,Utbytter!$A$6:$A$1005,$E2063,Utbytter!$B$6:$B$1005,"&gt;="&amp;$K2063,Utbytter!$B$6:$B$1005,"&lt;="&amp;DATE($G2063,12,31))))</f>
        <v/>
      </c>
      <c r="M2063" s="21" t="str">
        <f t="shared" si="263"/>
        <v/>
      </c>
      <c r="N2063" s="21" t="str">
        <f t="shared" si="258"/>
        <v/>
      </c>
      <c r="O2063" s="21" t="str">
        <f t="shared" si="259"/>
        <v/>
      </c>
      <c r="P2063" s="21" t="str">
        <f t="shared" si="260"/>
        <v/>
      </c>
      <c r="Q2063" s="21" t="str">
        <f t="shared" si="261"/>
        <v/>
      </c>
      <c r="R2063" s="21" t="str">
        <f t="shared" si="262"/>
        <v/>
      </c>
      <c r="S2063" s="7" t="str">
        <f>IF(ROW()-5&lt;=Kontroll!$B$8,1,"")</f>
        <v/>
      </c>
    </row>
    <row r="2064" spans="1:19" x14ac:dyDescent="0.2">
      <c r="A2064" s="7" t="str">
        <f t="shared" si="256"/>
        <v/>
      </c>
      <c r="B2064" s="7" t="str">
        <f>IF($S2064="","",INT(($A2064-1)/Kontroll!$B$6)+1)</f>
        <v/>
      </c>
      <c r="C2064" s="7" t="str">
        <f>IF($S2064="","",MOD($A2064-1,Kontroll!$B$6)+1)</f>
        <v/>
      </c>
      <c r="D2064" s="15" t="str">
        <f>IF($S2064="","",INDEX(Transjer!$A$6:$A$125,$B2064))</f>
        <v/>
      </c>
      <c r="E2064" s="15" t="str">
        <f>IF($S2064="","",INDEX(Transjer!$B$6:$B$125,$B2064))</f>
        <v/>
      </c>
      <c r="F2064" s="16" t="str">
        <f>IF($S2064="","",INDEX(Transjer!$C$6:$C$125,$B2064))</f>
        <v/>
      </c>
      <c r="G2064" s="17" t="str">
        <f>IF($S2064="","",INDEX(Skjermingsrenter!$A$6:$A$35,$C2064))</f>
        <v/>
      </c>
      <c r="H2064" s="18" t="str">
        <f>IF($S2064="","",INDEX(Transjer!$D$6:$D$125,$B2064))</f>
        <v/>
      </c>
      <c r="I2064" s="18" t="str">
        <f>IF($S2064="","",INDEX(Transjer!$E$6:$E$125,$B2064))</f>
        <v/>
      </c>
      <c r="J2064" s="19" t="str">
        <f>IF($S2064="","",INDEX(Skjermingsrenter!$B$6:$B$35,$C2064))</f>
        <v/>
      </c>
      <c r="K2064" s="20" t="str">
        <f t="shared" si="257"/>
        <v/>
      </c>
      <c r="L2064" s="21" t="str">
        <f>IF($S2064="","",IF($G2064&lt;YEAR($F2064),0,$H2064*SUMIFS(Utbytter!$D$6:$D$1005,Utbytter!$A$6:$A$1005,$E2064,Utbytter!$B$6:$B$1005,"&gt;="&amp;$K2064,Utbytter!$B$6:$B$1005,"&lt;="&amp;DATE($G2064,12,31))))</f>
        <v/>
      </c>
      <c r="M2064" s="21" t="str">
        <f t="shared" si="263"/>
        <v/>
      </c>
      <c r="N2064" s="21" t="str">
        <f t="shared" si="258"/>
        <v/>
      </c>
      <c r="O2064" s="21" t="str">
        <f t="shared" si="259"/>
        <v/>
      </c>
      <c r="P2064" s="21" t="str">
        <f t="shared" si="260"/>
        <v/>
      </c>
      <c r="Q2064" s="21" t="str">
        <f t="shared" si="261"/>
        <v/>
      </c>
      <c r="R2064" s="21" t="str">
        <f t="shared" si="262"/>
        <v/>
      </c>
      <c r="S2064" s="7" t="str">
        <f>IF(ROW()-5&lt;=Kontroll!$B$8,1,"")</f>
        <v/>
      </c>
    </row>
    <row r="2065" spans="1:19" x14ac:dyDescent="0.2">
      <c r="A2065" s="7" t="str">
        <f t="shared" si="256"/>
        <v/>
      </c>
      <c r="B2065" s="7" t="str">
        <f>IF($S2065="","",INT(($A2065-1)/Kontroll!$B$6)+1)</f>
        <v/>
      </c>
      <c r="C2065" s="7" t="str">
        <f>IF($S2065="","",MOD($A2065-1,Kontroll!$B$6)+1)</f>
        <v/>
      </c>
      <c r="D2065" s="15" t="str">
        <f>IF($S2065="","",INDEX(Transjer!$A$6:$A$125,$B2065))</f>
        <v/>
      </c>
      <c r="E2065" s="15" t="str">
        <f>IF($S2065="","",INDEX(Transjer!$B$6:$B$125,$B2065))</f>
        <v/>
      </c>
      <c r="F2065" s="16" t="str">
        <f>IF($S2065="","",INDEX(Transjer!$C$6:$C$125,$B2065))</f>
        <v/>
      </c>
      <c r="G2065" s="17" t="str">
        <f>IF($S2065="","",INDEX(Skjermingsrenter!$A$6:$A$35,$C2065))</f>
        <v/>
      </c>
      <c r="H2065" s="18" t="str">
        <f>IF($S2065="","",INDEX(Transjer!$D$6:$D$125,$B2065))</f>
        <v/>
      </c>
      <c r="I2065" s="18" t="str">
        <f>IF($S2065="","",INDEX(Transjer!$E$6:$E$125,$B2065))</f>
        <v/>
      </c>
      <c r="J2065" s="19" t="str">
        <f>IF($S2065="","",INDEX(Skjermingsrenter!$B$6:$B$35,$C2065))</f>
        <v/>
      </c>
      <c r="K2065" s="20" t="str">
        <f t="shared" si="257"/>
        <v/>
      </c>
      <c r="L2065" s="21" t="str">
        <f>IF($S2065="","",IF($G2065&lt;YEAR($F2065),0,$H2065*SUMIFS(Utbytter!$D$6:$D$1005,Utbytter!$A$6:$A$1005,$E2065,Utbytter!$B$6:$B$1005,"&gt;="&amp;$K2065,Utbytter!$B$6:$B$1005,"&lt;="&amp;DATE($G2065,12,31))))</f>
        <v/>
      </c>
      <c r="M2065" s="21" t="str">
        <f t="shared" si="263"/>
        <v/>
      </c>
      <c r="N2065" s="21" t="str">
        <f t="shared" si="258"/>
        <v/>
      </c>
      <c r="O2065" s="21" t="str">
        <f t="shared" si="259"/>
        <v/>
      </c>
      <c r="P2065" s="21" t="str">
        <f t="shared" si="260"/>
        <v/>
      </c>
      <c r="Q2065" s="21" t="str">
        <f t="shared" si="261"/>
        <v/>
      </c>
      <c r="R2065" s="21" t="str">
        <f t="shared" si="262"/>
        <v/>
      </c>
      <c r="S2065" s="7" t="str">
        <f>IF(ROW()-5&lt;=Kontroll!$B$8,1,"")</f>
        <v/>
      </c>
    </row>
    <row r="2066" spans="1:19" x14ac:dyDescent="0.2">
      <c r="A2066" s="7" t="str">
        <f t="shared" si="256"/>
        <v/>
      </c>
      <c r="B2066" s="7" t="str">
        <f>IF($S2066="","",INT(($A2066-1)/Kontroll!$B$6)+1)</f>
        <v/>
      </c>
      <c r="C2066" s="7" t="str">
        <f>IF($S2066="","",MOD($A2066-1,Kontroll!$B$6)+1)</f>
        <v/>
      </c>
      <c r="D2066" s="15" t="str">
        <f>IF($S2066="","",INDEX(Transjer!$A$6:$A$125,$B2066))</f>
        <v/>
      </c>
      <c r="E2066" s="15" t="str">
        <f>IF($S2066="","",INDEX(Transjer!$B$6:$B$125,$B2066))</f>
        <v/>
      </c>
      <c r="F2066" s="16" t="str">
        <f>IF($S2066="","",INDEX(Transjer!$C$6:$C$125,$B2066))</f>
        <v/>
      </c>
      <c r="G2066" s="17" t="str">
        <f>IF($S2066="","",INDEX(Skjermingsrenter!$A$6:$A$35,$C2066))</f>
        <v/>
      </c>
      <c r="H2066" s="18" t="str">
        <f>IF($S2066="","",INDEX(Transjer!$D$6:$D$125,$B2066))</f>
        <v/>
      </c>
      <c r="I2066" s="18" t="str">
        <f>IF($S2066="","",INDEX(Transjer!$E$6:$E$125,$B2066))</f>
        <v/>
      </c>
      <c r="J2066" s="19" t="str">
        <f>IF($S2066="","",INDEX(Skjermingsrenter!$B$6:$B$35,$C2066))</f>
        <v/>
      </c>
      <c r="K2066" s="20" t="str">
        <f t="shared" si="257"/>
        <v/>
      </c>
      <c r="L2066" s="21" t="str">
        <f>IF($S2066="","",IF($G2066&lt;YEAR($F2066),0,$H2066*SUMIFS(Utbytter!$D$6:$D$1005,Utbytter!$A$6:$A$1005,$E2066,Utbytter!$B$6:$B$1005,"&gt;="&amp;$K2066,Utbytter!$B$6:$B$1005,"&lt;="&amp;DATE($G2066,12,31))))</f>
        <v/>
      </c>
      <c r="M2066" s="21" t="str">
        <f t="shared" si="263"/>
        <v/>
      </c>
      <c r="N2066" s="21" t="str">
        <f t="shared" si="258"/>
        <v/>
      </c>
      <c r="O2066" s="21" t="str">
        <f t="shared" si="259"/>
        <v/>
      </c>
      <c r="P2066" s="21" t="str">
        <f t="shared" si="260"/>
        <v/>
      </c>
      <c r="Q2066" s="21" t="str">
        <f t="shared" si="261"/>
        <v/>
      </c>
      <c r="R2066" s="21" t="str">
        <f t="shared" si="262"/>
        <v/>
      </c>
      <c r="S2066" s="7" t="str">
        <f>IF(ROW()-5&lt;=Kontroll!$B$8,1,"")</f>
        <v/>
      </c>
    </row>
    <row r="2067" spans="1:19" x14ac:dyDescent="0.2">
      <c r="A2067" s="7" t="str">
        <f t="shared" si="256"/>
        <v/>
      </c>
      <c r="B2067" s="7" t="str">
        <f>IF($S2067="","",INT(($A2067-1)/Kontroll!$B$6)+1)</f>
        <v/>
      </c>
      <c r="C2067" s="7" t="str">
        <f>IF($S2067="","",MOD($A2067-1,Kontroll!$B$6)+1)</f>
        <v/>
      </c>
      <c r="D2067" s="15" t="str">
        <f>IF($S2067="","",INDEX(Transjer!$A$6:$A$125,$B2067))</f>
        <v/>
      </c>
      <c r="E2067" s="15" t="str">
        <f>IF($S2067="","",INDEX(Transjer!$B$6:$B$125,$B2067))</f>
        <v/>
      </c>
      <c r="F2067" s="16" t="str">
        <f>IF($S2067="","",INDEX(Transjer!$C$6:$C$125,$B2067))</f>
        <v/>
      </c>
      <c r="G2067" s="17" t="str">
        <f>IF($S2067="","",INDEX(Skjermingsrenter!$A$6:$A$35,$C2067))</f>
        <v/>
      </c>
      <c r="H2067" s="18" t="str">
        <f>IF($S2067="","",INDEX(Transjer!$D$6:$D$125,$B2067))</f>
        <v/>
      </c>
      <c r="I2067" s="18" t="str">
        <f>IF($S2067="","",INDEX(Transjer!$E$6:$E$125,$B2067))</f>
        <v/>
      </c>
      <c r="J2067" s="19" t="str">
        <f>IF($S2067="","",INDEX(Skjermingsrenter!$B$6:$B$35,$C2067))</f>
        <v/>
      </c>
      <c r="K2067" s="20" t="str">
        <f t="shared" si="257"/>
        <v/>
      </c>
      <c r="L2067" s="21" t="str">
        <f>IF($S2067="","",IF($G2067&lt;YEAR($F2067),0,$H2067*SUMIFS(Utbytter!$D$6:$D$1005,Utbytter!$A$6:$A$1005,$E2067,Utbytter!$B$6:$B$1005,"&gt;="&amp;$K2067,Utbytter!$B$6:$B$1005,"&lt;="&amp;DATE($G2067,12,31))))</f>
        <v/>
      </c>
      <c r="M2067" s="21" t="str">
        <f t="shared" si="263"/>
        <v/>
      </c>
      <c r="N2067" s="21" t="str">
        <f t="shared" si="258"/>
        <v/>
      </c>
      <c r="O2067" s="21" t="str">
        <f t="shared" si="259"/>
        <v/>
      </c>
      <c r="P2067" s="21" t="str">
        <f t="shared" si="260"/>
        <v/>
      </c>
      <c r="Q2067" s="21" t="str">
        <f t="shared" si="261"/>
        <v/>
      </c>
      <c r="R2067" s="21" t="str">
        <f t="shared" si="262"/>
        <v/>
      </c>
      <c r="S2067" s="7" t="str">
        <f>IF(ROW()-5&lt;=Kontroll!$B$8,1,"")</f>
        <v/>
      </c>
    </row>
    <row r="2068" spans="1:19" x14ac:dyDescent="0.2">
      <c r="A2068" s="7" t="str">
        <f t="shared" si="256"/>
        <v/>
      </c>
      <c r="B2068" s="7" t="str">
        <f>IF($S2068="","",INT(($A2068-1)/Kontroll!$B$6)+1)</f>
        <v/>
      </c>
      <c r="C2068" s="7" t="str">
        <f>IF($S2068="","",MOD($A2068-1,Kontroll!$B$6)+1)</f>
        <v/>
      </c>
      <c r="D2068" s="15" t="str">
        <f>IF($S2068="","",INDEX(Transjer!$A$6:$A$125,$B2068))</f>
        <v/>
      </c>
      <c r="E2068" s="15" t="str">
        <f>IF($S2068="","",INDEX(Transjer!$B$6:$B$125,$B2068))</f>
        <v/>
      </c>
      <c r="F2068" s="16" t="str">
        <f>IF($S2068="","",INDEX(Transjer!$C$6:$C$125,$B2068))</f>
        <v/>
      </c>
      <c r="G2068" s="17" t="str">
        <f>IF($S2068="","",INDEX(Skjermingsrenter!$A$6:$A$35,$C2068))</f>
        <v/>
      </c>
      <c r="H2068" s="18" t="str">
        <f>IF($S2068="","",INDEX(Transjer!$D$6:$D$125,$B2068))</f>
        <v/>
      </c>
      <c r="I2068" s="18" t="str">
        <f>IF($S2068="","",INDEX(Transjer!$E$6:$E$125,$B2068))</f>
        <v/>
      </c>
      <c r="J2068" s="19" t="str">
        <f>IF($S2068="","",INDEX(Skjermingsrenter!$B$6:$B$35,$C2068))</f>
        <v/>
      </c>
      <c r="K2068" s="20" t="str">
        <f t="shared" si="257"/>
        <v/>
      </c>
      <c r="L2068" s="21" t="str">
        <f>IF($S2068="","",IF($G2068&lt;YEAR($F2068),0,$H2068*SUMIFS(Utbytter!$D$6:$D$1005,Utbytter!$A$6:$A$1005,$E2068,Utbytter!$B$6:$B$1005,"&gt;="&amp;$K2068,Utbytter!$B$6:$B$1005,"&lt;="&amp;DATE($G2068,12,31))))</f>
        <v/>
      </c>
      <c r="M2068" s="21" t="str">
        <f t="shared" si="263"/>
        <v/>
      </c>
      <c r="N2068" s="21" t="str">
        <f t="shared" si="258"/>
        <v/>
      </c>
      <c r="O2068" s="21" t="str">
        <f t="shared" si="259"/>
        <v/>
      </c>
      <c r="P2068" s="21" t="str">
        <f t="shared" si="260"/>
        <v/>
      </c>
      <c r="Q2068" s="21" t="str">
        <f t="shared" si="261"/>
        <v/>
      </c>
      <c r="R2068" s="21" t="str">
        <f t="shared" si="262"/>
        <v/>
      </c>
      <c r="S2068" s="7" t="str">
        <f>IF(ROW()-5&lt;=Kontroll!$B$8,1,"")</f>
        <v/>
      </c>
    </row>
    <row r="2069" spans="1:19" x14ac:dyDescent="0.2">
      <c r="A2069" s="7" t="str">
        <f t="shared" si="256"/>
        <v/>
      </c>
      <c r="B2069" s="7" t="str">
        <f>IF($S2069="","",INT(($A2069-1)/Kontroll!$B$6)+1)</f>
        <v/>
      </c>
      <c r="C2069" s="7" t="str">
        <f>IF($S2069="","",MOD($A2069-1,Kontroll!$B$6)+1)</f>
        <v/>
      </c>
      <c r="D2069" s="15" t="str">
        <f>IF($S2069="","",INDEX(Transjer!$A$6:$A$125,$B2069))</f>
        <v/>
      </c>
      <c r="E2069" s="15" t="str">
        <f>IF($S2069="","",INDEX(Transjer!$B$6:$B$125,$B2069))</f>
        <v/>
      </c>
      <c r="F2069" s="16" t="str">
        <f>IF($S2069="","",INDEX(Transjer!$C$6:$C$125,$B2069))</f>
        <v/>
      </c>
      <c r="G2069" s="17" t="str">
        <f>IF($S2069="","",INDEX(Skjermingsrenter!$A$6:$A$35,$C2069))</f>
        <v/>
      </c>
      <c r="H2069" s="18" t="str">
        <f>IF($S2069="","",INDEX(Transjer!$D$6:$D$125,$B2069))</f>
        <v/>
      </c>
      <c r="I2069" s="18" t="str">
        <f>IF($S2069="","",INDEX(Transjer!$E$6:$E$125,$B2069))</f>
        <v/>
      </c>
      <c r="J2069" s="19" t="str">
        <f>IF($S2069="","",INDEX(Skjermingsrenter!$B$6:$B$35,$C2069))</f>
        <v/>
      </c>
      <c r="K2069" s="20" t="str">
        <f t="shared" si="257"/>
        <v/>
      </c>
      <c r="L2069" s="21" t="str">
        <f>IF($S2069="","",IF($G2069&lt;YEAR($F2069),0,$H2069*SUMIFS(Utbytter!$D$6:$D$1005,Utbytter!$A$6:$A$1005,$E2069,Utbytter!$B$6:$B$1005,"&gt;="&amp;$K2069,Utbytter!$B$6:$B$1005,"&lt;="&amp;DATE($G2069,12,31))))</f>
        <v/>
      </c>
      <c r="M2069" s="21" t="str">
        <f t="shared" si="263"/>
        <v/>
      </c>
      <c r="N2069" s="21" t="str">
        <f t="shared" si="258"/>
        <v/>
      </c>
      <c r="O2069" s="21" t="str">
        <f t="shared" si="259"/>
        <v/>
      </c>
      <c r="P2069" s="21" t="str">
        <f t="shared" si="260"/>
        <v/>
      </c>
      <c r="Q2069" s="21" t="str">
        <f t="shared" si="261"/>
        <v/>
      </c>
      <c r="R2069" s="21" t="str">
        <f t="shared" si="262"/>
        <v/>
      </c>
      <c r="S2069" s="7" t="str">
        <f>IF(ROW()-5&lt;=Kontroll!$B$8,1,"")</f>
        <v/>
      </c>
    </row>
    <row r="2070" spans="1:19" x14ac:dyDescent="0.2">
      <c r="A2070" s="7" t="str">
        <f t="shared" si="256"/>
        <v/>
      </c>
      <c r="B2070" s="7" t="str">
        <f>IF($S2070="","",INT(($A2070-1)/Kontroll!$B$6)+1)</f>
        <v/>
      </c>
      <c r="C2070" s="7" t="str">
        <f>IF($S2070="","",MOD($A2070-1,Kontroll!$B$6)+1)</f>
        <v/>
      </c>
      <c r="D2070" s="15" t="str">
        <f>IF($S2070="","",INDEX(Transjer!$A$6:$A$125,$B2070))</f>
        <v/>
      </c>
      <c r="E2070" s="15" t="str">
        <f>IF($S2070="","",INDEX(Transjer!$B$6:$B$125,$B2070))</f>
        <v/>
      </c>
      <c r="F2070" s="16" t="str">
        <f>IF($S2070="","",INDEX(Transjer!$C$6:$C$125,$B2070))</f>
        <v/>
      </c>
      <c r="G2070" s="17" t="str">
        <f>IF($S2070="","",INDEX(Skjermingsrenter!$A$6:$A$35,$C2070))</f>
        <v/>
      </c>
      <c r="H2070" s="18" t="str">
        <f>IF($S2070="","",INDEX(Transjer!$D$6:$D$125,$B2070))</f>
        <v/>
      </c>
      <c r="I2070" s="18" t="str">
        <f>IF($S2070="","",INDEX(Transjer!$E$6:$E$125,$B2070))</f>
        <v/>
      </c>
      <c r="J2070" s="19" t="str">
        <f>IF($S2070="","",INDEX(Skjermingsrenter!$B$6:$B$35,$C2070))</f>
        <v/>
      </c>
      <c r="K2070" s="20" t="str">
        <f t="shared" si="257"/>
        <v/>
      </c>
      <c r="L2070" s="21" t="str">
        <f>IF($S2070="","",IF($G2070&lt;YEAR($F2070),0,$H2070*SUMIFS(Utbytter!$D$6:$D$1005,Utbytter!$A$6:$A$1005,$E2070,Utbytter!$B$6:$B$1005,"&gt;="&amp;$K2070,Utbytter!$B$6:$B$1005,"&lt;="&amp;DATE($G2070,12,31))))</f>
        <v/>
      </c>
      <c r="M2070" s="21" t="str">
        <f t="shared" si="263"/>
        <v/>
      </c>
      <c r="N2070" s="21" t="str">
        <f t="shared" si="258"/>
        <v/>
      </c>
      <c r="O2070" s="21" t="str">
        <f t="shared" si="259"/>
        <v/>
      </c>
      <c r="P2070" s="21" t="str">
        <f t="shared" si="260"/>
        <v/>
      </c>
      <c r="Q2070" s="21" t="str">
        <f t="shared" si="261"/>
        <v/>
      </c>
      <c r="R2070" s="21" t="str">
        <f t="shared" si="262"/>
        <v/>
      </c>
      <c r="S2070" s="7" t="str">
        <f>IF(ROW()-5&lt;=Kontroll!$B$8,1,"")</f>
        <v/>
      </c>
    </row>
    <row r="2071" spans="1:19" x14ac:dyDescent="0.2">
      <c r="A2071" s="7" t="str">
        <f t="shared" si="256"/>
        <v/>
      </c>
      <c r="B2071" s="7" t="str">
        <f>IF($S2071="","",INT(($A2071-1)/Kontroll!$B$6)+1)</f>
        <v/>
      </c>
      <c r="C2071" s="7" t="str">
        <f>IF($S2071="","",MOD($A2071-1,Kontroll!$B$6)+1)</f>
        <v/>
      </c>
      <c r="D2071" s="15" t="str">
        <f>IF($S2071="","",INDEX(Transjer!$A$6:$A$125,$B2071))</f>
        <v/>
      </c>
      <c r="E2071" s="15" t="str">
        <f>IF($S2071="","",INDEX(Transjer!$B$6:$B$125,$B2071))</f>
        <v/>
      </c>
      <c r="F2071" s="16" t="str">
        <f>IF($S2071="","",INDEX(Transjer!$C$6:$C$125,$B2071))</f>
        <v/>
      </c>
      <c r="G2071" s="17" t="str">
        <f>IF($S2071="","",INDEX(Skjermingsrenter!$A$6:$A$35,$C2071))</f>
        <v/>
      </c>
      <c r="H2071" s="18" t="str">
        <f>IF($S2071="","",INDEX(Transjer!$D$6:$D$125,$B2071))</f>
        <v/>
      </c>
      <c r="I2071" s="18" t="str">
        <f>IF($S2071="","",INDEX(Transjer!$E$6:$E$125,$B2071))</f>
        <v/>
      </c>
      <c r="J2071" s="19" t="str">
        <f>IF($S2071="","",INDEX(Skjermingsrenter!$B$6:$B$35,$C2071))</f>
        <v/>
      </c>
      <c r="K2071" s="20" t="str">
        <f t="shared" si="257"/>
        <v/>
      </c>
      <c r="L2071" s="21" t="str">
        <f>IF($S2071="","",IF($G2071&lt;YEAR($F2071),0,$H2071*SUMIFS(Utbytter!$D$6:$D$1005,Utbytter!$A$6:$A$1005,$E2071,Utbytter!$B$6:$B$1005,"&gt;="&amp;$K2071,Utbytter!$B$6:$B$1005,"&lt;="&amp;DATE($G2071,12,31))))</f>
        <v/>
      </c>
      <c r="M2071" s="21" t="str">
        <f t="shared" si="263"/>
        <v/>
      </c>
      <c r="N2071" s="21" t="str">
        <f t="shared" si="258"/>
        <v/>
      </c>
      <c r="O2071" s="21" t="str">
        <f t="shared" si="259"/>
        <v/>
      </c>
      <c r="P2071" s="21" t="str">
        <f t="shared" si="260"/>
        <v/>
      </c>
      <c r="Q2071" s="21" t="str">
        <f t="shared" si="261"/>
        <v/>
      </c>
      <c r="R2071" s="21" t="str">
        <f t="shared" si="262"/>
        <v/>
      </c>
      <c r="S2071" s="7" t="str">
        <f>IF(ROW()-5&lt;=Kontroll!$B$8,1,"")</f>
        <v/>
      </c>
    </row>
    <row r="2072" spans="1:19" x14ac:dyDescent="0.2">
      <c r="A2072" s="7" t="str">
        <f t="shared" si="256"/>
        <v/>
      </c>
      <c r="B2072" s="7" t="str">
        <f>IF($S2072="","",INT(($A2072-1)/Kontroll!$B$6)+1)</f>
        <v/>
      </c>
      <c r="C2072" s="7" t="str">
        <f>IF($S2072="","",MOD($A2072-1,Kontroll!$B$6)+1)</f>
        <v/>
      </c>
      <c r="D2072" s="15" t="str">
        <f>IF($S2072="","",INDEX(Transjer!$A$6:$A$125,$B2072))</f>
        <v/>
      </c>
      <c r="E2072" s="15" t="str">
        <f>IF($S2072="","",INDEX(Transjer!$B$6:$B$125,$B2072))</f>
        <v/>
      </c>
      <c r="F2072" s="16" t="str">
        <f>IF($S2072="","",INDEX(Transjer!$C$6:$C$125,$B2072))</f>
        <v/>
      </c>
      <c r="G2072" s="17" t="str">
        <f>IF($S2072="","",INDEX(Skjermingsrenter!$A$6:$A$35,$C2072))</f>
        <v/>
      </c>
      <c r="H2072" s="18" t="str">
        <f>IF($S2072="","",INDEX(Transjer!$D$6:$D$125,$B2072))</f>
        <v/>
      </c>
      <c r="I2072" s="18" t="str">
        <f>IF($S2072="","",INDEX(Transjer!$E$6:$E$125,$B2072))</f>
        <v/>
      </c>
      <c r="J2072" s="19" t="str">
        <f>IF($S2072="","",INDEX(Skjermingsrenter!$B$6:$B$35,$C2072))</f>
        <v/>
      </c>
      <c r="K2072" s="20" t="str">
        <f t="shared" si="257"/>
        <v/>
      </c>
      <c r="L2072" s="21" t="str">
        <f>IF($S2072="","",IF($G2072&lt;YEAR($F2072),0,$H2072*SUMIFS(Utbytter!$D$6:$D$1005,Utbytter!$A$6:$A$1005,$E2072,Utbytter!$B$6:$B$1005,"&gt;="&amp;$K2072,Utbytter!$B$6:$B$1005,"&lt;="&amp;DATE($G2072,12,31))))</f>
        <v/>
      </c>
      <c r="M2072" s="21" t="str">
        <f t="shared" si="263"/>
        <v/>
      </c>
      <c r="N2072" s="21" t="str">
        <f t="shared" si="258"/>
        <v/>
      </c>
      <c r="O2072" s="21" t="str">
        <f t="shared" si="259"/>
        <v/>
      </c>
      <c r="P2072" s="21" t="str">
        <f t="shared" si="260"/>
        <v/>
      </c>
      <c r="Q2072" s="21" t="str">
        <f t="shared" si="261"/>
        <v/>
      </c>
      <c r="R2072" s="21" t="str">
        <f t="shared" si="262"/>
        <v/>
      </c>
      <c r="S2072" s="7" t="str">
        <f>IF(ROW()-5&lt;=Kontroll!$B$8,1,"")</f>
        <v/>
      </c>
    </row>
    <row r="2073" spans="1:19" x14ac:dyDescent="0.2">
      <c r="A2073" s="7" t="str">
        <f t="shared" si="256"/>
        <v/>
      </c>
      <c r="B2073" s="7" t="str">
        <f>IF($S2073="","",INT(($A2073-1)/Kontroll!$B$6)+1)</f>
        <v/>
      </c>
      <c r="C2073" s="7" t="str">
        <f>IF($S2073="","",MOD($A2073-1,Kontroll!$B$6)+1)</f>
        <v/>
      </c>
      <c r="D2073" s="15" t="str">
        <f>IF($S2073="","",INDEX(Transjer!$A$6:$A$125,$B2073))</f>
        <v/>
      </c>
      <c r="E2073" s="15" t="str">
        <f>IF($S2073="","",INDEX(Transjer!$B$6:$B$125,$B2073))</f>
        <v/>
      </c>
      <c r="F2073" s="16" t="str">
        <f>IF($S2073="","",INDEX(Transjer!$C$6:$C$125,$B2073))</f>
        <v/>
      </c>
      <c r="G2073" s="17" t="str">
        <f>IF($S2073="","",INDEX(Skjermingsrenter!$A$6:$A$35,$C2073))</f>
        <v/>
      </c>
      <c r="H2073" s="18" t="str">
        <f>IF($S2073="","",INDEX(Transjer!$D$6:$D$125,$B2073))</f>
        <v/>
      </c>
      <c r="I2073" s="18" t="str">
        <f>IF($S2073="","",INDEX(Transjer!$E$6:$E$125,$B2073))</f>
        <v/>
      </c>
      <c r="J2073" s="19" t="str">
        <f>IF($S2073="","",INDEX(Skjermingsrenter!$B$6:$B$35,$C2073))</f>
        <v/>
      </c>
      <c r="K2073" s="20" t="str">
        <f t="shared" si="257"/>
        <v/>
      </c>
      <c r="L2073" s="21" t="str">
        <f>IF($S2073="","",IF($G2073&lt;YEAR($F2073),0,$H2073*SUMIFS(Utbytter!$D$6:$D$1005,Utbytter!$A$6:$A$1005,$E2073,Utbytter!$B$6:$B$1005,"&gt;="&amp;$K2073,Utbytter!$B$6:$B$1005,"&lt;="&amp;DATE($G2073,12,31))))</f>
        <v/>
      </c>
      <c r="M2073" s="21" t="str">
        <f t="shared" si="263"/>
        <v/>
      </c>
      <c r="N2073" s="21" t="str">
        <f t="shared" si="258"/>
        <v/>
      </c>
      <c r="O2073" s="21" t="str">
        <f t="shared" si="259"/>
        <v/>
      </c>
      <c r="P2073" s="21" t="str">
        <f t="shared" si="260"/>
        <v/>
      </c>
      <c r="Q2073" s="21" t="str">
        <f t="shared" si="261"/>
        <v/>
      </c>
      <c r="R2073" s="21" t="str">
        <f t="shared" si="262"/>
        <v/>
      </c>
      <c r="S2073" s="7" t="str">
        <f>IF(ROW()-5&lt;=Kontroll!$B$8,1,"")</f>
        <v/>
      </c>
    </row>
    <row r="2074" spans="1:19" x14ac:dyDescent="0.2">
      <c r="A2074" s="7" t="str">
        <f t="shared" si="256"/>
        <v/>
      </c>
      <c r="B2074" s="7" t="str">
        <f>IF($S2074="","",INT(($A2074-1)/Kontroll!$B$6)+1)</f>
        <v/>
      </c>
      <c r="C2074" s="7" t="str">
        <f>IF($S2074="","",MOD($A2074-1,Kontroll!$B$6)+1)</f>
        <v/>
      </c>
      <c r="D2074" s="15" t="str">
        <f>IF($S2074="","",INDEX(Transjer!$A$6:$A$125,$B2074))</f>
        <v/>
      </c>
      <c r="E2074" s="15" t="str">
        <f>IF($S2074="","",INDEX(Transjer!$B$6:$B$125,$B2074))</f>
        <v/>
      </c>
      <c r="F2074" s="16" t="str">
        <f>IF($S2074="","",INDEX(Transjer!$C$6:$C$125,$B2074))</f>
        <v/>
      </c>
      <c r="G2074" s="17" t="str">
        <f>IF($S2074="","",INDEX(Skjermingsrenter!$A$6:$A$35,$C2074))</f>
        <v/>
      </c>
      <c r="H2074" s="18" t="str">
        <f>IF($S2074="","",INDEX(Transjer!$D$6:$D$125,$B2074))</f>
        <v/>
      </c>
      <c r="I2074" s="18" t="str">
        <f>IF($S2074="","",INDEX(Transjer!$E$6:$E$125,$B2074))</f>
        <v/>
      </c>
      <c r="J2074" s="19" t="str">
        <f>IF($S2074="","",INDEX(Skjermingsrenter!$B$6:$B$35,$C2074))</f>
        <v/>
      </c>
      <c r="K2074" s="20" t="str">
        <f t="shared" si="257"/>
        <v/>
      </c>
      <c r="L2074" s="21" t="str">
        <f>IF($S2074="","",IF($G2074&lt;YEAR($F2074),0,$H2074*SUMIFS(Utbytter!$D$6:$D$1005,Utbytter!$A$6:$A$1005,$E2074,Utbytter!$B$6:$B$1005,"&gt;="&amp;$K2074,Utbytter!$B$6:$B$1005,"&lt;="&amp;DATE($G2074,12,31))))</f>
        <v/>
      </c>
      <c r="M2074" s="21" t="str">
        <f t="shared" si="263"/>
        <v/>
      </c>
      <c r="N2074" s="21" t="str">
        <f t="shared" si="258"/>
        <v/>
      </c>
      <c r="O2074" s="21" t="str">
        <f t="shared" si="259"/>
        <v/>
      </c>
      <c r="P2074" s="21" t="str">
        <f t="shared" si="260"/>
        <v/>
      </c>
      <c r="Q2074" s="21" t="str">
        <f t="shared" si="261"/>
        <v/>
      </c>
      <c r="R2074" s="21" t="str">
        <f t="shared" si="262"/>
        <v/>
      </c>
      <c r="S2074" s="7" t="str">
        <f>IF(ROW()-5&lt;=Kontroll!$B$8,1,"")</f>
        <v/>
      </c>
    </row>
    <row r="2075" spans="1:19" x14ac:dyDescent="0.2">
      <c r="A2075" s="7" t="str">
        <f t="shared" si="256"/>
        <v/>
      </c>
      <c r="B2075" s="7" t="str">
        <f>IF($S2075="","",INT(($A2075-1)/Kontroll!$B$6)+1)</f>
        <v/>
      </c>
      <c r="C2075" s="7" t="str">
        <f>IF($S2075="","",MOD($A2075-1,Kontroll!$B$6)+1)</f>
        <v/>
      </c>
      <c r="D2075" s="15" t="str">
        <f>IF($S2075="","",INDEX(Transjer!$A$6:$A$125,$B2075))</f>
        <v/>
      </c>
      <c r="E2075" s="15" t="str">
        <f>IF($S2075="","",INDEX(Transjer!$B$6:$B$125,$B2075))</f>
        <v/>
      </c>
      <c r="F2075" s="16" t="str">
        <f>IF($S2075="","",INDEX(Transjer!$C$6:$C$125,$B2075))</f>
        <v/>
      </c>
      <c r="G2075" s="17" t="str">
        <f>IF($S2075="","",INDEX(Skjermingsrenter!$A$6:$A$35,$C2075))</f>
        <v/>
      </c>
      <c r="H2075" s="18" t="str">
        <f>IF($S2075="","",INDEX(Transjer!$D$6:$D$125,$B2075))</f>
        <v/>
      </c>
      <c r="I2075" s="18" t="str">
        <f>IF($S2075="","",INDEX(Transjer!$E$6:$E$125,$B2075))</f>
        <v/>
      </c>
      <c r="J2075" s="19" t="str">
        <f>IF($S2075="","",INDEX(Skjermingsrenter!$B$6:$B$35,$C2075))</f>
        <v/>
      </c>
      <c r="K2075" s="20" t="str">
        <f t="shared" si="257"/>
        <v/>
      </c>
      <c r="L2075" s="21" t="str">
        <f>IF($S2075="","",IF($G2075&lt;YEAR($F2075),0,$H2075*SUMIFS(Utbytter!$D$6:$D$1005,Utbytter!$A$6:$A$1005,$E2075,Utbytter!$B$6:$B$1005,"&gt;="&amp;$K2075,Utbytter!$B$6:$B$1005,"&lt;="&amp;DATE($G2075,12,31))))</f>
        <v/>
      </c>
      <c r="M2075" s="21" t="str">
        <f t="shared" si="263"/>
        <v/>
      </c>
      <c r="N2075" s="21" t="str">
        <f t="shared" si="258"/>
        <v/>
      </c>
      <c r="O2075" s="21" t="str">
        <f t="shared" si="259"/>
        <v/>
      </c>
      <c r="P2075" s="21" t="str">
        <f t="shared" si="260"/>
        <v/>
      </c>
      <c r="Q2075" s="21" t="str">
        <f t="shared" si="261"/>
        <v/>
      </c>
      <c r="R2075" s="21" t="str">
        <f t="shared" si="262"/>
        <v/>
      </c>
      <c r="S2075" s="7" t="str">
        <f>IF(ROW()-5&lt;=Kontroll!$B$8,1,"")</f>
        <v/>
      </c>
    </row>
    <row r="2076" spans="1:19" x14ac:dyDescent="0.2">
      <c r="A2076" s="7" t="str">
        <f t="shared" si="256"/>
        <v/>
      </c>
      <c r="B2076" s="7" t="str">
        <f>IF($S2076="","",INT(($A2076-1)/Kontroll!$B$6)+1)</f>
        <v/>
      </c>
      <c r="C2076" s="7" t="str">
        <f>IF($S2076="","",MOD($A2076-1,Kontroll!$B$6)+1)</f>
        <v/>
      </c>
      <c r="D2076" s="15" t="str">
        <f>IF($S2076="","",INDEX(Transjer!$A$6:$A$125,$B2076))</f>
        <v/>
      </c>
      <c r="E2076" s="15" t="str">
        <f>IF($S2076="","",INDEX(Transjer!$B$6:$B$125,$B2076))</f>
        <v/>
      </c>
      <c r="F2076" s="16" t="str">
        <f>IF($S2076="","",INDEX(Transjer!$C$6:$C$125,$B2076))</f>
        <v/>
      </c>
      <c r="G2076" s="17" t="str">
        <f>IF($S2076="","",INDEX(Skjermingsrenter!$A$6:$A$35,$C2076))</f>
        <v/>
      </c>
      <c r="H2076" s="18" t="str">
        <f>IF($S2076="","",INDEX(Transjer!$D$6:$D$125,$B2076))</f>
        <v/>
      </c>
      <c r="I2076" s="18" t="str">
        <f>IF($S2076="","",INDEX(Transjer!$E$6:$E$125,$B2076))</f>
        <v/>
      </c>
      <c r="J2076" s="19" t="str">
        <f>IF($S2076="","",INDEX(Skjermingsrenter!$B$6:$B$35,$C2076))</f>
        <v/>
      </c>
      <c r="K2076" s="20" t="str">
        <f t="shared" si="257"/>
        <v/>
      </c>
      <c r="L2076" s="21" t="str">
        <f>IF($S2076="","",IF($G2076&lt;YEAR($F2076),0,$H2076*SUMIFS(Utbytter!$D$6:$D$1005,Utbytter!$A$6:$A$1005,$E2076,Utbytter!$B$6:$B$1005,"&gt;="&amp;$K2076,Utbytter!$B$6:$B$1005,"&lt;="&amp;DATE($G2076,12,31))))</f>
        <v/>
      </c>
      <c r="M2076" s="21" t="str">
        <f t="shared" si="263"/>
        <v/>
      </c>
      <c r="N2076" s="21" t="str">
        <f t="shared" si="258"/>
        <v/>
      </c>
      <c r="O2076" s="21" t="str">
        <f t="shared" si="259"/>
        <v/>
      </c>
      <c r="P2076" s="21" t="str">
        <f t="shared" si="260"/>
        <v/>
      </c>
      <c r="Q2076" s="21" t="str">
        <f t="shared" si="261"/>
        <v/>
      </c>
      <c r="R2076" s="21" t="str">
        <f t="shared" si="262"/>
        <v/>
      </c>
      <c r="S2076" s="7" t="str">
        <f>IF(ROW()-5&lt;=Kontroll!$B$8,1,"")</f>
        <v/>
      </c>
    </row>
    <row r="2077" spans="1:19" x14ac:dyDescent="0.2">
      <c r="A2077" s="7" t="str">
        <f t="shared" si="256"/>
        <v/>
      </c>
      <c r="B2077" s="7" t="str">
        <f>IF($S2077="","",INT(($A2077-1)/Kontroll!$B$6)+1)</f>
        <v/>
      </c>
      <c r="C2077" s="7" t="str">
        <f>IF($S2077="","",MOD($A2077-1,Kontroll!$B$6)+1)</f>
        <v/>
      </c>
      <c r="D2077" s="15" t="str">
        <f>IF($S2077="","",INDEX(Transjer!$A$6:$A$125,$B2077))</f>
        <v/>
      </c>
      <c r="E2077" s="15" t="str">
        <f>IF($S2077="","",INDEX(Transjer!$B$6:$B$125,$B2077))</f>
        <v/>
      </c>
      <c r="F2077" s="16" t="str">
        <f>IF($S2077="","",INDEX(Transjer!$C$6:$C$125,$B2077))</f>
        <v/>
      </c>
      <c r="G2077" s="17" t="str">
        <f>IF($S2077="","",INDEX(Skjermingsrenter!$A$6:$A$35,$C2077))</f>
        <v/>
      </c>
      <c r="H2077" s="18" t="str">
        <f>IF($S2077="","",INDEX(Transjer!$D$6:$D$125,$B2077))</f>
        <v/>
      </c>
      <c r="I2077" s="18" t="str">
        <f>IF($S2077="","",INDEX(Transjer!$E$6:$E$125,$B2077))</f>
        <v/>
      </c>
      <c r="J2077" s="19" t="str">
        <f>IF($S2077="","",INDEX(Skjermingsrenter!$B$6:$B$35,$C2077))</f>
        <v/>
      </c>
      <c r="K2077" s="20" t="str">
        <f t="shared" si="257"/>
        <v/>
      </c>
      <c r="L2077" s="21" t="str">
        <f>IF($S2077="","",IF($G2077&lt;YEAR($F2077),0,$H2077*SUMIFS(Utbytter!$D$6:$D$1005,Utbytter!$A$6:$A$1005,$E2077,Utbytter!$B$6:$B$1005,"&gt;="&amp;$K2077,Utbytter!$B$6:$B$1005,"&lt;="&amp;DATE($G2077,12,31))))</f>
        <v/>
      </c>
      <c r="M2077" s="21" t="str">
        <f t="shared" si="263"/>
        <v/>
      </c>
      <c r="N2077" s="21" t="str">
        <f t="shared" si="258"/>
        <v/>
      </c>
      <c r="O2077" s="21" t="str">
        <f t="shared" si="259"/>
        <v/>
      </c>
      <c r="P2077" s="21" t="str">
        <f t="shared" si="260"/>
        <v/>
      </c>
      <c r="Q2077" s="21" t="str">
        <f t="shared" si="261"/>
        <v/>
      </c>
      <c r="R2077" s="21" t="str">
        <f t="shared" si="262"/>
        <v/>
      </c>
      <c r="S2077" s="7" t="str">
        <f>IF(ROW()-5&lt;=Kontroll!$B$8,1,"")</f>
        <v/>
      </c>
    </row>
    <row r="2078" spans="1:19" x14ac:dyDescent="0.2">
      <c r="A2078" s="7" t="str">
        <f t="shared" si="256"/>
        <v/>
      </c>
      <c r="B2078" s="7" t="str">
        <f>IF($S2078="","",INT(($A2078-1)/Kontroll!$B$6)+1)</f>
        <v/>
      </c>
      <c r="C2078" s="7" t="str">
        <f>IF($S2078="","",MOD($A2078-1,Kontroll!$B$6)+1)</f>
        <v/>
      </c>
      <c r="D2078" s="15" t="str">
        <f>IF($S2078="","",INDEX(Transjer!$A$6:$A$125,$B2078))</f>
        <v/>
      </c>
      <c r="E2078" s="15" t="str">
        <f>IF($S2078="","",INDEX(Transjer!$B$6:$B$125,$B2078))</f>
        <v/>
      </c>
      <c r="F2078" s="16" t="str">
        <f>IF($S2078="","",INDEX(Transjer!$C$6:$C$125,$B2078))</f>
        <v/>
      </c>
      <c r="G2078" s="17" t="str">
        <f>IF($S2078="","",INDEX(Skjermingsrenter!$A$6:$A$35,$C2078))</f>
        <v/>
      </c>
      <c r="H2078" s="18" t="str">
        <f>IF($S2078="","",INDEX(Transjer!$D$6:$D$125,$B2078))</f>
        <v/>
      </c>
      <c r="I2078" s="18" t="str">
        <f>IF($S2078="","",INDEX(Transjer!$E$6:$E$125,$B2078))</f>
        <v/>
      </c>
      <c r="J2078" s="19" t="str">
        <f>IF($S2078="","",INDEX(Skjermingsrenter!$B$6:$B$35,$C2078))</f>
        <v/>
      </c>
      <c r="K2078" s="20" t="str">
        <f t="shared" si="257"/>
        <v/>
      </c>
      <c r="L2078" s="21" t="str">
        <f>IF($S2078="","",IF($G2078&lt;YEAR($F2078),0,$H2078*SUMIFS(Utbytter!$D$6:$D$1005,Utbytter!$A$6:$A$1005,$E2078,Utbytter!$B$6:$B$1005,"&gt;="&amp;$K2078,Utbytter!$B$6:$B$1005,"&lt;="&amp;DATE($G2078,12,31))))</f>
        <v/>
      </c>
      <c r="M2078" s="21" t="str">
        <f t="shared" si="263"/>
        <v/>
      </c>
      <c r="N2078" s="21" t="str">
        <f t="shared" si="258"/>
        <v/>
      </c>
      <c r="O2078" s="21" t="str">
        <f t="shared" si="259"/>
        <v/>
      </c>
      <c r="P2078" s="21" t="str">
        <f t="shared" si="260"/>
        <v/>
      </c>
      <c r="Q2078" s="21" t="str">
        <f t="shared" si="261"/>
        <v/>
      </c>
      <c r="R2078" s="21" t="str">
        <f t="shared" si="262"/>
        <v/>
      </c>
      <c r="S2078" s="7" t="str">
        <f>IF(ROW()-5&lt;=Kontroll!$B$8,1,"")</f>
        <v/>
      </c>
    </row>
    <row r="2079" spans="1:19" x14ac:dyDescent="0.2">
      <c r="A2079" s="7" t="str">
        <f t="shared" si="256"/>
        <v/>
      </c>
      <c r="B2079" s="7" t="str">
        <f>IF($S2079="","",INT(($A2079-1)/Kontroll!$B$6)+1)</f>
        <v/>
      </c>
      <c r="C2079" s="7" t="str">
        <f>IF($S2079="","",MOD($A2079-1,Kontroll!$B$6)+1)</f>
        <v/>
      </c>
      <c r="D2079" s="15" t="str">
        <f>IF($S2079="","",INDEX(Transjer!$A$6:$A$125,$B2079))</f>
        <v/>
      </c>
      <c r="E2079" s="15" t="str">
        <f>IF($S2079="","",INDEX(Transjer!$B$6:$B$125,$B2079))</f>
        <v/>
      </c>
      <c r="F2079" s="16" t="str">
        <f>IF($S2079="","",INDEX(Transjer!$C$6:$C$125,$B2079))</f>
        <v/>
      </c>
      <c r="G2079" s="17" t="str">
        <f>IF($S2079="","",INDEX(Skjermingsrenter!$A$6:$A$35,$C2079))</f>
        <v/>
      </c>
      <c r="H2079" s="18" t="str">
        <f>IF($S2079="","",INDEX(Transjer!$D$6:$D$125,$B2079))</f>
        <v/>
      </c>
      <c r="I2079" s="18" t="str">
        <f>IF($S2079="","",INDEX(Transjer!$E$6:$E$125,$B2079))</f>
        <v/>
      </c>
      <c r="J2079" s="19" t="str">
        <f>IF($S2079="","",INDEX(Skjermingsrenter!$B$6:$B$35,$C2079))</f>
        <v/>
      </c>
      <c r="K2079" s="20" t="str">
        <f t="shared" si="257"/>
        <v/>
      </c>
      <c r="L2079" s="21" t="str">
        <f>IF($S2079="","",IF($G2079&lt;YEAR($F2079),0,$H2079*SUMIFS(Utbytter!$D$6:$D$1005,Utbytter!$A$6:$A$1005,$E2079,Utbytter!$B$6:$B$1005,"&gt;="&amp;$K2079,Utbytter!$B$6:$B$1005,"&lt;="&amp;DATE($G2079,12,31))))</f>
        <v/>
      </c>
      <c r="M2079" s="21" t="str">
        <f t="shared" si="263"/>
        <v/>
      </c>
      <c r="N2079" s="21" t="str">
        <f t="shared" si="258"/>
        <v/>
      </c>
      <c r="O2079" s="21" t="str">
        <f t="shared" si="259"/>
        <v/>
      </c>
      <c r="P2079" s="21" t="str">
        <f t="shared" si="260"/>
        <v/>
      </c>
      <c r="Q2079" s="21" t="str">
        <f t="shared" si="261"/>
        <v/>
      </c>
      <c r="R2079" s="21" t="str">
        <f t="shared" si="262"/>
        <v/>
      </c>
      <c r="S2079" s="7" t="str">
        <f>IF(ROW()-5&lt;=Kontroll!$B$8,1,"")</f>
        <v/>
      </c>
    </row>
    <row r="2080" spans="1:19" x14ac:dyDescent="0.2">
      <c r="A2080" s="7" t="str">
        <f t="shared" si="256"/>
        <v/>
      </c>
      <c r="B2080" s="7" t="str">
        <f>IF($S2080="","",INT(($A2080-1)/Kontroll!$B$6)+1)</f>
        <v/>
      </c>
      <c r="C2080" s="7" t="str">
        <f>IF($S2080="","",MOD($A2080-1,Kontroll!$B$6)+1)</f>
        <v/>
      </c>
      <c r="D2080" s="15" t="str">
        <f>IF($S2080="","",INDEX(Transjer!$A$6:$A$125,$B2080))</f>
        <v/>
      </c>
      <c r="E2080" s="15" t="str">
        <f>IF($S2080="","",INDEX(Transjer!$B$6:$B$125,$B2080))</f>
        <v/>
      </c>
      <c r="F2080" s="16" t="str">
        <f>IF($S2080="","",INDEX(Transjer!$C$6:$C$125,$B2080))</f>
        <v/>
      </c>
      <c r="G2080" s="17" t="str">
        <f>IF($S2080="","",INDEX(Skjermingsrenter!$A$6:$A$35,$C2080))</f>
        <v/>
      </c>
      <c r="H2080" s="18" t="str">
        <f>IF($S2080="","",INDEX(Transjer!$D$6:$D$125,$B2080))</f>
        <v/>
      </c>
      <c r="I2080" s="18" t="str">
        <f>IF($S2080="","",INDEX(Transjer!$E$6:$E$125,$B2080))</f>
        <v/>
      </c>
      <c r="J2080" s="19" t="str">
        <f>IF($S2080="","",INDEX(Skjermingsrenter!$B$6:$B$35,$C2080))</f>
        <v/>
      </c>
      <c r="K2080" s="20" t="str">
        <f t="shared" si="257"/>
        <v/>
      </c>
      <c r="L2080" s="21" t="str">
        <f>IF($S2080="","",IF($G2080&lt;YEAR($F2080),0,$H2080*SUMIFS(Utbytter!$D$6:$D$1005,Utbytter!$A$6:$A$1005,$E2080,Utbytter!$B$6:$B$1005,"&gt;="&amp;$K2080,Utbytter!$B$6:$B$1005,"&lt;="&amp;DATE($G2080,12,31))))</f>
        <v/>
      </c>
      <c r="M2080" s="21" t="str">
        <f t="shared" si="263"/>
        <v/>
      </c>
      <c r="N2080" s="21" t="str">
        <f t="shared" si="258"/>
        <v/>
      </c>
      <c r="O2080" s="21" t="str">
        <f t="shared" si="259"/>
        <v/>
      </c>
      <c r="P2080" s="21" t="str">
        <f t="shared" si="260"/>
        <v/>
      </c>
      <c r="Q2080" s="21" t="str">
        <f t="shared" si="261"/>
        <v/>
      </c>
      <c r="R2080" s="21" t="str">
        <f t="shared" si="262"/>
        <v/>
      </c>
      <c r="S2080" s="7" t="str">
        <f>IF(ROW()-5&lt;=Kontroll!$B$8,1,"")</f>
        <v/>
      </c>
    </row>
    <row r="2081" spans="1:19" x14ac:dyDescent="0.2">
      <c r="A2081" s="7" t="str">
        <f t="shared" si="256"/>
        <v/>
      </c>
      <c r="B2081" s="7" t="str">
        <f>IF($S2081="","",INT(($A2081-1)/Kontroll!$B$6)+1)</f>
        <v/>
      </c>
      <c r="C2081" s="7" t="str">
        <f>IF($S2081="","",MOD($A2081-1,Kontroll!$B$6)+1)</f>
        <v/>
      </c>
      <c r="D2081" s="15" t="str">
        <f>IF($S2081="","",INDEX(Transjer!$A$6:$A$125,$B2081))</f>
        <v/>
      </c>
      <c r="E2081" s="15" t="str">
        <f>IF($S2081="","",INDEX(Transjer!$B$6:$B$125,$B2081))</f>
        <v/>
      </c>
      <c r="F2081" s="16" t="str">
        <f>IF($S2081="","",INDEX(Transjer!$C$6:$C$125,$B2081))</f>
        <v/>
      </c>
      <c r="G2081" s="17" t="str">
        <f>IF($S2081="","",INDEX(Skjermingsrenter!$A$6:$A$35,$C2081))</f>
        <v/>
      </c>
      <c r="H2081" s="18" t="str">
        <f>IF($S2081="","",INDEX(Transjer!$D$6:$D$125,$B2081))</f>
        <v/>
      </c>
      <c r="I2081" s="18" t="str">
        <f>IF($S2081="","",INDEX(Transjer!$E$6:$E$125,$B2081))</f>
        <v/>
      </c>
      <c r="J2081" s="19" t="str">
        <f>IF($S2081="","",INDEX(Skjermingsrenter!$B$6:$B$35,$C2081))</f>
        <v/>
      </c>
      <c r="K2081" s="20" t="str">
        <f t="shared" si="257"/>
        <v/>
      </c>
      <c r="L2081" s="21" t="str">
        <f>IF($S2081="","",IF($G2081&lt;YEAR($F2081),0,$H2081*SUMIFS(Utbytter!$D$6:$D$1005,Utbytter!$A$6:$A$1005,$E2081,Utbytter!$B$6:$B$1005,"&gt;="&amp;$K2081,Utbytter!$B$6:$B$1005,"&lt;="&amp;DATE($G2081,12,31))))</f>
        <v/>
      </c>
      <c r="M2081" s="21" t="str">
        <f t="shared" si="263"/>
        <v/>
      </c>
      <c r="N2081" s="21" t="str">
        <f t="shared" si="258"/>
        <v/>
      </c>
      <c r="O2081" s="21" t="str">
        <f t="shared" si="259"/>
        <v/>
      </c>
      <c r="P2081" s="21" t="str">
        <f t="shared" si="260"/>
        <v/>
      </c>
      <c r="Q2081" s="21" t="str">
        <f t="shared" si="261"/>
        <v/>
      </c>
      <c r="R2081" s="21" t="str">
        <f t="shared" si="262"/>
        <v/>
      </c>
      <c r="S2081" s="7" t="str">
        <f>IF(ROW()-5&lt;=Kontroll!$B$8,1,"")</f>
        <v/>
      </c>
    </row>
    <row r="2082" spans="1:19" x14ac:dyDescent="0.2">
      <c r="A2082" s="7" t="str">
        <f t="shared" si="256"/>
        <v/>
      </c>
      <c r="B2082" s="7" t="str">
        <f>IF($S2082="","",INT(($A2082-1)/Kontroll!$B$6)+1)</f>
        <v/>
      </c>
      <c r="C2082" s="7" t="str">
        <f>IF($S2082="","",MOD($A2082-1,Kontroll!$B$6)+1)</f>
        <v/>
      </c>
      <c r="D2082" s="15" t="str">
        <f>IF($S2082="","",INDEX(Transjer!$A$6:$A$125,$B2082))</f>
        <v/>
      </c>
      <c r="E2082" s="15" t="str">
        <f>IF($S2082="","",INDEX(Transjer!$B$6:$B$125,$B2082))</f>
        <v/>
      </c>
      <c r="F2082" s="16" t="str">
        <f>IF($S2082="","",INDEX(Transjer!$C$6:$C$125,$B2082))</f>
        <v/>
      </c>
      <c r="G2082" s="17" t="str">
        <f>IF($S2082="","",INDEX(Skjermingsrenter!$A$6:$A$35,$C2082))</f>
        <v/>
      </c>
      <c r="H2082" s="18" t="str">
        <f>IF($S2082="","",INDEX(Transjer!$D$6:$D$125,$B2082))</f>
        <v/>
      </c>
      <c r="I2082" s="18" t="str">
        <f>IF($S2082="","",INDEX(Transjer!$E$6:$E$125,$B2082))</f>
        <v/>
      </c>
      <c r="J2082" s="19" t="str">
        <f>IF($S2082="","",INDEX(Skjermingsrenter!$B$6:$B$35,$C2082))</f>
        <v/>
      </c>
      <c r="K2082" s="20" t="str">
        <f t="shared" si="257"/>
        <v/>
      </c>
      <c r="L2082" s="21" t="str">
        <f>IF($S2082="","",IF($G2082&lt;YEAR($F2082),0,$H2082*SUMIFS(Utbytter!$D$6:$D$1005,Utbytter!$A$6:$A$1005,$E2082,Utbytter!$B$6:$B$1005,"&gt;="&amp;$K2082,Utbytter!$B$6:$B$1005,"&lt;="&amp;DATE($G2082,12,31))))</f>
        <v/>
      </c>
      <c r="M2082" s="21" t="str">
        <f t="shared" si="263"/>
        <v/>
      </c>
      <c r="N2082" s="21" t="str">
        <f t="shared" si="258"/>
        <v/>
      </c>
      <c r="O2082" s="21" t="str">
        <f t="shared" si="259"/>
        <v/>
      </c>
      <c r="P2082" s="21" t="str">
        <f t="shared" si="260"/>
        <v/>
      </c>
      <c r="Q2082" s="21" t="str">
        <f t="shared" si="261"/>
        <v/>
      </c>
      <c r="R2082" s="21" t="str">
        <f t="shared" si="262"/>
        <v/>
      </c>
      <c r="S2082" s="7" t="str">
        <f>IF(ROW()-5&lt;=Kontroll!$B$8,1,"")</f>
        <v/>
      </c>
    </row>
    <row r="2083" spans="1:19" x14ac:dyDescent="0.2">
      <c r="A2083" s="7" t="str">
        <f t="shared" si="256"/>
        <v/>
      </c>
      <c r="B2083" s="7" t="str">
        <f>IF($S2083="","",INT(($A2083-1)/Kontroll!$B$6)+1)</f>
        <v/>
      </c>
      <c r="C2083" s="7" t="str">
        <f>IF($S2083="","",MOD($A2083-1,Kontroll!$B$6)+1)</f>
        <v/>
      </c>
      <c r="D2083" s="15" t="str">
        <f>IF($S2083="","",INDEX(Transjer!$A$6:$A$125,$B2083))</f>
        <v/>
      </c>
      <c r="E2083" s="15" t="str">
        <f>IF($S2083="","",INDEX(Transjer!$B$6:$B$125,$B2083))</f>
        <v/>
      </c>
      <c r="F2083" s="16" t="str">
        <f>IF($S2083="","",INDEX(Transjer!$C$6:$C$125,$B2083))</f>
        <v/>
      </c>
      <c r="G2083" s="17" t="str">
        <f>IF($S2083="","",INDEX(Skjermingsrenter!$A$6:$A$35,$C2083))</f>
        <v/>
      </c>
      <c r="H2083" s="18" t="str">
        <f>IF($S2083="","",INDEX(Transjer!$D$6:$D$125,$B2083))</f>
        <v/>
      </c>
      <c r="I2083" s="18" t="str">
        <f>IF($S2083="","",INDEX(Transjer!$E$6:$E$125,$B2083))</f>
        <v/>
      </c>
      <c r="J2083" s="19" t="str">
        <f>IF($S2083="","",INDEX(Skjermingsrenter!$B$6:$B$35,$C2083))</f>
        <v/>
      </c>
      <c r="K2083" s="20" t="str">
        <f t="shared" si="257"/>
        <v/>
      </c>
      <c r="L2083" s="21" t="str">
        <f>IF($S2083="","",IF($G2083&lt;YEAR($F2083),0,$H2083*SUMIFS(Utbytter!$D$6:$D$1005,Utbytter!$A$6:$A$1005,$E2083,Utbytter!$B$6:$B$1005,"&gt;="&amp;$K2083,Utbytter!$B$6:$B$1005,"&lt;="&amp;DATE($G2083,12,31))))</f>
        <v/>
      </c>
      <c r="M2083" s="21" t="str">
        <f t="shared" si="263"/>
        <v/>
      </c>
      <c r="N2083" s="21" t="str">
        <f t="shared" si="258"/>
        <v/>
      </c>
      <c r="O2083" s="21" t="str">
        <f t="shared" si="259"/>
        <v/>
      </c>
      <c r="P2083" s="21" t="str">
        <f t="shared" si="260"/>
        <v/>
      </c>
      <c r="Q2083" s="21" t="str">
        <f t="shared" si="261"/>
        <v/>
      </c>
      <c r="R2083" s="21" t="str">
        <f t="shared" si="262"/>
        <v/>
      </c>
      <c r="S2083" s="7" t="str">
        <f>IF(ROW()-5&lt;=Kontroll!$B$8,1,"")</f>
        <v/>
      </c>
    </row>
    <row r="2084" spans="1:19" x14ac:dyDescent="0.2">
      <c r="A2084" s="7" t="str">
        <f t="shared" si="256"/>
        <v/>
      </c>
      <c r="B2084" s="7" t="str">
        <f>IF($S2084="","",INT(($A2084-1)/Kontroll!$B$6)+1)</f>
        <v/>
      </c>
      <c r="C2084" s="7" t="str">
        <f>IF($S2084="","",MOD($A2084-1,Kontroll!$B$6)+1)</f>
        <v/>
      </c>
      <c r="D2084" s="15" t="str">
        <f>IF($S2084="","",INDEX(Transjer!$A$6:$A$125,$B2084))</f>
        <v/>
      </c>
      <c r="E2084" s="15" t="str">
        <f>IF($S2084="","",INDEX(Transjer!$B$6:$B$125,$B2084))</f>
        <v/>
      </c>
      <c r="F2084" s="16" t="str">
        <f>IF($S2084="","",INDEX(Transjer!$C$6:$C$125,$B2084))</f>
        <v/>
      </c>
      <c r="G2084" s="17" t="str">
        <f>IF($S2084="","",INDEX(Skjermingsrenter!$A$6:$A$35,$C2084))</f>
        <v/>
      </c>
      <c r="H2084" s="18" t="str">
        <f>IF($S2084="","",INDEX(Transjer!$D$6:$D$125,$B2084))</f>
        <v/>
      </c>
      <c r="I2084" s="18" t="str">
        <f>IF($S2084="","",INDEX(Transjer!$E$6:$E$125,$B2084))</f>
        <v/>
      </c>
      <c r="J2084" s="19" t="str">
        <f>IF($S2084="","",INDEX(Skjermingsrenter!$B$6:$B$35,$C2084))</f>
        <v/>
      </c>
      <c r="K2084" s="20" t="str">
        <f t="shared" si="257"/>
        <v/>
      </c>
      <c r="L2084" s="21" t="str">
        <f>IF($S2084="","",IF($G2084&lt;YEAR($F2084),0,$H2084*SUMIFS(Utbytter!$D$6:$D$1005,Utbytter!$A$6:$A$1005,$E2084,Utbytter!$B$6:$B$1005,"&gt;="&amp;$K2084,Utbytter!$B$6:$B$1005,"&lt;="&amp;DATE($G2084,12,31))))</f>
        <v/>
      </c>
      <c r="M2084" s="21" t="str">
        <f t="shared" si="263"/>
        <v/>
      </c>
      <c r="N2084" s="21" t="str">
        <f t="shared" si="258"/>
        <v/>
      </c>
      <c r="O2084" s="21" t="str">
        <f t="shared" si="259"/>
        <v/>
      </c>
      <c r="P2084" s="21" t="str">
        <f t="shared" si="260"/>
        <v/>
      </c>
      <c r="Q2084" s="21" t="str">
        <f t="shared" si="261"/>
        <v/>
      </c>
      <c r="R2084" s="21" t="str">
        <f t="shared" si="262"/>
        <v/>
      </c>
      <c r="S2084" s="7" t="str">
        <f>IF(ROW()-5&lt;=Kontroll!$B$8,1,"")</f>
        <v/>
      </c>
    </row>
    <row r="2085" spans="1:19" x14ac:dyDescent="0.2">
      <c r="A2085" s="7" t="str">
        <f t="shared" si="256"/>
        <v/>
      </c>
      <c r="B2085" s="7" t="str">
        <f>IF($S2085="","",INT(($A2085-1)/Kontroll!$B$6)+1)</f>
        <v/>
      </c>
      <c r="C2085" s="7" t="str">
        <f>IF($S2085="","",MOD($A2085-1,Kontroll!$B$6)+1)</f>
        <v/>
      </c>
      <c r="D2085" s="15" t="str">
        <f>IF($S2085="","",INDEX(Transjer!$A$6:$A$125,$B2085))</f>
        <v/>
      </c>
      <c r="E2085" s="15" t="str">
        <f>IF($S2085="","",INDEX(Transjer!$B$6:$B$125,$B2085))</f>
        <v/>
      </c>
      <c r="F2085" s="16" t="str">
        <f>IF($S2085="","",INDEX(Transjer!$C$6:$C$125,$B2085))</f>
        <v/>
      </c>
      <c r="G2085" s="17" t="str">
        <f>IF($S2085="","",INDEX(Skjermingsrenter!$A$6:$A$35,$C2085))</f>
        <v/>
      </c>
      <c r="H2085" s="18" t="str">
        <f>IF($S2085="","",INDEX(Transjer!$D$6:$D$125,$B2085))</f>
        <v/>
      </c>
      <c r="I2085" s="18" t="str">
        <f>IF($S2085="","",INDEX(Transjer!$E$6:$E$125,$B2085))</f>
        <v/>
      </c>
      <c r="J2085" s="19" t="str">
        <f>IF($S2085="","",INDEX(Skjermingsrenter!$B$6:$B$35,$C2085))</f>
        <v/>
      </c>
      <c r="K2085" s="20" t="str">
        <f t="shared" si="257"/>
        <v/>
      </c>
      <c r="L2085" s="21" t="str">
        <f>IF($S2085="","",IF($G2085&lt;YEAR($F2085),0,$H2085*SUMIFS(Utbytter!$D$6:$D$1005,Utbytter!$A$6:$A$1005,$E2085,Utbytter!$B$6:$B$1005,"&gt;="&amp;$K2085,Utbytter!$B$6:$B$1005,"&lt;="&amp;DATE($G2085,12,31))))</f>
        <v/>
      </c>
      <c r="M2085" s="21" t="str">
        <f t="shared" si="263"/>
        <v/>
      </c>
      <c r="N2085" s="21" t="str">
        <f t="shared" si="258"/>
        <v/>
      </c>
      <c r="O2085" s="21" t="str">
        <f t="shared" si="259"/>
        <v/>
      </c>
      <c r="P2085" s="21" t="str">
        <f t="shared" si="260"/>
        <v/>
      </c>
      <c r="Q2085" s="21" t="str">
        <f t="shared" si="261"/>
        <v/>
      </c>
      <c r="R2085" s="21" t="str">
        <f t="shared" si="262"/>
        <v/>
      </c>
      <c r="S2085" s="7" t="str">
        <f>IF(ROW()-5&lt;=Kontroll!$B$8,1,"")</f>
        <v/>
      </c>
    </row>
    <row r="2086" spans="1:19" x14ac:dyDescent="0.2">
      <c r="A2086" s="7" t="str">
        <f t="shared" si="256"/>
        <v/>
      </c>
      <c r="B2086" s="7" t="str">
        <f>IF($S2086="","",INT(($A2086-1)/Kontroll!$B$6)+1)</f>
        <v/>
      </c>
      <c r="C2086" s="7" t="str">
        <f>IF($S2086="","",MOD($A2086-1,Kontroll!$B$6)+1)</f>
        <v/>
      </c>
      <c r="D2086" s="15" t="str">
        <f>IF($S2086="","",INDEX(Transjer!$A$6:$A$125,$B2086))</f>
        <v/>
      </c>
      <c r="E2086" s="15" t="str">
        <f>IF($S2086="","",INDEX(Transjer!$B$6:$B$125,$B2086))</f>
        <v/>
      </c>
      <c r="F2086" s="16" t="str">
        <f>IF($S2086="","",INDEX(Transjer!$C$6:$C$125,$B2086))</f>
        <v/>
      </c>
      <c r="G2086" s="17" t="str">
        <f>IF($S2086="","",INDEX(Skjermingsrenter!$A$6:$A$35,$C2086))</f>
        <v/>
      </c>
      <c r="H2086" s="18" t="str">
        <f>IF($S2086="","",INDEX(Transjer!$D$6:$D$125,$B2086))</f>
        <v/>
      </c>
      <c r="I2086" s="18" t="str">
        <f>IF($S2086="","",INDEX(Transjer!$E$6:$E$125,$B2086))</f>
        <v/>
      </c>
      <c r="J2086" s="19" t="str">
        <f>IF($S2086="","",INDEX(Skjermingsrenter!$B$6:$B$35,$C2086))</f>
        <v/>
      </c>
      <c r="K2086" s="20" t="str">
        <f t="shared" si="257"/>
        <v/>
      </c>
      <c r="L2086" s="21" t="str">
        <f>IF($S2086="","",IF($G2086&lt;YEAR($F2086),0,$H2086*SUMIFS(Utbytter!$D$6:$D$1005,Utbytter!$A$6:$A$1005,$E2086,Utbytter!$B$6:$B$1005,"&gt;="&amp;$K2086,Utbytter!$B$6:$B$1005,"&lt;="&amp;DATE($G2086,12,31))))</f>
        <v/>
      </c>
      <c r="M2086" s="21" t="str">
        <f t="shared" si="263"/>
        <v/>
      </c>
      <c r="N2086" s="21" t="str">
        <f t="shared" si="258"/>
        <v/>
      </c>
      <c r="O2086" s="21" t="str">
        <f t="shared" si="259"/>
        <v/>
      </c>
      <c r="P2086" s="21" t="str">
        <f t="shared" si="260"/>
        <v/>
      </c>
      <c r="Q2086" s="21" t="str">
        <f t="shared" si="261"/>
        <v/>
      </c>
      <c r="R2086" s="21" t="str">
        <f t="shared" si="262"/>
        <v/>
      </c>
      <c r="S2086" s="7" t="str">
        <f>IF(ROW()-5&lt;=Kontroll!$B$8,1,"")</f>
        <v/>
      </c>
    </row>
    <row r="2087" spans="1:19" x14ac:dyDescent="0.2">
      <c r="A2087" s="7" t="str">
        <f t="shared" si="256"/>
        <v/>
      </c>
      <c r="B2087" s="7" t="str">
        <f>IF($S2087="","",INT(($A2087-1)/Kontroll!$B$6)+1)</f>
        <v/>
      </c>
      <c r="C2087" s="7" t="str">
        <f>IF($S2087="","",MOD($A2087-1,Kontroll!$B$6)+1)</f>
        <v/>
      </c>
      <c r="D2087" s="15" t="str">
        <f>IF($S2087="","",INDEX(Transjer!$A$6:$A$125,$B2087))</f>
        <v/>
      </c>
      <c r="E2087" s="15" t="str">
        <f>IF($S2087="","",INDEX(Transjer!$B$6:$B$125,$B2087))</f>
        <v/>
      </c>
      <c r="F2087" s="16" t="str">
        <f>IF($S2087="","",INDEX(Transjer!$C$6:$C$125,$B2087))</f>
        <v/>
      </c>
      <c r="G2087" s="17" t="str">
        <f>IF($S2087="","",INDEX(Skjermingsrenter!$A$6:$A$35,$C2087))</f>
        <v/>
      </c>
      <c r="H2087" s="18" t="str">
        <f>IF($S2087="","",INDEX(Transjer!$D$6:$D$125,$B2087))</f>
        <v/>
      </c>
      <c r="I2087" s="18" t="str">
        <f>IF($S2087="","",INDEX(Transjer!$E$6:$E$125,$B2087))</f>
        <v/>
      </c>
      <c r="J2087" s="19" t="str">
        <f>IF($S2087="","",INDEX(Skjermingsrenter!$B$6:$B$35,$C2087))</f>
        <v/>
      </c>
      <c r="K2087" s="20" t="str">
        <f t="shared" si="257"/>
        <v/>
      </c>
      <c r="L2087" s="21" t="str">
        <f>IF($S2087="","",IF($G2087&lt;YEAR($F2087),0,$H2087*SUMIFS(Utbytter!$D$6:$D$1005,Utbytter!$A$6:$A$1005,$E2087,Utbytter!$B$6:$B$1005,"&gt;="&amp;$K2087,Utbytter!$B$6:$B$1005,"&lt;="&amp;DATE($G2087,12,31))))</f>
        <v/>
      </c>
      <c r="M2087" s="21" t="str">
        <f t="shared" si="263"/>
        <v/>
      </c>
      <c r="N2087" s="21" t="str">
        <f t="shared" si="258"/>
        <v/>
      </c>
      <c r="O2087" s="21" t="str">
        <f t="shared" si="259"/>
        <v/>
      </c>
      <c r="P2087" s="21" t="str">
        <f t="shared" si="260"/>
        <v/>
      </c>
      <c r="Q2087" s="21" t="str">
        <f t="shared" si="261"/>
        <v/>
      </c>
      <c r="R2087" s="21" t="str">
        <f t="shared" si="262"/>
        <v/>
      </c>
      <c r="S2087" s="7" t="str">
        <f>IF(ROW()-5&lt;=Kontroll!$B$8,1,"")</f>
        <v/>
      </c>
    </row>
    <row r="2088" spans="1:19" x14ac:dyDescent="0.2">
      <c r="A2088" s="7" t="str">
        <f t="shared" si="256"/>
        <v/>
      </c>
      <c r="B2088" s="7" t="str">
        <f>IF($S2088="","",INT(($A2088-1)/Kontroll!$B$6)+1)</f>
        <v/>
      </c>
      <c r="C2088" s="7" t="str">
        <f>IF($S2088="","",MOD($A2088-1,Kontroll!$B$6)+1)</f>
        <v/>
      </c>
      <c r="D2088" s="15" t="str">
        <f>IF($S2088="","",INDEX(Transjer!$A$6:$A$125,$B2088))</f>
        <v/>
      </c>
      <c r="E2088" s="15" t="str">
        <f>IF($S2088="","",INDEX(Transjer!$B$6:$B$125,$B2088))</f>
        <v/>
      </c>
      <c r="F2088" s="16" t="str">
        <f>IF($S2088="","",INDEX(Transjer!$C$6:$C$125,$B2088))</f>
        <v/>
      </c>
      <c r="G2088" s="17" t="str">
        <f>IF($S2088="","",INDEX(Skjermingsrenter!$A$6:$A$35,$C2088))</f>
        <v/>
      </c>
      <c r="H2088" s="18" t="str">
        <f>IF($S2088="","",INDEX(Transjer!$D$6:$D$125,$B2088))</f>
        <v/>
      </c>
      <c r="I2088" s="18" t="str">
        <f>IF($S2088="","",INDEX(Transjer!$E$6:$E$125,$B2088))</f>
        <v/>
      </c>
      <c r="J2088" s="19" t="str">
        <f>IF($S2088="","",INDEX(Skjermingsrenter!$B$6:$B$35,$C2088))</f>
        <v/>
      </c>
      <c r="K2088" s="20" t="str">
        <f t="shared" si="257"/>
        <v/>
      </c>
      <c r="L2088" s="21" t="str">
        <f>IF($S2088="","",IF($G2088&lt;YEAR($F2088),0,$H2088*SUMIFS(Utbytter!$D$6:$D$1005,Utbytter!$A$6:$A$1005,$E2088,Utbytter!$B$6:$B$1005,"&gt;="&amp;$K2088,Utbytter!$B$6:$B$1005,"&lt;="&amp;DATE($G2088,12,31))))</f>
        <v/>
      </c>
      <c r="M2088" s="21" t="str">
        <f t="shared" si="263"/>
        <v/>
      </c>
      <c r="N2088" s="21" t="str">
        <f t="shared" si="258"/>
        <v/>
      </c>
      <c r="O2088" s="21" t="str">
        <f t="shared" si="259"/>
        <v/>
      </c>
      <c r="P2088" s="21" t="str">
        <f t="shared" si="260"/>
        <v/>
      </c>
      <c r="Q2088" s="21" t="str">
        <f t="shared" si="261"/>
        <v/>
      </c>
      <c r="R2088" s="21" t="str">
        <f t="shared" si="262"/>
        <v/>
      </c>
      <c r="S2088" s="7" t="str">
        <f>IF(ROW()-5&lt;=Kontroll!$B$8,1,"")</f>
        <v/>
      </c>
    </row>
    <row r="2089" spans="1:19" x14ac:dyDescent="0.2">
      <c r="A2089" s="7" t="str">
        <f t="shared" si="256"/>
        <v/>
      </c>
      <c r="B2089" s="7" t="str">
        <f>IF($S2089="","",INT(($A2089-1)/Kontroll!$B$6)+1)</f>
        <v/>
      </c>
      <c r="C2089" s="7" t="str">
        <f>IF($S2089="","",MOD($A2089-1,Kontroll!$B$6)+1)</f>
        <v/>
      </c>
      <c r="D2089" s="15" t="str">
        <f>IF($S2089="","",INDEX(Transjer!$A$6:$A$125,$B2089))</f>
        <v/>
      </c>
      <c r="E2089" s="15" t="str">
        <f>IF($S2089="","",INDEX(Transjer!$B$6:$B$125,$B2089))</f>
        <v/>
      </c>
      <c r="F2089" s="16" t="str">
        <f>IF($S2089="","",INDEX(Transjer!$C$6:$C$125,$B2089))</f>
        <v/>
      </c>
      <c r="G2089" s="17" t="str">
        <f>IF($S2089="","",INDEX(Skjermingsrenter!$A$6:$A$35,$C2089))</f>
        <v/>
      </c>
      <c r="H2089" s="18" t="str">
        <f>IF($S2089="","",INDEX(Transjer!$D$6:$D$125,$B2089))</f>
        <v/>
      </c>
      <c r="I2089" s="18" t="str">
        <f>IF($S2089="","",INDEX(Transjer!$E$6:$E$125,$B2089))</f>
        <v/>
      </c>
      <c r="J2089" s="19" t="str">
        <f>IF($S2089="","",INDEX(Skjermingsrenter!$B$6:$B$35,$C2089))</f>
        <v/>
      </c>
      <c r="K2089" s="20" t="str">
        <f t="shared" si="257"/>
        <v/>
      </c>
      <c r="L2089" s="21" t="str">
        <f>IF($S2089="","",IF($G2089&lt;YEAR($F2089),0,$H2089*SUMIFS(Utbytter!$D$6:$D$1005,Utbytter!$A$6:$A$1005,$E2089,Utbytter!$B$6:$B$1005,"&gt;="&amp;$K2089,Utbytter!$B$6:$B$1005,"&lt;="&amp;DATE($G2089,12,31))))</f>
        <v/>
      </c>
      <c r="M2089" s="21" t="str">
        <f t="shared" si="263"/>
        <v/>
      </c>
      <c r="N2089" s="21" t="str">
        <f t="shared" si="258"/>
        <v/>
      </c>
      <c r="O2089" s="21" t="str">
        <f t="shared" si="259"/>
        <v/>
      </c>
      <c r="P2089" s="21" t="str">
        <f t="shared" si="260"/>
        <v/>
      </c>
      <c r="Q2089" s="21" t="str">
        <f t="shared" si="261"/>
        <v/>
      </c>
      <c r="R2089" s="21" t="str">
        <f t="shared" si="262"/>
        <v/>
      </c>
      <c r="S2089" s="7" t="str">
        <f>IF(ROW()-5&lt;=Kontroll!$B$8,1,"")</f>
        <v/>
      </c>
    </row>
    <row r="2090" spans="1:19" x14ac:dyDescent="0.2">
      <c r="A2090" s="7" t="str">
        <f t="shared" si="256"/>
        <v/>
      </c>
      <c r="B2090" s="7" t="str">
        <f>IF($S2090="","",INT(($A2090-1)/Kontroll!$B$6)+1)</f>
        <v/>
      </c>
      <c r="C2090" s="7" t="str">
        <f>IF($S2090="","",MOD($A2090-1,Kontroll!$B$6)+1)</f>
        <v/>
      </c>
      <c r="D2090" s="15" t="str">
        <f>IF($S2090="","",INDEX(Transjer!$A$6:$A$125,$B2090))</f>
        <v/>
      </c>
      <c r="E2090" s="15" t="str">
        <f>IF($S2090="","",INDEX(Transjer!$B$6:$B$125,$B2090))</f>
        <v/>
      </c>
      <c r="F2090" s="16" t="str">
        <f>IF($S2090="","",INDEX(Transjer!$C$6:$C$125,$B2090))</f>
        <v/>
      </c>
      <c r="G2090" s="17" t="str">
        <f>IF($S2090="","",INDEX(Skjermingsrenter!$A$6:$A$35,$C2090))</f>
        <v/>
      </c>
      <c r="H2090" s="18" t="str">
        <f>IF($S2090="","",INDEX(Transjer!$D$6:$D$125,$B2090))</f>
        <v/>
      </c>
      <c r="I2090" s="18" t="str">
        <f>IF($S2090="","",INDEX(Transjer!$E$6:$E$125,$B2090))</f>
        <v/>
      </c>
      <c r="J2090" s="19" t="str">
        <f>IF($S2090="","",INDEX(Skjermingsrenter!$B$6:$B$35,$C2090))</f>
        <v/>
      </c>
      <c r="K2090" s="20" t="str">
        <f t="shared" si="257"/>
        <v/>
      </c>
      <c r="L2090" s="21" t="str">
        <f>IF($S2090="","",IF($G2090&lt;YEAR($F2090),0,$H2090*SUMIFS(Utbytter!$D$6:$D$1005,Utbytter!$A$6:$A$1005,$E2090,Utbytter!$B$6:$B$1005,"&gt;="&amp;$K2090,Utbytter!$B$6:$B$1005,"&lt;="&amp;DATE($G2090,12,31))))</f>
        <v/>
      </c>
      <c r="M2090" s="21" t="str">
        <f t="shared" si="263"/>
        <v/>
      </c>
      <c r="N2090" s="21" t="str">
        <f t="shared" si="258"/>
        <v/>
      </c>
      <c r="O2090" s="21" t="str">
        <f t="shared" si="259"/>
        <v/>
      </c>
      <c r="P2090" s="21" t="str">
        <f t="shared" si="260"/>
        <v/>
      </c>
      <c r="Q2090" s="21" t="str">
        <f t="shared" si="261"/>
        <v/>
      </c>
      <c r="R2090" s="21" t="str">
        <f t="shared" si="262"/>
        <v/>
      </c>
      <c r="S2090" s="7" t="str">
        <f>IF(ROW()-5&lt;=Kontroll!$B$8,1,"")</f>
        <v/>
      </c>
    </row>
    <row r="2091" spans="1:19" x14ac:dyDescent="0.2">
      <c r="A2091" s="7" t="str">
        <f t="shared" si="256"/>
        <v/>
      </c>
      <c r="B2091" s="7" t="str">
        <f>IF($S2091="","",INT(($A2091-1)/Kontroll!$B$6)+1)</f>
        <v/>
      </c>
      <c r="C2091" s="7" t="str">
        <f>IF($S2091="","",MOD($A2091-1,Kontroll!$B$6)+1)</f>
        <v/>
      </c>
      <c r="D2091" s="15" t="str">
        <f>IF($S2091="","",INDEX(Transjer!$A$6:$A$125,$B2091))</f>
        <v/>
      </c>
      <c r="E2091" s="15" t="str">
        <f>IF($S2091="","",INDEX(Transjer!$B$6:$B$125,$B2091))</f>
        <v/>
      </c>
      <c r="F2091" s="16" t="str">
        <f>IF($S2091="","",INDEX(Transjer!$C$6:$C$125,$B2091))</f>
        <v/>
      </c>
      <c r="G2091" s="17" t="str">
        <f>IF($S2091="","",INDEX(Skjermingsrenter!$A$6:$A$35,$C2091))</f>
        <v/>
      </c>
      <c r="H2091" s="18" t="str">
        <f>IF($S2091="","",INDEX(Transjer!$D$6:$D$125,$B2091))</f>
        <v/>
      </c>
      <c r="I2091" s="18" t="str">
        <f>IF($S2091="","",INDEX(Transjer!$E$6:$E$125,$B2091))</f>
        <v/>
      </c>
      <c r="J2091" s="19" t="str">
        <f>IF($S2091="","",INDEX(Skjermingsrenter!$B$6:$B$35,$C2091))</f>
        <v/>
      </c>
      <c r="K2091" s="20" t="str">
        <f t="shared" si="257"/>
        <v/>
      </c>
      <c r="L2091" s="21" t="str">
        <f>IF($S2091="","",IF($G2091&lt;YEAR($F2091),0,$H2091*SUMIFS(Utbytter!$D$6:$D$1005,Utbytter!$A$6:$A$1005,$E2091,Utbytter!$B$6:$B$1005,"&gt;="&amp;$K2091,Utbytter!$B$6:$B$1005,"&lt;="&amp;DATE($G2091,12,31))))</f>
        <v/>
      </c>
      <c r="M2091" s="21" t="str">
        <f t="shared" si="263"/>
        <v/>
      </c>
      <c r="N2091" s="21" t="str">
        <f t="shared" si="258"/>
        <v/>
      </c>
      <c r="O2091" s="21" t="str">
        <f t="shared" si="259"/>
        <v/>
      </c>
      <c r="P2091" s="21" t="str">
        <f t="shared" si="260"/>
        <v/>
      </c>
      <c r="Q2091" s="21" t="str">
        <f t="shared" si="261"/>
        <v/>
      </c>
      <c r="R2091" s="21" t="str">
        <f t="shared" si="262"/>
        <v/>
      </c>
      <c r="S2091" s="7" t="str">
        <f>IF(ROW()-5&lt;=Kontroll!$B$8,1,"")</f>
        <v/>
      </c>
    </row>
    <row r="2092" spans="1:19" x14ac:dyDescent="0.2">
      <c r="A2092" s="7" t="str">
        <f t="shared" si="256"/>
        <v/>
      </c>
      <c r="B2092" s="7" t="str">
        <f>IF($S2092="","",INT(($A2092-1)/Kontroll!$B$6)+1)</f>
        <v/>
      </c>
      <c r="C2092" s="7" t="str">
        <f>IF($S2092="","",MOD($A2092-1,Kontroll!$B$6)+1)</f>
        <v/>
      </c>
      <c r="D2092" s="15" t="str">
        <f>IF($S2092="","",INDEX(Transjer!$A$6:$A$125,$B2092))</f>
        <v/>
      </c>
      <c r="E2092" s="15" t="str">
        <f>IF($S2092="","",INDEX(Transjer!$B$6:$B$125,$B2092))</f>
        <v/>
      </c>
      <c r="F2092" s="16" t="str">
        <f>IF($S2092="","",INDEX(Transjer!$C$6:$C$125,$B2092))</f>
        <v/>
      </c>
      <c r="G2092" s="17" t="str">
        <f>IF($S2092="","",INDEX(Skjermingsrenter!$A$6:$A$35,$C2092))</f>
        <v/>
      </c>
      <c r="H2092" s="18" t="str">
        <f>IF($S2092="","",INDEX(Transjer!$D$6:$D$125,$B2092))</f>
        <v/>
      </c>
      <c r="I2092" s="18" t="str">
        <f>IF($S2092="","",INDEX(Transjer!$E$6:$E$125,$B2092))</f>
        <v/>
      </c>
      <c r="J2092" s="19" t="str">
        <f>IF($S2092="","",INDEX(Skjermingsrenter!$B$6:$B$35,$C2092))</f>
        <v/>
      </c>
      <c r="K2092" s="20" t="str">
        <f t="shared" si="257"/>
        <v/>
      </c>
      <c r="L2092" s="21" t="str">
        <f>IF($S2092="","",IF($G2092&lt;YEAR($F2092),0,$H2092*SUMIFS(Utbytter!$D$6:$D$1005,Utbytter!$A$6:$A$1005,$E2092,Utbytter!$B$6:$B$1005,"&gt;="&amp;$K2092,Utbytter!$B$6:$B$1005,"&lt;="&amp;DATE($G2092,12,31))))</f>
        <v/>
      </c>
      <c r="M2092" s="21" t="str">
        <f t="shared" si="263"/>
        <v/>
      </c>
      <c r="N2092" s="21" t="str">
        <f t="shared" si="258"/>
        <v/>
      </c>
      <c r="O2092" s="21" t="str">
        <f t="shared" si="259"/>
        <v/>
      </c>
      <c r="P2092" s="21" t="str">
        <f t="shared" si="260"/>
        <v/>
      </c>
      <c r="Q2092" s="21" t="str">
        <f t="shared" si="261"/>
        <v/>
      </c>
      <c r="R2092" s="21" t="str">
        <f t="shared" si="262"/>
        <v/>
      </c>
      <c r="S2092" s="7" t="str">
        <f>IF(ROW()-5&lt;=Kontroll!$B$8,1,"")</f>
        <v/>
      </c>
    </row>
    <row r="2093" spans="1:19" x14ac:dyDescent="0.2">
      <c r="A2093" s="7" t="str">
        <f t="shared" si="256"/>
        <v/>
      </c>
      <c r="B2093" s="7" t="str">
        <f>IF($S2093="","",INT(($A2093-1)/Kontroll!$B$6)+1)</f>
        <v/>
      </c>
      <c r="C2093" s="7" t="str">
        <f>IF($S2093="","",MOD($A2093-1,Kontroll!$B$6)+1)</f>
        <v/>
      </c>
      <c r="D2093" s="15" t="str">
        <f>IF($S2093="","",INDEX(Transjer!$A$6:$A$125,$B2093))</f>
        <v/>
      </c>
      <c r="E2093" s="15" t="str">
        <f>IF($S2093="","",INDEX(Transjer!$B$6:$B$125,$B2093))</f>
        <v/>
      </c>
      <c r="F2093" s="16" t="str">
        <f>IF($S2093="","",INDEX(Transjer!$C$6:$C$125,$B2093))</f>
        <v/>
      </c>
      <c r="G2093" s="17" t="str">
        <f>IF($S2093="","",INDEX(Skjermingsrenter!$A$6:$A$35,$C2093))</f>
        <v/>
      </c>
      <c r="H2093" s="18" t="str">
        <f>IF($S2093="","",INDEX(Transjer!$D$6:$D$125,$B2093))</f>
        <v/>
      </c>
      <c r="I2093" s="18" t="str">
        <f>IF($S2093="","",INDEX(Transjer!$E$6:$E$125,$B2093))</f>
        <v/>
      </c>
      <c r="J2093" s="19" t="str">
        <f>IF($S2093="","",INDEX(Skjermingsrenter!$B$6:$B$35,$C2093))</f>
        <v/>
      </c>
      <c r="K2093" s="20" t="str">
        <f t="shared" si="257"/>
        <v/>
      </c>
      <c r="L2093" s="21" t="str">
        <f>IF($S2093="","",IF($G2093&lt;YEAR($F2093),0,$H2093*SUMIFS(Utbytter!$D$6:$D$1005,Utbytter!$A$6:$A$1005,$E2093,Utbytter!$B$6:$B$1005,"&gt;="&amp;$K2093,Utbytter!$B$6:$B$1005,"&lt;="&amp;DATE($G2093,12,31))))</f>
        <v/>
      </c>
      <c r="M2093" s="21" t="str">
        <f t="shared" si="263"/>
        <v/>
      </c>
      <c r="N2093" s="21" t="str">
        <f t="shared" si="258"/>
        <v/>
      </c>
      <c r="O2093" s="21" t="str">
        <f t="shared" si="259"/>
        <v/>
      </c>
      <c r="P2093" s="21" t="str">
        <f t="shared" si="260"/>
        <v/>
      </c>
      <c r="Q2093" s="21" t="str">
        <f t="shared" si="261"/>
        <v/>
      </c>
      <c r="R2093" s="21" t="str">
        <f t="shared" si="262"/>
        <v/>
      </c>
      <c r="S2093" s="7" t="str">
        <f>IF(ROW()-5&lt;=Kontroll!$B$8,1,"")</f>
        <v/>
      </c>
    </row>
    <row r="2094" spans="1:19" x14ac:dyDescent="0.2">
      <c r="A2094" s="7" t="str">
        <f t="shared" si="256"/>
        <v/>
      </c>
      <c r="B2094" s="7" t="str">
        <f>IF($S2094="","",INT(($A2094-1)/Kontroll!$B$6)+1)</f>
        <v/>
      </c>
      <c r="C2094" s="7" t="str">
        <f>IF($S2094="","",MOD($A2094-1,Kontroll!$B$6)+1)</f>
        <v/>
      </c>
      <c r="D2094" s="15" t="str">
        <f>IF($S2094="","",INDEX(Transjer!$A$6:$A$125,$B2094))</f>
        <v/>
      </c>
      <c r="E2094" s="15" t="str">
        <f>IF($S2094="","",INDEX(Transjer!$B$6:$B$125,$B2094))</f>
        <v/>
      </c>
      <c r="F2094" s="16" t="str">
        <f>IF($S2094="","",INDEX(Transjer!$C$6:$C$125,$B2094))</f>
        <v/>
      </c>
      <c r="G2094" s="17" t="str">
        <f>IF($S2094="","",INDEX(Skjermingsrenter!$A$6:$A$35,$C2094))</f>
        <v/>
      </c>
      <c r="H2094" s="18" t="str">
        <f>IF($S2094="","",INDEX(Transjer!$D$6:$D$125,$B2094))</f>
        <v/>
      </c>
      <c r="I2094" s="18" t="str">
        <f>IF($S2094="","",INDEX(Transjer!$E$6:$E$125,$B2094))</f>
        <v/>
      </c>
      <c r="J2094" s="19" t="str">
        <f>IF($S2094="","",INDEX(Skjermingsrenter!$B$6:$B$35,$C2094))</f>
        <v/>
      </c>
      <c r="K2094" s="20" t="str">
        <f t="shared" si="257"/>
        <v/>
      </c>
      <c r="L2094" s="21" t="str">
        <f>IF($S2094="","",IF($G2094&lt;YEAR($F2094),0,$H2094*SUMIFS(Utbytter!$D$6:$D$1005,Utbytter!$A$6:$A$1005,$E2094,Utbytter!$B$6:$B$1005,"&gt;="&amp;$K2094,Utbytter!$B$6:$B$1005,"&lt;="&amp;DATE($G2094,12,31))))</f>
        <v/>
      </c>
      <c r="M2094" s="21" t="str">
        <f t="shared" si="263"/>
        <v/>
      </c>
      <c r="N2094" s="21" t="str">
        <f t="shared" si="258"/>
        <v/>
      </c>
      <c r="O2094" s="21" t="str">
        <f t="shared" si="259"/>
        <v/>
      </c>
      <c r="P2094" s="21" t="str">
        <f t="shared" si="260"/>
        <v/>
      </c>
      <c r="Q2094" s="21" t="str">
        <f t="shared" si="261"/>
        <v/>
      </c>
      <c r="R2094" s="21" t="str">
        <f t="shared" si="262"/>
        <v/>
      </c>
      <c r="S2094" s="7" t="str">
        <f>IF(ROW()-5&lt;=Kontroll!$B$8,1,"")</f>
        <v/>
      </c>
    </row>
    <row r="2095" spans="1:19" x14ac:dyDescent="0.2">
      <c r="A2095" s="7" t="str">
        <f t="shared" si="256"/>
        <v/>
      </c>
      <c r="B2095" s="7" t="str">
        <f>IF($S2095="","",INT(($A2095-1)/Kontroll!$B$6)+1)</f>
        <v/>
      </c>
      <c r="C2095" s="7" t="str">
        <f>IF($S2095="","",MOD($A2095-1,Kontroll!$B$6)+1)</f>
        <v/>
      </c>
      <c r="D2095" s="15" t="str">
        <f>IF($S2095="","",INDEX(Transjer!$A$6:$A$125,$B2095))</f>
        <v/>
      </c>
      <c r="E2095" s="15" t="str">
        <f>IF($S2095="","",INDEX(Transjer!$B$6:$B$125,$B2095))</f>
        <v/>
      </c>
      <c r="F2095" s="16" t="str">
        <f>IF($S2095="","",INDEX(Transjer!$C$6:$C$125,$B2095))</f>
        <v/>
      </c>
      <c r="G2095" s="17" t="str">
        <f>IF($S2095="","",INDEX(Skjermingsrenter!$A$6:$A$35,$C2095))</f>
        <v/>
      </c>
      <c r="H2095" s="18" t="str">
        <f>IF($S2095="","",INDEX(Transjer!$D$6:$D$125,$B2095))</f>
        <v/>
      </c>
      <c r="I2095" s="18" t="str">
        <f>IF($S2095="","",INDEX(Transjer!$E$6:$E$125,$B2095))</f>
        <v/>
      </c>
      <c r="J2095" s="19" t="str">
        <f>IF($S2095="","",INDEX(Skjermingsrenter!$B$6:$B$35,$C2095))</f>
        <v/>
      </c>
      <c r="K2095" s="20" t="str">
        <f t="shared" si="257"/>
        <v/>
      </c>
      <c r="L2095" s="21" t="str">
        <f>IF($S2095="","",IF($G2095&lt;YEAR($F2095),0,$H2095*SUMIFS(Utbytter!$D$6:$D$1005,Utbytter!$A$6:$A$1005,$E2095,Utbytter!$B$6:$B$1005,"&gt;="&amp;$K2095,Utbytter!$B$6:$B$1005,"&lt;="&amp;DATE($G2095,12,31))))</f>
        <v/>
      </c>
      <c r="M2095" s="21" t="str">
        <f t="shared" si="263"/>
        <v/>
      </c>
      <c r="N2095" s="21" t="str">
        <f t="shared" si="258"/>
        <v/>
      </c>
      <c r="O2095" s="21" t="str">
        <f t="shared" si="259"/>
        <v/>
      </c>
      <c r="P2095" s="21" t="str">
        <f t="shared" si="260"/>
        <v/>
      </c>
      <c r="Q2095" s="21" t="str">
        <f t="shared" si="261"/>
        <v/>
      </c>
      <c r="R2095" s="21" t="str">
        <f t="shared" si="262"/>
        <v/>
      </c>
      <c r="S2095" s="7" t="str">
        <f>IF(ROW()-5&lt;=Kontroll!$B$8,1,"")</f>
        <v/>
      </c>
    </row>
    <row r="2096" spans="1:19" x14ac:dyDescent="0.2">
      <c r="A2096" s="7" t="str">
        <f t="shared" si="256"/>
        <v/>
      </c>
      <c r="B2096" s="7" t="str">
        <f>IF($S2096="","",INT(($A2096-1)/Kontroll!$B$6)+1)</f>
        <v/>
      </c>
      <c r="C2096" s="7" t="str">
        <f>IF($S2096="","",MOD($A2096-1,Kontroll!$B$6)+1)</f>
        <v/>
      </c>
      <c r="D2096" s="15" t="str">
        <f>IF($S2096="","",INDEX(Transjer!$A$6:$A$125,$B2096))</f>
        <v/>
      </c>
      <c r="E2096" s="15" t="str">
        <f>IF($S2096="","",INDEX(Transjer!$B$6:$B$125,$B2096))</f>
        <v/>
      </c>
      <c r="F2096" s="16" t="str">
        <f>IF($S2096="","",INDEX(Transjer!$C$6:$C$125,$B2096))</f>
        <v/>
      </c>
      <c r="G2096" s="17" t="str">
        <f>IF($S2096="","",INDEX(Skjermingsrenter!$A$6:$A$35,$C2096))</f>
        <v/>
      </c>
      <c r="H2096" s="18" t="str">
        <f>IF($S2096="","",INDEX(Transjer!$D$6:$D$125,$B2096))</f>
        <v/>
      </c>
      <c r="I2096" s="18" t="str">
        <f>IF($S2096="","",INDEX(Transjer!$E$6:$E$125,$B2096))</f>
        <v/>
      </c>
      <c r="J2096" s="19" t="str">
        <f>IF($S2096="","",INDEX(Skjermingsrenter!$B$6:$B$35,$C2096))</f>
        <v/>
      </c>
      <c r="K2096" s="20" t="str">
        <f t="shared" si="257"/>
        <v/>
      </c>
      <c r="L2096" s="21" t="str">
        <f>IF($S2096="","",IF($G2096&lt;YEAR($F2096),0,$H2096*SUMIFS(Utbytter!$D$6:$D$1005,Utbytter!$A$6:$A$1005,$E2096,Utbytter!$B$6:$B$1005,"&gt;="&amp;$K2096,Utbytter!$B$6:$B$1005,"&lt;="&amp;DATE($G2096,12,31))))</f>
        <v/>
      </c>
      <c r="M2096" s="21" t="str">
        <f t="shared" si="263"/>
        <v/>
      </c>
      <c r="N2096" s="21" t="str">
        <f t="shared" si="258"/>
        <v/>
      </c>
      <c r="O2096" s="21" t="str">
        <f t="shared" si="259"/>
        <v/>
      </c>
      <c r="P2096" s="21" t="str">
        <f t="shared" si="260"/>
        <v/>
      </c>
      <c r="Q2096" s="21" t="str">
        <f t="shared" si="261"/>
        <v/>
      </c>
      <c r="R2096" s="21" t="str">
        <f t="shared" si="262"/>
        <v/>
      </c>
      <c r="S2096" s="7" t="str">
        <f>IF(ROW()-5&lt;=Kontroll!$B$8,1,"")</f>
        <v/>
      </c>
    </row>
    <row r="2097" spans="1:19" x14ac:dyDescent="0.2">
      <c r="A2097" s="7" t="str">
        <f t="shared" si="256"/>
        <v/>
      </c>
      <c r="B2097" s="7" t="str">
        <f>IF($S2097="","",INT(($A2097-1)/Kontroll!$B$6)+1)</f>
        <v/>
      </c>
      <c r="C2097" s="7" t="str">
        <f>IF($S2097="","",MOD($A2097-1,Kontroll!$B$6)+1)</f>
        <v/>
      </c>
      <c r="D2097" s="15" t="str">
        <f>IF($S2097="","",INDEX(Transjer!$A$6:$A$125,$B2097))</f>
        <v/>
      </c>
      <c r="E2097" s="15" t="str">
        <f>IF($S2097="","",INDEX(Transjer!$B$6:$B$125,$B2097))</f>
        <v/>
      </c>
      <c r="F2097" s="16" t="str">
        <f>IF($S2097="","",INDEX(Transjer!$C$6:$C$125,$B2097))</f>
        <v/>
      </c>
      <c r="G2097" s="17" t="str">
        <f>IF($S2097="","",INDEX(Skjermingsrenter!$A$6:$A$35,$C2097))</f>
        <v/>
      </c>
      <c r="H2097" s="18" t="str">
        <f>IF($S2097="","",INDEX(Transjer!$D$6:$D$125,$B2097))</f>
        <v/>
      </c>
      <c r="I2097" s="18" t="str">
        <f>IF($S2097="","",INDEX(Transjer!$E$6:$E$125,$B2097))</f>
        <v/>
      </c>
      <c r="J2097" s="19" t="str">
        <f>IF($S2097="","",INDEX(Skjermingsrenter!$B$6:$B$35,$C2097))</f>
        <v/>
      </c>
      <c r="K2097" s="20" t="str">
        <f t="shared" si="257"/>
        <v/>
      </c>
      <c r="L2097" s="21" t="str">
        <f>IF($S2097="","",IF($G2097&lt;YEAR($F2097),0,$H2097*SUMIFS(Utbytter!$D$6:$D$1005,Utbytter!$A$6:$A$1005,$E2097,Utbytter!$B$6:$B$1005,"&gt;="&amp;$K2097,Utbytter!$B$6:$B$1005,"&lt;="&amp;DATE($G2097,12,31))))</f>
        <v/>
      </c>
      <c r="M2097" s="21" t="str">
        <f t="shared" si="263"/>
        <v/>
      </c>
      <c r="N2097" s="21" t="str">
        <f t="shared" si="258"/>
        <v/>
      </c>
      <c r="O2097" s="21" t="str">
        <f t="shared" si="259"/>
        <v/>
      </c>
      <c r="P2097" s="21" t="str">
        <f t="shared" si="260"/>
        <v/>
      </c>
      <c r="Q2097" s="21" t="str">
        <f t="shared" si="261"/>
        <v/>
      </c>
      <c r="R2097" s="21" t="str">
        <f t="shared" si="262"/>
        <v/>
      </c>
      <c r="S2097" s="7" t="str">
        <f>IF(ROW()-5&lt;=Kontroll!$B$8,1,"")</f>
        <v/>
      </c>
    </row>
    <row r="2098" spans="1:19" x14ac:dyDescent="0.2">
      <c r="A2098" s="7" t="str">
        <f t="shared" si="256"/>
        <v/>
      </c>
      <c r="B2098" s="7" t="str">
        <f>IF($S2098="","",INT(($A2098-1)/Kontroll!$B$6)+1)</f>
        <v/>
      </c>
      <c r="C2098" s="7" t="str">
        <f>IF($S2098="","",MOD($A2098-1,Kontroll!$B$6)+1)</f>
        <v/>
      </c>
      <c r="D2098" s="15" t="str">
        <f>IF($S2098="","",INDEX(Transjer!$A$6:$A$125,$B2098))</f>
        <v/>
      </c>
      <c r="E2098" s="15" t="str">
        <f>IF($S2098="","",INDEX(Transjer!$B$6:$B$125,$B2098))</f>
        <v/>
      </c>
      <c r="F2098" s="16" t="str">
        <f>IF($S2098="","",INDEX(Transjer!$C$6:$C$125,$B2098))</f>
        <v/>
      </c>
      <c r="G2098" s="17" t="str">
        <f>IF($S2098="","",INDEX(Skjermingsrenter!$A$6:$A$35,$C2098))</f>
        <v/>
      </c>
      <c r="H2098" s="18" t="str">
        <f>IF($S2098="","",INDEX(Transjer!$D$6:$D$125,$B2098))</f>
        <v/>
      </c>
      <c r="I2098" s="18" t="str">
        <f>IF($S2098="","",INDEX(Transjer!$E$6:$E$125,$B2098))</f>
        <v/>
      </c>
      <c r="J2098" s="19" t="str">
        <f>IF($S2098="","",INDEX(Skjermingsrenter!$B$6:$B$35,$C2098))</f>
        <v/>
      </c>
      <c r="K2098" s="20" t="str">
        <f t="shared" si="257"/>
        <v/>
      </c>
      <c r="L2098" s="21" t="str">
        <f>IF($S2098="","",IF($G2098&lt;YEAR($F2098),0,$H2098*SUMIFS(Utbytter!$D$6:$D$1005,Utbytter!$A$6:$A$1005,$E2098,Utbytter!$B$6:$B$1005,"&gt;="&amp;$K2098,Utbytter!$B$6:$B$1005,"&lt;="&amp;DATE($G2098,12,31))))</f>
        <v/>
      </c>
      <c r="M2098" s="21" t="str">
        <f t="shared" si="263"/>
        <v/>
      </c>
      <c r="N2098" s="21" t="str">
        <f t="shared" si="258"/>
        <v/>
      </c>
      <c r="O2098" s="21" t="str">
        <f t="shared" si="259"/>
        <v/>
      </c>
      <c r="P2098" s="21" t="str">
        <f t="shared" si="260"/>
        <v/>
      </c>
      <c r="Q2098" s="21" t="str">
        <f t="shared" si="261"/>
        <v/>
      </c>
      <c r="R2098" s="21" t="str">
        <f t="shared" si="262"/>
        <v/>
      </c>
      <c r="S2098" s="7" t="str">
        <f>IF(ROW()-5&lt;=Kontroll!$B$8,1,"")</f>
        <v/>
      </c>
    </row>
    <row r="2099" spans="1:19" x14ac:dyDescent="0.2">
      <c r="A2099" s="7" t="str">
        <f t="shared" si="256"/>
        <v/>
      </c>
      <c r="B2099" s="7" t="str">
        <f>IF($S2099="","",INT(($A2099-1)/Kontroll!$B$6)+1)</f>
        <v/>
      </c>
      <c r="C2099" s="7" t="str">
        <f>IF($S2099="","",MOD($A2099-1,Kontroll!$B$6)+1)</f>
        <v/>
      </c>
      <c r="D2099" s="15" t="str">
        <f>IF($S2099="","",INDEX(Transjer!$A$6:$A$125,$B2099))</f>
        <v/>
      </c>
      <c r="E2099" s="15" t="str">
        <f>IF($S2099="","",INDEX(Transjer!$B$6:$B$125,$B2099))</f>
        <v/>
      </c>
      <c r="F2099" s="16" t="str">
        <f>IF($S2099="","",INDEX(Transjer!$C$6:$C$125,$B2099))</f>
        <v/>
      </c>
      <c r="G2099" s="17" t="str">
        <f>IF($S2099="","",INDEX(Skjermingsrenter!$A$6:$A$35,$C2099))</f>
        <v/>
      </c>
      <c r="H2099" s="18" t="str">
        <f>IF($S2099="","",INDEX(Transjer!$D$6:$D$125,$B2099))</f>
        <v/>
      </c>
      <c r="I2099" s="18" t="str">
        <f>IF($S2099="","",INDEX(Transjer!$E$6:$E$125,$B2099))</f>
        <v/>
      </c>
      <c r="J2099" s="19" t="str">
        <f>IF($S2099="","",INDEX(Skjermingsrenter!$B$6:$B$35,$C2099))</f>
        <v/>
      </c>
      <c r="K2099" s="20" t="str">
        <f t="shared" si="257"/>
        <v/>
      </c>
      <c r="L2099" s="21" t="str">
        <f>IF($S2099="","",IF($G2099&lt;YEAR($F2099),0,$H2099*SUMIFS(Utbytter!$D$6:$D$1005,Utbytter!$A$6:$A$1005,$E2099,Utbytter!$B$6:$B$1005,"&gt;="&amp;$K2099,Utbytter!$B$6:$B$1005,"&lt;="&amp;DATE($G2099,12,31))))</f>
        <v/>
      </c>
      <c r="M2099" s="21" t="str">
        <f t="shared" si="263"/>
        <v/>
      </c>
      <c r="N2099" s="21" t="str">
        <f t="shared" si="258"/>
        <v/>
      </c>
      <c r="O2099" s="21" t="str">
        <f t="shared" si="259"/>
        <v/>
      </c>
      <c r="P2099" s="21" t="str">
        <f t="shared" si="260"/>
        <v/>
      </c>
      <c r="Q2099" s="21" t="str">
        <f t="shared" si="261"/>
        <v/>
      </c>
      <c r="R2099" s="21" t="str">
        <f t="shared" si="262"/>
        <v/>
      </c>
      <c r="S2099" s="7" t="str">
        <f>IF(ROW()-5&lt;=Kontroll!$B$8,1,"")</f>
        <v/>
      </c>
    </row>
    <row r="2100" spans="1:19" x14ac:dyDescent="0.2">
      <c r="A2100" s="7" t="str">
        <f t="shared" si="256"/>
        <v/>
      </c>
      <c r="B2100" s="7" t="str">
        <f>IF($S2100="","",INT(($A2100-1)/Kontroll!$B$6)+1)</f>
        <v/>
      </c>
      <c r="C2100" s="7" t="str">
        <f>IF($S2100="","",MOD($A2100-1,Kontroll!$B$6)+1)</f>
        <v/>
      </c>
      <c r="D2100" s="15" t="str">
        <f>IF($S2100="","",INDEX(Transjer!$A$6:$A$125,$B2100))</f>
        <v/>
      </c>
      <c r="E2100" s="15" t="str">
        <f>IF($S2100="","",INDEX(Transjer!$B$6:$B$125,$B2100))</f>
        <v/>
      </c>
      <c r="F2100" s="16" t="str">
        <f>IF($S2100="","",INDEX(Transjer!$C$6:$C$125,$B2100))</f>
        <v/>
      </c>
      <c r="G2100" s="17" t="str">
        <f>IF($S2100="","",INDEX(Skjermingsrenter!$A$6:$A$35,$C2100))</f>
        <v/>
      </c>
      <c r="H2100" s="18" t="str">
        <f>IF($S2100="","",INDEX(Transjer!$D$6:$D$125,$B2100))</f>
        <v/>
      </c>
      <c r="I2100" s="18" t="str">
        <f>IF($S2100="","",INDEX(Transjer!$E$6:$E$125,$B2100))</f>
        <v/>
      </c>
      <c r="J2100" s="19" t="str">
        <f>IF($S2100="","",INDEX(Skjermingsrenter!$B$6:$B$35,$C2100))</f>
        <v/>
      </c>
      <c r="K2100" s="20" t="str">
        <f t="shared" si="257"/>
        <v/>
      </c>
      <c r="L2100" s="21" t="str">
        <f>IF($S2100="","",IF($G2100&lt;YEAR($F2100),0,$H2100*SUMIFS(Utbytter!$D$6:$D$1005,Utbytter!$A$6:$A$1005,$E2100,Utbytter!$B$6:$B$1005,"&gt;="&amp;$K2100,Utbytter!$B$6:$B$1005,"&lt;="&amp;DATE($G2100,12,31))))</f>
        <v/>
      </c>
      <c r="M2100" s="21" t="str">
        <f t="shared" si="263"/>
        <v/>
      </c>
      <c r="N2100" s="21" t="str">
        <f t="shared" si="258"/>
        <v/>
      </c>
      <c r="O2100" s="21" t="str">
        <f t="shared" si="259"/>
        <v/>
      </c>
      <c r="P2100" s="21" t="str">
        <f t="shared" si="260"/>
        <v/>
      </c>
      <c r="Q2100" s="21" t="str">
        <f t="shared" si="261"/>
        <v/>
      </c>
      <c r="R2100" s="21" t="str">
        <f t="shared" si="262"/>
        <v/>
      </c>
      <c r="S2100" s="7" t="str">
        <f>IF(ROW()-5&lt;=Kontroll!$B$8,1,"")</f>
        <v/>
      </c>
    </row>
    <row r="2101" spans="1:19" x14ac:dyDescent="0.2">
      <c r="A2101" s="7" t="str">
        <f t="shared" si="256"/>
        <v/>
      </c>
      <c r="B2101" s="7" t="str">
        <f>IF($S2101="","",INT(($A2101-1)/Kontroll!$B$6)+1)</f>
        <v/>
      </c>
      <c r="C2101" s="7" t="str">
        <f>IF($S2101="","",MOD($A2101-1,Kontroll!$B$6)+1)</f>
        <v/>
      </c>
      <c r="D2101" s="15" t="str">
        <f>IF($S2101="","",INDEX(Transjer!$A$6:$A$125,$B2101))</f>
        <v/>
      </c>
      <c r="E2101" s="15" t="str">
        <f>IF($S2101="","",INDEX(Transjer!$B$6:$B$125,$B2101))</f>
        <v/>
      </c>
      <c r="F2101" s="16" t="str">
        <f>IF($S2101="","",INDEX(Transjer!$C$6:$C$125,$B2101))</f>
        <v/>
      </c>
      <c r="G2101" s="17" t="str">
        <f>IF($S2101="","",INDEX(Skjermingsrenter!$A$6:$A$35,$C2101))</f>
        <v/>
      </c>
      <c r="H2101" s="18" t="str">
        <f>IF($S2101="","",INDEX(Transjer!$D$6:$D$125,$B2101))</f>
        <v/>
      </c>
      <c r="I2101" s="18" t="str">
        <f>IF($S2101="","",INDEX(Transjer!$E$6:$E$125,$B2101))</f>
        <v/>
      </c>
      <c r="J2101" s="19" t="str">
        <f>IF($S2101="","",INDEX(Skjermingsrenter!$B$6:$B$35,$C2101))</f>
        <v/>
      </c>
      <c r="K2101" s="20" t="str">
        <f t="shared" si="257"/>
        <v/>
      </c>
      <c r="L2101" s="21" t="str">
        <f>IF($S2101="","",IF($G2101&lt;YEAR($F2101),0,$H2101*SUMIFS(Utbytter!$D$6:$D$1005,Utbytter!$A$6:$A$1005,$E2101,Utbytter!$B$6:$B$1005,"&gt;="&amp;$K2101,Utbytter!$B$6:$B$1005,"&lt;="&amp;DATE($G2101,12,31))))</f>
        <v/>
      </c>
      <c r="M2101" s="21" t="str">
        <f t="shared" si="263"/>
        <v/>
      </c>
      <c r="N2101" s="21" t="str">
        <f t="shared" si="258"/>
        <v/>
      </c>
      <c r="O2101" s="21" t="str">
        <f t="shared" si="259"/>
        <v/>
      </c>
      <c r="P2101" s="21" t="str">
        <f t="shared" si="260"/>
        <v/>
      </c>
      <c r="Q2101" s="21" t="str">
        <f t="shared" si="261"/>
        <v/>
      </c>
      <c r="R2101" s="21" t="str">
        <f t="shared" si="262"/>
        <v/>
      </c>
      <c r="S2101" s="7" t="str">
        <f>IF(ROW()-5&lt;=Kontroll!$B$8,1,"")</f>
        <v/>
      </c>
    </row>
    <row r="2102" spans="1:19" x14ac:dyDescent="0.2">
      <c r="A2102" s="7" t="str">
        <f t="shared" si="256"/>
        <v/>
      </c>
      <c r="B2102" s="7" t="str">
        <f>IF($S2102="","",INT(($A2102-1)/Kontroll!$B$6)+1)</f>
        <v/>
      </c>
      <c r="C2102" s="7" t="str">
        <f>IF($S2102="","",MOD($A2102-1,Kontroll!$B$6)+1)</f>
        <v/>
      </c>
      <c r="D2102" s="15" t="str">
        <f>IF($S2102="","",INDEX(Transjer!$A$6:$A$125,$B2102))</f>
        <v/>
      </c>
      <c r="E2102" s="15" t="str">
        <f>IF($S2102="","",INDEX(Transjer!$B$6:$B$125,$B2102))</f>
        <v/>
      </c>
      <c r="F2102" s="16" t="str">
        <f>IF($S2102="","",INDEX(Transjer!$C$6:$C$125,$B2102))</f>
        <v/>
      </c>
      <c r="G2102" s="17" t="str">
        <f>IF($S2102="","",INDEX(Skjermingsrenter!$A$6:$A$35,$C2102))</f>
        <v/>
      </c>
      <c r="H2102" s="18" t="str">
        <f>IF($S2102="","",INDEX(Transjer!$D$6:$D$125,$B2102))</f>
        <v/>
      </c>
      <c r="I2102" s="18" t="str">
        <f>IF($S2102="","",INDEX(Transjer!$E$6:$E$125,$B2102))</f>
        <v/>
      </c>
      <c r="J2102" s="19" t="str">
        <f>IF($S2102="","",INDEX(Skjermingsrenter!$B$6:$B$35,$C2102))</f>
        <v/>
      </c>
      <c r="K2102" s="20" t="str">
        <f t="shared" si="257"/>
        <v/>
      </c>
      <c r="L2102" s="21" t="str">
        <f>IF($S2102="","",IF($G2102&lt;YEAR($F2102),0,$H2102*SUMIFS(Utbytter!$D$6:$D$1005,Utbytter!$A$6:$A$1005,$E2102,Utbytter!$B$6:$B$1005,"&gt;="&amp;$K2102,Utbytter!$B$6:$B$1005,"&lt;="&amp;DATE($G2102,12,31))))</f>
        <v/>
      </c>
      <c r="M2102" s="21" t="str">
        <f t="shared" si="263"/>
        <v/>
      </c>
      <c r="N2102" s="21" t="str">
        <f t="shared" si="258"/>
        <v/>
      </c>
      <c r="O2102" s="21" t="str">
        <f t="shared" si="259"/>
        <v/>
      </c>
      <c r="P2102" s="21" t="str">
        <f t="shared" si="260"/>
        <v/>
      </c>
      <c r="Q2102" s="21" t="str">
        <f t="shared" si="261"/>
        <v/>
      </c>
      <c r="R2102" s="21" t="str">
        <f t="shared" si="262"/>
        <v/>
      </c>
      <c r="S2102" s="7" t="str">
        <f>IF(ROW()-5&lt;=Kontroll!$B$8,1,"")</f>
        <v/>
      </c>
    </row>
    <row r="2103" spans="1:19" x14ac:dyDescent="0.2">
      <c r="A2103" s="7" t="str">
        <f t="shared" si="256"/>
        <v/>
      </c>
      <c r="B2103" s="7" t="str">
        <f>IF($S2103="","",INT(($A2103-1)/Kontroll!$B$6)+1)</f>
        <v/>
      </c>
      <c r="C2103" s="7" t="str">
        <f>IF($S2103="","",MOD($A2103-1,Kontroll!$B$6)+1)</f>
        <v/>
      </c>
      <c r="D2103" s="15" t="str">
        <f>IF($S2103="","",INDEX(Transjer!$A$6:$A$125,$B2103))</f>
        <v/>
      </c>
      <c r="E2103" s="15" t="str">
        <f>IF($S2103="","",INDEX(Transjer!$B$6:$B$125,$B2103))</f>
        <v/>
      </c>
      <c r="F2103" s="16" t="str">
        <f>IF($S2103="","",INDEX(Transjer!$C$6:$C$125,$B2103))</f>
        <v/>
      </c>
      <c r="G2103" s="17" t="str">
        <f>IF($S2103="","",INDEX(Skjermingsrenter!$A$6:$A$35,$C2103))</f>
        <v/>
      </c>
      <c r="H2103" s="18" t="str">
        <f>IF($S2103="","",INDEX(Transjer!$D$6:$D$125,$B2103))</f>
        <v/>
      </c>
      <c r="I2103" s="18" t="str">
        <f>IF($S2103="","",INDEX(Transjer!$E$6:$E$125,$B2103))</f>
        <v/>
      </c>
      <c r="J2103" s="19" t="str">
        <f>IF($S2103="","",INDEX(Skjermingsrenter!$B$6:$B$35,$C2103))</f>
        <v/>
      </c>
      <c r="K2103" s="20" t="str">
        <f t="shared" si="257"/>
        <v/>
      </c>
      <c r="L2103" s="21" t="str">
        <f>IF($S2103="","",IF($G2103&lt;YEAR($F2103),0,$H2103*SUMIFS(Utbytter!$D$6:$D$1005,Utbytter!$A$6:$A$1005,$E2103,Utbytter!$B$6:$B$1005,"&gt;="&amp;$K2103,Utbytter!$B$6:$B$1005,"&lt;="&amp;DATE($G2103,12,31))))</f>
        <v/>
      </c>
      <c r="M2103" s="21" t="str">
        <f t="shared" si="263"/>
        <v/>
      </c>
      <c r="N2103" s="21" t="str">
        <f t="shared" si="258"/>
        <v/>
      </c>
      <c r="O2103" s="21" t="str">
        <f t="shared" si="259"/>
        <v/>
      </c>
      <c r="P2103" s="21" t="str">
        <f t="shared" si="260"/>
        <v/>
      </c>
      <c r="Q2103" s="21" t="str">
        <f t="shared" si="261"/>
        <v/>
      </c>
      <c r="R2103" s="21" t="str">
        <f t="shared" si="262"/>
        <v/>
      </c>
      <c r="S2103" s="7" t="str">
        <f>IF(ROW()-5&lt;=Kontroll!$B$8,1,"")</f>
        <v/>
      </c>
    </row>
    <row r="2104" spans="1:19" x14ac:dyDescent="0.2">
      <c r="A2104" s="7" t="str">
        <f t="shared" si="256"/>
        <v/>
      </c>
      <c r="B2104" s="7" t="str">
        <f>IF($S2104="","",INT(($A2104-1)/Kontroll!$B$6)+1)</f>
        <v/>
      </c>
      <c r="C2104" s="7" t="str">
        <f>IF($S2104="","",MOD($A2104-1,Kontroll!$B$6)+1)</f>
        <v/>
      </c>
      <c r="D2104" s="15" t="str">
        <f>IF($S2104="","",INDEX(Transjer!$A$6:$A$125,$B2104))</f>
        <v/>
      </c>
      <c r="E2104" s="15" t="str">
        <f>IF($S2104="","",INDEX(Transjer!$B$6:$B$125,$B2104))</f>
        <v/>
      </c>
      <c r="F2104" s="16" t="str">
        <f>IF($S2104="","",INDEX(Transjer!$C$6:$C$125,$B2104))</f>
        <v/>
      </c>
      <c r="G2104" s="17" t="str">
        <f>IF($S2104="","",INDEX(Skjermingsrenter!$A$6:$A$35,$C2104))</f>
        <v/>
      </c>
      <c r="H2104" s="18" t="str">
        <f>IF($S2104="","",INDEX(Transjer!$D$6:$D$125,$B2104))</f>
        <v/>
      </c>
      <c r="I2104" s="18" t="str">
        <f>IF($S2104="","",INDEX(Transjer!$E$6:$E$125,$B2104))</f>
        <v/>
      </c>
      <c r="J2104" s="19" t="str">
        <f>IF($S2104="","",INDEX(Skjermingsrenter!$B$6:$B$35,$C2104))</f>
        <v/>
      </c>
      <c r="K2104" s="20" t="str">
        <f t="shared" si="257"/>
        <v/>
      </c>
      <c r="L2104" s="21" t="str">
        <f>IF($S2104="","",IF($G2104&lt;YEAR($F2104),0,$H2104*SUMIFS(Utbytter!$D$6:$D$1005,Utbytter!$A$6:$A$1005,$E2104,Utbytter!$B$6:$B$1005,"&gt;="&amp;$K2104,Utbytter!$B$6:$B$1005,"&lt;="&amp;DATE($G2104,12,31))))</f>
        <v/>
      </c>
      <c r="M2104" s="21" t="str">
        <f t="shared" si="263"/>
        <v/>
      </c>
      <c r="N2104" s="21" t="str">
        <f t="shared" si="258"/>
        <v/>
      </c>
      <c r="O2104" s="21" t="str">
        <f t="shared" si="259"/>
        <v/>
      </c>
      <c r="P2104" s="21" t="str">
        <f t="shared" si="260"/>
        <v/>
      </c>
      <c r="Q2104" s="21" t="str">
        <f t="shared" si="261"/>
        <v/>
      </c>
      <c r="R2104" s="21" t="str">
        <f t="shared" si="262"/>
        <v/>
      </c>
      <c r="S2104" s="7" t="str">
        <f>IF(ROW()-5&lt;=Kontroll!$B$8,1,"")</f>
        <v/>
      </c>
    </row>
    <row r="2105" spans="1:19" x14ac:dyDescent="0.2">
      <c r="A2105" s="7" t="str">
        <f t="shared" si="256"/>
        <v/>
      </c>
      <c r="B2105" s="7" t="str">
        <f>IF($S2105="","",INT(($A2105-1)/Kontroll!$B$6)+1)</f>
        <v/>
      </c>
      <c r="C2105" s="7" t="str">
        <f>IF($S2105="","",MOD($A2105-1,Kontroll!$B$6)+1)</f>
        <v/>
      </c>
      <c r="D2105" s="15" t="str">
        <f>IF($S2105="","",INDEX(Transjer!$A$6:$A$125,$B2105))</f>
        <v/>
      </c>
      <c r="E2105" s="15" t="str">
        <f>IF($S2105="","",INDEX(Transjer!$B$6:$B$125,$B2105))</f>
        <v/>
      </c>
      <c r="F2105" s="16" t="str">
        <f>IF($S2105="","",INDEX(Transjer!$C$6:$C$125,$B2105))</f>
        <v/>
      </c>
      <c r="G2105" s="17" t="str">
        <f>IF($S2105="","",INDEX(Skjermingsrenter!$A$6:$A$35,$C2105))</f>
        <v/>
      </c>
      <c r="H2105" s="18" t="str">
        <f>IF($S2105="","",INDEX(Transjer!$D$6:$D$125,$B2105))</f>
        <v/>
      </c>
      <c r="I2105" s="18" t="str">
        <f>IF($S2105="","",INDEX(Transjer!$E$6:$E$125,$B2105))</f>
        <v/>
      </c>
      <c r="J2105" s="19" t="str">
        <f>IF($S2105="","",INDEX(Skjermingsrenter!$B$6:$B$35,$C2105))</f>
        <v/>
      </c>
      <c r="K2105" s="20" t="str">
        <f t="shared" si="257"/>
        <v/>
      </c>
      <c r="L2105" s="21" t="str">
        <f>IF($S2105="","",IF($G2105&lt;YEAR($F2105),0,$H2105*SUMIFS(Utbytter!$D$6:$D$1005,Utbytter!$A$6:$A$1005,$E2105,Utbytter!$B$6:$B$1005,"&gt;="&amp;$K2105,Utbytter!$B$6:$B$1005,"&lt;="&amp;DATE($G2105,12,31))))</f>
        <v/>
      </c>
      <c r="M2105" s="21" t="str">
        <f t="shared" si="263"/>
        <v/>
      </c>
      <c r="N2105" s="21" t="str">
        <f t="shared" si="258"/>
        <v/>
      </c>
      <c r="O2105" s="21" t="str">
        <f t="shared" si="259"/>
        <v/>
      </c>
      <c r="P2105" s="21" t="str">
        <f t="shared" si="260"/>
        <v/>
      </c>
      <c r="Q2105" s="21" t="str">
        <f t="shared" si="261"/>
        <v/>
      </c>
      <c r="R2105" s="21" t="str">
        <f t="shared" si="262"/>
        <v/>
      </c>
      <c r="S2105" s="7" t="str">
        <f>IF(ROW()-5&lt;=Kontroll!$B$8,1,"")</f>
        <v/>
      </c>
    </row>
    <row r="2106" spans="1:19" x14ac:dyDescent="0.2">
      <c r="A2106" s="7" t="str">
        <f t="shared" si="256"/>
        <v/>
      </c>
      <c r="B2106" s="7" t="str">
        <f>IF($S2106="","",INT(($A2106-1)/Kontroll!$B$6)+1)</f>
        <v/>
      </c>
      <c r="C2106" s="7" t="str">
        <f>IF($S2106="","",MOD($A2106-1,Kontroll!$B$6)+1)</f>
        <v/>
      </c>
      <c r="D2106" s="15" t="str">
        <f>IF($S2106="","",INDEX(Transjer!$A$6:$A$125,$B2106))</f>
        <v/>
      </c>
      <c r="E2106" s="15" t="str">
        <f>IF($S2106="","",INDEX(Transjer!$B$6:$B$125,$B2106))</f>
        <v/>
      </c>
      <c r="F2106" s="16" t="str">
        <f>IF($S2106="","",INDEX(Transjer!$C$6:$C$125,$B2106))</f>
        <v/>
      </c>
      <c r="G2106" s="17" t="str">
        <f>IF($S2106="","",INDEX(Skjermingsrenter!$A$6:$A$35,$C2106))</f>
        <v/>
      </c>
      <c r="H2106" s="18" t="str">
        <f>IF($S2106="","",INDEX(Transjer!$D$6:$D$125,$B2106))</f>
        <v/>
      </c>
      <c r="I2106" s="18" t="str">
        <f>IF($S2106="","",INDEX(Transjer!$E$6:$E$125,$B2106))</f>
        <v/>
      </c>
      <c r="J2106" s="19" t="str">
        <f>IF($S2106="","",INDEX(Skjermingsrenter!$B$6:$B$35,$C2106))</f>
        <v/>
      </c>
      <c r="K2106" s="20" t="str">
        <f t="shared" si="257"/>
        <v/>
      </c>
      <c r="L2106" s="21" t="str">
        <f>IF($S2106="","",IF($G2106&lt;YEAR($F2106),0,$H2106*SUMIFS(Utbytter!$D$6:$D$1005,Utbytter!$A$6:$A$1005,$E2106,Utbytter!$B$6:$B$1005,"&gt;="&amp;$K2106,Utbytter!$B$6:$B$1005,"&lt;="&amp;DATE($G2106,12,31))))</f>
        <v/>
      </c>
      <c r="M2106" s="21" t="str">
        <f t="shared" si="263"/>
        <v/>
      </c>
      <c r="N2106" s="21" t="str">
        <f t="shared" si="258"/>
        <v/>
      </c>
      <c r="O2106" s="21" t="str">
        <f t="shared" si="259"/>
        <v/>
      </c>
      <c r="P2106" s="21" t="str">
        <f t="shared" si="260"/>
        <v/>
      </c>
      <c r="Q2106" s="21" t="str">
        <f t="shared" si="261"/>
        <v/>
      </c>
      <c r="R2106" s="21" t="str">
        <f t="shared" si="262"/>
        <v/>
      </c>
      <c r="S2106" s="7" t="str">
        <f>IF(ROW()-5&lt;=Kontroll!$B$8,1,"")</f>
        <v/>
      </c>
    </row>
    <row r="2107" spans="1:19" x14ac:dyDescent="0.2">
      <c r="A2107" s="7" t="str">
        <f t="shared" si="256"/>
        <v/>
      </c>
      <c r="B2107" s="7" t="str">
        <f>IF($S2107="","",INT(($A2107-1)/Kontroll!$B$6)+1)</f>
        <v/>
      </c>
      <c r="C2107" s="7" t="str">
        <f>IF($S2107="","",MOD($A2107-1,Kontroll!$B$6)+1)</f>
        <v/>
      </c>
      <c r="D2107" s="15" t="str">
        <f>IF($S2107="","",INDEX(Transjer!$A$6:$A$125,$B2107))</f>
        <v/>
      </c>
      <c r="E2107" s="15" t="str">
        <f>IF($S2107="","",INDEX(Transjer!$B$6:$B$125,$B2107))</f>
        <v/>
      </c>
      <c r="F2107" s="16" t="str">
        <f>IF($S2107="","",INDEX(Transjer!$C$6:$C$125,$B2107))</f>
        <v/>
      </c>
      <c r="G2107" s="17" t="str">
        <f>IF($S2107="","",INDEX(Skjermingsrenter!$A$6:$A$35,$C2107))</f>
        <v/>
      </c>
      <c r="H2107" s="18" t="str">
        <f>IF($S2107="","",INDEX(Transjer!$D$6:$D$125,$B2107))</f>
        <v/>
      </c>
      <c r="I2107" s="18" t="str">
        <f>IF($S2107="","",INDEX(Transjer!$E$6:$E$125,$B2107))</f>
        <v/>
      </c>
      <c r="J2107" s="19" t="str">
        <f>IF($S2107="","",INDEX(Skjermingsrenter!$B$6:$B$35,$C2107))</f>
        <v/>
      </c>
      <c r="K2107" s="20" t="str">
        <f t="shared" si="257"/>
        <v/>
      </c>
      <c r="L2107" s="21" t="str">
        <f>IF($S2107="","",IF($G2107&lt;YEAR($F2107),0,$H2107*SUMIFS(Utbytter!$D$6:$D$1005,Utbytter!$A$6:$A$1005,$E2107,Utbytter!$B$6:$B$1005,"&gt;="&amp;$K2107,Utbytter!$B$6:$B$1005,"&lt;="&amp;DATE($G2107,12,31))))</f>
        <v/>
      </c>
      <c r="M2107" s="21" t="str">
        <f t="shared" si="263"/>
        <v/>
      </c>
      <c r="N2107" s="21" t="str">
        <f t="shared" si="258"/>
        <v/>
      </c>
      <c r="O2107" s="21" t="str">
        <f t="shared" si="259"/>
        <v/>
      </c>
      <c r="P2107" s="21" t="str">
        <f t="shared" si="260"/>
        <v/>
      </c>
      <c r="Q2107" s="21" t="str">
        <f t="shared" si="261"/>
        <v/>
      </c>
      <c r="R2107" s="21" t="str">
        <f t="shared" si="262"/>
        <v/>
      </c>
      <c r="S2107" s="7" t="str">
        <f>IF(ROW()-5&lt;=Kontroll!$B$8,1,"")</f>
        <v/>
      </c>
    </row>
    <row r="2108" spans="1:19" x14ac:dyDescent="0.2">
      <c r="A2108" s="7" t="str">
        <f t="shared" si="256"/>
        <v/>
      </c>
      <c r="B2108" s="7" t="str">
        <f>IF($S2108="","",INT(($A2108-1)/Kontroll!$B$6)+1)</f>
        <v/>
      </c>
      <c r="C2108" s="7" t="str">
        <f>IF($S2108="","",MOD($A2108-1,Kontroll!$B$6)+1)</f>
        <v/>
      </c>
      <c r="D2108" s="15" t="str">
        <f>IF($S2108="","",INDEX(Transjer!$A$6:$A$125,$B2108))</f>
        <v/>
      </c>
      <c r="E2108" s="15" t="str">
        <f>IF($S2108="","",INDEX(Transjer!$B$6:$B$125,$B2108))</f>
        <v/>
      </c>
      <c r="F2108" s="16" t="str">
        <f>IF($S2108="","",INDEX(Transjer!$C$6:$C$125,$B2108))</f>
        <v/>
      </c>
      <c r="G2108" s="17" t="str">
        <f>IF($S2108="","",INDEX(Skjermingsrenter!$A$6:$A$35,$C2108))</f>
        <v/>
      </c>
      <c r="H2108" s="18" t="str">
        <f>IF($S2108="","",INDEX(Transjer!$D$6:$D$125,$B2108))</f>
        <v/>
      </c>
      <c r="I2108" s="18" t="str">
        <f>IF($S2108="","",INDEX(Transjer!$E$6:$E$125,$B2108))</f>
        <v/>
      </c>
      <c r="J2108" s="19" t="str">
        <f>IF($S2108="","",INDEX(Skjermingsrenter!$B$6:$B$35,$C2108))</f>
        <v/>
      </c>
      <c r="K2108" s="20" t="str">
        <f t="shared" si="257"/>
        <v/>
      </c>
      <c r="L2108" s="21" t="str">
        <f>IF($S2108="","",IF($G2108&lt;YEAR($F2108),0,$H2108*SUMIFS(Utbytter!$D$6:$D$1005,Utbytter!$A$6:$A$1005,$E2108,Utbytter!$B$6:$B$1005,"&gt;="&amp;$K2108,Utbytter!$B$6:$B$1005,"&lt;="&amp;DATE($G2108,12,31))))</f>
        <v/>
      </c>
      <c r="M2108" s="21" t="str">
        <f t="shared" si="263"/>
        <v/>
      </c>
      <c r="N2108" s="21" t="str">
        <f t="shared" si="258"/>
        <v/>
      </c>
      <c r="O2108" s="21" t="str">
        <f t="shared" si="259"/>
        <v/>
      </c>
      <c r="P2108" s="21" t="str">
        <f t="shared" si="260"/>
        <v/>
      </c>
      <c r="Q2108" s="21" t="str">
        <f t="shared" si="261"/>
        <v/>
      </c>
      <c r="R2108" s="21" t="str">
        <f t="shared" si="262"/>
        <v/>
      </c>
      <c r="S2108" s="7" t="str">
        <f>IF(ROW()-5&lt;=Kontroll!$B$8,1,"")</f>
        <v/>
      </c>
    </row>
    <row r="2109" spans="1:19" x14ac:dyDescent="0.2">
      <c r="A2109" s="7" t="str">
        <f t="shared" si="256"/>
        <v/>
      </c>
      <c r="B2109" s="7" t="str">
        <f>IF($S2109="","",INT(($A2109-1)/Kontroll!$B$6)+1)</f>
        <v/>
      </c>
      <c r="C2109" s="7" t="str">
        <f>IF($S2109="","",MOD($A2109-1,Kontroll!$B$6)+1)</f>
        <v/>
      </c>
      <c r="D2109" s="15" t="str">
        <f>IF($S2109="","",INDEX(Transjer!$A$6:$A$125,$B2109))</f>
        <v/>
      </c>
      <c r="E2109" s="15" t="str">
        <f>IF($S2109="","",INDEX(Transjer!$B$6:$B$125,$B2109))</f>
        <v/>
      </c>
      <c r="F2109" s="16" t="str">
        <f>IF($S2109="","",INDEX(Transjer!$C$6:$C$125,$B2109))</f>
        <v/>
      </c>
      <c r="G2109" s="17" t="str">
        <f>IF($S2109="","",INDEX(Skjermingsrenter!$A$6:$A$35,$C2109))</f>
        <v/>
      </c>
      <c r="H2109" s="18" t="str">
        <f>IF($S2109="","",INDEX(Transjer!$D$6:$D$125,$B2109))</f>
        <v/>
      </c>
      <c r="I2109" s="18" t="str">
        <f>IF($S2109="","",INDEX(Transjer!$E$6:$E$125,$B2109))</f>
        <v/>
      </c>
      <c r="J2109" s="19" t="str">
        <f>IF($S2109="","",INDEX(Skjermingsrenter!$B$6:$B$35,$C2109))</f>
        <v/>
      </c>
      <c r="K2109" s="20" t="str">
        <f t="shared" si="257"/>
        <v/>
      </c>
      <c r="L2109" s="21" t="str">
        <f>IF($S2109="","",IF($G2109&lt;YEAR($F2109),0,$H2109*SUMIFS(Utbytter!$D$6:$D$1005,Utbytter!$A$6:$A$1005,$E2109,Utbytter!$B$6:$B$1005,"&gt;="&amp;$K2109,Utbytter!$B$6:$B$1005,"&lt;="&amp;DATE($G2109,12,31))))</f>
        <v/>
      </c>
      <c r="M2109" s="21" t="str">
        <f t="shared" si="263"/>
        <v/>
      </c>
      <c r="N2109" s="21" t="str">
        <f t="shared" si="258"/>
        <v/>
      </c>
      <c r="O2109" s="21" t="str">
        <f t="shared" si="259"/>
        <v/>
      </c>
      <c r="P2109" s="21" t="str">
        <f t="shared" si="260"/>
        <v/>
      </c>
      <c r="Q2109" s="21" t="str">
        <f t="shared" si="261"/>
        <v/>
      </c>
      <c r="R2109" s="21" t="str">
        <f t="shared" si="262"/>
        <v/>
      </c>
      <c r="S2109" s="7" t="str">
        <f>IF(ROW()-5&lt;=Kontroll!$B$8,1,"")</f>
        <v/>
      </c>
    </row>
    <row r="2110" spans="1:19" x14ac:dyDescent="0.2">
      <c r="A2110" s="7" t="str">
        <f t="shared" si="256"/>
        <v/>
      </c>
      <c r="B2110" s="7" t="str">
        <f>IF($S2110="","",INT(($A2110-1)/Kontroll!$B$6)+1)</f>
        <v/>
      </c>
      <c r="C2110" s="7" t="str">
        <f>IF($S2110="","",MOD($A2110-1,Kontroll!$B$6)+1)</f>
        <v/>
      </c>
      <c r="D2110" s="15" t="str">
        <f>IF($S2110="","",INDEX(Transjer!$A$6:$A$125,$B2110))</f>
        <v/>
      </c>
      <c r="E2110" s="15" t="str">
        <f>IF($S2110="","",INDEX(Transjer!$B$6:$B$125,$B2110))</f>
        <v/>
      </c>
      <c r="F2110" s="16" t="str">
        <f>IF($S2110="","",INDEX(Transjer!$C$6:$C$125,$B2110))</f>
        <v/>
      </c>
      <c r="G2110" s="17" t="str">
        <f>IF($S2110="","",INDEX(Skjermingsrenter!$A$6:$A$35,$C2110))</f>
        <v/>
      </c>
      <c r="H2110" s="18" t="str">
        <f>IF($S2110="","",INDEX(Transjer!$D$6:$D$125,$B2110))</f>
        <v/>
      </c>
      <c r="I2110" s="18" t="str">
        <f>IF($S2110="","",INDEX(Transjer!$E$6:$E$125,$B2110))</f>
        <v/>
      </c>
      <c r="J2110" s="19" t="str">
        <f>IF($S2110="","",INDEX(Skjermingsrenter!$B$6:$B$35,$C2110))</f>
        <v/>
      </c>
      <c r="K2110" s="20" t="str">
        <f t="shared" si="257"/>
        <v/>
      </c>
      <c r="L2110" s="21" t="str">
        <f>IF($S2110="","",IF($G2110&lt;YEAR($F2110),0,$H2110*SUMIFS(Utbytter!$D$6:$D$1005,Utbytter!$A$6:$A$1005,$E2110,Utbytter!$B$6:$B$1005,"&gt;="&amp;$K2110,Utbytter!$B$6:$B$1005,"&lt;="&amp;DATE($G2110,12,31))))</f>
        <v/>
      </c>
      <c r="M2110" s="21" t="str">
        <f t="shared" si="263"/>
        <v/>
      </c>
      <c r="N2110" s="21" t="str">
        <f t="shared" si="258"/>
        <v/>
      </c>
      <c r="O2110" s="21" t="str">
        <f t="shared" si="259"/>
        <v/>
      </c>
      <c r="P2110" s="21" t="str">
        <f t="shared" si="260"/>
        <v/>
      </c>
      <c r="Q2110" s="21" t="str">
        <f t="shared" si="261"/>
        <v/>
      </c>
      <c r="R2110" s="21" t="str">
        <f t="shared" si="262"/>
        <v/>
      </c>
      <c r="S2110" s="7" t="str">
        <f>IF(ROW()-5&lt;=Kontroll!$B$8,1,"")</f>
        <v/>
      </c>
    </row>
    <row r="2111" spans="1:19" x14ac:dyDescent="0.2">
      <c r="A2111" s="7" t="str">
        <f t="shared" si="256"/>
        <v/>
      </c>
      <c r="B2111" s="7" t="str">
        <f>IF($S2111="","",INT(($A2111-1)/Kontroll!$B$6)+1)</f>
        <v/>
      </c>
      <c r="C2111" s="7" t="str">
        <f>IF($S2111="","",MOD($A2111-1,Kontroll!$B$6)+1)</f>
        <v/>
      </c>
      <c r="D2111" s="15" t="str">
        <f>IF($S2111="","",INDEX(Transjer!$A$6:$A$125,$B2111))</f>
        <v/>
      </c>
      <c r="E2111" s="15" t="str">
        <f>IF($S2111="","",INDEX(Transjer!$B$6:$B$125,$B2111))</f>
        <v/>
      </c>
      <c r="F2111" s="16" t="str">
        <f>IF($S2111="","",INDEX(Transjer!$C$6:$C$125,$B2111))</f>
        <v/>
      </c>
      <c r="G2111" s="17" t="str">
        <f>IF($S2111="","",INDEX(Skjermingsrenter!$A$6:$A$35,$C2111))</f>
        <v/>
      </c>
      <c r="H2111" s="18" t="str">
        <f>IF($S2111="","",INDEX(Transjer!$D$6:$D$125,$B2111))</f>
        <v/>
      </c>
      <c r="I2111" s="18" t="str">
        <f>IF($S2111="","",INDEX(Transjer!$E$6:$E$125,$B2111))</f>
        <v/>
      </c>
      <c r="J2111" s="19" t="str">
        <f>IF($S2111="","",INDEX(Skjermingsrenter!$B$6:$B$35,$C2111))</f>
        <v/>
      </c>
      <c r="K2111" s="20" t="str">
        <f t="shared" si="257"/>
        <v/>
      </c>
      <c r="L2111" s="21" t="str">
        <f>IF($S2111="","",IF($G2111&lt;YEAR($F2111),0,$H2111*SUMIFS(Utbytter!$D$6:$D$1005,Utbytter!$A$6:$A$1005,$E2111,Utbytter!$B$6:$B$1005,"&gt;="&amp;$K2111,Utbytter!$B$6:$B$1005,"&lt;="&amp;DATE($G2111,12,31))))</f>
        <v/>
      </c>
      <c r="M2111" s="21" t="str">
        <f t="shared" si="263"/>
        <v/>
      </c>
      <c r="N2111" s="21" t="str">
        <f t="shared" si="258"/>
        <v/>
      </c>
      <c r="O2111" s="21" t="str">
        <f t="shared" si="259"/>
        <v/>
      </c>
      <c r="P2111" s="21" t="str">
        <f t="shared" si="260"/>
        <v/>
      </c>
      <c r="Q2111" s="21" t="str">
        <f t="shared" si="261"/>
        <v/>
      </c>
      <c r="R2111" s="21" t="str">
        <f t="shared" si="262"/>
        <v/>
      </c>
      <c r="S2111" s="7" t="str">
        <f>IF(ROW()-5&lt;=Kontroll!$B$8,1,"")</f>
        <v/>
      </c>
    </row>
    <row r="2112" spans="1:19" x14ac:dyDescent="0.2">
      <c r="A2112" s="7" t="str">
        <f t="shared" si="256"/>
        <v/>
      </c>
      <c r="B2112" s="7" t="str">
        <f>IF($S2112="","",INT(($A2112-1)/Kontroll!$B$6)+1)</f>
        <v/>
      </c>
      <c r="C2112" s="7" t="str">
        <f>IF($S2112="","",MOD($A2112-1,Kontroll!$B$6)+1)</f>
        <v/>
      </c>
      <c r="D2112" s="15" t="str">
        <f>IF($S2112="","",INDEX(Transjer!$A$6:$A$125,$B2112))</f>
        <v/>
      </c>
      <c r="E2112" s="15" t="str">
        <f>IF($S2112="","",INDEX(Transjer!$B$6:$B$125,$B2112))</f>
        <v/>
      </c>
      <c r="F2112" s="16" t="str">
        <f>IF($S2112="","",INDEX(Transjer!$C$6:$C$125,$B2112))</f>
        <v/>
      </c>
      <c r="G2112" s="17" t="str">
        <f>IF($S2112="","",INDEX(Skjermingsrenter!$A$6:$A$35,$C2112))</f>
        <v/>
      </c>
      <c r="H2112" s="18" t="str">
        <f>IF($S2112="","",INDEX(Transjer!$D$6:$D$125,$B2112))</f>
        <v/>
      </c>
      <c r="I2112" s="18" t="str">
        <f>IF($S2112="","",INDEX(Transjer!$E$6:$E$125,$B2112))</f>
        <v/>
      </c>
      <c r="J2112" s="19" t="str">
        <f>IF($S2112="","",INDEX(Skjermingsrenter!$B$6:$B$35,$C2112))</f>
        <v/>
      </c>
      <c r="K2112" s="20" t="str">
        <f t="shared" si="257"/>
        <v/>
      </c>
      <c r="L2112" s="21" t="str">
        <f>IF($S2112="","",IF($G2112&lt;YEAR($F2112),0,$H2112*SUMIFS(Utbytter!$D$6:$D$1005,Utbytter!$A$6:$A$1005,$E2112,Utbytter!$B$6:$B$1005,"&gt;="&amp;$K2112,Utbytter!$B$6:$B$1005,"&lt;="&amp;DATE($G2112,12,31))))</f>
        <v/>
      </c>
      <c r="M2112" s="21" t="str">
        <f t="shared" si="263"/>
        <v/>
      </c>
      <c r="N2112" s="21" t="str">
        <f t="shared" si="258"/>
        <v/>
      </c>
      <c r="O2112" s="21" t="str">
        <f t="shared" si="259"/>
        <v/>
      </c>
      <c r="P2112" s="21" t="str">
        <f t="shared" si="260"/>
        <v/>
      </c>
      <c r="Q2112" s="21" t="str">
        <f t="shared" si="261"/>
        <v/>
      </c>
      <c r="R2112" s="21" t="str">
        <f t="shared" si="262"/>
        <v/>
      </c>
      <c r="S2112" s="7" t="str">
        <f>IF(ROW()-5&lt;=Kontroll!$B$8,1,"")</f>
        <v/>
      </c>
    </row>
    <row r="2113" spans="1:19" x14ac:dyDescent="0.2">
      <c r="A2113" s="7" t="str">
        <f t="shared" si="256"/>
        <v/>
      </c>
      <c r="B2113" s="7" t="str">
        <f>IF($S2113="","",INT(($A2113-1)/Kontroll!$B$6)+1)</f>
        <v/>
      </c>
      <c r="C2113" s="7" t="str">
        <f>IF($S2113="","",MOD($A2113-1,Kontroll!$B$6)+1)</f>
        <v/>
      </c>
      <c r="D2113" s="15" t="str">
        <f>IF($S2113="","",INDEX(Transjer!$A$6:$A$125,$B2113))</f>
        <v/>
      </c>
      <c r="E2113" s="15" t="str">
        <f>IF($S2113="","",INDEX(Transjer!$B$6:$B$125,$B2113))</f>
        <v/>
      </c>
      <c r="F2113" s="16" t="str">
        <f>IF($S2113="","",INDEX(Transjer!$C$6:$C$125,$B2113))</f>
        <v/>
      </c>
      <c r="G2113" s="17" t="str">
        <f>IF($S2113="","",INDEX(Skjermingsrenter!$A$6:$A$35,$C2113))</f>
        <v/>
      </c>
      <c r="H2113" s="18" t="str">
        <f>IF($S2113="","",INDEX(Transjer!$D$6:$D$125,$B2113))</f>
        <v/>
      </c>
      <c r="I2113" s="18" t="str">
        <f>IF($S2113="","",INDEX(Transjer!$E$6:$E$125,$B2113))</f>
        <v/>
      </c>
      <c r="J2113" s="19" t="str">
        <f>IF($S2113="","",INDEX(Skjermingsrenter!$B$6:$B$35,$C2113))</f>
        <v/>
      </c>
      <c r="K2113" s="20" t="str">
        <f t="shared" si="257"/>
        <v/>
      </c>
      <c r="L2113" s="21" t="str">
        <f>IF($S2113="","",IF($G2113&lt;YEAR($F2113),0,$H2113*SUMIFS(Utbytter!$D$6:$D$1005,Utbytter!$A$6:$A$1005,$E2113,Utbytter!$B$6:$B$1005,"&gt;="&amp;$K2113,Utbytter!$B$6:$B$1005,"&lt;="&amp;DATE($G2113,12,31))))</f>
        <v/>
      </c>
      <c r="M2113" s="21" t="str">
        <f t="shared" si="263"/>
        <v/>
      </c>
      <c r="N2113" s="21" t="str">
        <f t="shared" si="258"/>
        <v/>
      </c>
      <c r="O2113" s="21" t="str">
        <f t="shared" si="259"/>
        <v/>
      </c>
      <c r="P2113" s="21" t="str">
        <f t="shared" si="260"/>
        <v/>
      </c>
      <c r="Q2113" s="21" t="str">
        <f t="shared" si="261"/>
        <v/>
      </c>
      <c r="R2113" s="21" t="str">
        <f t="shared" si="262"/>
        <v/>
      </c>
      <c r="S2113" s="7" t="str">
        <f>IF(ROW()-5&lt;=Kontroll!$B$8,1,"")</f>
        <v/>
      </c>
    </row>
    <row r="2114" spans="1:19" x14ac:dyDescent="0.2">
      <c r="A2114" s="7" t="str">
        <f t="shared" si="256"/>
        <v/>
      </c>
      <c r="B2114" s="7" t="str">
        <f>IF($S2114="","",INT(($A2114-1)/Kontroll!$B$6)+1)</f>
        <v/>
      </c>
      <c r="C2114" s="7" t="str">
        <f>IF($S2114="","",MOD($A2114-1,Kontroll!$B$6)+1)</f>
        <v/>
      </c>
      <c r="D2114" s="15" t="str">
        <f>IF($S2114="","",INDEX(Transjer!$A$6:$A$125,$B2114))</f>
        <v/>
      </c>
      <c r="E2114" s="15" t="str">
        <f>IF($S2114="","",INDEX(Transjer!$B$6:$B$125,$B2114))</f>
        <v/>
      </c>
      <c r="F2114" s="16" t="str">
        <f>IF($S2114="","",INDEX(Transjer!$C$6:$C$125,$B2114))</f>
        <v/>
      </c>
      <c r="G2114" s="17" t="str">
        <f>IF($S2114="","",INDEX(Skjermingsrenter!$A$6:$A$35,$C2114))</f>
        <v/>
      </c>
      <c r="H2114" s="18" t="str">
        <f>IF($S2114="","",INDEX(Transjer!$D$6:$D$125,$B2114))</f>
        <v/>
      </c>
      <c r="I2114" s="18" t="str">
        <f>IF($S2114="","",INDEX(Transjer!$E$6:$E$125,$B2114))</f>
        <v/>
      </c>
      <c r="J2114" s="19" t="str">
        <f>IF($S2114="","",INDEX(Skjermingsrenter!$B$6:$B$35,$C2114))</f>
        <v/>
      </c>
      <c r="K2114" s="20" t="str">
        <f t="shared" si="257"/>
        <v/>
      </c>
      <c r="L2114" s="21" t="str">
        <f>IF($S2114="","",IF($G2114&lt;YEAR($F2114),0,$H2114*SUMIFS(Utbytter!$D$6:$D$1005,Utbytter!$A$6:$A$1005,$E2114,Utbytter!$B$6:$B$1005,"&gt;="&amp;$K2114,Utbytter!$B$6:$B$1005,"&lt;="&amp;DATE($G2114,12,31))))</f>
        <v/>
      </c>
      <c r="M2114" s="21" t="str">
        <f t="shared" si="263"/>
        <v/>
      </c>
      <c r="N2114" s="21" t="str">
        <f t="shared" si="258"/>
        <v/>
      </c>
      <c r="O2114" s="21" t="str">
        <f t="shared" si="259"/>
        <v/>
      </c>
      <c r="P2114" s="21" t="str">
        <f t="shared" si="260"/>
        <v/>
      </c>
      <c r="Q2114" s="21" t="str">
        <f t="shared" si="261"/>
        <v/>
      </c>
      <c r="R2114" s="21" t="str">
        <f t="shared" si="262"/>
        <v/>
      </c>
      <c r="S2114" s="7" t="str">
        <f>IF(ROW()-5&lt;=Kontroll!$B$8,1,"")</f>
        <v/>
      </c>
    </row>
    <row r="2115" spans="1:19" x14ac:dyDescent="0.2">
      <c r="A2115" s="7" t="str">
        <f t="shared" si="256"/>
        <v/>
      </c>
      <c r="B2115" s="7" t="str">
        <f>IF($S2115="","",INT(($A2115-1)/Kontroll!$B$6)+1)</f>
        <v/>
      </c>
      <c r="C2115" s="7" t="str">
        <f>IF($S2115="","",MOD($A2115-1,Kontroll!$B$6)+1)</f>
        <v/>
      </c>
      <c r="D2115" s="15" t="str">
        <f>IF($S2115="","",INDEX(Transjer!$A$6:$A$125,$B2115))</f>
        <v/>
      </c>
      <c r="E2115" s="15" t="str">
        <f>IF($S2115="","",INDEX(Transjer!$B$6:$B$125,$B2115))</f>
        <v/>
      </c>
      <c r="F2115" s="16" t="str">
        <f>IF($S2115="","",INDEX(Transjer!$C$6:$C$125,$B2115))</f>
        <v/>
      </c>
      <c r="G2115" s="17" t="str">
        <f>IF($S2115="","",INDEX(Skjermingsrenter!$A$6:$A$35,$C2115))</f>
        <v/>
      </c>
      <c r="H2115" s="18" t="str">
        <f>IF($S2115="","",INDEX(Transjer!$D$6:$D$125,$B2115))</f>
        <v/>
      </c>
      <c r="I2115" s="18" t="str">
        <f>IF($S2115="","",INDEX(Transjer!$E$6:$E$125,$B2115))</f>
        <v/>
      </c>
      <c r="J2115" s="19" t="str">
        <f>IF($S2115="","",INDEX(Skjermingsrenter!$B$6:$B$35,$C2115))</f>
        <v/>
      </c>
      <c r="K2115" s="20" t="str">
        <f t="shared" si="257"/>
        <v/>
      </c>
      <c r="L2115" s="21" t="str">
        <f>IF($S2115="","",IF($G2115&lt;YEAR($F2115),0,$H2115*SUMIFS(Utbytter!$D$6:$D$1005,Utbytter!$A$6:$A$1005,$E2115,Utbytter!$B$6:$B$1005,"&gt;="&amp;$K2115,Utbytter!$B$6:$B$1005,"&lt;="&amp;DATE($G2115,12,31))))</f>
        <v/>
      </c>
      <c r="M2115" s="21" t="str">
        <f t="shared" si="263"/>
        <v/>
      </c>
      <c r="N2115" s="21" t="str">
        <f t="shared" si="258"/>
        <v/>
      </c>
      <c r="O2115" s="21" t="str">
        <f t="shared" si="259"/>
        <v/>
      </c>
      <c r="P2115" s="21" t="str">
        <f t="shared" si="260"/>
        <v/>
      </c>
      <c r="Q2115" s="21" t="str">
        <f t="shared" si="261"/>
        <v/>
      </c>
      <c r="R2115" s="21" t="str">
        <f t="shared" si="262"/>
        <v/>
      </c>
      <c r="S2115" s="7" t="str">
        <f>IF(ROW()-5&lt;=Kontroll!$B$8,1,"")</f>
        <v/>
      </c>
    </row>
    <row r="2116" spans="1:19" x14ac:dyDescent="0.2">
      <c r="A2116" s="7" t="str">
        <f t="shared" si="256"/>
        <v/>
      </c>
      <c r="B2116" s="7" t="str">
        <f>IF($S2116="","",INT(($A2116-1)/Kontroll!$B$6)+1)</f>
        <v/>
      </c>
      <c r="C2116" s="7" t="str">
        <f>IF($S2116="","",MOD($A2116-1,Kontroll!$B$6)+1)</f>
        <v/>
      </c>
      <c r="D2116" s="15" t="str">
        <f>IF($S2116="","",INDEX(Transjer!$A$6:$A$125,$B2116))</f>
        <v/>
      </c>
      <c r="E2116" s="15" t="str">
        <f>IF($S2116="","",INDEX(Transjer!$B$6:$B$125,$B2116))</f>
        <v/>
      </c>
      <c r="F2116" s="16" t="str">
        <f>IF($S2116="","",INDEX(Transjer!$C$6:$C$125,$B2116))</f>
        <v/>
      </c>
      <c r="G2116" s="17" t="str">
        <f>IF($S2116="","",INDEX(Skjermingsrenter!$A$6:$A$35,$C2116))</f>
        <v/>
      </c>
      <c r="H2116" s="18" t="str">
        <f>IF($S2116="","",INDEX(Transjer!$D$6:$D$125,$B2116))</f>
        <v/>
      </c>
      <c r="I2116" s="18" t="str">
        <f>IF($S2116="","",INDEX(Transjer!$E$6:$E$125,$B2116))</f>
        <v/>
      </c>
      <c r="J2116" s="19" t="str">
        <f>IF($S2116="","",INDEX(Skjermingsrenter!$B$6:$B$35,$C2116))</f>
        <v/>
      </c>
      <c r="K2116" s="20" t="str">
        <f t="shared" si="257"/>
        <v/>
      </c>
      <c r="L2116" s="21" t="str">
        <f>IF($S2116="","",IF($G2116&lt;YEAR($F2116),0,$H2116*SUMIFS(Utbytter!$D$6:$D$1005,Utbytter!$A$6:$A$1005,$E2116,Utbytter!$B$6:$B$1005,"&gt;="&amp;$K2116,Utbytter!$B$6:$B$1005,"&lt;="&amp;DATE($G2116,12,31))))</f>
        <v/>
      </c>
      <c r="M2116" s="21" t="str">
        <f t="shared" si="263"/>
        <v/>
      </c>
      <c r="N2116" s="21" t="str">
        <f t="shared" si="258"/>
        <v/>
      </c>
      <c r="O2116" s="21" t="str">
        <f t="shared" si="259"/>
        <v/>
      </c>
      <c r="P2116" s="21" t="str">
        <f t="shared" si="260"/>
        <v/>
      </c>
      <c r="Q2116" s="21" t="str">
        <f t="shared" si="261"/>
        <v/>
      </c>
      <c r="R2116" s="21" t="str">
        <f t="shared" si="262"/>
        <v/>
      </c>
      <c r="S2116" s="7" t="str">
        <f>IF(ROW()-5&lt;=Kontroll!$B$8,1,"")</f>
        <v/>
      </c>
    </row>
    <row r="2117" spans="1:19" x14ac:dyDescent="0.2">
      <c r="A2117" s="7" t="str">
        <f t="shared" si="256"/>
        <v/>
      </c>
      <c r="B2117" s="7" t="str">
        <f>IF($S2117="","",INT(($A2117-1)/Kontroll!$B$6)+1)</f>
        <v/>
      </c>
      <c r="C2117" s="7" t="str">
        <f>IF($S2117="","",MOD($A2117-1,Kontroll!$B$6)+1)</f>
        <v/>
      </c>
      <c r="D2117" s="15" t="str">
        <f>IF($S2117="","",INDEX(Transjer!$A$6:$A$125,$B2117))</f>
        <v/>
      </c>
      <c r="E2117" s="15" t="str">
        <f>IF($S2117="","",INDEX(Transjer!$B$6:$B$125,$B2117))</f>
        <v/>
      </c>
      <c r="F2117" s="16" t="str">
        <f>IF($S2117="","",INDEX(Transjer!$C$6:$C$125,$B2117))</f>
        <v/>
      </c>
      <c r="G2117" s="17" t="str">
        <f>IF($S2117="","",INDEX(Skjermingsrenter!$A$6:$A$35,$C2117))</f>
        <v/>
      </c>
      <c r="H2117" s="18" t="str">
        <f>IF($S2117="","",INDEX(Transjer!$D$6:$D$125,$B2117))</f>
        <v/>
      </c>
      <c r="I2117" s="18" t="str">
        <f>IF($S2117="","",INDEX(Transjer!$E$6:$E$125,$B2117))</f>
        <v/>
      </c>
      <c r="J2117" s="19" t="str">
        <f>IF($S2117="","",INDEX(Skjermingsrenter!$B$6:$B$35,$C2117))</f>
        <v/>
      </c>
      <c r="K2117" s="20" t="str">
        <f t="shared" si="257"/>
        <v/>
      </c>
      <c r="L2117" s="21" t="str">
        <f>IF($S2117="","",IF($G2117&lt;YEAR($F2117),0,$H2117*SUMIFS(Utbytter!$D$6:$D$1005,Utbytter!$A$6:$A$1005,$E2117,Utbytter!$B$6:$B$1005,"&gt;="&amp;$K2117,Utbytter!$B$6:$B$1005,"&lt;="&amp;DATE($G2117,12,31))))</f>
        <v/>
      </c>
      <c r="M2117" s="21" t="str">
        <f t="shared" si="263"/>
        <v/>
      </c>
      <c r="N2117" s="21" t="str">
        <f t="shared" si="258"/>
        <v/>
      </c>
      <c r="O2117" s="21" t="str">
        <f t="shared" si="259"/>
        <v/>
      </c>
      <c r="P2117" s="21" t="str">
        <f t="shared" si="260"/>
        <v/>
      </c>
      <c r="Q2117" s="21" t="str">
        <f t="shared" si="261"/>
        <v/>
      </c>
      <c r="R2117" s="21" t="str">
        <f t="shared" si="262"/>
        <v/>
      </c>
      <c r="S2117" s="7" t="str">
        <f>IF(ROW()-5&lt;=Kontroll!$B$8,1,"")</f>
        <v/>
      </c>
    </row>
    <row r="2118" spans="1:19" x14ac:dyDescent="0.2">
      <c r="A2118" s="7" t="str">
        <f t="shared" ref="A2118:A2181" si="264">IF($S2118="","",ROW()-5)</f>
        <v/>
      </c>
      <c r="B2118" s="7" t="str">
        <f>IF($S2118="","",INT(($A2118-1)/Kontroll!$B$6)+1)</f>
        <v/>
      </c>
      <c r="C2118" s="7" t="str">
        <f>IF($S2118="","",MOD($A2118-1,Kontroll!$B$6)+1)</f>
        <v/>
      </c>
      <c r="D2118" s="15" t="str">
        <f>IF($S2118="","",INDEX(Transjer!$A$6:$A$125,$B2118))</f>
        <v/>
      </c>
      <c r="E2118" s="15" t="str">
        <f>IF($S2118="","",INDEX(Transjer!$B$6:$B$125,$B2118))</f>
        <v/>
      </c>
      <c r="F2118" s="16" t="str">
        <f>IF($S2118="","",INDEX(Transjer!$C$6:$C$125,$B2118))</f>
        <v/>
      </c>
      <c r="G2118" s="17" t="str">
        <f>IF($S2118="","",INDEX(Skjermingsrenter!$A$6:$A$35,$C2118))</f>
        <v/>
      </c>
      <c r="H2118" s="18" t="str">
        <f>IF($S2118="","",INDEX(Transjer!$D$6:$D$125,$B2118))</f>
        <v/>
      </c>
      <c r="I2118" s="18" t="str">
        <f>IF($S2118="","",INDEX(Transjer!$E$6:$E$125,$B2118))</f>
        <v/>
      </c>
      <c r="J2118" s="19" t="str">
        <f>IF($S2118="","",INDEX(Skjermingsrenter!$B$6:$B$35,$C2118))</f>
        <v/>
      </c>
      <c r="K2118" s="20" t="str">
        <f t="shared" ref="K2118:K2181" si="265">IF($S2118="","",MAX(DATE($G2118,1,1),$F2118))</f>
        <v/>
      </c>
      <c r="L2118" s="21" t="str">
        <f>IF($S2118="","",IF($G2118&lt;YEAR($F2118),0,$H2118*SUMIFS(Utbytter!$D$6:$D$1005,Utbytter!$A$6:$A$1005,$E2118,Utbytter!$B$6:$B$1005,"&gt;="&amp;$K2118,Utbytter!$B$6:$B$1005,"&lt;="&amp;DATE($G2118,12,31))))</f>
        <v/>
      </c>
      <c r="M2118" s="21" t="str">
        <f t="shared" si="263"/>
        <v/>
      </c>
      <c r="N2118" s="21" t="str">
        <f t="shared" ref="N2118:N2181" si="266">IF($S2118="","",IF($F2118&lt;=DATE($G2118,12,31),($I2118+$M2118)*$J2118,0))</f>
        <v/>
      </c>
      <c r="O2118" s="21" t="str">
        <f t="shared" ref="O2118:O2181" si="267">IF($S2118="","",$M2118+$N2118)</f>
        <v/>
      </c>
      <c r="P2118" s="21" t="str">
        <f t="shared" ref="P2118:P2181" si="268">IF($S2118="","",MIN($L2118,$O2118))</f>
        <v/>
      </c>
      <c r="Q2118" s="21" t="str">
        <f t="shared" ref="Q2118:Q2181" si="269">IF($S2118="","",$O2118-$P2118)</f>
        <v/>
      </c>
      <c r="R2118" s="21" t="str">
        <f t="shared" ref="R2118:R2181" si="270">IF($S2118="","",$L2118-$P2118)</f>
        <v/>
      </c>
      <c r="S2118" s="7" t="str">
        <f>IF(ROW()-5&lt;=Kontroll!$B$8,1,"")</f>
        <v/>
      </c>
    </row>
    <row r="2119" spans="1:19" x14ac:dyDescent="0.2">
      <c r="A2119" s="7" t="str">
        <f t="shared" si="264"/>
        <v/>
      </c>
      <c r="B2119" s="7" t="str">
        <f>IF($S2119="","",INT(($A2119-1)/Kontroll!$B$6)+1)</f>
        <v/>
      </c>
      <c r="C2119" s="7" t="str">
        <f>IF($S2119="","",MOD($A2119-1,Kontroll!$B$6)+1)</f>
        <v/>
      </c>
      <c r="D2119" s="15" t="str">
        <f>IF($S2119="","",INDEX(Transjer!$A$6:$A$125,$B2119))</f>
        <v/>
      </c>
      <c r="E2119" s="15" t="str">
        <f>IF($S2119="","",INDEX(Transjer!$B$6:$B$125,$B2119))</f>
        <v/>
      </c>
      <c r="F2119" s="16" t="str">
        <f>IF($S2119="","",INDEX(Transjer!$C$6:$C$125,$B2119))</f>
        <v/>
      </c>
      <c r="G2119" s="17" t="str">
        <f>IF($S2119="","",INDEX(Skjermingsrenter!$A$6:$A$35,$C2119))</f>
        <v/>
      </c>
      <c r="H2119" s="18" t="str">
        <f>IF($S2119="","",INDEX(Transjer!$D$6:$D$125,$B2119))</f>
        <v/>
      </c>
      <c r="I2119" s="18" t="str">
        <f>IF($S2119="","",INDEX(Transjer!$E$6:$E$125,$B2119))</f>
        <v/>
      </c>
      <c r="J2119" s="19" t="str">
        <f>IF($S2119="","",INDEX(Skjermingsrenter!$B$6:$B$35,$C2119))</f>
        <v/>
      </c>
      <c r="K2119" s="20" t="str">
        <f t="shared" si="265"/>
        <v/>
      </c>
      <c r="L2119" s="21" t="str">
        <f>IF($S2119="","",IF($G2119&lt;YEAR($F2119),0,$H2119*SUMIFS(Utbytter!$D$6:$D$1005,Utbytter!$A$6:$A$1005,$E2119,Utbytter!$B$6:$B$1005,"&gt;="&amp;$K2119,Utbytter!$B$6:$B$1005,"&lt;="&amp;DATE($G2119,12,31))))</f>
        <v/>
      </c>
      <c r="M2119" s="21" t="str">
        <f t="shared" ref="M2119:M2182" si="271">IF($S2119="","",IF($C2119=1,0,IF($D2119=$D2118,$Q2118,0)))</f>
        <v/>
      </c>
      <c r="N2119" s="21" t="str">
        <f t="shared" si="266"/>
        <v/>
      </c>
      <c r="O2119" s="21" t="str">
        <f t="shared" si="267"/>
        <v/>
      </c>
      <c r="P2119" s="21" t="str">
        <f t="shared" si="268"/>
        <v/>
      </c>
      <c r="Q2119" s="21" t="str">
        <f t="shared" si="269"/>
        <v/>
      </c>
      <c r="R2119" s="21" t="str">
        <f t="shared" si="270"/>
        <v/>
      </c>
      <c r="S2119" s="7" t="str">
        <f>IF(ROW()-5&lt;=Kontroll!$B$8,1,"")</f>
        <v/>
      </c>
    </row>
    <row r="2120" spans="1:19" x14ac:dyDescent="0.2">
      <c r="A2120" s="7" t="str">
        <f t="shared" si="264"/>
        <v/>
      </c>
      <c r="B2120" s="7" t="str">
        <f>IF($S2120="","",INT(($A2120-1)/Kontroll!$B$6)+1)</f>
        <v/>
      </c>
      <c r="C2120" s="7" t="str">
        <f>IF($S2120="","",MOD($A2120-1,Kontroll!$B$6)+1)</f>
        <v/>
      </c>
      <c r="D2120" s="15" t="str">
        <f>IF($S2120="","",INDEX(Transjer!$A$6:$A$125,$B2120))</f>
        <v/>
      </c>
      <c r="E2120" s="15" t="str">
        <f>IF($S2120="","",INDEX(Transjer!$B$6:$B$125,$B2120))</f>
        <v/>
      </c>
      <c r="F2120" s="16" t="str">
        <f>IF($S2120="","",INDEX(Transjer!$C$6:$C$125,$B2120))</f>
        <v/>
      </c>
      <c r="G2120" s="17" t="str">
        <f>IF($S2120="","",INDEX(Skjermingsrenter!$A$6:$A$35,$C2120))</f>
        <v/>
      </c>
      <c r="H2120" s="18" t="str">
        <f>IF($S2120="","",INDEX(Transjer!$D$6:$D$125,$B2120))</f>
        <v/>
      </c>
      <c r="I2120" s="18" t="str">
        <f>IF($S2120="","",INDEX(Transjer!$E$6:$E$125,$B2120))</f>
        <v/>
      </c>
      <c r="J2120" s="19" t="str">
        <f>IF($S2120="","",INDEX(Skjermingsrenter!$B$6:$B$35,$C2120))</f>
        <v/>
      </c>
      <c r="K2120" s="20" t="str">
        <f t="shared" si="265"/>
        <v/>
      </c>
      <c r="L2120" s="21" t="str">
        <f>IF($S2120="","",IF($G2120&lt;YEAR($F2120),0,$H2120*SUMIFS(Utbytter!$D$6:$D$1005,Utbytter!$A$6:$A$1005,$E2120,Utbytter!$B$6:$B$1005,"&gt;="&amp;$K2120,Utbytter!$B$6:$B$1005,"&lt;="&amp;DATE($G2120,12,31))))</f>
        <v/>
      </c>
      <c r="M2120" s="21" t="str">
        <f t="shared" si="271"/>
        <v/>
      </c>
      <c r="N2120" s="21" t="str">
        <f t="shared" si="266"/>
        <v/>
      </c>
      <c r="O2120" s="21" t="str">
        <f t="shared" si="267"/>
        <v/>
      </c>
      <c r="P2120" s="21" t="str">
        <f t="shared" si="268"/>
        <v/>
      </c>
      <c r="Q2120" s="21" t="str">
        <f t="shared" si="269"/>
        <v/>
      </c>
      <c r="R2120" s="21" t="str">
        <f t="shared" si="270"/>
        <v/>
      </c>
      <c r="S2120" s="7" t="str">
        <f>IF(ROW()-5&lt;=Kontroll!$B$8,1,"")</f>
        <v/>
      </c>
    </row>
    <row r="2121" spans="1:19" x14ac:dyDescent="0.2">
      <c r="A2121" s="7" t="str">
        <f t="shared" si="264"/>
        <v/>
      </c>
      <c r="B2121" s="7" t="str">
        <f>IF($S2121="","",INT(($A2121-1)/Kontroll!$B$6)+1)</f>
        <v/>
      </c>
      <c r="C2121" s="7" t="str">
        <f>IF($S2121="","",MOD($A2121-1,Kontroll!$B$6)+1)</f>
        <v/>
      </c>
      <c r="D2121" s="15" t="str">
        <f>IF($S2121="","",INDEX(Transjer!$A$6:$A$125,$B2121))</f>
        <v/>
      </c>
      <c r="E2121" s="15" t="str">
        <f>IF($S2121="","",INDEX(Transjer!$B$6:$B$125,$B2121))</f>
        <v/>
      </c>
      <c r="F2121" s="16" t="str">
        <f>IF($S2121="","",INDEX(Transjer!$C$6:$C$125,$B2121))</f>
        <v/>
      </c>
      <c r="G2121" s="17" t="str">
        <f>IF($S2121="","",INDEX(Skjermingsrenter!$A$6:$A$35,$C2121))</f>
        <v/>
      </c>
      <c r="H2121" s="18" t="str">
        <f>IF($S2121="","",INDEX(Transjer!$D$6:$D$125,$B2121))</f>
        <v/>
      </c>
      <c r="I2121" s="18" t="str">
        <f>IF($S2121="","",INDEX(Transjer!$E$6:$E$125,$B2121))</f>
        <v/>
      </c>
      <c r="J2121" s="19" t="str">
        <f>IF($S2121="","",INDEX(Skjermingsrenter!$B$6:$B$35,$C2121))</f>
        <v/>
      </c>
      <c r="K2121" s="20" t="str">
        <f t="shared" si="265"/>
        <v/>
      </c>
      <c r="L2121" s="21" t="str">
        <f>IF($S2121="","",IF($G2121&lt;YEAR($F2121),0,$H2121*SUMIFS(Utbytter!$D$6:$D$1005,Utbytter!$A$6:$A$1005,$E2121,Utbytter!$B$6:$B$1005,"&gt;="&amp;$K2121,Utbytter!$B$6:$B$1005,"&lt;="&amp;DATE($G2121,12,31))))</f>
        <v/>
      </c>
      <c r="M2121" s="21" t="str">
        <f t="shared" si="271"/>
        <v/>
      </c>
      <c r="N2121" s="21" t="str">
        <f t="shared" si="266"/>
        <v/>
      </c>
      <c r="O2121" s="21" t="str">
        <f t="shared" si="267"/>
        <v/>
      </c>
      <c r="P2121" s="21" t="str">
        <f t="shared" si="268"/>
        <v/>
      </c>
      <c r="Q2121" s="21" t="str">
        <f t="shared" si="269"/>
        <v/>
      </c>
      <c r="R2121" s="21" t="str">
        <f t="shared" si="270"/>
        <v/>
      </c>
      <c r="S2121" s="7" t="str">
        <f>IF(ROW()-5&lt;=Kontroll!$B$8,1,"")</f>
        <v/>
      </c>
    </row>
    <row r="2122" spans="1:19" x14ac:dyDescent="0.2">
      <c r="A2122" s="7" t="str">
        <f t="shared" si="264"/>
        <v/>
      </c>
      <c r="B2122" s="7" t="str">
        <f>IF($S2122="","",INT(($A2122-1)/Kontroll!$B$6)+1)</f>
        <v/>
      </c>
      <c r="C2122" s="7" t="str">
        <f>IF($S2122="","",MOD($A2122-1,Kontroll!$B$6)+1)</f>
        <v/>
      </c>
      <c r="D2122" s="15" t="str">
        <f>IF($S2122="","",INDEX(Transjer!$A$6:$A$125,$B2122))</f>
        <v/>
      </c>
      <c r="E2122" s="15" t="str">
        <f>IF($S2122="","",INDEX(Transjer!$B$6:$B$125,$B2122))</f>
        <v/>
      </c>
      <c r="F2122" s="16" t="str">
        <f>IF($S2122="","",INDEX(Transjer!$C$6:$C$125,$B2122))</f>
        <v/>
      </c>
      <c r="G2122" s="17" t="str">
        <f>IF($S2122="","",INDEX(Skjermingsrenter!$A$6:$A$35,$C2122))</f>
        <v/>
      </c>
      <c r="H2122" s="18" t="str">
        <f>IF($S2122="","",INDEX(Transjer!$D$6:$D$125,$B2122))</f>
        <v/>
      </c>
      <c r="I2122" s="18" t="str">
        <f>IF($S2122="","",INDEX(Transjer!$E$6:$E$125,$B2122))</f>
        <v/>
      </c>
      <c r="J2122" s="19" t="str">
        <f>IF($S2122="","",INDEX(Skjermingsrenter!$B$6:$B$35,$C2122))</f>
        <v/>
      </c>
      <c r="K2122" s="20" t="str">
        <f t="shared" si="265"/>
        <v/>
      </c>
      <c r="L2122" s="21" t="str">
        <f>IF($S2122="","",IF($G2122&lt;YEAR($F2122),0,$H2122*SUMIFS(Utbytter!$D$6:$D$1005,Utbytter!$A$6:$A$1005,$E2122,Utbytter!$B$6:$B$1005,"&gt;="&amp;$K2122,Utbytter!$B$6:$B$1005,"&lt;="&amp;DATE($G2122,12,31))))</f>
        <v/>
      </c>
      <c r="M2122" s="21" t="str">
        <f t="shared" si="271"/>
        <v/>
      </c>
      <c r="N2122" s="21" t="str">
        <f t="shared" si="266"/>
        <v/>
      </c>
      <c r="O2122" s="21" t="str">
        <f t="shared" si="267"/>
        <v/>
      </c>
      <c r="P2122" s="21" t="str">
        <f t="shared" si="268"/>
        <v/>
      </c>
      <c r="Q2122" s="21" t="str">
        <f t="shared" si="269"/>
        <v/>
      </c>
      <c r="R2122" s="21" t="str">
        <f t="shared" si="270"/>
        <v/>
      </c>
      <c r="S2122" s="7" t="str">
        <f>IF(ROW()-5&lt;=Kontroll!$B$8,1,"")</f>
        <v/>
      </c>
    </row>
    <row r="2123" spans="1:19" x14ac:dyDescent="0.2">
      <c r="A2123" s="7" t="str">
        <f t="shared" si="264"/>
        <v/>
      </c>
      <c r="B2123" s="7" t="str">
        <f>IF($S2123="","",INT(($A2123-1)/Kontroll!$B$6)+1)</f>
        <v/>
      </c>
      <c r="C2123" s="7" t="str">
        <f>IF($S2123="","",MOD($A2123-1,Kontroll!$B$6)+1)</f>
        <v/>
      </c>
      <c r="D2123" s="15" t="str">
        <f>IF($S2123="","",INDEX(Transjer!$A$6:$A$125,$B2123))</f>
        <v/>
      </c>
      <c r="E2123" s="15" t="str">
        <f>IF($S2123="","",INDEX(Transjer!$B$6:$B$125,$B2123))</f>
        <v/>
      </c>
      <c r="F2123" s="16" t="str">
        <f>IF($S2123="","",INDEX(Transjer!$C$6:$C$125,$B2123))</f>
        <v/>
      </c>
      <c r="G2123" s="17" t="str">
        <f>IF($S2123="","",INDEX(Skjermingsrenter!$A$6:$A$35,$C2123))</f>
        <v/>
      </c>
      <c r="H2123" s="18" t="str">
        <f>IF($S2123="","",INDEX(Transjer!$D$6:$D$125,$B2123))</f>
        <v/>
      </c>
      <c r="I2123" s="18" t="str">
        <f>IF($S2123="","",INDEX(Transjer!$E$6:$E$125,$B2123))</f>
        <v/>
      </c>
      <c r="J2123" s="19" t="str">
        <f>IF($S2123="","",INDEX(Skjermingsrenter!$B$6:$B$35,$C2123))</f>
        <v/>
      </c>
      <c r="K2123" s="20" t="str">
        <f t="shared" si="265"/>
        <v/>
      </c>
      <c r="L2123" s="21" t="str">
        <f>IF($S2123="","",IF($G2123&lt;YEAR($F2123),0,$H2123*SUMIFS(Utbytter!$D$6:$D$1005,Utbytter!$A$6:$A$1005,$E2123,Utbytter!$B$6:$B$1005,"&gt;="&amp;$K2123,Utbytter!$B$6:$B$1005,"&lt;="&amp;DATE($G2123,12,31))))</f>
        <v/>
      </c>
      <c r="M2123" s="21" t="str">
        <f t="shared" si="271"/>
        <v/>
      </c>
      <c r="N2123" s="21" t="str">
        <f t="shared" si="266"/>
        <v/>
      </c>
      <c r="O2123" s="21" t="str">
        <f t="shared" si="267"/>
        <v/>
      </c>
      <c r="P2123" s="21" t="str">
        <f t="shared" si="268"/>
        <v/>
      </c>
      <c r="Q2123" s="21" t="str">
        <f t="shared" si="269"/>
        <v/>
      </c>
      <c r="R2123" s="21" t="str">
        <f t="shared" si="270"/>
        <v/>
      </c>
      <c r="S2123" s="7" t="str">
        <f>IF(ROW()-5&lt;=Kontroll!$B$8,1,"")</f>
        <v/>
      </c>
    </row>
    <row r="2124" spans="1:19" x14ac:dyDescent="0.2">
      <c r="A2124" s="7" t="str">
        <f t="shared" si="264"/>
        <v/>
      </c>
      <c r="B2124" s="7" t="str">
        <f>IF($S2124="","",INT(($A2124-1)/Kontroll!$B$6)+1)</f>
        <v/>
      </c>
      <c r="C2124" s="7" t="str">
        <f>IF($S2124="","",MOD($A2124-1,Kontroll!$B$6)+1)</f>
        <v/>
      </c>
      <c r="D2124" s="15" t="str">
        <f>IF($S2124="","",INDEX(Transjer!$A$6:$A$125,$B2124))</f>
        <v/>
      </c>
      <c r="E2124" s="15" t="str">
        <f>IF($S2124="","",INDEX(Transjer!$B$6:$B$125,$B2124))</f>
        <v/>
      </c>
      <c r="F2124" s="16" t="str">
        <f>IF($S2124="","",INDEX(Transjer!$C$6:$C$125,$B2124))</f>
        <v/>
      </c>
      <c r="G2124" s="17" t="str">
        <f>IF($S2124="","",INDEX(Skjermingsrenter!$A$6:$A$35,$C2124))</f>
        <v/>
      </c>
      <c r="H2124" s="18" t="str">
        <f>IF($S2124="","",INDEX(Transjer!$D$6:$D$125,$B2124))</f>
        <v/>
      </c>
      <c r="I2124" s="18" t="str">
        <f>IF($S2124="","",INDEX(Transjer!$E$6:$E$125,$B2124))</f>
        <v/>
      </c>
      <c r="J2124" s="19" t="str">
        <f>IF($S2124="","",INDEX(Skjermingsrenter!$B$6:$B$35,$C2124))</f>
        <v/>
      </c>
      <c r="K2124" s="20" t="str">
        <f t="shared" si="265"/>
        <v/>
      </c>
      <c r="L2124" s="21" t="str">
        <f>IF($S2124="","",IF($G2124&lt;YEAR($F2124),0,$H2124*SUMIFS(Utbytter!$D$6:$D$1005,Utbytter!$A$6:$A$1005,$E2124,Utbytter!$B$6:$B$1005,"&gt;="&amp;$K2124,Utbytter!$B$6:$B$1005,"&lt;="&amp;DATE($G2124,12,31))))</f>
        <v/>
      </c>
      <c r="M2124" s="21" t="str">
        <f t="shared" si="271"/>
        <v/>
      </c>
      <c r="N2124" s="21" t="str">
        <f t="shared" si="266"/>
        <v/>
      </c>
      <c r="O2124" s="21" t="str">
        <f t="shared" si="267"/>
        <v/>
      </c>
      <c r="P2124" s="21" t="str">
        <f t="shared" si="268"/>
        <v/>
      </c>
      <c r="Q2124" s="21" t="str">
        <f t="shared" si="269"/>
        <v/>
      </c>
      <c r="R2124" s="21" t="str">
        <f t="shared" si="270"/>
        <v/>
      </c>
      <c r="S2124" s="7" t="str">
        <f>IF(ROW()-5&lt;=Kontroll!$B$8,1,"")</f>
        <v/>
      </c>
    </row>
    <row r="2125" spans="1:19" x14ac:dyDescent="0.2">
      <c r="A2125" s="7" t="str">
        <f t="shared" si="264"/>
        <v/>
      </c>
      <c r="B2125" s="7" t="str">
        <f>IF($S2125="","",INT(($A2125-1)/Kontroll!$B$6)+1)</f>
        <v/>
      </c>
      <c r="C2125" s="7" t="str">
        <f>IF($S2125="","",MOD($A2125-1,Kontroll!$B$6)+1)</f>
        <v/>
      </c>
      <c r="D2125" s="15" t="str">
        <f>IF($S2125="","",INDEX(Transjer!$A$6:$A$125,$B2125))</f>
        <v/>
      </c>
      <c r="E2125" s="15" t="str">
        <f>IF($S2125="","",INDEX(Transjer!$B$6:$B$125,$B2125))</f>
        <v/>
      </c>
      <c r="F2125" s="16" t="str">
        <f>IF($S2125="","",INDEX(Transjer!$C$6:$C$125,$B2125))</f>
        <v/>
      </c>
      <c r="G2125" s="17" t="str">
        <f>IF($S2125="","",INDEX(Skjermingsrenter!$A$6:$A$35,$C2125))</f>
        <v/>
      </c>
      <c r="H2125" s="18" t="str">
        <f>IF($S2125="","",INDEX(Transjer!$D$6:$D$125,$B2125))</f>
        <v/>
      </c>
      <c r="I2125" s="18" t="str">
        <f>IF($S2125="","",INDEX(Transjer!$E$6:$E$125,$B2125))</f>
        <v/>
      </c>
      <c r="J2125" s="19" t="str">
        <f>IF($S2125="","",INDEX(Skjermingsrenter!$B$6:$B$35,$C2125))</f>
        <v/>
      </c>
      <c r="K2125" s="20" t="str">
        <f t="shared" si="265"/>
        <v/>
      </c>
      <c r="L2125" s="21" t="str">
        <f>IF($S2125="","",IF($G2125&lt;YEAR($F2125),0,$H2125*SUMIFS(Utbytter!$D$6:$D$1005,Utbytter!$A$6:$A$1005,$E2125,Utbytter!$B$6:$B$1005,"&gt;="&amp;$K2125,Utbytter!$B$6:$B$1005,"&lt;="&amp;DATE($G2125,12,31))))</f>
        <v/>
      </c>
      <c r="M2125" s="21" t="str">
        <f t="shared" si="271"/>
        <v/>
      </c>
      <c r="N2125" s="21" t="str">
        <f t="shared" si="266"/>
        <v/>
      </c>
      <c r="O2125" s="21" t="str">
        <f t="shared" si="267"/>
        <v/>
      </c>
      <c r="P2125" s="21" t="str">
        <f t="shared" si="268"/>
        <v/>
      </c>
      <c r="Q2125" s="21" t="str">
        <f t="shared" si="269"/>
        <v/>
      </c>
      <c r="R2125" s="21" t="str">
        <f t="shared" si="270"/>
        <v/>
      </c>
      <c r="S2125" s="7" t="str">
        <f>IF(ROW()-5&lt;=Kontroll!$B$8,1,"")</f>
        <v/>
      </c>
    </row>
    <row r="2126" spans="1:19" x14ac:dyDescent="0.2">
      <c r="A2126" s="7" t="str">
        <f t="shared" si="264"/>
        <v/>
      </c>
      <c r="B2126" s="7" t="str">
        <f>IF($S2126="","",INT(($A2126-1)/Kontroll!$B$6)+1)</f>
        <v/>
      </c>
      <c r="C2126" s="7" t="str">
        <f>IF($S2126="","",MOD($A2126-1,Kontroll!$B$6)+1)</f>
        <v/>
      </c>
      <c r="D2126" s="15" t="str">
        <f>IF($S2126="","",INDEX(Transjer!$A$6:$A$125,$B2126))</f>
        <v/>
      </c>
      <c r="E2126" s="15" t="str">
        <f>IF($S2126="","",INDEX(Transjer!$B$6:$B$125,$B2126))</f>
        <v/>
      </c>
      <c r="F2126" s="16" t="str">
        <f>IF($S2126="","",INDEX(Transjer!$C$6:$C$125,$B2126))</f>
        <v/>
      </c>
      <c r="G2126" s="17" t="str">
        <f>IF($S2126="","",INDEX(Skjermingsrenter!$A$6:$A$35,$C2126))</f>
        <v/>
      </c>
      <c r="H2126" s="18" t="str">
        <f>IF($S2126="","",INDEX(Transjer!$D$6:$D$125,$B2126))</f>
        <v/>
      </c>
      <c r="I2126" s="18" t="str">
        <f>IF($S2126="","",INDEX(Transjer!$E$6:$E$125,$B2126))</f>
        <v/>
      </c>
      <c r="J2126" s="19" t="str">
        <f>IF($S2126="","",INDEX(Skjermingsrenter!$B$6:$B$35,$C2126))</f>
        <v/>
      </c>
      <c r="K2126" s="20" t="str">
        <f t="shared" si="265"/>
        <v/>
      </c>
      <c r="L2126" s="21" t="str">
        <f>IF($S2126="","",IF($G2126&lt;YEAR($F2126),0,$H2126*SUMIFS(Utbytter!$D$6:$D$1005,Utbytter!$A$6:$A$1005,$E2126,Utbytter!$B$6:$B$1005,"&gt;="&amp;$K2126,Utbytter!$B$6:$B$1005,"&lt;="&amp;DATE($G2126,12,31))))</f>
        <v/>
      </c>
      <c r="M2126" s="21" t="str">
        <f t="shared" si="271"/>
        <v/>
      </c>
      <c r="N2126" s="21" t="str">
        <f t="shared" si="266"/>
        <v/>
      </c>
      <c r="O2126" s="21" t="str">
        <f t="shared" si="267"/>
        <v/>
      </c>
      <c r="P2126" s="21" t="str">
        <f t="shared" si="268"/>
        <v/>
      </c>
      <c r="Q2126" s="21" t="str">
        <f t="shared" si="269"/>
        <v/>
      </c>
      <c r="R2126" s="21" t="str">
        <f t="shared" si="270"/>
        <v/>
      </c>
      <c r="S2126" s="7" t="str">
        <f>IF(ROW()-5&lt;=Kontroll!$B$8,1,"")</f>
        <v/>
      </c>
    </row>
    <row r="2127" spans="1:19" x14ac:dyDescent="0.2">
      <c r="A2127" s="7" t="str">
        <f t="shared" si="264"/>
        <v/>
      </c>
      <c r="B2127" s="7" t="str">
        <f>IF($S2127="","",INT(($A2127-1)/Kontroll!$B$6)+1)</f>
        <v/>
      </c>
      <c r="C2127" s="7" t="str">
        <f>IF($S2127="","",MOD($A2127-1,Kontroll!$B$6)+1)</f>
        <v/>
      </c>
      <c r="D2127" s="15" t="str">
        <f>IF($S2127="","",INDEX(Transjer!$A$6:$A$125,$B2127))</f>
        <v/>
      </c>
      <c r="E2127" s="15" t="str">
        <f>IF($S2127="","",INDEX(Transjer!$B$6:$B$125,$B2127))</f>
        <v/>
      </c>
      <c r="F2127" s="16" t="str">
        <f>IF($S2127="","",INDEX(Transjer!$C$6:$C$125,$B2127))</f>
        <v/>
      </c>
      <c r="G2127" s="17" t="str">
        <f>IF($S2127="","",INDEX(Skjermingsrenter!$A$6:$A$35,$C2127))</f>
        <v/>
      </c>
      <c r="H2127" s="18" t="str">
        <f>IF($S2127="","",INDEX(Transjer!$D$6:$D$125,$B2127))</f>
        <v/>
      </c>
      <c r="I2127" s="18" t="str">
        <f>IF($S2127="","",INDEX(Transjer!$E$6:$E$125,$B2127))</f>
        <v/>
      </c>
      <c r="J2127" s="19" t="str">
        <f>IF($S2127="","",INDEX(Skjermingsrenter!$B$6:$B$35,$C2127))</f>
        <v/>
      </c>
      <c r="K2127" s="20" t="str">
        <f t="shared" si="265"/>
        <v/>
      </c>
      <c r="L2127" s="21" t="str">
        <f>IF($S2127="","",IF($G2127&lt;YEAR($F2127),0,$H2127*SUMIFS(Utbytter!$D$6:$D$1005,Utbytter!$A$6:$A$1005,$E2127,Utbytter!$B$6:$B$1005,"&gt;="&amp;$K2127,Utbytter!$B$6:$B$1005,"&lt;="&amp;DATE($G2127,12,31))))</f>
        <v/>
      </c>
      <c r="M2127" s="21" t="str">
        <f t="shared" si="271"/>
        <v/>
      </c>
      <c r="N2127" s="21" t="str">
        <f t="shared" si="266"/>
        <v/>
      </c>
      <c r="O2127" s="21" t="str">
        <f t="shared" si="267"/>
        <v/>
      </c>
      <c r="P2127" s="21" t="str">
        <f t="shared" si="268"/>
        <v/>
      </c>
      <c r="Q2127" s="21" t="str">
        <f t="shared" si="269"/>
        <v/>
      </c>
      <c r="R2127" s="21" t="str">
        <f t="shared" si="270"/>
        <v/>
      </c>
      <c r="S2127" s="7" t="str">
        <f>IF(ROW()-5&lt;=Kontroll!$B$8,1,"")</f>
        <v/>
      </c>
    </row>
    <row r="2128" spans="1:19" x14ac:dyDescent="0.2">
      <c r="A2128" s="7" t="str">
        <f t="shared" si="264"/>
        <v/>
      </c>
      <c r="B2128" s="7" t="str">
        <f>IF($S2128="","",INT(($A2128-1)/Kontroll!$B$6)+1)</f>
        <v/>
      </c>
      <c r="C2128" s="7" t="str">
        <f>IF($S2128="","",MOD($A2128-1,Kontroll!$B$6)+1)</f>
        <v/>
      </c>
      <c r="D2128" s="15" t="str">
        <f>IF($S2128="","",INDEX(Transjer!$A$6:$A$125,$B2128))</f>
        <v/>
      </c>
      <c r="E2128" s="15" t="str">
        <f>IF($S2128="","",INDEX(Transjer!$B$6:$B$125,$B2128))</f>
        <v/>
      </c>
      <c r="F2128" s="16" t="str">
        <f>IF($S2128="","",INDEX(Transjer!$C$6:$C$125,$B2128))</f>
        <v/>
      </c>
      <c r="G2128" s="17" t="str">
        <f>IF($S2128="","",INDEX(Skjermingsrenter!$A$6:$A$35,$C2128))</f>
        <v/>
      </c>
      <c r="H2128" s="18" t="str">
        <f>IF($S2128="","",INDEX(Transjer!$D$6:$D$125,$B2128))</f>
        <v/>
      </c>
      <c r="I2128" s="18" t="str">
        <f>IF($S2128="","",INDEX(Transjer!$E$6:$E$125,$B2128))</f>
        <v/>
      </c>
      <c r="J2128" s="19" t="str">
        <f>IF($S2128="","",INDEX(Skjermingsrenter!$B$6:$B$35,$C2128))</f>
        <v/>
      </c>
      <c r="K2128" s="20" t="str">
        <f t="shared" si="265"/>
        <v/>
      </c>
      <c r="L2128" s="21" t="str">
        <f>IF($S2128="","",IF($G2128&lt;YEAR($F2128),0,$H2128*SUMIFS(Utbytter!$D$6:$D$1005,Utbytter!$A$6:$A$1005,$E2128,Utbytter!$B$6:$B$1005,"&gt;="&amp;$K2128,Utbytter!$B$6:$B$1005,"&lt;="&amp;DATE($G2128,12,31))))</f>
        <v/>
      </c>
      <c r="M2128" s="21" t="str">
        <f t="shared" si="271"/>
        <v/>
      </c>
      <c r="N2128" s="21" t="str">
        <f t="shared" si="266"/>
        <v/>
      </c>
      <c r="O2128" s="21" t="str">
        <f t="shared" si="267"/>
        <v/>
      </c>
      <c r="P2128" s="21" t="str">
        <f t="shared" si="268"/>
        <v/>
      </c>
      <c r="Q2128" s="21" t="str">
        <f t="shared" si="269"/>
        <v/>
      </c>
      <c r="R2128" s="21" t="str">
        <f t="shared" si="270"/>
        <v/>
      </c>
      <c r="S2128" s="7" t="str">
        <f>IF(ROW()-5&lt;=Kontroll!$B$8,1,"")</f>
        <v/>
      </c>
    </row>
    <row r="2129" spans="1:19" x14ac:dyDescent="0.2">
      <c r="A2129" s="7" t="str">
        <f t="shared" si="264"/>
        <v/>
      </c>
      <c r="B2129" s="7" t="str">
        <f>IF($S2129="","",INT(($A2129-1)/Kontroll!$B$6)+1)</f>
        <v/>
      </c>
      <c r="C2129" s="7" t="str">
        <f>IF($S2129="","",MOD($A2129-1,Kontroll!$B$6)+1)</f>
        <v/>
      </c>
      <c r="D2129" s="15" t="str">
        <f>IF($S2129="","",INDEX(Transjer!$A$6:$A$125,$B2129))</f>
        <v/>
      </c>
      <c r="E2129" s="15" t="str">
        <f>IF($S2129="","",INDEX(Transjer!$B$6:$B$125,$B2129))</f>
        <v/>
      </c>
      <c r="F2129" s="16" t="str">
        <f>IF($S2129="","",INDEX(Transjer!$C$6:$C$125,$B2129))</f>
        <v/>
      </c>
      <c r="G2129" s="17" t="str">
        <f>IF($S2129="","",INDEX(Skjermingsrenter!$A$6:$A$35,$C2129))</f>
        <v/>
      </c>
      <c r="H2129" s="18" t="str">
        <f>IF($S2129="","",INDEX(Transjer!$D$6:$D$125,$B2129))</f>
        <v/>
      </c>
      <c r="I2129" s="18" t="str">
        <f>IF($S2129="","",INDEX(Transjer!$E$6:$E$125,$B2129))</f>
        <v/>
      </c>
      <c r="J2129" s="19" t="str">
        <f>IF($S2129="","",INDEX(Skjermingsrenter!$B$6:$B$35,$C2129))</f>
        <v/>
      </c>
      <c r="K2129" s="20" t="str">
        <f t="shared" si="265"/>
        <v/>
      </c>
      <c r="L2129" s="21" t="str">
        <f>IF($S2129="","",IF($G2129&lt;YEAR($F2129),0,$H2129*SUMIFS(Utbytter!$D$6:$D$1005,Utbytter!$A$6:$A$1005,$E2129,Utbytter!$B$6:$B$1005,"&gt;="&amp;$K2129,Utbytter!$B$6:$B$1005,"&lt;="&amp;DATE($G2129,12,31))))</f>
        <v/>
      </c>
      <c r="M2129" s="21" t="str">
        <f t="shared" si="271"/>
        <v/>
      </c>
      <c r="N2129" s="21" t="str">
        <f t="shared" si="266"/>
        <v/>
      </c>
      <c r="O2129" s="21" t="str">
        <f t="shared" si="267"/>
        <v/>
      </c>
      <c r="P2129" s="21" t="str">
        <f t="shared" si="268"/>
        <v/>
      </c>
      <c r="Q2129" s="21" t="str">
        <f t="shared" si="269"/>
        <v/>
      </c>
      <c r="R2129" s="21" t="str">
        <f t="shared" si="270"/>
        <v/>
      </c>
      <c r="S2129" s="7" t="str">
        <f>IF(ROW()-5&lt;=Kontroll!$B$8,1,"")</f>
        <v/>
      </c>
    </row>
    <row r="2130" spans="1:19" x14ac:dyDescent="0.2">
      <c r="A2130" s="7" t="str">
        <f t="shared" si="264"/>
        <v/>
      </c>
      <c r="B2130" s="7" t="str">
        <f>IF($S2130="","",INT(($A2130-1)/Kontroll!$B$6)+1)</f>
        <v/>
      </c>
      <c r="C2130" s="7" t="str">
        <f>IF($S2130="","",MOD($A2130-1,Kontroll!$B$6)+1)</f>
        <v/>
      </c>
      <c r="D2130" s="15" t="str">
        <f>IF($S2130="","",INDEX(Transjer!$A$6:$A$125,$B2130))</f>
        <v/>
      </c>
      <c r="E2130" s="15" t="str">
        <f>IF($S2130="","",INDEX(Transjer!$B$6:$B$125,$B2130))</f>
        <v/>
      </c>
      <c r="F2130" s="16" t="str">
        <f>IF($S2130="","",INDEX(Transjer!$C$6:$C$125,$B2130))</f>
        <v/>
      </c>
      <c r="G2130" s="17" t="str">
        <f>IF($S2130="","",INDEX(Skjermingsrenter!$A$6:$A$35,$C2130))</f>
        <v/>
      </c>
      <c r="H2130" s="18" t="str">
        <f>IF($S2130="","",INDEX(Transjer!$D$6:$D$125,$B2130))</f>
        <v/>
      </c>
      <c r="I2130" s="18" t="str">
        <f>IF($S2130="","",INDEX(Transjer!$E$6:$E$125,$B2130))</f>
        <v/>
      </c>
      <c r="J2130" s="19" t="str">
        <f>IF($S2130="","",INDEX(Skjermingsrenter!$B$6:$B$35,$C2130))</f>
        <v/>
      </c>
      <c r="K2130" s="20" t="str">
        <f t="shared" si="265"/>
        <v/>
      </c>
      <c r="L2130" s="21" t="str">
        <f>IF($S2130="","",IF($G2130&lt;YEAR($F2130),0,$H2130*SUMIFS(Utbytter!$D$6:$D$1005,Utbytter!$A$6:$A$1005,$E2130,Utbytter!$B$6:$B$1005,"&gt;="&amp;$K2130,Utbytter!$B$6:$B$1005,"&lt;="&amp;DATE($G2130,12,31))))</f>
        <v/>
      </c>
      <c r="M2130" s="21" t="str">
        <f t="shared" si="271"/>
        <v/>
      </c>
      <c r="N2130" s="21" t="str">
        <f t="shared" si="266"/>
        <v/>
      </c>
      <c r="O2130" s="21" t="str">
        <f t="shared" si="267"/>
        <v/>
      </c>
      <c r="P2130" s="21" t="str">
        <f t="shared" si="268"/>
        <v/>
      </c>
      <c r="Q2130" s="21" t="str">
        <f t="shared" si="269"/>
        <v/>
      </c>
      <c r="R2130" s="21" t="str">
        <f t="shared" si="270"/>
        <v/>
      </c>
      <c r="S2130" s="7" t="str">
        <f>IF(ROW()-5&lt;=Kontroll!$B$8,1,"")</f>
        <v/>
      </c>
    </row>
    <row r="2131" spans="1:19" x14ac:dyDescent="0.2">
      <c r="A2131" s="7" t="str">
        <f t="shared" si="264"/>
        <v/>
      </c>
      <c r="B2131" s="7" t="str">
        <f>IF($S2131="","",INT(($A2131-1)/Kontroll!$B$6)+1)</f>
        <v/>
      </c>
      <c r="C2131" s="7" t="str">
        <f>IF($S2131="","",MOD($A2131-1,Kontroll!$B$6)+1)</f>
        <v/>
      </c>
      <c r="D2131" s="15" t="str">
        <f>IF($S2131="","",INDEX(Transjer!$A$6:$A$125,$B2131))</f>
        <v/>
      </c>
      <c r="E2131" s="15" t="str">
        <f>IF($S2131="","",INDEX(Transjer!$B$6:$B$125,$B2131))</f>
        <v/>
      </c>
      <c r="F2131" s="16" t="str">
        <f>IF($S2131="","",INDEX(Transjer!$C$6:$C$125,$B2131))</f>
        <v/>
      </c>
      <c r="G2131" s="17" t="str">
        <f>IF($S2131="","",INDEX(Skjermingsrenter!$A$6:$A$35,$C2131))</f>
        <v/>
      </c>
      <c r="H2131" s="18" t="str">
        <f>IF($S2131="","",INDEX(Transjer!$D$6:$D$125,$B2131))</f>
        <v/>
      </c>
      <c r="I2131" s="18" t="str">
        <f>IF($S2131="","",INDEX(Transjer!$E$6:$E$125,$B2131))</f>
        <v/>
      </c>
      <c r="J2131" s="19" t="str">
        <f>IF($S2131="","",INDEX(Skjermingsrenter!$B$6:$B$35,$C2131))</f>
        <v/>
      </c>
      <c r="K2131" s="20" t="str">
        <f t="shared" si="265"/>
        <v/>
      </c>
      <c r="L2131" s="21" t="str">
        <f>IF($S2131="","",IF($G2131&lt;YEAR($F2131),0,$H2131*SUMIFS(Utbytter!$D$6:$D$1005,Utbytter!$A$6:$A$1005,$E2131,Utbytter!$B$6:$B$1005,"&gt;="&amp;$K2131,Utbytter!$B$6:$B$1005,"&lt;="&amp;DATE($G2131,12,31))))</f>
        <v/>
      </c>
      <c r="M2131" s="21" t="str">
        <f t="shared" si="271"/>
        <v/>
      </c>
      <c r="N2131" s="21" t="str">
        <f t="shared" si="266"/>
        <v/>
      </c>
      <c r="O2131" s="21" t="str">
        <f t="shared" si="267"/>
        <v/>
      </c>
      <c r="P2131" s="21" t="str">
        <f t="shared" si="268"/>
        <v/>
      </c>
      <c r="Q2131" s="21" t="str">
        <f t="shared" si="269"/>
        <v/>
      </c>
      <c r="R2131" s="21" t="str">
        <f t="shared" si="270"/>
        <v/>
      </c>
      <c r="S2131" s="7" t="str">
        <f>IF(ROW()-5&lt;=Kontroll!$B$8,1,"")</f>
        <v/>
      </c>
    </row>
    <row r="2132" spans="1:19" x14ac:dyDescent="0.2">
      <c r="A2132" s="7" t="str">
        <f t="shared" si="264"/>
        <v/>
      </c>
      <c r="B2132" s="7" t="str">
        <f>IF($S2132="","",INT(($A2132-1)/Kontroll!$B$6)+1)</f>
        <v/>
      </c>
      <c r="C2132" s="7" t="str">
        <f>IF($S2132="","",MOD($A2132-1,Kontroll!$B$6)+1)</f>
        <v/>
      </c>
      <c r="D2132" s="15" t="str">
        <f>IF($S2132="","",INDEX(Transjer!$A$6:$A$125,$B2132))</f>
        <v/>
      </c>
      <c r="E2132" s="15" t="str">
        <f>IF($S2132="","",INDEX(Transjer!$B$6:$B$125,$B2132))</f>
        <v/>
      </c>
      <c r="F2132" s="16" t="str">
        <f>IF($S2132="","",INDEX(Transjer!$C$6:$C$125,$B2132))</f>
        <v/>
      </c>
      <c r="G2132" s="17" t="str">
        <f>IF($S2132="","",INDEX(Skjermingsrenter!$A$6:$A$35,$C2132))</f>
        <v/>
      </c>
      <c r="H2132" s="18" t="str">
        <f>IF($S2132="","",INDEX(Transjer!$D$6:$D$125,$B2132))</f>
        <v/>
      </c>
      <c r="I2132" s="18" t="str">
        <f>IF($S2132="","",INDEX(Transjer!$E$6:$E$125,$B2132))</f>
        <v/>
      </c>
      <c r="J2132" s="19" t="str">
        <f>IF($S2132="","",INDEX(Skjermingsrenter!$B$6:$B$35,$C2132))</f>
        <v/>
      </c>
      <c r="K2132" s="20" t="str">
        <f t="shared" si="265"/>
        <v/>
      </c>
      <c r="L2132" s="21" t="str">
        <f>IF($S2132="","",IF($G2132&lt;YEAR($F2132),0,$H2132*SUMIFS(Utbytter!$D$6:$D$1005,Utbytter!$A$6:$A$1005,$E2132,Utbytter!$B$6:$B$1005,"&gt;="&amp;$K2132,Utbytter!$B$6:$B$1005,"&lt;="&amp;DATE($G2132,12,31))))</f>
        <v/>
      </c>
      <c r="M2132" s="21" t="str">
        <f t="shared" si="271"/>
        <v/>
      </c>
      <c r="N2132" s="21" t="str">
        <f t="shared" si="266"/>
        <v/>
      </c>
      <c r="O2132" s="21" t="str">
        <f t="shared" si="267"/>
        <v/>
      </c>
      <c r="P2132" s="21" t="str">
        <f t="shared" si="268"/>
        <v/>
      </c>
      <c r="Q2132" s="21" t="str">
        <f t="shared" si="269"/>
        <v/>
      </c>
      <c r="R2132" s="21" t="str">
        <f t="shared" si="270"/>
        <v/>
      </c>
      <c r="S2132" s="7" t="str">
        <f>IF(ROW()-5&lt;=Kontroll!$B$8,1,"")</f>
        <v/>
      </c>
    </row>
    <row r="2133" spans="1:19" x14ac:dyDescent="0.2">
      <c r="A2133" s="7" t="str">
        <f t="shared" si="264"/>
        <v/>
      </c>
      <c r="B2133" s="7" t="str">
        <f>IF($S2133="","",INT(($A2133-1)/Kontroll!$B$6)+1)</f>
        <v/>
      </c>
      <c r="C2133" s="7" t="str">
        <f>IF($S2133="","",MOD($A2133-1,Kontroll!$B$6)+1)</f>
        <v/>
      </c>
      <c r="D2133" s="15" t="str">
        <f>IF($S2133="","",INDEX(Transjer!$A$6:$A$125,$B2133))</f>
        <v/>
      </c>
      <c r="E2133" s="15" t="str">
        <f>IF($S2133="","",INDEX(Transjer!$B$6:$B$125,$B2133))</f>
        <v/>
      </c>
      <c r="F2133" s="16" t="str">
        <f>IF($S2133="","",INDEX(Transjer!$C$6:$C$125,$B2133))</f>
        <v/>
      </c>
      <c r="G2133" s="17" t="str">
        <f>IF($S2133="","",INDEX(Skjermingsrenter!$A$6:$A$35,$C2133))</f>
        <v/>
      </c>
      <c r="H2133" s="18" t="str">
        <f>IF($S2133="","",INDEX(Transjer!$D$6:$D$125,$B2133))</f>
        <v/>
      </c>
      <c r="I2133" s="18" t="str">
        <f>IF($S2133="","",INDEX(Transjer!$E$6:$E$125,$B2133))</f>
        <v/>
      </c>
      <c r="J2133" s="19" t="str">
        <f>IF($S2133="","",INDEX(Skjermingsrenter!$B$6:$B$35,$C2133))</f>
        <v/>
      </c>
      <c r="K2133" s="20" t="str">
        <f t="shared" si="265"/>
        <v/>
      </c>
      <c r="L2133" s="21" t="str">
        <f>IF($S2133="","",IF($G2133&lt;YEAR($F2133),0,$H2133*SUMIFS(Utbytter!$D$6:$D$1005,Utbytter!$A$6:$A$1005,$E2133,Utbytter!$B$6:$B$1005,"&gt;="&amp;$K2133,Utbytter!$B$6:$B$1005,"&lt;="&amp;DATE($G2133,12,31))))</f>
        <v/>
      </c>
      <c r="M2133" s="21" t="str">
        <f t="shared" si="271"/>
        <v/>
      </c>
      <c r="N2133" s="21" t="str">
        <f t="shared" si="266"/>
        <v/>
      </c>
      <c r="O2133" s="21" t="str">
        <f t="shared" si="267"/>
        <v/>
      </c>
      <c r="P2133" s="21" t="str">
        <f t="shared" si="268"/>
        <v/>
      </c>
      <c r="Q2133" s="21" t="str">
        <f t="shared" si="269"/>
        <v/>
      </c>
      <c r="R2133" s="21" t="str">
        <f t="shared" si="270"/>
        <v/>
      </c>
      <c r="S2133" s="7" t="str">
        <f>IF(ROW()-5&lt;=Kontroll!$B$8,1,"")</f>
        <v/>
      </c>
    </row>
    <row r="2134" spans="1:19" x14ac:dyDescent="0.2">
      <c r="A2134" s="7" t="str">
        <f t="shared" si="264"/>
        <v/>
      </c>
      <c r="B2134" s="7" t="str">
        <f>IF($S2134="","",INT(($A2134-1)/Kontroll!$B$6)+1)</f>
        <v/>
      </c>
      <c r="C2134" s="7" t="str">
        <f>IF($S2134="","",MOD($A2134-1,Kontroll!$B$6)+1)</f>
        <v/>
      </c>
      <c r="D2134" s="15" t="str">
        <f>IF($S2134="","",INDEX(Transjer!$A$6:$A$125,$B2134))</f>
        <v/>
      </c>
      <c r="E2134" s="15" t="str">
        <f>IF($S2134="","",INDEX(Transjer!$B$6:$B$125,$B2134))</f>
        <v/>
      </c>
      <c r="F2134" s="16" t="str">
        <f>IF($S2134="","",INDEX(Transjer!$C$6:$C$125,$B2134))</f>
        <v/>
      </c>
      <c r="G2134" s="17" t="str">
        <f>IF($S2134="","",INDEX(Skjermingsrenter!$A$6:$A$35,$C2134))</f>
        <v/>
      </c>
      <c r="H2134" s="18" t="str">
        <f>IF($S2134="","",INDEX(Transjer!$D$6:$D$125,$B2134))</f>
        <v/>
      </c>
      <c r="I2134" s="18" t="str">
        <f>IF($S2134="","",INDEX(Transjer!$E$6:$E$125,$B2134))</f>
        <v/>
      </c>
      <c r="J2134" s="19" t="str">
        <f>IF($S2134="","",INDEX(Skjermingsrenter!$B$6:$B$35,$C2134))</f>
        <v/>
      </c>
      <c r="K2134" s="20" t="str">
        <f t="shared" si="265"/>
        <v/>
      </c>
      <c r="L2134" s="21" t="str">
        <f>IF($S2134="","",IF($G2134&lt;YEAR($F2134),0,$H2134*SUMIFS(Utbytter!$D$6:$D$1005,Utbytter!$A$6:$A$1005,$E2134,Utbytter!$B$6:$B$1005,"&gt;="&amp;$K2134,Utbytter!$B$6:$B$1005,"&lt;="&amp;DATE($G2134,12,31))))</f>
        <v/>
      </c>
      <c r="M2134" s="21" t="str">
        <f t="shared" si="271"/>
        <v/>
      </c>
      <c r="N2134" s="21" t="str">
        <f t="shared" si="266"/>
        <v/>
      </c>
      <c r="O2134" s="21" t="str">
        <f t="shared" si="267"/>
        <v/>
      </c>
      <c r="P2134" s="21" t="str">
        <f t="shared" si="268"/>
        <v/>
      </c>
      <c r="Q2134" s="21" t="str">
        <f t="shared" si="269"/>
        <v/>
      </c>
      <c r="R2134" s="21" t="str">
        <f t="shared" si="270"/>
        <v/>
      </c>
      <c r="S2134" s="7" t="str">
        <f>IF(ROW()-5&lt;=Kontroll!$B$8,1,"")</f>
        <v/>
      </c>
    </row>
    <row r="2135" spans="1:19" x14ac:dyDescent="0.2">
      <c r="A2135" s="7" t="str">
        <f t="shared" si="264"/>
        <v/>
      </c>
      <c r="B2135" s="7" t="str">
        <f>IF($S2135="","",INT(($A2135-1)/Kontroll!$B$6)+1)</f>
        <v/>
      </c>
      <c r="C2135" s="7" t="str">
        <f>IF($S2135="","",MOD($A2135-1,Kontroll!$B$6)+1)</f>
        <v/>
      </c>
      <c r="D2135" s="15" t="str">
        <f>IF($S2135="","",INDEX(Transjer!$A$6:$A$125,$B2135))</f>
        <v/>
      </c>
      <c r="E2135" s="15" t="str">
        <f>IF($S2135="","",INDEX(Transjer!$B$6:$B$125,$B2135))</f>
        <v/>
      </c>
      <c r="F2135" s="16" t="str">
        <f>IF($S2135="","",INDEX(Transjer!$C$6:$C$125,$B2135))</f>
        <v/>
      </c>
      <c r="G2135" s="17" t="str">
        <f>IF($S2135="","",INDEX(Skjermingsrenter!$A$6:$A$35,$C2135))</f>
        <v/>
      </c>
      <c r="H2135" s="18" t="str">
        <f>IF($S2135="","",INDEX(Transjer!$D$6:$D$125,$B2135))</f>
        <v/>
      </c>
      <c r="I2135" s="18" t="str">
        <f>IF($S2135="","",INDEX(Transjer!$E$6:$E$125,$B2135))</f>
        <v/>
      </c>
      <c r="J2135" s="19" t="str">
        <f>IF($S2135="","",INDEX(Skjermingsrenter!$B$6:$B$35,$C2135))</f>
        <v/>
      </c>
      <c r="K2135" s="20" t="str">
        <f t="shared" si="265"/>
        <v/>
      </c>
      <c r="L2135" s="21" t="str">
        <f>IF($S2135="","",IF($G2135&lt;YEAR($F2135),0,$H2135*SUMIFS(Utbytter!$D$6:$D$1005,Utbytter!$A$6:$A$1005,$E2135,Utbytter!$B$6:$B$1005,"&gt;="&amp;$K2135,Utbytter!$B$6:$B$1005,"&lt;="&amp;DATE($G2135,12,31))))</f>
        <v/>
      </c>
      <c r="M2135" s="21" t="str">
        <f t="shared" si="271"/>
        <v/>
      </c>
      <c r="N2135" s="21" t="str">
        <f t="shared" si="266"/>
        <v/>
      </c>
      <c r="O2135" s="21" t="str">
        <f t="shared" si="267"/>
        <v/>
      </c>
      <c r="P2135" s="21" t="str">
        <f t="shared" si="268"/>
        <v/>
      </c>
      <c r="Q2135" s="21" t="str">
        <f t="shared" si="269"/>
        <v/>
      </c>
      <c r="R2135" s="21" t="str">
        <f t="shared" si="270"/>
        <v/>
      </c>
      <c r="S2135" s="7" t="str">
        <f>IF(ROW()-5&lt;=Kontroll!$B$8,1,"")</f>
        <v/>
      </c>
    </row>
    <row r="2136" spans="1:19" x14ac:dyDescent="0.2">
      <c r="A2136" s="7" t="str">
        <f t="shared" si="264"/>
        <v/>
      </c>
      <c r="B2136" s="7" t="str">
        <f>IF($S2136="","",INT(($A2136-1)/Kontroll!$B$6)+1)</f>
        <v/>
      </c>
      <c r="C2136" s="7" t="str">
        <f>IF($S2136="","",MOD($A2136-1,Kontroll!$B$6)+1)</f>
        <v/>
      </c>
      <c r="D2136" s="15" t="str">
        <f>IF($S2136="","",INDEX(Transjer!$A$6:$A$125,$B2136))</f>
        <v/>
      </c>
      <c r="E2136" s="15" t="str">
        <f>IF($S2136="","",INDEX(Transjer!$B$6:$B$125,$B2136))</f>
        <v/>
      </c>
      <c r="F2136" s="16" t="str">
        <f>IF($S2136="","",INDEX(Transjer!$C$6:$C$125,$B2136))</f>
        <v/>
      </c>
      <c r="G2136" s="17" t="str">
        <f>IF($S2136="","",INDEX(Skjermingsrenter!$A$6:$A$35,$C2136))</f>
        <v/>
      </c>
      <c r="H2136" s="18" t="str">
        <f>IF($S2136="","",INDEX(Transjer!$D$6:$D$125,$B2136))</f>
        <v/>
      </c>
      <c r="I2136" s="18" t="str">
        <f>IF($S2136="","",INDEX(Transjer!$E$6:$E$125,$B2136))</f>
        <v/>
      </c>
      <c r="J2136" s="19" t="str">
        <f>IF($S2136="","",INDEX(Skjermingsrenter!$B$6:$B$35,$C2136))</f>
        <v/>
      </c>
      <c r="K2136" s="20" t="str">
        <f t="shared" si="265"/>
        <v/>
      </c>
      <c r="L2136" s="21" t="str">
        <f>IF($S2136="","",IF($G2136&lt;YEAR($F2136),0,$H2136*SUMIFS(Utbytter!$D$6:$D$1005,Utbytter!$A$6:$A$1005,$E2136,Utbytter!$B$6:$B$1005,"&gt;="&amp;$K2136,Utbytter!$B$6:$B$1005,"&lt;="&amp;DATE($G2136,12,31))))</f>
        <v/>
      </c>
      <c r="M2136" s="21" t="str">
        <f t="shared" si="271"/>
        <v/>
      </c>
      <c r="N2136" s="21" t="str">
        <f t="shared" si="266"/>
        <v/>
      </c>
      <c r="O2136" s="21" t="str">
        <f t="shared" si="267"/>
        <v/>
      </c>
      <c r="P2136" s="21" t="str">
        <f t="shared" si="268"/>
        <v/>
      </c>
      <c r="Q2136" s="21" t="str">
        <f t="shared" si="269"/>
        <v/>
      </c>
      <c r="R2136" s="21" t="str">
        <f t="shared" si="270"/>
        <v/>
      </c>
      <c r="S2136" s="7" t="str">
        <f>IF(ROW()-5&lt;=Kontroll!$B$8,1,"")</f>
        <v/>
      </c>
    </row>
    <row r="2137" spans="1:19" x14ac:dyDescent="0.2">
      <c r="A2137" s="7" t="str">
        <f t="shared" si="264"/>
        <v/>
      </c>
      <c r="B2137" s="7" t="str">
        <f>IF($S2137="","",INT(($A2137-1)/Kontroll!$B$6)+1)</f>
        <v/>
      </c>
      <c r="C2137" s="7" t="str">
        <f>IF($S2137="","",MOD($A2137-1,Kontroll!$B$6)+1)</f>
        <v/>
      </c>
      <c r="D2137" s="15" t="str">
        <f>IF($S2137="","",INDEX(Transjer!$A$6:$A$125,$B2137))</f>
        <v/>
      </c>
      <c r="E2137" s="15" t="str">
        <f>IF($S2137="","",INDEX(Transjer!$B$6:$B$125,$B2137))</f>
        <v/>
      </c>
      <c r="F2137" s="16" t="str">
        <f>IF($S2137="","",INDEX(Transjer!$C$6:$C$125,$B2137))</f>
        <v/>
      </c>
      <c r="G2137" s="17" t="str">
        <f>IF($S2137="","",INDEX(Skjermingsrenter!$A$6:$A$35,$C2137))</f>
        <v/>
      </c>
      <c r="H2137" s="18" t="str">
        <f>IF($S2137="","",INDEX(Transjer!$D$6:$D$125,$B2137))</f>
        <v/>
      </c>
      <c r="I2137" s="18" t="str">
        <f>IF($S2137="","",INDEX(Transjer!$E$6:$E$125,$B2137))</f>
        <v/>
      </c>
      <c r="J2137" s="19" t="str">
        <f>IF($S2137="","",INDEX(Skjermingsrenter!$B$6:$B$35,$C2137))</f>
        <v/>
      </c>
      <c r="K2137" s="20" t="str">
        <f t="shared" si="265"/>
        <v/>
      </c>
      <c r="L2137" s="21" t="str">
        <f>IF($S2137="","",IF($G2137&lt;YEAR($F2137),0,$H2137*SUMIFS(Utbytter!$D$6:$D$1005,Utbytter!$A$6:$A$1005,$E2137,Utbytter!$B$6:$B$1005,"&gt;="&amp;$K2137,Utbytter!$B$6:$B$1005,"&lt;="&amp;DATE($G2137,12,31))))</f>
        <v/>
      </c>
      <c r="M2137" s="21" t="str">
        <f t="shared" si="271"/>
        <v/>
      </c>
      <c r="N2137" s="21" t="str">
        <f t="shared" si="266"/>
        <v/>
      </c>
      <c r="O2137" s="21" t="str">
        <f t="shared" si="267"/>
        <v/>
      </c>
      <c r="P2137" s="21" t="str">
        <f t="shared" si="268"/>
        <v/>
      </c>
      <c r="Q2137" s="21" t="str">
        <f t="shared" si="269"/>
        <v/>
      </c>
      <c r="R2137" s="21" t="str">
        <f t="shared" si="270"/>
        <v/>
      </c>
      <c r="S2137" s="7" t="str">
        <f>IF(ROW()-5&lt;=Kontroll!$B$8,1,"")</f>
        <v/>
      </c>
    </row>
    <row r="2138" spans="1:19" x14ac:dyDescent="0.2">
      <c r="A2138" s="7" t="str">
        <f t="shared" si="264"/>
        <v/>
      </c>
      <c r="B2138" s="7" t="str">
        <f>IF($S2138="","",INT(($A2138-1)/Kontroll!$B$6)+1)</f>
        <v/>
      </c>
      <c r="C2138" s="7" t="str">
        <f>IF($S2138="","",MOD($A2138-1,Kontroll!$B$6)+1)</f>
        <v/>
      </c>
      <c r="D2138" s="15" t="str">
        <f>IF($S2138="","",INDEX(Transjer!$A$6:$A$125,$B2138))</f>
        <v/>
      </c>
      <c r="E2138" s="15" t="str">
        <f>IF($S2138="","",INDEX(Transjer!$B$6:$B$125,$B2138))</f>
        <v/>
      </c>
      <c r="F2138" s="16" t="str">
        <f>IF($S2138="","",INDEX(Transjer!$C$6:$C$125,$B2138))</f>
        <v/>
      </c>
      <c r="G2138" s="17" t="str">
        <f>IF($S2138="","",INDEX(Skjermingsrenter!$A$6:$A$35,$C2138))</f>
        <v/>
      </c>
      <c r="H2138" s="18" t="str">
        <f>IF($S2138="","",INDEX(Transjer!$D$6:$D$125,$B2138))</f>
        <v/>
      </c>
      <c r="I2138" s="18" t="str">
        <f>IF($S2138="","",INDEX(Transjer!$E$6:$E$125,$B2138))</f>
        <v/>
      </c>
      <c r="J2138" s="19" t="str">
        <f>IF($S2138="","",INDEX(Skjermingsrenter!$B$6:$B$35,$C2138))</f>
        <v/>
      </c>
      <c r="K2138" s="20" t="str">
        <f t="shared" si="265"/>
        <v/>
      </c>
      <c r="L2138" s="21" t="str">
        <f>IF($S2138="","",IF($G2138&lt;YEAR($F2138),0,$H2138*SUMIFS(Utbytter!$D$6:$D$1005,Utbytter!$A$6:$A$1005,$E2138,Utbytter!$B$6:$B$1005,"&gt;="&amp;$K2138,Utbytter!$B$6:$B$1005,"&lt;="&amp;DATE($G2138,12,31))))</f>
        <v/>
      </c>
      <c r="M2138" s="21" t="str">
        <f t="shared" si="271"/>
        <v/>
      </c>
      <c r="N2138" s="21" t="str">
        <f t="shared" si="266"/>
        <v/>
      </c>
      <c r="O2138" s="21" t="str">
        <f t="shared" si="267"/>
        <v/>
      </c>
      <c r="P2138" s="21" t="str">
        <f t="shared" si="268"/>
        <v/>
      </c>
      <c r="Q2138" s="21" t="str">
        <f t="shared" si="269"/>
        <v/>
      </c>
      <c r="R2138" s="21" t="str">
        <f t="shared" si="270"/>
        <v/>
      </c>
      <c r="S2138" s="7" t="str">
        <f>IF(ROW()-5&lt;=Kontroll!$B$8,1,"")</f>
        <v/>
      </c>
    </row>
    <row r="2139" spans="1:19" x14ac:dyDescent="0.2">
      <c r="A2139" s="7" t="str">
        <f t="shared" si="264"/>
        <v/>
      </c>
      <c r="B2139" s="7" t="str">
        <f>IF($S2139="","",INT(($A2139-1)/Kontroll!$B$6)+1)</f>
        <v/>
      </c>
      <c r="C2139" s="7" t="str">
        <f>IF($S2139="","",MOD($A2139-1,Kontroll!$B$6)+1)</f>
        <v/>
      </c>
      <c r="D2139" s="15" t="str">
        <f>IF($S2139="","",INDEX(Transjer!$A$6:$A$125,$B2139))</f>
        <v/>
      </c>
      <c r="E2139" s="15" t="str">
        <f>IF($S2139="","",INDEX(Transjer!$B$6:$B$125,$B2139))</f>
        <v/>
      </c>
      <c r="F2139" s="16" t="str">
        <f>IF($S2139="","",INDEX(Transjer!$C$6:$C$125,$B2139))</f>
        <v/>
      </c>
      <c r="G2139" s="17" t="str">
        <f>IF($S2139="","",INDEX(Skjermingsrenter!$A$6:$A$35,$C2139))</f>
        <v/>
      </c>
      <c r="H2139" s="18" t="str">
        <f>IF($S2139="","",INDEX(Transjer!$D$6:$D$125,$B2139))</f>
        <v/>
      </c>
      <c r="I2139" s="18" t="str">
        <f>IF($S2139="","",INDEX(Transjer!$E$6:$E$125,$B2139))</f>
        <v/>
      </c>
      <c r="J2139" s="19" t="str">
        <f>IF($S2139="","",INDEX(Skjermingsrenter!$B$6:$B$35,$C2139))</f>
        <v/>
      </c>
      <c r="K2139" s="20" t="str">
        <f t="shared" si="265"/>
        <v/>
      </c>
      <c r="L2139" s="21" t="str">
        <f>IF($S2139="","",IF($G2139&lt;YEAR($F2139),0,$H2139*SUMIFS(Utbytter!$D$6:$D$1005,Utbytter!$A$6:$A$1005,$E2139,Utbytter!$B$6:$B$1005,"&gt;="&amp;$K2139,Utbytter!$B$6:$B$1005,"&lt;="&amp;DATE($G2139,12,31))))</f>
        <v/>
      </c>
      <c r="M2139" s="21" t="str">
        <f t="shared" si="271"/>
        <v/>
      </c>
      <c r="N2139" s="21" t="str">
        <f t="shared" si="266"/>
        <v/>
      </c>
      <c r="O2139" s="21" t="str">
        <f t="shared" si="267"/>
        <v/>
      </c>
      <c r="P2139" s="21" t="str">
        <f t="shared" si="268"/>
        <v/>
      </c>
      <c r="Q2139" s="21" t="str">
        <f t="shared" si="269"/>
        <v/>
      </c>
      <c r="R2139" s="21" t="str">
        <f t="shared" si="270"/>
        <v/>
      </c>
      <c r="S2139" s="7" t="str">
        <f>IF(ROW()-5&lt;=Kontroll!$B$8,1,"")</f>
        <v/>
      </c>
    </row>
    <row r="2140" spans="1:19" x14ac:dyDescent="0.2">
      <c r="A2140" s="7" t="str">
        <f t="shared" si="264"/>
        <v/>
      </c>
      <c r="B2140" s="7" t="str">
        <f>IF($S2140="","",INT(($A2140-1)/Kontroll!$B$6)+1)</f>
        <v/>
      </c>
      <c r="C2140" s="7" t="str">
        <f>IF($S2140="","",MOD($A2140-1,Kontroll!$B$6)+1)</f>
        <v/>
      </c>
      <c r="D2140" s="15" t="str">
        <f>IF($S2140="","",INDEX(Transjer!$A$6:$A$125,$B2140))</f>
        <v/>
      </c>
      <c r="E2140" s="15" t="str">
        <f>IF($S2140="","",INDEX(Transjer!$B$6:$B$125,$B2140))</f>
        <v/>
      </c>
      <c r="F2140" s="16" t="str">
        <f>IF($S2140="","",INDEX(Transjer!$C$6:$C$125,$B2140))</f>
        <v/>
      </c>
      <c r="G2140" s="17" t="str">
        <f>IF($S2140="","",INDEX(Skjermingsrenter!$A$6:$A$35,$C2140))</f>
        <v/>
      </c>
      <c r="H2140" s="18" t="str">
        <f>IF($S2140="","",INDEX(Transjer!$D$6:$D$125,$B2140))</f>
        <v/>
      </c>
      <c r="I2140" s="18" t="str">
        <f>IF($S2140="","",INDEX(Transjer!$E$6:$E$125,$B2140))</f>
        <v/>
      </c>
      <c r="J2140" s="19" t="str">
        <f>IF($S2140="","",INDEX(Skjermingsrenter!$B$6:$B$35,$C2140))</f>
        <v/>
      </c>
      <c r="K2140" s="20" t="str">
        <f t="shared" si="265"/>
        <v/>
      </c>
      <c r="L2140" s="21" t="str">
        <f>IF($S2140="","",IF($G2140&lt;YEAR($F2140),0,$H2140*SUMIFS(Utbytter!$D$6:$D$1005,Utbytter!$A$6:$A$1005,$E2140,Utbytter!$B$6:$B$1005,"&gt;="&amp;$K2140,Utbytter!$B$6:$B$1005,"&lt;="&amp;DATE($G2140,12,31))))</f>
        <v/>
      </c>
      <c r="M2140" s="21" t="str">
        <f t="shared" si="271"/>
        <v/>
      </c>
      <c r="N2140" s="21" t="str">
        <f t="shared" si="266"/>
        <v/>
      </c>
      <c r="O2140" s="21" t="str">
        <f t="shared" si="267"/>
        <v/>
      </c>
      <c r="P2140" s="21" t="str">
        <f t="shared" si="268"/>
        <v/>
      </c>
      <c r="Q2140" s="21" t="str">
        <f t="shared" si="269"/>
        <v/>
      </c>
      <c r="R2140" s="21" t="str">
        <f t="shared" si="270"/>
        <v/>
      </c>
      <c r="S2140" s="7" t="str">
        <f>IF(ROW()-5&lt;=Kontroll!$B$8,1,"")</f>
        <v/>
      </c>
    </row>
    <row r="2141" spans="1:19" x14ac:dyDescent="0.2">
      <c r="A2141" s="7" t="str">
        <f t="shared" si="264"/>
        <v/>
      </c>
      <c r="B2141" s="7" t="str">
        <f>IF($S2141="","",INT(($A2141-1)/Kontroll!$B$6)+1)</f>
        <v/>
      </c>
      <c r="C2141" s="7" t="str">
        <f>IF($S2141="","",MOD($A2141-1,Kontroll!$B$6)+1)</f>
        <v/>
      </c>
      <c r="D2141" s="15" t="str">
        <f>IF($S2141="","",INDEX(Transjer!$A$6:$A$125,$B2141))</f>
        <v/>
      </c>
      <c r="E2141" s="15" t="str">
        <f>IF($S2141="","",INDEX(Transjer!$B$6:$B$125,$B2141))</f>
        <v/>
      </c>
      <c r="F2141" s="16" t="str">
        <f>IF($S2141="","",INDEX(Transjer!$C$6:$C$125,$B2141))</f>
        <v/>
      </c>
      <c r="G2141" s="17" t="str">
        <f>IF($S2141="","",INDEX(Skjermingsrenter!$A$6:$A$35,$C2141))</f>
        <v/>
      </c>
      <c r="H2141" s="18" t="str">
        <f>IF($S2141="","",INDEX(Transjer!$D$6:$D$125,$B2141))</f>
        <v/>
      </c>
      <c r="I2141" s="18" t="str">
        <f>IF($S2141="","",INDEX(Transjer!$E$6:$E$125,$B2141))</f>
        <v/>
      </c>
      <c r="J2141" s="19" t="str">
        <f>IF($S2141="","",INDEX(Skjermingsrenter!$B$6:$B$35,$C2141))</f>
        <v/>
      </c>
      <c r="K2141" s="20" t="str">
        <f t="shared" si="265"/>
        <v/>
      </c>
      <c r="L2141" s="21" t="str">
        <f>IF($S2141="","",IF($G2141&lt;YEAR($F2141),0,$H2141*SUMIFS(Utbytter!$D$6:$D$1005,Utbytter!$A$6:$A$1005,$E2141,Utbytter!$B$6:$B$1005,"&gt;="&amp;$K2141,Utbytter!$B$6:$B$1005,"&lt;="&amp;DATE($G2141,12,31))))</f>
        <v/>
      </c>
      <c r="M2141" s="21" t="str">
        <f t="shared" si="271"/>
        <v/>
      </c>
      <c r="N2141" s="21" t="str">
        <f t="shared" si="266"/>
        <v/>
      </c>
      <c r="O2141" s="21" t="str">
        <f t="shared" si="267"/>
        <v/>
      </c>
      <c r="P2141" s="21" t="str">
        <f t="shared" si="268"/>
        <v/>
      </c>
      <c r="Q2141" s="21" t="str">
        <f t="shared" si="269"/>
        <v/>
      </c>
      <c r="R2141" s="21" t="str">
        <f t="shared" si="270"/>
        <v/>
      </c>
      <c r="S2141" s="7" t="str">
        <f>IF(ROW()-5&lt;=Kontroll!$B$8,1,"")</f>
        <v/>
      </c>
    </row>
    <row r="2142" spans="1:19" x14ac:dyDescent="0.2">
      <c r="A2142" s="7" t="str">
        <f t="shared" si="264"/>
        <v/>
      </c>
      <c r="B2142" s="7" t="str">
        <f>IF($S2142="","",INT(($A2142-1)/Kontroll!$B$6)+1)</f>
        <v/>
      </c>
      <c r="C2142" s="7" t="str">
        <f>IF($S2142="","",MOD($A2142-1,Kontroll!$B$6)+1)</f>
        <v/>
      </c>
      <c r="D2142" s="15" t="str">
        <f>IF($S2142="","",INDEX(Transjer!$A$6:$A$125,$B2142))</f>
        <v/>
      </c>
      <c r="E2142" s="15" t="str">
        <f>IF($S2142="","",INDEX(Transjer!$B$6:$B$125,$B2142))</f>
        <v/>
      </c>
      <c r="F2142" s="16" t="str">
        <f>IF($S2142="","",INDEX(Transjer!$C$6:$C$125,$B2142))</f>
        <v/>
      </c>
      <c r="G2142" s="17" t="str">
        <f>IF($S2142="","",INDEX(Skjermingsrenter!$A$6:$A$35,$C2142))</f>
        <v/>
      </c>
      <c r="H2142" s="18" t="str">
        <f>IF($S2142="","",INDEX(Transjer!$D$6:$D$125,$B2142))</f>
        <v/>
      </c>
      <c r="I2142" s="18" t="str">
        <f>IF($S2142="","",INDEX(Transjer!$E$6:$E$125,$B2142))</f>
        <v/>
      </c>
      <c r="J2142" s="19" t="str">
        <f>IF($S2142="","",INDEX(Skjermingsrenter!$B$6:$B$35,$C2142))</f>
        <v/>
      </c>
      <c r="K2142" s="20" t="str">
        <f t="shared" si="265"/>
        <v/>
      </c>
      <c r="L2142" s="21" t="str">
        <f>IF($S2142="","",IF($G2142&lt;YEAR($F2142),0,$H2142*SUMIFS(Utbytter!$D$6:$D$1005,Utbytter!$A$6:$A$1005,$E2142,Utbytter!$B$6:$B$1005,"&gt;="&amp;$K2142,Utbytter!$B$6:$B$1005,"&lt;="&amp;DATE($G2142,12,31))))</f>
        <v/>
      </c>
      <c r="M2142" s="21" t="str">
        <f t="shared" si="271"/>
        <v/>
      </c>
      <c r="N2142" s="21" t="str">
        <f t="shared" si="266"/>
        <v/>
      </c>
      <c r="O2142" s="21" t="str">
        <f t="shared" si="267"/>
        <v/>
      </c>
      <c r="P2142" s="21" t="str">
        <f t="shared" si="268"/>
        <v/>
      </c>
      <c r="Q2142" s="21" t="str">
        <f t="shared" si="269"/>
        <v/>
      </c>
      <c r="R2142" s="21" t="str">
        <f t="shared" si="270"/>
        <v/>
      </c>
      <c r="S2142" s="7" t="str">
        <f>IF(ROW()-5&lt;=Kontroll!$B$8,1,"")</f>
        <v/>
      </c>
    </row>
    <row r="2143" spans="1:19" x14ac:dyDescent="0.2">
      <c r="A2143" s="7" t="str">
        <f t="shared" si="264"/>
        <v/>
      </c>
      <c r="B2143" s="7" t="str">
        <f>IF($S2143="","",INT(($A2143-1)/Kontroll!$B$6)+1)</f>
        <v/>
      </c>
      <c r="C2143" s="7" t="str">
        <f>IF($S2143="","",MOD($A2143-1,Kontroll!$B$6)+1)</f>
        <v/>
      </c>
      <c r="D2143" s="15" t="str">
        <f>IF($S2143="","",INDEX(Transjer!$A$6:$A$125,$B2143))</f>
        <v/>
      </c>
      <c r="E2143" s="15" t="str">
        <f>IF($S2143="","",INDEX(Transjer!$B$6:$B$125,$B2143))</f>
        <v/>
      </c>
      <c r="F2143" s="16" t="str">
        <f>IF($S2143="","",INDEX(Transjer!$C$6:$C$125,$B2143))</f>
        <v/>
      </c>
      <c r="G2143" s="17" t="str">
        <f>IF($S2143="","",INDEX(Skjermingsrenter!$A$6:$A$35,$C2143))</f>
        <v/>
      </c>
      <c r="H2143" s="18" t="str">
        <f>IF($S2143="","",INDEX(Transjer!$D$6:$D$125,$B2143))</f>
        <v/>
      </c>
      <c r="I2143" s="18" t="str">
        <f>IF($S2143="","",INDEX(Transjer!$E$6:$E$125,$B2143))</f>
        <v/>
      </c>
      <c r="J2143" s="19" t="str">
        <f>IF($S2143="","",INDEX(Skjermingsrenter!$B$6:$B$35,$C2143))</f>
        <v/>
      </c>
      <c r="K2143" s="20" t="str">
        <f t="shared" si="265"/>
        <v/>
      </c>
      <c r="L2143" s="21" t="str">
        <f>IF($S2143="","",IF($G2143&lt;YEAR($F2143),0,$H2143*SUMIFS(Utbytter!$D$6:$D$1005,Utbytter!$A$6:$A$1005,$E2143,Utbytter!$B$6:$B$1005,"&gt;="&amp;$K2143,Utbytter!$B$6:$B$1005,"&lt;="&amp;DATE($G2143,12,31))))</f>
        <v/>
      </c>
      <c r="M2143" s="21" t="str">
        <f t="shared" si="271"/>
        <v/>
      </c>
      <c r="N2143" s="21" t="str">
        <f t="shared" si="266"/>
        <v/>
      </c>
      <c r="O2143" s="21" t="str">
        <f t="shared" si="267"/>
        <v/>
      </c>
      <c r="P2143" s="21" t="str">
        <f t="shared" si="268"/>
        <v/>
      </c>
      <c r="Q2143" s="21" t="str">
        <f t="shared" si="269"/>
        <v/>
      </c>
      <c r="R2143" s="21" t="str">
        <f t="shared" si="270"/>
        <v/>
      </c>
      <c r="S2143" s="7" t="str">
        <f>IF(ROW()-5&lt;=Kontroll!$B$8,1,"")</f>
        <v/>
      </c>
    </row>
    <row r="2144" spans="1:19" x14ac:dyDescent="0.2">
      <c r="A2144" s="7" t="str">
        <f t="shared" si="264"/>
        <v/>
      </c>
      <c r="B2144" s="7" t="str">
        <f>IF($S2144="","",INT(($A2144-1)/Kontroll!$B$6)+1)</f>
        <v/>
      </c>
      <c r="C2144" s="7" t="str">
        <f>IF($S2144="","",MOD($A2144-1,Kontroll!$B$6)+1)</f>
        <v/>
      </c>
      <c r="D2144" s="15" t="str">
        <f>IF($S2144="","",INDEX(Transjer!$A$6:$A$125,$B2144))</f>
        <v/>
      </c>
      <c r="E2144" s="15" t="str">
        <f>IF($S2144="","",INDEX(Transjer!$B$6:$B$125,$B2144))</f>
        <v/>
      </c>
      <c r="F2144" s="16" t="str">
        <f>IF($S2144="","",INDEX(Transjer!$C$6:$C$125,$B2144))</f>
        <v/>
      </c>
      <c r="G2144" s="17" t="str">
        <f>IF($S2144="","",INDEX(Skjermingsrenter!$A$6:$A$35,$C2144))</f>
        <v/>
      </c>
      <c r="H2144" s="18" t="str">
        <f>IF($S2144="","",INDEX(Transjer!$D$6:$D$125,$B2144))</f>
        <v/>
      </c>
      <c r="I2144" s="18" t="str">
        <f>IF($S2144="","",INDEX(Transjer!$E$6:$E$125,$B2144))</f>
        <v/>
      </c>
      <c r="J2144" s="19" t="str">
        <f>IF($S2144="","",INDEX(Skjermingsrenter!$B$6:$B$35,$C2144))</f>
        <v/>
      </c>
      <c r="K2144" s="20" t="str">
        <f t="shared" si="265"/>
        <v/>
      </c>
      <c r="L2144" s="21" t="str">
        <f>IF($S2144="","",IF($G2144&lt;YEAR($F2144),0,$H2144*SUMIFS(Utbytter!$D$6:$D$1005,Utbytter!$A$6:$A$1005,$E2144,Utbytter!$B$6:$B$1005,"&gt;="&amp;$K2144,Utbytter!$B$6:$B$1005,"&lt;="&amp;DATE($G2144,12,31))))</f>
        <v/>
      </c>
      <c r="M2144" s="21" t="str">
        <f t="shared" si="271"/>
        <v/>
      </c>
      <c r="N2144" s="21" t="str">
        <f t="shared" si="266"/>
        <v/>
      </c>
      <c r="O2144" s="21" t="str">
        <f t="shared" si="267"/>
        <v/>
      </c>
      <c r="P2144" s="21" t="str">
        <f t="shared" si="268"/>
        <v/>
      </c>
      <c r="Q2144" s="21" t="str">
        <f t="shared" si="269"/>
        <v/>
      </c>
      <c r="R2144" s="21" t="str">
        <f t="shared" si="270"/>
        <v/>
      </c>
      <c r="S2144" s="7" t="str">
        <f>IF(ROW()-5&lt;=Kontroll!$B$8,1,"")</f>
        <v/>
      </c>
    </row>
    <row r="2145" spans="1:19" x14ac:dyDescent="0.2">
      <c r="A2145" s="7" t="str">
        <f t="shared" si="264"/>
        <v/>
      </c>
      <c r="B2145" s="7" t="str">
        <f>IF($S2145="","",INT(($A2145-1)/Kontroll!$B$6)+1)</f>
        <v/>
      </c>
      <c r="C2145" s="7" t="str">
        <f>IF($S2145="","",MOD($A2145-1,Kontroll!$B$6)+1)</f>
        <v/>
      </c>
      <c r="D2145" s="15" t="str">
        <f>IF($S2145="","",INDEX(Transjer!$A$6:$A$125,$B2145))</f>
        <v/>
      </c>
      <c r="E2145" s="15" t="str">
        <f>IF($S2145="","",INDEX(Transjer!$B$6:$B$125,$B2145))</f>
        <v/>
      </c>
      <c r="F2145" s="16" t="str">
        <f>IF($S2145="","",INDEX(Transjer!$C$6:$C$125,$B2145))</f>
        <v/>
      </c>
      <c r="G2145" s="17" t="str">
        <f>IF($S2145="","",INDEX(Skjermingsrenter!$A$6:$A$35,$C2145))</f>
        <v/>
      </c>
      <c r="H2145" s="18" t="str">
        <f>IF($S2145="","",INDEX(Transjer!$D$6:$D$125,$B2145))</f>
        <v/>
      </c>
      <c r="I2145" s="18" t="str">
        <f>IF($S2145="","",INDEX(Transjer!$E$6:$E$125,$B2145))</f>
        <v/>
      </c>
      <c r="J2145" s="19" t="str">
        <f>IF($S2145="","",INDEX(Skjermingsrenter!$B$6:$B$35,$C2145))</f>
        <v/>
      </c>
      <c r="K2145" s="20" t="str">
        <f t="shared" si="265"/>
        <v/>
      </c>
      <c r="L2145" s="21" t="str">
        <f>IF($S2145="","",IF($G2145&lt;YEAR($F2145),0,$H2145*SUMIFS(Utbytter!$D$6:$D$1005,Utbytter!$A$6:$A$1005,$E2145,Utbytter!$B$6:$B$1005,"&gt;="&amp;$K2145,Utbytter!$B$6:$B$1005,"&lt;="&amp;DATE($G2145,12,31))))</f>
        <v/>
      </c>
      <c r="M2145" s="21" t="str">
        <f t="shared" si="271"/>
        <v/>
      </c>
      <c r="N2145" s="21" t="str">
        <f t="shared" si="266"/>
        <v/>
      </c>
      <c r="O2145" s="21" t="str">
        <f t="shared" si="267"/>
        <v/>
      </c>
      <c r="P2145" s="21" t="str">
        <f t="shared" si="268"/>
        <v/>
      </c>
      <c r="Q2145" s="21" t="str">
        <f t="shared" si="269"/>
        <v/>
      </c>
      <c r="R2145" s="21" t="str">
        <f t="shared" si="270"/>
        <v/>
      </c>
      <c r="S2145" s="7" t="str">
        <f>IF(ROW()-5&lt;=Kontroll!$B$8,1,"")</f>
        <v/>
      </c>
    </row>
    <row r="2146" spans="1:19" x14ac:dyDescent="0.2">
      <c r="A2146" s="7" t="str">
        <f t="shared" si="264"/>
        <v/>
      </c>
      <c r="B2146" s="7" t="str">
        <f>IF($S2146="","",INT(($A2146-1)/Kontroll!$B$6)+1)</f>
        <v/>
      </c>
      <c r="C2146" s="7" t="str">
        <f>IF($S2146="","",MOD($A2146-1,Kontroll!$B$6)+1)</f>
        <v/>
      </c>
      <c r="D2146" s="15" t="str">
        <f>IF($S2146="","",INDEX(Transjer!$A$6:$A$125,$B2146))</f>
        <v/>
      </c>
      <c r="E2146" s="15" t="str">
        <f>IF($S2146="","",INDEX(Transjer!$B$6:$B$125,$B2146))</f>
        <v/>
      </c>
      <c r="F2146" s="16" t="str">
        <f>IF($S2146="","",INDEX(Transjer!$C$6:$C$125,$B2146))</f>
        <v/>
      </c>
      <c r="G2146" s="17" t="str">
        <f>IF($S2146="","",INDEX(Skjermingsrenter!$A$6:$A$35,$C2146))</f>
        <v/>
      </c>
      <c r="H2146" s="18" t="str">
        <f>IF($S2146="","",INDEX(Transjer!$D$6:$D$125,$B2146))</f>
        <v/>
      </c>
      <c r="I2146" s="18" t="str">
        <f>IF($S2146="","",INDEX(Transjer!$E$6:$E$125,$B2146))</f>
        <v/>
      </c>
      <c r="J2146" s="19" t="str">
        <f>IF($S2146="","",INDEX(Skjermingsrenter!$B$6:$B$35,$C2146))</f>
        <v/>
      </c>
      <c r="K2146" s="20" t="str">
        <f t="shared" si="265"/>
        <v/>
      </c>
      <c r="L2146" s="21" t="str">
        <f>IF($S2146="","",IF($G2146&lt;YEAR($F2146),0,$H2146*SUMIFS(Utbytter!$D$6:$D$1005,Utbytter!$A$6:$A$1005,$E2146,Utbytter!$B$6:$B$1005,"&gt;="&amp;$K2146,Utbytter!$B$6:$B$1005,"&lt;="&amp;DATE($G2146,12,31))))</f>
        <v/>
      </c>
      <c r="M2146" s="21" t="str">
        <f t="shared" si="271"/>
        <v/>
      </c>
      <c r="N2146" s="21" t="str">
        <f t="shared" si="266"/>
        <v/>
      </c>
      <c r="O2146" s="21" t="str">
        <f t="shared" si="267"/>
        <v/>
      </c>
      <c r="P2146" s="21" t="str">
        <f t="shared" si="268"/>
        <v/>
      </c>
      <c r="Q2146" s="21" t="str">
        <f t="shared" si="269"/>
        <v/>
      </c>
      <c r="R2146" s="21" t="str">
        <f t="shared" si="270"/>
        <v/>
      </c>
      <c r="S2146" s="7" t="str">
        <f>IF(ROW()-5&lt;=Kontroll!$B$8,1,"")</f>
        <v/>
      </c>
    </row>
    <row r="2147" spans="1:19" x14ac:dyDescent="0.2">
      <c r="A2147" s="7" t="str">
        <f t="shared" si="264"/>
        <v/>
      </c>
      <c r="B2147" s="7" t="str">
        <f>IF($S2147="","",INT(($A2147-1)/Kontroll!$B$6)+1)</f>
        <v/>
      </c>
      <c r="C2147" s="7" t="str">
        <f>IF($S2147="","",MOD($A2147-1,Kontroll!$B$6)+1)</f>
        <v/>
      </c>
      <c r="D2147" s="15" t="str">
        <f>IF($S2147="","",INDEX(Transjer!$A$6:$A$125,$B2147))</f>
        <v/>
      </c>
      <c r="E2147" s="15" t="str">
        <f>IF($S2147="","",INDEX(Transjer!$B$6:$B$125,$B2147))</f>
        <v/>
      </c>
      <c r="F2147" s="16" t="str">
        <f>IF($S2147="","",INDEX(Transjer!$C$6:$C$125,$B2147))</f>
        <v/>
      </c>
      <c r="G2147" s="17" t="str">
        <f>IF($S2147="","",INDEX(Skjermingsrenter!$A$6:$A$35,$C2147))</f>
        <v/>
      </c>
      <c r="H2147" s="18" t="str">
        <f>IF($S2147="","",INDEX(Transjer!$D$6:$D$125,$B2147))</f>
        <v/>
      </c>
      <c r="I2147" s="18" t="str">
        <f>IF($S2147="","",INDEX(Transjer!$E$6:$E$125,$B2147))</f>
        <v/>
      </c>
      <c r="J2147" s="19" t="str">
        <f>IF($S2147="","",INDEX(Skjermingsrenter!$B$6:$B$35,$C2147))</f>
        <v/>
      </c>
      <c r="K2147" s="20" t="str">
        <f t="shared" si="265"/>
        <v/>
      </c>
      <c r="L2147" s="21" t="str">
        <f>IF($S2147="","",IF($G2147&lt;YEAR($F2147),0,$H2147*SUMIFS(Utbytter!$D$6:$D$1005,Utbytter!$A$6:$A$1005,$E2147,Utbytter!$B$6:$B$1005,"&gt;="&amp;$K2147,Utbytter!$B$6:$B$1005,"&lt;="&amp;DATE($G2147,12,31))))</f>
        <v/>
      </c>
      <c r="M2147" s="21" t="str">
        <f t="shared" si="271"/>
        <v/>
      </c>
      <c r="N2147" s="21" t="str">
        <f t="shared" si="266"/>
        <v/>
      </c>
      <c r="O2147" s="21" t="str">
        <f t="shared" si="267"/>
        <v/>
      </c>
      <c r="P2147" s="21" t="str">
        <f t="shared" si="268"/>
        <v/>
      </c>
      <c r="Q2147" s="21" t="str">
        <f t="shared" si="269"/>
        <v/>
      </c>
      <c r="R2147" s="21" t="str">
        <f t="shared" si="270"/>
        <v/>
      </c>
      <c r="S2147" s="7" t="str">
        <f>IF(ROW()-5&lt;=Kontroll!$B$8,1,"")</f>
        <v/>
      </c>
    </row>
    <row r="2148" spans="1:19" x14ac:dyDescent="0.2">
      <c r="A2148" s="7" t="str">
        <f t="shared" si="264"/>
        <v/>
      </c>
      <c r="B2148" s="7" t="str">
        <f>IF($S2148="","",INT(($A2148-1)/Kontroll!$B$6)+1)</f>
        <v/>
      </c>
      <c r="C2148" s="7" t="str">
        <f>IF($S2148="","",MOD($A2148-1,Kontroll!$B$6)+1)</f>
        <v/>
      </c>
      <c r="D2148" s="15" t="str">
        <f>IF($S2148="","",INDEX(Transjer!$A$6:$A$125,$B2148))</f>
        <v/>
      </c>
      <c r="E2148" s="15" t="str">
        <f>IF($S2148="","",INDEX(Transjer!$B$6:$B$125,$B2148))</f>
        <v/>
      </c>
      <c r="F2148" s="16" t="str">
        <f>IF($S2148="","",INDEX(Transjer!$C$6:$C$125,$B2148))</f>
        <v/>
      </c>
      <c r="G2148" s="17" t="str">
        <f>IF($S2148="","",INDEX(Skjermingsrenter!$A$6:$A$35,$C2148))</f>
        <v/>
      </c>
      <c r="H2148" s="18" t="str">
        <f>IF($S2148="","",INDEX(Transjer!$D$6:$D$125,$B2148))</f>
        <v/>
      </c>
      <c r="I2148" s="18" t="str">
        <f>IF($S2148="","",INDEX(Transjer!$E$6:$E$125,$B2148))</f>
        <v/>
      </c>
      <c r="J2148" s="19" t="str">
        <f>IF($S2148="","",INDEX(Skjermingsrenter!$B$6:$B$35,$C2148))</f>
        <v/>
      </c>
      <c r="K2148" s="20" t="str">
        <f t="shared" si="265"/>
        <v/>
      </c>
      <c r="L2148" s="21" t="str">
        <f>IF($S2148="","",IF($G2148&lt;YEAR($F2148),0,$H2148*SUMIFS(Utbytter!$D$6:$D$1005,Utbytter!$A$6:$A$1005,$E2148,Utbytter!$B$6:$B$1005,"&gt;="&amp;$K2148,Utbytter!$B$6:$B$1005,"&lt;="&amp;DATE($G2148,12,31))))</f>
        <v/>
      </c>
      <c r="M2148" s="21" t="str">
        <f t="shared" si="271"/>
        <v/>
      </c>
      <c r="N2148" s="21" t="str">
        <f t="shared" si="266"/>
        <v/>
      </c>
      <c r="O2148" s="21" t="str">
        <f t="shared" si="267"/>
        <v/>
      </c>
      <c r="P2148" s="21" t="str">
        <f t="shared" si="268"/>
        <v/>
      </c>
      <c r="Q2148" s="21" t="str">
        <f t="shared" si="269"/>
        <v/>
      </c>
      <c r="R2148" s="21" t="str">
        <f t="shared" si="270"/>
        <v/>
      </c>
      <c r="S2148" s="7" t="str">
        <f>IF(ROW()-5&lt;=Kontroll!$B$8,1,"")</f>
        <v/>
      </c>
    </row>
    <row r="2149" spans="1:19" x14ac:dyDescent="0.2">
      <c r="A2149" s="7" t="str">
        <f t="shared" si="264"/>
        <v/>
      </c>
      <c r="B2149" s="7" t="str">
        <f>IF($S2149="","",INT(($A2149-1)/Kontroll!$B$6)+1)</f>
        <v/>
      </c>
      <c r="C2149" s="7" t="str">
        <f>IF($S2149="","",MOD($A2149-1,Kontroll!$B$6)+1)</f>
        <v/>
      </c>
      <c r="D2149" s="15" t="str">
        <f>IF($S2149="","",INDEX(Transjer!$A$6:$A$125,$B2149))</f>
        <v/>
      </c>
      <c r="E2149" s="15" t="str">
        <f>IF($S2149="","",INDEX(Transjer!$B$6:$B$125,$B2149))</f>
        <v/>
      </c>
      <c r="F2149" s="16" t="str">
        <f>IF($S2149="","",INDEX(Transjer!$C$6:$C$125,$B2149))</f>
        <v/>
      </c>
      <c r="G2149" s="17" t="str">
        <f>IF($S2149="","",INDEX(Skjermingsrenter!$A$6:$A$35,$C2149))</f>
        <v/>
      </c>
      <c r="H2149" s="18" t="str">
        <f>IF($S2149="","",INDEX(Transjer!$D$6:$D$125,$B2149))</f>
        <v/>
      </c>
      <c r="I2149" s="18" t="str">
        <f>IF($S2149="","",INDEX(Transjer!$E$6:$E$125,$B2149))</f>
        <v/>
      </c>
      <c r="J2149" s="19" t="str">
        <f>IF($S2149="","",INDEX(Skjermingsrenter!$B$6:$B$35,$C2149))</f>
        <v/>
      </c>
      <c r="K2149" s="20" t="str">
        <f t="shared" si="265"/>
        <v/>
      </c>
      <c r="L2149" s="21" t="str">
        <f>IF($S2149="","",IF($G2149&lt;YEAR($F2149),0,$H2149*SUMIFS(Utbytter!$D$6:$D$1005,Utbytter!$A$6:$A$1005,$E2149,Utbytter!$B$6:$B$1005,"&gt;="&amp;$K2149,Utbytter!$B$6:$B$1005,"&lt;="&amp;DATE($G2149,12,31))))</f>
        <v/>
      </c>
      <c r="M2149" s="21" t="str">
        <f t="shared" si="271"/>
        <v/>
      </c>
      <c r="N2149" s="21" t="str">
        <f t="shared" si="266"/>
        <v/>
      </c>
      <c r="O2149" s="21" t="str">
        <f t="shared" si="267"/>
        <v/>
      </c>
      <c r="P2149" s="21" t="str">
        <f t="shared" si="268"/>
        <v/>
      </c>
      <c r="Q2149" s="21" t="str">
        <f t="shared" si="269"/>
        <v/>
      </c>
      <c r="R2149" s="21" t="str">
        <f t="shared" si="270"/>
        <v/>
      </c>
      <c r="S2149" s="7" t="str">
        <f>IF(ROW()-5&lt;=Kontroll!$B$8,1,"")</f>
        <v/>
      </c>
    </row>
    <row r="2150" spans="1:19" x14ac:dyDescent="0.2">
      <c r="A2150" s="7" t="str">
        <f t="shared" si="264"/>
        <v/>
      </c>
      <c r="B2150" s="7" t="str">
        <f>IF($S2150="","",INT(($A2150-1)/Kontroll!$B$6)+1)</f>
        <v/>
      </c>
      <c r="C2150" s="7" t="str">
        <f>IF($S2150="","",MOD($A2150-1,Kontroll!$B$6)+1)</f>
        <v/>
      </c>
      <c r="D2150" s="15" t="str">
        <f>IF($S2150="","",INDEX(Transjer!$A$6:$A$125,$B2150))</f>
        <v/>
      </c>
      <c r="E2150" s="15" t="str">
        <f>IF($S2150="","",INDEX(Transjer!$B$6:$B$125,$B2150))</f>
        <v/>
      </c>
      <c r="F2150" s="16" t="str">
        <f>IF($S2150="","",INDEX(Transjer!$C$6:$C$125,$B2150))</f>
        <v/>
      </c>
      <c r="G2150" s="17" t="str">
        <f>IF($S2150="","",INDEX(Skjermingsrenter!$A$6:$A$35,$C2150))</f>
        <v/>
      </c>
      <c r="H2150" s="18" t="str">
        <f>IF($S2150="","",INDEX(Transjer!$D$6:$D$125,$B2150))</f>
        <v/>
      </c>
      <c r="I2150" s="18" t="str">
        <f>IF($S2150="","",INDEX(Transjer!$E$6:$E$125,$B2150))</f>
        <v/>
      </c>
      <c r="J2150" s="19" t="str">
        <f>IF($S2150="","",INDEX(Skjermingsrenter!$B$6:$B$35,$C2150))</f>
        <v/>
      </c>
      <c r="K2150" s="20" t="str">
        <f t="shared" si="265"/>
        <v/>
      </c>
      <c r="L2150" s="21" t="str">
        <f>IF($S2150="","",IF($G2150&lt;YEAR($F2150),0,$H2150*SUMIFS(Utbytter!$D$6:$D$1005,Utbytter!$A$6:$A$1005,$E2150,Utbytter!$B$6:$B$1005,"&gt;="&amp;$K2150,Utbytter!$B$6:$B$1005,"&lt;="&amp;DATE($G2150,12,31))))</f>
        <v/>
      </c>
      <c r="M2150" s="21" t="str">
        <f t="shared" si="271"/>
        <v/>
      </c>
      <c r="N2150" s="21" t="str">
        <f t="shared" si="266"/>
        <v/>
      </c>
      <c r="O2150" s="21" t="str">
        <f t="shared" si="267"/>
        <v/>
      </c>
      <c r="P2150" s="21" t="str">
        <f t="shared" si="268"/>
        <v/>
      </c>
      <c r="Q2150" s="21" t="str">
        <f t="shared" si="269"/>
        <v/>
      </c>
      <c r="R2150" s="21" t="str">
        <f t="shared" si="270"/>
        <v/>
      </c>
      <c r="S2150" s="7" t="str">
        <f>IF(ROW()-5&lt;=Kontroll!$B$8,1,"")</f>
        <v/>
      </c>
    </row>
    <row r="2151" spans="1:19" x14ac:dyDescent="0.2">
      <c r="A2151" s="7" t="str">
        <f t="shared" si="264"/>
        <v/>
      </c>
      <c r="B2151" s="7" t="str">
        <f>IF($S2151="","",INT(($A2151-1)/Kontroll!$B$6)+1)</f>
        <v/>
      </c>
      <c r="C2151" s="7" t="str">
        <f>IF($S2151="","",MOD($A2151-1,Kontroll!$B$6)+1)</f>
        <v/>
      </c>
      <c r="D2151" s="15" t="str">
        <f>IF($S2151="","",INDEX(Transjer!$A$6:$A$125,$B2151))</f>
        <v/>
      </c>
      <c r="E2151" s="15" t="str">
        <f>IF($S2151="","",INDEX(Transjer!$B$6:$B$125,$B2151))</f>
        <v/>
      </c>
      <c r="F2151" s="16" t="str">
        <f>IF($S2151="","",INDEX(Transjer!$C$6:$C$125,$B2151))</f>
        <v/>
      </c>
      <c r="G2151" s="17" t="str">
        <f>IF($S2151="","",INDEX(Skjermingsrenter!$A$6:$A$35,$C2151))</f>
        <v/>
      </c>
      <c r="H2151" s="18" t="str">
        <f>IF($S2151="","",INDEX(Transjer!$D$6:$D$125,$B2151))</f>
        <v/>
      </c>
      <c r="I2151" s="18" t="str">
        <f>IF($S2151="","",INDEX(Transjer!$E$6:$E$125,$B2151))</f>
        <v/>
      </c>
      <c r="J2151" s="19" t="str">
        <f>IF($S2151="","",INDEX(Skjermingsrenter!$B$6:$B$35,$C2151))</f>
        <v/>
      </c>
      <c r="K2151" s="20" t="str">
        <f t="shared" si="265"/>
        <v/>
      </c>
      <c r="L2151" s="21" t="str">
        <f>IF($S2151="","",IF($G2151&lt;YEAR($F2151),0,$H2151*SUMIFS(Utbytter!$D$6:$D$1005,Utbytter!$A$6:$A$1005,$E2151,Utbytter!$B$6:$B$1005,"&gt;="&amp;$K2151,Utbytter!$B$6:$B$1005,"&lt;="&amp;DATE($G2151,12,31))))</f>
        <v/>
      </c>
      <c r="M2151" s="21" t="str">
        <f t="shared" si="271"/>
        <v/>
      </c>
      <c r="N2151" s="21" t="str">
        <f t="shared" si="266"/>
        <v/>
      </c>
      <c r="O2151" s="21" t="str">
        <f t="shared" si="267"/>
        <v/>
      </c>
      <c r="P2151" s="21" t="str">
        <f t="shared" si="268"/>
        <v/>
      </c>
      <c r="Q2151" s="21" t="str">
        <f t="shared" si="269"/>
        <v/>
      </c>
      <c r="R2151" s="21" t="str">
        <f t="shared" si="270"/>
        <v/>
      </c>
      <c r="S2151" s="7" t="str">
        <f>IF(ROW()-5&lt;=Kontroll!$B$8,1,"")</f>
        <v/>
      </c>
    </row>
    <row r="2152" spans="1:19" x14ac:dyDescent="0.2">
      <c r="A2152" s="7" t="str">
        <f t="shared" si="264"/>
        <v/>
      </c>
      <c r="B2152" s="7" t="str">
        <f>IF($S2152="","",INT(($A2152-1)/Kontroll!$B$6)+1)</f>
        <v/>
      </c>
      <c r="C2152" s="7" t="str">
        <f>IF($S2152="","",MOD($A2152-1,Kontroll!$B$6)+1)</f>
        <v/>
      </c>
      <c r="D2152" s="15" t="str">
        <f>IF($S2152="","",INDEX(Transjer!$A$6:$A$125,$B2152))</f>
        <v/>
      </c>
      <c r="E2152" s="15" t="str">
        <f>IF($S2152="","",INDEX(Transjer!$B$6:$B$125,$B2152))</f>
        <v/>
      </c>
      <c r="F2152" s="16" t="str">
        <f>IF($S2152="","",INDEX(Transjer!$C$6:$C$125,$B2152))</f>
        <v/>
      </c>
      <c r="G2152" s="17" t="str">
        <f>IF($S2152="","",INDEX(Skjermingsrenter!$A$6:$A$35,$C2152))</f>
        <v/>
      </c>
      <c r="H2152" s="18" t="str">
        <f>IF($S2152="","",INDEX(Transjer!$D$6:$D$125,$B2152))</f>
        <v/>
      </c>
      <c r="I2152" s="18" t="str">
        <f>IF($S2152="","",INDEX(Transjer!$E$6:$E$125,$B2152))</f>
        <v/>
      </c>
      <c r="J2152" s="19" t="str">
        <f>IF($S2152="","",INDEX(Skjermingsrenter!$B$6:$B$35,$C2152))</f>
        <v/>
      </c>
      <c r="K2152" s="20" t="str">
        <f t="shared" si="265"/>
        <v/>
      </c>
      <c r="L2152" s="21" t="str">
        <f>IF($S2152="","",IF($G2152&lt;YEAR($F2152),0,$H2152*SUMIFS(Utbytter!$D$6:$D$1005,Utbytter!$A$6:$A$1005,$E2152,Utbytter!$B$6:$B$1005,"&gt;="&amp;$K2152,Utbytter!$B$6:$B$1005,"&lt;="&amp;DATE($G2152,12,31))))</f>
        <v/>
      </c>
      <c r="M2152" s="21" t="str">
        <f t="shared" si="271"/>
        <v/>
      </c>
      <c r="N2152" s="21" t="str">
        <f t="shared" si="266"/>
        <v/>
      </c>
      <c r="O2152" s="21" t="str">
        <f t="shared" si="267"/>
        <v/>
      </c>
      <c r="P2152" s="21" t="str">
        <f t="shared" si="268"/>
        <v/>
      </c>
      <c r="Q2152" s="21" t="str">
        <f t="shared" si="269"/>
        <v/>
      </c>
      <c r="R2152" s="21" t="str">
        <f t="shared" si="270"/>
        <v/>
      </c>
      <c r="S2152" s="7" t="str">
        <f>IF(ROW()-5&lt;=Kontroll!$B$8,1,"")</f>
        <v/>
      </c>
    </row>
    <row r="2153" spans="1:19" x14ac:dyDescent="0.2">
      <c r="A2153" s="7" t="str">
        <f t="shared" si="264"/>
        <v/>
      </c>
      <c r="B2153" s="7" t="str">
        <f>IF($S2153="","",INT(($A2153-1)/Kontroll!$B$6)+1)</f>
        <v/>
      </c>
      <c r="C2153" s="7" t="str">
        <f>IF($S2153="","",MOD($A2153-1,Kontroll!$B$6)+1)</f>
        <v/>
      </c>
      <c r="D2153" s="15" t="str">
        <f>IF($S2153="","",INDEX(Transjer!$A$6:$A$125,$B2153))</f>
        <v/>
      </c>
      <c r="E2153" s="15" t="str">
        <f>IF($S2153="","",INDEX(Transjer!$B$6:$B$125,$B2153))</f>
        <v/>
      </c>
      <c r="F2153" s="16" t="str">
        <f>IF($S2153="","",INDEX(Transjer!$C$6:$C$125,$B2153))</f>
        <v/>
      </c>
      <c r="G2153" s="17" t="str">
        <f>IF($S2153="","",INDEX(Skjermingsrenter!$A$6:$A$35,$C2153))</f>
        <v/>
      </c>
      <c r="H2153" s="18" t="str">
        <f>IF($S2153="","",INDEX(Transjer!$D$6:$D$125,$B2153))</f>
        <v/>
      </c>
      <c r="I2153" s="18" t="str">
        <f>IF($S2153="","",INDEX(Transjer!$E$6:$E$125,$B2153))</f>
        <v/>
      </c>
      <c r="J2153" s="19" t="str">
        <f>IF($S2153="","",INDEX(Skjermingsrenter!$B$6:$B$35,$C2153))</f>
        <v/>
      </c>
      <c r="K2153" s="20" t="str">
        <f t="shared" si="265"/>
        <v/>
      </c>
      <c r="L2153" s="21" t="str">
        <f>IF($S2153="","",IF($G2153&lt;YEAR($F2153),0,$H2153*SUMIFS(Utbytter!$D$6:$D$1005,Utbytter!$A$6:$A$1005,$E2153,Utbytter!$B$6:$B$1005,"&gt;="&amp;$K2153,Utbytter!$B$6:$B$1005,"&lt;="&amp;DATE($G2153,12,31))))</f>
        <v/>
      </c>
      <c r="M2153" s="21" t="str">
        <f t="shared" si="271"/>
        <v/>
      </c>
      <c r="N2153" s="21" t="str">
        <f t="shared" si="266"/>
        <v/>
      </c>
      <c r="O2153" s="21" t="str">
        <f t="shared" si="267"/>
        <v/>
      </c>
      <c r="P2153" s="21" t="str">
        <f t="shared" si="268"/>
        <v/>
      </c>
      <c r="Q2153" s="21" t="str">
        <f t="shared" si="269"/>
        <v/>
      </c>
      <c r="R2153" s="21" t="str">
        <f t="shared" si="270"/>
        <v/>
      </c>
      <c r="S2153" s="7" t="str">
        <f>IF(ROW()-5&lt;=Kontroll!$B$8,1,"")</f>
        <v/>
      </c>
    </row>
    <row r="2154" spans="1:19" x14ac:dyDescent="0.2">
      <c r="A2154" s="7" t="str">
        <f t="shared" si="264"/>
        <v/>
      </c>
      <c r="B2154" s="7" t="str">
        <f>IF($S2154="","",INT(($A2154-1)/Kontroll!$B$6)+1)</f>
        <v/>
      </c>
      <c r="C2154" s="7" t="str">
        <f>IF($S2154="","",MOD($A2154-1,Kontroll!$B$6)+1)</f>
        <v/>
      </c>
      <c r="D2154" s="15" t="str">
        <f>IF($S2154="","",INDEX(Transjer!$A$6:$A$125,$B2154))</f>
        <v/>
      </c>
      <c r="E2154" s="15" t="str">
        <f>IF($S2154="","",INDEX(Transjer!$B$6:$B$125,$B2154))</f>
        <v/>
      </c>
      <c r="F2154" s="16" t="str">
        <f>IF($S2154="","",INDEX(Transjer!$C$6:$C$125,$B2154))</f>
        <v/>
      </c>
      <c r="G2154" s="17" t="str">
        <f>IF($S2154="","",INDEX(Skjermingsrenter!$A$6:$A$35,$C2154))</f>
        <v/>
      </c>
      <c r="H2154" s="18" t="str">
        <f>IF($S2154="","",INDEX(Transjer!$D$6:$D$125,$B2154))</f>
        <v/>
      </c>
      <c r="I2154" s="18" t="str">
        <f>IF($S2154="","",INDEX(Transjer!$E$6:$E$125,$B2154))</f>
        <v/>
      </c>
      <c r="J2154" s="19" t="str">
        <f>IF($S2154="","",INDEX(Skjermingsrenter!$B$6:$B$35,$C2154))</f>
        <v/>
      </c>
      <c r="K2154" s="20" t="str">
        <f t="shared" si="265"/>
        <v/>
      </c>
      <c r="L2154" s="21" t="str">
        <f>IF($S2154="","",IF($G2154&lt;YEAR($F2154),0,$H2154*SUMIFS(Utbytter!$D$6:$D$1005,Utbytter!$A$6:$A$1005,$E2154,Utbytter!$B$6:$B$1005,"&gt;="&amp;$K2154,Utbytter!$B$6:$B$1005,"&lt;="&amp;DATE($G2154,12,31))))</f>
        <v/>
      </c>
      <c r="M2154" s="21" t="str">
        <f t="shared" si="271"/>
        <v/>
      </c>
      <c r="N2154" s="21" t="str">
        <f t="shared" si="266"/>
        <v/>
      </c>
      <c r="O2154" s="21" t="str">
        <f t="shared" si="267"/>
        <v/>
      </c>
      <c r="P2154" s="21" t="str">
        <f t="shared" si="268"/>
        <v/>
      </c>
      <c r="Q2154" s="21" t="str">
        <f t="shared" si="269"/>
        <v/>
      </c>
      <c r="R2154" s="21" t="str">
        <f t="shared" si="270"/>
        <v/>
      </c>
      <c r="S2154" s="7" t="str">
        <f>IF(ROW()-5&lt;=Kontroll!$B$8,1,"")</f>
        <v/>
      </c>
    </row>
    <row r="2155" spans="1:19" x14ac:dyDescent="0.2">
      <c r="A2155" s="7" t="str">
        <f t="shared" si="264"/>
        <v/>
      </c>
      <c r="B2155" s="7" t="str">
        <f>IF($S2155="","",INT(($A2155-1)/Kontroll!$B$6)+1)</f>
        <v/>
      </c>
      <c r="C2155" s="7" t="str">
        <f>IF($S2155="","",MOD($A2155-1,Kontroll!$B$6)+1)</f>
        <v/>
      </c>
      <c r="D2155" s="15" t="str">
        <f>IF($S2155="","",INDEX(Transjer!$A$6:$A$125,$B2155))</f>
        <v/>
      </c>
      <c r="E2155" s="15" t="str">
        <f>IF($S2155="","",INDEX(Transjer!$B$6:$B$125,$B2155))</f>
        <v/>
      </c>
      <c r="F2155" s="16" t="str">
        <f>IF($S2155="","",INDEX(Transjer!$C$6:$C$125,$B2155))</f>
        <v/>
      </c>
      <c r="G2155" s="17" t="str">
        <f>IF($S2155="","",INDEX(Skjermingsrenter!$A$6:$A$35,$C2155))</f>
        <v/>
      </c>
      <c r="H2155" s="18" t="str">
        <f>IF($S2155="","",INDEX(Transjer!$D$6:$D$125,$B2155))</f>
        <v/>
      </c>
      <c r="I2155" s="18" t="str">
        <f>IF($S2155="","",INDEX(Transjer!$E$6:$E$125,$B2155))</f>
        <v/>
      </c>
      <c r="J2155" s="19" t="str">
        <f>IF($S2155="","",INDEX(Skjermingsrenter!$B$6:$B$35,$C2155))</f>
        <v/>
      </c>
      <c r="K2155" s="20" t="str">
        <f t="shared" si="265"/>
        <v/>
      </c>
      <c r="L2155" s="21" t="str">
        <f>IF($S2155="","",IF($G2155&lt;YEAR($F2155),0,$H2155*SUMIFS(Utbytter!$D$6:$D$1005,Utbytter!$A$6:$A$1005,$E2155,Utbytter!$B$6:$B$1005,"&gt;="&amp;$K2155,Utbytter!$B$6:$B$1005,"&lt;="&amp;DATE($G2155,12,31))))</f>
        <v/>
      </c>
      <c r="M2155" s="21" t="str">
        <f t="shared" si="271"/>
        <v/>
      </c>
      <c r="N2155" s="21" t="str">
        <f t="shared" si="266"/>
        <v/>
      </c>
      <c r="O2155" s="21" t="str">
        <f t="shared" si="267"/>
        <v/>
      </c>
      <c r="P2155" s="21" t="str">
        <f t="shared" si="268"/>
        <v/>
      </c>
      <c r="Q2155" s="21" t="str">
        <f t="shared" si="269"/>
        <v/>
      </c>
      <c r="R2155" s="21" t="str">
        <f t="shared" si="270"/>
        <v/>
      </c>
      <c r="S2155" s="7" t="str">
        <f>IF(ROW()-5&lt;=Kontroll!$B$8,1,"")</f>
        <v/>
      </c>
    </row>
    <row r="2156" spans="1:19" x14ac:dyDescent="0.2">
      <c r="A2156" s="7" t="str">
        <f t="shared" si="264"/>
        <v/>
      </c>
      <c r="B2156" s="7" t="str">
        <f>IF($S2156="","",INT(($A2156-1)/Kontroll!$B$6)+1)</f>
        <v/>
      </c>
      <c r="C2156" s="7" t="str">
        <f>IF($S2156="","",MOD($A2156-1,Kontroll!$B$6)+1)</f>
        <v/>
      </c>
      <c r="D2156" s="15" t="str">
        <f>IF($S2156="","",INDEX(Transjer!$A$6:$A$125,$B2156))</f>
        <v/>
      </c>
      <c r="E2156" s="15" t="str">
        <f>IF($S2156="","",INDEX(Transjer!$B$6:$B$125,$B2156))</f>
        <v/>
      </c>
      <c r="F2156" s="16" t="str">
        <f>IF($S2156="","",INDEX(Transjer!$C$6:$C$125,$B2156))</f>
        <v/>
      </c>
      <c r="G2156" s="17" t="str">
        <f>IF($S2156="","",INDEX(Skjermingsrenter!$A$6:$A$35,$C2156))</f>
        <v/>
      </c>
      <c r="H2156" s="18" t="str">
        <f>IF($S2156="","",INDEX(Transjer!$D$6:$D$125,$B2156))</f>
        <v/>
      </c>
      <c r="I2156" s="18" t="str">
        <f>IF($S2156="","",INDEX(Transjer!$E$6:$E$125,$B2156))</f>
        <v/>
      </c>
      <c r="J2156" s="19" t="str">
        <f>IF($S2156="","",INDEX(Skjermingsrenter!$B$6:$B$35,$C2156))</f>
        <v/>
      </c>
      <c r="K2156" s="20" t="str">
        <f t="shared" si="265"/>
        <v/>
      </c>
      <c r="L2156" s="21" t="str">
        <f>IF($S2156="","",IF($G2156&lt;YEAR($F2156),0,$H2156*SUMIFS(Utbytter!$D$6:$D$1005,Utbytter!$A$6:$A$1005,$E2156,Utbytter!$B$6:$B$1005,"&gt;="&amp;$K2156,Utbytter!$B$6:$B$1005,"&lt;="&amp;DATE($G2156,12,31))))</f>
        <v/>
      </c>
      <c r="M2156" s="21" t="str">
        <f t="shared" si="271"/>
        <v/>
      </c>
      <c r="N2156" s="21" t="str">
        <f t="shared" si="266"/>
        <v/>
      </c>
      <c r="O2156" s="21" t="str">
        <f t="shared" si="267"/>
        <v/>
      </c>
      <c r="P2156" s="21" t="str">
        <f t="shared" si="268"/>
        <v/>
      </c>
      <c r="Q2156" s="21" t="str">
        <f t="shared" si="269"/>
        <v/>
      </c>
      <c r="R2156" s="21" t="str">
        <f t="shared" si="270"/>
        <v/>
      </c>
      <c r="S2156" s="7" t="str">
        <f>IF(ROW()-5&lt;=Kontroll!$B$8,1,"")</f>
        <v/>
      </c>
    </row>
    <row r="2157" spans="1:19" x14ac:dyDescent="0.2">
      <c r="A2157" s="7" t="str">
        <f t="shared" si="264"/>
        <v/>
      </c>
      <c r="B2157" s="7" t="str">
        <f>IF($S2157="","",INT(($A2157-1)/Kontroll!$B$6)+1)</f>
        <v/>
      </c>
      <c r="C2157" s="7" t="str">
        <f>IF($S2157="","",MOD($A2157-1,Kontroll!$B$6)+1)</f>
        <v/>
      </c>
      <c r="D2157" s="15" t="str">
        <f>IF($S2157="","",INDEX(Transjer!$A$6:$A$125,$B2157))</f>
        <v/>
      </c>
      <c r="E2157" s="15" t="str">
        <f>IF($S2157="","",INDEX(Transjer!$B$6:$B$125,$B2157))</f>
        <v/>
      </c>
      <c r="F2157" s="16" t="str">
        <f>IF($S2157="","",INDEX(Transjer!$C$6:$C$125,$B2157))</f>
        <v/>
      </c>
      <c r="G2157" s="17" t="str">
        <f>IF($S2157="","",INDEX(Skjermingsrenter!$A$6:$A$35,$C2157))</f>
        <v/>
      </c>
      <c r="H2157" s="18" t="str">
        <f>IF($S2157="","",INDEX(Transjer!$D$6:$D$125,$B2157))</f>
        <v/>
      </c>
      <c r="I2157" s="18" t="str">
        <f>IF($S2157="","",INDEX(Transjer!$E$6:$E$125,$B2157))</f>
        <v/>
      </c>
      <c r="J2157" s="19" t="str">
        <f>IF($S2157="","",INDEX(Skjermingsrenter!$B$6:$B$35,$C2157))</f>
        <v/>
      </c>
      <c r="K2157" s="20" t="str">
        <f t="shared" si="265"/>
        <v/>
      </c>
      <c r="L2157" s="21" t="str">
        <f>IF($S2157="","",IF($G2157&lt;YEAR($F2157),0,$H2157*SUMIFS(Utbytter!$D$6:$D$1005,Utbytter!$A$6:$A$1005,$E2157,Utbytter!$B$6:$B$1005,"&gt;="&amp;$K2157,Utbytter!$B$6:$B$1005,"&lt;="&amp;DATE($G2157,12,31))))</f>
        <v/>
      </c>
      <c r="M2157" s="21" t="str">
        <f t="shared" si="271"/>
        <v/>
      </c>
      <c r="N2157" s="21" t="str">
        <f t="shared" si="266"/>
        <v/>
      </c>
      <c r="O2157" s="21" t="str">
        <f t="shared" si="267"/>
        <v/>
      </c>
      <c r="P2157" s="21" t="str">
        <f t="shared" si="268"/>
        <v/>
      </c>
      <c r="Q2157" s="21" t="str">
        <f t="shared" si="269"/>
        <v/>
      </c>
      <c r="R2157" s="21" t="str">
        <f t="shared" si="270"/>
        <v/>
      </c>
      <c r="S2157" s="7" t="str">
        <f>IF(ROW()-5&lt;=Kontroll!$B$8,1,"")</f>
        <v/>
      </c>
    </row>
    <row r="2158" spans="1:19" x14ac:dyDescent="0.2">
      <c r="A2158" s="7" t="str">
        <f t="shared" si="264"/>
        <v/>
      </c>
      <c r="B2158" s="7" t="str">
        <f>IF($S2158="","",INT(($A2158-1)/Kontroll!$B$6)+1)</f>
        <v/>
      </c>
      <c r="C2158" s="7" t="str">
        <f>IF($S2158="","",MOD($A2158-1,Kontroll!$B$6)+1)</f>
        <v/>
      </c>
      <c r="D2158" s="15" t="str">
        <f>IF($S2158="","",INDEX(Transjer!$A$6:$A$125,$B2158))</f>
        <v/>
      </c>
      <c r="E2158" s="15" t="str">
        <f>IF($S2158="","",INDEX(Transjer!$B$6:$B$125,$B2158))</f>
        <v/>
      </c>
      <c r="F2158" s="16" t="str">
        <f>IF($S2158="","",INDEX(Transjer!$C$6:$C$125,$B2158))</f>
        <v/>
      </c>
      <c r="G2158" s="17" t="str">
        <f>IF($S2158="","",INDEX(Skjermingsrenter!$A$6:$A$35,$C2158))</f>
        <v/>
      </c>
      <c r="H2158" s="18" t="str">
        <f>IF($S2158="","",INDEX(Transjer!$D$6:$D$125,$B2158))</f>
        <v/>
      </c>
      <c r="I2158" s="18" t="str">
        <f>IF($S2158="","",INDEX(Transjer!$E$6:$E$125,$B2158))</f>
        <v/>
      </c>
      <c r="J2158" s="19" t="str">
        <f>IF($S2158="","",INDEX(Skjermingsrenter!$B$6:$B$35,$C2158))</f>
        <v/>
      </c>
      <c r="K2158" s="20" t="str">
        <f t="shared" si="265"/>
        <v/>
      </c>
      <c r="L2158" s="21" t="str">
        <f>IF($S2158="","",IF($G2158&lt;YEAR($F2158),0,$H2158*SUMIFS(Utbytter!$D$6:$D$1005,Utbytter!$A$6:$A$1005,$E2158,Utbytter!$B$6:$B$1005,"&gt;="&amp;$K2158,Utbytter!$B$6:$B$1005,"&lt;="&amp;DATE($G2158,12,31))))</f>
        <v/>
      </c>
      <c r="M2158" s="21" t="str">
        <f t="shared" si="271"/>
        <v/>
      </c>
      <c r="N2158" s="21" t="str">
        <f t="shared" si="266"/>
        <v/>
      </c>
      <c r="O2158" s="21" t="str">
        <f t="shared" si="267"/>
        <v/>
      </c>
      <c r="P2158" s="21" t="str">
        <f t="shared" si="268"/>
        <v/>
      </c>
      <c r="Q2158" s="21" t="str">
        <f t="shared" si="269"/>
        <v/>
      </c>
      <c r="R2158" s="21" t="str">
        <f t="shared" si="270"/>
        <v/>
      </c>
      <c r="S2158" s="7" t="str">
        <f>IF(ROW()-5&lt;=Kontroll!$B$8,1,"")</f>
        <v/>
      </c>
    </row>
    <row r="2159" spans="1:19" x14ac:dyDescent="0.2">
      <c r="A2159" s="7" t="str">
        <f t="shared" si="264"/>
        <v/>
      </c>
      <c r="B2159" s="7" t="str">
        <f>IF($S2159="","",INT(($A2159-1)/Kontroll!$B$6)+1)</f>
        <v/>
      </c>
      <c r="C2159" s="7" t="str">
        <f>IF($S2159="","",MOD($A2159-1,Kontroll!$B$6)+1)</f>
        <v/>
      </c>
      <c r="D2159" s="15" t="str">
        <f>IF($S2159="","",INDEX(Transjer!$A$6:$A$125,$B2159))</f>
        <v/>
      </c>
      <c r="E2159" s="15" t="str">
        <f>IF($S2159="","",INDEX(Transjer!$B$6:$B$125,$B2159))</f>
        <v/>
      </c>
      <c r="F2159" s="16" t="str">
        <f>IF($S2159="","",INDEX(Transjer!$C$6:$C$125,$B2159))</f>
        <v/>
      </c>
      <c r="G2159" s="17" t="str">
        <f>IF($S2159="","",INDEX(Skjermingsrenter!$A$6:$A$35,$C2159))</f>
        <v/>
      </c>
      <c r="H2159" s="18" t="str">
        <f>IF($S2159="","",INDEX(Transjer!$D$6:$D$125,$B2159))</f>
        <v/>
      </c>
      <c r="I2159" s="18" t="str">
        <f>IF($S2159="","",INDEX(Transjer!$E$6:$E$125,$B2159))</f>
        <v/>
      </c>
      <c r="J2159" s="19" t="str">
        <f>IF($S2159="","",INDEX(Skjermingsrenter!$B$6:$B$35,$C2159))</f>
        <v/>
      </c>
      <c r="K2159" s="20" t="str">
        <f t="shared" si="265"/>
        <v/>
      </c>
      <c r="L2159" s="21" t="str">
        <f>IF($S2159="","",IF($G2159&lt;YEAR($F2159),0,$H2159*SUMIFS(Utbytter!$D$6:$D$1005,Utbytter!$A$6:$A$1005,$E2159,Utbytter!$B$6:$B$1005,"&gt;="&amp;$K2159,Utbytter!$B$6:$B$1005,"&lt;="&amp;DATE($G2159,12,31))))</f>
        <v/>
      </c>
      <c r="M2159" s="21" t="str">
        <f t="shared" si="271"/>
        <v/>
      </c>
      <c r="N2159" s="21" t="str">
        <f t="shared" si="266"/>
        <v/>
      </c>
      <c r="O2159" s="21" t="str">
        <f t="shared" si="267"/>
        <v/>
      </c>
      <c r="P2159" s="21" t="str">
        <f t="shared" si="268"/>
        <v/>
      </c>
      <c r="Q2159" s="21" t="str">
        <f t="shared" si="269"/>
        <v/>
      </c>
      <c r="R2159" s="21" t="str">
        <f t="shared" si="270"/>
        <v/>
      </c>
      <c r="S2159" s="7" t="str">
        <f>IF(ROW()-5&lt;=Kontroll!$B$8,1,"")</f>
        <v/>
      </c>
    </row>
    <row r="2160" spans="1:19" x14ac:dyDescent="0.2">
      <c r="A2160" s="7" t="str">
        <f t="shared" si="264"/>
        <v/>
      </c>
      <c r="B2160" s="7" t="str">
        <f>IF($S2160="","",INT(($A2160-1)/Kontroll!$B$6)+1)</f>
        <v/>
      </c>
      <c r="C2160" s="7" t="str">
        <f>IF($S2160="","",MOD($A2160-1,Kontroll!$B$6)+1)</f>
        <v/>
      </c>
      <c r="D2160" s="15" t="str">
        <f>IF($S2160="","",INDEX(Transjer!$A$6:$A$125,$B2160))</f>
        <v/>
      </c>
      <c r="E2160" s="15" t="str">
        <f>IF($S2160="","",INDEX(Transjer!$B$6:$B$125,$B2160))</f>
        <v/>
      </c>
      <c r="F2160" s="16" t="str">
        <f>IF($S2160="","",INDEX(Transjer!$C$6:$C$125,$B2160))</f>
        <v/>
      </c>
      <c r="G2160" s="17" t="str">
        <f>IF($S2160="","",INDEX(Skjermingsrenter!$A$6:$A$35,$C2160))</f>
        <v/>
      </c>
      <c r="H2160" s="18" t="str">
        <f>IF($S2160="","",INDEX(Transjer!$D$6:$D$125,$B2160))</f>
        <v/>
      </c>
      <c r="I2160" s="18" t="str">
        <f>IF($S2160="","",INDEX(Transjer!$E$6:$E$125,$B2160))</f>
        <v/>
      </c>
      <c r="J2160" s="19" t="str">
        <f>IF($S2160="","",INDEX(Skjermingsrenter!$B$6:$B$35,$C2160))</f>
        <v/>
      </c>
      <c r="K2160" s="20" t="str">
        <f t="shared" si="265"/>
        <v/>
      </c>
      <c r="L2160" s="21" t="str">
        <f>IF($S2160="","",IF($G2160&lt;YEAR($F2160),0,$H2160*SUMIFS(Utbytter!$D$6:$D$1005,Utbytter!$A$6:$A$1005,$E2160,Utbytter!$B$6:$B$1005,"&gt;="&amp;$K2160,Utbytter!$B$6:$B$1005,"&lt;="&amp;DATE($G2160,12,31))))</f>
        <v/>
      </c>
      <c r="M2160" s="21" t="str">
        <f t="shared" si="271"/>
        <v/>
      </c>
      <c r="N2160" s="21" t="str">
        <f t="shared" si="266"/>
        <v/>
      </c>
      <c r="O2160" s="21" t="str">
        <f t="shared" si="267"/>
        <v/>
      </c>
      <c r="P2160" s="21" t="str">
        <f t="shared" si="268"/>
        <v/>
      </c>
      <c r="Q2160" s="21" t="str">
        <f t="shared" si="269"/>
        <v/>
      </c>
      <c r="R2160" s="21" t="str">
        <f t="shared" si="270"/>
        <v/>
      </c>
      <c r="S2160" s="7" t="str">
        <f>IF(ROW()-5&lt;=Kontroll!$B$8,1,"")</f>
        <v/>
      </c>
    </row>
    <row r="2161" spans="1:19" x14ac:dyDescent="0.2">
      <c r="A2161" s="7" t="str">
        <f t="shared" si="264"/>
        <v/>
      </c>
      <c r="B2161" s="7" t="str">
        <f>IF($S2161="","",INT(($A2161-1)/Kontroll!$B$6)+1)</f>
        <v/>
      </c>
      <c r="C2161" s="7" t="str">
        <f>IF($S2161="","",MOD($A2161-1,Kontroll!$B$6)+1)</f>
        <v/>
      </c>
      <c r="D2161" s="15" t="str">
        <f>IF($S2161="","",INDEX(Transjer!$A$6:$A$125,$B2161))</f>
        <v/>
      </c>
      <c r="E2161" s="15" t="str">
        <f>IF($S2161="","",INDEX(Transjer!$B$6:$B$125,$B2161))</f>
        <v/>
      </c>
      <c r="F2161" s="16" t="str">
        <f>IF($S2161="","",INDEX(Transjer!$C$6:$C$125,$B2161))</f>
        <v/>
      </c>
      <c r="G2161" s="17" t="str">
        <f>IF($S2161="","",INDEX(Skjermingsrenter!$A$6:$A$35,$C2161))</f>
        <v/>
      </c>
      <c r="H2161" s="18" t="str">
        <f>IF($S2161="","",INDEX(Transjer!$D$6:$D$125,$B2161))</f>
        <v/>
      </c>
      <c r="I2161" s="18" t="str">
        <f>IF($S2161="","",INDEX(Transjer!$E$6:$E$125,$B2161))</f>
        <v/>
      </c>
      <c r="J2161" s="19" t="str">
        <f>IF($S2161="","",INDEX(Skjermingsrenter!$B$6:$B$35,$C2161))</f>
        <v/>
      </c>
      <c r="K2161" s="20" t="str">
        <f t="shared" si="265"/>
        <v/>
      </c>
      <c r="L2161" s="21" t="str">
        <f>IF($S2161="","",IF($G2161&lt;YEAR($F2161),0,$H2161*SUMIFS(Utbytter!$D$6:$D$1005,Utbytter!$A$6:$A$1005,$E2161,Utbytter!$B$6:$B$1005,"&gt;="&amp;$K2161,Utbytter!$B$6:$B$1005,"&lt;="&amp;DATE($G2161,12,31))))</f>
        <v/>
      </c>
      <c r="M2161" s="21" t="str">
        <f t="shared" si="271"/>
        <v/>
      </c>
      <c r="N2161" s="21" t="str">
        <f t="shared" si="266"/>
        <v/>
      </c>
      <c r="O2161" s="21" t="str">
        <f t="shared" si="267"/>
        <v/>
      </c>
      <c r="P2161" s="21" t="str">
        <f t="shared" si="268"/>
        <v/>
      </c>
      <c r="Q2161" s="21" t="str">
        <f t="shared" si="269"/>
        <v/>
      </c>
      <c r="R2161" s="21" t="str">
        <f t="shared" si="270"/>
        <v/>
      </c>
      <c r="S2161" s="7" t="str">
        <f>IF(ROW()-5&lt;=Kontroll!$B$8,1,"")</f>
        <v/>
      </c>
    </row>
    <row r="2162" spans="1:19" x14ac:dyDescent="0.2">
      <c r="A2162" s="7" t="str">
        <f t="shared" si="264"/>
        <v/>
      </c>
      <c r="B2162" s="7" t="str">
        <f>IF($S2162="","",INT(($A2162-1)/Kontroll!$B$6)+1)</f>
        <v/>
      </c>
      <c r="C2162" s="7" t="str">
        <f>IF($S2162="","",MOD($A2162-1,Kontroll!$B$6)+1)</f>
        <v/>
      </c>
      <c r="D2162" s="15" t="str">
        <f>IF($S2162="","",INDEX(Transjer!$A$6:$A$125,$B2162))</f>
        <v/>
      </c>
      <c r="E2162" s="15" t="str">
        <f>IF($S2162="","",INDEX(Transjer!$B$6:$B$125,$B2162))</f>
        <v/>
      </c>
      <c r="F2162" s="16" t="str">
        <f>IF($S2162="","",INDEX(Transjer!$C$6:$C$125,$B2162))</f>
        <v/>
      </c>
      <c r="G2162" s="17" t="str">
        <f>IF($S2162="","",INDEX(Skjermingsrenter!$A$6:$A$35,$C2162))</f>
        <v/>
      </c>
      <c r="H2162" s="18" t="str">
        <f>IF($S2162="","",INDEX(Transjer!$D$6:$D$125,$B2162))</f>
        <v/>
      </c>
      <c r="I2162" s="18" t="str">
        <f>IF($S2162="","",INDEX(Transjer!$E$6:$E$125,$B2162))</f>
        <v/>
      </c>
      <c r="J2162" s="19" t="str">
        <f>IF($S2162="","",INDEX(Skjermingsrenter!$B$6:$B$35,$C2162))</f>
        <v/>
      </c>
      <c r="K2162" s="20" t="str">
        <f t="shared" si="265"/>
        <v/>
      </c>
      <c r="L2162" s="21" t="str">
        <f>IF($S2162="","",IF($G2162&lt;YEAR($F2162),0,$H2162*SUMIFS(Utbytter!$D$6:$D$1005,Utbytter!$A$6:$A$1005,$E2162,Utbytter!$B$6:$B$1005,"&gt;="&amp;$K2162,Utbytter!$B$6:$B$1005,"&lt;="&amp;DATE($G2162,12,31))))</f>
        <v/>
      </c>
      <c r="M2162" s="21" t="str">
        <f t="shared" si="271"/>
        <v/>
      </c>
      <c r="N2162" s="21" t="str">
        <f t="shared" si="266"/>
        <v/>
      </c>
      <c r="O2162" s="21" t="str">
        <f t="shared" si="267"/>
        <v/>
      </c>
      <c r="P2162" s="21" t="str">
        <f t="shared" si="268"/>
        <v/>
      </c>
      <c r="Q2162" s="21" t="str">
        <f t="shared" si="269"/>
        <v/>
      </c>
      <c r="R2162" s="21" t="str">
        <f t="shared" si="270"/>
        <v/>
      </c>
      <c r="S2162" s="7" t="str">
        <f>IF(ROW()-5&lt;=Kontroll!$B$8,1,"")</f>
        <v/>
      </c>
    </row>
    <row r="2163" spans="1:19" x14ac:dyDescent="0.2">
      <c r="A2163" s="7" t="str">
        <f t="shared" si="264"/>
        <v/>
      </c>
      <c r="B2163" s="7" t="str">
        <f>IF($S2163="","",INT(($A2163-1)/Kontroll!$B$6)+1)</f>
        <v/>
      </c>
      <c r="C2163" s="7" t="str">
        <f>IF($S2163="","",MOD($A2163-1,Kontroll!$B$6)+1)</f>
        <v/>
      </c>
      <c r="D2163" s="15" t="str">
        <f>IF($S2163="","",INDEX(Transjer!$A$6:$A$125,$B2163))</f>
        <v/>
      </c>
      <c r="E2163" s="15" t="str">
        <f>IF($S2163="","",INDEX(Transjer!$B$6:$B$125,$B2163))</f>
        <v/>
      </c>
      <c r="F2163" s="16" t="str">
        <f>IF($S2163="","",INDEX(Transjer!$C$6:$C$125,$B2163))</f>
        <v/>
      </c>
      <c r="G2163" s="17" t="str">
        <f>IF($S2163="","",INDEX(Skjermingsrenter!$A$6:$A$35,$C2163))</f>
        <v/>
      </c>
      <c r="H2163" s="18" t="str">
        <f>IF($S2163="","",INDEX(Transjer!$D$6:$D$125,$B2163))</f>
        <v/>
      </c>
      <c r="I2163" s="18" t="str">
        <f>IF($S2163="","",INDEX(Transjer!$E$6:$E$125,$B2163))</f>
        <v/>
      </c>
      <c r="J2163" s="19" t="str">
        <f>IF($S2163="","",INDEX(Skjermingsrenter!$B$6:$B$35,$C2163))</f>
        <v/>
      </c>
      <c r="K2163" s="20" t="str">
        <f t="shared" si="265"/>
        <v/>
      </c>
      <c r="L2163" s="21" t="str">
        <f>IF($S2163="","",IF($G2163&lt;YEAR($F2163),0,$H2163*SUMIFS(Utbytter!$D$6:$D$1005,Utbytter!$A$6:$A$1005,$E2163,Utbytter!$B$6:$B$1005,"&gt;="&amp;$K2163,Utbytter!$B$6:$B$1005,"&lt;="&amp;DATE($G2163,12,31))))</f>
        <v/>
      </c>
      <c r="M2163" s="21" t="str">
        <f t="shared" si="271"/>
        <v/>
      </c>
      <c r="N2163" s="21" t="str">
        <f t="shared" si="266"/>
        <v/>
      </c>
      <c r="O2163" s="21" t="str">
        <f t="shared" si="267"/>
        <v/>
      </c>
      <c r="P2163" s="21" t="str">
        <f t="shared" si="268"/>
        <v/>
      </c>
      <c r="Q2163" s="21" t="str">
        <f t="shared" si="269"/>
        <v/>
      </c>
      <c r="R2163" s="21" t="str">
        <f t="shared" si="270"/>
        <v/>
      </c>
      <c r="S2163" s="7" t="str">
        <f>IF(ROW()-5&lt;=Kontroll!$B$8,1,"")</f>
        <v/>
      </c>
    </row>
    <row r="2164" spans="1:19" x14ac:dyDescent="0.2">
      <c r="A2164" s="7" t="str">
        <f t="shared" si="264"/>
        <v/>
      </c>
      <c r="B2164" s="7" t="str">
        <f>IF($S2164="","",INT(($A2164-1)/Kontroll!$B$6)+1)</f>
        <v/>
      </c>
      <c r="C2164" s="7" t="str">
        <f>IF($S2164="","",MOD($A2164-1,Kontroll!$B$6)+1)</f>
        <v/>
      </c>
      <c r="D2164" s="15" t="str">
        <f>IF($S2164="","",INDEX(Transjer!$A$6:$A$125,$B2164))</f>
        <v/>
      </c>
      <c r="E2164" s="15" t="str">
        <f>IF($S2164="","",INDEX(Transjer!$B$6:$B$125,$B2164))</f>
        <v/>
      </c>
      <c r="F2164" s="16" t="str">
        <f>IF($S2164="","",INDEX(Transjer!$C$6:$C$125,$B2164))</f>
        <v/>
      </c>
      <c r="G2164" s="17" t="str">
        <f>IF($S2164="","",INDEX(Skjermingsrenter!$A$6:$A$35,$C2164))</f>
        <v/>
      </c>
      <c r="H2164" s="18" t="str">
        <f>IF($S2164="","",INDEX(Transjer!$D$6:$D$125,$B2164))</f>
        <v/>
      </c>
      <c r="I2164" s="18" t="str">
        <f>IF($S2164="","",INDEX(Transjer!$E$6:$E$125,$B2164))</f>
        <v/>
      </c>
      <c r="J2164" s="19" t="str">
        <f>IF($S2164="","",INDEX(Skjermingsrenter!$B$6:$B$35,$C2164))</f>
        <v/>
      </c>
      <c r="K2164" s="20" t="str">
        <f t="shared" si="265"/>
        <v/>
      </c>
      <c r="L2164" s="21" t="str">
        <f>IF($S2164="","",IF($G2164&lt;YEAR($F2164),0,$H2164*SUMIFS(Utbytter!$D$6:$D$1005,Utbytter!$A$6:$A$1005,$E2164,Utbytter!$B$6:$B$1005,"&gt;="&amp;$K2164,Utbytter!$B$6:$B$1005,"&lt;="&amp;DATE($G2164,12,31))))</f>
        <v/>
      </c>
      <c r="M2164" s="21" t="str">
        <f t="shared" si="271"/>
        <v/>
      </c>
      <c r="N2164" s="21" t="str">
        <f t="shared" si="266"/>
        <v/>
      </c>
      <c r="O2164" s="21" t="str">
        <f t="shared" si="267"/>
        <v/>
      </c>
      <c r="P2164" s="21" t="str">
        <f t="shared" si="268"/>
        <v/>
      </c>
      <c r="Q2164" s="21" t="str">
        <f t="shared" si="269"/>
        <v/>
      </c>
      <c r="R2164" s="21" t="str">
        <f t="shared" si="270"/>
        <v/>
      </c>
      <c r="S2164" s="7" t="str">
        <f>IF(ROW()-5&lt;=Kontroll!$B$8,1,"")</f>
        <v/>
      </c>
    </row>
    <row r="2165" spans="1:19" x14ac:dyDescent="0.2">
      <c r="A2165" s="7" t="str">
        <f t="shared" si="264"/>
        <v/>
      </c>
      <c r="B2165" s="7" t="str">
        <f>IF($S2165="","",INT(($A2165-1)/Kontroll!$B$6)+1)</f>
        <v/>
      </c>
      <c r="C2165" s="7" t="str">
        <f>IF($S2165="","",MOD($A2165-1,Kontroll!$B$6)+1)</f>
        <v/>
      </c>
      <c r="D2165" s="15" t="str">
        <f>IF($S2165="","",INDEX(Transjer!$A$6:$A$125,$B2165))</f>
        <v/>
      </c>
      <c r="E2165" s="15" t="str">
        <f>IF($S2165="","",INDEX(Transjer!$B$6:$B$125,$B2165))</f>
        <v/>
      </c>
      <c r="F2165" s="16" t="str">
        <f>IF($S2165="","",INDEX(Transjer!$C$6:$C$125,$B2165))</f>
        <v/>
      </c>
      <c r="G2165" s="17" t="str">
        <f>IF($S2165="","",INDEX(Skjermingsrenter!$A$6:$A$35,$C2165))</f>
        <v/>
      </c>
      <c r="H2165" s="18" t="str">
        <f>IF($S2165="","",INDEX(Transjer!$D$6:$D$125,$B2165))</f>
        <v/>
      </c>
      <c r="I2165" s="18" t="str">
        <f>IF($S2165="","",INDEX(Transjer!$E$6:$E$125,$B2165))</f>
        <v/>
      </c>
      <c r="J2165" s="19" t="str">
        <f>IF($S2165="","",INDEX(Skjermingsrenter!$B$6:$B$35,$C2165))</f>
        <v/>
      </c>
      <c r="K2165" s="20" t="str">
        <f t="shared" si="265"/>
        <v/>
      </c>
      <c r="L2165" s="21" t="str">
        <f>IF($S2165="","",IF($G2165&lt;YEAR($F2165),0,$H2165*SUMIFS(Utbytter!$D$6:$D$1005,Utbytter!$A$6:$A$1005,$E2165,Utbytter!$B$6:$B$1005,"&gt;="&amp;$K2165,Utbytter!$B$6:$B$1005,"&lt;="&amp;DATE($G2165,12,31))))</f>
        <v/>
      </c>
      <c r="M2165" s="21" t="str">
        <f t="shared" si="271"/>
        <v/>
      </c>
      <c r="N2165" s="21" t="str">
        <f t="shared" si="266"/>
        <v/>
      </c>
      <c r="O2165" s="21" t="str">
        <f t="shared" si="267"/>
        <v/>
      </c>
      <c r="P2165" s="21" t="str">
        <f t="shared" si="268"/>
        <v/>
      </c>
      <c r="Q2165" s="21" t="str">
        <f t="shared" si="269"/>
        <v/>
      </c>
      <c r="R2165" s="21" t="str">
        <f t="shared" si="270"/>
        <v/>
      </c>
      <c r="S2165" s="7" t="str">
        <f>IF(ROW()-5&lt;=Kontroll!$B$8,1,"")</f>
        <v/>
      </c>
    </row>
    <row r="2166" spans="1:19" x14ac:dyDescent="0.2">
      <c r="A2166" s="7" t="str">
        <f t="shared" si="264"/>
        <v/>
      </c>
      <c r="B2166" s="7" t="str">
        <f>IF($S2166="","",INT(($A2166-1)/Kontroll!$B$6)+1)</f>
        <v/>
      </c>
      <c r="C2166" s="7" t="str">
        <f>IF($S2166="","",MOD($A2166-1,Kontroll!$B$6)+1)</f>
        <v/>
      </c>
      <c r="D2166" s="15" t="str">
        <f>IF($S2166="","",INDEX(Transjer!$A$6:$A$125,$B2166))</f>
        <v/>
      </c>
      <c r="E2166" s="15" t="str">
        <f>IF($S2166="","",INDEX(Transjer!$B$6:$B$125,$B2166))</f>
        <v/>
      </c>
      <c r="F2166" s="16" t="str">
        <f>IF($S2166="","",INDEX(Transjer!$C$6:$C$125,$B2166))</f>
        <v/>
      </c>
      <c r="G2166" s="17" t="str">
        <f>IF($S2166="","",INDEX(Skjermingsrenter!$A$6:$A$35,$C2166))</f>
        <v/>
      </c>
      <c r="H2166" s="18" t="str">
        <f>IF($S2166="","",INDEX(Transjer!$D$6:$D$125,$B2166))</f>
        <v/>
      </c>
      <c r="I2166" s="18" t="str">
        <f>IF($S2166="","",INDEX(Transjer!$E$6:$E$125,$B2166))</f>
        <v/>
      </c>
      <c r="J2166" s="19" t="str">
        <f>IF($S2166="","",INDEX(Skjermingsrenter!$B$6:$B$35,$C2166))</f>
        <v/>
      </c>
      <c r="K2166" s="20" t="str">
        <f t="shared" si="265"/>
        <v/>
      </c>
      <c r="L2166" s="21" t="str">
        <f>IF($S2166="","",IF($G2166&lt;YEAR($F2166),0,$H2166*SUMIFS(Utbytter!$D$6:$D$1005,Utbytter!$A$6:$A$1005,$E2166,Utbytter!$B$6:$B$1005,"&gt;="&amp;$K2166,Utbytter!$B$6:$B$1005,"&lt;="&amp;DATE($G2166,12,31))))</f>
        <v/>
      </c>
      <c r="M2166" s="21" t="str">
        <f t="shared" si="271"/>
        <v/>
      </c>
      <c r="N2166" s="21" t="str">
        <f t="shared" si="266"/>
        <v/>
      </c>
      <c r="O2166" s="21" t="str">
        <f t="shared" si="267"/>
        <v/>
      </c>
      <c r="P2166" s="21" t="str">
        <f t="shared" si="268"/>
        <v/>
      </c>
      <c r="Q2166" s="21" t="str">
        <f t="shared" si="269"/>
        <v/>
      </c>
      <c r="R2166" s="21" t="str">
        <f t="shared" si="270"/>
        <v/>
      </c>
      <c r="S2166" s="7" t="str">
        <f>IF(ROW()-5&lt;=Kontroll!$B$8,1,"")</f>
        <v/>
      </c>
    </row>
    <row r="2167" spans="1:19" x14ac:dyDescent="0.2">
      <c r="A2167" s="7" t="str">
        <f t="shared" si="264"/>
        <v/>
      </c>
      <c r="B2167" s="7" t="str">
        <f>IF($S2167="","",INT(($A2167-1)/Kontroll!$B$6)+1)</f>
        <v/>
      </c>
      <c r="C2167" s="7" t="str">
        <f>IF($S2167="","",MOD($A2167-1,Kontroll!$B$6)+1)</f>
        <v/>
      </c>
      <c r="D2167" s="15" t="str">
        <f>IF($S2167="","",INDEX(Transjer!$A$6:$A$125,$B2167))</f>
        <v/>
      </c>
      <c r="E2167" s="15" t="str">
        <f>IF($S2167="","",INDEX(Transjer!$B$6:$B$125,$B2167))</f>
        <v/>
      </c>
      <c r="F2167" s="16" t="str">
        <f>IF($S2167="","",INDEX(Transjer!$C$6:$C$125,$B2167))</f>
        <v/>
      </c>
      <c r="G2167" s="17" t="str">
        <f>IF($S2167="","",INDEX(Skjermingsrenter!$A$6:$A$35,$C2167))</f>
        <v/>
      </c>
      <c r="H2167" s="18" t="str">
        <f>IF($S2167="","",INDEX(Transjer!$D$6:$D$125,$B2167))</f>
        <v/>
      </c>
      <c r="I2167" s="18" t="str">
        <f>IF($S2167="","",INDEX(Transjer!$E$6:$E$125,$B2167))</f>
        <v/>
      </c>
      <c r="J2167" s="19" t="str">
        <f>IF($S2167="","",INDEX(Skjermingsrenter!$B$6:$B$35,$C2167))</f>
        <v/>
      </c>
      <c r="K2167" s="20" t="str">
        <f t="shared" si="265"/>
        <v/>
      </c>
      <c r="L2167" s="21" t="str">
        <f>IF($S2167="","",IF($G2167&lt;YEAR($F2167),0,$H2167*SUMIFS(Utbytter!$D$6:$D$1005,Utbytter!$A$6:$A$1005,$E2167,Utbytter!$B$6:$B$1005,"&gt;="&amp;$K2167,Utbytter!$B$6:$B$1005,"&lt;="&amp;DATE($G2167,12,31))))</f>
        <v/>
      </c>
      <c r="M2167" s="21" t="str">
        <f t="shared" si="271"/>
        <v/>
      </c>
      <c r="N2167" s="21" t="str">
        <f t="shared" si="266"/>
        <v/>
      </c>
      <c r="O2167" s="21" t="str">
        <f t="shared" si="267"/>
        <v/>
      </c>
      <c r="P2167" s="21" t="str">
        <f t="shared" si="268"/>
        <v/>
      </c>
      <c r="Q2167" s="21" t="str">
        <f t="shared" si="269"/>
        <v/>
      </c>
      <c r="R2167" s="21" t="str">
        <f t="shared" si="270"/>
        <v/>
      </c>
      <c r="S2167" s="7" t="str">
        <f>IF(ROW()-5&lt;=Kontroll!$B$8,1,"")</f>
        <v/>
      </c>
    </row>
    <row r="2168" spans="1:19" x14ac:dyDescent="0.2">
      <c r="A2168" s="7" t="str">
        <f t="shared" si="264"/>
        <v/>
      </c>
      <c r="B2168" s="7" t="str">
        <f>IF($S2168="","",INT(($A2168-1)/Kontroll!$B$6)+1)</f>
        <v/>
      </c>
      <c r="C2168" s="7" t="str">
        <f>IF($S2168="","",MOD($A2168-1,Kontroll!$B$6)+1)</f>
        <v/>
      </c>
      <c r="D2168" s="15" t="str">
        <f>IF($S2168="","",INDEX(Transjer!$A$6:$A$125,$B2168))</f>
        <v/>
      </c>
      <c r="E2168" s="15" t="str">
        <f>IF($S2168="","",INDEX(Transjer!$B$6:$B$125,$B2168))</f>
        <v/>
      </c>
      <c r="F2168" s="16" t="str">
        <f>IF($S2168="","",INDEX(Transjer!$C$6:$C$125,$B2168))</f>
        <v/>
      </c>
      <c r="G2168" s="17" t="str">
        <f>IF($S2168="","",INDEX(Skjermingsrenter!$A$6:$A$35,$C2168))</f>
        <v/>
      </c>
      <c r="H2168" s="18" t="str">
        <f>IF($S2168="","",INDEX(Transjer!$D$6:$D$125,$B2168))</f>
        <v/>
      </c>
      <c r="I2168" s="18" t="str">
        <f>IF($S2168="","",INDEX(Transjer!$E$6:$E$125,$B2168))</f>
        <v/>
      </c>
      <c r="J2168" s="19" t="str">
        <f>IF($S2168="","",INDEX(Skjermingsrenter!$B$6:$B$35,$C2168))</f>
        <v/>
      </c>
      <c r="K2168" s="20" t="str">
        <f t="shared" si="265"/>
        <v/>
      </c>
      <c r="L2168" s="21" t="str">
        <f>IF($S2168="","",IF($G2168&lt;YEAR($F2168),0,$H2168*SUMIFS(Utbytter!$D$6:$D$1005,Utbytter!$A$6:$A$1005,$E2168,Utbytter!$B$6:$B$1005,"&gt;="&amp;$K2168,Utbytter!$B$6:$B$1005,"&lt;="&amp;DATE($G2168,12,31))))</f>
        <v/>
      </c>
      <c r="M2168" s="21" t="str">
        <f t="shared" si="271"/>
        <v/>
      </c>
      <c r="N2168" s="21" t="str">
        <f t="shared" si="266"/>
        <v/>
      </c>
      <c r="O2168" s="21" t="str">
        <f t="shared" si="267"/>
        <v/>
      </c>
      <c r="P2168" s="21" t="str">
        <f t="shared" si="268"/>
        <v/>
      </c>
      <c r="Q2168" s="21" t="str">
        <f t="shared" si="269"/>
        <v/>
      </c>
      <c r="R2168" s="21" t="str">
        <f t="shared" si="270"/>
        <v/>
      </c>
      <c r="S2168" s="7" t="str">
        <f>IF(ROW()-5&lt;=Kontroll!$B$8,1,"")</f>
        <v/>
      </c>
    </row>
    <row r="2169" spans="1:19" x14ac:dyDescent="0.2">
      <c r="A2169" s="7" t="str">
        <f t="shared" si="264"/>
        <v/>
      </c>
      <c r="B2169" s="7" t="str">
        <f>IF($S2169="","",INT(($A2169-1)/Kontroll!$B$6)+1)</f>
        <v/>
      </c>
      <c r="C2169" s="7" t="str">
        <f>IF($S2169="","",MOD($A2169-1,Kontroll!$B$6)+1)</f>
        <v/>
      </c>
      <c r="D2169" s="15" t="str">
        <f>IF($S2169="","",INDEX(Transjer!$A$6:$A$125,$B2169))</f>
        <v/>
      </c>
      <c r="E2169" s="15" t="str">
        <f>IF($S2169="","",INDEX(Transjer!$B$6:$B$125,$B2169))</f>
        <v/>
      </c>
      <c r="F2169" s="16" t="str">
        <f>IF($S2169="","",INDEX(Transjer!$C$6:$C$125,$B2169))</f>
        <v/>
      </c>
      <c r="G2169" s="17" t="str">
        <f>IF($S2169="","",INDEX(Skjermingsrenter!$A$6:$A$35,$C2169))</f>
        <v/>
      </c>
      <c r="H2169" s="18" t="str">
        <f>IF($S2169="","",INDEX(Transjer!$D$6:$D$125,$B2169))</f>
        <v/>
      </c>
      <c r="I2169" s="18" t="str">
        <f>IF($S2169="","",INDEX(Transjer!$E$6:$E$125,$B2169))</f>
        <v/>
      </c>
      <c r="J2169" s="19" t="str">
        <f>IF($S2169="","",INDEX(Skjermingsrenter!$B$6:$B$35,$C2169))</f>
        <v/>
      </c>
      <c r="K2169" s="20" t="str">
        <f t="shared" si="265"/>
        <v/>
      </c>
      <c r="L2169" s="21" t="str">
        <f>IF($S2169="","",IF($G2169&lt;YEAR($F2169),0,$H2169*SUMIFS(Utbytter!$D$6:$D$1005,Utbytter!$A$6:$A$1005,$E2169,Utbytter!$B$6:$B$1005,"&gt;="&amp;$K2169,Utbytter!$B$6:$B$1005,"&lt;="&amp;DATE($G2169,12,31))))</f>
        <v/>
      </c>
      <c r="M2169" s="21" t="str">
        <f t="shared" si="271"/>
        <v/>
      </c>
      <c r="N2169" s="21" t="str">
        <f t="shared" si="266"/>
        <v/>
      </c>
      <c r="O2169" s="21" t="str">
        <f t="shared" si="267"/>
        <v/>
      </c>
      <c r="P2169" s="21" t="str">
        <f t="shared" si="268"/>
        <v/>
      </c>
      <c r="Q2169" s="21" t="str">
        <f t="shared" si="269"/>
        <v/>
      </c>
      <c r="R2169" s="21" t="str">
        <f t="shared" si="270"/>
        <v/>
      </c>
      <c r="S2169" s="7" t="str">
        <f>IF(ROW()-5&lt;=Kontroll!$B$8,1,"")</f>
        <v/>
      </c>
    </row>
    <row r="2170" spans="1:19" x14ac:dyDescent="0.2">
      <c r="A2170" s="7" t="str">
        <f t="shared" si="264"/>
        <v/>
      </c>
      <c r="B2170" s="7" t="str">
        <f>IF($S2170="","",INT(($A2170-1)/Kontroll!$B$6)+1)</f>
        <v/>
      </c>
      <c r="C2170" s="7" t="str">
        <f>IF($S2170="","",MOD($A2170-1,Kontroll!$B$6)+1)</f>
        <v/>
      </c>
      <c r="D2170" s="15" t="str">
        <f>IF($S2170="","",INDEX(Transjer!$A$6:$A$125,$B2170))</f>
        <v/>
      </c>
      <c r="E2170" s="15" t="str">
        <f>IF($S2170="","",INDEX(Transjer!$B$6:$B$125,$B2170))</f>
        <v/>
      </c>
      <c r="F2170" s="16" t="str">
        <f>IF($S2170="","",INDEX(Transjer!$C$6:$C$125,$B2170))</f>
        <v/>
      </c>
      <c r="G2170" s="17" t="str">
        <f>IF($S2170="","",INDEX(Skjermingsrenter!$A$6:$A$35,$C2170))</f>
        <v/>
      </c>
      <c r="H2170" s="18" t="str">
        <f>IF($S2170="","",INDEX(Transjer!$D$6:$D$125,$B2170))</f>
        <v/>
      </c>
      <c r="I2170" s="18" t="str">
        <f>IF($S2170="","",INDEX(Transjer!$E$6:$E$125,$B2170))</f>
        <v/>
      </c>
      <c r="J2170" s="19" t="str">
        <f>IF($S2170="","",INDEX(Skjermingsrenter!$B$6:$B$35,$C2170))</f>
        <v/>
      </c>
      <c r="K2170" s="20" t="str">
        <f t="shared" si="265"/>
        <v/>
      </c>
      <c r="L2170" s="21" t="str">
        <f>IF($S2170="","",IF($G2170&lt;YEAR($F2170),0,$H2170*SUMIFS(Utbytter!$D$6:$D$1005,Utbytter!$A$6:$A$1005,$E2170,Utbytter!$B$6:$B$1005,"&gt;="&amp;$K2170,Utbytter!$B$6:$B$1005,"&lt;="&amp;DATE($G2170,12,31))))</f>
        <v/>
      </c>
      <c r="M2170" s="21" t="str">
        <f t="shared" si="271"/>
        <v/>
      </c>
      <c r="N2170" s="21" t="str">
        <f t="shared" si="266"/>
        <v/>
      </c>
      <c r="O2170" s="21" t="str">
        <f t="shared" si="267"/>
        <v/>
      </c>
      <c r="P2170" s="21" t="str">
        <f t="shared" si="268"/>
        <v/>
      </c>
      <c r="Q2170" s="21" t="str">
        <f t="shared" si="269"/>
        <v/>
      </c>
      <c r="R2170" s="21" t="str">
        <f t="shared" si="270"/>
        <v/>
      </c>
      <c r="S2170" s="7" t="str">
        <f>IF(ROW()-5&lt;=Kontroll!$B$8,1,"")</f>
        <v/>
      </c>
    </row>
    <row r="2171" spans="1:19" x14ac:dyDescent="0.2">
      <c r="A2171" s="7" t="str">
        <f t="shared" si="264"/>
        <v/>
      </c>
      <c r="B2171" s="7" t="str">
        <f>IF($S2171="","",INT(($A2171-1)/Kontroll!$B$6)+1)</f>
        <v/>
      </c>
      <c r="C2171" s="7" t="str">
        <f>IF($S2171="","",MOD($A2171-1,Kontroll!$B$6)+1)</f>
        <v/>
      </c>
      <c r="D2171" s="15" t="str">
        <f>IF($S2171="","",INDEX(Transjer!$A$6:$A$125,$B2171))</f>
        <v/>
      </c>
      <c r="E2171" s="15" t="str">
        <f>IF($S2171="","",INDEX(Transjer!$B$6:$B$125,$B2171))</f>
        <v/>
      </c>
      <c r="F2171" s="16" t="str">
        <f>IF($S2171="","",INDEX(Transjer!$C$6:$C$125,$B2171))</f>
        <v/>
      </c>
      <c r="G2171" s="17" t="str">
        <f>IF($S2171="","",INDEX(Skjermingsrenter!$A$6:$A$35,$C2171))</f>
        <v/>
      </c>
      <c r="H2171" s="18" t="str">
        <f>IF($S2171="","",INDEX(Transjer!$D$6:$D$125,$B2171))</f>
        <v/>
      </c>
      <c r="I2171" s="18" t="str">
        <f>IF($S2171="","",INDEX(Transjer!$E$6:$E$125,$B2171))</f>
        <v/>
      </c>
      <c r="J2171" s="19" t="str">
        <f>IF($S2171="","",INDEX(Skjermingsrenter!$B$6:$B$35,$C2171))</f>
        <v/>
      </c>
      <c r="K2171" s="20" t="str">
        <f t="shared" si="265"/>
        <v/>
      </c>
      <c r="L2171" s="21" t="str">
        <f>IF($S2171="","",IF($G2171&lt;YEAR($F2171),0,$H2171*SUMIFS(Utbytter!$D$6:$D$1005,Utbytter!$A$6:$A$1005,$E2171,Utbytter!$B$6:$B$1005,"&gt;="&amp;$K2171,Utbytter!$B$6:$B$1005,"&lt;="&amp;DATE($G2171,12,31))))</f>
        <v/>
      </c>
      <c r="M2171" s="21" t="str">
        <f t="shared" si="271"/>
        <v/>
      </c>
      <c r="N2171" s="21" t="str">
        <f t="shared" si="266"/>
        <v/>
      </c>
      <c r="O2171" s="21" t="str">
        <f t="shared" si="267"/>
        <v/>
      </c>
      <c r="P2171" s="21" t="str">
        <f t="shared" si="268"/>
        <v/>
      </c>
      <c r="Q2171" s="21" t="str">
        <f t="shared" si="269"/>
        <v/>
      </c>
      <c r="R2171" s="21" t="str">
        <f t="shared" si="270"/>
        <v/>
      </c>
      <c r="S2171" s="7" t="str">
        <f>IF(ROW()-5&lt;=Kontroll!$B$8,1,"")</f>
        <v/>
      </c>
    </row>
    <row r="2172" spans="1:19" x14ac:dyDescent="0.2">
      <c r="A2172" s="7" t="str">
        <f t="shared" si="264"/>
        <v/>
      </c>
      <c r="B2172" s="7" t="str">
        <f>IF($S2172="","",INT(($A2172-1)/Kontroll!$B$6)+1)</f>
        <v/>
      </c>
      <c r="C2172" s="7" t="str">
        <f>IF($S2172="","",MOD($A2172-1,Kontroll!$B$6)+1)</f>
        <v/>
      </c>
      <c r="D2172" s="15" t="str">
        <f>IF($S2172="","",INDEX(Transjer!$A$6:$A$125,$B2172))</f>
        <v/>
      </c>
      <c r="E2172" s="15" t="str">
        <f>IF($S2172="","",INDEX(Transjer!$B$6:$B$125,$B2172))</f>
        <v/>
      </c>
      <c r="F2172" s="16" t="str">
        <f>IF($S2172="","",INDEX(Transjer!$C$6:$C$125,$B2172))</f>
        <v/>
      </c>
      <c r="G2172" s="17" t="str">
        <f>IF($S2172="","",INDEX(Skjermingsrenter!$A$6:$A$35,$C2172))</f>
        <v/>
      </c>
      <c r="H2172" s="18" t="str">
        <f>IF($S2172="","",INDEX(Transjer!$D$6:$D$125,$B2172))</f>
        <v/>
      </c>
      <c r="I2172" s="18" t="str">
        <f>IF($S2172="","",INDEX(Transjer!$E$6:$E$125,$B2172))</f>
        <v/>
      </c>
      <c r="J2172" s="19" t="str">
        <f>IF($S2172="","",INDEX(Skjermingsrenter!$B$6:$B$35,$C2172))</f>
        <v/>
      </c>
      <c r="K2172" s="20" t="str">
        <f t="shared" si="265"/>
        <v/>
      </c>
      <c r="L2172" s="21" t="str">
        <f>IF($S2172="","",IF($G2172&lt;YEAR($F2172),0,$H2172*SUMIFS(Utbytter!$D$6:$D$1005,Utbytter!$A$6:$A$1005,$E2172,Utbytter!$B$6:$B$1005,"&gt;="&amp;$K2172,Utbytter!$B$6:$B$1005,"&lt;="&amp;DATE($G2172,12,31))))</f>
        <v/>
      </c>
      <c r="M2172" s="21" t="str">
        <f t="shared" si="271"/>
        <v/>
      </c>
      <c r="N2172" s="21" t="str">
        <f t="shared" si="266"/>
        <v/>
      </c>
      <c r="O2172" s="21" t="str">
        <f t="shared" si="267"/>
        <v/>
      </c>
      <c r="P2172" s="21" t="str">
        <f t="shared" si="268"/>
        <v/>
      </c>
      <c r="Q2172" s="21" t="str">
        <f t="shared" si="269"/>
        <v/>
      </c>
      <c r="R2172" s="21" t="str">
        <f t="shared" si="270"/>
        <v/>
      </c>
      <c r="S2172" s="7" t="str">
        <f>IF(ROW()-5&lt;=Kontroll!$B$8,1,"")</f>
        <v/>
      </c>
    </row>
    <row r="2173" spans="1:19" x14ac:dyDescent="0.2">
      <c r="A2173" s="7" t="str">
        <f t="shared" si="264"/>
        <v/>
      </c>
      <c r="B2173" s="7" t="str">
        <f>IF($S2173="","",INT(($A2173-1)/Kontroll!$B$6)+1)</f>
        <v/>
      </c>
      <c r="C2173" s="7" t="str">
        <f>IF($S2173="","",MOD($A2173-1,Kontroll!$B$6)+1)</f>
        <v/>
      </c>
      <c r="D2173" s="15" t="str">
        <f>IF($S2173="","",INDEX(Transjer!$A$6:$A$125,$B2173))</f>
        <v/>
      </c>
      <c r="E2173" s="15" t="str">
        <f>IF($S2173="","",INDEX(Transjer!$B$6:$B$125,$B2173))</f>
        <v/>
      </c>
      <c r="F2173" s="16" t="str">
        <f>IF($S2173="","",INDEX(Transjer!$C$6:$C$125,$B2173))</f>
        <v/>
      </c>
      <c r="G2173" s="17" t="str">
        <f>IF($S2173="","",INDEX(Skjermingsrenter!$A$6:$A$35,$C2173))</f>
        <v/>
      </c>
      <c r="H2173" s="18" t="str">
        <f>IF($S2173="","",INDEX(Transjer!$D$6:$D$125,$B2173))</f>
        <v/>
      </c>
      <c r="I2173" s="18" t="str">
        <f>IF($S2173="","",INDEX(Transjer!$E$6:$E$125,$B2173))</f>
        <v/>
      </c>
      <c r="J2173" s="19" t="str">
        <f>IF($S2173="","",INDEX(Skjermingsrenter!$B$6:$B$35,$C2173))</f>
        <v/>
      </c>
      <c r="K2173" s="20" t="str">
        <f t="shared" si="265"/>
        <v/>
      </c>
      <c r="L2173" s="21" t="str">
        <f>IF($S2173="","",IF($G2173&lt;YEAR($F2173),0,$H2173*SUMIFS(Utbytter!$D$6:$D$1005,Utbytter!$A$6:$A$1005,$E2173,Utbytter!$B$6:$B$1005,"&gt;="&amp;$K2173,Utbytter!$B$6:$B$1005,"&lt;="&amp;DATE($G2173,12,31))))</f>
        <v/>
      </c>
      <c r="M2173" s="21" t="str">
        <f t="shared" si="271"/>
        <v/>
      </c>
      <c r="N2173" s="21" t="str">
        <f t="shared" si="266"/>
        <v/>
      </c>
      <c r="O2173" s="21" t="str">
        <f t="shared" si="267"/>
        <v/>
      </c>
      <c r="P2173" s="21" t="str">
        <f t="shared" si="268"/>
        <v/>
      </c>
      <c r="Q2173" s="21" t="str">
        <f t="shared" si="269"/>
        <v/>
      </c>
      <c r="R2173" s="21" t="str">
        <f t="shared" si="270"/>
        <v/>
      </c>
      <c r="S2173" s="7" t="str">
        <f>IF(ROW()-5&lt;=Kontroll!$B$8,1,"")</f>
        <v/>
      </c>
    </row>
    <row r="2174" spans="1:19" x14ac:dyDescent="0.2">
      <c r="A2174" s="7" t="str">
        <f t="shared" si="264"/>
        <v/>
      </c>
      <c r="B2174" s="7" t="str">
        <f>IF($S2174="","",INT(($A2174-1)/Kontroll!$B$6)+1)</f>
        <v/>
      </c>
      <c r="C2174" s="7" t="str">
        <f>IF($S2174="","",MOD($A2174-1,Kontroll!$B$6)+1)</f>
        <v/>
      </c>
      <c r="D2174" s="15" t="str">
        <f>IF($S2174="","",INDEX(Transjer!$A$6:$A$125,$B2174))</f>
        <v/>
      </c>
      <c r="E2174" s="15" t="str">
        <f>IF($S2174="","",INDEX(Transjer!$B$6:$B$125,$B2174))</f>
        <v/>
      </c>
      <c r="F2174" s="16" t="str">
        <f>IF($S2174="","",INDEX(Transjer!$C$6:$C$125,$B2174))</f>
        <v/>
      </c>
      <c r="G2174" s="17" t="str">
        <f>IF($S2174="","",INDEX(Skjermingsrenter!$A$6:$A$35,$C2174))</f>
        <v/>
      </c>
      <c r="H2174" s="18" t="str">
        <f>IF($S2174="","",INDEX(Transjer!$D$6:$D$125,$B2174))</f>
        <v/>
      </c>
      <c r="I2174" s="18" t="str">
        <f>IF($S2174="","",INDEX(Transjer!$E$6:$E$125,$B2174))</f>
        <v/>
      </c>
      <c r="J2174" s="19" t="str">
        <f>IF($S2174="","",INDEX(Skjermingsrenter!$B$6:$B$35,$C2174))</f>
        <v/>
      </c>
      <c r="K2174" s="20" t="str">
        <f t="shared" si="265"/>
        <v/>
      </c>
      <c r="L2174" s="21" t="str">
        <f>IF($S2174="","",IF($G2174&lt;YEAR($F2174),0,$H2174*SUMIFS(Utbytter!$D$6:$D$1005,Utbytter!$A$6:$A$1005,$E2174,Utbytter!$B$6:$B$1005,"&gt;="&amp;$K2174,Utbytter!$B$6:$B$1005,"&lt;="&amp;DATE($G2174,12,31))))</f>
        <v/>
      </c>
      <c r="M2174" s="21" t="str">
        <f t="shared" si="271"/>
        <v/>
      </c>
      <c r="N2174" s="21" t="str">
        <f t="shared" si="266"/>
        <v/>
      </c>
      <c r="O2174" s="21" t="str">
        <f t="shared" si="267"/>
        <v/>
      </c>
      <c r="P2174" s="21" t="str">
        <f t="shared" si="268"/>
        <v/>
      </c>
      <c r="Q2174" s="21" t="str">
        <f t="shared" si="269"/>
        <v/>
      </c>
      <c r="R2174" s="21" t="str">
        <f t="shared" si="270"/>
        <v/>
      </c>
      <c r="S2174" s="7" t="str">
        <f>IF(ROW()-5&lt;=Kontroll!$B$8,1,"")</f>
        <v/>
      </c>
    </row>
    <row r="2175" spans="1:19" x14ac:dyDescent="0.2">
      <c r="A2175" s="7" t="str">
        <f t="shared" si="264"/>
        <v/>
      </c>
      <c r="B2175" s="7" t="str">
        <f>IF($S2175="","",INT(($A2175-1)/Kontroll!$B$6)+1)</f>
        <v/>
      </c>
      <c r="C2175" s="7" t="str">
        <f>IF($S2175="","",MOD($A2175-1,Kontroll!$B$6)+1)</f>
        <v/>
      </c>
      <c r="D2175" s="15" t="str">
        <f>IF($S2175="","",INDEX(Transjer!$A$6:$A$125,$B2175))</f>
        <v/>
      </c>
      <c r="E2175" s="15" t="str">
        <f>IF($S2175="","",INDEX(Transjer!$B$6:$B$125,$B2175))</f>
        <v/>
      </c>
      <c r="F2175" s="16" t="str">
        <f>IF($S2175="","",INDEX(Transjer!$C$6:$C$125,$B2175))</f>
        <v/>
      </c>
      <c r="G2175" s="17" t="str">
        <f>IF($S2175="","",INDEX(Skjermingsrenter!$A$6:$A$35,$C2175))</f>
        <v/>
      </c>
      <c r="H2175" s="18" t="str">
        <f>IF($S2175="","",INDEX(Transjer!$D$6:$D$125,$B2175))</f>
        <v/>
      </c>
      <c r="I2175" s="18" t="str">
        <f>IF($S2175="","",INDEX(Transjer!$E$6:$E$125,$B2175))</f>
        <v/>
      </c>
      <c r="J2175" s="19" t="str">
        <f>IF($S2175="","",INDEX(Skjermingsrenter!$B$6:$B$35,$C2175))</f>
        <v/>
      </c>
      <c r="K2175" s="20" t="str">
        <f t="shared" si="265"/>
        <v/>
      </c>
      <c r="L2175" s="21" t="str">
        <f>IF($S2175="","",IF($G2175&lt;YEAR($F2175),0,$H2175*SUMIFS(Utbytter!$D$6:$D$1005,Utbytter!$A$6:$A$1005,$E2175,Utbytter!$B$6:$B$1005,"&gt;="&amp;$K2175,Utbytter!$B$6:$B$1005,"&lt;="&amp;DATE($G2175,12,31))))</f>
        <v/>
      </c>
      <c r="M2175" s="21" t="str">
        <f t="shared" si="271"/>
        <v/>
      </c>
      <c r="N2175" s="21" t="str">
        <f t="shared" si="266"/>
        <v/>
      </c>
      <c r="O2175" s="21" t="str">
        <f t="shared" si="267"/>
        <v/>
      </c>
      <c r="P2175" s="21" t="str">
        <f t="shared" si="268"/>
        <v/>
      </c>
      <c r="Q2175" s="21" t="str">
        <f t="shared" si="269"/>
        <v/>
      </c>
      <c r="R2175" s="21" t="str">
        <f t="shared" si="270"/>
        <v/>
      </c>
      <c r="S2175" s="7" t="str">
        <f>IF(ROW()-5&lt;=Kontroll!$B$8,1,"")</f>
        <v/>
      </c>
    </row>
    <row r="2176" spans="1:19" x14ac:dyDescent="0.2">
      <c r="A2176" s="7" t="str">
        <f t="shared" si="264"/>
        <v/>
      </c>
      <c r="B2176" s="7" t="str">
        <f>IF($S2176="","",INT(($A2176-1)/Kontroll!$B$6)+1)</f>
        <v/>
      </c>
      <c r="C2176" s="7" t="str">
        <f>IF($S2176="","",MOD($A2176-1,Kontroll!$B$6)+1)</f>
        <v/>
      </c>
      <c r="D2176" s="15" t="str">
        <f>IF($S2176="","",INDEX(Transjer!$A$6:$A$125,$B2176))</f>
        <v/>
      </c>
      <c r="E2176" s="15" t="str">
        <f>IF($S2176="","",INDEX(Transjer!$B$6:$B$125,$B2176))</f>
        <v/>
      </c>
      <c r="F2176" s="16" t="str">
        <f>IF($S2176="","",INDEX(Transjer!$C$6:$C$125,$B2176))</f>
        <v/>
      </c>
      <c r="G2176" s="17" t="str">
        <f>IF($S2176="","",INDEX(Skjermingsrenter!$A$6:$A$35,$C2176))</f>
        <v/>
      </c>
      <c r="H2176" s="18" t="str">
        <f>IF($S2176="","",INDEX(Transjer!$D$6:$D$125,$B2176))</f>
        <v/>
      </c>
      <c r="I2176" s="18" t="str">
        <f>IF($S2176="","",INDEX(Transjer!$E$6:$E$125,$B2176))</f>
        <v/>
      </c>
      <c r="J2176" s="19" t="str">
        <f>IF($S2176="","",INDEX(Skjermingsrenter!$B$6:$B$35,$C2176))</f>
        <v/>
      </c>
      <c r="K2176" s="20" t="str">
        <f t="shared" si="265"/>
        <v/>
      </c>
      <c r="L2176" s="21" t="str">
        <f>IF($S2176="","",IF($G2176&lt;YEAR($F2176),0,$H2176*SUMIFS(Utbytter!$D$6:$D$1005,Utbytter!$A$6:$A$1005,$E2176,Utbytter!$B$6:$B$1005,"&gt;="&amp;$K2176,Utbytter!$B$6:$B$1005,"&lt;="&amp;DATE($G2176,12,31))))</f>
        <v/>
      </c>
      <c r="M2176" s="21" t="str">
        <f t="shared" si="271"/>
        <v/>
      </c>
      <c r="N2176" s="21" t="str">
        <f t="shared" si="266"/>
        <v/>
      </c>
      <c r="O2176" s="21" t="str">
        <f t="shared" si="267"/>
        <v/>
      </c>
      <c r="P2176" s="21" t="str">
        <f t="shared" si="268"/>
        <v/>
      </c>
      <c r="Q2176" s="21" t="str">
        <f t="shared" si="269"/>
        <v/>
      </c>
      <c r="R2176" s="21" t="str">
        <f t="shared" si="270"/>
        <v/>
      </c>
      <c r="S2176" s="7" t="str">
        <f>IF(ROW()-5&lt;=Kontroll!$B$8,1,"")</f>
        <v/>
      </c>
    </row>
    <row r="2177" spans="1:19" x14ac:dyDescent="0.2">
      <c r="A2177" s="7" t="str">
        <f t="shared" si="264"/>
        <v/>
      </c>
      <c r="B2177" s="7" t="str">
        <f>IF($S2177="","",INT(($A2177-1)/Kontroll!$B$6)+1)</f>
        <v/>
      </c>
      <c r="C2177" s="7" t="str">
        <f>IF($S2177="","",MOD($A2177-1,Kontroll!$B$6)+1)</f>
        <v/>
      </c>
      <c r="D2177" s="15" t="str">
        <f>IF($S2177="","",INDEX(Transjer!$A$6:$A$125,$B2177))</f>
        <v/>
      </c>
      <c r="E2177" s="15" t="str">
        <f>IF($S2177="","",INDEX(Transjer!$B$6:$B$125,$B2177))</f>
        <v/>
      </c>
      <c r="F2177" s="16" t="str">
        <f>IF($S2177="","",INDEX(Transjer!$C$6:$C$125,$B2177))</f>
        <v/>
      </c>
      <c r="G2177" s="17" t="str">
        <f>IF($S2177="","",INDEX(Skjermingsrenter!$A$6:$A$35,$C2177))</f>
        <v/>
      </c>
      <c r="H2177" s="18" t="str">
        <f>IF($S2177="","",INDEX(Transjer!$D$6:$D$125,$B2177))</f>
        <v/>
      </c>
      <c r="I2177" s="18" t="str">
        <f>IF($S2177="","",INDEX(Transjer!$E$6:$E$125,$B2177))</f>
        <v/>
      </c>
      <c r="J2177" s="19" t="str">
        <f>IF($S2177="","",INDEX(Skjermingsrenter!$B$6:$B$35,$C2177))</f>
        <v/>
      </c>
      <c r="K2177" s="20" t="str">
        <f t="shared" si="265"/>
        <v/>
      </c>
      <c r="L2177" s="21" t="str">
        <f>IF($S2177="","",IF($G2177&lt;YEAR($F2177),0,$H2177*SUMIFS(Utbytter!$D$6:$D$1005,Utbytter!$A$6:$A$1005,$E2177,Utbytter!$B$6:$B$1005,"&gt;="&amp;$K2177,Utbytter!$B$6:$B$1005,"&lt;="&amp;DATE($G2177,12,31))))</f>
        <v/>
      </c>
      <c r="M2177" s="21" t="str">
        <f t="shared" si="271"/>
        <v/>
      </c>
      <c r="N2177" s="21" t="str">
        <f t="shared" si="266"/>
        <v/>
      </c>
      <c r="O2177" s="21" t="str">
        <f t="shared" si="267"/>
        <v/>
      </c>
      <c r="P2177" s="21" t="str">
        <f t="shared" si="268"/>
        <v/>
      </c>
      <c r="Q2177" s="21" t="str">
        <f t="shared" si="269"/>
        <v/>
      </c>
      <c r="R2177" s="21" t="str">
        <f t="shared" si="270"/>
        <v/>
      </c>
      <c r="S2177" s="7" t="str">
        <f>IF(ROW()-5&lt;=Kontroll!$B$8,1,"")</f>
        <v/>
      </c>
    </row>
    <row r="2178" spans="1:19" x14ac:dyDescent="0.2">
      <c r="A2178" s="7" t="str">
        <f t="shared" si="264"/>
        <v/>
      </c>
      <c r="B2178" s="7" t="str">
        <f>IF($S2178="","",INT(($A2178-1)/Kontroll!$B$6)+1)</f>
        <v/>
      </c>
      <c r="C2178" s="7" t="str">
        <f>IF($S2178="","",MOD($A2178-1,Kontroll!$B$6)+1)</f>
        <v/>
      </c>
      <c r="D2178" s="15" t="str">
        <f>IF($S2178="","",INDEX(Transjer!$A$6:$A$125,$B2178))</f>
        <v/>
      </c>
      <c r="E2178" s="15" t="str">
        <f>IF($S2178="","",INDEX(Transjer!$B$6:$B$125,$B2178))</f>
        <v/>
      </c>
      <c r="F2178" s="16" t="str">
        <f>IF($S2178="","",INDEX(Transjer!$C$6:$C$125,$B2178))</f>
        <v/>
      </c>
      <c r="G2178" s="17" t="str">
        <f>IF($S2178="","",INDEX(Skjermingsrenter!$A$6:$A$35,$C2178))</f>
        <v/>
      </c>
      <c r="H2178" s="18" t="str">
        <f>IF($S2178="","",INDEX(Transjer!$D$6:$D$125,$B2178))</f>
        <v/>
      </c>
      <c r="I2178" s="18" t="str">
        <f>IF($S2178="","",INDEX(Transjer!$E$6:$E$125,$B2178))</f>
        <v/>
      </c>
      <c r="J2178" s="19" t="str">
        <f>IF($S2178="","",INDEX(Skjermingsrenter!$B$6:$B$35,$C2178))</f>
        <v/>
      </c>
      <c r="K2178" s="20" t="str">
        <f t="shared" si="265"/>
        <v/>
      </c>
      <c r="L2178" s="21" t="str">
        <f>IF($S2178="","",IF($G2178&lt;YEAR($F2178),0,$H2178*SUMIFS(Utbytter!$D$6:$D$1005,Utbytter!$A$6:$A$1005,$E2178,Utbytter!$B$6:$B$1005,"&gt;="&amp;$K2178,Utbytter!$B$6:$B$1005,"&lt;="&amp;DATE($G2178,12,31))))</f>
        <v/>
      </c>
      <c r="M2178" s="21" t="str">
        <f t="shared" si="271"/>
        <v/>
      </c>
      <c r="N2178" s="21" t="str">
        <f t="shared" si="266"/>
        <v/>
      </c>
      <c r="O2178" s="21" t="str">
        <f t="shared" si="267"/>
        <v/>
      </c>
      <c r="P2178" s="21" t="str">
        <f t="shared" si="268"/>
        <v/>
      </c>
      <c r="Q2178" s="21" t="str">
        <f t="shared" si="269"/>
        <v/>
      </c>
      <c r="R2178" s="21" t="str">
        <f t="shared" si="270"/>
        <v/>
      </c>
      <c r="S2178" s="7" t="str">
        <f>IF(ROW()-5&lt;=Kontroll!$B$8,1,"")</f>
        <v/>
      </c>
    </row>
    <row r="2179" spans="1:19" x14ac:dyDescent="0.2">
      <c r="A2179" s="7" t="str">
        <f t="shared" si="264"/>
        <v/>
      </c>
      <c r="B2179" s="7" t="str">
        <f>IF($S2179="","",INT(($A2179-1)/Kontroll!$B$6)+1)</f>
        <v/>
      </c>
      <c r="C2179" s="7" t="str">
        <f>IF($S2179="","",MOD($A2179-1,Kontroll!$B$6)+1)</f>
        <v/>
      </c>
      <c r="D2179" s="15" t="str">
        <f>IF($S2179="","",INDEX(Transjer!$A$6:$A$125,$B2179))</f>
        <v/>
      </c>
      <c r="E2179" s="15" t="str">
        <f>IF($S2179="","",INDEX(Transjer!$B$6:$B$125,$B2179))</f>
        <v/>
      </c>
      <c r="F2179" s="16" t="str">
        <f>IF($S2179="","",INDEX(Transjer!$C$6:$C$125,$B2179))</f>
        <v/>
      </c>
      <c r="G2179" s="17" t="str">
        <f>IF($S2179="","",INDEX(Skjermingsrenter!$A$6:$A$35,$C2179))</f>
        <v/>
      </c>
      <c r="H2179" s="18" t="str">
        <f>IF($S2179="","",INDEX(Transjer!$D$6:$D$125,$B2179))</f>
        <v/>
      </c>
      <c r="I2179" s="18" t="str">
        <f>IF($S2179="","",INDEX(Transjer!$E$6:$E$125,$B2179))</f>
        <v/>
      </c>
      <c r="J2179" s="19" t="str">
        <f>IF($S2179="","",INDEX(Skjermingsrenter!$B$6:$B$35,$C2179))</f>
        <v/>
      </c>
      <c r="K2179" s="20" t="str">
        <f t="shared" si="265"/>
        <v/>
      </c>
      <c r="L2179" s="21" t="str">
        <f>IF($S2179="","",IF($G2179&lt;YEAR($F2179),0,$H2179*SUMIFS(Utbytter!$D$6:$D$1005,Utbytter!$A$6:$A$1005,$E2179,Utbytter!$B$6:$B$1005,"&gt;="&amp;$K2179,Utbytter!$B$6:$B$1005,"&lt;="&amp;DATE($G2179,12,31))))</f>
        <v/>
      </c>
      <c r="M2179" s="21" t="str">
        <f t="shared" si="271"/>
        <v/>
      </c>
      <c r="N2179" s="21" t="str">
        <f t="shared" si="266"/>
        <v/>
      </c>
      <c r="O2179" s="21" t="str">
        <f t="shared" si="267"/>
        <v/>
      </c>
      <c r="P2179" s="21" t="str">
        <f t="shared" si="268"/>
        <v/>
      </c>
      <c r="Q2179" s="21" t="str">
        <f t="shared" si="269"/>
        <v/>
      </c>
      <c r="R2179" s="21" t="str">
        <f t="shared" si="270"/>
        <v/>
      </c>
      <c r="S2179" s="7" t="str">
        <f>IF(ROW()-5&lt;=Kontroll!$B$8,1,"")</f>
        <v/>
      </c>
    </row>
    <row r="2180" spans="1:19" x14ac:dyDescent="0.2">
      <c r="A2180" s="7" t="str">
        <f t="shared" si="264"/>
        <v/>
      </c>
      <c r="B2180" s="7" t="str">
        <f>IF($S2180="","",INT(($A2180-1)/Kontroll!$B$6)+1)</f>
        <v/>
      </c>
      <c r="C2180" s="7" t="str">
        <f>IF($S2180="","",MOD($A2180-1,Kontroll!$B$6)+1)</f>
        <v/>
      </c>
      <c r="D2180" s="15" t="str">
        <f>IF($S2180="","",INDEX(Transjer!$A$6:$A$125,$B2180))</f>
        <v/>
      </c>
      <c r="E2180" s="15" t="str">
        <f>IF($S2180="","",INDEX(Transjer!$B$6:$B$125,$B2180))</f>
        <v/>
      </c>
      <c r="F2180" s="16" t="str">
        <f>IF($S2180="","",INDEX(Transjer!$C$6:$C$125,$B2180))</f>
        <v/>
      </c>
      <c r="G2180" s="17" t="str">
        <f>IF($S2180="","",INDEX(Skjermingsrenter!$A$6:$A$35,$C2180))</f>
        <v/>
      </c>
      <c r="H2180" s="18" t="str">
        <f>IF($S2180="","",INDEX(Transjer!$D$6:$D$125,$B2180))</f>
        <v/>
      </c>
      <c r="I2180" s="18" t="str">
        <f>IF($S2180="","",INDEX(Transjer!$E$6:$E$125,$B2180))</f>
        <v/>
      </c>
      <c r="J2180" s="19" t="str">
        <f>IF($S2180="","",INDEX(Skjermingsrenter!$B$6:$B$35,$C2180))</f>
        <v/>
      </c>
      <c r="K2180" s="20" t="str">
        <f t="shared" si="265"/>
        <v/>
      </c>
      <c r="L2180" s="21" t="str">
        <f>IF($S2180="","",IF($G2180&lt;YEAR($F2180),0,$H2180*SUMIFS(Utbytter!$D$6:$D$1005,Utbytter!$A$6:$A$1005,$E2180,Utbytter!$B$6:$B$1005,"&gt;="&amp;$K2180,Utbytter!$B$6:$B$1005,"&lt;="&amp;DATE($G2180,12,31))))</f>
        <v/>
      </c>
      <c r="M2180" s="21" t="str">
        <f t="shared" si="271"/>
        <v/>
      </c>
      <c r="N2180" s="21" t="str">
        <f t="shared" si="266"/>
        <v/>
      </c>
      <c r="O2180" s="21" t="str">
        <f t="shared" si="267"/>
        <v/>
      </c>
      <c r="P2180" s="21" t="str">
        <f t="shared" si="268"/>
        <v/>
      </c>
      <c r="Q2180" s="21" t="str">
        <f t="shared" si="269"/>
        <v/>
      </c>
      <c r="R2180" s="21" t="str">
        <f t="shared" si="270"/>
        <v/>
      </c>
      <c r="S2180" s="7" t="str">
        <f>IF(ROW()-5&lt;=Kontroll!$B$8,1,"")</f>
        <v/>
      </c>
    </row>
    <row r="2181" spans="1:19" x14ac:dyDescent="0.2">
      <c r="A2181" s="7" t="str">
        <f t="shared" si="264"/>
        <v/>
      </c>
      <c r="B2181" s="7" t="str">
        <f>IF($S2181="","",INT(($A2181-1)/Kontroll!$B$6)+1)</f>
        <v/>
      </c>
      <c r="C2181" s="7" t="str">
        <f>IF($S2181="","",MOD($A2181-1,Kontroll!$B$6)+1)</f>
        <v/>
      </c>
      <c r="D2181" s="15" t="str">
        <f>IF($S2181="","",INDEX(Transjer!$A$6:$A$125,$B2181))</f>
        <v/>
      </c>
      <c r="E2181" s="15" t="str">
        <f>IF($S2181="","",INDEX(Transjer!$B$6:$B$125,$B2181))</f>
        <v/>
      </c>
      <c r="F2181" s="16" t="str">
        <f>IF($S2181="","",INDEX(Transjer!$C$6:$C$125,$B2181))</f>
        <v/>
      </c>
      <c r="G2181" s="17" t="str">
        <f>IF($S2181="","",INDEX(Skjermingsrenter!$A$6:$A$35,$C2181))</f>
        <v/>
      </c>
      <c r="H2181" s="18" t="str">
        <f>IF($S2181="","",INDEX(Transjer!$D$6:$D$125,$B2181))</f>
        <v/>
      </c>
      <c r="I2181" s="18" t="str">
        <f>IF($S2181="","",INDEX(Transjer!$E$6:$E$125,$B2181))</f>
        <v/>
      </c>
      <c r="J2181" s="19" t="str">
        <f>IF($S2181="","",INDEX(Skjermingsrenter!$B$6:$B$35,$C2181))</f>
        <v/>
      </c>
      <c r="K2181" s="20" t="str">
        <f t="shared" si="265"/>
        <v/>
      </c>
      <c r="L2181" s="21" t="str">
        <f>IF($S2181="","",IF($G2181&lt;YEAR($F2181),0,$H2181*SUMIFS(Utbytter!$D$6:$D$1005,Utbytter!$A$6:$A$1005,$E2181,Utbytter!$B$6:$B$1005,"&gt;="&amp;$K2181,Utbytter!$B$6:$B$1005,"&lt;="&amp;DATE($G2181,12,31))))</f>
        <v/>
      </c>
      <c r="M2181" s="21" t="str">
        <f t="shared" si="271"/>
        <v/>
      </c>
      <c r="N2181" s="21" t="str">
        <f t="shared" si="266"/>
        <v/>
      </c>
      <c r="O2181" s="21" t="str">
        <f t="shared" si="267"/>
        <v/>
      </c>
      <c r="P2181" s="21" t="str">
        <f t="shared" si="268"/>
        <v/>
      </c>
      <c r="Q2181" s="21" t="str">
        <f t="shared" si="269"/>
        <v/>
      </c>
      <c r="R2181" s="21" t="str">
        <f t="shared" si="270"/>
        <v/>
      </c>
      <c r="S2181" s="7" t="str">
        <f>IF(ROW()-5&lt;=Kontroll!$B$8,1,"")</f>
        <v/>
      </c>
    </row>
    <row r="2182" spans="1:19" x14ac:dyDescent="0.2">
      <c r="A2182" s="7" t="str">
        <f t="shared" ref="A2182:A2245" si="272">IF($S2182="","",ROW()-5)</f>
        <v/>
      </c>
      <c r="B2182" s="7" t="str">
        <f>IF($S2182="","",INT(($A2182-1)/Kontroll!$B$6)+1)</f>
        <v/>
      </c>
      <c r="C2182" s="7" t="str">
        <f>IF($S2182="","",MOD($A2182-1,Kontroll!$B$6)+1)</f>
        <v/>
      </c>
      <c r="D2182" s="15" t="str">
        <f>IF($S2182="","",INDEX(Transjer!$A$6:$A$125,$B2182))</f>
        <v/>
      </c>
      <c r="E2182" s="15" t="str">
        <f>IF($S2182="","",INDEX(Transjer!$B$6:$B$125,$B2182))</f>
        <v/>
      </c>
      <c r="F2182" s="16" t="str">
        <f>IF($S2182="","",INDEX(Transjer!$C$6:$C$125,$B2182))</f>
        <v/>
      </c>
      <c r="G2182" s="17" t="str">
        <f>IF($S2182="","",INDEX(Skjermingsrenter!$A$6:$A$35,$C2182))</f>
        <v/>
      </c>
      <c r="H2182" s="18" t="str">
        <f>IF($S2182="","",INDEX(Transjer!$D$6:$D$125,$B2182))</f>
        <v/>
      </c>
      <c r="I2182" s="18" t="str">
        <f>IF($S2182="","",INDEX(Transjer!$E$6:$E$125,$B2182))</f>
        <v/>
      </c>
      <c r="J2182" s="19" t="str">
        <f>IF($S2182="","",INDEX(Skjermingsrenter!$B$6:$B$35,$C2182))</f>
        <v/>
      </c>
      <c r="K2182" s="20" t="str">
        <f t="shared" ref="K2182:K2245" si="273">IF($S2182="","",MAX(DATE($G2182,1,1),$F2182))</f>
        <v/>
      </c>
      <c r="L2182" s="21" t="str">
        <f>IF($S2182="","",IF($G2182&lt;YEAR($F2182),0,$H2182*SUMIFS(Utbytter!$D$6:$D$1005,Utbytter!$A$6:$A$1005,$E2182,Utbytter!$B$6:$B$1005,"&gt;="&amp;$K2182,Utbytter!$B$6:$B$1005,"&lt;="&amp;DATE($G2182,12,31))))</f>
        <v/>
      </c>
      <c r="M2182" s="21" t="str">
        <f t="shared" si="271"/>
        <v/>
      </c>
      <c r="N2182" s="21" t="str">
        <f t="shared" ref="N2182:N2245" si="274">IF($S2182="","",IF($F2182&lt;=DATE($G2182,12,31),($I2182+$M2182)*$J2182,0))</f>
        <v/>
      </c>
      <c r="O2182" s="21" t="str">
        <f t="shared" ref="O2182:O2245" si="275">IF($S2182="","",$M2182+$N2182)</f>
        <v/>
      </c>
      <c r="P2182" s="21" t="str">
        <f t="shared" ref="P2182:P2245" si="276">IF($S2182="","",MIN($L2182,$O2182))</f>
        <v/>
      </c>
      <c r="Q2182" s="21" t="str">
        <f t="shared" ref="Q2182:Q2245" si="277">IF($S2182="","",$O2182-$P2182)</f>
        <v/>
      </c>
      <c r="R2182" s="21" t="str">
        <f t="shared" ref="R2182:R2245" si="278">IF($S2182="","",$L2182-$P2182)</f>
        <v/>
      </c>
      <c r="S2182" s="7" t="str">
        <f>IF(ROW()-5&lt;=Kontroll!$B$8,1,"")</f>
        <v/>
      </c>
    </row>
    <row r="2183" spans="1:19" x14ac:dyDescent="0.2">
      <c r="A2183" s="7" t="str">
        <f t="shared" si="272"/>
        <v/>
      </c>
      <c r="B2183" s="7" t="str">
        <f>IF($S2183="","",INT(($A2183-1)/Kontroll!$B$6)+1)</f>
        <v/>
      </c>
      <c r="C2183" s="7" t="str">
        <f>IF($S2183="","",MOD($A2183-1,Kontroll!$B$6)+1)</f>
        <v/>
      </c>
      <c r="D2183" s="15" t="str">
        <f>IF($S2183="","",INDEX(Transjer!$A$6:$A$125,$B2183))</f>
        <v/>
      </c>
      <c r="E2183" s="15" t="str">
        <f>IF($S2183="","",INDEX(Transjer!$B$6:$B$125,$B2183))</f>
        <v/>
      </c>
      <c r="F2183" s="16" t="str">
        <f>IF($S2183="","",INDEX(Transjer!$C$6:$C$125,$B2183))</f>
        <v/>
      </c>
      <c r="G2183" s="17" t="str">
        <f>IF($S2183="","",INDEX(Skjermingsrenter!$A$6:$A$35,$C2183))</f>
        <v/>
      </c>
      <c r="H2183" s="18" t="str">
        <f>IF($S2183="","",INDEX(Transjer!$D$6:$D$125,$B2183))</f>
        <v/>
      </c>
      <c r="I2183" s="18" t="str">
        <f>IF($S2183="","",INDEX(Transjer!$E$6:$E$125,$B2183))</f>
        <v/>
      </c>
      <c r="J2183" s="19" t="str">
        <f>IF($S2183="","",INDEX(Skjermingsrenter!$B$6:$B$35,$C2183))</f>
        <v/>
      </c>
      <c r="K2183" s="20" t="str">
        <f t="shared" si="273"/>
        <v/>
      </c>
      <c r="L2183" s="21" t="str">
        <f>IF($S2183="","",IF($G2183&lt;YEAR($F2183),0,$H2183*SUMIFS(Utbytter!$D$6:$D$1005,Utbytter!$A$6:$A$1005,$E2183,Utbytter!$B$6:$B$1005,"&gt;="&amp;$K2183,Utbytter!$B$6:$B$1005,"&lt;="&amp;DATE($G2183,12,31))))</f>
        <v/>
      </c>
      <c r="M2183" s="21" t="str">
        <f t="shared" ref="M2183:M2246" si="279">IF($S2183="","",IF($C2183=1,0,IF($D2183=$D2182,$Q2182,0)))</f>
        <v/>
      </c>
      <c r="N2183" s="21" t="str">
        <f t="shared" si="274"/>
        <v/>
      </c>
      <c r="O2183" s="21" t="str">
        <f t="shared" si="275"/>
        <v/>
      </c>
      <c r="P2183" s="21" t="str">
        <f t="shared" si="276"/>
        <v/>
      </c>
      <c r="Q2183" s="21" t="str">
        <f t="shared" si="277"/>
        <v/>
      </c>
      <c r="R2183" s="21" t="str">
        <f t="shared" si="278"/>
        <v/>
      </c>
      <c r="S2183" s="7" t="str">
        <f>IF(ROW()-5&lt;=Kontroll!$B$8,1,"")</f>
        <v/>
      </c>
    </row>
    <row r="2184" spans="1:19" x14ac:dyDescent="0.2">
      <c r="A2184" s="7" t="str">
        <f t="shared" si="272"/>
        <v/>
      </c>
      <c r="B2184" s="7" t="str">
        <f>IF($S2184="","",INT(($A2184-1)/Kontroll!$B$6)+1)</f>
        <v/>
      </c>
      <c r="C2184" s="7" t="str">
        <f>IF($S2184="","",MOD($A2184-1,Kontroll!$B$6)+1)</f>
        <v/>
      </c>
      <c r="D2184" s="15" t="str">
        <f>IF($S2184="","",INDEX(Transjer!$A$6:$A$125,$B2184))</f>
        <v/>
      </c>
      <c r="E2184" s="15" t="str">
        <f>IF($S2184="","",INDEX(Transjer!$B$6:$B$125,$B2184))</f>
        <v/>
      </c>
      <c r="F2184" s="16" t="str">
        <f>IF($S2184="","",INDEX(Transjer!$C$6:$C$125,$B2184))</f>
        <v/>
      </c>
      <c r="G2184" s="17" t="str">
        <f>IF($S2184="","",INDEX(Skjermingsrenter!$A$6:$A$35,$C2184))</f>
        <v/>
      </c>
      <c r="H2184" s="18" t="str">
        <f>IF($S2184="","",INDEX(Transjer!$D$6:$D$125,$B2184))</f>
        <v/>
      </c>
      <c r="I2184" s="18" t="str">
        <f>IF($S2184="","",INDEX(Transjer!$E$6:$E$125,$B2184))</f>
        <v/>
      </c>
      <c r="J2184" s="19" t="str">
        <f>IF($S2184="","",INDEX(Skjermingsrenter!$B$6:$B$35,$C2184))</f>
        <v/>
      </c>
      <c r="K2184" s="20" t="str">
        <f t="shared" si="273"/>
        <v/>
      </c>
      <c r="L2184" s="21" t="str">
        <f>IF($S2184="","",IF($G2184&lt;YEAR($F2184),0,$H2184*SUMIFS(Utbytter!$D$6:$D$1005,Utbytter!$A$6:$A$1005,$E2184,Utbytter!$B$6:$B$1005,"&gt;="&amp;$K2184,Utbytter!$B$6:$B$1005,"&lt;="&amp;DATE($G2184,12,31))))</f>
        <v/>
      </c>
      <c r="M2184" s="21" t="str">
        <f t="shared" si="279"/>
        <v/>
      </c>
      <c r="N2184" s="21" t="str">
        <f t="shared" si="274"/>
        <v/>
      </c>
      <c r="O2184" s="21" t="str">
        <f t="shared" si="275"/>
        <v/>
      </c>
      <c r="P2184" s="21" t="str">
        <f t="shared" si="276"/>
        <v/>
      </c>
      <c r="Q2184" s="21" t="str">
        <f t="shared" si="277"/>
        <v/>
      </c>
      <c r="R2184" s="21" t="str">
        <f t="shared" si="278"/>
        <v/>
      </c>
      <c r="S2184" s="7" t="str">
        <f>IF(ROW()-5&lt;=Kontroll!$B$8,1,"")</f>
        <v/>
      </c>
    </row>
    <row r="2185" spans="1:19" x14ac:dyDescent="0.2">
      <c r="A2185" s="7" t="str">
        <f t="shared" si="272"/>
        <v/>
      </c>
      <c r="B2185" s="7" t="str">
        <f>IF($S2185="","",INT(($A2185-1)/Kontroll!$B$6)+1)</f>
        <v/>
      </c>
      <c r="C2185" s="7" t="str">
        <f>IF($S2185="","",MOD($A2185-1,Kontroll!$B$6)+1)</f>
        <v/>
      </c>
      <c r="D2185" s="15" t="str">
        <f>IF($S2185="","",INDEX(Transjer!$A$6:$A$125,$B2185))</f>
        <v/>
      </c>
      <c r="E2185" s="15" t="str">
        <f>IF($S2185="","",INDEX(Transjer!$B$6:$B$125,$B2185))</f>
        <v/>
      </c>
      <c r="F2185" s="16" t="str">
        <f>IF($S2185="","",INDEX(Transjer!$C$6:$C$125,$B2185))</f>
        <v/>
      </c>
      <c r="G2185" s="17" t="str">
        <f>IF($S2185="","",INDEX(Skjermingsrenter!$A$6:$A$35,$C2185))</f>
        <v/>
      </c>
      <c r="H2185" s="18" t="str">
        <f>IF($S2185="","",INDEX(Transjer!$D$6:$D$125,$B2185))</f>
        <v/>
      </c>
      <c r="I2185" s="18" t="str">
        <f>IF($S2185="","",INDEX(Transjer!$E$6:$E$125,$B2185))</f>
        <v/>
      </c>
      <c r="J2185" s="19" t="str">
        <f>IF($S2185="","",INDEX(Skjermingsrenter!$B$6:$B$35,$C2185))</f>
        <v/>
      </c>
      <c r="K2185" s="20" t="str">
        <f t="shared" si="273"/>
        <v/>
      </c>
      <c r="L2185" s="21" t="str">
        <f>IF($S2185="","",IF($G2185&lt;YEAR($F2185),0,$H2185*SUMIFS(Utbytter!$D$6:$D$1005,Utbytter!$A$6:$A$1005,$E2185,Utbytter!$B$6:$B$1005,"&gt;="&amp;$K2185,Utbytter!$B$6:$B$1005,"&lt;="&amp;DATE($G2185,12,31))))</f>
        <v/>
      </c>
      <c r="M2185" s="21" t="str">
        <f t="shared" si="279"/>
        <v/>
      </c>
      <c r="N2185" s="21" t="str">
        <f t="shared" si="274"/>
        <v/>
      </c>
      <c r="O2185" s="21" t="str">
        <f t="shared" si="275"/>
        <v/>
      </c>
      <c r="P2185" s="21" t="str">
        <f t="shared" si="276"/>
        <v/>
      </c>
      <c r="Q2185" s="21" t="str">
        <f t="shared" si="277"/>
        <v/>
      </c>
      <c r="R2185" s="21" t="str">
        <f t="shared" si="278"/>
        <v/>
      </c>
      <c r="S2185" s="7" t="str">
        <f>IF(ROW()-5&lt;=Kontroll!$B$8,1,"")</f>
        <v/>
      </c>
    </row>
    <row r="2186" spans="1:19" x14ac:dyDescent="0.2">
      <c r="A2186" s="7" t="str">
        <f t="shared" si="272"/>
        <v/>
      </c>
      <c r="B2186" s="7" t="str">
        <f>IF($S2186="","",INT(($A2186-1)/Kontroll!$B$6)+1)</f>
        <v/>
      </c>
      <c r="C2186" s="7" t="str">
        <f>IF($S2186="","",MOD($A2186-1,Kontroll!$B$6)+1)</f>
        <v/>
      </c>
      <c r="D2186" s="15" t="str">
        <f>IF($S2186="","",INDEX(Transjer!$A$6:$A$125,$B2186))</f>
        <v/>
      </c>
      <c r="E2186" s="15" t="str">
        <f>IF($S2186="","",INDEX(Transjer!$B$6:$B$125,$B2186))</f>
        <v/>
      </c>
      <c r="F2186" s="16" t="str">
        <f>IF($S2186="","",INDEX(Transjer!$C$6:$C$125,$B2186))</f>
        <v/>
      </c>
      <c r="G2186" s="17" t="str">
        <f>IF($S2186="","",INDEX(Skjermingsrenter!$A$6:$A$35,$C2186))</f>
        <v/>
      </c>
      <c r="H2186" s="18" t="str">
        <f>IF($S2186="","",INDEX(Transjer!$D$6:$D$125,$B2186))</f>
        <v/>
      </c>
      <c r="I2186" s="18" t="str">
        <f>IF($S2186="","",INDEX(Transjer!$E$6:$E$125,$B2186))</f>
        <v/>
      </c>
      <c r="J2186" s="19" t="str">
        <f>IF($S2186="","",INDEX(Skjermingsrenter!$B$6:$B$35,$C2186))</f>
        <v/>
      </c>
      <c r="K2186" s="20" t="str">
        <f t="shared" si="273"/>
        <v/>
      </c>
      <c r="L2186" s="21" t="str">
        <f>IF($S2186="","",IF($G2186&lt;YEAR($F2186),0,$H2186*SUMIFS(Utbytter!$D$6:$D$1005,Utbytter!$A$6:$A$1005,$E2186,Utbytter!$B$6:$B$1005,"&gt;="&amp;$K2186,Utbytter!$B$6:$B$1005,"&lt;="&amp;DATE($G2186,12,31))))</f>
        <v/>
      </c>
      <c r="M2186" s="21" t="str">
        <f t="shared" si="279"/>
        <v/>
      </c>
      <c r="N2186" s="21" t="str">
        <f t="shared" si="274"/>
        <v/>
      </c>
      <c r="O2186" s="21" t="str">
        <f t="shared" si="275"/>
        <v/>
      </c>
      <c r="P2186" s="21" t="str">
        <f t="shared" si="276"/>
        <v/>
      </c>
      <c r="Q2186" s="21" t="str">
        <f t="shared" si="277"/>
        <v/>
      </c>
      <c r="R2186" s="21" t="str">
        <f t="shared" si="278"/>
        <v/>
      </c>
      <c r="S2186" s="7" t="str">
        <f>IF(ROW()-5&lt;=Kontroll!$B$8,1,"")</f>
        <v/>
      </c>
    </row>
    <row r="2187" spans="1:19" x14ac:dyDescent="0.2">
      <c r="A2187" s="7" t="str">
        <f t="shared" si="272"/>
        <v/>
      </c>
      <c r="B2187" s="7" t="str">
        <f>IF($S2187="","",INT(($A2187-1)/Kontroll!$B$6)+1)</f>
        <v/>
      </c>
      <c r="C2187" s="7" t="str">
        <f>IF($S2187="","",MOD($A2187-1,Kontroll!$B$6)+1)</f>
        <v/>
      </c>
      <c r="D2187" s="15" t="str">
        <f>IF($S2187="","",INDEX(Transjer!$A$6:$A$125,$B2187))</f>
        <v/>
      </c>
      <c r="E2187" s="15" t="str">
        <f>IF($S2187="","",INDEX(Transjer!$B$6:$B$125,$B2187))</f>
        <v/>
      </c>
      <c r="F2187" s="16" t="str">
        <f>IF($S2187="","",INDEX(Transjer!$C$6:$C$125,$B2187))</f>
        <v/>
      </c>
      <c r="G2187" s="17" t="str">
        <f>IF($S2187="","",INDEX(Skjermingsrenter!$A$6:$A$35,$C2187))</f>
        <v/>
      </c>
      <c r="H2187" s="18" t="str">
        <f>IF($S2187="","",INDEX(Transjer!$D$6:$D$125,$B2187))</f>
        <v/>
      </c>
      <c r="I2187" s="18" t="str">
        <f>IF($S2187="","",INDEX(Transjer!$E$6:$E$125,$B2187))</f>
        <v/>
      </c>
      <c r="J2187" s="19" t="str">
        <f>IF($S2187="","",INDEX(Skjermingsrenter!$B$6:$B$35,$C2187))</f>
        <v/>
      </c>
      <c r="K2187" s="20" t="str">
        <f t="shared" si="273"/>
        <v/>
      </c>
      <c r="L2187" s="21" t="str">
        <f>IF($S2187="","",IF($G2187&lt;YEAR($F2187),0,$H2187*SUMIFS(Utbytter!$D$6:$D$1005,Utbytter!$A$6:$A$1005,$E2187,Utbytter!$B$6:$B$1005,"&gt;="&amp;$K2187,Utbytter!$B$6:$B$1005,"&lt;="&amp;DATE($G2187,12,31))))</f>
        <v/>
      </c>
      <c r="M2187" s="21" t="str">
        <f t="shared" si="279"/>
        <v/>
      </c>
      <c r="N2187" s="21" t="str">
        <f t="shared" si="274"/>
        <v/>
      </c>
      <c r="O2187" s="21" t="str">
        <f t="shared" si="275"/>
        <v/>
      </c>
      <c r="P2187" s="21" t="str">
        <f t="shared" si="276"/>
        <v/>
      </c>
      <c r="Q2187" s="21" t="str">
        <f t="shared" si="277"/>
        <v/>
      </c>
      <c r="R2187" s="21" t="str">
        <f t="shared" si="278"/>
        <v/>
      </c>
      <c r="S2187" s="7" t="str">
        <f>IF(ROW()-5&lt;=Kontroll!$B$8,1,"")</f>
        <v/>
      </c>
    </row>
    <row r="2188" spans="1:19" x14ac:dyDescent="0.2">
      <c r="A2188" s="7" t="str">
        <f t="shared" si="272"/>
        <v/>
      </c>
      <c r="B2188" s="7" t="str">
        <f>IF($S2188="","",INT(($A2188-1)/Kontroll!$B$6)+1)</f>
        <v/>
      </c>
      <c r="C2188" s="7" t="str">
        <f>IF($S2188="","",MOD($A2188-1,Kontroll!$B$6)+1)</f>
        <v/>
      </c>
      <c r="D2188" s="15" t="str">
        <f>IF($S2188="","",INDEX(Transjer!$A$6:$A$125,$B2188))</f>
        <v/>
      </c>
      <c r="E2188" s="15" t="str">
        <f>IF($S2188="","",INDEX(Transjer!$B$6:$B$125,$B2188))</f>
        <v/>
      </c>
      <c r="F2188" s="16" t="str">
        <f>IF($S2188="","",INDEX(Transjer!$C$6:$C$125,$B2188))</f>
        <v/>
      </c>
      <c r="G2188" s="17" t="str">
        <f>IF($S2188="","",INDEX(Skjermingsrenter!$A$6:$A$35,$C2188))</f>
        <v/>
      </c>
      <c r="H2188" s="18" t="str">
        <f>IF($S2188="","",INDEX(Transjer!$D$6:$D$125,$B2188))</f>
        <v/>
      </c>
      <c r="I2188" s="18" t="str">
        <f>IF($S2188="","",INDEX(Transjer!$E$6:$E$125,$B2188))</f>
        <v/>
      </c>
      <c r="J2188" s="19" t="str">
        <f>IF($S2188="","",INDEX(Skjermingsrenter!$B$6:$B$35,$C2188))</f>
        <v/>
      </c>
      <c r="K2188" s="20" t="str">
        <f t="shared" si="273"/>
        <v/>
      </c>
      <c r="L2188" s="21" t="str">
        <f>IF($S2188="","",IF($G2188&lt;YEAR($F2188),0,$H2188*SUMIFS(Utbytter!$D$6:$D$1005,Utbytter!$A$6:$A$1005,$E2188,Utbytter!$B$6:$B$1005,"&gt;="&amp;$K2188,Utbytter!$B$6:$B$1005,"&lt;="&amp;DATE($G2188,12,31))))</f>
        <v/>
      </c>
      <c r="M2188" s="21" t="str">
        <f t="shared" si="279"/>
        <v/>
      </c>
      <c r="N2188" s="21" t="str">
        <f t="shared" si="274"/>
        <v/>
      </c>
      <c r="O2188" s="21" t="str">
        <f t="shared" si="275"/>
        <v/>
      </c>
      <c r="P2188" s="21" t="str">
        <f t="shared" si="276"/>
        <v/>
      </c>
      <c r="Q2188" s="21" t="str">
        <f t="shared" si="277"/>
        <v/>
      </c>
      <c r="R2188" s="21" t="str">
        <f t="shared" si="278"/>
        <v/>
      </c>
      <c r="S2188" s="7" t="str">
        <f>IF(ROW()-5&lt;=Kontroll!$B$8,1,"")</f>
        <v/>
      </c>
    </row>
    <row r="2189" spans="1:19" x14ac:dyDescent="0.2">
      <c r="A2189" s="7" t="str">
        <f t="shared" si="272"/>
        <v/>
      </c>
      <c r="B2189" s="7" t="str">
        <f>IF($S2189="","",INT(($A2189-1)/Kontroll!$B$6)+1)</f>
        <v/>
      </c>
      <c r="C2189" s="7" t="str">
        <f>IF($S2189="","",MOD($A2189-1,Kontroll!$B$6)+1)</f>
        <v/>
      </c>
      <c r="D2189" s="15" t="str">
        <f>IF($S2189="","",INDEX(Transjer!$A$6:$A$125,$B2189))</f>
        <v/>
      </c>
      <c r="E2189" s="15" t="str">
        <f>IF($S2189="","",INDEX(Transjer!$B$6:$B$125,$B2189))</f>
        <v/>
      </c>
      <c r="F2189" s="16" t="str">
        <f>IF($S2189="","",INDEX(Transjer!$C$6:$C$125,$B2189))</f>
        <v/>
      </c>
      <c r="G2189" s="17" t="str">
        <f>IF($S2189="","",INDEX(Skjermingsrenter!$A$6:$A$35,$C2189))</f>
        <v/>
      </c>
      <c r="H2189" s="18" t="str">
        <f>IF($S2189="","",INDEX(Transjer!$D$6:$D$125,$B2189))</f>
        <v/>
      </c>
      <c r="I2189" s="18" t="str">
        <f>IF($S2189="","",INDEX(Transjer!$E$6:$E$125,$B2189))</f>
        <v/>
      </c>
      <c r="J2189" s="19" t="str">
        <f>IF($S2189="","",INDEX(Skjermingsrenter!$B$6:$B$35,$C2189))</f>
        <v/>
      </c>
      <c r="K2189" s="20" t="str">
        <f t="shared" si="273"/>
        <v/>
      </c>
      <c r="L2189" s="21" t="str">
        <f>IF($S2189="","",IF($G2189&lt;YEAR($F2189),0,$H2189*SUMIFS(Utbytter!$D$6:$D$1005,Utbytter!$A$6:$A$1005,$E2189,Utbytter!$B$6:$B$1005,"&gt;="&amp;$K2189,Utbytter!$B$6:$B$1005,"&lt;="&amp;DATE($G2189,12,31))))</f>
        <v/>
      </c>
      <c r="M2189" s="21" t="str">
        <f t="shared" si="279"/>
        <v/>
      </c>
      <c r="N2189" s="21" t="str">
        <f t="shared" si="274"/>
        <v/>
      </c>
      <c r="O2189" s="21" t="str">
        <f t="shared" si="275"/>
        <v/>
      </c>
      <c r="P2189" s="21" t="str">
        <f t="shared" si="276"/>
        <v/>
      </c>
      <c r="Q2189" s="21" t="str">
        <f t="shared" si="277"/>
        <v/>
      </c>
      <c r="R2189" s="21" t="str">
        <f t="shared" si="278"/>
        <v/>
      </c>
      <c r="S2189" s="7" t="str">
        <f>IF(ROW()-5&lt;=Kontroll!$B$8,1,"")</f>
        <v/>
      </c>
    </row>
    <row r="2190" spans="1:19" x14ac:dyDescent="0.2">
      <c r="A2190" s="7" t="str">
        <f t="shared" si="272"/>
        <v/>
      </c>
      <c r="B2190" s="7" t="str">
        <f>IF($S2190="","",INT(($A2190-1)/Kontroll!$B$6)+1)</f>
        <v/>
      </c>
      <c r="C2190" s="7" t="str">
        <f>IF($S2190="","",MOD($A2190-1,Kontroll!$B$6)+1)</f>
        <v/>
      </c>
      <c r="D2190" s="15" t="str">
        <f>IF($S2190="","",INDEX(Transjer!$A$6:$A$125,$B2190))</f>
        <v/>
      </c>
      <c r="E2190" s="15" t="str">
        <f>IF($S2190="","",INDEX(Transjer!$B$6:$B$125,$B2190))</f>
        <v/>
      </c>
      <c r="F2190" s="16" t="str">
        <f>IF($S2190="","",INDEX(Transjer!$C$6:$C$125,$B2190))</f>
        <v/>
      </c>
      <c r="G2190" s="17" t="str">
        <f>IF($S2190="","",INDEX(Skjermingsrenter!$A$6:$A$35,$C2190))</f>
        <v/>
      </c>
      <c r="H2190" s="18" t="str">
        <f>IF($S2190="","",INDEX(Transjer!$D$6:$D$125,$B2190))</f>
        <v/>
      </c>
      <c r="I2190" s="18" t="str">
        <f>IF($S2190="","",INDEX(Transjer!$E$6:$E$125,$B2190))</f>
        <v/>
      </c>
      <c r="J2190" s="19" t="str">
        <f>IF($S2190="","",INDEX(Skjermingsrenter!$B$6:$B$35,$C2190))</f>
        <v/>
      </c>
      <c r="K2190" s="20" t="str">
        <f t="shared" si="273"/>
        <v/>
      </c>
      <c r="L2190" s="21" t="str">
        <f>IF($S2190="","",IF($G2190&lt;YEAR($F2190),0,$H2190*SUMIFS(Utbytter!$D$6:$D$1005,Utbytter!$A$6:$A$1005,$E2190,Utbytter!$B$6:$B$1005,"&gt;="&amp;$K2190,Utbytter!$B$6:$B$1005,"&lt;="&amp;DATE($G2190,12,31))))</f>
        <v/>
      </c>
      <c r="M2190" s="21" t="str">
        <f t="shared" si="279"/>
        <v/>
      </c>
      <c r="N2190" s="21" t="str">
        <f t="shared" si="274"/>
        <v/>
      </c>
      <c r="O2190" s="21" t="str">
        <f t="shared" si="275"/>
        <v/>
      </c>
      <c r="P2190" s="21" t="str">
        <f t="shared" si="276"/>
        <v/>
      </c>
      <c r="Q2190" s="21" t="str">
        <f t="shared" si="277"/>
        <v/>
      </c>
      <c r="R2190" s="21" t="str">
        <f t="shared" si="278"/>
        <v/>
      </c>
      <c r="S2190" s="7" t="str">
        <f>IF(ROW()-5&lt;=Kontroll!$B$8,1,"")</f>
        <v/>
      </c>
    </row>
    <row r="2191" spans="1:19" x14ac:dyDescent="0.2">
      <c r="A2191" s="7" t="str">
        <f t="shared" si="272"/>
        <v/>
      </c>
      <c r="B2191" s="7" t="str">
        <f>IF($S2191="","",INT(($A2191-1)/Kontroll!$B$6)+1)</f>
        <v/>
      </c>
      <c r="C2191" s="7" t="str">
        <f>IF($S2191="","",MOD($A2191-1,Kontroll!$B$6)+1)</f>
        <v/>
      </c>
      <c r="D2191" s="15" t="str">
        <f>IF($S2191="","",INDEX(Transjer!$A$6:$A$125,$B2191))</f>
        <v/>
      </c>
      <c r="E2191" s="15" t="str">
        <f>IF($S2191="","",INDEX(Transjer!$B$6:$B$125,$B2191))</f>
        <v/>
      </c>
      <c r="F2191" s="16" t="str">
        <f>IF($S2191="","",INDEX(Transjer!$C$6:$C$125,$B2191))</f>
        <v/>
      </c>
      <c r="G2191" s="17" t="str">
        <f>IF($S2191="","",INDEX(Skjermingsrenter!$A$6:$A$35,$C2191))</f>
        <v/>
      </c>
      <c r="H2191" s="18" t="str">
        <f>IF($S2191="","",INDEX(Transjer!$D$6:$D$125,$B2191))</f>
        <v/>
      </c>
      <c r="I2191" s="18" t="str">
        <f>IF($S2191="","",INDEX(Transjer!$E$6:$E$125,$B2191))</f>
        <v/>
      </c>
      <c r="J2191" s="19" t="str">
        <f>IF($S2191="","",INDEX(Skjermingsrenter!$B$6:$B$35,$C2191))</f>
        <v/>
      </c>
      <c r="K2191" s="20" t="str">
        <f t="shared" si="273"/>
        <v/>
      </c>
      <c r="L2191" s="21" t="str">
        <f>IF($S2191="","",IF($G2191&lt;YEAR($F2191),0,$H2191*SUMIFS(Utbytter!$D$6:$D$1005,Utbytter!$A$6:$A$1005,$E2191,Utbytter!$B$6:$B$1005,"&gt;="&amp;$K2191,Utbytter!$B$6:$B$1005,"&lt;="&amp;DATE($G2191,12,31))))</f>
        <v/>
      </c>
      <c r="M2191" s="21" t="str">
        <f t="shared" si="279"/>
        <v/>
      </c>
      <c r="N2191" s="21" t="str">
        <f t="shared" si="274"/>
        <v/>
      </c>
      <c r="O2191" s="21" t="str">
        <f t="shared" si="275"/>
        <v/>
      </c>
      <c r="P2191" s="21" t="str">
        <f t="shared" si="276"/>
        <v/>
      </c>
      <c r="Q2191" s="21" t="str">
        <f t="shared" si="277"/>
        <v/>
      </c>
      <c r="R2191" s="21" t="str">
        <f t="shared" si="278"/>
        <v/>
      </c>
      <c r="S2191" s="7" t="str">
        <f>IF(ROW()-5&lt;=Kontroll!$B$8,1,"")</f>
        <v/>
      </c>
    </row>
    <row r="2192" spans="1:19" x14ac:dyDescent="0.2">
      <c r="A2192" s="7" t="str">
        <f t="shared" si="272"/>
        <v/>
      </c>
      <c r="B2192" s="7" t="str">
        <f>IF($S2192="","",INT(($A2192-1)/Kontroll!$B$6)+1)</f>
        <v/>
      </c>
      <c r="C2192" s="7" t="str">
        <f>IF($S2192="","",MOD($A2192-1,Kontroll!$B$6)+1)</f>
        <v/>
      </c>
      <c r="D2192" s="15" t="str">
        <f>IF($S2192="","",INDEX(Transjer!$A$6:$A$125,$B2192))</f>
        <v/>
      </c>
      <c r="E2192" s="15" t="str">
        <f>IF($S2192="","",INDEX(Transjer!$B$6:$B$125,$B2192))</f>
        <v/>
      </c>
      <c r="F2192" s="16" t="str">
        <f>IF($S2192="","",INDEX(Transjer!$C$6:$C$125,$B2192))</f>
        <v/>
      </c>
      <c r="G2192" s="17" t="str">
        <f>IF($S2192="","",INDEX(Skjermingsrenter!$A$6:$A$35,$C2192))</f>
        <v/>
      </c>
      <c r="H2192" s="18" t="str">
        <f>IF($S2192="","",INDEX(Transjer!$D$6:$D$125,$B2192))</f>
        <v/>
      </c>
      <c r="I2192" s="18" t="str">
        <f>IF($S2192="","",INDEX(Transjer!$E$6:$E$125,$B2192))</f>
        <v/>
      </c>
      <c r="J2192" s="19" t="str">
        <f>IF($S2192="","",INDEX(Skjermingsrenter!$B$6:$B$35,$C2192))</f>
        <v/>
      </c>
      <c r="K2192" s="20" t="str">
        <f t="shared" si="273"/>
        <v/>
      </c>
      <c r="L2192" s="21" t="str">
        <f>IF($S2192="","",IF($G2192&lt;YEAR($F2192),0,$H2192*SUMIFS(Utbytter!$D$6:$D$1005,Utbytter!$A$6:$A$1005,$E2192,Utbytter!$B$6:$B$1005,"&gt;="&amp;$K2192,Utbytter!$B$6:$B$1005,"&lt;="&amp;DATE($G2192,12,31))))</f>
        <v/>
      </c>
      <c r="M2192" s="21" t="str">
        <f t="shared" si="279"/>
        <v/>
      </c>
      <c r="N2192" s="21" t="str">
        <f t="shared" si="274"/>
        <v/>
      </c>
      <c r="O2192" s="21" t="str">
        <f t="shared" si="275"/>
        <v/>
      </c>
      <c r="P2192" s="21" t="str">
        <f t="shared" si="276"/>
        <v/>
      </c>
      <c r="Q2192" s="21" t="str">
        <f t="shared" si="277"/>
        <v/>
      </c>
      <c r="R2192" s="21" t="str">
        <f t="shared" si="278"/>
        <v/>
      </c>
      <c r="S2192" s="7" t="str">
        <f>IF(ROW()-5&lt;=Kontroll!$B$8,1,"")</f>
        <v/>
      </c>
    </row>
    <row r="2193" spans="1:19" x14ac:dyDescent="0.2">
      <c r="A2193" s="7" t="str">
        <f t="shared" si="272"/>
        <v/>
      </c>
      <c r="B2193" s="7" t="str">
        <f>IF($S2193="","",INT(($A2193-1)/Kontroll!$B$6)+1)</f>
        <v/>
      </c>
      <c r="C2193" s="7" t="str">
        <f>IF($S2193="","",MOD($A2193-1,Kontroll!$B$6)+1)</f>
        <v/>
      </c>
      <c r="D2193" s="15" t="str">
        <f>IF($S2193="","",INDEX(Transjer!$A$6:$A$125,$B2193))</f>
        <v/>
      </c>
      <c r="E2193" s="15" t="str">
        <f>IF($S2193="","",INDEX(Transjer!$B$6:$B$125,$B2193))</f>
        <v/>
      </c>
      <c r="F2193" s="16" t="str">
        <f>IF($S2193="","",INDEX(Transjer!$C$6:$C$125,$B2193))</f>
        <v/>
      </c>
      <c r="G2193" s="17" t="str">
        <f>IF($S2193="","",INDEX(Skjermingsrenter!$A$6:$A$35,$C2193))</f>
        <v/>
      </c>
      <c r="H2193" s="18" t="str">
        <f>IF($S2193="","",INDEX(Transjer!$D$6:$D$125,$B2193))</f>
        <v/>
      </c>
      <c r="I2193" s="18" t="str">
        <f>IF($S2193="","",INDEX(Transjer!$E$6:$E$125,$B2193))</f>
        <v/>
      </c>
      <c r="J2193" s="19" t="str">
        <f>IF($S2193="","",INDEX(Skjermingsrenter!$B$6:$B$35,$C2193))</f>
        <v/>
      </c>
      <c r="K2193" s="20" t="str">
        <f t="shared" si="273"/>
        <v/>
      </c>
      <c r="L2193" s="21" t="str">
        <f>IF($S2193="","",IF($G2193&lt;YEAR($F2193),0,$H2193*SUMIFS(Utbytter!$D$6:$D$1005,Utbytter!$A$6:$A$1005,$E2193,Utbytter!$B$6:$B$1005,"&gt;="&amp;$K2193,Utbytter!$B$6:$B$1005,"&lt;="&amp;DATE($G2193,12,31))))</f>
        <v/>
      </c>
      <c r="M2193" s="21" t="str">
        <f t="shared" si="279"/>
        <v/>
      </c>
      <c r="N2193" s="21" t="str">
        <f t="shared" si="274"/>
        <v/>
      </c>
      <c r="O2193" s="21" t="str">
        <f t="shared" si="275"/>
        <v/>
      </c>
      <c r="P2193" s="21" t="str">
        <f t="shared" si="276"/>
        <v/>
      </c>
      <c r="Q2193" s="21" t="str">
        <f t="shared" si="277"/>
        <v/>
      </c>
      <c r="R2193" s="21" t="str">
        <f t="shared" si="278"/>
        <v/>
      </c>
      <c r="S2193" s="7" t="str">
        <f>IF(ROW()-5&lt;=Kontroll!$B$8,1,"")</f>
        <v/>
      </c>
    </row>
    <row r="2194" spans="1:19" x14ac:dyDescent="0.2">
      <c r="A2194" s="7" t="str">
        <f t="shared" si="272"/>
        <v/>
      </c>
      <c r="B2194" s="7" t="str">
        <f>IF($S2194="","",INT(($A2194-1)/Kontroll!$B$6)+1)</f>
        <v/>
      </c>
      <c r="C2194" s="7" t="str">
        <f>IF($S2194="","",MOD($A2194-1,Kontroll!$B$6)+1)</f>
        <v/>
      </c>
      <c r="D2194" s="15" t="str">
        <f>IF($S2194="","",INDEX(Transjer!$A$6:$A$125,$B2194))</f>
        <v/>
      </c>
      <c r="E2194" s="15" t="str">
        <f>IF($S2194="","",INDEX(Transjer!$B$6:$B$125,$B2194))</f>
        <v/>
      </c>
      <c r="F2194" s="16" t="str">
        <f>IF($S2194="","",INDEX(Transjer!$C$6:$C$125,$B2194))</f>
        <v/>
      </c>
      <c r="G2194" s="17" t="str">
        <f>IF($S2194="","",INDEX(Skjermingsrenter!$A$6:$A$35,$C2194))</f>
        <v/>
      </c>
      <c r="H2194" s="18" t="str">
        <f>IF($S2194="","",INDEX(Transjer!$D$6:$D$125,$B2194))</f>
        <v/>
      </c>
      <c r="I2194" s="18" t="str">
        <f>IF($S2194="","",INDEX(Transjer!$E$6:$E$125,$B2194))</f>
        <v/>
      </c>
      <c r="J2194" s="19" t="str">
        <f>IF($S2194="","",INDEX(Skjermingsrenter!$B$6:$B$35,$C2194))</f>
        <v/>
      </c>
      <c r="K2194" s="20" t="str">
        <f t="shared" si="273"/>
        <v/>
      </c>
      <c r="L2194" s="21" t="str">
        <f>IF($S2194="","",IF($G2194&lt;YEAR($F2194),0,$H2194*SUMIFS(Utbytter!$D$6:$D$1005,Utbytter!$A$6:$A$1005,$E2194,Utbytter!$B$6:$B$1005,"&gt;="&amp;$K2194,Utbytter!$B$6:$B$1005,"&lt;="&amp;DATE($G2194,12,31))))</f>
        <v/>
      </c>
      <c r="M2194" s="21" t="str">
        <f t="shared" si="279"/>
        <v/>
      </c>
      <c r="N2194" s="21" t="str">
        <f t="shared" si="274"/>
        <v/>
      </c>
      <c r="O2194" s="21" t="str">
        <f t="shared" si="275"/>
        <v/>
      </c>
      <c r="P2194" s="21" t="str">
        <f t="shared" si="276"/>
        <v/>
      </c>
      <c r="Q2194" s="21" t="str">
        <f t="shared" si="277"/>
        <v/>
      </c>
      <c r="R2194" s="21" t="str">
        <f t="shared" si="278"/>
        <v/>
      </c>
      <c r="S2194" s="7" t="str">
        <f>IF(ROW()-5&lt;=Kontroll!$B$8,1,"")</f>
        <v/>
      </c>
    </row>
    <row r="2195" spans="1:19" x14ac:dyDescent="0.2">
      <c r="A2195" s="7" t="str">
        <f t="shared" si="272"/>
        <v/>
      </c>
      <c r="B2195" s="7" t="str">
        <f>IF($S2195="","",INT(($A2195-1)/Kontroll!$B$6)+1)</f>
        <v/>
      </c>
      <c r="C2195" s="7" t="str">
        <f>IF($S2195="","",MOD($A2195-1,Kontroll!$B$6)+1)</f>
        <v/>
      </c>
      <c r="D2195" s="15" t="str">
        <f>IF($S2195="","",INDEX(Transjer!$A$6:$A$125,$B2195))</f>
        <v/>
      </c>
      <c r="E2195" s="15" t="str">
        <f>IF($S2195="","",INDEX(Transjer!$B$6:$B$125,$B2195))</f>
        <v/>
      </c>
      <c r="F2195" s="16" t="str">
        <f>IF($S2195="","",INDEX(Transjer!$C$6:$C$125,$B2195))</f>
        <v/>
      </c>
      <c r="G2195" s="17" t="str">
        <f>IF($S2195="","",INDEX(Skjermingsrenter!$A$6:$A$35,$C2195))</f>
        <v/>
      </c>
      <c r="H2195" s="18" t="str">
        <f>IF($S2195="","",INDEX(Transjer!$D$6:$D$125,$B2195))</f>
        <v/>
      </c>
      <c r="I2195" s="18" t="str">
        <f>IF($S2195="","",INDEX(Transjer!$E$6:$E$125,$B2195))</f>
        <v/>
      </c>
      <c r="J2195" s="19" t="str">
        <f>IF($S2195="","",INDEX(Skjermingsrenter!$B$6:$B$35,$C2195))</f>
        <v/>
      </c>
      <c r="K2195" s="20" t="str">
        <f t="shared" si="273"/>
        <v/>
      </c>
      <c r="L2195" s="21" t="str">
        <f>IF($S2195="","",IF($G2195&lt;YEAR($F2195),0,$H2195*SUMIFS(Utbytter!$D$6:$D$1005,Utbytter!$A$6:$A$1005,$E2195,Utbytter!$B$6:$B$1005,"&gt;="&amp;$K2195,Utbytter!$B$6:$B$1005,"&lt;="&amp;DATE($G2195,12,31))))</f>
        <v/>
      </c>
      <c r="M2195" s="21" t="str">
        <f t="shared" si="279"/>
        <v/>
      </c>
      <c r="N2195" s="21" t="str">
        <f t="shared" si="274"/>
        <v/>
      </c>
      <c r="O2195" s="21" t="str">
        <f t="shared" si="275"/>
        <v/>
      </c>
      <c r="P2195" s="21" t="str">
        <f t="shared" si="276"/>
        <v/>
      </c>
      <c r="Q2195" s="21" t="str">
        <f t="shared" si="277"/>
        <v/>
      </c>
      <c r="R2195" s="21" t="str">
        <f t="shared" si="278"/>
        <v/>
      </c>
      <c r="S2195" s="7" t="str">
        <f>IF(ROW()-5&lt;=Kontroll!$B$8,1,"")</f>
        <v/>
      </c>
    </row>
    <row r="2196" spans="1:19" x14ac:dyDescent="0.2">
      <c r="A2196" s="7" t="str">
        <f t="shared" si="272"/>
        <v/>
      </c>
      <c r="B2196" s="7" t="str">
        <f>IF($S2196="","",INT(($A2196-1)/Kontroll!$B$6)+1)</f>
        <v/>
      </c>
      <c r="C2196" s="7" t="str">
        <f>IF($S2196="","",MOD($A2196-1,Kontroll!$B$6)+1)</f>
        <v/>
      </c>
      <c r="D2196" s="15" t="str">
        <f>IF($S2196="","",INDEX(Transjer!$A$6:$A$125,$B2196))</f>
        <v/>
      </c>
      <c r="E2196" s="15" t="str">
        <f>IF($S2196="","",INDEX(Transjer!$B$6:$B$125,$B2196))</f>
        <v/>
      </c>
      <c r="F2196" s="16" t="str">
        <f>IF($S2196="","",INDEX(Transjer!$C$6:$C$125,$B2196))</f>
        <v/>
      </c>
      <c r="G2196" s="17" t="str">
        <f>IF($S2196="","",INDEX(Skjermingsrenter!$A$6:$A$35,$C2196))</f>
        <v/>
      </c>
      <c r="H2196" s="18" t="str">
        <f>IF($S2196="","",INDEX(Transjer!$D$6:$D$125,$B2196))</f>
        <v/>
      </c>
      <c r="I2196" s="18" t="str">
        <f>IF($S2196="","",INDEX(Transjer!$E$6:$E$125,$B2196))</f>
        <v/>
      </c>
      <c r="J2196" s="19" t="str">
        <f>IF($S2196="","",INDEX(Skjermingsrenter!$B$6:$B$35,$C2196))</f>
        <v/>
      </c>
      <c r="K2196" s="20" t="str">
        <f t="shared" si="273"/>
        <v/>
      </c>
      <c r="L2196" s="21" t="str">
        <f>IF($S2196="","",IF($G2196&lt;YEAR($F2196),0,$H2196*SUMIFS(Utbytter!$D$6:$D$1005,Utbytter!$A$6:$A$1005,$E2196,Utbytter!$B$6:$B$1005,"&gt;="&amp;$K2196,Utbytter!$B$6:$B$1005,"&lt;="&amp;DATE($G2196,12,31))))</f>
        <v/>
      </c>
      <c r="M2196" s="21" t="str">
        <f t="shared" si="279"/>
        <v/>
      </c>
      <c r="N2196" s="21" t="str">
        <f t="shared" si="274"/>
        <v/>
      </c>
      <c r="O2196" s="21" t="str">
        <f t="shared" si="275"/>
        <v/>
      </c>
      <c r="P2196" s="21" t="str">
        <f t="shared" si="276"/>
        <v/>
      </c>
      <c r="Q2196" s="21" t="str">
        <f t="shared" si="277"/>
        <v/>
      </c>
      <c r="R2196" s="21" t="str">
        <f t="shared" si="278"/>
        <v/>
      </c>
      <c r="S2196" s="7" t="str">
        <f>IF(ROW()-5&lt;=Kontroll!$B$8,1,"")</f>
        <v/>
      </c>
    </row>
    <row r="2197" spans="1:19" x14ac:dyDescent="0.2">
      <c r="A2197" s="7" t="str">
        <f t="shared" si="272"/>
        <v/>
      </c>
      <c r="B2197" s="7" t="str">
        <f>IF($S2197="","",INT(($A2197-1)/Kontroll!$B$6)+1)</f>
        <v/>
      </c>
      <c r="C2197" s="7" t="str">
        <f>IF($S2197="","",MOD($A2197-1,Kontroll!$B$6)+1)</f>
        <v/>
      </c>
      <c r="D2197" s="15" t="str">
        <f>IF($S2197="","",INDEX(Transjer!$A$6:$A$125,$B2197))</f>
        <v/>
      </c>
      <c r="E2197" s="15" t="str">
        <f>IF($S2197="","",INDEX(Transjer!$B$6:$B$125,$B2197))</f>
        <v/>
      </c>
      <c r="F2197" s="16" t="str">
        <f>IF($S2197="","",INDEX(Transjer!$C$6:$C$125,$B2197))</f>
        <v/>
      </c>
      <c r="G2197" s="17" t="str">
        <f>IF($S2197="","",INDEX(Skjermingsrenter!$A$6:$A$35,$C2197))</f>
        <v/>
      </c>
      <c r="H2197" s="18" t="str">
        <f>IF($S2197="","",INDEX(Transjer!$D$6:$D$125,$B2197))</f>
        <v/>
      </c>
      <c r="I2197" s="18" t="str">
        <f>IF($S2197="","",INDEX(Transjer!$E$6:$E$125,$B2197))</f>
        <v/>
      </c>
      <c r="J2197" s="19" t="str">
        <f>IF($S2197="","",INDEX(Skjermingsrenter!$B$6:$B$35,$C2197))</f>
        <v/>
      </c>
      <c r="K2197" s="20" t="str">
        <f t="shared" si="273"/>
        <v/>
      </c>
      <c r="L2197" s="21" t="str">
        <f>IF($S2197="","",IF($G2197&lt;YEAR($F2197),0,$H2197*SUMIFS(Utbytter!$D$6:$D$1005,Utbytter!$A$6:$A$1005,$E2197,Utbytter!$B$6:$B$1005,"&gt;="&amp;$K2197,Utbytter!$B$6:$B$1005,"&lt;="&amp;DATE($G2197,12,31))))</f>
        <v/>
      </c>
      <c r="M2197" s="21" t="str">
        <f t="shared" si="279"/>
        <v/>
      </c>
      <c r="N2197" s="21" t="str">
        <f t="shared" si="274"/>
        <v/>
      </c>
      <c r="O2197" s="21" t="str">
        <f t="shared" si="275"/>
        <v/>
      </c>
      <c r="P2197" s="21" t="str">
        <f t="shared" si="276"/>
        <v/>
      </c>
      <c r="Q2197" s="21" t="str">
        <f t="shared" si="277"/>
        <v/>
      </c>
      <c r="R2197" s="21" t="str">
        <f t="shared" si="278"/>
        <v/>
      </c>
      <c r="S2197" s="7" t="str">
        <f>IF(ROW()-5&lt;=Kontroll!$B$8,1,"")</f>
        <v/>
      </c>
    </row>
    <row r="2198" spans="1:19" x14ac:dyDescent="0.2">
      <c r="A2198" s="7" t="str">
        <f t="shared" si="272"/>
        <v/>
      </c>
      <c r="B2198" s="7" t="str">
        <f>IF($S2198="","",INT(($A2198-1)/Kontroll!$B$6)+1)</f>
        <v/>
      </c>
      <c r="C2198" s="7" t="str">
        <f>IF($S2198="","",MOD($A2198-1,Kontroll!$B$6)+1)</f>
        <v/>
      </c>
      <c r="D2198" s="15" t="str">
        <f>IF($S2198="","",INDEX(Transjer!$A$6:$A$125,$B2198))</f>
        <v/>
      </c>
      <c r="E2198" s="15" t="str">
        <f>IF($S2198="","",INDEX(Transjer!$B$6:$B$125,$B2198))</f>
        <v/>
      </c>
      <c r="F2198" s="16" t="str">
        <f>IF($S2198="","",INDEX(Transjer!$C$6:$C$125,$B2198))</f>
        <v/>
      </c>
      <c r="G2198" s="17" t="str">
        <f>IF($S2198="","",INDEX(Skjermingsrenter!$A$6:$A$35,$C2198))</f>
        <v/>
      </c>
      <c r="H2198" s="18" t="str">
        <f>IF($S2198="","",INDEX(Transjer!$D$6:$D$125,$B2198))</f>
        <v/>
      </c>
      <c r="I2198" s="18" t="str">
        <f>IF($S2198="","",INDEX(Transjer!$E$6:$E$125,$B2198))</f>
        <v/>
      </c>
      <c r="J2198" s="19" t="str">
        <f>IF($S2198="","",INDEX(Skjermingsrenter!$B$6:$B$35,$C2198))</f>
        <v/>
      </c>
      <c r="K2198" s="20" t="str">
        <f t="shared" si="273"/>
        <v/>
      </c>
      <c r="L2198" s="21" t="str">
        <f>IF($S2198="","",IF($G2198&lt;YEAR($F2198),0,$H2198*SUMIFS(Utbytter!$D$6:$D$1005,Utbytter!$A$6:$A$1005,$E2198,Utbytter!$B$6:$B$1005,"&gt;="&amp;$K2198,Utbytter!$B$6:$B$1005,"&lt;="&amp;DATE($G2198,12,31))))</f>
        <v/>
      </c>
      <c r="M2198" s="21" t="str">
        <f t="shared" si="279"/>
        <v/>
      </c>
      <c r="N2198" s="21" t="str">
        <f t="shared" si="274"/>
        <v/>
      </c>
      <c r="O2198" s="21" t="str">
        <f t="shared" si="275"/>
        <v/>
      </c>
      <c r="P2198" s="21" t="str">
        <f t="shared" si="276"/>
        <v/>
      </c>
      <c r="Q2198" s="21" t="str">
        <f t="shared" si="277"/>
        <v/>
      </c>
      <c r="R2198" s="21" t="str">
        <f t="shared" si="278"/>
        <v/>
      </c>
      <c r="S2198" s="7" t="str">
        <f>IF(ROW()-5&lt;=Kontroll!$B$8,1,"")</f>
        <v/>
      </c>
    </row>
    <row r="2199" spans="1:19" x14ac:dyDescent="0.2">
      <c r="A2199" s="7" t="str">
        <f t="shared" si="272"/>
        <v/>
      </c>
      <c r="B2199" s="7" t="str">
        <f>IF($S2199="","",INT(($A2199-1)/Kontroll!$B$6)+1)</f>
        <v/>
      </c>
      <c r="C2199" s="7" t="str">
        <f>IF($S2199="","",MOD($A2199-1,Kontroll!$B$6)+1)</f>
        <v/>
      </c>
      <c r="D2199" s="15" t="str">
        <f>IF($S2199="","",INDEX(Transjer!$A$6:$A$125,$B2199))</f>
        <v/>
      </c>
      <c r="E2199" s="15" t="str">
        <f>IF($S2199="","",INDEX(Transjer!$B$6:$B$125,$B2199))</f>
        <v/>
      </c>
      <c r="F2199" s="16" t="str">
        <f>IF($S2199="","",INDEX(Transjer!$C$6:$C$125,$B2199))</f>
        <v/>
      </c>
      <c r="G2199" s="17" t="str">
        <f>IF($S2199="","",INDEX(Skjermingsrenter!$A$6:$A$35,$C2199))</f>
        <v/>
      </c>
      <c r="H2199" s="18" t="str">
        <f>IF($S2199="","",INDEX(Transjer!$D$6:$D$125,$B2199))</f>
        <v/>
      </c>
      <c r="I2199" s="18" t="str">
        <f>IF($S2199="","",INDEX(Transjer!$E$6:$E$125,$B2199))</f>
        <v/>
      </c>
      <c r="J2199" s="19" t="str">
        <f>IF($S2199="","",INDEX(Skjermingsrenter!$B$6:$B$35,$C2199))</f>
        <v/>
      </c>
      <c r="K2199" s="20" t="str">
        <f t="shared" si="273"/>
        <v/>
      </c>
      <c r="L2199" s="21" t="str">
        <f>IF($S2199="","",IF($G2199&lt;YEAR($F2199),0,$H2199*SUMIFS(Utbytter!$D$6:$D$1005,Utbytter!$A$6:$A$1005,$E2199,Utbytter!$B$6:$B$1005,"&gt;="&amp;$K2199,Utbytter!$B$6:$B$1005,"&lt;="&amp;DATE($G2199,12,31))))</f>
        <v/>
      </c>
      <c r="M2199" s="21" t="str">
        <f t="shared" si="279"/>
        <v/>
      </c>
      <c r="N2199" s="21" t="str">
        <f t="shared" si="274"/>
        <v/>
      </c>
      <c r="O2199" s="21" t="str">
        <f t="shared" si="275"/>
        <v/>
      </c>
      <c r="P2199" s="21" t="str">
        <f t="shared" si="276"/>
        <v/>
      </c>
      <c r="Q2199" s="21" t="str">
        <f t="shared" si="277"/>
        <v/>
      </c>
      <c r="R2199" s="21" t="str">
        <f t="shared" si="278"/>
        <v/>
      </c>
      <c r="S2199" s="7" t="str">
        <f>IF(ROW()-5&lt;=Kontroll!$B$8,1,"")</f>
        <v/>
      </c>
    </row>
    <row r="2200" spans="1:19" x14ac:dyDescent="0.2">
      <c r="A2200" s="7" t="str">
        <f t="shared" si="272"/>
        <v/>
      </c>
      <c r="B2200" s="7" t="str">
        <f>IF($S2200="","",INT(($A2200-1)/Kontroll!$B$6)+1)</f>
        <v/>
      </c>
      <c r="C2200" s="7" t="str">
        <f>IF($S2200="","",MOD($A2200-1,Kontroll!$B$6)+1)</f>
        <v/>
      </c>
      <c r="D2200" s="15" t="str">
        <f>IF($S2200="","",INDEX(Transjer!$A$6:$A$125,$B2200))</f>
        <v/>
      </c>
      <c r="E2200" s="15" t="str">
        <f>IF($S2200="","",INDEX(Transjer!$B$6:$B$125,$B2200))</f>
        <v/>
      </c>
      <c r="F2200" s="16" t="str">
        <f>IF($S2200="","",INDEX(Transjer!$C$6:$C$125,$B2200))</f>
        <v/>
      </c>
      <c r="G2200" s="17" t="str">
        <f>IF($S2200="","",INDEX(Skjermingsrenter!$A$6:$A$35,$C2200))</f>
        <v/>
      </c>
      <c r="H2200" s="18" t="str">
        <f>IF($S2200="","",INDEX(Transjer!$D$6:$D$125,$B2200))</f>
        <v/>
      </c>
      <c r="I2200" s="18" t="str">
        <f>IF($S2200="","",INDEX(Transjer!$E$6:$E$125,$B2200))</f>
        <v/>
      </c>
      <c r="J2200" s="19" t="str">
        <f>IF($S2200="","",INDEX(Skjermingsrenter!$B$6:$B$35,$C2200))</f>
        <v/>
      </c>
      <c r="K2200" s="20" t="str">
        <f t="shared" si="273"/>
        <v/>
      </c>
      <c r="L2200" s="21" t="str">
        <f>IF($S2200="","",IF($G2200&lt;YEAR($F2200),0,$H2200*SUMIFS(Utbytter!$D$6:$D$1005,Utbytter!$A$6:$A$1005,$E2200,Utbytter!$B$6:$B$1005,"&gt;="&amp;$K2200,Utbytter!$B$6:$B$1005,"&lt;="&amp;DATE($G2200,12,31))))</f>
        <v/>
      </c>
      <c r="M2200" s="21" t="str">
        <f t="shared" si="279"/>
        <v/>
      </c>
      <c r="N2200" s="21" t="str">
        <f t="shared" si="274"/>
        <v/>
      </c>
      <c r="O2200" s="21" t="str">
        <f t="shared" si="275"/>
        <v/>
      </c>
      <c r="P2200" s="21" t="str">
        <f t="shared" si="276"/>
        <v/>
      </c>
      <c r="Q2200" s="21" t="str">
        <f t="shared" si="277"/>
        <v/>
      </c>
      <c r="R2200" s="21" t="str">
        <f t="shared" si="278"/>
        <v/>
      </c>
      <c r="S2200" s="7" t="str">
        <f>IF(ROW()-5&lt;=Kontroll!$B$8,1,"")</f>
        <v/>
      </c>
    </row>
    <row r="2201" spans="1:19" x14ac:dyDescent="0.2">
      <c r="A2201" s="7" t="str">
        <f t="shared" si="272"/>
        <v/>
      </c>
      <c r="B2201" s="7" t="str">
        <f>IF($S2201="","",INT(($A2201-1)/Kontroll!$B$6)+1)</f>
        <v/>
      </c>
      <c r="C2201" s="7" t="str">
        <f>IF($S2201="","",MOD($A2201-1,Kontroll!$B$6)+1)</f>
        <v/>
      </c>
      <c r="D2201" s="15" t="str">
        <f>IF($S2201="","",INDEX(Transjer!$A$6:$A$125,$B2201))</f>
        <v/>
      </c>
      <c r="E2201" s="15" t="str">
        <f>IF($S2201="","",INDEX(Transjer!$B$6:$B$125,$B2201))</f>
        <v/>
      </c>
      <c r="F2201" s="16" t="str">
        <f>IF($S2201="","",INDEX(Transjer!$C$6:$C$125,$B2201))</f>
        <v/>
      </c>
      <c r="G2201" s="17" t="str">
        <f>IF($S2201="","",INDEX(Skjermingsrenter!$A$6:$A$35,$C2201))</f>
        <v/>
      </c>
      <c r="H2201" s="18" t="str">
        <f>IF($S2201="","",INDEX(Transjer!$D$6:$D$125,$B2201))</f>
        <v/>
      </c>
      <c r="I2201" s="18" t="str">
        <f>IF($S2201="","",INDEX(Transjer!$E$6:$E$125,$B2201))</f>
        <v/>
      </c>
      <c r="J2201" s="19" t="str">
        <f>IF($S2201="","",INDEX(Skjermingsrenter!$B$6:$B$35,$C2201))</f>
        <v/>
      </c>
      <c r="K2201" s="20" t="str">
        <f t="shared" si="273"/>
        <v/>
      </c>
      <c r="L2201" s="21" t="str">
        <f>IF($S2201="","",IF($G2201&lt;YEAR($F2201),0,$H2201*SUMIFS(Utbytter!$D$6:$D$1005,Utbytter!$A$6:$A$1005,$E2201,Utbytter!$B$6:$B$1005,"&gt;="&amp;$K2201,Utbytter!$B$6:$B$1005,"&lt;="&amp;DATE($G2201,12,31))))</f>
        <v/>
      </c>
      <c r="M2201" s="21" t="str">
        <f t="shared" si="279"/>
        <v/>
      </c>
      <c r="N2201" s="21" t="str">
        <f t="shared" si="274"/>
        <v/>
      </c>
      <c r="O2201" s="21" t="str">
        <f t="shared" si="275"/>
        <v/>
      </c>
      <c r="P2201" s="21" t="str">
        <f t="shared" si="276"/>
        <v/>
      </c>
      <c r="Q2201" s="21" t="str">
        <f t="shared" si="277"/>
        <v/>
      </c>
      <c r="R2201" s="21" t="str">
        <f t="shared" si="278"/>
        <v/>
      </c>
      <c r="S2201" s="7" t="str">
        <f>IF(ROW()-5&lt;=Kontroll!$B$8,1,"")</f>
        <v/>
      </c>
    </row>
    <row r="2202" spans="1:19" x14ac:dyDescent="0.2">
      <c r="A2202" s="7" t="str">
        <f t="shared" si="272"/>
        <v/>
      </c>
      <c r="B2202" s="7" t="str">
        <f>IF($S2202="","",INT(($A2202-1)/Kontroll!$B$6)+1)</f>
        <v/>
      </c>
      <c r="C2202" s="7" t="str">
        <f>IF($S2202="","",MOD($A2202-1,Kontroll!$B$6)+1)</f>
        <v/>
      </c>
      <c r="D2202" s="15" t="str">
        <f>IF($S2202="","",INDEX(Transjer!$A$6:$A$125,$B2202))</f>
        <v/>
      </c>
      <c r="E2202" s="15" t="str">
        <f>IF($S2202="","",INDEX(Transjer!$B$6:$B$125,$B2202))</f>
        <v/>
      </c>
      <c r="F2202" s="16" t="str">
        <f>IF($S2202="","",INDEX(Transjer!$C$6:$C$125,$B2202))</f>
        <v/>
      </c>
      <c r="G2202" s="17" t="str">
        <f>IF($S2202="","",INDEX(Skjermingsrenter!$A$6:$A$35,$C2202))</f>
        <v/>
      </c>
      <c r="H2202" s="18" t="str">
        <f>IF($S2202="","",INDEX(Transjer!$D$6:$D$125,$B2202))</f>
        <v/>
      </c>
      <c r="I2202" s="18" t="str">
        <f>IF($S2202="","",INDEX(Transjer!$E$6:$E$125,$B2202))</f>
        <v/>
      </c>
      <c r="J2202" s="19" t="str">
        <f>IF($S2202="","",INDEX(Skjermingsrenter!$B$6:$B$35,$C2202))</f>
        <v/>
      </c>
      <c r="K2202" s="20" t="str">
        <f t="shared" si="273"/>
        <v/>
      </c>
      <c r="L2202" s="21" t="str">
        <f>IF($S2202="","",IF($G2202&lt;YEAR($F2202),0,$H2202*SUMIFS(Utbytter!$D$6:$D$1005,Utbytter!$A$6:$A$1005,$E2202,Utbytter!$B$6:$B$1005,"&gt;="&amp;$K2202,Utbytter!$B$6:$B$1005,"&lt;="&amp;DATE($G2202,12,31))))</f>
        <v/>
      </c>
      <c r="M2202" s="21" t="str">
        <f t="shared" si="279"/>
        <v/>
      </c>
      <c r="N2202" s="21" t="str">
        <f t="shared" si="274"/>
        <v/>
      </c>
      <c r="O2202" s="21" t="str">
        <f t="shared" si="275"/>
        <v/>
      </c>
      <c r="P2202" s="21" t="str">
        <f t="shared" si="276"/>
        <v/>
      </c>
      <c r="Q2202" s="21" t="str">
        <f t="shared" si="277"/>
        <v/>
      </c>
      <c r="R2202" s="21" t="str">
        <f t="shared" si="278"/>
        <v/>
      </c>
      <c r="S2202" s="7" t="str">
        <f>IF(ROW()-5&lt;=Kontroll!$B$8,1,"")</f>
        <v/>
      </c>
    </row>
    <row r="2203" spans="1:19" x14ac:dyDescent="0.2">
      <c r="A2203" s="7" t="str">
        <f t="shared" si="272"/>
        <v/>
      </c>
      <c r="B2203" s="7" t="str">
        <f>IF($S2203="","",INT(($A2203-1)/Kontroll!$B$6)+1)</f>
        <v/>
      </c>
      <c r="C2203" s="7" t="str">
        <f>IF($S2203="","",MOD($A2203-1,Kontroll!$B$6)+1)</f>
        <v/>
      </c>
      <c r="D2203" s="15" t="str">
        <f>IF($S2203="","",INDEX(Transjer!$A$6:$A$125,$B2203))</f>
        <v/>
      </c>
      <c r="E2203" s="15" t="str">
        <f>IF($S2203="","",INDEX(Transjer!$B$6:$B$125,$B2203))</f>
        <v/>
      </c>
      <c r="F2203" s="16" t="str">
        <f>IF($S2203="","",INDEX(Transjer!$C$6:$C$125,$B2203))</f>
        <v/>
      </c>
      <c r="G2203" s="17" t="str">
        <f>IF($S2203="","",INDEX(Skjermingsrenter!$A$6:$A$35,$C2203))</f>
        <v/>
      </c>
      <c r="H2203" s="18" t="str">
        <f>IF($S2203="","",INDEX(Transjer!$D$6:$D$125,$B2203))</f>
        <v/>
      </c>
      <c r="I2203" s="18" t="str">
        <f>IF($S2203="","",INDEX(Transjer!$E$6:$E$125,$B2203))</f>
        <v/>
      </c>
      <c r="J2203" s="19" t="str">
        <f>IF($S2203="","",INDEX(Skjermingsrenter!$B$6:$B$35,$C2203))</f>
        <v/>
      </c>
      <c r="K2203" s="20" t="str">
        <f t="shared" si="273"/>
        <v/>
      </c>
      <c r="L2203" s="21" t="str">
        <f>IF($S2203="","",IF($G2203&lt;YEAR($F2203),0,$H2203*SUMIFS(Utbytter!$D$6:$D$1005,Utbytter!$A$6:$A$1005,$E2203,Utbytter!$B$6:$B$1005,"&gt;="&amp;$K2203,Utbytter!$B$6:$B$1005,"&lt;="&amp;DATE($G2203,12,31))))</f>
        <v/>
      </c>
      <c r="M2203" s="21" t="str">
        <f t="shared" si="279"/>
        <v/>
      </c>
      <c r="N2203" s="21" t="str">
        <f t="shared" si="274"/>
        <v/>
      </c>
      <c r="O2203" s="21" t="str">
        <f t="shared" si="275"/>
        <v/>
      </c>
      <c r="P2203" s="21" t="str">
        <f t="shared" si="276"/>
        <v/>
      </c>
      <c r="Q2203" s="21" t="str">
        <f t="shared" si="277"/>
        <v/>
      </c>
      <c r="R2203" s="21" t="str">
        <f t="shared" si="278"/>
        <v/>
      </c>
      <c r="S2203" s="7" t="str">
        <f>IF(ROW()-5&lt;=Kontroll!$B$8,1,"")</f>
        <v/>
      </c>
    </row>
    <row r="2204" spans="1:19" x14ac:dyDescent="0.2">
      <c r="A2204" s="7" t="str">
        <f t="shared" si="272"/>
        <v/>
      </c>
      <c r="B2204" s="7" t="str">
        <f>IF($S2204="","",INT(($A2204-1)/Kontroll!$B$6)+1)</f>
        <v/>
      </c>
      <c r="C2204" s="7" t="str">
        <f>IF($S2204="","",MOD($A2204-1,Kontroll!$B$6)+1)</f>
        <v/>
      </c>
      <c r="D2204" s="15" t="str">
        <f>IF($S2204="","",INDEX(Transjer!$A$6:$A$125,$B2204))</f>
        <v/>
      </c>
      <c r="E2204" s="15" t="str">
        <f>IF($S2204="","",INDEX(Transjer!$B$6:$B$125,$B2204))</f>
        <v/>
      </c>
      <c r="F2204" s="16" t="str">
        <f>IF($S2204="","",INDEX(Transjer!$C$6:$C$125,$B2204))</f>
        <v/>
      </c>
      <c r="G2204" s="17" t="str">
        <f>IF($S2204="","",INDEX(Skjermingsrenter!$A$6:$A$35,$C2204))</f>
        <v/>
      </c>
      <c r="H2204" s="18" t="str">
        <f>IF($S2204="","",INDEX(Transjer!$D$6:$D$125,$B2204))</f>
        <v/>
      </c>
      <c r="I2204" s="18" t="str">
        <f>IF($S2204="","",INDEX(Transjer!$E$6:$E$125,$B2204))</f>
        <v/>
      </c>
      <c r="J2204" s="19" t="str">
        <f>IF($S2204="","",INDEX(Skjermingsrenter!$B$6:$B$35,$C2204))</f>
        <v/>
      </c>
      <c r="K2204" s="20" t="str">
        <f t="shared" si="273"/>
        <v/>
      </c>
      <c r="L2204" s="21" t="str">
        <f>IF($S2204="","",IF($G2204&lt;YEAR($F2204),0,$H2204*SUMIFS(Utbytter!$D$6:$D$1005,Utbytter!$A$6:$A$1005,$E2204,Utbytter!$B$6:$B$1005,"&gt;="&amp;$K2204,Utbytter!$B$6:$B$1005,"&lt;="&amp;DATE($G2204,12,31))))</f>
        <v/>
      </c>
      <c r="M2204" s="21" t="str">
        <f t="shared" si="279"/>
        <v/>
      </c>
      <c r="N2204" s="21" t="str">
        <f t="shared" si="274"/>
        <v/>
      </c>
      <c r="O2204" s="21" t="str">
        <f t="shared" si="275"/>
        <v/>
      </c>
      <c r="P2204" s="21" t="str">
        <f t="shared" si="276"/>
        <v/>
      </c>
      <c r="Q2204" s="21" t="str">
        <f t="shared" si="277"/>
        <v/>
      </c>
      <c r="R2204" s="21" t="str">
        <f t="shared" si="278"/>
        <v/>
      </c>
      <c r="S2204" s="7" t="str">
        <f>IF(ROW()-5&lt;=Kontroll!$B$8,1,"")</f>
        <v/>
      </c>
    </row>
    <row r="2205" spans="1:19" x14ac:dyDescent="0.2">
      <c r="A2205" s="7" t="str">
        <f t="shared" si="272"/>
        <v/>
      </c>
      <c r="B2205" s="7" t="str">
        <f>IF($S2205="","",INT(($A2205-1)/Kontroll!$B$6)+1)</f>
        <v/>
      </c>
      <c r="C2205" s="7" t="str">
        <f>IF($S2205="","",MOD($A2205-1,Kontroll!$B$6)+1)</f>
        <v/>
      </c>
      <c r="D2205" s="15" t="str">
        <f>IF($S2205="","",INDEX(Transjer!$A$6:$A$125,$B2205))</f>
        <v/>
      </c>
      <c r="E2205" s="15" t="str">
        <f>IF($S2205="","",INDEX(Transjer!$B$6:$B$125,$B2205))</f>
        <v/>
      </c>
      <c r="F2205" s="16" t="str">
        <f>IF($S2205="","",INDEX(Transjer!$C$6:$C$125,$B2205))</f>
        <v/>
      </c>
      <c r="G2205" s="17" t="str">
        <f>IF($S2205="","",INDEX(Skjermingsrenter!$A$6:$A$35,$C2205))</f>
        <v/>
      </c>
      <c r="H2205" s="18" t="str">
        <f>IF($S2205="","",INDEX(Transjer!$D$6:$D$125,$B2205))</f>
        <v/>
      </c>
      <c r="I2205" s="18" t="str">
        <f>IF($S2205="","",INDEX(Transjer!$E$6:$E$125,$B2205))</f>
        <v/>
      </c>
      <c r="J2205" s="19" t="str">
        <f>IF($S2205="","",INDEX(Skjermingsrenter!$B$6:$B$35,$C2205))</f>
        <v/>
      </c>
      <c r="K2205" s="20" t="str">
        <f t="shared" si="273"/>
        <v/>
      </c>
      <c r="L2205" s="21" t="str">
        <f>IF($S2205="","",IF($G2205&lt;YEAR($F2205),0,$H2205*SUMIFS(Utbytter!$D$6:$D$1005,Utbytter!$A$6:$A$1005,$E2205,Utbytter!$B$6:$B$1005,"&gt;="&amp;$K2205,Utbytter!$B$6:$B$1005,"&lt;="&amp;DATE($G2205,12,31))))</f>
        <v/>
      </c>
      <c r="M2205" s="21" t="str">
        <f t="shared" si="279"/>
        <v/>
      </c>
      <c r="N2205" s="21" t="str">
        <f t="shared" si="274"/>
        <v/>
      </c>
      <c r="O2205" s="21" t="str">
        <f t="shared" si="275"/>
        <v/>
      </c>
      <c r="P2205" s="21" t="str">
        <f t="shared" si="276"/>
        <v/>
      </c>
      <c r="Q2205" s="21" t="str">
        <f t="shared" si="277"/>
        <v/>
      </c>
      <c r="R2205" s="21" t="str">
        <f t="shared" si="278"/>
        <v/>
      </c>
      <c r="S2205" s="7" t="str">
        <f>IF(ROW()-5&lt;=Kontroll!$B$8,1,"")</f>
        <v/>
      </c>
    </row>
    <row r="2206" spans="1:19" x14ac:dyDescent="0.2">
      <c r="A2206" s="7" t="str">
        <f t="shared" si="272"/>
        <v/>
      </c>
      <c r="B2206" s="7" t="str">
        <f>IF($S2206="","",INT(($A2206-1)/Kontroll!$B$6)+1)</f>
        <v/>
      </c>
      <c r="C2206" s="7" t="str">
        <f>IF($S2206="","",MOD($A2206-1,Kontroll!$B$6)+1)</f>
        <v/>
      </c>
      <c r="D2206" s="15" t="str">
        <f>IF($S2206="","",INDEX(Transjer!$A$6:$A$125,$B2206))</f>
        <v/>
      </c>
      <c r="E2206" s="15" t="str">
        <f>IF($S2206="","",INDEX(Transjer!$B$6:$B$125,$B2206))</f>
        <v/>
      </c>
      <c r="F2206" s="16" t="str">
        <f>IF($S2206="","",INDEX(Transjer!$C$6:$C$125,$B2206))</f>
        <v/>
      </c>
      <c r="G2206" s="17" t="str">
        <f>IF($S2206="","",INDEX(Skjermingsrenter!$A$6:$A$35,$C2206))</f>
        <v/>
      </c>
      <c r="H2206" s="18" t="str">
        <f>IF($S2206="","",INDEX(Transjer!$D$6:$D$125,$B2206))</f>
        <v/>
      </c>
      <c r="I2206" s="18" t="str">
        <f>IF($S2206="","",INDEX(Transjer!$E$6:$E$125,$B2206))</f>
        <v/>
      </c>
      <c r="J2206" s="19" t="str">
        <f>IF($S2206="","",INDEX(Skjermingsrenter!$B$6:$B$35,$C2206))</f>
        <v/>
      </c>
      <c r="K2206" s="20" t="str">
        <f t="shared" si="273"/>
        <v/>
      </c>
      <c r="L2206" s="21" t="str">
        <f>IF($S2206="","",IF($G2206&lt;YEAR($F2206),0,$H2206*SUMIFS(Utbytter!$D$6:$D$1005,Utbytter!$A$6:$A$1005,$E2206,Utbytter!$B$6:$B$1005,"&gt;="&amp;$K2206,Utbytter!$B$6:$B$1005,"&lt;="&amp;DATE($G2206,12,31))))</f>
        <v/>
      </c>
      <c r="M2206" s="21" t="str">
        <f t="shared" si="279"/>
        <v/>
      </c>
      <c r="N2206" s="21" t="str">
        <f t="shared" si="274"/>
        <v/>
      </c>
      <c r="O2206" s="21" t="str">
        <f t="shared" si="275"/>
        <v/>
      </c>
      <c r="P2206" s="21" t="str">
        <f t="shared" si="276"/>
        <v/>
      </c>
      <c r="Q2206" s="21" t="str">
        <f t="shared" si="277"/>
        <v/>
      </c>
      <c r="R2206" s="21" t="str">
        <f t="shared" si="278"/>
        <v/>
      </c>
      <c r="S2206" s="7" t="str">
        <f>IF(ROW()-5&lt;=Kontroll!$B$8,1,"")</f>
        <v/>
      </c>
    </row>
    <row r="2207" spans="1:19" x14ac:dyDescent="0.2">
      <c r="A2207" s="7" t="str">
        <f t="shared" si="272"/>
        <v/>
      </c>
      <c r="B2207" s="7" t="str">
        <f>IF($S2207="","",INT(($A2207-1)/Kontroll!$B$6)+1)</f>
        <v/>
      </c>
      <c r="C2207" s="7" t="str">
        <f>IF($S2207="","",MOD($A2207-1,Kontroll!$B$6)+1)</f>
        <v/>
      </c>
      <c r="D2207" s="15" t="str">
        <f>IF($S2207="","",INDEX(Transjer!$A$6:$A$125,$B2207))</f>
        <v/>
      </c>
      <c r="E2207" s="15" t="str">
        <f>IF($S2207="","",INDEX(Transjer!$B$6:$B$125,$B2207))</f>
        <v/>
      </c>
      <c r="F2207" s="16" t="str">
        <f>IF($S2207="","",INDEX(Transjer!$C$6:$C$125,$B2207))</f>
        <v/>
      </c>
      <c r="G2207" s="17" t="str">
        <f>IF($S2207="","",INDEX(Skjermingsrenter!$A$6:$A$35,$C2207))</f>
        <v/>
      </c>
      <c r="H2207" s="18" t="str">
        <f>IF($S2207="","",INDEX(Transjer!$D$6:$D$125,$B2207))</f>
        <v/>
      </c>
      <c r="I2207" s="18" t="str">
        <f>IF($S2207="","",INDEX(Transjer!$E$6:$E$125,$B2207))</f>
        <v/>
      </c>
      <c r="J2207" s="19" t="str">
        <f>IF($S2207="","",INDEX(Skjermingsrenter!$B$6:$B$35,$C2207))</f>
        <v/>
      </c>
      <c r="K2207" s="20" t="str">
        <f t="shared" si="273"/>
        <v/>
      </c>
      <c r="L2207" s="21" t="str">
        <f>IF($S2207="","",IF($G2207&lt;YEAR($F2207),0,$H2207*SUMIFS(Utbytter!$D$6:$D$1005,Utbytter!$A$6:$A$1005,$E2207,Utbytter!$B$6:$B$1005,"&gt;="&amp;$K2207,Utbytter!$B$6:$B$1005,"&lt;="&amp;DATE($G2207,12,31))))</f>
        <v/>
      </c>
      <c r="M2207" s="21" t="str">
        <f t="shared" si="279"/>
        <v/>
      </c>
      <c r="N2207" s="21" t="str">
        <f t="shared" si="274"/>
        <v/>
      </c>
      <c r="O2207" s="21" t="str">
        <f t="shared" si="275"/>
        <v/>
      </c>
      <c r="P2207" s="21" t="str">
        <f t="shared" si="276"/>
        <v/>
      </c>
      <c r="Q2207" s="21" t="str">
        <f t="shared" si="277"/>
        <v/>
      </c>
      <c r="R2207" s="21" t="str">
        <f t="shared" si="278"/>
        <v/>
      </c>
      <c r="S2207" s="7" t="str">
        <f>IF(ROW()-5&lt;=Kontroll!$B$8,1,"")</f>
        <v/>
      </c>
    </row>
    <row r="2208" spans="1:19" x14ac:dyDescent="0.2">
      <c r="A2208" s="7" t="str">
        <f t="shared" si="272"/>
        <v/>
      </c>
      <c r="B2208" s="7" t="str">
        <f>IF($S2208="","",INT(($A2208-1)/Kontroll!$B$6)+1)</f>
        <v/>
      </c>
      <c r="C2208" s="7" t="str">
        <f>IF($S2208="","",MOD($A2208-1,Kontroll!$B$6)+1)</f>
        <v/>
      </c>
      <c r="D2208" s="15" t="str">
        <f>IF($S2208="","",INDEX(Transjer!$A$6:$A$125,$B2208))</f>
        <v/>
      </c>
      <c r="E2208" s="15" t="str">
        <f>IF($S2208="","",INDEX(Transjer!$B$6:$B$125,$B2208))</f>
        <v/>
      </c>
      <c r="F2208" s="16" t="str">
        <f>IF($S2208="","",INDEX(Transjer!$C$6:$C$125,$B2208))</f>
        <v/>
      </c>
      <c r="G2208" s="17" t="str">
        <f>IF($S2208="","",INDEX(Skjermingsrenter!$A$6:$A$35,$C2208))</f>
        <v/>
      </c>
      <c r="H2208" s="18" t="str">
        <f>IF($S2208="","",INDEX(Transjer!$D$6:$D$125,$B2208))</f>
        <v/>
      </c>
      <c r="I2208" s="18" t="str">
        <f>IF($S2208="","",INDEX(Transjer!$E$6:$E$125,$B2208))</f>
        <v/>
      </c>
      <c r="J2208" s="19" t="str">
        <f>IF($S2208="","",INDEX(Skjermingsrenter!$B$6:$B$35,$C2208))</f>
        <v/>
      </c>
      <c r="K2208" s="20" t="str">
        <f t="shared" si="273"/>
        <v/>
      </c>
      <c r="L2208" s="21" t="str">
        <f>IF($S2208="","",IF($G2208&lt;YEAR($F2208),0,$H2208*SUMIFS(Utbytter!$D$6:$D$1005,Utbytter!$A$6:$A$1005,$E2208,Utbytter!$B$6:$B$1005,"&gt;="&amp;$K2208,Utbytter!$B$6:$B$1005,"&lt;="&amp;DATE($G2208,12,31))))</f>
        <v/>
      </c>
      <c r="M2208" s="21" t="str">
        <f t="shared" si="279"/>
        <v/>
      </c>
      <c r="N2208" s="21" t="str">
        <f t="shared" si="274"/>
        <v/>
      </c>
      <c r="O2208" s="21" t="str">
        <f t="shared" si="275"/>
        <v/>
      </c>
      <c r="P2208" s="21" t="str">
        <f t="shared" si="276"/>
        <v/>
      </c>
      <c r="Q2208" s="21" t="str">
        <f t="shared" si="277"/>
        <v/>
      </c>
      <c r="R2208" s="21" t="str">
        <f t="shared" si="278"/>
        <v/>
      </c>
      <c r="S2208" s="7" t="str">
        <f>IF(ROW()-5&lt;=Kontroll!$B$8,1,"")</f>
        <v/>
      </c>
    </row>
    <row r="2209" spans="1:19" x14ac:dyDescent="0.2">
      <c r="A2209" s="7" t="str">
        <f t="shared" si="272"/>
        <v/>
      </c>
      <c r="B2209" s="7" t="str">
        <f>IF($S2209="","",INT(($A2209-1)/Kontroll!$B$6)+1)</f>
        <v/>
      </c>
      <c r="C2209" s="7" t="str">
        <f>IF($S2209="","",MOD($A2209-1,Kontroll!$B$6)+1)</f>
        <v/>
      </c>
      <c r="D2209" s="15" t="str">
        <f>IF($S2209="","",INDEX(Transjer!$A$6:$A$125,$B2209))</f>
        <v/>
      </c>
      <c r="E2209" s="15" t="str">
        <f>IF($S2209="","",INDEX(Transjer!$B$6:$B$125,$B2209))</f>
        <v/>
      </c>
      <c r="F2209" s="16" t="str">
        <f>IF($S2209="","",INDEX(Transjer!$C$6:$C$125,$B2209))</f>
        <v/>
      </c>
      <c r="G2209" s="17" t="str">
        <f>IF($S2209="","",INDEX(Skjermingsrenter!$A$6:$A$35,$C2209))</f>
        <v/>
      </c>
      <c r="H2209" s="18" t="str">
        <f>IF($S2209="","",INDEX(Transjer!$D$6:$D$125,$B2209))</f>
        <v/>
      </c>
      <c r="I2209" s="18" t="str">
        <f>IF($S2209="","",INDEX(Transjer!$E$6:$E$125,$B2209))</f>
        <v/>
      </c>
      <c r="J2209" s="19" t="str">
        <f>IF($S2209="","",INDEX(Skjermingsrenter!$B$6:$B$35,$C2209))</f>
        <v/>
      </c>
      <c r="K2209" s="20" t="str">
        <f t="shared" si="273"/>
        <v/>
      </c>
      <c r="L2209" s="21" t="str">
        <f>IF($S2209="","",IF($G2209&lt;YEAR($F2209),0,$H2209*SUMIFS(Utbytter!$D$6:$D$1005,Utbytter!$A$6:$A$1005,$E2209,Utbytter!$B$6:$B$1005,"&gt;="&amp;$K2209,Utbytter!$B$6:$B$1005,"&lt;="&amp;DATE($G2209,12,31))))</f>
        <v/>
      </c>
      <c r="M2209" s="21" t="str">
        <f t="shared" si="279"/>
        <v/>
      </c>
      <c r="N2209" s="21" t="str">
        <f t="shared" si="274"/>
        <v/>
      </c>
      <c r="O2209" s="21" t="str">
        <f t="shared" si="275"/>
        <v/>
      </c>
      <c r="P2209" s="21" t="str">
        <f t="shared" si="276"/>
        <v/>
      </c>
      <c r="Q2209" s="21" t="str">
        <f t="shared" si="277"/>
        <v/>
      </c>
      <c r="R2209" s="21" t="str">
        <f t="shared" si="278"/>
        <v/>
      </c>
      <c r="S2209" s="7" t="str">
        <f>IF(ROW()-5&lt;=Kontroll!$B$8,1,"")</f>
        <v/>
      </c>
    </row>
    <row r="2210" spans="1:19" x14ac:dyDescent="0.2">
      <c r="A2210" s="7" t="str">
        <f t="shared" si="272"/>
        <v/>
      </c>
      <c r="B2210" s="7" t="str">
        <f>IF($S2210="","",INT(($A2210-1)/Kontroll!$B$6)+1)</f>
        <v/>
      </c>
      <c r="C2210" s="7" t="str">
        <f>IF($S2210="","",MOD($A2210-1,Kontroll!$B$6)+1)</f>
        <v/>
      </c>
      <c r="D2210" s="15" t="str">
        <f>IF($S2210="","",INDEX(Transjer!$A$6:$A$125,$B2210))</f>
        <v/>
      </c>
      <c r="E2210" s="15" t="str">
        <f>IF($S2210="","",INDEX(Transjer!$B$6:$B$125,$B2210))</f>
        <v/>
      </c>
      <c r="F2210" s="16" t="str">
        <f>IF($S2210="","",INDEX(Transjer!$C$6:$C$125,$B2210))</f>
        <v/>
      </c>
      <c r="G2210" s="17" t="str">
        <f>IF($S2210="","",INDEX(Skjermingsrenter!$A$6:$A$35,$C2210))</f>
        <v/>
      </c>
      <c r="H2210" s="18" t="str">
        <f>IF($S2210="","",INDEX(Transjer!$D$6:$D$125,$B2210))</f>
        <v/>
      </c>
      <c r="I2210" s="18" t="str">
        <f>IF($S2210="","",INDEX(Transjer!$E$6:$E$125,$B2210))</f>
        <v/>
      </c>
      <c r="J2210" s="19" t="str">
        <f>IF($S2210="","",INDEX(Skjermingsrenter!$B$6:$B$35,$C2210))</f>
        <v/>
      </c>
      <c r="K2210" s="20" t="str">
        <f t="shared" si="273"/>
        <v/>
      </c>
      <c r="L2210" s="21" t="str">
        <f>IF($S2210="","",IF($G2210&lt;YEAR($F2210),0,$H2210*SUMIFS(Utbytter!$D$6:$D$1005,Utbytter!$A$6:$A$1005,$E2210,Utbytter!$B$6:$B$1005,"&gt;="&amp;$K2210,Utbytter!$B$6:$B$1005,"&lt;="&amp;DATE($G2210,12,31))))</f>
        <v/>
      </c>
      <c r="M2210" s="21" t="str">
        <f t="shared" si="279"/>
        <v/>
      </c>
      <c r="N2210" s="21" t="str">
        <f t="shared" si="274"/>
        <v/>
      </c>
      <c r="O2210" s="21" t="str">
        <f t="shared" si="275"/>
        <v/>
      </c>
      <c r="P2210" s="21" t="str">
        <f t="shared" si="276"/>
        <v/>
      </c>
      <c r="Q2210" s="21" t="str">
        <f t="shared" si="277"/>
        <v/>
      </c>
      <c r="R2210" s="21" t="str">
        <f t="shared" si="278"/>
        <v/>
      </c>
      <c r="S2210" s="7" t="str">
        <f>IF(ROW()-5&lt;=Kontroll!$B$8,1,"")</f>
        <v/>
      </c>
    </row>
    <row r="2211" spans="1:19" x14ac:dyDescent="0.2">
      <c r="A2211" s="7" t="str">
        <f t="shared" si="272"/>
        <v/>
      </c>
      <c r="B2211" s="7" t="str">
        <f>IF($S2211="","",INT(($A2211-1)/Kontroll!$B$6)+1)</f>
        <v/>
      </c>
      <c r="C2211" s="7" t="str">
        <f>IF($S2211="","",MOD($A2211-1,Kontroll!$B$6)+1)</f>
        <v/>
      </c>
      <c r="D2211" s="15" t="str">
        <f>IF($S2211="","",INDEX(Transjer!$A$6:$A$125,$B2211))</f>
        <v/>
      </c>
      <c r="E2211" s="15" t="str">
        <f>IF($S2211="","",INDEX(Transjer!$B$6:$B$125,$B2211))</f>
        <v/>
      </c>
      <c r="F2211" s="16" t="str">
        <f>IF($S2211="","",INDEX(Transjer!$C$6:$C$125,$B2211))</f>
        <v/>
      </c>
      <c r="G2211" s="17" t="str">
        <f>IF($S2211="","",INDEX(Skjermingsrenter!$A$6:$A$35,$C2211))</f>
        <v/>
      </c>
      <c r="H2211" s="18" t="str">
        <f>IF($S2211="","",INDEX(Transjer!$D$6:$D$125,$B2211))</f>
        <v/>
      </c>
      <c r="I2211" s="18" t="str">
        <f>IF($S2211="","",INDEX(Transjer!$E$6:$E$125,$B2211))</f>
        <v/>
      </c>
      <c r="J2211" s="19" t="str">
        <f>IF($S2211="","",INDEX(Skjermingsrenter!$B$6:$B$35,$C2211))</f>
        <v/>
      </c>
      <c r="K2211" s="20" t="str">
        <f t="shared" si="273"/>
        <v/>
      </c>
      <c r="L2211" s="21" t="str">
        <f>IF($S2211="","",IF($G2211&lt;YEAR($F2211),0,$H2211*SUMIFS(Utbytter!$D$6:$D$1005,Utbytter!$A$6:$A$1005,$E2211,Utbytter!$B$6:$B$1005,"&gt;="&amp;$K2211,Utbytter!$B$6:$B$1005,"&lt;="&amp;DATE($G2211,12,31))))</f>
        <v/>
      </c>
      <c r="M2211" s="21" t="str">
        <f t="shared" si="279"/>
        <v/>
      </c>
      <c r="N2211" s="21" t="str">
        <f t="shared" si="274"/>
        <v/>
      </c>
      <c r="O2211" s="21" t="str">
        <f t="shared" si="275"/>
        <v/>
      </c>
      <c r="P2211" s="21" t="str">
        <f t="shared" si="276"/>
        <v/>
      </c>
      <c r="Q2211" s="21" t="str">
        <f t="shared" si="277"/>
        <v/>
      </c>
      <c r="R2211" s="21" t="str">
        <f t="shared" si="278"/>
        <v/>
      </c>
      <c r="S2211" s="7" t="str">
        <f>IF(ROW()-5&lt;=Kontroll!$B$8,1,"")</f>
        <v/>
      </c>
    </row>
    <row r="2212" spans="1:19" x14ac:dyDescent="0.2">
      <c r="A2212" s="7" t="str">
        <f t="shared" si="272"/>
        <v/>
      </c>
      <c r="B2212" s="7" t="str">
        <f>IF($S2212="","",INT(($A2212-1)/Kontroll!$B$6)+1)</f>
        <v/>
      </c>
      <c r="C2212" s="7" t="str">
        <f>IF($S2212="","",MOD($A2212-1,Kontroll!$B$6)+1)</f>
        <v/>
      </c>
      <c r="D2212" s="15" t="str">
        <f>IF($S2212="","",INDEX(Transjer!$A$6:$A$125,$B2212))</f>
        <v/>
      </c>
      <c r="E2212" s="15" t="str">
        <f>IF($S2212="","",INDEX(Transjer!$B$6:$B$125,$B2212))</f>
        <v/>
      </c>
      <c r="F2212" s="16" t="str">
        <f>IF($S2212="","",INDEX(Transjer!$C$6:$C$125,$B2212))</f>
        <v/>
      </c>
      <c r="G2212" s="17" t="str">
        <f>IF($S2212="","",INDEX(Skjermingsrenter!$A$6:$A$35,$C2212))</f>
        <v/>
      </c>
      <c r="H2212" s="18" t="str">
        <f>IF($S2212="","",INDEX(Transjer!$D$6:$D$125,$B2212))</f>
        <v/>
      </c>
      <c r="I2212" s="18" t="str">
        <f>IF($S2212="","",INDEX(Transjer!$E$6:$E$125,$B2212))</f>
        <v/>
      </c>
      <c r="J2212" s="19" t="str">
        <f>IF($S2212="","",INDEX(Skjermingsrenter!$B$6:$B$35,$C2212))</f>
        <v/>
      </c>
      <c r="K2212" s="20" t="str">
        <f t="shared" si="273"/>
        <v/>
      </c>
      <c r="L2212" s="21" t="str">
        <f>IF($S2212="","",IF($G2212&lt;YEAR($F2212),0,$H2212*SUMIFS(Utbytter!$D$6:$D$1005,Utbytter!$A$6:$A$1005,$E2212,Utbytter!$B$6:$B$1005,"&gt;="&amp;$K2212,Utbytter!$B$6:$B$1005,"&lt;="&amp;DATE($G2212,12,31))))</f>
        <v/>
      </c>
      <c r="M2212" s="21" t="str">
        <f t="shared" si="279"/>
        <v/>
      </c>
      <c r="N2212" s="21" t="str">
        <f t="shared" si="274"/>
        <v/>
      </c>
      <c r="O2212" s="21" t="str">
        <f t="shared" si="275"/>
        <v/>
      </c>
      <c r="P2212" s="21" t="str">
        <f t="shared" si="276"/>
        <v/>
      </c>
      <c r="Q2212" s="21" t="str">
        <f t="shared" si="277"/>
        <v/>
      </c>
      <c r="R2212" s="21" t="str">
        <f t="shared" si="278"/>
        <v/>
      </c>
      <c r="S2212" s="7" t="str">
        <f>IF(ROW()-5&lt;=Kontroll!$B$8,1,"")</f>
        <v/>
      </c>
    </row>
    <row r="2213" spans="1:19" x14ac:dyDescent="0.2">
      <c r="A2213" s="7" t="str">
        <f t="shared" si="272"/>
        <v/>
      </c>
      <c r="B2213" s="7" t="str">
        <f>IF($S2213="","",INT(($A2213-1)/Kontroll!$B$6)+1)</f>
        <v/>
      </c>
      <c r="C2213" s="7" t="str">
        <f>IF($S2213="","",MOD($A2213-1,Kontroll!$B$6)+1)</f>
        <v/>
      </c>
      <c r="D2213" s="15" t="str">
        <f>IF($S2213="","",INDEX(Transjer!$A$6:$A$125,$B2213))</f>
        <v/>
      </c>
      <c r="E2213" s="15" t="str">
        <f>IF($S2213="","",INDEX(Transjer!$B$6:$B$125,$B2213))</f>
        <v/>
      </c>
      <c r="F2213" s="16" t="str">
        <f>IF($S2213="","",INDEX(Transjer!$C$6:$C$125,$B2213))</f>
        <v/>
      </c>
      <c r="G2213" s="17" t="str">
        <f>IF($S2213="","",INDEX(Skjermingsrenter!$A$6:$A$35,$C2213))</f>
        <v/>
      </c>
      <c r="H2213" s="18" t="str">
        <f>IF($S2213="","",INDEX(Transjer!$D$6:$D$125,$B2213))</f>
        <v/>
      </c>
      <c r="I2213" s="18" t="str">
        <f>IF($S2213="","",INDEX(Transjer!$E$6:$E$125,$B2213))</f>
        <v/>
      </c>
      <c r="J2213" s="19" t="str">
        <f>IF($S2213="","",INDEX(Skjermingsrenter!$B$6:$B$35,$C2213))</f>
        <v/>
      </c>
      <c r="K2213" s="20" t="str">
        <f t="shared" si="273"/>
        <v/>
      </c>
      <c r="L2213" s="21" t="str">
        <f>IF($S2213="","",IF($G2213&lt;YEAR($F2213),0,$H2213*SUMIFS(Utbytter!$D$6:$D$1005,Utbytter!$A$6:$A$1005,$E2213,Utbytter!$B$6:$B$1005,"&gt;="&amp;$K2213,Utbytter!$B$6:$B$1005,"&lt;="&amp;DATE($G2213,12,31))))</f>
        <v/>
      </c>
      <c r="M2213" s="21" t="str">
        <f t="shared" si="279"/>
        <v/>
      </c>
      <c r="N2213" s="21" t="str">
        <f t="shared" si="274"/>
        <v/>
      </c>
      <c r="O2213" s="21" t="str">
        <f t="shared" si="275"/>
        <v/>
      </c>
      <c r="P2213" s="21" t="str">
        <f t="shared" si="276"/>
        <v/>
      </c>
      <c r="Q2213" s="21" t="str">
        <f t="shared" si="277"/>
        <v/>
      </c>
      <c r="R2213" s="21" t="str">
        <f t="shared" si="278"/>
        <v/>
      </c>
      <c r="S2213" s="7" t="str">
        <f>IF(ROW()-5&lt;=Kontroll!$B$8,1,"")</f>
        <v/>
      </c>
    </row>
    <row r="2214" spans="1:19" x14ac:dyDescent="0.2">
      <c r="A2214" s="7" t="str">
        <f t="shared" si="272"/>
        <v/>
      </c>
      <c r="B2214" s="7" t="str">
        <f>IF($S2214="","",INT(($A2214-1)/Kontroll!$B$6)+1)</f>
        <v/>
      </c>
      <c r="C2214" s="7" t="str">
        <f>IF($S2214="","",MOD($A2214-1,Kontroll!$B$6)+1)</f>
        <v/>
      </c>
      <c r="D2214" s="15" t="str">
        <f>IF($S2214="","",INDEX(Transjer!$A$6:$A$125,$B2214))</f>
        <v/>
      </c>
      <c r="E2214" s="15" t="str">
        <f>IF($S2214="","",INDEX(Transjer!$B$6:$B$125,$B2214))</f>
        <v/>
      </c>
      <c r="F2214" s="16" t="str">
        <f>IF($S2214="","",INDEX(Transjer!$C$6:$C$125,$B2214))</f>
        <v/>
      </c>
      <c r="G2214" s="17" t="str">
        <f>IF($S2214="","",INDEX(Skjermingsrenter!$A$6:$A$35,$C2214))</f>
        <v/>
      </c>
      <c r="H2214" s="18" t="str">
        <f>IF($S2214="","",INDEX(Transjer!$D$6:$D$125,$B2214))</f>
        <v/>
      </c>
      <c r="I2214" s="18" t="str">
        <f>IF($S2214="","",INDEX(Transjer!$E$6:$E$125,$B2214))</f>
        <v/>
      </c>
      <c r="J2214" s="19" t="str">
        <f>IF($S2214="","",INDEX(Skjermingsrenter!$B$6:$B$35,$C2214))</f>
        <v/>
      </c>
      <c r="K2214" s="20" t="str">
        <f t="shared" si="273"/>
        <v/>
      </c>
      <c r="L2214" s="21" t="str">
        <f>IF($S2214="","",IF($G2214&lt;YEAR($F2214),0,$H2214*SUMIFS(Utbytter!$D$6:$D$1005,Utbytter!$A$6:$A$1005,$E2214,Utbytter!$B$6:$B$1005,"&gt;="&amp;$K2214,Utbytter!$B$6:$B$1005,"&lt;="&amp;DATE($G2214,12,31))))</f>
        <v/>
      </c>
      <c r="M2214" s="21" t="str">
        <f t="shared" si="279"/>
        <v/>
      </c>
      <c r="N2214" s="21" t="str">
        <f t="shared" si="274"/>
        <v/>
      </c>
      <c r="O2214" s="21" t="str">
        <f t="shared" si="275"/>
        <v/>
      </c>
      <c r="P2214" s="21" t="str">
        <f t="shared" si="276"/>
        <v/>
      </c>
      <c r="Q2214" s="21" t="str">
        <f t="shared" si="277"/>
        <v/>
      </c>
      <c r="R2214" s="21" t="str">
        <f t="shared" si="278"/>
        <v/>
      </c>
      <c r="S2214" s="7" t="str">
        <f>IF(ROW()-5&lt;=Kontroll!$B$8,1,"")</f>
        <v/>
      </c>
    </row>
    <row r="2215" spans="1:19" x14ac:dyDescent="0.2">
      <c r="A2215" s="7" t="str">
        <f t="shared" si="272"/>
        <v/>
      </c>
      <c r="B2215" s="7" t="str">
        <f>IF($S2215="","",INT(($A2215-1)/Kontroll!$B$6)+1)</f>
        <v/>
      </c>
      <c r="C2215" s="7" t="str">
        <f>IF($S2215="","",MOD($A2215-1,Kontroll!$B$6)+1)</f>
        <v/>
      </c>
      <c r="D2215" s="15" t="str">
        <f>IF($S2215="","",INDEX(Transjer!$A$6:$A$125,$B2215))</f>
        <v/>
      </c>
      <c r="E2215" s="15" t="str">
        <f>IF($S2215="","",INDEX(Transjer!$B$6:$B$125,$B2215))</f>
        <v/>
      </c>
      <c r="F2215" s="16" t="str">
        <f>IF($S2215="","",INDEX(Transjer!$C$6:$C$125,$B2215))</f>
        <v/>
      </c>
      <c r="G2215" s="17" t="str">
        <f>IF($S2215="","",INDEX(Skjermingsrenter!$A$6:$A$35,$C2215))</f>
        <v/>
      </c>
      <c r="H2215" s="18" t="str">
        <f>IF($S2215="","",INDEX(Transjer!$D$6:$D$125,$B2215))</f>
        <v/>
      </c>
      <c r="I2215" s="18" t="str">
        <f>IF($S2215="","",INDEX(Transjer!$E$6:$E$125,$B2215))</f>
        <v/>
      </c>
      <c r="J2215" s="19" t="str">
        <f>IF($S2215="","",INDEX(Skjermingsrenter!$B$6:$B$35,$C2215))</f>
        <v/>
      </c>
      <c r="K2215" s="20" t="str">
        <f t="shared" si="273"/>
        <v/>
      </c>
      <c r="L2215" s="21" t="str">
        <f>IF($S2215="","",IF($G2215&lt;YEAR($F2215),0,$H2215*SUMIFS(Utbytter!$D$6:$D$1005,Utbytter!$A$6:$A$1005,$E2215,Utbytter!$B$6:$B$1005,"&gt;="&amp;$K2215,Utbytter!$B$6:$B$1005,"&lt;="&amp;DATE($G2215,12,31))))</f>
        <v/>
      </c>
      <c r="M2215" s="21" t="str">
        <f t="shared" si="279"/>
        <v/>
      </c>
      <c r="N2215" s="21" t="str">
        <f t="shared" si="274"/>
        <v/>
      </c>
      <c r="O2215" s="21" t="str">
        <f t="shared" si="275"/>
        <v/>
      </c>
      <c r="P2215" s="21" t="str">
        <f t="shared" si="276"/>
        <v/>
      </c>
      <c r="Q2215" s="21" t="str">
        <f t="shared" si="277"/>
        <v/>
      </c>
      <c r="R2215" s="21" t="str">
        <f t="shared" si="278"/>
        <v/>
      </c>
      <c r="S2215" s="7" t="str">
        <f>IF(ROW()-5&lt;=Kontroll!$B$8,1,"")</f>
        <v/>
      </c>
    </row>
    <row r="2216" spans="1:19" x14ac:dyDescent="0.2">
      <c r="A2216" s="7" t="str">
        <f t="shared" si="272"/>
        <v/>
      </c>
      <c r="B2216" s="7" t="str">
        <f>IF($S2216="","",INT(($A2216-1)/Kontroll!$B$6)+1)</f>
        <v/>
      </c>
      <c r="C2216" s="7" t="str">
        <f>IF($S2216="","",MOD($A2216-1,Kontroll!$B$6)+1)</f>
        <v/>
      </c>
      <c r="D2216" s="15" t="str">
        <f>IF($S2216="","",INDEX(Transjer!$A$6:$A$125,$B2216))</f>
        <v/>
      </c>
      <c r="E2216" s="15" t="str">
        <f>IF($S2216="","",INDEX(Transjer!$B$6:$B$125,$B2216))</f>
        <v/>
      </c>
      <c r="F2216" s="16" t="str">
        <f>IF($S2216="","",INDEX(Transjer!$C$6:$C$125,$B2216))</f>
        <v/>
      </c>
      <c r="G2216" s="17" t="str">
        <f>IF($S2216="","",INDEX(Skjermingsrenter!$A$6:$A$35,$C2216))</f>
        <v/>
      </c>
      <c r="H2216" s="18" t="str">
        <f>IF($S2216="","",INDEX(Transjer!$D$6:$D$125,$B2216))</f>
        <v/>
      </c>
      <c r="I2216" s="18" t="str">
        <f>IF($S2216="","",INDEX(Transjer!$E$6:$E$125,$B2216))</f>
        <v/>
      </c>
      <c r="J2216" s="19" t="str">
        <f>IF($S2216="","",INDEX(Skjermingsrenter!$B$6:$B$35,$C2216))</f>
        <v/>
      </c>
      <c r="K2216" s="20" t="str">
        <f t="shared" si="273"/>
        <v/>
      </c>
      <c r="L2216" s="21" t="str">
        <f>IF($S2216="","",IF($G2216&lt;YEAR($F2216),0,$H2216*SUMIFS(Utbytter!$D$6:$D$1005,Utbytter!$A$6:$A$1005,$E2216,Utbytter!$B$6:$B$1005,"&gt;="&amp;$K2216,Utbytter!$B$6:$B$1005,"&lt;="&amp;DATE($G2216,12,31))))</f>
        <v/>
      </c>
      <c r="M2216" s="21" t="str">
        <f t="shared" si="279"/>
        <v/>
      </c>
      <c r="N2216" s="21" t="str">
        <f t="shared" si="274"/>
        <v/>
      </c>
      <c r="O2216" s="21" t="str">
        <f t="shared" si="275"/>
        <v/>
      </c>
      <c r="P2216" s="21" t="str">
        <f t="shared" si="276"/>
        <v/>
      </c>
      <c r="Q2216" s="21" t="str">
        <f t="shared" si="277"/>
        <v/>
      </c>
      <c r="R2216" s="21" t="str">
        <f t="shared" si="278"/>
        <v/>
      </c>
      <c r="S2216" s="7" t="str">
        <f>IF(ROW()-5&lt;=Kontroll!$B$8,1,"")</f>
        <v/>
      </c>
    </row>
    <row r="2217" spans="1:19" x14ac:dyDescent="0.2">
      <c r="A2217" s="7" t="str">
        <f t="shared" si="272"/>
        <v/>
      </c>
      <c r="B2217" s="7" t="str">
        <f>IF($S2217="","",INT(($A2217-1)/Kontroll!$B$6)+1)</f>
        <v/>
      </c>
      <c r="C2217" s="7" t="str">
        <f>IF($S2217="","",MOD($A2217-1,Kontroll!$B$6)+1)</f>
        <v/>
      </c>
      <c r="D2217" s="15" t="str">
        <f>IF($S2217="","",INDEX(Transjer!$A$6:$A$125,$B2217))</f>
        <v/>
      </c>
      <c r="E2217" s="15" t="str">
        <f>IF($S2217="","",INDEX(Transjer!$B$6:$B$125,$B2217))</f>
        <v/>
      </c>
      <c r="F2217" s="16" t="str">
        <f>IF($S2217="","",INDEX(Transjer!$C$6:$C$125,$B2217))</f>
        <v/>
      </c>
      <c r="G2217" s="17" t="str">
        <f>IF($S2217="","",INDEX(Skjermingsrenter!$A$6:$A$35,$C2217))</f>
        <v/>
      </c>
      <c r="H2217" s="18" t="str">
        <f>IF($S2217="","",INDEX(Transjer!$D$6:$D$125,$B2217))</f>
        <v/>
      </c>
      <c r="I2217" s="18" t="str">
        <f>IF($S2217="","",INDEX(Transjer!$E$6:$E$125,$B2217))</f>
        <v/>
      </c>
      <c r="J2217" s="19" t="str">
        <f>IF($S2217="","",INDEX(Skjermingsrenter!$B$6:$B$35,$C2217))</f>
        <v/>
      </c>
      <c r="K2217" s="20" t="str">
        <f t="shared" si="273"/>
        <v/>
      </c>
      <c r="L2217" s="21" t="str">
        <f>IF($S2217="","",IF($G2217&lt;YEAR($F2217),0,$H2217*SUMIFS(Utbytter!$D$6:$D$1005,Utbytter!$A$6:$A$1005,$E2217,Utbytter!$B$6:$B$1005,"&gt;="&amp;$K2217,Utbytter!$B$6:$B$1005,"&lt;="&amp;DATE($G2217,12,31))))</f>
        <v/>
      </c>
      <c r="M2217" s="21" t="str">
        <f t="shared" si="279"/>
        <v/>
      </c>
      <c r="N2217" s="21" t="str">
        <f t="shared" si="274"/>
        <v/>
      </c>
      <c r="O2217" s="21" t="str">
        <f t="shared" si="275"/>
        <v/>
      </c>
      <c r="P2217" s="21" t="str">
        <f t="shared" si="276"/>
        <v/>
      </c>
      <c r="Q2217" s="21" t="str">
        <f t="shared" si="277"/>
        <v/>
      </c>
      <c r="R2217" s="21" t="str">
        <f t="shared" si="278"/>
        <v/>
      </c>
      <c r="S2217" s="7" t="str">
        <f>IF(ROW()-5&lt;=Kontroll!$B$8,1,"")</f>
        <v/>
      </c>
    </row>
    <row r="2218" spans="1:19" x14ac:dyDescent="0.2">
      <c r="A2218" s="7" t="str">
        <f t="shared" si="272"/>
        <v/>
      </c>
      <c r="B2218" s="7" t="str">
        <f>IF($S2218="","",INT(($A2218-1)/Kontroll!$B$6)+1)</f>
        <v/>
      </c>
      <c r="C2218" s="7" t="str">
        <f>IF($S2218="","",MOD($A2218-1,Kontroll!$B$6)+1)</f>
        <v/>
      </c>
      <c r="D2218" s="15" t="str">
        <f>IF($S2218="","",INDEX(Transjer!$A$6:$A$125,$B2218))</f>
        <v/>
      </c>
      <c r="E2218" s="15" t="str">
        <f>IF($S2218="","",INDEX(Transjer!$B$6:$B$125,$B2218))</f>
        <v/>
      </c>
      <c r="F2218" s="16" t="str">
        <f>IF($S2218="","",INDEX(Transjer!$C$6:$C$125,$B2218))</f>
        <v/>
      </c>
      <c r="G2218" s="17" t="str">
        <f>IF($S2218="","",INDEX(Skjermingsrenter!$A$6:$A$35,$C2218))</f>
        <v/>
      </c>
      <c r="H2218" s="18" t="str">
        <f>IF($S2218="","",INDEX(Transjer!$D$6:$D$125,$B2218))</f>
        <v/>
      </c>
      <c r="I2218" s="18" t="str">
        <f>IF($S2218="","",INDEX(Transjer!$E$6:$E$125,$B2218))</f>
        <v/>
      </c>
      <c r="J2218" s="19" t="str">
        <f>IF($S2218="","",INDEX(Skjermingsrenter!$B$6:$B$35,$C2218))</f>
        <v/>
      </c>
      <c r="K2218" s="20" t="str">
        <f t="shared" si="273"/>
        <v/>
      </c>
      <c r="L2218" s="21" t="str">
        <f>IF($S2218="","",IF($G2218&lt;YEAR($F2218),0,$H2218*SUMIFS(Utbytter!$D$6:$D$1005,Utbytter!$A$6:$A$1005,$E2218,Utbytter!$B$6:$B$1005,"&gt;="&amp;$K2218,Utbytter!$B$6:$B$1005,"&lt;="&amp;DATE($G2218,12,31))))</f>
        <v/>
      </c>
      <c r="M2218" s="21" t="str">
        <f t="shared" si="279"/>
        <v/>
      </c>
      <c r="N2218" s="21" t="str">
        <f t="shared" si="274"/>
        <v/>
      </c>
      <c r="O2218" s="21" t="str">
        <f t="shared" si="275"/>
        <v/>
      </c>
      <c r="P2218" s="21" t="str">
        <f t="shared" si="276"/>
        <v/>
      </c>
      <c r="Q2218" s="21" t="str">
        <f t="shared" si="277"/>
        <v/>
      </c>
      <c r="R2218" s="21" t="str">
        <f t="shared" si="278"/>
        <v/>
      </c>
      <c r="S2218" s="7" t="str">
        <f>IF(ROW()-5&lt;=Kontroll!$B$8,1,"")</f>
        <v/>
      </c>
    </row>
    <row r="2219" spans="1:19" x14ac:dyDescent="0.2">
      <c r="A2219" s="7" t="str">
        <f t="shared" si="272"/>
        <v/>
      </c>
      <c r="B2219" s="7" t="str">
        <f>IF($S2219="","",INT(($A2219-1)/Kontroll!$B$6)+1)</f>
        <v/>
      </c>
      <c r="C2219" s="7" t="str">
        <f>IF($S2219="","",MOD($A2219-1,Kontroll!$B$6)+1)</f>
        <v/>
      </c>
      <c r="D2219" s="15" t="str">
        <f>IF($S2219="","",INDEX(Transjer!$A$6:$A$125,$B2219))</f>
        <v/>
      </c>
      <c r="E2219" s="15" t="str">
        <f>IF($S2219="","",INDEX(Transjer!$B$6:$B$125,$B2219))</f>
        <v/>
      </c>
      <c r="F2219" s="16" t="str">
        <f>IF($S2219="","",INDEX(Transjer!$C$6:$C$125,$B2219))</f>
        <v/>
      </c>
      <c r="G2219" s="17" t="str">
        <f>IF($S2219="","",INDEX(Skjermingsrenter!$A$6:$A$35,$C2219))</f>
        <v/>
      </c>
      <c r="H2219" s="18" t="str">
        <f>IF($S2219="","",INDEX(Transjer!$D$6:$D$125,$B2219))</f>
        <v/>
      </c>
      <c r="I2219" s="18" t="str">
        <f>IF($S2219="","",INDEX(Transjer!$E$6:$E$125,$B2219))</f>
        <v/>
      </c>
      <c r="J2219" s="19" t="str">
        <f>IF($S2219="","",INDEX(Skjermingsrenter!$B$6:$B$35,$C2219))</f>
        <v/>
      </c>
      <c r="K2219" s="20" t="str">
        <f t="shared" si="273"/>
        <v/>
      </c>
      <c r="L2219" s="21" t="str">
        <f>IF($S2219="","",IF($G2219&lt;YEAR($F2219),0,$H2219*SUMIFS(Utbytter!$D$6:$D$1005,Utbytter!$A$6:$A$1005,$E2219,Utbytter!$B$6:$B$1005,"&gt;="&amp;$K2219,Utbytter!$B$6:$B$1005,"&lt;="&amp;DATE($G2219,12,31))))</f>
        <v/>
      </c>
      <c r="M2219" s="21" t="str">
        <f t="shared" si="279"/>
        <v/>
      </c>
      <c r="N2219" s="21" t="str">
        <f t="shared" si="274"/>
        <v/>
      </c>
      <c r="O2219" s="21" t="str">
        <f t="shared" si="275"/>
        <v/>
      </c>
      <c r="P2219" s="21" t="str">
        <f t="shared" si="276"/>
        <v/>
      </c>
      <c r="Q2219" s="21" t="str">
        <f t="shared" si="277"/>
        <v/>
      </c>
      <c r="R2219" s="21" t="str">
        <f t="shared" si="278"/>
        <v/>
      </c>
      <c r="S2219" s="7" t="str">
        <f>IF(ROW()-5&lt;=Kontroll!$B$8,1,"")</f>
        <v/>
      </c>
    </row>
    <row r="2220" spans="1:19" x14ac:dyDescent="0.2">
      <c r="A2220" s="7" t="str">
        <f t="shared" si="272"/>
        <v/>
      </c>
      <c r="B2220" s="7" t="str">
        <f>IF($S2220="","",INT(($A2220-1)/Kontroll!$B$6)+1)</f>
        <v/>
      </c>
      <c r="C2220" s="7" t="str">
        <f>IF($S2220="","",MOD($A2220-1,Kontroll!$B$6)+1)</f>
        <v/>
      </c>
      <c r="D2220" s="15" t="str">
        <f>IF($S2220="","",INDEX(Transjer!$A$6:$A$125,$B2220))</f>
        <v/>
      </c>
      <c r="E2220" s="15" t="str">
        <f>IF($S2220="","",INDEX(Transjer!$B$6:$B$125,$B2220))</f>
        <v/>
      </c>
      <c r="F2220" s="16" t="str">
        <f>IF($S2220="","",INDEX(Transjer!$C$6:$C$125,$B2220))</f>
        <v/>
      </c>
      <c r="G2220" s="17" t="str">
        <f>IF($S2220="","",INDEX(Skjermingsrenter!$A$6:$A$35,$C2220))</f>
        <v/>
      </c>
      <c r="H2220" s="18" t="str">
        <f>IF($S2220="","",INDEX(Transjer!$D$6:$D$125,$B2220))</f>
        <v/>
      </c>
      <c r="I2220" s="18" t="str">
        <f>IF($S2220="","",INDEX(Transjer!$E$6:$E$125,$B2220))</f>
        <v/>
      </c>
      <c r="J2220" s="19" t="str">
        <f>IF($S2220="","",INDEX(Skjermingsrenter!$B$6:$B$35,$C2220))</f>
        <v/>
      </c>
      <c r="K2220" s="20" t="str">
        <f t="shared" si="273"/>
        <v/>
      </c>
      <c r="L2220" s="21" t="str">
        <f>IF($S2220="","",IF($G2220&lt;YEAR($F2220),0,$H2220*SUMIFS(Utbytter!$D$6:$D$1005,Utbytter!$A$6:$A$1005,$E2220,Utbytter!$B$6:$B$1005,"&gt;="&amp;$K2220,Utbytter!$B$6:$B$1005,"&lt;="&amp;DATE($G2220,12,31))))</f>
        <v/>
      </c>
      <c r="M2220" s="21" t="str">
        <f t="shared" si="279"/>
        <v/>
      </c>
      <c r="N2220" s="21" t="str">
        <f t="shared" si="274"/>
        <v/>
      </c>
      <c r="O2220" s="21" t="str">
        <f t="shared" si="275"/>
        <v/>
      </c>
      <c r="P2220" s="21" t="str">
        <f t="shared" si="276"/>
        <v/>
      </c>
      <c r="Q2220" s="21" t="str">
        <f t="shared" si="277"/>
        <v/>
      </c>
      <c r="R2220" s="21" t="str">
        <f t="shared" si="278"/>
        <v/>
      </c>
      <c r="S2220" s="7" t="str">
        <f>IF(ROW()-5&lt;=Kontroll!$B$8,1,"")</f>
        <v/>
      </c>
    </row>
    <row r="2221" spans="1:19" x14ac:dyDescent="0.2">
      <c r="A2221" s="7" t="str">
        <f t="shared" si="272"/>
        <v/>
      </c>
      <c r="B2221" s="7" t="str">
        <f>IF($S2221="","",INT(($A2221-1)/Kontroll!$B$6)+1)</f>
        <v/>
      </c>
      <c r="C2221" s="7" t="str">
        <f>IF($S2221="","",MOD($A2221-1,Kontroll!$B$6)+1)</f>
        <v/>
      </c>
      <c r="D2221" s="15" t="str">
        <f>IF($S2221="","",INDEX(Transjer!$A$6:$A$125,$B2221))</f>
        <v/>
      </c>
      <c r="E2221" s="15" t="str">
        <f>IF($S2221="","",INDEX(Transjer!$B$6:$B$125,$B2221))</f>
        <v/>
      </c>
      <c r="F2221" s="16" t="str">
        <f>IF($S2221="","",INDEX(Transjer!$C$6:$C$125,$B2221))</f>
        <v/>
      </c>
      <c r="G2221" s="17" t="str">
        <f>IF($S2221="","",INDEX(Skjermingsrenter!$A$6:$A$35,$C2221))</f>
        <v/>
      </c>
      <c r="H2221" s="18" t="str">
        <f>IF($S2221="","",INDEX(Transjer!$D$6:$D$125,$B2221))</f>
        <v/>
      </c>
      <c r="I2221" s="18" t="str">
        <f>IF($S2221="","",INDEX(Transjer!$E$6:$E$125,$B2221))</f>
        <v/>
      </c>
      <c r="J2221" s="19" t="str">
        <f>IF($S2221="","",INDEX(Skjermingsrenter!$B$6:$B$35,$C2221))</f>
        <v/>
      </c>
      <c r="K2221" s="20" t="str">
        <f t="shared" si="273"/>
        <v/>
      </c>
      <c r="L2221" s="21" t="str">
        <f>IF($S2221="","",IF($G2221&lt;YEAR($F2221),0,$H2221*SUMIFS(Utbytter!$D$6:$D$1005,Utbytter!$A$6:$A$1005,$E2221,Utbytter!$B$6:$B$1005,"&gt;="&amp;$K2221,Utbytter!$B$6:$B$1005,"&lt;="&amp;DATE($G2221,12,31))))</f>
        <v/>
      </c>
      <c r="M2221" s="21" t="str">
        <f t="shared" si="279"/>
        <v/>
      </c>
      <c r="N2221" s="21" t="str">
        <f t="shared" si="274"/>
        <v/>
      </c>
      <c r="O2221" s="21" t="str">
        <f t="shared" si="275"/>
        <v/>
      </c>
      <c r="P2221" s="21" t="str">
        <f t="shared" si="276"/>
        <v/>
      </c>
      <c r="Q2221" s="21" t="str">
        <f t="shared" si="277"/>
        <v/>
      </c>
      <c r="R2221" s="21" t="str">
        <f t="shared" si="278"/>
        <v/>
      </c>
      <c r="S2221" s="7" t="str">
        <f>IF(ROW()-5&lt;=Kontroll!$B$8,1,"")</f>
        <v/>
      </c>
    </row>
    <row r="2222" spans="1:19" x14ac:dyDescent="0.2">
      <c r="A2222" s="7" t="str">
        <f t="shared" si="272"/>
        <v/>
      </c>
      <c r="B2222" s="7" t="str">
        <f>IF($S2222="","",INT(($A2222-1)/Kontroll!$B$6)+1)</f>
        <v/>
      </c>
      <c r="C2222" s="7" t="str">
        <f>IF($S2222="","",MOD($A2222-1,Kontroll!$B$6)+1)</f>
        <v/>
      </c>
      <c r="D2222" s="15" t="str">
        <f>IF($S2222="","",INDEX(Transjer!$A$6:$A$125,$B2222))</f>
        <v/>
      </c>
      <c r="E2222" s="15" t="str">
        <f>IF($S2222="","",INDEX(Transjer!$B$6:$B$125,$B2222))</f>
        <v/>
      </c>
      <c r="F2222" s="16" t="str">
        <f>IF($S2222="","",INDEX(Transjer!$C$6:$C$125,$B2222))</f>
        <v/>
      </c>
      <c r="G2222" s="17" t="str">
        <f>IF($S2222="","",INDEX(Skjermingsrenter!$A$6:$A$35,$C2222))</f>
        <v/>
      </c>
      <c r="H2222" s="18" t="str">
        <f>IF($S2222="","",INDEX(Transjer!$D$6:$D$125,$B2222))</f>
        <v/>
      </c>
      <c r="I2222" s="18" t="str">
        <f>IF($S2222="","",INDEX(Transjer!$E$6:$E$125,$B2222))</f>
        <v/>
      </c>
      <c r="J2222" s="19" t="str">
        <f>IF($S2222="","",INDEX(Skjermingsrenter!$B$6:$B$35,$C2222))</f>
        <v/>
      </c>
      <c r="K2222" s="20" t="str">
        <f t="shared" si="273"/>
        <v/>
      </c>
      <c r="L2222" s="21" t="str">
        <f>IF($S2222="","",IF($G2222&lt;YEAR($F2222),0,$H2222*SUMIFS(Utbytter!$D$6:$D$1005,Utbytter!$A$6:$A$1005,$E2222,Utbytter!$B$6:$B$1005,"&gt;="&amp;$K2222,Utbytter!$B$6:$B$1005,"&lt;="&amp;DATE($G2222,12,31))))</f>
        <v/>
      </c>
      <c r="M2222" s="21" t="str">
        <f t="shared" si="279"/>
        <v/>
      </c>
      <c r="N2222" s="21" t="str">
        <f t="shared" si="274"/>
        <v/>
      </c>
      <c r="O2222" s="21" t="str">
        <f t="shared" si="275"/>
        <v/>
      </c>
      <c r="P2222" s="21" t="str">
        <f t="shared" si="276"/>
        <v/>
      </c>
      <c r="Q2222" s="21" t="str">
        <f t="shared" si="277"/>
        <v/>
      </c>
      <c r="R2222" s="21" t="str">
        <f t="shared" si="278"/>
        <v/>
      </c>
      <c r="S2222" s="7" t="str">
        <f>IF(ROW()-5&lt;=Kontroll!$B$8,1,"")</f>
        <v/>
      </c>
    </row>
    <row r="2223" spans="1:19" x14ac:dyDescent="0.2">
      <c r="A2223" s="7" t="str">
        <f t="shared" si="272"/>
        <v/>
      </c>
      <c r="B2223" s="7" t="str">
        <f>IF($S2223="","",INT(($A2223-1)/Kontroll!$B$6)+1)</f>
        <v/>
      </c>
      <c r="C2223" s="7" t="str">
        <f>IF($S2223="","",MOD($A2223-1,Kontroll!$B$6)+1)</f>
        <v/>
      </c>
      <c r="D2223" s="15" t="str">
        <f>IF($S2223="","",INDEX(Transjer!$A$6:$A$125,$B2223))</f>
        <v/>
      </c>
      <c r="E2223" s="15" t="str">
        <f>IF($S2223="","",INDEX(Transjer!$B$6:$B$125,$B2223))</f>
        <v/>
      </c>
      <c r="F2223" s="16" t="str">
        <f>IF($S2223="","",INDEX(Transjer!$C$6:$C$125,$B2223))</f>
        <v/>
      </c>
      <c r="G2223" s="17" t="str">
        <f>IF($S2223="","",INDEX(Skjermingsrenter!$A$6:$A$35,$C2223))</f>
        <v/>
      </c>
      <c r="H2223" s="18" t="str">
        <f>IF($S2223="","",INDEX(Transjer!$D$6:$D$125,$B2223))</f>
        <v/>
      </c>
      <c r="I2223" s="18" t="str">
        <f>IF($S2223="","",INDEX(Transjer!$E$6:$E$125,$B2223))</f>
        <v/>
      </c>
      <c r="J2223" s="19" t="str">
        <f>IF($S2223="","",INDEX(Skjermingsrenter!$B$6:$B$35,$C2223))</f>
        <v/>
      </c>
      <c r="K2223" s="20" t="str">
        <f t="shared" si="273"/>
        <v/>
      </c>
      <c r="L2223" s="21" t="str">
        <f>IF($S2223="","",IF($G2223&lt;YEAR($F2223),0,$H2223*SUMIFS(Utbytter!$D$6:$D$1005,Utbytter!$A$6:$A$1005,$E2223,Utbytter!$B$6:$B$1005,"&gt;="&amp;$K2223,Utbytter!$B$6:$B$1005,"&lt;="&amp;DATE($G2223,12,31))))</f>
        <v/>
      </c>
      <c r="M2223" s="21" t="str">
        <f t="shared" si="279"/>
        <v/>
      </c>
      <c r="N2223" s="21" t="str">
        <f t="shared" si="274"/>
        <v/>
      </c>
      <c r="O2223" s="21" t="str">
        <f t="shared" si="275"/>
        <v/>
      </c>
      <c r="P2223" s="21" t="str">
        <f t="shared" si="276"/>
        <v/>
      </c>
      <c r="Q2223" s="21" t="str">
        <f t="shared" si="277"/>
        <v/>
      </c>
      <c r="R2223" s="21" t="str">
        <f t="shared" si="278"/>
        <v/>
      </c>
      <c r="S2223" s="7" t="str">
        <f>IF(ROW()-5&lt;=Kontroll!$B$8,1,"")</f>
        <v/>
      </c>
    </row>
    <row r="2224" spans="1:19" x14ac:dyDescent="0.2">
      <c r="A2224" s="7" t="str">
        <f t="shared" si="272"/>
        <v/>
      </c>
      <c r="B2224" s="7" t="str">
        <f>IF($S2224="","",INT(($A2224-1)/Kontroll!$B$6)+1)</f>
        <v/>
      </c>
      <c r="C2224" s="7" t="str">
        <f>IF($S2224="","",MOD($A2224-1,Kontroll!$B$6)+1)</f>
        <v/>
      </c>
      <c r="D2224" s="15" t="str">
        <f>IF($S2224="","",INDEX(Transjer!$A$6:$A$125,$B2224))</f>
        <v/>
      </c>
      <c r="E2224" s="15" t="str">
        <f>IF($S2224="","",INDEX(Transjer!$B$6:$B$125,$B2224))</f>
        <v/>
      </c>
      <c r="F2224" s="16" t="str">
        <f>IF($S2224="","",INDEX(Transjer!$C$6:$C$125,$B2224))</f>
        <v/>
      </c>
      <c r="G2224" s="17" t="str">
        <f>IF($S2224="","",INDEX(Skjermingsrenter!$A$6:$A$35,$C2224))</f>
        <v/>
      </c>
      <c r="H2224" s="18" t="str">
        <f>IF($S2224="","",INDEX(Transjer!$D$6:$D$125,$B2224))</f>
        <v/>
      </c>
      <c r="I2224" s="18" t="str">
        <f>IF($S2224="","",INDEX(Transjer!$E$6:$E$125,$B2224))</f>
        <v/>
      </c>
      <c r="J2224" s="19" t="str">
        <f>IF($S2224="","",INDEX(Skjermingsrenter!$B$6:$B$35,$C2224))</f>
        <v/>
      </c>
      <c r="K2224" s="20" t="str">
        <f t="shared" si="273"/>
        <v/>
      </c>
      <c r="L2224" s="21" t="str">
        <f>IF($S2224="","",IF($G2224&lt;YEAR($F2224),0,$H2224*SUMIFS(Utbytter!$D$6:$D$1005,Utbytter!$A$6:$A$1005,$E2224,Utbytter!$B$6:$B$1005,"&gt;="&amp;$K2224,Utbytter!$B$6:$B$1005,"&lt;="&amp;DATE($G2224,12,31))))</f>
        <v/>
      </c>
      <c r="M2224" s="21" t="str">
        <f t="shared" si="279"/>
        <v/>
      </c>
      <c r="N2224" s="21" t="str">
        <f t="shared" si="274"/>
        <v/>
      </c>
      <c r="O2224" s="21" t="str">
        <f t="shared" si="275"/>
        <v/>
      </c>
      <c r="P2224" s="21" t="str">
        <f t="shared" si="276"/>
        <v/>
      </c>
      <c r="Q2224" s="21" t="str">
        <f t="shared" si="277"/>
        <v/>
      </c>
      <c r="R2224" s="21" t="str">
        <f t="shared" si="278"/>
        <v/>
      </c>
      <c r="S2224" s="7" t="str">
        <f>IF(ROW()-5&lt;=Kontroll!$B$8,1,"")</f>
        <v/>
      </c>
    </row>
    <row r="2225" spans="1:19" x14ac:dyDescent="0.2">
      <c r="A2225" s="7" t="str">
        <f t="shared" si="272"/>
        <v/>
      </c>
      <c r="B2225" s="7" t="str">
        <f>IF($S2225="","",INT(($A2225-1)/Kontroll!$B$6)+1)</f>
        <v/>
      </c>
      <c r="C2225" s="7" t="str">
        <f>IF($S2225="","",MOD($A2225-1,Kontroll!$B$6)+1)</f>
        <v/>
      </c>
      <c r="D2225" s="15" t="str">
        <f>IF($S2225="","",INDEX(Transjer!$A$6:$A$125,$B2225))</f>
        <v/>
      </c>
      <c r="E2225" s="15" t="str">
        <f>IF($S2225="","",INDEX(Transjer!$B$6:$B$125,$B2225))</f>
        <v/>
      </c>
      <c r="F2225" s="16" t="str">
        <f>IF($S2225="","",INDEX(Transjer!$C$6:$C$125,$B2225))</f>
        <v/>
      </c>
      <c r="G2225" s="17" t="str">
        <f>IF($S2225="","",INDEX(Skjermingsrenter!$A$6:$A$35,$C2225))</f>
        <v/>
      </c>
      <c r="H2225" s="18" t="str">
        <f>IF($S2225="","",INDEX(Transjer!$D$6:$D$125,$B2225))</f>
        <v/>
      </c>
      <c r="I2225" s="18" t="str">
        <f>IF($S2225="","",INDEX(Transjer!$E$6:$E$125,$B2225))</f>
        <v/>
      </c>
      <c r="J2225" s="19" t="str">
        <f>IF($S2225="","",INDEX(Skjermingsrenter!$B$6:$B$35,$C2225))</f>
        <v/>
      </c>
      <c r="K2225" s="20" t="str">
        <f t="shared" si="273"/>
        <v/>
      </c>
      <c r="L2225" s="21" t="str">
        <f>IF($S2225="","",IF($G2225&lt;YEAR($F2225),0,$H2225*SUMIFS(Utbytter!$D$6:$D$1005,Utbytter!$A$6:$A$1005,$E2225,Utbytter!$B$6:$B$1005,"&gt;="&amp;$K2225,Utbytter!$B$6:$B$1005,"&lt;="&amp;DATE($G2225,12,31))))</f>
        <v/>
      </c>
      <c r="M2225" s="21" t="str">
        <f t="shared" si="279"/>
        <v/>
      </c>
      <c r="N2225" s="21" t="str">
        <f t="shared" si="274"/>
        <v/>
      </c>
      <c r="O2225" s="21" t="str">
        <f t="shared" si="275"/>
        <v/>
      </c>
      <c r="P2225" s="21" t="str">
        <f t="shared" si="276"/>
        <v/>
      </c>
      <c r="Q2225" s="21" t="str">
        <f t="shared" si="277"/>
        <v/>
      </c>
      <c r="R2225" s="21" t="str">
        <f t="shared" si="278"/>
        <v/>
      </c>
      <c r="S2225" s="7" t="str">
        <f>IF(ROW()-5&lt;=Kontroll!$B$8,1,"")</f>
        <v/>
      </c>
    </row>
    <row r="2226" spans="1:19" x14ac:dyDescent="0.2">
      <c r="A2226" s="7" t="str">
        <f t="shared" si="272"/>
        <v/>
      </c>
      <c r="B2226" s="7" t="str">
        <f>IF($S2226="","",INT(($A2226-1)/Kontroll!$B$6)+1)</f>
        <v/>
      </c>
      <c r="C2226" s="7" t="str">
        <f>IF($S2226="","",MOD($A2226-1,Kontroll!$B$6)+1)</f>
        <v/>
      </c>
      <c r="D2226" s="15" t="str">
        <f>IF($S2226="","",INDEX(Transjer!$A$6:$A$125,$B2226))</f>
        <v/>
      </c>
      <c r="E2226" s="15" t="str">
        <f>IF($S2226="","",INDEX(Transjer!$B$6:$B$125,$B2226))</f>
        <v/>
      </c>
      <c r="F2226" s="16" t="str">
        <f>IF($S2226="","",INDEX(Transjer!$C$6:$C$125,$B2226))</f>
        <v/>
      </c>
      <c r="G2226" s="17" t="str">
        <f>IF($S2226="","",INDEX(Skjermingsrenter!$A$6:$A$35,$C2226))</f>
        <v/>
      </c>
      <c r="H2226" s="18" t="str">
        <f>IF($S2226="","",INDEX(Transjer!$D$6:$D$125,$B2226))</f>
        <v/>
      </c>
      <c r="I2226" s="18" t="str">
        <f>IF($S2226="","",INDEX(Transjer!$E$6:$E$125,$B2226))</f>
        <v/>
      </c>
      <c r="J2226" s="19" t="str">
        <f>IF($S2226="","",INDEX(Skjermingsrenter!$B$6:$B$35,$C2226))</f>
        <v/>
      </c>
      <c r="K2226" s="20" t="str">
        <f t="shared" si="273"/>
        <v/>
      </c>
      <c r="L2226" s="21" t="str">
        <f>IF($S2226="","",IF($G2226&lt;YEAR($F2226),0,$H2226*SUMIFS(Utbytter!$D$6:$D$1005,Utbytter!$A$6:$A$1005,$E2226,Utbytter!$B$6:$B$1005,"&gt;="&amp;$K2226,Utbytter!$B$6:$B$1005,"&lt;="&amp;DATE($G2226,12,31))))</f>
        <v/>
      </c>
      <c r="M2226" s="21" t="str">
        <f t="shared" si="279"/>
        <v/>
      </c>
      <c r="N2226" s="21" t="str">
        <f t="shared" si="274"/>
        <v/>
      </c>
      <c r="O2226" s="21" t="str">
        <f t="shared" si="275"/>
        <v/>
      </c>
      <c r="P2226" s="21" t="str">
        <f t="shared" si="276"/>
        <v/>
      </c>
      <c r="Q2226" s="21" t="str">
        <f t="shared" si="277"/>
        <v/>
      </c>
      <c r="R2226" s="21" t="str">
        <f t="shared" si="278"/>
        <v/>
      </c>
      <c r="S2226" s="7" t="str">
        <f>IF(ROW()-5&lt;=Kontroll!$B$8,1,"")</f>
        <v/>
      </c>
    </row>
    <row r="2227" spans="1:19" x14ac:dyDescent="0.2">
      <c r="A2227" s="7" t="str">
        <f t="shared" si="272"/>
        <v/>
      </c>
      <c r="B2227" s="7" t="str">
        <f>IF($S2227="","",INT(($A2227-1)/Kontroll!$B$6)+1)</f>
        <v/>
      </c>
      <c r="C2227" s="7" t="str">
        <f>IF($S2227="","",MOD($A2227-1,Kontroll!$B$6)+1)</f>
        <v/>
      </c>
      <c r="D2227" s="15" t="str">
        <f>IF($S2227="","",INDEX(Transjer!$A$6:$A$125,$B2227))</f>
        <v/>
      </c>
      <c r="E2227" s="15" t="str">
        <f>IF($S2227="","",INDEX(Transjer!$B$6:$B$125,$B2227))</f>
        <v/>
      </c>
      <c r="F2227" s="16" t="str">
        <f>IF($S2227="","",INDEX(Transjer!$C$6:$C$125,$B2227))</f>
        <v/>
      </c>
      <c r="G2227" s="17" t="str">
        <f>IF($S2227="","",INDEX(Skjermingsrenter!$A$6:$A$35,$C2227))</f>
        <v/>
      </c>
      <c r="H2227" s="18" t="str">
        <f>IF($S2227="","",INDEX(Transjer!$D$6:$D$125,$B2227))</f>
        <v/>
      </c>
      <c r="I2227" s="18" t="str">
        <f>IF($S2227="","",INDEX(Transjer!$E$6:$E$125,$B2227))</f>
        <v/>
      </c>
      <c r="J2227" s="19" t="str">
        <f>IF($S2227="","",INDEX(Skjermingsrenter!$B$6:$B$35,$C2227))</f>
        <v/>
      </c>
      <c r="K2227" s="20" t="str">
        <f t="shared" si="273"/>
        <v/>
      </c>
      <c r="L2227" s="21" t="str">
        <f>IF($S2227="","",IF($G2227&lt;YEAR($F2227),0,$H2227*SUMIFS(Utbytter!$D$6:$D$1005,Utbytter!$A$6:$A$1005,$E2227,Utbytter!$B$6:$B$1005,"&gt;="&amp;$K2227,Utbytter!$B$6:$B$1005,"&lt;="&amp;DATE($G2227,12,31))))</f>
        <v/>
      </c>
      <c r="M2227" s="21" t="str">
        <f t="shared" si="279"/>
        <v/>
      </c>
      <c r="N2227" s="21" t="str">
        <f t="shared" si="274"/>
        <v/>
      </c>
      <c r="O2227" s="21" t="str">
        <f t="shared" si="275"/>
        <v/>
      </c>
      <c r="P2227" s="21" t="str">
        <f t="shared" si="276"/>
        <v/>
      </c>
      <c r="Q2227" s="21" t="str">
        <f t="shared" si="277"/>
        <v/>
      </c>
      <c r="R2227" s="21" t="str">
        <f t="shared" si="278"/>
        <v/>
      </c>
      <c r="S2227" s="7" t="str">
        <f>IF(ROW()-5&lt;=Kontroll!$B$8,1,"")</f>
        <v/>
      </c>
    </row>
    <row r="2228" spans="1:19" x14ac:dyDescent="0.2">
      <c r="A2228" s="7" t="str">
        <f t="shared" si="272"/>
        <v/>
      </c>
      <c r="B2228" s="7" t="str">
        <f>IF($S2228="","",INT(($A2228-1)/Kontroll!$B$6)+1)</f>
        <v/>
      </c>
      <c r="C2228" s="7" t="str">
        <f>IF($S2228="","",MOD($A2228-1,Kontroll!$B$6)+1)</f>
        <v/>
      </c>
      <c r="D2228" s="15" t="str">
        <f>IF($S2228="","",INDEX(Transjer!$A$6:$A$125,$B2228))</f>
        <v/>
      </c>
      <c r="E2228" s="15" t="str">
        <f>IF($S2228="","",INDEX(Transjer!$B$6:$B$125,$B2228))</f>
        <v/>
      </c>
      <c r="F2228" s="16" t="str">
        <f>IF($S2228="","",INDEX(Transjer!$C$6:$C$125,$B2228))</f>
        <v/>
      </c>
      <c r="G2228" s="17" t="str">
        <f>IF($S2228="","",INDEX(Skjermingsrenter!$A$6:$A$35,$C2228))</f>
        <v/>
      </c>
      <c r="H2228" s="18" t="str">
        <f>IF($S2228="","",INDEX(Transjer!$D$6:$D$125,$B2228))</f>
        <v/>
      </c>
      <c r="I2228" s="18" t="str">
        <f>IF($S2228="","",INDEX(Transjer!$E$6:$E$125,$B2228))</f>
        <v/>
      </c>
      <c r="J2228" s="19" t="str">
        <f>IF($S2228="","",INDEX(Skjermingsrenter!$B$6:$B$35,$C2228))</f>
        <v/>
      </c>
      <c r="K2228" s="20" t="str">
        <f t="shared" si="273"/>
        <v/>
      </c>
      <c r="L2228" s="21" t="str">
        <f>IF($S2228="","",IF($G2228&lt;YEAR($F2228),0,$H2228*SUMIFS(Utbytter!$D$6:$D$1005,Utbytter!$A$6:$A$1005,$E2228,Utbytter!$B$6:$B$1005,"&gt;="&amp;$K2228,Utbytter!$B$6:$B$1005,"&lt;="&amp;DATE($G2228,12,31))))</f>
        <v/>
      </c>
      <c r="M2228" s="21" t="str">
        <f t="shared" si="279"/>
        <v/>
      </c>
      <c r="N2228" s="21" t="str">
        <f t="shared" si="274"/>
        <v/>
      </c>
      <c r="O2228" s="21" t="str">
        <f t="shared" si="275"/>
        <v/>
      </c>
      <c r="P2228" s="21" t="str">
        <f t="shared" si="276"/>
        <v/>
      </c>
      <c r="Q2228" s="21" t="str">
        <f t="shared" si="277"/>
        <v/>
      </c>
      <c r="R2228" s="21" t="str">
        <f t="shared" si="278"/>
        <v/>
      </c>
      <c r="S2228" s="7" t="str">
        <f>IF(ROW()-5&lt;=Kontroll!$B$8,1,"")</f>
        <v/>
      </c>
    </row>
    <row r="2229" spans="1:19" x14ac:dyDescent="0.2">
      <c r="A2229" s="7" t="str">
        <f t="shared" si="272"/>
        <v/>
      </c>
      <c r="B2229" s="7" t="str">
        <f>IF($S2229="","",INT(($A2229-1)/Kontroll!$B$6)+1)</f>
        <v/>
      </c>
      <c r="C2229" s="7" t="str">
        <f>IF($S2229="","",MOD($A2229-1,Kontroll!$B$6)+1)</f>
        <v/>
      </c>
      <c r="D2229" s="15" t="str">
        <f>IF($S2229="","",INDEX(Transjer!$A$6:$A$125,$B2229))</f>
        <v/>
      </c>
      <c r="E2229" s="15" t="str">
        <f>IF($S2229="","",INDEX(Transjer!$B$6:$B$125,$B2229))</f>
        <v/>
      </c>
      <c r="F2229" s="16" t="str">
        <f>IF($S2229="","",INDEX(Transjer!$C$6:$C$125,$B2229))</f>
        <v/>
      </c>
      <c r="G2229" s="17" t="str">
        <f>IF($S2229="","",INDEX(Skjermingsrenter!$A$6:$A$35,$C2229))</f>
        <v/>
      </c>
      <c r="H2229" s="18" t="str">
        <f>IF($S2229="","",INDEX(Transjer!$D$6:$D$125,$B2229))</f>
        <v/>
      </c>
      <c r="I2229" s="18" t="str">
        <f>IF($S2229="","",INDEX(Transjer!$E$6:$E$125,$B2229))</f>
        <v/>
      </c>
      <c r="J2229" s="19" t="str">
        <f>IF($S2229="","",INDEX(Skjermingsrenter!$B$6:$B$35,$C2229))</f>
        <v/>
      </c>
      <c r="K2229" s="20" t="str">
        <f t="shared" si="273"/>
        <v/>
      </c>
      <c r="L2229" s="21" t="str">
        <f>IF($S2229="","",IF($G2229&lt;YEAR($F2229),0,$H2229*SUMIFS(Utbytter!$D$6:$D$1005,Utbytter!$A$6:$A$1005,$E2229,Utbytter!$B$6:$B$1005,"&gt;="&amp;$K2229,Utbytter!$B$6:$B$1005,"&lt;="&amp;DATE($G2229,12,31))))</f>
        <v/>
      </c>
      <c r="M2229" s="21" t="str">
        <f t="shared" si="279"/>
        <v/>
      </c>
      <c r="N2229" s="21" t="str">
        <f t="shared" si="274"/>
        <v/>
      </c>
      <c r="O2229" s="21" t="str">
        <f t="shared" si="275"/>
        <v/>
      </c>
      <c r="P2229" s="21" t="str">
        <f t="shared" si="276"/>
        <v/>
      </c>
      <c r="Q2229" s="21" t="str">
        <f t="shared" si="277"/>
        <v/>
      </c>
      <c r="R2229" s="21" t="str">
        <f t="shared" si="278"/>
        <v/>
      </c>
      <c r="S2229" s="7" t="str">
        <f>IF(ROW()-5&lt;=Kontroll!$B$8,1,"")</f>
        <v/>
      </c>
    </row>
    <row r="2230" spans="1:19" x14ac:dyDescent="0.2">
      <c r="A2230" s="7" t="str">
        <f t="shared" si="272"/>
        <v/>
      </c>
      <c r="B2230" s="7" t="str">
        <f>IF($S2230="","",INT(($A2230-1)/Kontroll!$B$6)+1)</f>
        <v/>
      </c>
      <c r="C2230" s="7" t="str">
        <f>IF($S2230="","",MOD($A2230-1,Kontroll!$B$6)+1)</f>
        <v/>
      </c>
      <c r="D2230" s="15" t="str">
        <f>IF($S2230="","",INDEX(Transjer!$A$6:$A$125,$B2230))</f>
        <v/>
      </c>
      <c r="E2230" s="15" t="str">
        <f>IF($S2230="","",INDEX(Transjer!$B$6:$B$125,$B2230))</f>
        <v/>
      </c>
      <c r="F2230" s="16" t="str">
        <f>IF($S2230="","",INDEX(Transjer!$C$6:$C$125,$B2230))</f>
        <v/>
      </c>
      <c r="G2230" s="17" t="str">
        <f>IF($S2230="","",INDEX(Skjermingsrenter!$A$6:$A$35,$C2230))</f>
        <v/>
      </c>
      <c r="H2230" s="18" t="str">
        <f>IF($S2230="","",INDEX(Transjer!$D$6:$D$125,$B2230))</f>
        <v/>
      </c>
      <c r="I2230" s="18" t="str">
        <f>IF($S2230="","",INDEX(Transjer!$E$6:$E$125,$B2230))</f>
        <v/>
      </c>
      <c r="J2230" s="19" t="str">
        <f>IF($S2230="","",INDEX(Skjermingsrenter!$B$6:$B$35,$C2230))</f>
        <v/>
      </c>
      <c r="K2230" s="20" t="str">
        <f t="shared" si="273"/>
        <v/>
      </c>
      <c r="L2230" s="21" t="str">
        <f>IF($S2230="","",IF($G2230&lt;YEAR($F2230),0,$H2230*SUMIFS(Utbytter!$D$6:$D$1005,Utbytter!$A$6:$A$1005,$E2230,Utbytter!$B$6:$B$1005,"&gt;="&amp;$K2230,Utbytter!$B$6:$B$1005,"&lt;="&amp;DATE($G2230,12,31))))</f>
        <v/>
      </c>
      <c r="M2230" s="21" t="str">
        <f t="shared" si="279"/>
        <v/>
      </c>
      <c r="N2230" s="21" t="str">
        <f t="shared" si="274"/>
        <v/>
      </c>
      <c r="O2230" s="21" t="str">
        <f t="shared" si="275"/>
        <v/>
      </c>
      <c r="P2230" s="21" t="str">
        <f t="shared" si="276"/>
        <v/>
      </c>
      <c r="Q2230" s="21" t="str">
        <f t="shared" si="277"/>
        <v/>
      </c>
      <c r="R2230" s="21" t="str">
        <f t="shared" si="278"/>
        <v/>
      </c>
      <c r="S2230" s="7" t="str">
        <f>IF(ROW()-5&lt;=Kontroll!$B$8,1,"")</f>
        <v/>
      </c>
    </row>
    <row r="2231" spans="1:19" x14ac:dyDescent="0.2">
      <c r="A2231" s="7" t="str">
        <f t="shared" si="272"/>
        <v/>
      </c>
      <c r="B2231" s="7" t="str">
        <f>IF($S2231="","",INT(($A2231-1)/Kontroll!$B$6)+1)</f>
        <v/>
      </c>
      <c r="C2231" s="7" t="str">
        <f>IF($S2231="","",MOD($A2231-1,Kontroll!$B$6)+1)</f>
        <v/>
      </c>
      <c r="D2231" s="15" t="str">
        <f>IF($S2231="","",INDEX(Transjer!$A$6:$A$125,$B2231))</f>
        <v/>
      </c>
      <c r="E2231" s="15" t="str">
        <f>IF($S2231="","",INDEX(Transjer!$B$6:$B$125,$B2231))</f>
        <v/>
      </c>
      <c r="F2231" s="16" t="str">
        <f>IF($S2231="","",INDEX(Transjer!$C$6:$C$125,$B2231))</f>
        <v/>
      </c>
      <c r="G2231" s="17" t="str">
        <f>IF($S2231="","",INDEX(Skjermingsrenter!$A$6:$A$35,$C2231))</f>
        <v/>
      </c>
      <c r="H2231" s="18" t="str">
        <f>IF($S2231="","",INDEX(Transjer!$D$6:$D$125,$B2231))</f>
        <v/>
      </c>
      <c r="I2231" s="18" t="str">
        <f>IF($S2231="","",INDEX(Transjer!$E$6:$E$125,$B2231))</f>
        <v/>
      </c>
      <c r="J2231" s="19" t="str">
        <f>IF($S2231="","",INDEX(Skjermingsrenter!$B$6:$B$35,$C2231))</f>
        <v/>
      </c>
      <c r="K2231" s="20" t="str">
        <f t="shared" si="273"/>
        <v/>
      </c>
      <c r="L2231" s="21" t="str">
        <f>IF($S2231="","",IF($G2231&lt;YEAR($F2231),0,$H2231*SUMIFS(Utbytter!$D$6:$D$1005,Utbytter!$A$6:$A$1005,$E2231,Utbytter!$B$6:$B$1005,"&gt;="&amp;$K2231,Utbytter!$B$6:$B$1005,"&lt;="&amp;DATE($G2231,12,31))))</f>
        <v/>
      </c>
      <c r="M2231" s="21" t="str">
        <f t="shared" si="279"/>
        <v/>
      </c>
      <c r="N2231" s="21" t="str">
        <f t="shared" si="274"/>
        <v/>
      </c>
      <c r="O2231" s="21" t="str">
        <f t="shared" si="275"/>
        <v/>
      </c>
      <c r="P2231" s="21" t="str">
        <f t="shared" si="276"/>
        <v/>
      </c>
      <c r="Q2231" s="21" t="str">
        <f t="shared" si="277"/>
        <v/>
      </c>
      <c r="R2231" s="21" t="str">
        <f t="shared" si="278"/>
        <v/>
      </c>
      <c r="S2231" s="7" t="str">
        <f>IF(ROW()-5&lt;=Kontroll!$B$8,1,"")</f>
        <v/>
      </c>
    </row>
    <row r="2232" spans="1:19" x14ac:dyDescent="0.2">
      <c r="A2232" s="7" t="str">
        <f t="shared" si="272"/>
        <v/>
      </c>
      <c r="B2232" s="7" t="str">
        <f>IF($S2232="","",INT(($A2232-1)/Kontroll!$B$6)+1)</f>
        <v/>
      </c>
      <c r="C2232" s="7" t="str">
        <f>IF($S2232="","",MOD($A2232-1,Kontroll!$B$6)+1)</f>
        <v/>
      </c>
      <c r="D2232" s="15" t="str">
        <f>IF($S2232="","",INDEX(Transjer!$A$6:$A$125,$B2232))</f>
        <v/>
      </c>
      <c r="E2232" s="15" t="str">
        <f>IF($S2232="","",INDEX(Transjer!$B$6:$B$125,$B2232))</f>
        <v/>
      </c>
      <c r="F2232" s="16" t="str">
        <f>IF($S2232="","",INDEX(Transjer!$C$6:$C$125,$B2232))</f>
        <v/>
      </c>
      <c r="G2232" s="17" t="str">
        <f>IF($S2232="","",INDEX(Skjermingsrenter!$A$6:$A$35,$C2232))</f>
        <v/>
      </c>
      <c r="H2232" s="18" t="str">
        <f>IF($S2232="","",INDEX(Transjer!$D$6:$D$125,$B2232))</f>
        <v/>
      </c>
      <c r="I2232" s="18" t="str">
        <f>IF($S2232="","",INDEX(Transjer!$E$6:$E$125,$B2232))</f>
        <v/>
      </c>
      <c r="J2232" s="19" t="str">
        <f>IF($S2232="","",INDEX(Skjermingsrenter!$B$6:$B$35,$C2232))</f>
        <v/>
      </c>
      <c r="K2232" s="20" t="str">
        <f t="shared" si="273"/>
        <v/>
      </c>
      <c r="L2232" s="21" t="str">
        <f>IF($S2232="","",IF($G2232&lt;YEAR($F2232),0,$H2232*SUMIFS(Utbytter!$D$6:$D$1005,Utbytter!$A$6:$A$1005,$E2232,Utbytter!$B$6:$B$1005,"&gt;="&amp;$K2232,Utbytter!$B$6:$B$1005,"&lt;="&amp;DATE($G2232,12,31))))</f>
        <v/>
      </c>
      <c r="M2232" s="21" t="str">
        <f t="shared" si="279"/>
        <v/>
      </c>
      <c r="N2232" s="21" t="str">
        <f t="shared" si="274"/>
        <v/>
      </c>
      <c r="O2232" s="21" t="str">
        <f t="shared" si="275"/>
        <v/>
      </c>
      <c r="P2232" s="21" t="str">
        <f t="shared" si="276"/>
        <v/>
      </c>
      <c r="Q2232" s="21" t="str">
        <f t="shared" si="277"/>
        <v/>
      </c>
      <c r="R2232" s="21" t="str">
        <f t="shared" si="278"/>
        <v/>
      </c>
      <c r="S2232" s="7" t="str">
        <f>IF(ROW()-5&lt;=Kontroll!$B$8,1,"")</f>
        <v/>
      </c>
    </row>
    <row r="2233" spans="1:19" x14ac:dyDescent="0.2">
      <c r="A2233" s="7" t="str">
        <f t="shared" si="272"/>
        <v/>
      </c>
      <c r="B2233" s="7" t="str">
        <f>IF($S2233="","",INT(($A2233-1)/Kontroll!$B$6)+1)</f>
        <v/>
      </c>
      <c r="C2233" s="7" t="str">
        <f>IF($S2233="","",MOD($A2233-1,Kontroll!$B$6)+1)</f>
        <v/>
      </c>
      <c r="D2233" s="15" t="str">
        <f>IF($S2233="","",INDEX(Transjer!$A$6:$A$125,$B2233))</f>
        <v/>
      </c>
      <c r="E2233" s="15" t="str">
        <f>IF($S2233="","",INDEX(Transjer!$B$6:$B$125,$B2233))</f>
        <v/>
      </c>
      <c r="F2233" s="16" t="str">
        <f>IF($S2233="","",INDEX(Transjer!$C$6:$C$125,$B2233))</f>
        <v/>
      </c>
      <c r="G2233" s="17" t="str">
        <f>IF($S2233="","",INDEX(Skjermingsrenter!$A$6:$A$35,$C2233))</f>
        <v/>
      </c>
      <c r="H2233" s="18" t="str">
        <f>IF($S2233="","",INDEX(Transjer!$D$6:$D$125,$B2233))</f>
        <v/>
      </c>
      <c r="I2233" s="18" t="str">
        <f>IF($S2233="","",INDEX(Transjer!$E$6:$E$125,$B2233))</f>
        <v/>
      </c>
      <c r="J2233" s="19" t="str">
        <f>IF($S2233="","",INDEX(Skjermingsrenter!$B$6:$B$35,$C2233))</f>
        <v/>
      </c>
      <c r="K2233" s="20" t="str">
        <f t="shared" si="273"/>
        <v/>
      </c>
      <c r="L2233" s="21" t="str">
        <f>IF($S2233="","",IF($G2233&lt;YEAR($F2233),0,$H2233*SUMIFS(Utbytter!$D$6:$D$1005,Utbytter!$A$6:$A$1005,$E2233,Utbytter!$B$6:$B$1005,"&gt;="&amp;$K2233,Utbytter!$B$6:$B$1005,"&lt;="&amp;DATE($G2233,12,31))))</f>
        <v/>
      </c>
      <c r="M2233" s="21" t="str">
        <f t="shared" si="279"/>
        <v/>
      </c>
      <c r="N2233" s="21" t="str">
        <f t="shared" si="274"/>
        <v/>
      </c>
      <c r="O2233" s="21" t="str">
        <f t="shared" si="275"/>
        <v/>
      </c>
      <c r="P2233" s="21" t="str">
        <f t="shared" si="276"/>
        <v/>
      </c>
      <c r="Q2233" s="21" t="str">
        <f t="shared" si="277"/>
        <v/>
      </c>
      <c r="R2233" s="21" t="str">
        <f t="shared" si="278"/>
        <v/>
      </c>
      <c r="S2233" s="7" t="str">
        <f>IF(ROW()-5&lt;=Kontroll!$B$8,1,"")</f>
        <v/>
      </c>
    </row>
    <row r="2234" spans="1:19" x14ac:dyDescent="0.2">
      <c r="A2234" s="7" t="str">
        <f t="shared" si="272"/>
        <v/>
      </c>
      <c r="B2234" s="7" t="str">
        <f>IF($S2234="","",INT(($A2234-1)/Kontroll!$B$6)+1)</f>
        <v/>
      </c>
      <c r="C2234" s="7" t="str">
        <f>IF($S2234="","",MOD($A2234-1,Kontroll!$B$6)+1)</f>
        <v/>
      </c>
      <c r="D2234" s="15" t="str">
        <f>IF($S2234="","",INDEX(Transjer!$A$6:$A$125,$B2234))</f>
        <v/>
      </c>
      <c r="E2234" s="15" t="str">
        <f>IF($S2234="","",INDEX(Transjer!$B$6:$B$125,$B2234))</f>
        <v/>
      </c>
      <c r="F2234" s="16" t="str">
        <f>IF($S2234="","",INDEX(Transjer!$C$6:$C$125,$B2234))</f>
        <v/>
      </c>
      <c r="G2234" s="17" t="str">
        <f>IF($S2234="","",INDEX(Skjermingsrenter!$A$6:$A$35,$C2234))</f>
        <v/>
      </c>
      <c r="H2234" s="18" t="str">
        <f>IF($S2234="","",INDEX(Transjer!$D$6:$D$125,$B2234))</f>
        <v/>
      </c>
      <c r="I2234" s="18" t="str">
        <f>IF($S2234="","",INDEX(Transjer!$E$6:$E$125,$B2234))</f>
        <v/>
      </c>
      <c r="J2234" s="19" t="str">
        <f>IF($S2234="","",INDEX(Skjermingsrenter!$B$6:$B$35,$C2234))</f>
        <v/>
      </c>
      <c r="K2234" s="20" t="str">
        <f t="shared" si="273"/>
        <v/>
      </c>
      <c r="L2234" s="21" t="str">
        <f>IF($S2234="","",IF($G2234&lt;YEAR($F2234),0,$H2234*SUMIFS(Utbytter!$D$6:$D$1005,Utbytter!$A$6:$A$1005,$E2234,Utbytter!$B$6:$B$1005,"&gt;="&amp;$K2234,Utbytter!$B$6:$B$1005,"&lt;="&amp;DATE($G2234,12,31))))</f>
        <v/>
      </c>
      <c r="M2234" s="21" t="str">
        <f t="shared" si="279"/>
        <v/>
      </c>
      <c r="N2234" s="21" t="str">
        <f t="shared" si="274"/>
        <v/>
      </c>
      <c r="O2234" s="21" t="str">
        <f t="shared" si="275"/>
        <v/>
      </c>
      <c r="P2234" s="21" t="str">
        <f t="shared" si="276"/>
        <v/>
      </c>
      <c r="Q2234" s="21" t="str">
        <f t="shared" si="277"/>
        <v/>
      </c>
      <c r="R2234" s="21" t="str">
        <f t="shared" si="278"/>
        <v/>
      </c>
      <c r="S2234" s="7" t="str">
        <f>IF(ROW()-5&lt;=Kontroll!$B$8,1,"")</f>
        <v/>
      </c>
    </row>
    <row r="2235" spans="1:19" x14ac:dyDescent="0.2">
      <c r="A2235" s="7" t="str">
        <f t="shared" si="272"/>
        <v/>
      </c>
      <c r="B2235" s="7" t="str">
        <f>IF($S2235="","",INT(($A2235-1)/Kontroll!$B$6)+1)</f>
        <v/>
      </c>
      <c r="C2235" s="7" t="str">
        <f>IF($S2235="","",MOD($A2235-1,Kontroll!$B$6)+1)</f>
        <v/>
      </c>
      <c r="D2235" s="15" t="str">
        <f>IF($S2235="","",INDEX(Transjer!$A$6:$A$125,$B2235))</f>
        <v/>
      </c>
      <c r="E2235" s="15" t="str">
        <f>IF($S2235="","",INDEX(Transjer!$B$6:$B$125,$B2235))</f>
        <v/>
      </c>
      <c r="F2235" s="16" t="str">
        <f>IF($S2235="","",INDEX(Transjer!$C$6:$C$125,$B2235))</f>
        <v/>
      </c>
      <c r="G2235" s="17" t="str">
        <f>IF($S2235="","",INDEX(Skjermingsrenter!$A$6:$A$35,$C2235))</f>
        <v/>
      </c>
      <c r="H2235" s="18" t="str">
        <f>IF($S2235="","",INDEX(Transjer!$D$6:$D$125,$B2235))</f>
        <v/>
      </c>
      <c r="I2235" s="18" t="str">
        <f>IF($S2235="","",INDEX(Transjer!$E$6:$E$125,$B2235))</f>
        <v/>
      </c>
      <c r="J2235" s="19" t="str">
        <f>IF($S2235="","",INDEX(Skjermingsrenter!$B$6:$B$35,$C2235))</f>
        <v/>
      </c>
      <c r="K2235" s="20" t="str">
        <f t="shared" si="273"/>
        <v/>
      </c>
      <c r="L2235" s="21" t="str">
        <f>IF($S2235="","",IF($G2235&lt;YEAR($F2235),0,$H2235*SUMIFS(Utbytter!$D$6:$D$1005,Utbytter!$A$6:$A$1005,$E2235,Utbytter!$B$6:$B$1005,"&gt;="&amp;$K2235,Utbytter!$B$6:$B$1005,"&lt;="&amp;DATE($G2235,12,31))))</f>
        <v/>
      </c>
      <c r="M2235" s="21" t="str">
        <f t="shared" si="279"/>
        <v/>
      </c>
      <c r="N2235" s="21" t="str">
        <f t="shared" si="274"/>
        <v/>
      </c>
      <c r="O2235" s="21" t="str">
        <f t="shared" si="275"/>
        <v/>
      </c>
      <c r="P2235" s="21" t="str">
        <f t="shared" si="276"/>
        <v/>
      </c>
      <c r="Q2235" s="21" t="str">
        <f t="shared" si="277"/>
        <v/>
      </c>
      <c r="R2235" s="21" t="str">
        <f t="shared" si="278"/>
        <v/>
      </c>
      <c r="S2235" s="7" t="str">
        <f>IF(ROW()-5&lt;=Kontroll!$B$8,1,"")</f>
        <v/>
      </c>
    </row>
    <row r="2236" spans="1:19" x14ac:dyDescent="0.2">
      <c r="A2236" s="7" t="str">
        <f t="shared" si="272"/>
        <v/>
      </c>
      <c r="B2236" s="7" t="str">
        <f>IF($S2236="","",INT(($A2236-1)/Kontroll!$B$6)+1)</f>
        <v/>
      </c>
      <c r="C2236" s="7" t="str">
        <f>IF($S2236="","",MOD($A2236-1,Kontroll!$B$6)+1)</f>
        <v/>
      </c>
      <c r="D2236" s="15" t="str">
        <f>IF($S2236="","",INDEX(Transjer!$A$6:$A$125,$B2236))</f>
        <v/>
      </c>
      <c r="E2236" s="15" t="str">
        <f>IF($S2236="","",INDEX(Transjer!$B$6:$B$125,$B2236))</f>
        <v/>
      </c>
      <c r="F2236" s="16" t="str">
        <f>IF($S2236="","",INDEX(Transjer!$C$6:$C$125,$B2236))</f>
        <v/>
      </c>
      <c r="G2236" s="17" t="str">
        <f>IF($S2236="","",INDEX(Skjermingsrenter!$A$6:$A$35,$C2236))</f>
        <v/>
      </c>
      <c r="H2236" s="18" t="str">
        <f>IF($S2236="","",INDEX(Transjer!$D$6:$D$125,$B2236))</f>
        <v/>
      </c>
      <c r="I2236" s="18" t="str">
        <f>IF($S2236="","",INDEX(Transjer!$E$6:$E$125,$B2236))</f>
        <v/>
      </c>
      <c r="J2236" s="19" t="str">
        <f>IF($S2236="","",INDEX(Skjermingsrenter!$B$6:$B$35,$C2236))</f>
        <v/>
      </c>
      <c r="K2236" s="20" t="str">
        <f t="shared" si="273"/>
        <v/>
      </c>
      <c r="L2236" s="21" t="str">
        <f>IF($S2236="","",IF($G2236&lt;YEAR($F2236),0,$H2236*SUMIFS(Utbytter!$D$6:$D$1005,Utbytter!$A$6:$A$1005,$E2236,Utbytter!$B$6:$B$1005,"&gt;="&amp;$K2236,Utbytter!$B$6:$B$1005,"&lt;="&amp;DATE($G2236,12,31))))</f>
        <v/>
      </c>
      <c r="M2236" s="21" t="str">
        <f t="shared" si="279"/>
        <v/>
      </c>
      <c r="N2236" s="21" t="str">
        <f t="shared" si="274"/>
        <v/>
      </c>
      <c r="O2236" s="21" t="str">
        <f t="shared" si="275"/>
        <v/>
      </c>
      <c r="P2236" s="21" t="str">
        <f t="shared" si="276"/>
        <v/>
      </c>
      <c r="Q2236" s="21" t="str">
        <f t="shared" si="277"/>
        <v/>
      </c>
      <c r="R2236" s="21" t="str">
        <f t="shared" si="278"/>
        <v/>
      </c>
      <c r="S2236" s="7" t="str">
        <f>IF(ROW()-5&lt;=Kontroll!$B$8,1,"")</f>
        <v/>
      </c>
    </row>
    <row r="2237" spans="1:19" x14ac:dyDescent="0.2">
      <c r="A2237" s="7" t="str">
        <f t="shared" si="272"/>
        <v/>
      </c>
      <c r="B2237" s="7" t="str">
        <f>IF($S2237="","",INT(($A2237-1)/Kontroll!$B$6)+1)</f>
        <v/>
      </c>
      <c r="C2237" s="7" t="str">
        <f>IF($S2237="","",MOD($A2237-1,Kontroll!$B$6)+1)</f>
        <v/>
      </c>
      <c r="D2237" s="15" t="str">
        <f>IF($S2237="","",INDEX(Transjer!$A$6:$A$125,$B2237))</f>
        <v/>
      </c>
      <c r="E2237" s="15" t="str">
        <f>IF($S2237="","",INDEX(Transjer!$B$6:$B$125,$B2237))</f>
        <v/>
      </c>
      <c r="F2237" s="16" t="str">
        <f>IF($S2237="","",INDEX(Transjer!$C$6:$C$125,$B2237))</f>
        <v/>
      </c>
      <c r="G2237" s="17" t="str">
        <f>IF($S2237="","",INDEX(Skjermingsrenter!$A$6:$A$35,$C2237))</f>
        <v/>
      </c>
      <c r="H2237" s="18" t="str">
        <f>IF($S2237="","",INDEX(Transjer!$D$6:$D$125,$B2237))</f>
        <v/>
      </c>
      <c r="I2237" s="18" t="str">
        <f>IF($S2237="","",INDEX(Transjer!$E$6:$E$125,$B2237))</f>
        <v/>
      </c>
      <c r="J2237" s="19" t="str">
        <f>IF($S2237="","",INDEX(Skjermingsrenter!$B$6:$B$35,$C2237))</f>
        <v/>
      </c>
      <c r="K2237" s="20" t="str">
        <f t="shared" si="273"/>
        <v/>
      </c>
      <c r="L2237" s="21" t="str">
        <f>IF($S2237="","",IF($G2237&lt;YEAR($F2237),0,$H2237*SUMIFS(Utbytter!$D$6:$D$1005,Utbytter!$A$6:$A$1005,$E2237,Utbytter!$B$6:$B$1005,"&gt;="&amp;$K2237,Utbytter!$B$6:$B$1005,"&lt;="&amp;DATE($G2237,12,31))))</f>
        <v/>
      </c>
      <c r="M2237" s="21" t="str">
        <f t="shared" si="279"/>
        <v/>
      </c>
      <c r="N2237" s="21" t="str">
        <f t="shared" si="274"/>
        <v/>
      </c>
      <c r="O2237" s="21" t="str">
        <f t="shared" si="275"/>
        <v/>
      </c>
      <c r="P2237" s="21" t="str">
        <f t="shared" si="276"/>
        <v/>
      </c>
      <c r="Q2237" s="21" t="str">
        <f t="shared" si="277"/>
        <v/>
      </c>
      <c r="R2237" s="21" t="str">
        <f t="shared" si="278"/>
        <v/>
      </c>
      <c r="S2237" s="7" t="str">
        <f>IF(ROW()-5&lt;=Kontroll!$B$8,1,"")</f>
        <v/>
      </c>
    </row>
    <row r="2238" spans="1:19" x14ac:dyDescent="0.2">
      <c r="A2238" s="7" t="str">
        <f t="shared" si="272"/>
        <v/>
      </c>
      <c r="B2238" s="7" t="str">
        <f>IF($S2238="","",INT(($A2238-1)/Kontroll!$B$6)+1)</f>
        <v/>
      </c>
      <c r="C2238" s="7" t="str">
        <f>IF($S2238="","",MOD($A2238-1,Kontroll!$B$6)+1)</f>
        <v/>
      </c>
      <c r="D2238" s="15" t="str">
        <f>IF($S2238="","",INDEX(Transjer!$A$6:$A$125,$B2238))</f>
        <v/>
      </c>
      <c r="E2238" s="15" t="str">
        <f>IF($S2238="","",INDEX(Transjer!$B$6:$B$125,$B2238))</f>
        <v/>
      </c>
      <c r="F2238" s="16" t="str">
        <f>IF($S2238="","",INDEX(Transjer!$C$6:$C$125,$B2238))</f>
        <v/>
      </c>
      <c r="G2238" s="17" t="str">
        <f>IF($S2238="","",INDEX(Skjermingsrenter!$A$6:$A$35,$C2238))</f>
        <v/>
      </c>
      <c r="H2238" s="18" t="str">
        <f>IF($S2238="","",INDEX(Transjer!$D$6:$D$125,$B2238))</f>
        <v/>
      </c>
      <c r="I2238" s="18" t="str">
        <f>IF($S2238="","",INDEX(Transjer!$E$6:$E$125,$B2238))</f>
        <v/>
      </c>
      <c r="J2238" s="19" t="str">
        <f>IF($S2238="","",INDEX(Skjermingsrenter!$B$6:$B$35,$C2238))</f>
        <v/>
      </c>
      <c r="K2238" s="20" t="str">
        <f t="shared" si="273"/>
        <v/>
      </c>
      <c r="L2238" s="21" t="str">
        <f>IF($S2238="","",IF($G2238&lt;YEAR($F2238),0,$H2238*SUMIFS(Utbytter!$D$6:$D$1005,Utbytter!$A$6:$A$1005,$E2238,Utbytter!$B$6:$B$1005,"&gt;="&amp;$K2238,Utbytter!$B$6:$B$1005,"&lt;="&amp;DATE($G2238,12,31))))</f>
        <v/>
      </c>
      <c r="M2238" s="21" t="str">
        <f t="shared" si="279"/>
        <v/>
      </c>
      <c r="N2238" s="21" t="str">
        <f t="shared" si="274"/>
        <v/>
      </c>
      <c r="O2238" s="21" t="str">
        <f t="shared" si="275"/>
        <v/>
      </c>
      <c r="P2238" s="21" t="str">
        <f t="shared" si="276"/>
        <v/>
      </c>
      <c r="Q2238" s="21" t="str">
        <f t="shared" si="277"/>
        <v/>
      </c>
      <c r="R2238" s="21" t="str">
        <f t="shared" si="278"/>
        <v/>
      </c>
      <c r="S2238" s="7" t="str">
        <f>IF(ROW()-5&lt;=Kontroll!$B$8,1,"")</f>
        <v/>
      </c>
    </row>
    <row r="2239" spans="1:19" x14ac:dyDescent="0.2">
      <c r="A2239" s="7" t="str">
        <f t="shared" si="272"/>
        <v/>
      </c>
      <c r="B2239" s="7" t="str">
        <f>IF($S2239="","",INT(($A2239-1)/Kontroll!$B$6)+1)</f>
        <v/>
      </c>
      <c r="C2239" s="7" t="str">
        <f>IF($S2239="","",MOD($A2239-1,Kontroll!$B$6)+1)</f>
        <v/>
      </c>
      <c r="D2239" s="15" t="str">
        <f>IF($S2239="","",INDEX(Transjer!$A$6:$A$125,$B2239))</f>
        <v/>
      </c>
      <c r="E2239" s="15" t="str">
        <f>IF($S2239="","",INDEX(Transjer!$B$6:$B$125,$B2239))</f>
        <v/>
      </c>
      <c r="F2239" s="16" t="str">
        <f>IF($S2239="","",INDEX(Transjer!$C$6:$C$125,$B2239))</f>
        <v/>
      </c>
      <c r="G2239" s="17" t="str">
        <f>IF($S2239="","",INDEX(Skjermingsrenter!$A$6:$A$35,$C2239))</f>
        <v/>
      </c>
      <c r="H2239" s="18" t="str">
        <f>IF($S2239="","",INDEX(Transjer!$D$6:$D$125,$B2239))</f>
        <v/>
      </c>
      <c r="I2239" s="18" t="str">
        <f>IF($S2239="","",INDEX(Transjer!$E$6:$E$125,$B2239))</f>
        <v/>
      </c>
      <c r="J2239" s="19" t="str">
        <f>IF($S2239="","",INDEX(Skjermingsrenter!$B$6:$B$35,$C2239))</f>
        <v/>
      </c>
      <c r="K2239" s="20" t="str">
        <f t="shared" si="273"/>
        <v/>
      </c>
      <c r="L2239" s="21" t="str">
        <f>IF($S2239="","",IF($G2239&lt;YEAR($F2239),0,$H2239*SUMIFS(Utbytter!$D$6:$D$1005,Utbytter!$A$6:$A$1005,$E2239,Utbytter!$B$6:$B$1005,"&gt;="&amp;$K2239,Utbytter!$B$6:$B$1005,"&lt;="&amp;DATE($G2239,12,31))))</f>
        <v/>
      </c>
      <c r="M2239" s="21" t="str">
        <f t="shared" si="279"/>
        <v/>
      </c>
      <c r="N2239" s="21" t="str">
        <f t="shared" si="274"/>
        <v/>
      </c>
      <c r="O2239" s="21" t="str">
        <f t="shared" si="275"/>
        <v/>
      </c>
      <c r="P2239" s="21" t="str">
        <f t="shared" si="276"/>
        <v/>
      </c>
      <c r="Q2239" s="21" t="str">
        <f t="shared" si="277"/>
        <v/>
      </c>
      <c r="R2239" s="21" t="str">
        <f t="shared" si="278"/>
        <v/>
      </c>
      <c r="S2239" s="7" t="str">
        <f>IF(ROW()-5&lt;=Kontroll!$B$8,1,"")</f>
        <v/>
      </c>
    </row>
    <row r="2240" spans="1:19" x14ac:dyDescent="0.2">
      <c r="A2240" s="7" t="str">
        <f t="shared" si="272"/>
        <v/>
      </c>
      <c r="B2240" s="7" t="str">
        <f>IF($S2240="","",INT(($A2240-1)/Kontroll!$B$6)+1)</f>
        <v/>
      </c>
      <c r="C2240" s="7" t="str">
        <f>IF($S2240="","",MOD($A2240-1,Kontroll!$B$6)+1)</f>
        <v/>
      </c>
      <c r="D2240" s="15" t="str">
        <f>IF($S2240="","",INDEX(Transjer!$A$6:$A$125,$B2240))</f>
        <v/>
      </c>
      <c r="E2240" s="15" t="str">
        <f>IF($S2240="","",INDEX(Transjer!$B$6:$B$125,$B2240))</f>
        <v/>
      </c>
      <c r="F2240" s="16" t="str">
        <f>IF($S2240="","",INDEX(Transjer!$C$6:$C$125,$B2240))</f>
        <v/>
      </c>
      <c r="G2240" s="17" t="str">
        <f>IF($S2240="","",INDEX(Skjermingsrenter!$A$6:$A$35,$C2240))</f>
        <v/>
      </c>
      <c r="H2240" s="18" t="str">
        <f>IF($S2240="","",INDEX(Transjer!$D$6:$D$125,$B2240))</f>
        <v/>
      </c>
      <c r="I2240" s="18" t="str">
        <f>IF($S2240="","",INDEX(Transjer!$E$6:$E$125,$B2240))</f>
        <v/>
      </c>
      <c r="J2240" s="19" t="str">
        <f>IF($S2240="","",INDEX(Skjermingsrenter!$B$6:$B$35,$C2240))</f>
        <v/>
      </c>
      <c r="K2240" s="20" t="str">
        <f t="shared" si="273"/>
        <v/>
      </c>
      <c r="L2240" s="21" t="str">
        <f>IF($S2240="","",IF($G2240&lt;YEAR($F2240),0,$H2240*SUMIFS(Utbytter!$D$6:$D$1005,Utbytter!$A$6:$A$1005,$E2240,Utbytter!$B$6:$B$1005,"&gt;="&amp;$K2240,Utbytter!$B$6:$B$1005,"&lt;="&amp;DATE($G2240,12,31))))</f>
        <v/>
      </c>
      <c r="M2240" s="21" t="str">
        <f t="shared" si="279"/>
        <v/>
      </c>
      <c r="N2240" s="21" t="str">
        <f t="shared" si="274"/>
        <v/>
      </c>
      <c r="O2240" s="21" t="str">
        <f t="shared" si="275"/>
        <v/>
      </c>
      <c r="P2240" s="21" t="str">
        <f t="shared" si="276"/>
        <v/>
      </c>
      <c r="Q2240" s="21" t="str">
        <f t="shared" si="277"/>
        <v/>
      </c>
      <c r="R2240" s="21" t="str">
        <f t="shared" si="278"/>
        <v/>
      </c>
      <c r="S2240" s="7" t="str">
        <f>IF(ROW()-5&lt;=Kontroll!$B$8,1,"")</f>
        <v/>
      </c>
    </row>
    <row r="2241" spans="1:19" x14ac:dyDescent="0.2">
      <c r="A2241" s="7" t="str">
        <f t="shared" si="272"/>
        <v/>
      </c>
      <c r="B2241" s="7" t="str">
        <f>IF($S2241="","",INT(($A2241-1)/Kontroll!$B$6)+1)</f>
        <v/>
      </c>
      <c r="C2241" s="7" t="str">
        <f>IF($S2241="","",MOD($A2241-1,Kontroll!$B$6)+1)</f>
        <v/>
      </c>
      <c r="D2241" s="15" t="str">
        <f>IF($S2241="","",INDEX(Transjer!$A$6:$A$125,$B2241))</f>
        <v/>
      </c>
      <c r="E2241" s="15" t="str">
        <f>IF($S2241="","",INDEX(Transjer!$B$6:$B$125,$B2241))</f>
        <v/>
      </c>
      <c r="F2241" s="16" t="str">
        <f>IF($S2241="","",INDEX(Transjer!$C$6:$C$125,$B2241))</f>
        <v/>
      </c>
      <c r="G2241" s="17" t="str">
        <f>IF($S2241="","",INDEX(Skjermingsrenter!$A$6:$A$35,$C2241))</f>
        <v/>
      </c>
      <c r="H2241" s="18" t="str">
        <f>IF($S2241="","",INDEX(Transjer!$D$6:$D$125,$B2241))</f>
        <v/>
      </c>
      <c r="I2241" s="18" t="str">
        <f>IF($S2241="","",INDEX(Transjer!$E$6:$E$125,$B2241))</f>
        <v/>
      </c>
      <c r="J2241" s="19" t="str">
        <f>IF($S2241="","",INDEX(Skjermingsrenter!$B$6:$B$35,$C2241))</f>
        <v/>
      </c>
      <c r="K2241" s="20" t="str">
        <f t="shared" si="273"/>
        <v/>
      </c>
      <c r="L2241" s="21" t="str">
        <f>IF($S2241="","",IF($G2241&lt;YEAR($F2241),0,$H2241*SUMIFS(Utbytter!$D$6:$D$1005,Utbytter!$A$6:$A$1005,$E2241,Utbytter!$B$6:$B$1005,"&gt;="&amp;$K2241,Utbytter!$B$6:$B$1005,"&lt;="&amp;DATE($G2241,12,31))))</f>
        <v/>
      </c>
      <c r="M2241" s="21" t="str">
        <f t="shared" si="279"/>
        <v/>
      </c>
      <c r="N2241" s="21" t="str">
        <f t="shared" si="274"/>
        <v/>
      </c>
      <c r="O2241" s="21" t="str">
        <f t="shared" si="275"/>
        <v/>
      </c>
      <c r="P2241" s="21" t="str">
        <f t="shared" si="276"/>
        <v/>
      </c>
      <c r="Q2241" s="21" t="str">
        <f t="shared" si="277"/>
        <v/>
      </c>
      <c r="R2241" s="21" t="str">
        <f t="shared" si="278"/>
        <v/>
      </c>
      <c r="S2241" s="7" t="str">
        <f>IF(ROW()-5&lt;=Kontroll!$B$8,1,"")</f>
        <v/>
      </c>
    </row>
    <row r="2242" spans="1:19" x14ac:dyDescent="0.2">
      <c r="A2242" s="7" t="str">
        <f t="shared" si="272"/>
        <v/>
      </c>
      <c r="B2242" s="7" t="str">
        <f>IF($S2242="","",INT(($A2242-1)/Kontroll!$B$6)+1)</f>
        <v/>
      </c>
      <c r="C2242" s="7" t="str">
        <f>IF($S2242="","",MOD($A2242-1,Kontroll!$B$6)+1)</f>
        <v/>
      </c>
      <c r="D2242" s="15" t="str">
        <f>IF($S2242="","",INDEX(Transjer!$A$6:$A$125,$B2242))</f>
        <v/>
      </c>
      <c r="E2242" s="15" t="str">
        <f>IF($S2242="","",INDEX(Transjer!$B$6:$B$125,$B2242))</f>
        <v/>
      </c>
      <c r="F2242" s="16" t="str">
        <f>IF($S2242="","",INDEX(Transjer!$C$6:$C$125,$B2242))</f>
        <v/>
      </c>
      <c r="G2242" s="17" t="str">
        <f>IF($S2242="","",INDEX(Skjermingsrenter!$A$6:$A$35,$C2242))</f>
        <v/>
      </c>
      <c r="H2242" s="18" t="str">
        <f>IF($S2242="","",INDEX(Transjer!$D$6:$D$125,$B2242))</f>
        <v/>
      </c>
      <c r="I2242" s="18" t="str">
        <f>IF($S2242="","",INDEX(Transjer!$E$6:$E$125,$B2242))</f>
        <v/>
      </c>
      <c r="J2242" s="19" t="str">
        <f>IF($S2242="","",INDEX(Skjermingsrenter!$B$6:$B$35,$C2242))</f>
        <v/>
      </c>
      <c r="K2242" s="20" t="str">
        <f t="shared" si="273"/>
        <v/>
      </c>
      <c r="L2242" s="21" t="str">
        <f>IF($S2242="","",IF($G2242&lt;YEAR($F2242),0,$H2242*SUMIFS(Utbytter!$D$6:$D$1005,Utbytter!$A$6:$A$1005,$E2242,Utbytter!$B$6:$B$1005,"&gt;="&amp;$K2242,Utbytter!$B$6:$B$1005,"&lt;="&amp;DATE($G2242,12,31))))</f>
        <v/>
      </c>
      <c r="M2242" s="21" t="str">
        <f t="shared" si="279"/>
        <v/>
      </c>
      <c r="N2242" s="21" t="str">
        <f t="shared" si="274"/>
        <v/>
      </c>
      <c r="O2242" s="21" t="str">
        <f t="shared" si="275"/>
        <v/>
      </c>
      <c r="P2242" s="21" t="str">
        <f t="shared" si="276"/>
        <v/>
      </c>
      <c r="Q2242" s="21" t="str">
        <f t="shared" si="277"/>
        <v/>
      </c>
      <c r="R2242" s="21" t="str">
        <f t="shared" si="278"/>
        <v/>
      </c>
      <c r="S2242" s="7" t="str">
        <f>IF(ROW()-5&lt;=Kontroll!$B$8,1,"")</f>
        <v/>
      </c>
    </row>
    <row r="2243" spans="1:19" x14ac:dyDescent="0.2">
      <c r="A2243" s="7" t="str">
        <f t="shared" si="272"/>
        <v/>
      </c>
      <c r="B2243" s="7" t="str">
        <f>IF($S2243="","",INT(($A2243-1)/Kontroll!$B$6)+1)</f>
        <v/>
      </c>
      <c r="C2243" s="7" t="str">
        <f>IF($S2243="","",MOD($A2243-1,Kontroll!$B$6)+1)</f>
        <v/>
      </c>
      <c r="D2243" s="15" t="str">
        <f>IF($S2243="","",INDEX(Transjer!$A$6:$A$125,$B2243))</f>
        <v/>
      </c>
      <c r="E2243" s="15" t="str">
        <f>IF($S2243="","",INDEX(Transjer!$B$6:$B$125,$B2243))</f>
        <v/>
      </c>
      <c r="F2243" s="16" t="str">
        <f>IF($S2243="","",INDEX(Transjer!$C$6:$C$125,$B2243))</f>
        <v/>
      </c>
      <c r="G2243" s="17" t="str">
        <f>IF($S2243="","",INDEX(Skjermingsrenter!$A$6:$A$35,$C2243))</f>
        <v/>
      </c>
      <c r="H2243" s="18" t="str">
        <f>IF($S2243="","",INDEX(Transjer!$D$6:$D$125,$B2243))</f>
        <v/>
      </c>
      <c r="I2243" s="18" t="str">
        <f>IF($S2243="","",INDEX(Transjer!$E$6:$E$125,$B2243))</f>
        <v/>
      </c>
      <c r="J2243" s="19" t="str">
        <f>IF($S2243="","",INDEX(Skjermingsrenter!$B$6:$B$35,$C2243))</f>
        <v/>
      </c>
      <c r="K2243" s="20" t="str">
        <f t="shared" si="273"/>
        <v/>
      </c>
      <c r="L2243" s="21" t="str">
        <f>IF($S2243="","",IF($G2243&lt;YEAR($F2243),0,$H2243*SUMIFS(Utbytter!$D$6:$D$1005,Utbytter!$A$6:$A$1005,$E2243,Utbytter!$B$6:$B$1005,"&gt;="&amp;$K2243,Utbytter!$B$6:$B$1005,"&lt;="&amp;DATE($G2243,12,31))))</f>
        <v/>
      </c>
      <c r="M2243" s="21" t="str">
        <f t="shared" si="279"/>
        <v/>
      </c>
      <c r="N2243" s="21" t="str">
        <f t="shared" si="274"/>
        <v/>
      </c>
      <c r="O2243" s="21" t="str">
        <f t="shared" si="275"/>
        <v/>
      </c>
      <c r="P2243" s="21" t="str">
        <f t="shared" si="276"/>
        <v/>
      </c>
      <c r="Q2243" s="21" t="str">
        <f t="shared" si="277"/>
        <v/>
      </c>
      <c r="R2243" s="21" t="str">
        <f t="shared" si="278"/>
        <v/>
      </c>
      <c r="S2243" s="7" t="str">
        <f>IF(ROW()-5&lt;=Kontroll!$B$8,1,"")</f>
        <v/>
      </c>
    </row>
    <row r="2244" spans="1:19" x14ac:dyDescent="0.2">
      <c r="A2244" s="7" t="str">
        <f t="shared" si="272"/>
        <v/>
      </c>
      <c r="B2244" s="7" t="str">
        <f>IF($S2244="","",INT(($A2244-1)/Kontroll!$B$6)+1)</f>
        <v/>
      </c>
      <c r="C2244" s="7" t="str">
        <f>IF($S2244="","",MOD($A2244-1,Kontroll!$B$6)+1)</f>
        <v/>
      </c>
      <c r="D2244" s="15" t="str">
        <f>IF($S2244="","",INDEX(Transjer!$A$6:$A$125,$B2244))</f>
        <v/>
      </c>
      <c r="E2244" s="15" t="str">
        <f>IF($S2244="","",INDEX(Transjer!$B$6:$B$125,$B2244))</f>
        <v/>
      </c>
      <c r="F2244" s="16" t="str">
        <f>IF($S2244="","",INDEX(Transjer!$C$6:$C$125,$B2244))</f>
        <v/>
      </c>
      <c r="G2244" s="17" t="str">
        <f>IF($S2244="","",INDEX(Skjermingsrenter!$A$6:$A$35,$C2244))</f>
        <v/>
      </c>
      <c r="H2244" s="18" t="str">
        <f>IF($S2244="","",INDEX(Transjer!$D$6:$D$125,$B2244))</f>
        <v/>
      </c>
      <c r="I2244" s="18" t="str">
        <f>IF($S2244="","",INDEX(Transjer!$E$6:$E$125,$B2244))</f>
        <v/>
      </c>
      <c r="J2244" s="19" t="str">
        <f>IF($S2244="","",INDEX(Skjermingsrenter!$B$6:$B$35,$C2244))</f>
        <v/>
      </c>
      <c r="K2244" s="20" t="str">
        <f t="shared" si="273"/>
        <v/>
      </c>
      <c r="L2244" s="21" t="str">
        <f>IF($S2244="","",IF($G2244&lt;YEAR($F2244),0,$H2244*SUMIFS(Utbytter!$D$6:$D$1005,Utbytter!$A$6:$A$1005,$E2244,Utbytter!$B$6:$B$1005,"&gt;="&amp;$K2244,Utbytter!$B$6:$B$1005,"&lt;="&amp;DATE($G2244,12,31))))</f>
        <v/>
      </c>
      <c r="M2244" s="21" t="str">
        <f t="shared" si="279"/>
        <v/>
      </c>
      <c r="N2244" s="21" t="str">
        <f t="shared" si="274"/>
        <v/>
      </c>
      <c r="O2244" s="21" t="str">
        <f t="shared" si="275"/>
        <v/>
      </c>
      <c r="P2244" s="21" t="str">
        <f t="shared" si="276"/>
        <v/>
      </c>
      <c r="Q2244" s="21" t="str">
        <f t="shared" si="277"/>
        <v/>
      </c>
      <c r="R2244" s="21" t="str">
        <f t="shared" si="278"/>
        <v/>
      </c>
      <c r="S2244" s="7" t="str">
        <f>IF(ROW()-5&lt;=Kontroll!$B$8,1,"")</f>
        <v/>
      </c>
    </row>
    <row r="2245" spans="1:19" x14ac:dyDescent="0.2">
      <c r="A2245" s="7" t="str">
        <f t="shared" si="272"/>
        <v/>
      </c>
      <c r="B2245" s="7" t="str">
        <f>IF($S2245="","",INT(($A2245-1)/Kontroll!$B$6)+1)</f>
        <v/>
      </c>
      <c r="C2245" s="7" t="str">
        <f>IF($S2245="","",MOD($A2245-1,Kontroll!$B$6)+1)</f>
        <v/>
      </c>
      <c r="D2245" s="15" t="str">
        <f>IF($S2245="","",INDEX(Transjer!$A$6:$A$125,$B2245))</f>
        <v/>
      </c>
      <c r="E2245" s="15" t="str">
        <f>IF($S2245="","",INDEX(Transjer!$B$6:$B$125,$B2245))</f>
        <v/>
      </c>
      <c r="F2245" s="16" t="str">
        <f>IF($S2245="","",INDEX(Transjer!$C$6:$C$125,$B2245))</f>
        <v/>
      </c>
      <c r="G2245" s="17" t="str">
        <f>IF($S2245="","",INDEX(Skjermingsrenter!$A$6:$A$35,$C2245))</f>
        <v/>
      </c>
      <c r="H2245" s="18" t="str">
        <f>IF($S2245="","",INDEX(Transjer!$D$6:$D$125,$B2245))</f>
        <v/>
      </c>
      <c r="I2245" s="18" t="str">
        <f>IF($S2245="","",INDEX(Transjer!$E$6:$E$125,$B2245))</f>
        <v/>
      </c>
      <c r="J2245" s="19" t="str">
        <f>IF($S2245="","",INDEX(Skjermingsrenter!$B$6:$B$35,$C2245))</f>
        <v/>
      </c>
      <c r="K2245" s="20" t="str">
        <f t="shared" si="273"/>
        <v/>
      </c>
      <c r="L2245" s="21" t="str">
        <f>IF($S2245="","",IF($G2245&lt;YEAR($F2245),0,$H2245*SUMIFS(Utbytter!$D$6:$D$1005,Utbytter!$A$6:$A$1005,$E2245,Utbytter!$B$6:$B$1005,"&gt;="&amp;$K2245,Utbytter!$B$6:$B$1005,"&lt;="&amp;DATE($G2245,12,31))))</f>
        <v/>
      </c>
      <c r="M2245" s="21" t="str">
        <f t="shared" si="279"/>
        <v/>
      </c>
      <c r="N2245" s="21" t="str">
        <f t="shared" si="274"/>
        <v/>
      </c>
      <c r="O2245" s="21" t="str">
        <f t="shared" si="275"/>
        <v/>
      </c>
      <c r="P2245" s="21" t="str">
        <f t="shared" si="276"/>
        <v/>
      </c>
      <c r="Q2245" s="21" t="str">
        <f t="shared" si="277"/>
        <v/>
      </c>
      <c r="R2245" s="21" t="str">
        <f t="shared" si="278"/>
        <v/>
      </c>
      <c r="S2245" s="7" t="str">
        <f>IF(ROW()-5&lt;=Kontroll!$B$8,1,"")</f>
        <v/>
      </c>
    </row>
    <row r="2246" spans="1:19" x14ac:dyDescent="0.2">
      <c r="A2246" s="7" t="str">
        <f t="shared" ref="A2246:A2309" si="280">IF($S2246="","",ROW()-5)</f>
        <v/>
      </c>
      <c r="B2246" s="7" t="str">
        <f>IF($S2246="","",INT(($A2246-1)/Kontroll!$B$6)+1)</f>
        <v/>
      </c>
      <c r="C2246" s="7" t="str">
        <f>IF($S2246="","",MOD($A2246-1,Kontroll!$B$6)+1)</f>
        <v/>
      </c>
      <c r="D2246" s="15" t="str">
        <f>IF($S2246="","",INDEX(Transjer!$A$6:$A$125,$B2246))</f>
        <v/>
      </c>
      <c r="E2246" s="15" t="str">
        <f>IF($S2246="","",INDEX(Transjer!$B$6:$B$125,$B2246))</f>
        <v/>
      </c>
      <c r="F2246" s="16" t="str">
        <f>IF($S2246="","",INDEX(Transjer!$C$6:$C$125,$B2246))</f>
        <v/>
      </c>
      <c r="G2246" s="17" t="str">
        <f>IF($S2246="","",INDEX(Skjermingsrenter!$A$6:$A$35,$C2246))</f>
        <v/>
      </c>
      <c r="H2246" s="18" t="str">
        <f>IF($S2246="","",INDEX(Transjer!$D$6:$D$125,$B2246))</f>
        <v/>
      </c>
      <c r="I2246" s="18" t="str">
        <f>IF($S2246="","",INDEX(Transjer!$E$6:$E$125,$B2246))</f>
        <v/>
      </c>
      <c r="J2246" s="19" t="str">
        <f>IF($S2246="","",INDEX(Skjermingsrenter!$B$6:$B$35,$C2246))</f>
        <v/>
      </c>
      <c r="K2246" s="20" t="str">
        <f t="shared" ref="K2246:K2309" si="281">IF($S2246="","",MAX(DATE($G2246,1,1),$F2246))</f>
        <v/>
      </c>
      <c r="L2246" s="21" t="str">
        <f>IF($S2246="","",IF($G2246&lt;YEAR($F2246),0,$H2246*SUMIFS(Utbytter!$D$6:$D$1005,Utbytter!$A$6:$A$1005,$E2246,Utbytter!$B$6:$B$1005,"&gt;="&amp;$K2246,Utbytter!$B$6:$B$1005,"&lt;="&amp;DATE($G2246,12,31))))</f>
        <v/>
      </c>
      <c r="M2246" s="21" t="str">
        <f t="shared" si="279"/>
        <v/>
      </c>
      <c r="N2246" s="21" t="str">
        <f t="shared" ref="N2246:N2309" si="282">IF($S2246="","",IF($F2246&lt;=DATE($G2246,12,31),($I2246+$M2246)*$J2246,0))</f>
        <v/>
      </c>
      <c r="O2246" s="21" t="str">
        <f t="shared" ref="O2246:O2309" si="283">IF($S2246="","",$M2246+$N2246)</f>
        <v/>
      </c>
      <c r="P2246" s="21" t="str">
        <f t="shared" ref="P2246:P2309" si="284">IF($S2246="","",MIN($L2246,$O2246))</f>
        <v/>
      </c>
      <c r="Q2246" s="21" t="str">
        <f t="shared" ref="Q2246:Q2309" si="285">IF($S2246="","",$O2246-$P2246)</f>
        <v/>
      </c>
      <c r="R2246" s="21" t="str">
        <f t="shared" ref="R2246:R2309" si="286">IF($S2246="","",$L2246-$P2246)</f>
        <v/>
      </c>
      <c r="S2246" s="7" t="str">
        <f>IF(ROW()-5&lt;=Kontroll!$B$8,1,"")</f>
        <v/>
      </c>
    </row>
    <row r="2247" spans="1:19" x14ac:dyDescent="0.2">
      <c r="A2247" s="7" t="str">
        <f t="shared" si="280"/>
        <v/>
      </c>
      <c r="B2247" s="7" t="str">
        <f>IF($S2247="","",INT(($A2247-1)/Kontroll!$B$6)+1)</f>
        <v/>
      </c>
      <c r="C2247" s="7" t="str">
        <f>IF($S2247="","",MOD($A2247-1,Kontroll!$B$6)+1)</f>
        <v/>
      </c>
      <c r="D2247" s="15" t="str">
        <f>IF($S2247="","",INDEX(Transjer!$A$6:$A$125,$B2247))</f>
        <v/>
      </c>
      <c r="E2247" s="15" t="str">
        <f>IF($S2247="","",INDEX(Transjer!$B$6:$B$125,$B2247))</f>
        <v/>
      </c>
      <c r="F2247" s="16" t="str">
        <f>IF($S2247="","",INDEX(Transjer!$C$6:$C$125,$B2247))</f>
        <v/>
      </c>
      <c r="G2247" s="17" t="str">
        <f>IF($S2247="","",INDEX(Skjermingsrenter!$A$6:$A$35,$C2247))</f>
        <v/>
      </c>
      <c r="H2247" s="18" t="str">
        <f>IF($S2247="","",INDEX(Transjer!$D$6:$D$125,$B2247))</f>
        <v/>
      </c>
      <c r="I2247" s="18" t="str">
        <f>IF($S2247="","",INDEX(Transjer!$E$6:$E$125,$B2247))</f>
        <v/>
      </c>
      <c r="J2247" s="19" t="str">
        <f>IF($S2247="","",INDEX(Skjermingsrenter!$B$6:$B$35,$C2247))</f>
        <v/>
      </c>
      <c r="K2247" s="20" t="str">
        <f t="shared" si="281"/>
        <v/>
      </c>
      <c r="L2247" s="21" t="str">
        <f>IF($S2247="","",IF($G2247&lt;YEAR($F2247),0,$H2247*SUMIFS(Utbytter!$D$6:$D$1005,Utbytter!$A$6:$A$1005,$E2247,Utbytter!$B$6:$B$1005,"&gt;="&amp;$K2247,Utbytter!$B$6:$B$1005,"&lt;="&amp;DATE($G2247,12,31))))</f>
        <v/>
      </c>
      <c r="M2247" s="21" t="str">
        <f t="shared" ref="M2247:M2310" si="287">IF($S2247="","",IF($C2247=1,0,IF($D2247=$D2246,$Q2246,0)))</f>
        <v/>
      </c>
      <c r="N2247" s="21" t="str">
        <f t="shared" si="282"/>
        <v/>
      </c>
      <c r="O2247" s="21" t="str">
        <f t="shared" si="283"/>
        <v/>
      </c>
      <c r="P2247" s="21" t="str">
        <f t="shared" si="284"/>
        <v/>
      </c>
      <c r="Q2247" s="21" t="str">
        <f t="shared" si="285"/>
        <v/>
      </c>
      <c r="R2247" s="21" t="str">
        <f t="shared" si="286"/>
        <v/>
      </c>
      <c r="S2247" s="7" t="str">
        <f>IF(ROW()-5&lt;=Kontroll!$B$8,1,"")</f>
        <v/>
      </c>
    </row>
    <row r="2248" spans="1:19" x14ac:dyDescent="0.2">
      <c r="A2248" s="7" t="str">
        <f t="shared" si="280"/>
        <v/>
      </c>
      <c r="B2248" s="7" t="str">
        <f>IF($S2248="","",INT(($A2248-1)/Kontroll!$B$6)+1)</f>
        <v/>
      </c>
      <c r="C2248" s="7" t="str">
        <f>IF($S2248="","",MOD($A2248-1,Kontroll!$B$6)+1)</f>
        <v/>
      </c>
      <c r="D2248" s="15" t="str">
        <f>IF($S2248="","",INDEX(Transjer!$A$6:$A$125,$B2248))</f>
        <v/>
      </c>
      <c r="E2248" s="15" t="str">
        <f>IF($S2248="","",INDEX(Transjer!$B$6:$B$125,$B2248))</f>
        <v/>
      </c>
      <c r="F2248" s="16" t="str">
        <f>IF($S2248="","",INDEX(Transjer!$C$6:$C$125,$B2248))</f>
        <v/>
      </c>
      <c r="G2248" s="17" t="str">
        <f>IF($S2248="","",INDEX(Skjermingsrenter!$A$6:$A$35,$C2248))</f>
        <v/>
      </c>
      <c r="H2248" s="18" t="str">
        <f>IF($S2248="","",INDEX(Transjer!$D$6:$D$125,$B2248))</f>
        <v/>
      </c>
      <c r="I2248" s="18" t="str">
        <f>IF($S2248="","",INDEX(Transjer!$E$6:$E$125,$B2248))</f>
        <v/>
      </c>
      <c r="J2248" s="19" t="str">
        <f>IF($S2248="","",INDEX(Skjermingsrenter!$B$6:$B$35,$C2248))</f>
        <v/>
      </c>
      <c r="K2248" s="20" t="str">
        <f t="shared" si="281"/>
        <v/>
      </c>
      <c r="L2248" s="21" t="str">
        <f>IF($S2248="","",IF($G2248&lt;YEAR($F2248),0,$H2248*SUMIFS(Utbytter!$D$6:$D$1005,Utbytter!$A$6:$A$1005,$E2248,Utbytter!$B$6:$B$1005,"&gt;="&amp;$K2248,Utbytter!$B$6:$B$1005,"&lt;="&amp;DATE($G2248,12,31))))</f>
        <v/>
      </c>
      <c r="M2248" s="21" t="str">
        <f t="shared" si="287"/>
        <v/>
      </c>
      <c r="N2248" s="21" t="str">
        <f t="shared" si="282"/>
        <v/>
      </c>
      <c r="O2248" s="21" t="str">
        <f t="shared" si="283"/>
        <v/>
      </c>
      <c r="P2248" s="21" t="str">
        <f t="shared" si="284"/>
        <v/>
      </c>
      <c r="Q2248" s="21" t="str">
        <f t="shared" si="285"/>
        <v/>
      </c>
      <c r="R2248" s="21" t="str">
        <f t="shared" si="286"/>
        <v/>
      </c>
      <c r="S2248" s="7" t="str">
        <f>IF(ROW()-5&lt;=Kontroll!$B$8,1,"")</f>
        <v/>
      </c>
    </row>
    <row r="2249" spans="1:19" x14ac:dyDescent="0.2">
      <c r="A2249" s="7" t="str">
        <f t="shared" si="280"/>
        <v/>
      </c>
      <c r="B2249" s="7" t="str">
        <f>IF($S2249="","",INT(($A2249-1)/Kontroll!$B$6)+1)</f>
        <v/>
      </c>
      <c r="C2249" s="7" t="str">
        <f>IF($S2249="","",MOD($A2249-1,Kontroll!$B$6)+1)</f>
        <v/>
      </c>
      <c r="D2249" s="15" t="str">
        <f>IF($S2249="","",INDEX(Transjer!$A$6:$A$125,$B2249))</f>
        <v/>
      </c>
      <c r="E2249" s="15" t="str">
        <f>IF($S2249="","",INDEX(Transjer!$B$6:$B$125,$B2249))</f>
        <v/>
      </c>
      <c r="F2249" s="16" t="str">
        <f>IF($S2249="","",INDEX(Transjer!$C$6:$C$125,$B2249))</f>
        <v/>
      </c>
      <c r="G2249" s="17" t="str">
        <f>IF($S2249="","",INDEX(Skjermingsrenter!$A$6:$A$35,$C2249))</f>
        <v/>
      </c>
      <c r="H2249" s="18" t="str">
        <f>IF($S2249="","",INDEX(Transjer!$D$6:$D$125,$B2249))</f>
        <v/>
      </c>
      <c r="I2249" s="18" t="str">
        <f>IF($S2249="","",INDEX(Transjer!$E$6:$E$125,$B2249))</f>
        <v/>
      </c>
      <c r="J2249" s="19" t="str">
        <f>IF($S2249="","",INDEX(Skjermingsrenter!$B$6:$B$35,$C2249))</f>
        <v/>
      </c>
      <c r="K2249" s="20" t="str">
        <f t="shared" si="281"/>
        <v/>
      </c>
      <c r="L2249" s="21" t="str">
        <f>IF($S2249="","",IF($G2249&lt;YEAR($F2249),0,$H2249*SUMIFS(Utbytter!$D$6:$D$1005,Utbytter!$A$6:$A$1005,$E2249,Utbytter!$B$6:$B$1005,"&gt;="&amp;$K2249,Utbytter!$B$6:$B$1005,"&lt;="&amp;DATE($G2249,12,31))))</f>
        <v/>
      </c>
      <c r="M2249" s="21" t="str">
        <f t="shared" si="287"/>
        <v/>
      </c>
      <c r="N2249" s="21" t="str">
        <f t="shared" si="282"/>
        <v/>
      </c>
      <c r="O2249" s="21" t="str">
        <f t="shared" si="283"/>
        <v/>
      </c>
      <c r="P2249" s="21" t="str">
        <f t="shared" si="284"/>
        <v/>
      </c>
      <c r="Q2249" s="21" t="str">
        <f t="shared" si="285"/>
        <v/>
      </c>
      <c r="R2249" s="21" t="str">
        <f t="shared" si="286"/>
        <v/>
      </c>
      <c r="S2249" s="7" t="str">
        <f>IF(ROW()-5&lt;=Kontroll!$B$8,1,"")</f>
        <v/>
      </c>
    </row>
    <row r="2250" spans="1:19" x14ac:dyDescent="0.2">
      <c r="A2250" s="7" t="str">
        <f t="shared" si="280"/>
        <v/>
      </c>
      <c r="B2250" s="7" t="str">
        <f>IF($S2250="","",INT(($A2250-1)/Kontroll!$B$6)+1)</f>
        <v/>
      </c>
      <c r="C2250" s="7" t="str">
        <f>IF($S2250="","",MOD($A2250-1,Kontroll!$B$6)+1)</f>
        <v/>
      </c>
      <c r="D2250" s="15" t="str">
        <f>IF($S2250="","",INDEX(Transjer!$A$6:$A$125,$B2250))</f>
        <v/>
      </c>
      <c r="E2250" s="15" t="str">
        <f>IF($S2250="","",INDEX(Transjer!$B$6:$B$125,$B2250))</f>
        <v/>
      </c>
      <c r="F2250" s="16" t="str">
        <f>IF($S2250="","",INDEX(Transjer!$C$6:$C$125,$B2250))</f>
        <v/>
      </c>
      <c r="G2250" s="17" t="str">
        <f>IF($S2250="","",INDEX(Skjermingsrenter!$A$6:$A$35,$C2250))</f>
        <v/>
      </c>
      <c r="H2250" s="18" t="str">
        <f>IF($S2250="","",INDEX(Transjer!$D$6:$D$125,$B2250))</f>
        <v/>
      </c>
      <c r="I2250" s="18" t="str">
        <f>IF($S2250="","",INDEX(Transjer!$E$6:$E$125,$B2250))</f>
        <v/>
      </c>
      <c r="J2250" s="19" t="str">
        <f>IF($S2250="","",INDEX(Skjermingsrenter!$B$6:$B$35,$C2250))</f>
        <v/>
      </c>
      <c r="K2250" s="20" t="str">
        <f t="shared" si="281"/>
        <v/>
      </c>
      <c r="L2250" s="21" t="str">
        <f>IF($S2250="","",IF($G2250&lt;YEAR($F2250),0,$H2250*SUMIFS(Utbytter!$D$6:$D$1005,Utbytter!$A$6:$A$1005,$E2250,Utbytter!$B$6:$B$1005,"&gt;="&amp;$K2250,Utbytter!$B$6:$B$1005,"&lt;="&amp;DATE($G2250,12,31))))</f>
        <v/>
      </c>
      <c r="M2250" s="21" t="str">
        <f t="shared" si="287"/>
        <v/>
      </c>
      <c r="N2250" s="21" t="str">
        <f t="shared" si="282"/>
        <v/>
      </c>
      <c r="O2250" s="21" t="str">
        <f t="shared" si="283"/>
        <v/>
      </c>
      <c r="P2250" s="21" t="str">
        <f t="shared" si="284"/>
        <v/>
      </c>
      <c r="Q2250" s="21" t="str">
        <f t="shared" si="285"/>
        <v/>
      </c>
      <c r="R2250" s="21" t="str">
        <f t="shared" si="286"/>
        <v/>
      </c>
      <c r="S2250" s="7" t="str">
        <f>IF(ROW()-5&lt;=Kontroll!$B$8,1,"")</f>
        <v/>
      </c>
    </row>
    <row r="2251" spans="1:19" x14ac:dyDescent="0.2">
      <c r="A2251" s="7" t="str">
        <f t="shared" si="280"/>
        <v/>
      </c>
      <c r="B2251" s="7" t="str">
        <f>IF($S2251="","",INT(($A2251-1)/Kontroll!$B$6)+1)</f>
        <v/>
      </c>
      <c r="C2251" s="7" t="str">
        <f>IF($S2251="","",MOD($A2251-1,Kontroll!$B$6)+1)</f>
        <v/>
      </c>
      <c r="D2251" s="15" t="str">
        <f>IF($S2251="","",INDEX(Transjer!$A$6:$A$125,$B2251))</f>
        <v/>
      </c>
      <c r="E2251" s="15" t="str">
        <f>IF($S2251="","",INDEX(Transjer!$B$6:$B$125,$B2251))</f>
        <v/>
      </c>
      <c r="F2251" s="16" t="str">
        <f>IF($S2251="","",INDEX(Transjer!$C$6:$C$125,$B2251))</f>
        <v/>
      </c>
      <c r="G2251" s="17" t="str">
        <f>IF($S2251="","",INDEX(Skjermingsrenter!$A$6:$A$35,$C2251))</f>
        <v/>
      </c>
      <c r="H2251" s="18" t="str">
        <f>IF($S2251="","",INDEX(Transjer!$D$6:$D$125,$B2251))</f>
        <v/>
      </c>
      <c r="I2251" s="18" t="str">
        <f>IF($S2251="","",INDEX(Transjer!$E$6:$E$125,$B2251))</f>
        <v/>
      </c>
      <c r="J2251" s="19" t="str">
        <f>IF($S2251="","",INDEX(Skjermingsrenter!$B$6:$B$35,$C2251))</f>
        <v/>
      </c>
      <c r="K2251" s="20" t="str">
        <f t="shared" si="281"/>
        <v/>
      </c>
      <c r="L2251" s="21" t="str">
        <f>IF($S2251="","",IF($G2251&lt;YEAR($F2251),0,$H2251*SUMIFS(Utbytter!$D$6:$D$1005,Utbytter!$A$6:$A$1005,$E2251,Utbytter!$B$6:$B$1005,"&gt;="&amp;$K2251,Utbytter!$B$6:$B$1005,"&lt;="&amp;DATE($G2251,12,31))))</f>
        <v/>
      </c>
      <c r="M2251" s="21" t="str">
        <f t="shared" si="287"/>
        <v/>
      </c>
      <c r="N2251" s="21" t="str">
        <f t="shared" si="282"/>
        <v/>
      </c>
      <c r="O2251" s="21" t="str">
        <f t="shared" si="283"/>
        <v/>
      </c>
      <c r="P2251" s="21" t="str">
        <f t="shared" si="284"/>
        <v/>
      </c>
      <c r="Q2251" s="21" t="str">
        <f t="shared" si="285"/>
        <v/>
      </c>
      <c r="R2251" s="21" t="str">
        <f t="shared" si="286"/>
        <v/>
      </c>
      <c r="S2251" s="7" t="str">
        <f>IF(ROW()-5&lt;=Kontroll!$B$8,1,"")</f>
        <v/>
      </c>
    </row>
    <row r="2252" spans="1:19" x14ac:dyDescent="0.2">
      <c r="A2252" s="7" t="str">
        <f t="shared" si="280"/>
        <v/>
      </c>
      <c r="B2252" s="7" t="str">
        <f>IF($S2252="","",INT(($A2252-1)/Kontroll!$B$6)+1)</f>
        <v/>
      </c>
      <c r="C2252" s="7" t="str">
        <f>IF($S2252="","",MOD($A2252-1,Kontroll!$B$6)+1)</f>
        <v/>
      </c>
      <c r="D2252" s="15" t="str">
        <f>IF($S2252="","",INDEX(Transjer!$A$6:$A$125,$B2252))</f>
        <v/>
      </c>
      <c r="E2252" s="15" t="str">
        <f>IF($S2252="","",INDEX(Transjer!$B$6:$B$125,$B2252))</f>
        <v/>
      </c>
      <c r="F2252" s="16" t="str">
        <f>IF($S2252="","",INDEX(Transjer!$C$6:$C$125,$B2252))</f>
        <v/>
      </c>
      <c r="G2252" s="17" t="str">
        <f>IF($S2252="","",INDEX(Skjermingsrenter!$A$6:$A$35,$C2252))</f>
        <v/>
      </c>
      <c r="H2252" s="18" t="str">
        <f>IF($S2252="","",INDEX(Transjer!$D$6:$D$125,$B2252))</f>
        <v/>
      </c>
      <c r="I2252" s="18" t="str">
        <f>IF($S2252="","",INDEX(Transjer!$E$6:$E$125,$B2252))</f>
        <v/>
      </c>
      <c r="J2252" s="19" t="str">
        <f>IF($S2252="","",INDEX(Skjermingsrenter!$B$6:$B$35,$C2252))</f>
        <v/>
      </c>
      <c r="K2252" s="20" t="str">
        <f t="shared" si="281"/>
        <v/>
      </c>
      <c r="L2252" s="21" t="str">
        <f>IF($S2252="","",IF($G2252&lt;YEAR($F2252),0,$H2252*SUMIFS(Utbytter!$D$6:$D$1005,Utbytter!$A$6:$A$1005,$E2252,Utbytter!$B$6:$B$1005,"&gt;="&amp;$K2252,Utbytter!$B$6:$B$1005,"&lt;="&amp;DATE($G2252,12,31))))</f>
        <v/>
      </c>
      <c r="M2252" s="21" t="str">
        <f t="shared" si="287"/>
        <v/>
      </c>
      <c r="N2252" s="21" t="str">
        <f t="shared" si="282"/>
        <v/>
      </c>
      <c r="O2252" s="21" t="str">
        <f t="shared" si="283"/>
        <v/>
      </c>
      <c r="P2252" s="21" t="str">
        <f t="shared" si="284"/>
        <v/>
      </c>
      <c r="Q2252" s="21" t="str">
        <f t="shared" si="285"/>
        <v/>
      </c>
      <c r="R2252" s="21" t="str">
        <f t="shared" si="286"/>
        <v/>
      </c>
      <c r="S2252" s="7" t="str">
        <f>IF(ROW()-5&lt;=Kontroll!$B$8,1,"")</f>
        <v/>
      </c>
    </row>
    <row r="2253" spans="1:19" x14ac:dyDescent="0.2">
      <c r="A2253" s="7" t="str">
        <f t="shared" si="280"/>
        <v/>
      </c>
      <c r="B2253" s="7" t="str">
        <f>IF($S2253="","",INT(($A2253-1)/Kontroll!$B$6)+1)</f>
        <v/>
      </c>
      <c r="C2253" s="7" t="str">
        <f>IF($S2253="","",MOD($A2253-1,Kontroll!$B$6)+1)</f>
        <v/>
      </c>
      <c r="D2253" s="15" t="str">
        <f>IF($S2253="","",INDEX(Transjer!$A$6:$A$125,$B2253))</f>
        <v/>
      </c>
      <c r="E2253" s="15" t="str">
        <f>IF($S2253="","",INDEX(Transjer!$B$6:$B$125,$B2253))</f>
        <v/>
      </c>
      <c r="F2253" s="16" t="str">
        <f>IF($S2253="","",INDEX(Transjer!$C$6:$C$125,$B2253))</f>
        <v/>
      </c>
      <c r="G2253" s="17" t="str">
        <f>IF($S2253="","",INDEX(Skjermingsrenter!$A$6:$A$35,$C2253))</f>
        <v/>
      </c>
      <c r="H2253" s="18" t="str">
        <f>IF($S2253="","",INDEX(Transjer!$D$6:$D$125,$B2253))</f>
        <v/>
      </c>
      <c r="I2253" s="18" t="str">
        <f>IF($S2253="","",INDEX(Transjer!$E$6:$E$125,$B2253))</f>
        <v/>
      </c>
      <c r="J2253" s="19" t="str">
        <f>IF($S2253="","",INDEX(Skjermingsrenter!$B$6:$B$35,$C2253))</f>
        <v/>
      </c>
      <c r="K2253" s="20" t="str">
        <f t="shared" si="281"/>
        <v/>
      </c>
      <c r="L2253" s="21" t="str">
        <f>IF($S2253="","",IF($G2253&lt;YEAR($F2253),0,$H2253*SUMIFS(Utbytter!$D$6:$D$1005,Utbytter!$A$6:$A$1005,$E2253,Utbytter!$B$6:$B$1005,"&gt;="&amp;$K2253,Utbytter!$B$6:$B$1005,"&lt;="&amp;DATE($G2253,12,31))))</f>
        <v/>
      </c>
      <c r="M2253" s="21" t="str">
        <f t="shared" si="287"/>
        <v/>
      </c>
      <c r="N2253" s="21" t="str">
        <f t="shared" si="282"/>
        <v/>
      </c>
      <c r="O2253" s="21" t="str">
        <f t="shared" si="283"/>
        <v/>
      </c>
      <c r="P2253" s="21" t="str">
        <f t="shared" si="284"/>
        <v/>
      </c>
      <c r="Q2253" s="21" t="str">
        <f t="shared" si="285"/>
        <v/>
      </c>
      <c r="R2253" s="21" t="str">
        <f t="shared" si="286"/>
        <v/>
      </c>
      <c r="S2253" s="7" t="str">
        <f>IF(ROW()-5&lt;=Kontroll!$B$8,1,"")</f>
        <v/>
      </c>
    </row>
    <row r="2254" spans="1:19" x14ac:dyDescent="0.2">
      <c r="A2254" s="7" t="str">
        <f t="shared" si="280"/>
        <v/>
      </c>
      <c r="B2254" s="7" t="str">
        <f>IF($S2254="","",INT(($A2254-1)/Kontroll!$B$6)+1)</f>
        <v/>
      </c>
      <c r="C2254" s="7" t="str">
        <f>IF($S2254="","",MOD($A2254-1,Kontroll!$B$6)+1)</f>
        <v/>
      </c>
      <c r="D2254" s="15" t="str">
        <f>IF($S2254="","",INDEX(Transjer!$A$6:$A$125,$B2254))</f>
        <v/>
      </c>
      <c r="E2254" s="15" t="str">
        <f>IF($S2254="","",INDEX(Transjer!$B$6:$B$125,$B2254))</f>
        <v/>
      </c>
      <c r="F2254" s="16" t="str">
        <f>IF($S2254="","",INDEX(Transjer!$C$6:$C$125,$B2254))</f>
        <v/>
      </c>
      <c r="G2254" s="17" t="str">
        <f>IF($S2254="","",INDEX(Skjermingsrenter!$A$6:$A$35,$C2254))</f>
        <v/>
      </c>
      <c r="H2254" s="18" t="str">
        <f>IF($S2254="","",INDEX(Transjer!$D$6:$D$125,$B2254))</f>
        <v/>
      </c>
      <c r="I2254" s="18" t="str">
        <f>IF($S2254="","",INDEX(Transjer!$E$6:$E$125,$B2254))</f>
        <v/>
      </c>
      <c r="J2254" s="19" t="str">
        <f>IF($S2254="","",INDEX(Skjermingsrenter!$B$6:$B$35,$C2254))</f>
        <v/>
      </c>
      <c r="K2254" s="20" t="str">
        <f t="shared" si="281"/>
        <v/>
      </c>
      <c r="L2254" s="21" t="str">
        <f>IF($S2254="","",IF($G2254&lt;YEAR($F2254),0,$H2254*SUMIFS(Utbytter!$D$6:$D$1005,Utbytter!$A$6:$A$1005,$E2254,Utbytter!$B$6:$B$1005,"&gt;="&amp;$K2254,Utbytter!$B$6:$B$1005,"&lt;="&amp;DATE($G2254,12,31))))</f>
        <v/>
      </c>
      <c r="M2254" s="21" t="str">
        <f t="shared" si="287"/>
        <v/>
      </c>
      <c r="N2254" s="21" t="str">
        <f t="shared" si="282"/>
        <v/>
      </c>
      <c r="O2254" s="21" t="str">
        <f t="shared" si="283"/>
        <v/>
      </c>
      <c r="P2254" s="21" t="str">
        <f t="shared" si="284"/>
        <v/>
      </c>
      <c r="Q2254" s="21" t="str">
        <f t="shared" si="285"/>
        <v/>
      </c>
      <c r="R2254" s="21" t="str">
        <f t="shared" si="286"/>
        <v/>
      </c>
      <c r="S2254" s="7" t="str">
        <f>IF(ROW()-5&lt;=Kontroll!$B$8,1,"")</f>
        <v/>
      </c>
    </row>
    <row r="2255" spans="1:19" x14ac:dyDescent="0.2">
      <c r="A2255" s="7" t="str">
        <f t="shared" si="280"/>
        <v/>
      </c>
      <c r="B2255" s="7" t="str">
        <f>IF($S2255="","",INT(($A2255-1)/Kontroll!$B$6)+1)</f>
        <v/>
      </c>
      <c r="C2255" s="7" t="str">
        <f>IF($S2255="","",MOD($A2255-1,Kontroll!$B$6)+1)</f>
        <v/>
      </c>
      <c r="D2255" s="15" t="str">
        <f>IF($S2255="","",INDEX(Transjer!$A$6:$A$125,$B2255))</f>
        <v/>
      </c>
      <c r="E2255" s="15" t="str">
        <f>IF($S2255="","",INDEX(Transjer!$B$6:$B$125,$B2255))</f>
        <v/>
      </c>
      <c r="F2255" s="16" t="str">
        <f>IF($S2255="","",INDEX(Transjer!$C$6:$C$125,$B2255))</f>
        <v/>
      </c>
      <c r="G2255" s="17" t="str">
        <f>IF($S2255="","",INDEX(Skjermingsrenter!$A$6:$A$35,$C2255))</f>
        <v/>
      </c>
      <c r="H2255" s="18" t="str">
        <f>IF($S2255="","",INDEX(Transjer!$D$6:$D$125,$B2255))</f>
        <v/>
      </c>
      <c r="I2255" s="18" t="str">
        <f>IF($S2255="","",INDEX(Transjer!$E$6:$E$125,$B2255))</f>
        <v/>
      </c>
      <c r="J2255" s="19" t="str">
        <f>IF($S2255="","",INDEX(Skjermingsrenter!$B$6:$B$35,$C2255))</f>
        <v/>
      </c>
      <c r="K2255" s="20" t="str">
        <f t="shared" si="281"/>
        <v/>
      </c>
      <c r="L2255" s="21" t="str">
        <f>IF($S2255="","",IF($G2255&lt;YEAR($F2255),0,$H2255*SUMIFS(Utbytter!$D$6:$D$1005,Utbytter!$A$6:$A$1005,$E2255,Utbytter!$B$6:$B$1005,"&gt;="&amp;$K2255,Utbytter!$B$6:$B$1005,"&lt;="&amp;DATE($G2255,12,31))))</f>
        <v/>
      </c>
      <c r="M2255" s="21" t="str">
        <f t="shared" si="287"/>
        <v/>
      </c>
      <c r="N2255" s="21" t="str">
        <f t="shared" si="282"/>
        <v/>
      </c>
      <c r="O2255" s="21" t="str">
        <f t="shared" si="283"/>
        <v/>
      </c>
      <c r="P2255" s="21" t="str">
        <f t="shared" si="284"/>
        <v/>
      </c>
      <c r="Q2255" s="21" t="str">
        <f t="shared" si="285"/>
        <v/>
      </c>
      <c r="R2255" s="21" t="str">
        <f t="shared" si="286"/>
        <v/>
      </c>
      <c r="S2255" s="7" t="str">
        <f>IF(ROW()-5&lt;=Kontroll!$B$8,1,"")</f>
        <v/>
      </c>
    </row>
    <row r="2256" spans="1:19" x14ac:dyDescent="0.2">
      <c r="A2256" s="7" t="str">
        <f t="shared" si="280"/>
        <v/>
      </c>
      <c r="B2256" s="7" t="str">
        <f>IF($S2256="","",INT(($A2256-1)/Kontroll!$B$6)+1)</f>
        <v/>
      </c>
      <c r="C2256" s="7" t="str">
        <f>IF($S2256="","",MOD($A2256-1,Kontroll!$B$6)+1)</f>
        <v/>
      </c>
      <c r="D2256" s="15" t="str">
        <f>IF($S2256="","",INDEX(Transjer!$A$6:$A$125,$B2256))</f>
        <v/>
      </c>
      <c r="E2256" s="15" t="str">
        <f>IF($S2256="","",INDEX(Transjer!$B$6:$B$125,$B2256))</f>
        <v/>
      </c>
      <c r="F2256" s="16" t="str">
        <f>IF($S2256="","",INDEX(Transjer!$C$6:$C$125,$B2256))</f>
        <v/>
      </c>
      <c r="G2256" s="17" t="str">
        <f>IF($S2256="","",INDEX(Skjermingsrenter!$A$6:$A$35,$C2256))</f>
        <v/>
      </c>
      <c r="H2256" s="18" t="str">
        <f>IF($S2256="","",INDEX(Transjer!$D$6:$D$125,$B2256))</f>
        <v/>
      </c>
      <c r="I2256" s="18" t="str">
        <f>IF($S2256="","",INDEX(Transjer!$E$6:$E$125,$B2256))</f>
        <v/>
      </c>
      <c r="J2256" s="19" t="str">
        <f>IF($S2256="","",INDEX(Skjermingsrenter!$B$6:$B$35,$C2256))</f>
        <v/>
      </c>
      <c r="K2256" s="20" t="str">
        <f t="shared" si="281"/>
        <v/>
      </c>
      <c r="L2256" s="21" t="str">
        <f>IF($S2256="","",IF($G2256&lt;YEAR($F2256),0,$H2256*SUMIFS(Utbytter!$D$6:$D$1005,Utbytter!$A$6:$A$1005,$E2256,Utbytter!$B$6:$B$1005,"&gt;="&amp;$K2256,Utbytter!$B$6:$B$1005,"&lt;="&amp;DATE($G2256,12,31))))</f>
        <v/>
      </c>
      <c r="M2256" s="21" t="str">
        <f t="shared" si="287"/>
        <v/>
      </c>
      <c r="N2256" s="21" t="str">
        <f t="shared" si="282"/>
        <v/>
      </c>
      <c r="O2256" s="21" t="str">
        <f t="shared" si="283"/>
        <v/>
      </c>
      <c r="P2256" s="21" t="str">
        <f t="shared" si="284"/>
        <v/>
      </c>
      <c r="Q2256" s="21" t="str">
        <f t="shared" si="285"/>
        <v/>
      </c>
      <c r="R2256" s="21" t="str">
        <f t="shared" si="286"/>
        <v/>
      </c>
      <c r="S2256" s="7" t="str">
        <f>IF(ROW()-5&lt;=Kontroll!$B$8,1,"")</f>
        <v/>
      </c>
    </row>
    <row r="2257" spans="1:19" x14ac:dyDescent="0.2">
      <c r="A2257" s="7" t="str">
        <f t="shared" si="280"/>
        <v/>
      </c>
      <c r="B2257" s="7" t="str">
        <f>IF($S2257="","",INT(($A2257-1)/Kontroll!$B$6)+1)</f>
        <v/>
      </c>
      <c r="C2257" s="7" t="str">
        <f>IF($S2257="","",MOD($A2257-1,Kontroll!$B$6)+1)</f>
        <v/>
      </c>
      <c r="D2257" s="15" t="str">
        <f>IF($S2257="","",INDEX(Transjer!$A$6:$A$125,$B2257))</f>
        <v/>
      </c>
      <c r="E2257" s="15" t="str">
        <f>IF($S2257="","",INDEX(Transjer!$B$6:$B$125,$B2257))</f>
        <v/>
      </c>
      <c r="F2257" s="16" t="str">
        <f>IF($S2257="","",INDEX(Transjer!$C$6:$C$125,$B2257))</f>
        <v/>
      </c>
      <c r="G2257" s="17" t="str">
        <f>IF($S2257="","",INDEX(Skjermingsrenter!$A$6:$A$35,$C2257))</f>
        <v/>
      </c>
      <c r="H2257" s="18" t="str">
        <f>IF($S2257="","",INDEX(Transjer!$D$6:$D$125,$B2257))</f>
        <v/>
      </c>
      <c r="I2257" s="18" t="str">
        <f>IF($S2257="","",INDEX(Transjer!$E$6:$E$125,$B2257))</f>
        <v/>
      </c>
      <c r="J2257" s="19" t="str">
        <f>IF($S2257="","",INDEX(Skjermingsrenter!$B$6:$B$35,$C2257))</f>
        <v/>
      </c>
      <c r="K2257" s="20" t="str">
        <f t="shared" si="281"/>
        <v/>
      </c>
      <c r="L2257" s="21" t="str">
        <f>IF($S2257="","",IF($G2257&lt;YEAR($F2257),0,$H2257*SUMIFS(Utbytter!$D$6:$D$1005,Utbytter!$A$6:$A$1005,$E2257,Utbytter!$B$6:$B$1005,"&gt;="&amp;$K2257,Utbytter!$B$6:$B$1005,"&lt;="&amp;DATE($G2257,12,31))))</f>
        <v/>
      </c>
      <c r="M2257" s="21" t="str">
        <f t="shared" si="287"/>
        <v/>
      </c>
      <c r="N2257" s="21" t="str">
        <f t="shared" si="282"/>
        <v/>
      </c>
      <c r="O2257" s="21" t="str">
        <f t="shared" si="283"/>
        <v/>
      </c>
      <c r="P2257" s="21" t="str">
        <f t="shared" si="284"/>
        <v/>
      </c>
      <c r="Q2257" s="21" t="str">
        <f t="shared" si="285"/>
        <v/>
      </c>
      <c r="R2257" s="21" t="str">
        <f t="shared" si="286"/>
        <v/>
      </c>
      <c r="S2257" s="7" t="str">
        <f>IF(ROW()-5&lt;=Kontroll!$B$8,1,"")</f>
        <v/>
      </c>
    </row>
    <row r="2258" spans="1:19" x14ac:dyDescent="0.2">
      <c r="A2258" s="7" t="str">
        <f t="shared" si="280"/>
        <v/>
      </c>
      <c r="B2258" s="7" t="str">
        <f>IF($S2258="","",INT(($A2258-1)/Kontroll!$B$6)+1)</f>
        <v/>
      </c>
      <c r="C2258" s="7" t="str">
        <f>IF($S2258="","",MOD($A2258-1,Kontroll!$B$6)+1)</f>
        <v/>
      </c>
      <c r="D2258" s="15" t="str">
        <f>IF($S2258="","",INDEX(Transjer!$A$6:$A$125,$B2258))</f>
        <v/>
      </c>
      <c r="E2258" s="15" t="str">
        <f>IF($S2258="","",INDEX(Transjer!$B$6:$B$125,$B2258))</f>
        <v/>
      </c>
      <c r="F2258" s="16" t="str">
        <f>IF($S2258="","",INDEX(Transjer!$C$6:$C$125,$B2258))</f>
        <v/>
      </c>
      <c r="G2258" s="17" t="str">
        <f>IF($S2258="","",INDEX(Skjermingsrenter!$A$6:$A$35,$C2258))</f>
        <v/>
      </c>
      <c r="H2258" s="18" t="str">
        <f>IF($S2258="","",INDEX(Transjer!$D$6:$D$125,$B2258))</f>
        <v/>
      </c>
      <c r="I2258" s="18" t="str">
        <f>IF($S2258="","",INDEX(Transjer!$E$6:$E$125,$B2258))</f>
        <v/>
      </c>
      <c r="J2258" s="19" t="str">
        <f>IF($S2258="","",INDEX(Skjermingsrenter!$B$6:$B$35,$C2258))</f>
        <v/>
      </c>
      <c r="K2258" s="20" t="str">
        <f t="shared" si="281"/>
        <v/>
      </c>
      <c r="L2258" s="21" t="str">
        <f>IF($S2258="","",IF($G2258&lt;YEAR($F2258),0,$H2258*SUMIFS(Utbytter!$D$6:$D$1005,Utbytter!$A$6:$A$1005,$E2258,Utbytter!$B$6:$B$1005,"&gt;="&amp;$K2258,Utbytter!$B$6:$B$1005,"&lt;="&amp;DATE($G2258,12,31))))</f>
        <v/>
      </c>
      <c r="M2258" s="21" t="str">
        <f t="shared" si="287"/>
        <v/>
      </c>
      <c r="N2258" s="21" t="str">
        <f t="shared" si="282"/>
        <v/>
      </c>
      <c r="O2258" s="21" t="str">
        <f t="shared" si="283"/>
        <v/>
      </c>
      <c r="P2258" s="21" t="str">
        <f t="shared" si="284"/>
        <v/>
      </c>
      <c r="Q2258" s="21" t="str">
        <f t="shared" si="285"/>
        <v/>
      </c>
      <c r="R2258" s="21" t="str">
        <f t="shared" si="286"/>
        <v/>
      </c>
      <c r="S2258" s="7" t="str">
        <f>IF(ROW()-5&lt;=Kontroll!$B$8,1,"")</f>
        <v/>
      </c>
    </row>
    <row r="2259" spans="1:19" x14ac:dyDescent="0.2">
      <c r="A2259" s="7" t="str">
        <f t="shared" si="280"/>
        <v/>
      </c>
      <c r="B2259" s="7" t="str">
        <f>IF($S2259="","",INT(($A2259-1)/Kontroll!$B$6)+1)</f>
        <v/>
      </c>
      <c r="C2259" s="7" t="str">
        <f>IF($S2259="","",MOD($A2259-1,Kontroll!$B$6)+1)</f>
        <v/>
      </c>
      <c r="D2259" s="15" t="str">
        <f>IF($S2259="","",INDEX(Transjer!$A$6:$A$125,$B2259))</f>
        <v/>
      </c>
      <c r="E2259" s="15" t="str">
        <f>IF($S2259="","",INDEX(Transjer!$B$6:$B$125,$B2259))</f>
        <v/>
      </c>
      <c r="F2259" s="16" t="str">
        <f>IF($S2259="","",INDEX(Transjer!$C$6:$C$125,$B2259))</f>
        <v/>
      </c>
      <c r="G2259" s="17" t="str">
        <f>IF($S2259="","",INDEX(Skjermingsrenter!$A$6:$A$35,$C2259))</f>
        <v/>
      </c>
      <c r="H2259" s="18" t="str">
        <f>IF($S2259="","",INDEX(Transjer!$D$6:$D$125,$B2259))</f>
        <v/>
      </c>
      <c r="I2259" s="18" t="str">
        <f>IF($S2259="","",INDEX(Transjer!$E$6:$E$125,$B2259))</f>
        <v/>
      </c>
      <c r="J2259" s="19" t="str">
        <f>IF($S2259="","",INDEX(Skjermingsrenter!$B$6:$B$35,$C2259))</f>
        <v/>
      </c>
      <c r="K2259" s="20" t="str">
        <f t="shared" si="281"/>
        <v/>
      </c>
      <c r="L2259" s="21" t="str">
        <f>IF($S2259="","",IF($G2259&lt;YEAR($F2259),0,$H2259*SUMIFS(Utbytter!$D$6:$D$1005,Utbytter!$A$6:$A$1005,$E2259,Utbytter!$B$6:$B$1005,"&gt;="&amp;$K2259,Utbytter!$B$6:$B$1005,"&lt;="&amp;DATE($G2259,12,31))))</f>
        <v/>
      </c>
      <c r="M2259" s="21" t="str">
        <f t="shared" si="287"/>
        <v/>
      </c>
      <c r="N2259" s="21" t="str">
        <f t="shared" si="282"/>
        <v/>
      </c>
      <c r="O2259" s="21" t="str">
        <f t="shared" si="283"/>
        <v/>
      </c>
      <c r="P2259" s="21" t="str">
        <f t="shared" si="284"/>
        <v/>
      </c>
      <c r="Q2259" s="21" t="str">
        <f t="shared" si="285"/>
        <v/>
      </c>
      <c r="R2259" s="21" t="str">
        <f t="shared" si="286"/>
        <v/>
      </c>
      <c r="S2259" s="7" t="str">
        <f>IF(ROW()-5&lt;=Kontroll!$B$8,1,"")</f>
        <v/>
      </c>
    </row>
    <row r="2260" spans="1:19" x14ac:dyDescent="0.2">
      <c r="A2260" s="7" t="str">
        <f t="shared" si="280"/>
        <v/>
      </c>
      <c r="B2260" s="7" t="str">
        <f>IF($S2260="","",INT(($A2260-1)/Kontroll!$B$6)+1)</f>
        <v/>
      </c>
      <c r="C2260" s="7" t="str">
        <f>IF($S2260="","",MOD($A2260-1,Kontroll!$B$6)+1)</f>
        <v/>
      </c>
      <c r="D2260" s="15" t="str">
        <f>IF($S2260="","",INDEX(Transjer!$A$6:$A$125,$B2260))</f>
        <v/>
      </c>
      <c r="E2260" s="15" t="str">
        <f>IF($S2260="","",INDEX(Transjer!$B$6:$B$125,$B2260))</f>
        <v/>
      </c>
      <c r="F2260" s="16" t="str">
        <f>IF($S2260="","",INDEX(Transjer!$C$6:$C$125,$B2260))</f>
        <v/>
      </c>
      <c r="G2260" s="17" t="str">
        <f>IF($S2260="","",INDEX(Skjermingsrenter!$A$6:$A$35,$C2260))</f>
        <v/>
      </c>
      <c r="H2260" s="18" t="str">
        <f>IF($S2260="","",INDEX(Transjer!$D$6:$D$125,$B2260))</f>
        <v/>
      </c>
      <c r="I2260" s="18" t="str">
        <f>IF($S2260="","",INDEX(Transjer!$E$6:$E$125,$B2260))</f>
        <v/>
      </c>
      <c r="J2260" s="19" t="str">
        <f>IF($S2260="","",INDEX(Skjermingsrenter!$B$6:$B$35,$C2260))</f>
        <v/>
      </c>
      <c r="K2260" s="20" t="str">
        <f t="shared" si="281"/>
        <v/>
      </c>
      <c r="L2260" s="21" t="str">
        <f>IF($S2260="","",IF($G2260&lt;YEAR($F2260),0,$H2260*SUMIFS(Utbytter!$D$6:$D$1005,Utbytter!$A$6:$A$1005,$E2260,Utbytter!$B$6:$B$1005,"&gt;="&amp;$K2260,Utbytter!$B$6:$B$1005,"&lt;="&amp;DATE($G2260,12,31))))</f>
        <v/>
      </c>
      <c r="M2260" s="21" t="str">
        <f t="shared" si="287"/>
        <v/>
      </c>
      <c r="N2260" s="21" t="str">
        <f t="shared" si="282"/>
        <v/>
      </c>
      <c r="O2260" s="21" t="str">
        <f t="shared" si="283"/>
        <v/>
      </c>
      <c r="P2260" s="21" t="str">
        <f t="shared" si="284"/>
        <v/>
      </c>
      <c r="Q2260" s="21" t="str">
        <f t="shared" si="285"/>
        <v/>
      </c>
      <c r="R2260" s="21" t="str">
        <f t="shared" si="286"/>
        <v/>
      </c>
      <c r="S2260" s="7" t="str">
        <f>IF(ROW()-5&lt;=Kontroll!$B$8,1,"")</f>
        <v/>
      </c>
    </row>
    <row r="2261" spans="1:19" x14ac:dyDescent="0.2">
      <c r="A2261" s="7" t="str">
        <f t="shared" si="280"/>
        <v/>
      </c>
      <c r="B2261" s="7" t="str">
        <f>IF($S2261="","",INT(($A2261-1)/Kontroll!$B$6)+1)</f>
        <v/>
      </c>
      <c r="C2261" s="7" t="str">
        <f>IF($S2261="","",MOD($A2261-1,Kontroll!$B$6)+1)</f>
        <v/>
      </c>
      <c r="D2261" s="15" t="str">
        <f>IF($S2261="","",INDEX(Transjer!$A$6:$A$125,$B2261))</f>
        <v/>
      </c>
      <c r="E2261" s="15" t="str">
        <f>IF($S2261="","",INDEX(Transjer!$B$6:$B$125,$B2261))</f>
        <v/>
      </c>
      <c r="F2261" s="16" t="str">
        <f>IF($S2261="","",INDEX(Transjer!$C$6:$C$125,$B2261))</f>
        <v/>
      </c>
      <c r="G2261" s="17" t="str">
        <f>IF($S2261="","",INDEX(Skjermingsrenter!$A$6:$A$35,$C2261))</f>
        <v/>
      </c>
      <c r="H2261" s="18" t="str">
        <f>IF($S2261="","",INDEX(Transjer!$D$6:$D$125,$B2261))</f>
        <v/>
      </c>
      <c r="I2261" s="18" t="str">
        <f>IF($S2261="","",INDEX(Transjer!$E$6:$E$125,$B2261))</f>
        <v/>
      </c>
      <c r="J2261" s="19" t="str">
        <f>IF($S2261="","",INDEX(Skjermingsrenter!$B$6:$B$35,$C2261))</f>
        <v/>
      </c>
      <c r="K2261" s="20" t="str">
        <f t="shared" si="281"/>
        <v/>
      </c>
      <c r="L2261" s="21" t="str">
        <f>IF($S2261="","",IF($G2261&lt;YEAR($F2261),0,$H2261*SUMIFS(Utbytter!$D$6:$D$1005,Utbytter!$A$6:$A$1005,$E2261,Utbytter!$B$6:$B$1005,"&gt;="&amp;$K2261,Utbytter!$B$6:$B$1005,"&lt;="&amp;DATE($G2261,12,31))))</f>
        <v/>
      </c>
      <c r="M2261" s="21" t="str">
        <f t="shared" si="287"/>
        <v/>
      </c>
      <c r="N2261" s="21" t="str">
        <f t="shared" si="282"/>
        <v/>
      </c>
      <c r="O2261" s="21" t="str">
        <f t="shared" si="283"/>
        <v/>
      </c>
      <c r="P2261" s="21" t="str">
        <f t="shared" si="284"/>
        <v/>
      </c>
      <c r="Q2261" s="21" t="str">
        <f t="shared" si="285"/>
        <v/>
      </c>
      <c r="R2261" s="21" t="str">
        <f t="shared" si="286"/>
        <v/>
      </c>
      <c r="S2261" s="7" t="str">
        <f>IF(ROW()-5&lt;=Kontroll!$B$8,1,"")</f>
        <v/>
      </c>
    </row>
    <row r="2262" spans="1:19" x14ac:dyDescent="0.2">
      <c r="A2262" s="7" t="str">
        <f t="shared" si="280"/>
        <v/>
      </c>
      <c r="B2262" s="7" t="str">
        <f>IF($S2262="","",INT(($A2262-1)/Kontroll!$B$6)+1)</f>
        <v/>
      </c>
      <c r="C2262" s="7" t="str">
        <f>IF($S2262="","",MOD($A2262-1,Kontroll!$B$6)+1)</f>
        <v/>
      </c>
      <c r="D2262" s="15" t="str">
        <f>IF($S2262="","",INDEX(Transjer!$A$6:$A$125,$B2262))</f>
        <v/>
      </c>
      <c r="E2262" s="15" t="str">
        <f>IF($S2262="","",INDEX(Transjer!$B$6:$B$125,$B2262))</f>
        <v/>
      </c>
      <c r="F2262" s="16" t="str">
        <f>IF($S2262="","",INDEX(Transjer!$C$6:$C$125,$B2262))</f>
        <v/>
      </c>
      <c r="G2262" s="17" t="str">
        <f>IF($S2262="","",INDEX(Skjermingsrenter!$A$6:$A$35,$C2262))</f>
        <v/>
      </c>
      <c r="H2262" s="18" t="str">
        <f>IF($S2262="","",INDEX(Transjer!$D$6:$D$125,$B2262))</f>
        <v/>
      </c>
      <c r="I2262" s="18" t="str">
        <f>IF($S2262="","",INDEX(Transjer!$E$6:$E$125,$B2262))</f>
        <v/>
      </c>
      <c r="J2262" s="19" t="str">
        <f>IF($S2262="","",INDEX(Skjermingsrenter!$B$6:$B$35,$C2262))</f>
        <v/>
      </c>
      <c r="K2262" s="20" t="str">
        <f t="shared" si="281"/>
        <v/>
      </c>
      <c r="L2262" s="21" t="str">
        <f>IF($S2262="","",IF($G2262&lt;YEAR($F2262),0,$H2262*SUMIFS(Utbytter!$D$6:$D$1005,Utbytter!$A$6:$A$1005,$E2262,Utbytter!$B$6:$B$1005,"&gt;="&amp;$K2262,Utbytter!$B$6:$B$1005,"&lt;="&amp;DATE($G2262,12,31))))</f>
        <v/>
      </c>
      <c r="M2262" s="21" t="str">
        <f t="shared" si="287"/>
        <v/>
      </c>
      <c r="N2262" s="21" t="str">
        <f t="shared" si="282"/>
        <v/>
      </c>
      <c r="O2262" s="21" t="str">
        <f t="shared" si="283"/>
        <v/>
      </c>
      <c r="P2262" s="21" t="str">
        <f t="shared" si="284"/>
        <v/>
      </c>
      <c r="Q2262" s="21" t="str">
        <f t="shared" si="285"/>
        <v/>
      </c>
      <c r="R2262" s="21" t="str">
        <f t="shared" si="286"/>
        <v/>
      </c>
      <c r="S2262" s="7" t="str">
        <f>IF(ROW()-5&lt;=Kontroll!$B$8,1,"")</f>
        <v/>
      </c>
    </row>
    <row r="2263" spans="1:19" x14ac:dyDescent="0.2">
      <c r="A2263" s="7" t="str">
        <f t="shared" si="280"/>
        <v/>
      </c>
      <c r="B2263" s="7" t="str">
        <f>IF($S2263="","",INT(($A2263-1)/Kontroll!$B$6)+1)</f>
        <v/>
      </c>
      <c r="C2263" s="7" t="str">
        <f>IF($S2263="","",MOD($A2263-1,Kontroll!$B$6)+1)</f>
        <v/>
      </c>
      <c r="D2263" s="15" t="str">
        <f>IF($S2263="","",INDEX(Transjer!$A$6:$A$125,$B2263))</f>
        <v/>
      </c>
      <c r="E2263" s="15" t="str">
        <f>IF($S2263="","",INDEX(Transjer!$B$6:$B$125,$B2263))</f>
        <v/>
      </c>
      <c r="F2263" s="16" t="str">
        <f>IF($S2263="","",INDEX(Transjer!$C$6:$C$125,$B2263))</f>
        <v/>
      </c>
      <c r="G2263" s="17" t="str">
        <f>IF($S2263="","",INDEX(Skjermingsrenter!$A$6:$A$35,$C2263))</f>
        <v/>
      </c>
      <c r="H2263" s="18" t="str">
        <f>IF($S2263="","",INDEX(Transjer!$D$6:$D$125,$B2263))</f>
        <v/>
      </c>
      <c r="I2263" s="18" t="str">
        <f>IF($S2263="","",INDEX(Transjer!$E$6:$E$125,$B2263))</f>
        <v/>
      </c>
      <c r="J2263" s="19" t="str">
        <f>IF($S2263="","",INDEX(Skjermingsrenter!$B$6:$B$35,$C2263))</f>
        <v/>
      </c>
      <c r="K2263" s="20" t="str">
        <f t="shared" si="281"/>
        <v/>
      </c>
      <c r="L2263" s="21" t="str">
        <f>IF($S2263="","",IF($G2263&lt;YEAR($F2263),0,$H2263*SUMIFS(Utbytter!$D$6:$D$1005,Utbytter!$A$6:$A$1005,$E2263,Utbytter!$B$6:$B$1005,"&gt;="&amp;$K2263,Utbytter!$B$6:$B$1005,"&lt;="&amp;DATE($G2263,12,31))))</f>
        <v/>
      </c>
      <c r="M2263" s="21" t="str">
        <f t="shared" si="287"/>
        <v/>
      </c>
      <c r="N2263" s="21" t="str">
        <f t="shared" si="282"/>
        <v/>
      </c>
      <c r="O2263" s="21" t="str">
        <f t="shared" si="283"/>
        <v/>
      </c>
      <c r="P2263" s="21" t="str">
        <f t="shared" si="284"/>
        <v/>
      </c>
      <c r="Q2263" s="21" t="str">
        <f t="shared" si="285"/>
        <v/>
      </c>
      <c r="R2263" s="21" t="str">
        <f t="shared" si="286"/>
        <v/>
      </c>
      <c r="S2263" s="7" t="str">
        <f>IF(ROW()-5&lt;=Kontroll!$B$8,1,"")</f>
        <v/>
      </c>
    </row>
    <row r="2264" spans="1:19" x14ac:dyDescent="0.2">
      <c r="A2264" s="7" t="str">
        <f t="shared" si="280"/>
        <v/>
      </c>
      <c r="B2264" s="7" t="str">
        <f>IF($S2264="","",INT(($A2264-1)/Kontroll!$B$6)+1)</f>
        <v/>
      </c>
      <c r="C2264" s="7" t="str">
        <f>IF($S2264="","",MOD($A2264-1,Kontroll!$B$6)+1)</f>
        <v/>
      </c>
      <c r="D2264" s="15" t="str">
        <f>IF($S2264="","",INDEX(Transjer!$A$6:$A$125,$B2264))</f>
        <v/>
      </c>
      <c r="E2264" s="15" t="str">
        <f>IF($S2264="","",INDEX(Transjer!$B$6:$B$125,$B2264))</f>
        <v/>
      </c>
      <c r="F2264" s="16" t="str">
        <f>IF($S2264="","",INDEX(Transjer!$C$6:$C$125,$B2264))</f>
        <v/>
      </c>
      <c r="G2264" s="17" t="str">
        <f>IF($S2264="","",INDEX(Skjermingsrenter!$A$6:$A$35,$C2264))</f>
        <v/>
      </c>
      <c r="H2264" s="18" t="str">
        <f>IF($S2264="","",INDEX(Transjer!$D$6:$D$125,$B2264))</f>
        <v/>
      </c>
      <c r="I2264" s="18" t="str">
        <f>IF($S2264="","",INDEX(Transjer!$E$6:$E$125,$B2264))</f>
        <v/>
      </c>
      <c r="J2264" s="19" t="str">
        <f>IF($S2264="","",INDEX(Skjermingsrenter!$B$6:$B$35,$C2264))</f>
        <v/>
      </c>
      <c r="K2264" s="20" t="str">
        <f t="shared" si="281"/>
        <v/>
      </c>
      <c r="L2264" s="21" t="str">
        <f>IF($S2264="","",IF($G2264&lt;YEAR($F2264),0,$H2264*SUMIFS(Utbytter!$D$6:$D$1005,Utbytter!$A$6:$A$1005,$E2264,Utbytter!$B$6:$B$1005,"&gt;="&amp;$K2264,Utbytter!$B$6:$B$1005,"&lt;="&amp;DATE($G2264,12,31))))</f>
        <v/>
      </c>
      <c r="M2264" s="21" t="str">
        <f t="shared" si="287"/>
        <v/>
      </c>
      <c r="N2264" s="21" t="str">
        <f t="shared" si="282"/>
        <v/>
      </c>
      <c r="O2264" s="21" t="str">
        <f t="shared" si="283"/>
        <v/>
      </c>
      <c r="P2264" s="21" t="str">
        <f t="shared" si="284"/>
        <v/>
      </c>
      <c r="Q2264" s="21" t="str">
        <f t="shared" si="285"/>
        <v/>
      </c>
      <c r="R2264" s="21" t="str">
        <f t="shared" si="286"/>
        <v/>
      </c>
      <c r="S2264" s="7" t="str">
        <f>IF(ROW()-5&lt;=Kontroll!$B$8,1,"")</f>
        <v/>
      </c>
    </row>
    <row r="2265" spans="1:19" x14ac:dyDescent="0.2">
      <c r="A2265" s="7" t="str">
        <f t="shared" si="280"/>
        <v/>
      </c>
      <c r="B2265" s="7" t="str">
        <f>IF($S2265="","",INT(($A2265-1)/Kontroll!$B$6)+1)</f>
        <v/>
      </c>
      <c r="C2265" s="7" t="str">
        <f>IF($S2265="","",MOD($A2265-1,Kontroll!$B$6)+1)</f>
        <v/>
      </c>
      <c r="D2265" s="15" t="str">
        <f>IF($S2265="","",INDEX(Transjer!$A$6:$A$125,$B2265))</f>
        <v/>
      </c>
      <c r="E2265" s="15" t="str">
        <f>IF($S2265="","",INDEX(Transjer!$B$6:$B$125,$B2265))</f>
        <v/>
      </c>
      <c r="F2265" s="16" t="str">
        <f>IF($S2265="","",INDEX(Transjer!$C$6:$C$125,$B2265))</f>
        <v/>
      </c>
      <c r="G2265" s="17" t="str">
        <f>IF($S2265="","",INDEX(Skjermingsrenter!$A$6:$A$35,$C2265))</f>
        <v/>
      </c>
      <c r="H2265" s="18" t="str">
        <f>IF($S2265="","",INDEX(Transjer!$D$6:$D$125,$B2265))</f>
        <v/>
      </c>
      <c r="I2265" s="18" t="str">
        <f>IF($S2265="","",INDEX(Transjer!$E$6:$E$125,$B2265))</f>
        <v/>
      </c>
      <c r="J2265" s="19" t="str">
        <f>IF($S2265="","",INDEX(Skjermingsrenter!$B$6:$B$35,$C2265))</f>
        <v/>
      </c>
      <c r="K2265" s="20" t="str">
        <f t="shared" si="281"/>
        <v/>
      </c>
      <c r="L2265" s="21" t="str">
        <f>IF($S2265="","",IF($G2265&lt;YEAR($F2265),0,$H2265*SUMIFS(Utbytter!$D$6:$D$1005,Utbytter!$A$6:$A$1005,$E2265,Utbytter!$B$6:$B$1005,"&gt;="&amp;$K2265,Utbytter!$B$6:$B$1005,"&lt;="&amp;DATE($G2265,12,31))))</f>
        <v/>
      </c>
      <c r="M2265" s="21" t="str">
        <f t="shared" si="287"/>
        <v/>
      </c>
      <c r="N2265" s="21" t="str">
        <f t="shared" si="282"/>
        <v/>
      </c>
      <c r="O2265" s="21" t="str">
        <f t="shared" si="283"/>
        <v/>
      </c>
      <c r="P2265" s="21" t="str">
        <f t="shared" si="284"/>
        <v/>
      </c>
      <c r="Q2265" s="21" t="str">
        <f t="shared" si="285"/>
        <v/>
      </c>
      <c r="R2265" s="21" t="str">
        <f t="shared" si="286"/>
        <v/>
      </c>
      <c r="S2265" s="7" t="str">
        <f>IF(ROW()-5&lt;=Kontroll!$B$8,1,"")</f>
        <v/>
      </c>
    </row>
    <row r="2266" spans="1:19" x14ac:dyDescent="0.2">
      <c r="A2266" s="7" t="str">
        <f t="shared" si="280"/>
        <v/>
      </c>
      <c r="B2266" s="7" t="str">
        <f>IF($S2266="","",INT(($A2266-1)/Kontroll!$B$6)+1)</f>
        <v/>
      </c>
      <c r="C2266" s="7" t="str">
        <f>IF($S2266="","",MOD($A2266-1,Kontroll!$B$6)+1)</f>
        <v/>
      </c>
      <c r="D2266" s="15" t="str">
        <f>IF($S2266="","",INDEX(Transjer!$A$6:$A$125,$B2266))</f>
        <v/>
      </c>
      <c r="E2266" s="15" t="str">
        <f>IF($S2266="","",INDEX(Transjer!$B$6:$B$125,$B2266))</f>
        <v/>
      </c>
      <c r="F2266" s="16" t="str">
        <f>IF($S2266="","",INDEX(Transjer!$C$6:$C$125,$B2266))</f>
        <v/>
      </c>
      <c r="G2266" s="17" t="str">
        <f>IF($S2266="","",INDEX(Skjermingsrenter!$A$6:$A$35,$C2266))</f>
        <v/>
      </c>
      <c r="H2266" s="18" t="str">
        <f>IF($S2266="","",INDEX(Transjer!$D$6:$D$125,$B2266))</f>
        <v/>
      </c>
      <c r="I2266" s="18" t="str">
        <f>IF($S2266="","",INDEX(Transjer!$E$6:$E$125,$B2266))</f>
        <v/>
      </c>
      <c r="J2266" s="19" t="str">
        <f>IF($S2266="","",INDEX(Skjermingsrenter!$B$6:$B$35,$C2266))</f>
        <v/>
      </c>
      <c r="K2266" s="20" t="str">
        <f t="shared" si="281"/>
        <v/>
      </c>
      <c r="L2266" s="21" t="str">
        <f>IF($S2266="","",IF($G2266&lt;YEAR($F2266),0,$H2266*SUMIFS(Utbytter!$D$6:$D$1005,Utbytter!$A$6:$A$1005,$E2266,Utbytter!$B$6:$B$1005,"&gt;="&amp;$K2266,Utbytter!$B$6:$B$1005,"&lt;="&amp;DATE($G2266,12,31))))</f>
        <v/>
      </c>
      <c r="M2266" s="21" t="str">
        <f t="shared" si="287"/>
        <v/>
      </c>
      <c r="N2266" s="21" t="str">
        <f t="shared" si="282"/>
        <v/>
      </c>
      <c r="O2266" s="21" t="str">
        <f t="shared" si="283"/>
        <v/>
      </c>
      <c r="P2266" s="21" t="str">
        <f t="shared" si="284"/>
        <v/>
      </c>
      <c r="Q2266" s="21" t="str">
        <f t="shared" si="285"/>
        <v/>
      </c>
      <c r="R2266" s="21" t="str">
        <f t="shared" si="286"/>
        <v/>
      </c>
      <c r="S2266" s="7" t="str">
        <f>IF(ROW()-5&lt;=Kontroll!$B$8,1,"")</f>
        <v/>
      </c>
    </row>
    <row r="2267" spans="1:19" x14ac:dyDescent="0.2">
      <c r="A2267" s="7" t="str">
        <f t="shared" si="280"/>
        <v/>
      </c>
      <c r="B2267" s="7" t="str">
        <f>IF($S2267="","",INT(($A2267-1)/Kontroll!$B$6)+1)</f>
        <v/>
      </c>
      <c r="C2267" s="7" t="str">
        <f>IF($S2267="","",MOD($A2267-1,Kontroll!$B$6)+1)</f>
        <v/>
      </c>
      <c r="D2267" s="15" t="str">
        <f>IF($S2267="","",INDEX(Transjer!$A$6:$A$125,$B2267))</f>
        <v/>
      </c>
      <c r="E2267" s="15" t="str">
        <f>IF($S2267="","",INDEX(Transjer!$B$6:$B$125,$B2267))</f>
        <v/>
      </c>
      <c r="F2267" s="16" t="str">
        <f>IF($S2267="","",INDEX(Transjer!$C$6:$C$125,$B2267))</f>
        <v/>
      </c>
      <c r="G2267" s="17" t="str">
        <f>IF($S2267="","",INDEX(Skjermingsrenter!$A$6:$A$35,$C2267))</f>
        <v/>
      </c>
      <c r="H2267" s="18" t="str">
        <f>IF($S2267="","",INDEX(Transjer!$D$6:$D$125,$B2267))</f>
        <v/>
      </c>
      <c r="I2267" s="18" t="str">
        <f>IF($S2267="","",INDEX(Transjer!$E$6:$E$125,$B2267))</f>
        <v/>
      </c>
      <c r="J2267" s="19" t="str">
        <f>IF($S2267="","",INDEX(Skjermingsrenter!$B$6:$B$35,$C2267))</f>
        <v/>
      </c>
      <c r="K2267" s="20" t="str">
        <f t="shared" si="281"/>
        <v/>
      </c>
      <c r="L2267" s="21" t="str">
        <f>IF($S2267="","",IF($G2267&lt;YEAR($F2267),0,$H2267*SUMIFS(Utbytter!$D$6:$D$1005,Utbytter!$A$6:$A$1005,$E2267,Utbytter!$B$6:$B$1005,"&gt;="&amp;$K2267,Utbytter!$B$6:$B$1005,"&lt;="&amp;DATE($G2267,12,31))))</f>
        <v/>
      </c>
      <c r="M2267" s="21" t="str">
        <f t="shared" si="287"/>
        <v/>
      </c>
      <c r="N2267" s="21" t="str">
        <f t="shared" si="282"/>
        <v/>
      </c>
      <c r="O2267" s="21" t="str">
        <f t="shared" si="283"/>
        <v/>
      </c>
      <c r="P2267" s="21" t="str">
        <f t="shared" si="284"/>
        <v/>
      </c>
      <c r="Q2267" s="21" t="str">
        <f t="shared" si="285"/>
        <v/>
      </c>
      <c r="R2267" s="21" t="str">
        <f t="shared" si="286"/>
        <v/>
      </c>
      <c r="S2267" s="7" t="str">
        <f>IF(ROW()-5&lt;=Kontroll!$B$8,1,"")</f>
        <v/>
      </c>
    </row>
    <row r="2268" spans="1:19" x14ac:dyDescent="0.2">
      <c r="A2268" s="7" t="str">
        <f t="shared" si="280"/>
        <v/>
      </c>
      <c r="B2268" s="7" t="str">
        <f>IF($S2268="","",INT(($A2268-1)/Kontroll!$B$6)+1)</f>
        <v/>
      </c>
      <c r="C2268" s="7" t="str">
        <f>IF($S2268="","",MOD($A2268-1,Kontroll!$B$6)+1)</f>
        <v/>
      </c>
      <c r="D2268" s="15" t="str">
        <f>IF($S2268="","",INDEX(Transjer!$A$6:$A$125,$B2268))</f>
        <v/>
      </c>
      <c r="E2268" s="15" t="str">
        <f>IF($S2268="","",INDEX(Transjer!$B$6:$B$125,$B2268))</f>
        <v/>
      </c>
      <c r="F2268" s="16" t="str">
        <f>IF($S2268="","",INDEX(Transjer!$C$6:$C$125,$B2268))</f>
        <v/>
      </c>
      <c r="G2268" s="17" t="str">
        <f>IF($S2268="","",INDEX(Skjermingsrenter!$A$6:$A$35,$C2268))</f>
        <v/>
      </c>
      <c r="H2268" s="18" t="str">
        <f>IF($S2268="","",INDEX(Transjer!$D$6:$D$125,$B2268))</f>
        <v/>
      </c>
      <c r="I2268" s="18" t="str">
        <f>IF($S2268="","",INDEX(Transjer!$E$6:$E$125,$B2268))</f>
        <v/>
      </c>
      <c r="J2268" s="19" t="str">
        <f>IF($S2268="","",INDEX(Skjermingsrenter!$B$6:$B$35,$C2268))</f>
        <v/>
      </c>
      <c r="K2268" s="20" t="str">
        <f t="shared" si="281"/>
        <v/>
      </c>
      <c r="L2268" s="21" t="str">
        <f>IF($S2268="","",IF($G2268&lt;YEAR($F2268),0,$H2268*SUMIFS(Utbytter!$D$6:$D$1005,Utbytter!$A$6:$A$1005,$E2268,Utbytter!$B$6:$B$1005,"&gt;="&amp;$K2268,Utbytter!$B$6:$B$1005,"&lt;="&amp;DATE($G2268,12,31))))</f>
        <v/>
      </c>
      <c r="M2268" s="21" t="str">
        <f t="shared" si="287"/>
        <v/>
      </c>
      <c r="N2268" s="21" t="str">
        <f t="shared" si="282"/>
        <v/>
      </c>
      <c r="O2268" s="21" t="str">
        <f t="shared" si="283"/>
        <v/>
      </c>
      <c r="P2268" s="21" t="str">
        <f t="shared" si="284"/>
        <v/>
      </c>
      <c r="Q2268" s="21" t="str">
        <f t="shared" si="285"/>
        <v/>
      </c>
      <c r="R2268" s="21" t="str">
        <f t="shared" si="286"/>
        <v/>
      </c>
      <c r="S2268" s="7" t="str">
        <f>IF(ROW()-5&lt;=Kontroll!$B$8,1,"")</f>
        <v/>
      </c>
    </row>
    <row r="2269" spans="1:19" x14ac:dyDescent="0.2">
      <c r="A2269" s="7" t="str">
        <f t="shared" si="280"/>
        <v/>
      </c>
      <c r="B2269" s="7" t="str">
        <f>IF($S2269="","",INT(($A2269-1)/Kontroll!$B$6)+1)</f>
        <v/>
      </c>
      <c r="C2269" s="7" t="str">
        <f>IF($S2269="","",MOD($A2269-1,Kontroll!$B$6)+1)</f>
        <v/>
      </c>
      <c r="D2269" s="15" t="str">
        <f>IF($S2269="","",INDEX(Transjer!$A$6:$A$125,$B2269))</f>
        <v/>
      </c>
      <c r="E2269" s="15" t="str">
        <f>IF($S2269="","",INDEX(Transjer!$B$6:$B$125,$B2269))</f>
        <v/>
      </c>
      <c r="F2269" s="16" t="str">
        <f>IF($S2269="","",INDEX(Transjer!$C$6:$C$125,$B2269))</f>
        <v/>
      </c>
      <c r="G2269" s="17" t="str">
        <f>IF($S2269="","",INDEX(Skjermingsrenter!$A$6:$A$35,$C2269))</f>
        <v/>
      </c>
      <c r="H2269" s="18" t="str">
        <f>IF($S2269="","",INDEX(Transjer!$D$6:$D$125,$B2269))</f>
        <v/>
      </c>
      <c r="I2269" s="18" t="str">
        <f>IF($S2269="","",INDEX(Transjer!$E$6:$E$125,$B2269))</f>
        <v/>
      </c>
      <c r="J2269" s="19" t="str">
        <f>IF($S2269="","",INDEX(Skjermingsrenter!$B$6:$B$35,$C2269))</f>
        <v/>
      </c>
      <c r="K2269" s="20" t="str">
        <f t="shared" si="281"/>
        <v/>
      </c>
      <c r="L2269" s="21" t="str">
        <f>IF($S2269="","",IF($G2269&lt;YEAR($F2269),0,$H2269*SUMIFS(Utbytter!$D$6:$D$1005,Utbytter!$A$6:$A$1005,$E2269,Utbytter!$B$6:$B$1005,"&gt;="&amp;$K2269,Utbytter!$B$6:$B$1005,"&lt;="&amp;DATE($G2269,12,31))))</f>
        <v/>
      </c>
      <c r="M2269" s="21" t="str">
        <f t="shared" si="287"/>
        <v/>
      </c>
      <c r="N2269" s="21" t="str">
        <f t="shared" si="282"/>
        <v/>
      </c>
      <c r="O2269" s="21" t="str">
        <f t="shared" si="283"/>
        <v/>
      </c>
      <c r="P2269" s="21" t="str">
        <f t="shared" si="284"/>
        <v/>
      </c>
      <c r="Q2269" s="21" t="str">
        <f t="shared" si="285"/>
        <v/>
      </c>
      <c r="R2269" s="21" t="str">
        <f t="shared" si="286"/>
        <v/>
      </c>
      <c r="S2269" s="7" t="str">
        <f>IF(ROW()-5&lt;=Kontroll!$B$8,1,"")</f>
        <v/>
      </c>
    </row>
    <row r="2270" spans="1:19" x14ac:dyDescent="0.2">
      <c r="A2270" s="7" t="str">
        <f t="shared" si="280"/>
        <v/>
      </c>
      <c r="B2270" s="7" t="str">
        <f>IF($S2270="","",INT(($A2270-1)/Kontroll!$B$6)+1)</f>
        <v/>
      </c>
      <c r="C2270" s="7" t="str">
        <f>IF($S2270="","",MOD($A2270-1,Kontroll!$B$6)+1)</f>
        <v/>
      </c>
      <c r="D2270" s="15" t="str">
        <f>IF($S2270="","",INDEX(Transjer!$A$6:$A$125,$B2270))</f>
        <v/>
      </c>
      <c r="E2270" s="15" t="str">
        <f>IF($S2270="","",INDEX(Transjer!$B$6:$B$125,$B2270))</f>
        <v/>
      </c>
      <c r="F2270" s="16" t="str">
        <f>IF($S2270="","",INDEX(Transjer!$C$6:$C$125,$B2270))</f>
        <v/>
      </c>
      <c r="G2270" s="17" t="str">
        <f>IF($S2270="","",INDEX(Skjermingsrenter!$A$6:$A$35,$C2270))</f>
        <v/>
      </c>
      <c r="H2270" s="18" t="str">
        <f>IF($S2270="","",INDEX(Transjer!$D$6:$D$125,$B2270))</f>
        <v/>
      </c>
      <c r="I2270" s="18" t="str">
        <f>IF($S2270="","",INDEX(Transjer!$E$6:$E$125,$B2270))</f>
        <v/>
      </c>
      <c r="J2270" s="19" t="str">
        <f>IF($S2270="","",INDEX(Skjermingsrenter!$B$6:$B$35,$C2270))</f>
        <v/>
      </c>
      <c r="K2270" s="20" t="str">
        <f t="shared" si="281"/>
        <v/>
      </c>
      <c r="L2270" s="21" t="str">
        <f>IF($S2270="","",IF($G2270&lt;YEAR($F2270),0,$H2270*SUMIFS(Utbytter!$D$6:$D$1005,Utbytter!$A$6:$A$1005,$E2270,Utbytter!$B$6:$B$1005,"&gt;="&amp;$K2270,Utbytter!$B$6:$B$1005,"&lt;="&amp;DATE($G2270,12,31))))</f>
        <v/>
      </c>
      <c r="M2270" s="21" t="str">
        <f t="shared" si="287"/>
        <v/>
      </c>
      <c r="N2270" s="21" t="str">
        <f t="shared" si="282"/>
        <v/>
      </c>
      <c r="O2270" s="21" t="str">
        <f t="shared" si="283"/>
        <v/>
      </c>
      <c r="P2270" s="21" t="str">
        <f t="shared" si="284"/>
        <v/>
      </c>
      <c r="Q2270" s="21" t="str">
        <f t="shared" si="285"/>
        <v/>
      </c>
      <c r="R2270" s="21" t="str">
        <f t="shared" si="286"/>
        <v/>
      </c>
      <c r="S2270" s="7" t="str">
        <f>IF(ROW()-5&lt;=Kontroll!$B$8,1,"")</f>
        <v/>
      </c>
    </row>
    <row r="2271" spans="1:19" x14ac:dyDescent="0.2">
      <c r="A2271" s="7" t="str">
        <f t="shared" si="280"/>
        <v/>
      </c>
      <c r="B2271" s="7" t="str">
        <f>IF($S2271="","",INT(($A2271-1)/Kontroll!$B$6)+1)</f>
        <v/>
      </c>
      <c r="C2271" s="7" t="str">
        <f>IF($S2271="","",MOD($A2271-1,Kontroll!$B$6)+1)</f>
        <v/>
      </c>
      <c r="D2271" s="15" t="str">
        <f>IF($S2271="","",INDEX(Transjer!$A$6:$A$125,$B2271))</f>
        <v/>
      </c>
      <c r="E2271" s="15" t="str">
        <f>IF($S2271="","",INDEX(Transjer!$B$6:$B$125,$B2271))</f>
        <v/>
      </c>
      <c r="F2271" s="16" t="str">
        <f>IF($S2271="","",INDEX(Transjer!$C$6:$C$125,$B2271))</f>
        <v/>
      </c>
      <c r="G2271" s="17" t="str">
        <f>IF($S2271="","",INDEX(Skjermingsrenter!$A$6:$A$35,$C2271))</f>
        <v/>
      </c>
      <c r="H2271" s="18" t="str">
        <f>IF($S2271="","",INDEX(Transjer!$D$6:$D$125,$B2271))</f>
        <v/>
      </c>
      <c r="I2271" s="18" t="str">
        <f>IF($S2271="","",INDEX(Transjer!$E$6:$E$125,$B2271))</f>
        <v/>
      </c>
      <c r="J2271" s="19" t="str">
        <f>IF($S2271="","",INDEX(Skjermingsrenter!$B$6:$B$35,$C2271))</f>
        <v/>
      </c>
      <c r="K2271" s="20" t="str">
        <f t="shared" si="281"/>
        <v/>
      </c>
      <c r="L2271" s="21" t="str">
        <f>IF($S2271="","",IF($G2271&lt;YEAR($F2271),0,$H2271*SUMIFS(Utbytter!$D$6:$D$1005,Utbytter!$A$6:$A$1005,$E2271,Utbytter!$B$6:$B$1005,"&gt;="&amp;$K2271,Utbytter!$B$6:$B$1005,"&lt;="&amp;DATE($G2271,12,31))))</f>
        <v/>
      </c>
      <c r="M2271" s="21" t="str">
        <f t="shared" si="287"/>
        <v/>
      </c>
      <c r="N2271" s="21" t="str">
        <f t="shared" si="282"/>
        <v/>
      </c>
      <c r="O2271" s="21" t="str">
        <f t="shared" si="283"/>
        <v/>
      </c>
      <c r="P2271" s="21" t="str">
        <f t="shared" si="284"/>
        <v/>
      </c>
      <c r="Q2271" s="21" t="str">
        <f t="shared" si="285"/>
        <v/>
      </c>
      <c r="R2271" s="21" t="str">
        <f t="shared" si="286"/>
        <v/>
      </c>
      <c r="S2271" s="7" t="str">
        <f>IF(ROW()-5&lt;=Kontroll!$B$8,1,"")</f>
        <v/>
      </c>
    </row>
    <row r="2272" spans="1:19" x14ac:dyDescent="0.2">
      <c r="A2272" s="7" t="str">
        <f t="shared" si="280"/>
        <v/>
      </c>
      <c r="B2272" s="7" t="str">
        <f>IF($S2272="","",INT(($A2272-1)/Kontroll!$B$6)+1)</f>
        <v/>
      </c>
      <c r="C2272" s="7" t="str">
        <f>IF($S2272="","",MOD($A2272-1,Kontroll!$B$6)+1)</f>
        <v/>
      </c>
      <c r="D2272" s="15" t="str">
        <f>IF($S2272="","",INDEX(Transjer!$A$6:$A$125,$B2272))</f>
        <v/>
      </c>
      <c r="E2272" s="15" t="str">
        <f>IF($S2272="","",INDEX(Transjer!$B$6:$B$125,$B2272))</f>
        <v/>
      </c>
      <c r="F2272" s="16" t="str">
        <f>IF($S2272="","",INDEX(Transjer!$C$6:$C$125,$B2272))</f>
        <v/>
      </c>
      <c r="G2272" s="17" t="str">
        <f>IF($S2272="","",INDEX(Skjermingsrenter!$A$6:$A$35,$C2272))</f>
        <v/>
      </c>
      <c r="H2272" s="18" t="str">
        <f>IF($S2272="","",INDEX(Transjer!$D$6:$D$125,$B2272))</f>
        <v/>
      </c>
      <c r="I2272" s="18" t="str">
        <f>IF($S2272="","",INDEX(Transjer!$E$6:$E$125,$B2272))</f>
        <v/>
      </c>
      <c r="J2272" s="19" t="str">
        <f>IF($S2272="","",INDEX(Skjermingsrenter!$B$6:$B$35,$C2272))</f>
        <v/>
      </c>
      <c r="K2272" s="20" t="str">
        <f t="shared" si="281"/>
        <v/>
      </c>
      <c r="L2272" s="21" t="str">
        <f>IF($S2272="","",IF($G2272&lt;YEAR($F2272),0,$H2272*SUMIFS(Utbytter!$D$6:$D$1005,Utbytter!$A$6:$A$1005,$E2272,Utbytter!$B$6:$B$1005,"&gt;="&amp;$K2272,Utbytter!$B$6:$B$1005,"&lt;="&amp;DATE($G2272,12,31))))</f>
        <v/>
      </c>
      <c r="M2272" s="21" t="str">
        <f t="shared" si="287"/>
        <v/>
      </c>
      <c r="N2272" s="21" t="str">
        <f t="shared" si="282"/>
        <v/>
      </c>
      <c r="O2272" s="21" t="str">
        <f t="shared" si="283"/>
        <v/>
      </c>
      <c r="P2272" s="21" t="str">
        <f t="shared" si="284"/>
        <v/>
      </c>
      <c r="Q2272" s="21" t="str">
        <f t="shared" si="285"/>
        <v/>
      </c>
      <c r="R2272" s="21" t="str">
        <f t="shared" si="286"/>
        <v/>
      </c>
      <c r="S2272" s="7" t="str">
        <f>IF(ROW()-5&lt;=Kontroll!$B$8,1,"")</f>
        <v/>
      </c>
    </row>
    <row r="2273" spans="1:19" x14ac:dyDescent="0.2">
      <c r="A2273" s="7" t="str">
        <f t="shared" si="280"/>
        <v/>
      </c>
      <c r="B2273" s="7" t="str">
        <f>IF($S2273="","",INT(($A2273-1)/Kontroll!$B$6)+1)</f>
        <v/>
      </c>
      <c r="C2273" s="7" t="str">
        <f>IF($S2273="","",MOD($A2273-1,Kontroll!$B$6)+1)</f>
        <v/>
      </c>
      <c r="D2273" s="15" t="str">
        <f>IF($S2273="","",INDEX(Transjer!$A$6:$A$125,$B2273))</f>
        <v/>
      </c>
      <c r="E2273" s="15" t="str">
        <f>IF($S2273="","",INDEX(Transjer!$B$6:$B$125,$B2273))</f>
        <v/>
      </c>
      <c r="F2273" s="16" t="str">
        <f>IF($S2273="","",INDEX(Transjer!$C$6:$C$125,$B2273))</f>
        <v/>
      </c>
      <c r="G2273" s="17" t="str">
        <f>IF($S2273="","",INDEX(Skjermingsrenter!$A$6:$A$35,$C2273))</f>
        <v/>
      </c>
      <c r="H2273" s="18" t="str">
        <f>IF($S2273="","",INDEX(Transjer!$D$6:$D$125,$B2273))</f>
        <v/>
      </c>
      <c r="I2273" s="18" t="str">
        <f>IF($S2273="","",INDEX(Transjer!$E$6:$E$125,$B2273))</f>
        <v/>
      </c>
      <c r="J2273" s="19" t="str">
        <f>IF($S2273="","",INDEX(Skjermingsrenter!$B$6:$B$35,$C2273))</f>
        <v/>
      </c>
      <c r="K2273" s="20" t="str">
        <f t="shared" si="281"/>
        <v/>
      </c>
      <c r="L2273" s="21" t="str">
        <f>IF($S2273="","",IF($G2273&lt;YEAR($F2273),0,$H2273*SUMIFS(Utbytter!$D$6:$D$1005,Utbytter!$A$6:$A$1005,$E2273,Utbytter!$B$6:$B$1005,"&gt;="&amp;$K2273,Utbytter!$B$6:$B$1005,"&lt;="&amp;DATE($G2273,12,31))))</f>
        <v/>
      </c>
      <c r="M2273" s="21" t="str">
        <f t="shared" si="287"/>
        <v/>
      </c>
      <c r="N2273" s="21" t="str">
        <f t="shared" si="282"/>
        <v/>
      </c>
      <c r="O2273" s="21" t="str">
        <f t="shared" si="283"/>
        <v/>
      </c>
      <c r="P2273" s="21" t="str">
        <f t="shared" si="284"/>
        <v/>
      </c>
      <c r="Q2273" s="21" t="str">
        <f t="shared" si="285"/>
        <v/>
      </c>
      <c r="R2273" s="21" t="str">
        <f t="shared" si="286"/>
        <v/>
      </c>
      <c r="S2273" s="7" t="str">
        <f>IF(ROW()-5&lt;=Kontroll!$B$8,1,"")</f>
        <v/>
      </c>
    </row>
    <row r="2274" spans="1:19" x14ac:dyDescent="0.2">
      <c r="A2274" s="7" t="str">
        <f t="shared" si="280"/>
        <v/>
      </c>
      <c r="B2274" s="7" t="str">
        <f>IF($S2274="","",INT(($A2274-1)/Kontroll!$B$6)+1)</f>
        <v/>
      </c>
      <c r="C2274" s="7" t="str">
        <f>IF($S2274="","",MOD($A2274-1,Kontroll!$B$6)+1)</f>
        <v/>
      </c>
      <c r="D2274" s="15" t="str">
        <f>IF($S2274="","",INDEX(Transjer!$A$6:$A$125,$B2274))</f>
        <v/>
      </c>
      <c r="E2274" s="15" t="str">
        <f>IF($S2274="","",INDEX(Transjer!$B$6:$B$125,$B2274))</f>
        <v/>
      </c>
      <c r="F2274" s="16" t="str">
        <f>IF($S2274="","",INDEX(Transjer!$C$6:$C$125,$B2274))</f>
        <v/>
      </c>
      <c r="G2274" s="17" t="str">
        <f>IF($S2274="","",INDEX(Skjermingsrenter!$A$6:$A$35,$C2274))</f>
        <v/>
      </c>
      <c r="H2274" s="18" t="str">
        <f>IF($S2274="","",INDEX(Transjer!$D$6:$D$125,$B2274))</f>
        <v/>
      </c>
      <c r="I2274" s="18" t="str">
        <f>IF($S2274="","",INDEX(Transjer!$E$6:$E$125,$B2274))</f>
        <v/>
      </c>
      <c r="J2274" s="19" t="str">
        <f>IF($S2274="","",INDEX(Skjermingsrenter!$B$6:$B$35,$C2274))</f>
        <v/>
      </c>
      <c r="K2274" s="20" t="str">
        <f t="shared" si="281"/>
        <v/>
      </c>
      <c r="L2274" s="21" t="str">
        <f>IF($S2274="","",IF($G2274&lt;YEAR($F2274),0,$H2274*SUMIFS(Utbytter!$D$6:$D$1005,Utbytter!$A$6:$A$1005,$E2274,Utbytter!$B$6:$B$1005,"&gt;="&amp;$K2274,Utbytter!$B$6:$B$1005,"&lt;="&amp;DATE($G2274,12,31))))</f>
        <v/>
      </c>
      <c r="M2274" s="21" t="str">
        <f t="shared" si="287"/>
        <v/>
      </c>
      <c r="N2274" s="21" t="str">
        <f t="shared" si="282"/>
        <v/>
      </c>
      <c r="O2274" s="21" t="str">
        <f t="shared" si="283"/>
        <v/>
      </c>
      <c r="P2274" s="21" t="str">
        <f t="shared" si="284"/>
        <v/>
      </c>
      <c r="Q2274" s="21" t="str">
        <f t="shared" si="285"/>
        <v/>
      </c>
      <c r="R2274" s="21" t="str">
        <f t="shared" si="286"/>
        <v/>
      </c>
      <c r="S2274" s="7" t="str">
        <f>IF(ROW()-5&lt;=Kontroll!$B$8,1,"")</f>
        <v/>
      </c>
    </row>
    <row r="2275" spans="1:19" x14ac:dyDescent="0.2">
      <c r="A2275" s="7" t="str">
        <f t="shared" si="280"/>
        <v/>
      </c>
      <c r="B2275" s="7" t="str">
        <f>IF($S2275="","",INT(($A2275-1)/Kontroll!$B$6)+1)</f>
        <v/>
      </c>
      <c r="C2275" s="7" t="str">
        <f>IF($S2275="","",MOD($A2275-1,Kontroll!$B$6)+1)</f>
        <v/>
      </c>
      <c r="D2275" s="15" t="str">
        <f>IF($S2275="","",INDEX(Transjer!$A$6:$A$125,$B2275))</f>
        <v/>
      </c>
      <c r="E2275" s="15" t="str">
        <f>IF($S2275="","",INDEX(Transjer!$B$6:$B$125,$B2275))</f>
        <v/>
      </c>
      <c r="F2275" s="16" t="str">
        <f>IF($S2275="","",INDEX(Transjer!$C$6:$C$125,$B2275))</f>
        <v/>
      </c>
      <c r="G2275" s="17" t="str">
        <f>IF($S2275="","",INDEX(Skjermingsrenter!$A$6:$A$35,$C2275))</f>
        <v/>
      </c>
      <c r="H2275" s="18" t="str">
        <f>IF($S2275="","",INDEX(Transjer!$D$6:$D$125,$B2275))</f>
        <v/>
      </c>
      <c r="I2275" s="18" t="str">
        <f>IF($S2275="","",INDEX(Transjer!$E$6:$E$125,$B2275))</f>
        <v/>
      </c>
      <c r="J2275" s="19" t="str">
        <f>IF($S2275="","",INDEX(Skjermingsrenter!$B$6:$B$35,$C2275))</f>
        <v/>
      </c>
      <c r="K2275" s="20" t="str">
        <f t="shared" si="281"/>
        <v/>
      </c>
      <c r="L2275" s="21" t="str">
        <f>IF($S2275="","",IF($G2275&lt;YEAR($F2275),0,$H2275*SUMIFS(Utbytter!$D$6:$D$1005,Utbytter!$A$6:$A$1005,$E2275,Utbytter!$B$6:$B$1005,"&gt;="&amp;$K2275,Utbytter!$B$6:$B$1005,"&lt;="&amp;DATE($G2275,12,31))))</f>
        <v/>
      </c>
      <c r="M2275" s="21" t="str">
        <f t="shared" si="287"/>
        <v/>
      </c>
      <c r="N2275" s="21" t="str">
        <f t="shared" si="282"/>
        <v/>
      </c>
      <c r="O2275" s="21" t="str">
        <f t="shared" si="283"/>
        <v/>
      </c>
      <c r="P2275" s="21" t="str">
        <f t="shared" si="284"/>
        <v/>
      </c>
      <c r="Q2275" s="21" t="str">
        <f t="shared" si="285"/>
        <v/>
      </c>
      <c r="R2275" s="21" t="str">
        <f t="shared" si="286"/>
        <v/>
      </c>
      <c r="S2275" s="7" t="str">
        <f>IF(ROW()-5&lt;=Kontroll!$B$8,1,"")</f>
        <v/>
      </c>
    </row>
    <row r="2276" spans="1:19" x14ac:dyDescent="0.2">
      <c r="A2276" s="7" t="str">
        <f t="shared" si="280"/>
        <v/>
      </c>
      <c r="B2276" s="7" t="str">
        <f>IF($S2276="","",INT(($A2276-1)/Kontroll!$B$6)+1)</f>
        <v/>
      </c>
      <c r="C2276" s="7" t="str">
        <f>IF($S2276="","",MOD($A2276-1,Kontroll!$B$6)+1)</f>
        <v/>
      </c>
      <c r="D2276" s="15" t="str">
        <f>IF($S2276="","",INDEX(Transjer!$A$6:$A$125,$B2276))</f>
        <v/>
      </c>
      <c r="E2276" s="15" t="str">
        <f>IF($S2276="","",INDEX(Transjer!$B$6:$B$125,$B2276))</f>
        <v/>
      </c>
      <c r="F2276" s="16" t="str">
        <f>IF($S2276="","",INDEX(Transjer!$C$6:$C$125,$B2276))</f>
        <v/>
      </c>
      <c r="G2276" s="17" t="str">
        <f>IF($S2276="","",INDEX(Skjermingsrenter!$A$6:$A$35,$C2276))</f>
        <v/>
      </c>
      <c r="H2276" s="18" t="str">
        <f>IF($S2276="","",INDEX(Transjer!$D$6:$D$125,$B2276))</f>
        <v/>
      </c>
      <c r="I2276" s="18" t="str">
        <f>IF($S2276="","",INDEX(Transjer!$E$6:$E$125,$B2276))</f>
        <v/>
      </c>
      <c r="J2276" s="19" t="str">
        <f>IF($S2276="","",INDEX(Skjermingsrenter!$B$6:$B$35,$C2276))</f>
        <v/>
      </c>
      <c r="K2276" s="20" t="str">
        <f t="shared" si="281"/>
        <v/>
      </c>
      <c r="L2276" s="21" t="str">
        <f>IF($S2276="","",IF($G2276&lt;YEAR($F2276),0,$H2276*SUMIFS(Utbytter!$D$6:$D$1005,Utbytter!$A$6:$A$1005,$E2276,Utbytter!$B$6:$B$1005,"&gt;="&amp;$K2276,Utbytter!$B$6:$B$1005,"&lt;="&amp;DATE($G2276,12,31))))</f>
        <v/>
      </c>
      <c r="M2276" s="21" t="str">
        <f t="shared" si="287"/>
        <v/>
      </c>
      <c r="N2276" s="21" t="str">
        <f t="shared" si="282"/>
        <v/>
      </c>
      <c r="O2276" s="21" t="str">
        <f t="shared" si="283"/>
        <v/>
      </c>
      <c r="P2276" s="21" t="str">
        <f t="shared" si="284"/>
        <v/>
      </c>
      <c r="Q2276" s="21" t="str">
        <f t="shared" si="285"/>
        <v/>
      </c>
      <c r="R2276" s="21" t="str">
        <f t="shared" si="286"/>
        <v/>
      </c>
      <c r="S2276" s="7" t="str">
        <f>IF(ROW()-5&lt;=Kontroll!$B$8,1,"")</f>
        <v/>
      </c>
    </row>
    <row r="2277" spans="1:19" x14ac:dyDescent="0.2">
      <c r="A2277" s="7" t="str">
        <f t="shared" si="280"/>
        <v/>
      </c>
      <c r="B2277" s="7" t="str">
        <f>IF($S2277="","",INT(($A2277-1)/Kontroll!$B$6)+1)</f>
        <v/>
      </c>
      <c r="C2277" s="7" t="str">
        <f>IF($S2277="","",MOD($A2277-1,Kontroll!$B$6)+1)</f>
        <v/>
      </c>
      <c r="D2277" s="15" t="str">
        <f>IF($S2277="","",INDEX(Transjer!$A$6:$A$125,$B2277))</f>
        <v/>
      </c>
      <c r="E2277" s="15" t="str">
        <f>IF($S2277="","",INDEX(Transjer!$B$6:$B$125,$B2277))</f>
        <v/>
      </c>
      <c r="F2277" s="16" t="str">
        <f>IF($S2277="","",INDEX(Transjer!$C$6:$C$125,$B2277))</f>
        <v/>
      </c>
      <c r="G2277" s="17" t="str">
        <f>IF($S2277="","",INDEX(Skjermingsrenter!$A$6:$A$35,$C2277))</f>
        <v/>
      </c>
      <c r="H2277" s="18" t="str">
        <f>IF($S2277="","",INDEX(Transjer!$D$6:$D$125,$B2277))</f>
        <v/>
      </c>
      <c r="I2277" s="18" t="str">
        <f>IF($S2277="","",INDEX(Transjer!$E$6:$E$125,$B2277))</f>
        <v/>
      </c>
      <c r="J2277" s="19" t="str">
        <f>IF($S2277="","",INDEX(Skjermingsrenter!$B$6:$B$35,$C2277))</f>
        <v/>
      </c>
      <c r="K2277" s="20" t="str">
        <f t="shared" si="281"/>
        <v/>
      </c>
      <c r="L2277" s="21" t="str">
        <f>IF($S2277="","",IF($G2277&lt;YEAR($F2277),0,$H2277*SUMIFS(Utbytter!$D$6:$D$1005,Utbytter!$A$6:$A$1005,$E2277,Utbytter!$B$6:$B$1005,"&gt;="&amp;$K2277,Utbytter!$B$6:$B$1005,"&lt;="&amp;DATE($G2277,12,31))))</f>
        <v/>
      </c>
      <c r="M2277" s="21" t="str">
        <f t="shared" si="287"/>
        <v/>
      </c>
      <c r="N2277" s="21" t="str">
        <f t="shared" si="282"/>
        <v/>
      </c>
      <c r="O2277" s="21" t="str">
        <f t="shared" si="283"/>
        <v/>
      </c>
      <c r="P2277" s="21" t="str">
        <f t="shared" si="284"/>
        <v/>
      </c>
      <c r="Q2277" s="21" t="str">
        <f t="shared" si="285"/>
        <v/>
      </c>
      <c r="R2277" s="21" t="str">
        <f t="shared" si="286"/>
        <v/>
      </c>
      <c r="S2277" s="7" t="str">
        <f>IF(ROW()-5&lt;=Kontroll!$B$8,1,"")</f>
        <v/>
      </c>
    </row>
    <row r="2278" spans="1:19" x14ac:dyDescent="0.2">
      <c r="A2278" s="7" t="str">
        <f t="shared" si="280"/>
        <v/>
      </c>
      <c r="B2278" s="7" t="str">
        <f>IF($S2278="","",INT(($A2278-1)/Kontroll!$B$6)+1)</f>
        <v/>
      </c>
      <c r="C2278" s="7" t="str">
        <f>IF($S2278="","",MOD($A2278-1,Kontroll!$B$6)+1)</f>
        <v/>
      </c>
      <c r="D2278" s="15" t="str">
        <f>IF($S2278="","",INDEX(Transjer!$A$6:$A$125,$B2278))</f>
        <v/>
      </c>
      <c r="E2278" s="15" t="str">
        <f>IF($S2278="","",INDEX(Transjer!$B$6:$B$125,$B2278))</f>
        <v/>
      </c>
      <c r="F2278" s="16" t="str">
        <f>IF($S2278="","",INDEX(Transjer!$C$6:$C$125,$B2278))</f>
        <v/>
      </c>
      <c r="G2278" s="17" t="str">
        <f>IF($S2278="","",INDEX(Skjermingsrenter!$A$6:$A$35,$C2278))</f>
        <v/>
      </c>
      <c r="H2278" s="18" t="str">
        <f>IF($S2278="","",INDEX(Transjer!$D$6:$D$125,$B2278))</f>
        <v/>
      </c>
      <c r="I2278" s="18" t="str">
        <f>IF($S2278="","",INDEX(Transjer!$E$6:$E$125,$B2278))</f>
        <v/>
      </c>
      <c r="J2278" s="19" t="str">
        <f>IF($S2278="","",INDEX(Skjermingsrenter!$B$6:$B$35,$C2278))</f>
        <v/>
      </c>
      <c r="K2278" s="20" t="str">
        <f t="shared" si="281"/>
        <v/>
      </c>
      <c r="L2278" s="21" t="str">
        <f>IF($S2278="","",IF($G2278&lt;YEAR($F2278),0,$H2278*SUMIFS(Utbytter!$D$6:$D$1005,Utbytter!$A$6:$A$1005,$E2278,Utbytter!$B$6:$B$1005,"&gt;="&amp;$K2278,Utbytter!$B$6:$B$1005,"&lt;="&amp;DATE($G2278,12,31))))</f>
        <v/>
      </c>
      <c r="M2278" s="21" t="str">
        <f t="shared" si="287"/>
        <v/>
      </c>
      <c r="N2278" s="21" t="str">
        <f t="shared" si="282"/>
        <v/>
      </c>
      <c r="O2278" s="21" t="str">
        <f t="shared" si="283"/>
        <v/>
      </c>
      <c r="P2278" s="21" t="str">
        <f t="shared" si="284"/>
        <v/>
      </c>
      <c r="Q2278" s="21" t="str">
        <f t="shared" si="285"/>
        <v/>
      </c>
      <c r="R2278" s="21" t="str">
        <f t="shared" si="286"/>
        <v/>
      </c>
      <c r="S2278" s="7" t="str">
        <f>IF(ROW()-5&lt;=Kontroll!$B$8,1,"")</f>
        <v/>
      </c>
    </row>
    <row r="2279" spans="1:19" x14ac:dyDescent="0.2">
      <c r="A2279" s="7" t="str">
        <f t="shared" si="280"/>
        <v/>
      </c>
      <c r="B2279" s="7" t="str">
        <f>IF($S2279="","",INT(($A2279-1)/Kontroll!$B$6)+1)</f>
        <v/>
      </c>
      <c r="C2279" s="7" t="str">
        <f>IF($S2279="","",MOD($A2279-1,Kontroll!$B$6)+1)</f>
        <v/>
      </c>
      <c r="D2279" s="15" t="str">
        <f>IF($S2279="","",INDEX(Transjer!$A$6:$A$125,$B2279))</f>
        <v/>
      </c>
      <c r="E2279" s="15" t="str">
        <f>IF($S2279="","",INDEX(Transjer!$B$6:$B$125,$B2279))</f>
        <v/>
      </c>
      <c r="F2279" s="16" t="str">
        <f>IF($S2279="","",INDEX(Transjer!$C$6:$C$125,$B2279))</f>
        <v/>
      </c>
      <c r="G2279" s="17" t="str">
        <f>IF($S2279="","",INDEX(Skjermingsrenter!$A$6:$A$35,$C2279))</f>
        <v/>
      </c>
      <c r="H2279" s="18" t="str">
        <f>IF($S2279="","",INDEX(Transjer!$D$6:$D$125,$B2279))</f>
        <v/>
      </c>
      <c r="I2279" s="18" t="str">
        <f>IF($S2279="","",INDEX(Transjer!$E$6:$E$125,$B2279))</f>
        <v/>
      </c>
      <c r="J2279" s="19" t="str">
        <f>IF($S2279="","",INDEX(Skjermingsrenter!$B$6:$B$35,$C2279))</f>
        <v/>
      </c>
      <c r="K2279" s="20" t="str">
        <f t="shared" si="281"/>
        <v/>
      </c>
      <c r="L2279" s="21" t="str">
        <f>IF($S2279="","",IF($G2279&lt;YEAR($F2279),0,$H2279*SUMIFS(Utbytter!$D$6:$D$1005,Utbytter!$A$6:$A$1005,$E2279,Utbytter!$B$6:$B$1005,"&gt;="&amp;$K2279,Utbytter!$B$6:$B$1005,"&lt;="&amp;DATE($G2279,12,31))))</f>
        <v/>
      </c>
      <c r="M2279" s="21" t="str">
        <f t="shared" si="287"/>
        <v/>
      </c>
      <c r="N2279" s="21" t="str">
        <f t="shared" si="282"/>
        <v/>
      </c>
      <c r="O2279" s="21" t="str">
        <f t="shared" si="283"/>
        <v/>
      </c>
      <c r="P2279" s="21" t="str">
        <f t="shared" si="284"/>
        <v/>
      </c>
      <c r="Q2279" s="21" t="str">
        <f t="shared" si="285"/>
        <v/>
      </c>
      <c r="R2279" s="21" t="str">
        <f t="shared" si="286"/>
        <v/>
      </c>
      <c r="S2279" s="7" t="str">
        <f>IF(ROW()-5&lt;=Kontroll!$B$8,1,"")</f>
        <v/>
      </c>
    </row>
    <row r="2280" spans="1:19" x14ac:dyDescent="0.2">
      <c r="A2280" s="7" t="str">
        <f t="shared" si="280"/>
        <v/>
      </c>
      <c r="B2280" s="7" t="str">
        <f>IF($S2280="","",INT(($A2280-1)/Kontroll!$B$6)+1)</f>
        <v/>
      </c>
      <c r="C2280" s="7" t="str">
        <f>IF($S2280="","",MOD($A2280-1,Kontroll!$B$6)+1)</f>
        <v/>
      </c>
      <c r="D2280" s="15" t="str">
        <f>IF($S2280="","",INDEX(Transjer!$A$6:$A$125,$B2280))</f>
        <v/>
      </c>
      <c r="E2280" s="15" t="str">
        <f>IF($S2280="","",INDEX(Transjer!$B$6:$B$125,$B2280))</f>
        <v/>
      </c>
      <c r="F2280" s="16" t="str">
        <f>IF($S2280="","",INDEX(Transjer!$C$6:$C$125,$B2280))</f>
        <v/>
      </c>
      <c r="G2280" s="17" t="str">
        <f>IF($S2280="","",INDEX(Skjermingsrenter!$A$6:$A$35,$C2280))</f>
        <v/>
      </c>
      <c r="H2280" s="18" t="str">
        <f>IF($S2280="","",INDEX(Transjer!$D$6:$D$125,$B2280))</f>
        <v/>
      </c>
      <c r="I2280" s="18" t="str">
        <f>IF($S2280="","",INDEX(Transjer!$E$6:$E$125,$B2280))</f>
        <v/>
      </c>
      <c r="J2280" s="19" t="str">
        <f>IF($S2280="","",INDEX(Skjermingsrenter!$B$6:$B$35,$C2280))</f>
        <v/>
      </c>
      <c r="K2280" s="20" t="str">
        <f t="shared" si="281"/>
        <v/>
      </c>
      <c r="L2280" s="21" t="str">
        <f>IF($S2280="","",IF($G2280&lt;YEAR($F2280),0,$H2280*SUMIFS(Utbytter!$D$6:$D$1005,Utbytter!$A$6:$A$1005,$E2280,Utbytter!$B$6:$B$1005,"&gt;="&amp;$K2280,Utbytter!$B$6:$B$1005,"&lt;="&amp;DATE($G2280,12,31))))</f>
        <v/>
      </c>
      <c r="M2280" s="21" t="str">
        <f t="shared" si="287"/>
        <v/>
      </c>
      <c r="N2280" s="21" t="str">
        <f t="shared" si="282"/>
        <v/>
      </c>
      <c r="O2280" s="21" t="str">
        <f t="shared" si="283"/>
        <v/>
      </c>
      <c r="P2280" s="21" t="str">
        <f t="shared" si="284"/>
        <v/>
      </c>
      <c r="Q2280" s="21" t="str">
        <f t="shared" si="285"/>
        <v/>
      </c>
      <c r="R2280" s="21" t="str">
        <f t="shared" si="286"/>
        <v/>
      </c>
      <c r="S2280" s="7" t="str">
        <f>IF(ROW()-5&lt;=Kontroll!$B$8,1,"")</f>
        <v/>
      </c>
    </row>
    <row r="2281" spans="1:19" x14ac:dyDescent="0.2">
      <c r="A2281" s="7" t="str">
        <f t="shared" si="280"/>
        <v/>
      </c>
      <c r="B2281" s="7" t="str">
        <f>IF($S2281="","",INT(($A2281-1)/Kontroll!$B$6)+1)</f>
        <v/>
      </c>
      <c r="C2281" s="7" t="str">
        <f>IF($S2281="","",MOD($A2281-1,Kontroll!$B$6)+1)</f>
        <v/>
      </c>
      <c r="D2281" s="15" t="str">
        <f>IF($S2281="","",INDEX(Transjer!$A$6:$A$125,$B2281))</f>
        <v/>
      </c>
      <c r="E2281" s="15" t="str">
        <f>IF($S2281="","",INDEX(Transjer!$B$6:$B$125,$B2281))</f>
        <v/>
      </c>
      <c r="F2281" s="16" t="str">
        <f>IF($S2281="","",INDEX(Transjer!$C$6:$C$125,$B2281))</f>
        <v/>
      </c>
      <c r="G2281" s="17" t="str">
        <f>IF($S2281="","",INDEX(Skjermingsrenter!$A$6:$A$35,$C2281))</f>
        <v/>
      </c>
      <c r="H2281" s="18" t="str">
        <f>IF($S2281="","",INDEX(Transjer!$D$6:$D$125,$B2281))</f>
        <v/>
      </c>
      <c r="I2281" s="18" t="str">
        <f>IF($S2281="","",INDEX(Transjer!$E$6:$E$125,$B2281))</f>
        <v/>
      </c>
      <c r="J2281" s="19" t="str">
        <f>IF($S2281="","",INDEX(Skjermingsrenter!$B$6:$B$35,$C2281))</f>
        <v/>
      </c>
      <c r="K2281" s="20" t="str">
        <f t="shared" si="281"/>
        <v/>
      </c>
      <c r="L2281" s="21" t="str">
        <f>IF($S2281="","",IF($G2281&lt;YEAR($F2281),0,$H2281*SUMIFS(Utbytter!$D$6:$D$1005,Utbytter!$A$6:$A$1005,$E2281,Utbytter!$B$6:$B$1005,"&gt;="&amp;$K2281,Utbytter!$B$6:$B$1005,"&lt;="&amp;DATE($G2281,12,31))))</f>
        <v/>
      </c>
      <c r="M2281" s="21" t="str">
        <f t="shared" si="287"/>
        <v/>
      </c>
      <c r="N2281" s="21" t="str">
        <f t="shared" si="282"/>
        <v/>
      </c>
      <c r="O2281" s="21" t="str">
        <f t="shared" si="283"/>
        <v/>
      </c>
      <c r="P2281" s="21" t="str">
        <f t="shared" si="284"/>
        <v/>
      </c>
      <c r="Q2281" s="21" t="str">
        <f t="shared" si="285"/>
        <v/>
      </c>
      <c r="R2281" s="21" t="str">
        <f t="shared" si="286"/>
        <v/>
      </c>
      <c r="S2281" s="7" t="str">
        <f>IF(ROW()-5&lt;=Kontroll!$B$8,1,"")</f>
        <v/>
      </c>
    </row>
    <row r="2282" spans="1:19" x14ac:dyDescent="0.2">
      <c r="A2282" s="7" t="str">
        <f t="shared" si="280"/>
        <v/>
      </c>
      <c r="B2282" s="7" t="str">
        <f>IF($S2282="","",INT(($A2282-1)/Kontroll!$B$6)+1)</f>
        <v/>
      </c>
      <c r="C2282" s="7" t="str">
        <f>IF($S2282="","",MOD($A2282-1,Kontroll!$B$6)+1)</f>
        <v/>
      </c>
      <c r="D2282" s="15" t="str">
        <f>IF($S2282="","",INDEX(Transjer!$A$6:$A$125,$B2282))</f>
        <v/>
      </c>
      <c r="E2282" s="15" t="str">
        <f>IF($S2282="","",INDEX(Transjer!$B$6:$B$125,$B2282))</f>
        <v/>
      </c>
      <c r="F2282" s="16" t="str">
        <f>IF($S2282="","",INDEX(Transjer!$C$6:$C$125,$B2282))</f>
        <v/>
      </c>
      <c r="G2282" s="17" t="str">
        <f>IF($S2282="","",INDEX(Skjermingsrenter!$A$6:$A$35,$C2282))</f>
        <v/>
      </c>
      <c r="H2282" s="18" t="str">
        <f>IF($S2282="","",INDEX(Transjer!$D$6:$D$125,$B2282))</f>
        <v/>
      </c>
      <c r="I2282" s="18" t="str">
        <f>IF($S2282="","",INDEX(Transjer!$E$6:$E$125,$B2282))</f>
        <v/>
      </c>
      <c r="J2282" s="19" t="str">
        <f>IF($S2282="","",INDEX(Skjermingsrenter!$B$6:$B$35,$C2282))</f>
        <v/>
      </c>
      <c r="K2282" s="20" t="str">
        <f t="shared" si="281"/>
        <v/>
      </c>
      <c r="L2282" s="21" t="str">
        <f>IF($S2282="","",IF($G2282&lt;YEAR($F2282),0,$H2282*SUMIFS(Utbytter!$D$6:$D$1005,Utbytter!$A$6:$A$1005,$E2282,Utbytter!$B$6:$B$1005,"&gt;="&amp;$K2282,Utbytter!$B$6:$B$1005,"&lt;="&amp;DATE($G2282,12,31))))</f>
        <v/>
      </c>
      <c r="M2282" s="21" t="str">
        <f t="shared" si="287"/>
        <v/>
      </c>
      <c r="N2282" s="21" t="str">
        <f t="shared" si="282"/>
        <v/>
      </c>
      <c r="O2282" s="21" t="str">
        <f t="shared" si="283"/>
        <v/>
      </c>
      <c r="P2282" s="21" t="str">
        <f t="shared" si="284"/>
        <v/>
      </c>
      <c r="Q2282" s="21" t="str">
        <f t="shared" si="285"/>
        <v/>
      </c>
      <c r="R2282" s="21" t="str">
        <f t="shared" si="286"/>
        <v/>
      </c>
      <c r="S2282" s="7" t="str">
        <f>IF(ROW()-5&lt;=Kontroll!$B$8,1,"")</f>
        <v/>
      </c>
    </row>
    <row r="2283" spans="1:19" x14ac:dyDescent="0.2">
      <c r="A2283" s="7" t="str">
        <f t="shared" si="280"/>
        <v/>
      </c>
      <c r="B2283" s="7" t="str">
        <f>IF($S2283="","",INT(($A2283-1)/Kontroll!$B$6)+1)</f>
        <v/>
      </c>
      <c r="C2283" s="7" t="str">
        <f>IF($S2283="","",MOD($A2283-1,Kontroll!$B$6)+1)</f>
        <v/>
      </c>
      <c r="D2283" s="15" t="str">
        <f>IF($S2283="","",INDEX(Transjer!$A$6:$A$125,$B2283))</f>
        <v/>
      </c>
      <c r="E2283" s="15" t="str">
        <f>IF($S2283="","",INDEX(Transjer!$B$6:$B$125,$B2283))</f>
        <v/>
      </c>
      <c r="F2283" s="16" t="str">
        <f>IF($S2283="","",INDEX(Transjer!$C$6:$C$125,$B2283))</f>
        <v/>
      </c>
      <c r="G2283" s="17" t="str">
        <f>IF($S2283="","",INDEX(Skjermingsrenter!$A$6:$A$35,$C2283))</f>
        <v/>
      </c>
      <c r="H2283" s="18" t="str">
        <f>IF($S2283="","",INDEX(Transjer!$D$6:$D$125,$B2283))</f>
        <v/>
      </c>
      <c r="I2283" s="18" t="str">
        <f>IF($S2283="","",INDEX(Transjer!$E$6:$E$125,$B2283))</f>
        <v/>
      </c>
      <c r="J2283" s="19" t="str">
        <f>IF($S2283="","",INDEX(Skjermingsrenter!$B$6:$B$35,$C2283))</f>
        <v/>
      </c>
      <c r="K2283" s="20" t="str">
        <f t="shared" si="281"/>
        <v/>
      </c>
      <c r="L2283" s="21" t="str">
        <f>IF($S2283="","",IF($G2283&lt;YEAR($F2283),0,$H2283*SUMIFS(Utbytter!$D$6:$D$1005,Utbytter!$A$6:$A$1005,$E2283,Utbytter!$B$6:$B$1005,"&gt;="&amp;$K2283,Utbytter!$B$6:$B$1005,"&lt;="&amp;DATE($G2283,12,31))))</f>
        <v/>
      </c>
      <c r="M2283" s="21" t="str">
        <f t="shared" si="287"/>
        <v/>
      </c>
      <c r="N2283" s="21" t="str">
        <f t="shared" si="282"/>
        <v/>
      </c>
      <c r="O2283" s="21" t="str">
        <f t="shared" si="283"/>
        <v/>
      </c>
      <c r="P2283" s="21" t="str">
        <f t="shared" si="284"/>
        <v/>
      </c>
      <c r="Q2283" s="21" t="str">
        <f t="shared" si="285"/>
        <v/>
      </c>
      <c r="R2283" s="21" t="str">
        <f t="shared" si="286"/>
        <v/>
      </c>
      <c r="S2283" s="7" t="str">
        <f>IF(ROW()-5&lt;=Kontroll!$B$8,1,"")</f>
        <v/>
      </c>
    </row>
    <row r="2284" spans="1:19" x14ac:dyDescent="0.2">
      <c r="A2284" s="7" t="str">
        <f t="shared" si="280"/>
        <v/>
      </c>
      <c r="B2284" s="7" t="str">
        <f>IF($S2284="","",INT(($A2284-1)/Kontroll!$B$6)+1)</f>
        <v/>
      </c>
      <c r="C2284" s="7" t="str">
        <f>IF($S2284="","",MOD($A2284-1,Kontroll!$B$6)+1)</f>
        <v/>
      </c>
      <c r="D2284" s="15" t="str">
        <f>IF($S2284="","",INDEX(Transjer!$A$6:$A$125,$B2284))</f>
        <v/>
      </c>
      <c r="E2284" s="15" t="str">
        <f>IF($S2284="","",INDEX(Transjer!$B$6:$B$125,$B2284))</f>
        <v/>
      </c>
      <c r="F2284" s="16" t="str">
        <f>IF($S2284="","",INDEX(Transjer!$C$6:$C$125,$B2284))</f>
        <v/>
      </c>
      <c r="G2284" s="17" t="str">
        <f>IF($S2284="","",INDEX(Skjermingsrenter!$A$6:$A$35,$C2284))</f>
        <v/>
      </c>
      <c r="H2284" s="18" t="str">
        <f>IF($S2284="","",INDEX(Transjer!$D$6:$D$125,$B2284))</f>
        <v/>
      </c>
      <c r="I2284" s="18" t="str">
        <f>IF($S2284="","",INDEX(Transjer!$E$6:$E$125,$B2284))</f>
        <v/>
      </c>
      <c r="J2284" s="19" t="str">
        <f>IF($S2284="","",INDEX(Skjermingsrenter!$B$6:$B$35,$C2284))</f>
        <v/>
      </c>
      <c r="K2284" s="20" t="str">
        <f t="shared" si="281"/>
        <v/>
      </c>
      <c r="L2284" s="21" t="str">
        <f>IF($S2284="","",IF($G2284&lt;YEAR($F2284),0,$H2284*SUMIFS(Utbytter!$D$6:$D$1005,Utbytter!$A$6:$A$1005,$E2284,Utbytter!$B$6:$B$1005,"&gt;="&amp;$K2284,Utbytter!$B$6:$B$1005,"&lt;="&amp;DATE($G2284,12,31))))</f>
        <v/>
      </c>
      <c r="M2284" s="21" t="str">
        <f t="shared" si="287"/>
        <v/>
      </c>
      <c r="N2284" s="21" t="str">
        <f t="shared" si="282"/>
        <v/>
      </c>
      <c r="O2284" s="21" t="str">
        <f t="shared" si="283"/>
        <v/>
      </c>
      <c r="P2284" s="21" t="str">
        <f t="shared" si="284"/>
        <v/>
      </c>
      <c r="Q2284" s="21" t="str">
        <f t="shared" si="285"/>
        <v/>
      </c>
      <c r="R2284" s="21" t="str">
        <f t="shared" si="286"/>
        <v/>
      </c>
      <c r="S2284" s="7" t="str">
        <f>IF(ROW()-5&lt;=Kontroll!$B$8,1,"")</f>
        <v/>
      </c>
    </row>
    <row r="2285" spans="1:19" x14ac:dyDescent="0.2">
      <c r="A2285" s="7" t="str">
        <f t="shared" si="280"/>
        <v/>
      </c>
      <c r="B2285" s="7" t="str">
        <f>IF($S2285="","",INT(($A2285-1)/Kontroll!$B$6)+1)</f>
        <v/>
      </c>
      <c r="C2285" s="7" t="str">
        <f>IF($S2285="","",MOD($A2285-1,Kontroll!$B$6)+1)</f>
        <v/>
      </c>
      <c r="D2285" s="15" t="str">
        <f>IF($S2285="","",INDEX(Transjer!$A$6:$A$125,$B2285))</f>
        <v/>
      </c>
      <c r="E2285" s="15" t="str">
        <f>IF($S2285="","",INDEX(Transjer!$B$6:$B$125,$B2285))</f>
        <v/>
      </c>
      <c r="F2285" s="16" t="str">
        <f>IF($S2285="","",INDEX(Transjer!$C$6:$C$125,$B2285))</f>
        <v/>
      </c>
      <c r="G2285" s="17" t="str">
        <f>IF($S2285="","",INDEX(Skjermingsrenter!$A$6:$A$35,$C2285))</f>
        <v/>
      </c>
      <c r="H2285" s="18" t="str">
        <f>IF($S2285="","",INDEX(Transjer!$D$6:$D$125,$B2285))</f>
        <v/>
      </c>
      <c r="I2285" s="18" t="str">
        <f>IF($S2285="","",INDEX(Transjer!$E$6:$E$125,$B2285))</f>
        <v/>
      </c>
      <c r="J2285" s="19" t="str">
        <f>IF($S2285="","",INDEX(Skjermingsrenter!$B$6:$B$35,$C2285))</f>
        <v/>
      </c>
      <c r="K2285" s="20" t="str">
        <f t="shared" si="281"/>
        <v/>
      </c>
      <c r="L2285" s="21" t="str">
        <f>IF($S2285="","",IF($G2285&lt;YEAR($F2285),0,$H2285*SUMIFS(Utbytter!$D$6:$D$1005,Utbytter!$A$6:$A$1005,$E2285,Utbytter!$B$6:$B$1005,"&gt;="&amp;$K2285,Utbytter!$B$6:$B$1005,"&lt;="&amp;DATE($G2285,12,31))))</f>
        <v/>
      </c>
      <c r="M2285" s="21" t="str">
        <f t="shared" si="287"/>
        <v/>
      </c>
      <c r="N2285" s="21" t="str">
        <f t="shared" si="282"/>
        <v/>
      </c>
      <c r="O2285" s="21" t="str">
        <f t="shared" si="283"/>
        <v/>
      </c>
      <c r="P2285" s="21" t="str">
        <f t="shared" si="284"/>
        <v/>
      </c>
      <c r="Q2285" s="21" t="str">
        <f t="shared" si="285"/>
        <v/>
      </c>
      <c r="R2285" s="21" t="str">
        <f t="shared" si="286"/>
        <v/>
      </c>
      <c r="S2285" s="7" t="str">
        <f>IF(ROW()-5&lt;=Kontroll!$B$8,1,"")</f>
        <v/>
      </c>
    </row>
    <row r="2286" spans="1:19" x14ac:dyDescent="0.2">
      <c r="A2286" s="7" t="str">
        <f t="shared" si="280"/>
        <v/>
      </c>
      <c r="B2286" s="7" t="str">
        <f>IF($S2286="","",INT(($A2286-1)/Kontroll!$B$6)+1)</f>
        <v/>
      </c>
      <c r="C2286" s="7" t="str">
        <f>IF($S2286="","",MOD($A2286-1,Kontroll!$B$6)+1)</f>
        <v/>
      </c>
      <c r="D2286" s="15" t="str">
        <f>IF($S2286="","",INDEX(Transjer!$A$6:$A$125,$B2286))</f>
        <v/>
      </c>
      <c r="E2286" s="15" t="str">
        <f>IF($S2286="","",INDEX(Transjer!$B$6:$B$125,$B2286))</f>
        <v/>
      </c>
      <c r="F2286" s="16" t="str">
        <f>IF($S2286="","",INDEX(Transjer!$C$6:$C$125,$B2286))</f>
        <v/>
      </c>
      <c r="G2286" s="17" t="str">
        <f>IF($S2286="","",INDEX(Skjermingsrenter!$A$6:$A$35,$C2286))</f>
        <v/>
      </c>
      <c r="H2286" s="18" t="str">
        <f>IF($S2286="","",INDEX(Transjer!$D$6:$D$125,$B2286))</f>
        <v/>
      </c>
      <c r="I2286" s="18" t="str">
        <f>IF($S2286="","",INDEX(Transjer!$E$6:$E$125,$B2286))</f>
        <v/>
      </c>
      <c r="J2286" s="19" t="str">
        <f>IF($S2286="","",INDEX(Skjermingsrenter!$B$6:$B$35,$C2286))</f>
        <v/>
      </c>
      <c r="K2286" s="20" t="str">
        <f t="shared" si="281"/>
        <v/>
      </c>
      <c r="L2286" s="21" t="str">
        <f>IF($S2286="","",IF($G2286&lt;YEAR($F2286),0,$H2286*SUMIFS(Utbytter!$D$6:$D$1005,Utbytter!$A$6:$A$1005,$E2286,Utbytter!$B$6:$B$1005,"&gt;="&amp;$K2286,Utbytter!$B$6:$B$1005,"&lt;="&amp;DATE($G2286,12,31))))</f>
        <v/>
      </c>
      <c r="M2286" s="21" t="str">
        <f t="shared" si="287"/>
        <v/>
      </c>
      <c r="N2286" s="21" t="str">
        <f t="shared" si="282"/>
        <v/>
      </c>
      <c r="O2286" s="21" t="str">
        <f t="shared" si="283"/>
        <v/>
      </c>
      <c r="P2286" s="21" t="str">
        <f t="shared" si="284"/>
        <v/>
      </c>
      <c r="Q2286" s="21" t="str">
        <f t="shared" si="285"/>
        <v/>
      </c>
      <c r="R2286" s="21" t="str">
        <f t="shared" si="286"/>
        <v/>
      </c>
      <c r="S2286" s="7" t="str">
        <f>IF(ROW()-5&lt;=Kontroll!$B$8,1,"")</f>
        <v/>
      </c>
    </row>
    <row r="2287" spans="1:19" x14ac:dyDescent="0.2">
      <c r="A2287" s="7" t="str">
        <f t="shared" si="280"/>
        <v/>
      </c>
      <c r="B2287" s="7" t="str">
        <f>IF($S2287="","",INT(($A2287-1)/Kontroll!$B$6)+1)</f>
        <v/>
      </c>
      <c r="C2287" s="7" t="str">
        <f>IF($S2287="","",MOD($A2287-1,Kontroll!$B$6)+1)</f>
        <v/>
      </c>
      <c r="D2287" s="15" t="str">
        <f>IF($S2287="","",INDEX(Transjer!$A$6:$A$125,$B2287))</f>
        <v/>
      </c>
      <c r="E2287" s="15" t="str">
        <f>IF($S2287="","",INDEX(Transjer!$B$6:$B$125,$B2287))</f>
        <v/>
      </c>
      <c r="F2287" s="16" t="str">
        <f>IF($S2287="","",INDEX(Transjer!$C$6:$C$125,$B2287))</f>
        <v/>
      </c>
      <c r="G2287" s="17" t="str">
        <f>IF($S2287="","",INDEX(Skjermingsrenter!$A$6:$A$35,$C2287))</f>
        <v/>
      </c>
      <c r="H2287" s="18" t="str">
        <f>IF($S2287="","",INDEX(Transjer!$D$6:$D$125,$B2287))</f>
        <v/>
      </c>
      <c r="I2287" s="18" t="str">
        <f>IF($S2287="","",INDEX(Transjer!$E$6:$E$125,$B2287))</f>
        <v/>
      </c>
      <c r="J2287" s="19" t="str">
        <f>IF($S2287="","",INDEX(Skjermingsrenter!$B$6:$B$35,$C2287))</f>
        <v/>
      </c>
      <c r="K2287" s="20" t="str">
        <f t="shared" si="281"/>
        <v/>
      </c>
      <c r="L2287" s="21" t="str">
        <f>IF($S2287="","",IF($G2287&lt;YEAR($F2287),0,$H2287*SUMIFS(Utbytter!$D$6:$D$1005,Utbytter!$A$6:$A$1005,$E2287,Utbytter!$B$6:$B$1005,"&gt;="&amp;$K2287,Utbytter!$B$6:$B$1005,"&lt;="&amp;DATE($G2287,12,31))))</f>
        <v/>
      </c>
      <c r="M2287" s="21" t="str">
        <f t="shared" si="287"/>
        <v/>
      </c>
      <c r="N2287" s="21" t="str">
        <f t="shared" si="282"/>
        <v/>
      </c>
      <c r="O2287" s="21" t="str">
        <f t="shared" si="283"/>
        <v/>
      </c>
      <c r="P2287" s="21" t="str">
        <f t="shared" si="284"/>
        <v/>
      </c>
      <c r="Q2287" s="21" t="str">
        <f t="shared" si="285"/>
        <v/>
      </c>
      <c r="R2287" s="21" t="str">
        <f t="shared" si="286"/>
        <v/>
      </c>
      <c r="S2287" s="7" t="str">
        <f>IF(ROW()-5&lt;=Kontroll!$B$8,1,"")</f>
        <v/>
      </c>
    </row>
    <row r="2288" spans="1:19" x14ac:dyDescent="0.2">
      <c r="A2288" s="7" t="str">
        <f t="shared" si="280"/>
        <v/>
      </c>
      <c r="B2288" s="7" t="str">
        <f>IF($S2288="","",INT(($A2288-1)/Kontroll!$B$6)+1)</f>
        <v/>
      </c>
      <c r="C2288" s="7" t="str">
        <f>IF($S2288="","",MOD($A2288-1,Kontroll!$B$6)+1)</f>
        <v/>
      </c>
      <c r="D2288" s="15" t="str">
        <f>IF($S2288="","",INDEX(Transjer!$A$6:$A$125,$B2288))</f>
        <v/>
      </c>
      <c r="E2288" s="15" t="str">
        <f>IF($S2288="","",INDEX(Transjer!$B$6:$B$125,$B2288))</f>
        <v/>
      </c>
      <c r="F2288" s="16" t="str">
        <f>IF($S2288="","",INDEX(Transjer!$C$6:$C$125,$B2288))</f>
        <v/>
      </c>
      <c r="G2288" s="17" t="str">
        <f>IF($S2288="","",INDEX(Skjermingsrenter!$A$6:$A$35,$C2288))</f>
        <v/>
      </c>
      <c r="H2288" s="18" t="str">
        <f>IF($S2288="","",INDEX(Transjer!$D$6:$D$125,$B2288))</f>
        <v/>
      </c>
      <c r="I2288" s="18" t="str">
        <f>IF($S2288="","",INDEX(Transjer!$E$6:$E$125,$B2288))</f>
        <v/>
      </c>
      <c r="J2288" s="19" t="str">
        <f>IF($S2288="","",INDEX(Skjermingsrenter!$B$6:$B$35,$C2288))</f>
        <v/>
      </c>
      <c r="K2288" s="20" t="str">
        <f t="shared" si="281"/>
        <v/>
      </c>
      <c r="L2288" s="21" t="str">
        <f>IF($S2288="","",IF($G2288&lt;YEAR($F2288),0,$H2288*SUMIFS(Utbytter!$D$6:$D$1005,Utbytter!$A$6:$A$1005,$E2288,Utbytter!$B$6:$B$1005,"&gt;="&amp;$K2288,Utbytter!$B$6:$B$1005,"&lt;="&amp;DATE($G2288,12,31))))</f>
        <v/>
      </c>
      <c r="M2288" s="21" t="str">
        <f t="shared" si="287"/>
        <v/>
      </c>
      <c r="N2288" s="21" t="str">
        <f t="shared" si="282"/>
        <v/>
      </c>
      <c r="O2288" s="21" t="str">
        <f t="shared" si="283"/>
        <v/>
      </c>
      <c r="P2288" s="21" t="str">
        <f t="shared" si="284"/>
        <v/>
      </c>
      <c r="Q2288" s="21" t="str">
        <f t="shared" si="285"/>
        <v/>
      </c>
      <c r="R2288" s="21" t="str">
        <f t="shared" si="286"/>
        <v/>
      </c>
      <c r="S2288" s="7" t="str">
        <f>IF(ROW()-5&lt;=Kontroll!$B$8,1,"")</f>
        <v/>
      </c>
    </row>
    <row r="2289" spans="1:19" x14ac:dyDescent="0.2">
      <c r="A2289" s="7" t="str">
        <f t="shared" si="280"/>
        <v/>
      </c>
      <c r="B2289" s="7" t="str">
        <f>IF($S2289="","",INT(($A2289-1)/Kontroll!$B$6)+1)</f>
        <v/>
      </c>
      <c r="C2289" s="7" t="str">
        <f>IF($S2289="","",MOD($A2289-1,Kontroll!$B$6)+1)</f>
        <v/>
      </c>
      <c r="D2289" s="15" t="str">
        <f>IF($S2289="","",INDEX(Transjer!$A$6:$A$125,$B2289))</f>
        <v/>
      </c>
      <c r="E2289" s="15" t="str">
        <f>IF($S2289="","",INDEX(Transjer!$B$6:$B$125,$B2289))</f>
        <v/>
      </c>
      <c r="F2289" s="16" t="str">
        <f>IF($S2289="","",INDEX(Transjer!$C$6:$C$125,$B2289))</f>
        <v/>
      </c>
      <c r="G2289" s="17" t="str">
        <f>IF($S2289="","",INDEX(Skjermingsrenter!$A$6:$A$35,$C2289))</f>
        <v/>
      </c>
      <c r="H2289" s="18" t="str">
        <f>IF($S2289="","",INDEX(Transjer!$D$6:$D$125,$B2289))</f>
        <v/>
      </c>
      <c r="I2289" s="18" t="str">
        <f>IF($S2289="","",INDEX(Transjer!$E$6:$E$125,$B2289))</f>
        <v/>
      </c>
      <c r="J2289" s="19" t="str">
        <f>IF($S2289="","",INDEX(Skjermingsrenter!$B$6:$B$35,$C2289))</f>
        <v/>
      </c>
      <c r="K2289" s="20" t="str">
        <f t="shared" si="281"/>
        <v/>
      </c>
      <c r="L2289" s="21" t="str">
        <f>IF($S2289="","",IF($G2289&lt;YEAR($F2289),0,$H2289*SUMIFS(Utbytter!$D$6:$D$1005,Utbytter!$A$6:$A$1005,$E2289,Utbytter!$B$6:$B$1005,"&gt;="&amp;$K2289,Utbytter!$B$6:$B$1005,"&lt;="&amp;DATE($G2289,12,31))))</f>
        <v/>
      </c>
      <c r="M2289" s="21" t="str">
        <f t="shared" si="287"/>
        <v/>
      </c>
      <c r="N2289" s="21" t="str">
        <f t="shared" si="282"/>
        <v/>
      </c>
      <c r="O2289" s="21" t="str">
        <f t="shared" si="283"/>
        <v/>
      </c>
      <c r="P2289" s="21" t="str">
        <f t="shared" si="284"/>
        <v/>
      </c>
      <c r="Q2289" s="21" t="str">
        <f t="shared" si="285"/>
        <v/>
      </c>
      <c r="R2289" s="21" t="str">
        <f t="shared" si="286"/>
        <v/>
      </c>
      <c r="S2289" s="7" t="str">
        <f>IF(ROW()-5&lt;=Kontroll!$B$8,1,"")</f>
        <v/>
      </c>
    </row>
    <row r="2290" spans="1:19" x14ac:dyDescent="0.2">
      <c r="A2290" s="7" t="str">
        <f t="shared" si="280"/>
        <v/>
      </c>
      <c r="B2290" s="7" t="str">
        <f>IF($S2290="","",INT(($A2290-1)/Kontroll!$B$6)+1)</f>
        <v/>
      </c>
      <c r="C2290" s="7" t="str">
        <f>IF($S2290="","",MOD($A2290-1,Kontroll!$B$6)+1)</f>
        <v/>
      </c>
      <c r="D2290" s="15" t="str">
        <f>IF($S2290="","",INDEX(Transjer!$A$6:$A$125,$B2290))</f>
        <v/>
      </c>
      <c r="E2290" s="15" t="str">
        <f>IF($S2290="","",INDEX(Transjer!$B$6:$B$125,$B2290))</f>
        <v/>
      </c>
      <c r="F2290" s="16" t="str">
        <f>IF($S2290="","",INDEX(Transjer!$C$6:$C$125,$B2290))</f>
        <v/>
      </c>
      <c r="G2290" s="17" t="str">
        <f>IF($S2290="","",INDEX(Skjermingsrenter!$A$6:$A$35,$C2290))</f>
        <v/>
      </c>
      <c r="H2290" s="18" t="str">
        <f>IF($S2290="","",INDEX(Transjer!$D$6:$D$125,$B2290))</f>
        <v/>
      </c>
      <c r="I2290" s="18" t="str">
        <f>IF($S2290="","",INDEX(Transjer!$E$6:$E$125,$B2290))</f>
        <v/>
      </c>
      <c r="J2290" s="19" t="str">
        <f>IF($S2290="","",INDEX(Skjermingsrenter!$B$6:$B$35,$C2290))</f>
        <v/>
      </c>
      <c r="K2290" s="20" t="str">
        <f t="shared" si="281"/>
        <v/>
      </c>
      <c r="L2290" s="21" t="str">
        <f>IF($S2290="","",IF($G2290&lt;YEAR($F2290),0,$H2290*SUMIFS(Utbytter!$D$6:$D$1005,Utbytter!$A$6:$A$1005,$E2290,Utbytter!$B$6:$B$1005,"&gt;="&amp;$K2290,Utbytter!$B$6:$B$1005,"&lt;="&amp;DATE($G2290,12,31))))</f>
        <v/>
      </c>
      <c r="M2290" s="21" t="str">
        <f t="shared" si="287"/>
        <v/>
      </c>
      <c r="N2290" s="21" t="str">
        <f t="shared" si="282"/>
        <v/>
      </c>
      <c r="O2290" s="21" t="str">
        <f t="shared" si="283"/>
        <v/>
      </c>
      <c r="P2290" s="21" t="str">
        <f t="shared" si="284"/>
        <v/>
      </c>
      <c r="Q2290" s="21" t="str">
        <f t="shared" si="285"/>
        <v/>
      </c>
      <c r="R2290" s="21" t="str">
        <f t="shared" si="286"/>
        <v/>
      </c>
      <c r="S2290" s="7" t="str">
        <f>IF(ROW()-5&lt;=Kontroll!$B$8,1,"")</f>
        <v/>
      </c>
    </row>
    <row r="2291" spans="1:19" x14ac:dyDescent="0.2">
      <c r="A2291" s="7" t="str">
        <f t="shared" si="280"/>
        <v/>
      </c>
      <c r="B2291" s="7" t="str">
        <f>IF($S2291="","",INT(($A2291-1)/Kontroll!$B$6)+1)</f>
        <v/>
      </c>
      <c r="C2291" s="7" t="str">
        <f>IF($S2291="","",MOD($A2291-1,Kontroll!$B$6)+1)</f>
        <v/>
      </c>
      <c r="D2291" s="15" t="str">
        <f>IF($S2291="","",INDEX(Transjer!$A$6:$A$125,$B2291))</f>
        <v/>
      </c>
      <c r="E2291" s="15" t="str">
        <f>IF($S2291="","",INDEX(Transjer!$B$6:$B$125,$B2291))</f>
        <v/>
      </c>
      <c r="F2291" s="16" t="str">
        <f>IF($S2291="","",INDEX(Transjer!$C$6:$C$125,$B2291))</f>
        <v/>
      </c>
      <c r="G2291" s="17" t="str">
        <f>IF($S2291="","",INDEX(Skjermingsrenter!$A$6:$A$35,$C2291))</f>
        <v/>
      </c>
      <c r="H2291" s="18" t="str">
        <f>IF($S2291="","",INDEX(Transjer!$D$6:$D$125,$B2291))</f>
        <v/>
      </c>
      <c r="I2291" s="18" t="str">
        <f>IF($S2291="","",INDEX(Transjer!$E$6:$E$125,$B2291))</f>
        <v/>
      </c>
      <c r="J2291" s="19" t="str">
        <f>IF($S2291="","",INDEX(Skjermingsrenter!$B$6:$B$35,$C2291))</f>
        <v/>
      </c>
      <c r="K2291" s="20" t="str">
        <f t="shared" si="281"/>
        <v/>
      </c>
      <c r="L2291" s="21" t="str">
        <f>IF($S2291="","",IF($G2291&lt;YEAR($F2291),0,$H2291*SUMIFS(Utbytter!$D$6:$D$1005,Utbytter!$A$6:$A$1005,$E2291,Utbytter!$B$6:$B$1005,"&gt;="&amp;$K2291,Utbytter!$B$6:$B$1005,"&lt;="&amp;DATE($G2291,12,31))))</f>
        <v/>
      </c>
      <c r="M2291" s="21" t="str">
        <f t="shared" si="287"/>
        <v/>
      </c>
      <c r="N2291" s="21" t="str">
        <f t="shared" si="282"/>
        <v/>
      </c>
      <c r="O2291" s="21" t="str">
        <f t="shared" si="283"/>
        <v/>
      </c>
      <c r="P2291" s="21" t="str">
        <f t="shared" si="284"/>
        <v/>
      </c>
      <c r="Q2291" s="21" t="str">
        <f t="shared" si="285"/>
        <v/>
      </c>
      <c r="R2291" s="21" t="str">
        <f t="shared" si="286"/>
        <v/>
      </c>
      <c r="S2291" s="7" t="str">
        <f>IF(ROW()-5&lt;=Kontroll!$B$8,1,"")</f>
        <v/>
      </c>
    </row>
    <row r="2292" spans="1:19" x14ac:dyDescent="0.2">
      <c r="A2292" s="7" t="str">
        <f t="shared" si="280"/>
        <v/>
      </c>
      <c r="B2292" s="7" t="str">
        <f>IF($S2292="","",INT(($A2292-1)/Kontroll!$B$6)+1)</f>
        <v/>
      </c>
      <c r="C2292" s="7" t="str">
        <f>IF($S2292="","",MOD($A2292-1,Kontroll!$B$6)+1)</f>
        <v/>
      </c>
      <c r="D2292" s="15" t="str">
        <f>IF($S2292="","",INDEX(Transjer!$A$6:$A$125,$B2292))</f>
        <v/>
      </c>
      <c r="E2292" s="15" t="str">
        <f>IF($S2292="","",INDEX(Transjer!$B$6:$B$125,$B2292))</f>
        <v/>
      </c>
      <c r="F2292" s="16" t="str">
        <f>IF($S2292="","",INDEX(Transjer!$C$6:$C$125,$B2292))</f>
        <v/>
      </c>
      <c r="G2292" s="17" t="str">
        <f>IF($S2292="","",INDEX(Skjermingsrenter!$A$6:$A$35,$C2292))</f>
        <v/>
      </c>
      <c r="H2292" s="18" t="str">
        <f>IF($S2292="","",INDEX(Transjer!$D$6:$D$125,$B2292))</f>
        <v/>
      </c>
      <c r="I2292" s="18" t="str">
        <f>IF($S2292="","",INDEX(Transjer!$E$6:$E$125,$B2292))</f>
        <v/>
      </c>
      <c r="J2292" s="19" t="str">
        <f>IF($S2292="","",INDEX(Skjermingsrenter!$B$6:$B$35,$C2292))</f>
        <v/>
      </c>
      <c r="K2292" s="20" t="str">
        <f t="shared" si="281"/>
        <v/>
      </c>
      <c r="L2292" s="21" t="str">
        <f>IF($S2292="","",IF($G2292&lt;YEAR($F2292),0,$H2292*SUMIFS(Utbytter!$D$6:$D$1005,Utbytter!$A$6:$A$1005,$E2292,Utbytter!$B$6:$B$1005,"&gt;="&amp;$K2292,Utbytter!$B$6:$B$1005,"&lt;="&amp;DATE($G2292,12,31))))</f>
        <v/>
      </c>
      <c r="M2292" s="21" t="str">
        <f t="shared" si="287"/>
        <v/>
      </c>
      <c r="N2292" s="21" t="str">
        <f t="shared" si="282"/>
        <v/>
      </c>
      <c r="O2292" s="21" t="str">
        <f t="shared" si="283"/>
        <v/>
      </c>
      <c r="P2292" s="21" t="str">
        <f t="shared" si="284"/>
        <v/>
      </c>
      <c r="Q2292" s="21" t="str">
        <f t="shared" si="285"/>
        <v/>
      </c>
      <c r="R2292" s="21" t="str">
        <f t="shared" si="286"/>
        <v/>
      </c>
      <c r="S2292" s="7" t="str">
        <f>IF(ROW()-5&lt;=Kontroll!$B$8,1,"")</f>
        <v/>
      </c>
    </row>
    <row r="2293" spans="1:19" x14ac:dyDescent="0.2">
      <c r="A2293" s="7" t="str">
        <f t="shared" si="280"/>
        <v/>
      </c>
      <c r="B2293" s="7" t="str">
        <f>IF($S2293="","",INT(($A2293-1)/Kontroll!$B$6)+1)</f>
        <v/>
      </c>
      <c r="C2293" s="7" t="str">
        <f>IF($S2293="","",MOD($A2293-1,Kontroll!$B$6)+1)</f>
        <v/>
      </c>
      <c r="D2293" s="15" t="str">
        <f>IF($S2293="","",INDEX(Transjer!$A$6:$A$125,$B2293))</f>
        <v/>
      </c>
      <c r="E2293" s="15" t="str">
        <f>IF($S2293="","",INDEX(Transjer!$B$6:$B$125,$B2293))</f>
        <v/>
      </c>
      <c r="F2293" s="16" t="str">
        <f>IF($S2293="","",INDEX(Transjer!$C$6:$C$125,$B2293))</f>
        <v/>
      </c>
      <c r="G2293" s="17" t="str">
        <f>IF($S2293="","",INDEX(Skjermingsrenter!$A$6:$A$35,$C2293))</f>
        <v/>
      </c>
      <c r="H2293" s="18" t="str">
        <f>IF($S2293="","",INDEX(Transjer!$D$6:$D$125,$B2293))</f>
        <v/>
      </c>
      <c r="I2293" s="18" t="str">
        <f>IF($S2293="","",INDEX(Transjer!$E$6:$E$125,$B2293))</f>
        <v/>
      </c>
      <c r="J2293" s="19" t="str">
        <f>IF($S2293="","",INDEX(Skjermingsrenter!$B$6:$B$35,$C2293))</f>
        <v/>
      </c>
      <c r="K2293" s="20" t="str">
        <f t="shared" si="281"/>
        <v/>
      </c>
      <c r="L2293" s="21" t="str">
        <f>IF($S2293="","",IF($G2293&lt;YEAR($F2293),0,$H2293*SUMIFS(Utbytter!$D$6:$D$1005,Utbytter!$A$6:$A$1005,$E2293,Utbytter!$B$6:$B$1005,"&gt;="&amp;$K2293,Utbytter!$B$6:$B$1005,"&lt;="&amp;DATE($G2293,12,31))))</f>
        <v/>
      </c>
      <c r="M2293" s="21" t="str">
        <f t="shared" si="287"/>
        <v/>
      </c>
      <c r="N2293" s="21" t="str">
        <f t="shared" si="282"/>
        <v/>
      </c>
      <c r="O2293" s="21" t="str">
        <f t="shared" si="283"/>
        <v/>
      </c>
      <c r="P2293" s="21" t="str">
        <f t="shared" si="284"/>
        <v/>
      </c>
      <c r="Q2293" s="21" t="str">
        <f t="shared" si="285"/>
        <v/>
      </c>
      <c r="R2293" s="21" t="str">
        <f t="shared" si="286"/>
        <v/>
      </c>
      <c r="S2293" s="7" t="str">
        <f>IF(ROW()-5&lt;=Kontroll!$B$8,1,"")</f>
        <v/>
      </c>
    </row>
    <row r="2294" spans="1:19" x14ac:dyDescent="0.2">
      <c r="A2294" s="7" t="str">
        <f t="shared" si="280"/>
        <v/>
      </c>
      <c r="B2294" s="7" t="str">
        <f>IF($S2294="","",INT(($A2294-1)/Kontroll!$B$6)+1)</f>
        <v/>
      </c>
      <c r="C2294" s="7" t="str">
        <f>IF($S2294="","",MOD($A2294-1,Kontroll!$B$6)+1)</f>
        <v/>
      </c>
      <c r="D2294" s="15" t="str">
        <f>IF($S2294="","",INDEX(Transjer!$A$6:$A$125,$B2294))</f>
        <v/>
      </c>
      <c r="E2294" s="15" t="str">
        <f>IF($S2294="","",INDEX(Transjer!$B$6:$B$125,$B2294))</f>
        <v/>
      </c>
      <c r="F2294" s="16" t="str">
        <f>IF($S2294="","",INDEX(Transjer!$C$6:$C$125,$B2294))</f>
        <v/>
      </c>
      <c r="G2294" s="17" t="str">
        <f>IF($S2294="","",INDEX(Skjermingsrenter!$A$6:$A$35,$C2294))</f>
        <v/>
      </c>
      <c r="H2294" s="18" t="str">
        <f>IF($S2294="","",INDEX(Transjer!$D$6:$D$125,$B2294))</f>
        <v/>
      </c>
      <c r="I2294" s="18" t="str">
        <f>IF($S2294="","",INDEX(Transjer!$E$6:$E$125,$B2294))</f>
        <v/>
      </c>
      <c r="J2294" s="19" t="str">
        <f>IF($S2294="","",INDEX(Skjermingsrenter!$B$6:$B$35,$C2294))</f>
        <v/>
      </c>
      <c r="K2294" s="20" t="str">
        <f t="shared" si="281"/>
        <v/>
      </c>
      <c r="L2294" s="21" t="str">
        <f>IF($S2294="","",IF($G2294&lt;YEAR($F2294),0,$H2294*SUMIFS(Utbytter!$D$6:$D$1005,Utbytter!$A$6:$A$1005,$E2294,Utbytter!$B$6:$B$1005,"&gt;="&amp;$K2294,Utbytter!$B$6:$B$1005,"&lt;="&amp;DATE($G2294,12,31))))</f>
        <v/>
      </c>
      <c r="M2294" s="21" t="str">
        <f t="shared" si="287"/>
        <v/>
      </c>
      <c r="N2294" s="21" t="str">
        <f t="shared" si="282"/>
        <v/>
      </c>
      <c r="O2294" s="21" t="str">
        <f t="shared" si="283"/>
        <v/>
      </c>
      <c r="P2294" s="21" t="str">
        <f t="shared" si="284"/>
        <v/>
      </c>
      <c r="Q2294" s="21" t="str">
        <f t="shared" si="285"/>
        <v/>
      </c>
      <c r="R2294" s="21" t="str">
        <f t="shared" si="286"/>
        <v/>
      </c>
      <c r="S2294" s="7" t="str">
        <f>IF(ROW()-5&lt;=Kontroll!$B$8,1,"")</f>
        <v/>
      </c>
    </row>
    <row r="2295" spans="1:19" x14ac:dyDescent="0.2">
      <c r="A2295" s="7" t="str">
        <f t="shared" si="280"/>
        <v/>
      </c>
      <c r="B2295" s="7" t="str">
        <f>IF($S2295="","",INT(($A2295-1)/Kontroll!$B$6)+1)</f>
        <v/>
      </c>
      <c r="C2295" s="7" t="str">
        <f>IF($S2295="","",MOD($A2295-1,Kontroll!$B$6)+1)</f>
        <v/>
      </c>
      <c r="D2295" s="15" t="str">
        <f>IF($S2295="","",INDEX(Transjer!$A$6:$A$125,$B2295))</f>
        <v/>
      </c>
      <c r="E2295" s="15" t="str">
        <f>IF($S2295="","",INDEX(Transjer!$B$6:$B$125,$B2295))</f>
        <v/>
      </c>
      <c r="F2295" s="16" t="str">
        <f>IF($S2295="","",INDEX(Transjer!$C$6:$C$125,$B2295))</f>
        <v/>
      </c>
      <c r="G2295" s="17" t="str">
        <f>IF($S2295="","",INDEX(Skjermingsrenter!$A$6:$A$35,$C2295))</f>
        <v/>
      </c>
      <c r="H2295" s="18" t="str">
        <f>IF($S2295="","",INDEX(Transjer!$D$6:$D$125,$B2295))</f>
        <v/>
      </c>
      <c r="I2295" s="18" t="str">
        <f>IF($S2295="","",INDEX(Transjer!$E$6:$E$125,$B2295))</f>
        <v/>
      </c>
      <c r="J2295" s="19" t="str">
        <f>IF($S2295="","",INDEX(Skjermingsrenter!$B$6:$B$35,$C2295))</f>
        <v/>
      </c>
      <c r="K2295" s="20" t="str">
        <f t="shared" si="281"/>
        <v/>
      </c>
      <c r="L2295" s="21" t="str">
        <f>IF($S2295="","",IF($G2295&lt;YEAR($F2295),0,$H2295*SUMIFS(Utbytter!$D$6:$D$1005,Utbytter!$A$6:$A$1005,$E2295,Utbytter!$B$6:$B$1005,"&gt;="&amp;$K2295,Utbytter!$B$6:$B$1005,"&lt;="&amp;DATE($G2295,12,31))))</f>
        <v/>
      </c>
      <c r="M2295" s="21" t="str">
        <f t="shared" si="287"/>
        <v/>
      </c>
      <c r="N2295" s="21" t="str">
        <f t="shared" si="282"/>
        <v/>
      </c>
      <c r="O2295" s="21" t="str">
        <f t="shared" si="283"/>
        <v/>
      </c>
      <c r="P2295" s="21" t="str">
        <f t="shared" si="284"/>
        <v/>
      </c>
      <c r="Q2295" s="21" t="str">
        <f t="shared" si="285"/>
        <v/>
      </c>
      <c r="R2295" s="21" t="str">
        <f t="shared" si="286"/>
        <v/>
      </c>
      <c r="S2295" s="7" t="str">
        <f>IF(ROW()-5&lt;=Kontroll!$B$8,1,"")</f>
        <v/>
      </c>
    </row>
    <row r="2296" spans="1:19" x14ac:dyDescent="0.2">
      <c r="A2296" s="7" t="str">
        <f t="shared" si="280"/>
        <v/>
      </c>
      <c r="B2296" s="7" t="str">
        <f>IF($S2296="","",INT(($A2296-1)/Kontroll!$B$6)+1)</f>
        <v/>
      </c>
      <c r="C2296" s="7" t="str">
        <f>IF($S2296="","",MOD($A2296-1,Kontroll!$B$6)+1)</f>
        <v/>
      </c>
      <c r="D2296" s="15" t="str">
        <f>IF($S2296="","",INDEX(Transjer!$A$6:$A$125,$B2296))</f>
        <v/>
      </c>
      <c r="E2296" s="15" t="str">
        <f>IF($S2296="","",INDEX(Transjer!$B$6:$B$125,$B2296))</f>
        <v/>
      </c>
      <c r="F2296" s="16" t="str">
        <f>IF($S2296="","",INDEX(Transjer!$C$6:$C$125,$B2296))</f>
        <v/>
      </c>
      <c r="G2296" s="17" t="str">
        <f>IF($S2296="","",INDEX(Skjermingsrenter!$A$6:$A$35,$C2296))</f>
        <v/>
      </c>
      <c r="H2296" s="18" t="str">
        <f>IF($S2296="","",INDEX(Transjer!$D$6:$D$125,$B2296))</f>
        <v/>
      </c>
      <c r="I2296" s="18" t="str">
        <f>IF($S2296="","",INDEX(Transjer!$E$6:$E$125,$B2296))</f>
        <v/>
      </c>
      <c r="J2296" s="19" t="str">
        <f>IF($S2296="","",INDEX(Skjermingsrenter!$B$6:$B$35,$C2296))</f>
        <v/>
      </c>
      <c r="K2296" s="20" t="str">
        <f t="shared" si="281"/>
        <v/>
      </c>
      <c r="L2296" s="21" t="str">
        <f>IF($S2296="","",IF($G2296&lt;YEAR($F2296),0,$H2296*SUMIFS(Utbytter!$D$6:$D$1005,Utbytter!$A$6:$A$1005,$E2296,Utbytter!$B$6:$B$1005,"&gt;="&amp;$K2296,Utbytter!$B$6:$B$1005,"&lt;="&amp;DATE($G2296,12,31))))</f>
        <v/>
      </c>
      <c r="M2296" s="21" t="str">
        <f t="shared" si="287"/>
        <v/>
      </c>
      <c r="N2296" s="21" t="str">
        <f t="shared" si="282"/>
        <v/>
      </c>
      <c r="O2296" s="21" t="str">
        <f t="shared" si="283"/>
        <v/>
      </c>
      <c r="P2296" s="21" t="str">
        <f t="shared" si="284"/>
        <v/>
      </c>
      <c r="Q2296" s="21" t="str">
        <f t="shared" si="285"/>
        <v/>
      </c>
      <c r="R2296" s="21" t="str">
        <f t="shared" si="286"/>
        <v/>
      </c>
      <c r="S2296" s="7" t="str">
        <f>IF(ROW()-5&lt;=Kontroll!$B$8,1,"")</f>
        <v/>
      </c>
    </row>
    <row r="2297" spans="1:19" x14ac:dyDescent="0.2">
      <c r="A2297" s="7" t="str">
        <f t="shared" si="280"/>
        <v/>
      </c>
      <c r="B2297" s="7" t="str">
        <f>IF($S2297="","",INT(($A2297-1)/Kontroll!$B$6)+1)</f>
        <v/>
      </c>
      <c r="C2297" s="7" t="str">
        <f>IF($S2297="","",MOD($A2297-1,Kontroll!$B$6)+1)</f>
        <v/>
      </c>
      <c r="D2297" s="15" t="str">
        <f>IF($S2297="","",INDEX(Transjer!$A$6:$A$125,$B2297))</f>
        <v/>
      </c>
      <c r="E2297" s="15" t="str">
        <f>IF($S2297="","",INDEX(Transjer!$B$6:$B$125,$B2297))</f>
        <v/>
      </c>
      <c r="F2297" s="16" t="str">
        <f>IF($S2297="","",INDEX(Transjer!$C$6:$C$125,$B2297))</f>
        <v/>
      </c>
      <c r="G2297" s="17" t="str">
        <f>IF($S2297="","",INDEX(Skjermingsrenter!$A$6:$A$35,$C2297))</f>
        <v/>
      </c>
      <c r="H2297" s="18" t="str">
        <f>IF($S2297="","",INDEX(Transjer!$D$6:$D$125,$B2297))</f>
        <v/>
      </c>
      <c r="I2297" s="18" t="str">
        <f>IF($S2297="","",INDEX(Transjer!$E$6:$E$125,$B2297))</f>
        <v/>
      </c>
      <c r="J2297" s="19" t="str">
        <f>IF($S2297="","",INDEX(Skjermingsrenter!$B$6:$B$35,$C2297))</f>
        <v/>
      </c>
      <c r="K2297" s="20" t="str">
        <f t="shared" si="281"/>
        <v/>
      </c>
      <c r="L2297" s="21" t="str">
        <f>IF($S2297="","",IF($G2297&lt;YEAR($F2297),0,$H2297*SUMIFS(Utbytter!$D$6:$D$1005,Utbytter!$A$6:$A$1005,$E2297,Utbytter!$B$6:$B$1005,"&gt;="&amp;$K2297,Utbytter!$B$6:$B$1005,"&lt;="&amp;DATE($G2297,12,31))))</f>
        <v/>
      </c>
      <c r="M2297" s="21" t="str">
        <f t="shared" si="287"/>
        <v/>
      </c>
      <c r="N2297" s="21" t="str">
        <f t="shared" si="282"/>
        <v/>
      </c>
      <c r="O2297" s="21" t="str">
        <f t="shared" si="283"/>
        <v/>
      </c>
      <c r="P2297" s="21" t="str">
        <f t="shared" si="284"/>
        <v/>
      </c>
      <c r="Q2297" s="21" t="str">
        <f t="shared" si="285"/>
        <v/>
      </c>
      <c r="R2297" s="21" t="str">
        <f t="shared" si="286"/>
        <v/>
      </c>
      <c r="S2297" s="7" t="str">
        <f>IF(ROW()-5&lt;=Kontroll!$B$8,1,"")</f>
        <v/>
      </c>
    </row>
    <row r="2298" spans="1:19" x14ac:dyDescent="0.2">
      <c r="A2298" s="7" t="str">
        <f t="shared" si="280"/>
        <v/>
      </c>
      <c r="B2298" s="7" t="str">
        <f>IF($S2298="","",INT(($A2298-1)/Kontroll!$B$6)+1)</f>
        <v/>
      </c>
      <c r="C2298" s="7" t="str">
        <f>IF($S2298="","",MOD($A2298-1,Kontroll!$B$6)+1)</f>
        <v/>
      </c>
      <c r="D2298" s="15" t="str">
        <f>IF($S2298="","",INDEX(Transjer!$A$6:$A$125,$B2298))</f>
        <v/>
      </c>
      <c r="E2298" s="15" t="str">
        <f>IF($S2298="","",INDEX(Transjer!$B$6:$B$125,$B2298))</f>
        <v/>
      </c>
      <c r="F2298" s="16" t="str">
        <f>IF($S2298="","",INDEX(Transjer!$C$6:$C$125,$B2298))</f>
        <v/>
      </c>
      <c r="G2298" s="17" t="str">
        <f>IF($S2298="","",INDEX(Skjermingsrenter!$A$6:$A$35,$C2298))</f>
        <v/>
      </c>
      <c r="H2298" s="18" t="str">
        <f>IF($S2298="","",INDEX(Transjer!$D$6:$D$125,$B2298))</f>
        <v/>
      </c>
      <c r="I2298" s="18" t="str">
        <f>IF($S2298="","",INDEX(Transjer!$E$6:$E$125,$B2298))</f>
        <v/>
      </c>
      <c r="J2298" s="19" t="str">
        <f>IF($S2298="","",INDEX(Skjermingsrenter!$B$6:$B$35,$C2298))</f>
        <v/>
      </c>
      <c r="K2298" s="20" t="str">
        <f t="shared" si="281"/>
        <v/>
      </c>
      <c r="L2298" s="21" t="str">
        <f>IF($S2298="","",IF($G2298&lt;YEAR($F2298),0,$H2298*SUMIFS(Utbytter!$D$6:$D$1005,Utbytter!$A$6:$A$1005,$E2298,Utbytter!$B$6:$B$1005,"&gt;="&amp;$K2298,Utbytter!$B$6:$B$1005,"&lt;="&amp;DATE($G2298,12,31))))</f>
        <v/>
      </c>
      <c r="M2298" s="21" t="str">
        <f t="shared" si="287"/>
        <v/>
      </c>
      <c r="N2298" s="21" t="str">
        <f t="shared" si="282"/>
        <v/>
      </c>
      <c r="O2298" s="21" t="str">
        <f t="shared" si="283"/>
        <v/>
      </c>
      <c r="P2298" s="21" t="str">
        <f t="shared" si="284"/>
        <v/>
      </c>
      <c r="Q2298" s="21" t="str">
        <f t="shared" si="285"/>
        <v/>
      </c>
      <c r="R2298" s="21" t="str">
        <f t="shared" si="286"/>
        <v/>
      </c>
      <c r="S2298" s="7" t="str">
        <f>IF(ROW()-5&lt;=Kontroll!$B$8,1,"")</f>
        <v/>
      </c>
    </row>
    <row r="2299" spans="1:19" x14ac:dyDescent="0.2">
      <c r="A2299" s="7" t="str">
        <f t="shared" si="280"/>
        <v/>
      </c>
      <c r="B2299" s="7" t="str">
        <f>IF($S2299="","",INT(($A2299-1)/Kontroll!$B$6)+1)</f>
        <v/>
      </c>
      <c r="C2299" s="7" t="str">
        <f>IF($S2299="","",MOD($A2299-1,Kontroll!$B$6)+1)</f>
        <v/>
      </c>
      <c r="D2299" s="15" t="str">
        <f>IF($S2299="","",INDEX(Transjer!$A$6:$A$125,$B2299))</f>
        <v/>
      </c>
      <c r="E2299" s="15" t="str">
        <f>IF($S2299="","",INDEX(Transjer!$B$6:$B$125,$B2299))</f>
        <v/>
      </c>
      <c r="F2299" s="16" t="str">
        <f>IF($S2299="","",INDEX(Transjer!$C$6:$C$125,$B2299))</f>
        <v/>
      </c>
      <c r="G2299" s="17" t="str">
        <f>IF($S2299="","",INDEX(Skjermingsrenter!$A$6:$A$35,$C2299))</f>
        <v/>
      </c>
      <c r="H2299" s="18" t="str">
        <f>IF($S2299="","",INDEX(Transjer!$D$6:$D$125,$B2299))</f>
        <v/>
      </c>
      <c r="I2299" s="18" t="str">
        <f>IF($S2299="","",INDEX(Transjer!$E$6:$E$125,$B2299))</f>
        <v/>
      </c>
      <c r="J2299" s="19" t="str">
        <f>IF($S2299="","",INDEX(Skjermingsrenter!$B$6:$B$35,$C2299))</f>
        <v/>
      </c>
      <c r="K2299" s="20" t="str">
        <f t="shared" si="281"/>
        <v/>
      </c>
      <c r="L2299" s="21" t="str">
        <f>IF($S2299="","",IF($G2299&lt;YEAR($F2299),0,$H2299*SUMIFS(Utbytter!$D$6:$D$1005,Utbytter!$A$6:$A$1005,$E2299,Utbytter!$B$6:$B$1005,"&gt;="&amp;$K2299,Utbytter!$B$6:$B$1005,"&lt;="&amp;DATE($G2299,12,31))))</f>
        <v/>
      </c>
      <c r="M2299" s="21" t="str">
        <f t="shared" si="287"/>
        <v/>
      </c>
      <c r="N2299" s="21" t="str">
        <f t="shared" si="282"/>
        <v/>
      </c>
      <c r="O2299" s="21" t="str">
        <f t="shared" si="283"/>
        <v/>
      </c>
      <c r="P2299" s="21" t="str">
        <f t="shared" si="284"/>
        <v/>
      </c>
      <c r="Q2299" s="21" t="str">
        <f t="shared" si="285"/>
        <v/>
      </c>
      <c r="R2299" s="21" t="str">
        <f t="shared" si="286"/>
        <v/>
      </c>
      <c r="S2299" s="7" t="str">
        <f>IF(ROW()-5&lt;=Kontroll!$B$8,1,"")</f>
        <v/>
      </c>
    </row>
    <row r="2300" spans="1:19" x14ac:dyDescent="0.2">
      <c r="A2300" s="7" t="str">
        <f t="shared" si="280"/>
        <v/>
      </c>
      <c r="B2300" s="7" t="str">
        <f>IF($S2300="","",INT(($A2300-1)/Kontroll!$B$6)+1)</f>
        <v/>
      </c>
      <c r="C2300" s="7" t="str">
        <f>IF($S2300="","",MOD($A2300-1,Kontroll!$B$6)+1)</f>
        <v/>
      </c>
      <c r="D2300" s="15" t="str">
        <f>IF($S2300="","",INDEX(Transjer!$A$6:$A$125,$B2300))</f>
        <v/>
      </c>
      <c r="E2300" s="15" t="str">
        <f>IF($S2300="","",INDEX(Transjer!$B$6:$B$125,$B2300))</f>
        <v/>
      </c>
      <c r="F2300" s="16" t="str">
        <f>IF($S2300="","",INDEX(Transjer!$C$6:$C$125,$B2300))</f>
        <v/>
      </c>
      <c r="G2300" s="17" t="str">
        <f>IF($S2300="","",INDEX(Skjermingsrenter!$A$6:$A$35,$C2300))</f>
        <v/>
      </c>
      <c r="H2300" s="18" t="str">
        <f>IF($S2300="","",INDEX(Transjer!$D$6:$D$125,$B2300))</f>
        <v/>
      </c>
      <c r="I2300" s="18" t="str">
        <f>IF($S2300="","",INDEX(Transjer!$E$6:$E$125,$B2300))</f>
        <v/>
      </c>
      <c r="J2300" s="19" t="str">
        <f>IF($S2300="","",INDEX(Skjermingsrenter!$B$6:$B$35,$C2300))</f>
        <v/>
      </c>
      <c r="K2300" s="20" t="str">
        <f t="shared" si="281"/>
        <v/>
      </c>
      <c r="L2300" s="21" t="str">
        <f>IF($S2300="","",IF($G2300&lt;YEAR($F2300),0,$H2300*SUMIFS(Utbytter!$D$6:$D$1005,Utbytter!$A$6:$A$1005,$E2300,Utbytter!$B$6:$B$1005,"&gt;="&amp;$K2300,Utbytter!$B$6:$B$1005,"&lt;="&amp;DATE($G2300,12,31))))</f>
        <v/>
      </c>
      <c r="M2300" s="21" t="str">
        <f t="shared" si="287"/>
        <v/>
      </c>
      <c r="N2300" s="21" t="str">
        <f t="shared" si="282"/>
        <v/>
      </c>
      <c r="O2300" s="21" t="str">
        <f t="shared" si="283"/>
        <v/>
      </c>
      <c r="P2300" s="21" t="str">
        <f t="shared" si="284"/>
        <v/>
      </c>
      <c r="Q2300" s="21" t="str">
        <f t="shared" si="285"/>
        <v/>
      </c>
      <c r="R2300" s="21" t="str">
        <f t="shared" si="286"/>
        <v/>
      </c>
      <c r="S2300" s="7" t="str">
        <f>IF(ROW()-5&lt;=Kontroll!$B$8,1,"")</f>
        <v/>
      </c>
    </row>
    <row r="2301" spans="1:19" x14ac:dyDescent="0.2">
      <c r="A2301" s="7" t="str">
        <f t="shared" si="280"/>
        <v/>
      </c>
      <c r="B2301" s="7" t="str">
        <f>IF($S2301="","",INT(($A2301-1)/Kontroll!$B$6)+1)</f>
        <v/>
      </c>
      <c r="C2301" s="7" t="str">
        <f>IF($S2301="","",MOD($A2301-1,Kontroll!$B$6)+1)</f>
        <v/>
      </c>
      <c r="D2301" s="15" t="str">
        <f>IF($S2301="","",INDEX(Transjer!$A$6:$A$125,$B2301))</f>
        <v/>
      </c>
      <c r="E2301" s="15" t="str">
        <f>IF($S2301="","",INDEX(Transjer!$B$6:$B$125,$B2301))</f>
        <v/>
      </c>
      <c r="F2301" s="16" t="str">
        <f>IF($S2301="","",INDEX(Transjer!$C$6:$C$125,$B2301))</f>
        <v/>
      </c>
      <c r="G2301" s="17" t="str">
        <f>IF($S2301="","",INDEX(Skjermingsrenter!$A$6:$A$35,$C2301))</f>
        <v/>
      </c>
      <c r="H2301" s="18" t="str">
        <f>IF($S2301="","",INDEX(Transjer!$D$6:$D$125,$B2301))</f>
        <v/>
      </c>
      <c r="I2301" s="18" t="str">
        <f>IF($S2301="","",INDEX(Transjer!$E$6:$E$125,$B2301))</f>
        <v/>
      </c>
      <c r="J2301" s="19" t="str">
        <f>IF($S2301="","",INDEX(Skjermingsrenter!$B$6:$B$35,$C2301))</f>
        <v/>
      </c>
      <c r="K2301" s="20" t="str">
        <f t="shared" si="281"/>
        <v/>
      </c>
      <c r="L2301" s="21" t="str">
        <f>IF($S2301="","",IF($G2301&lt;YEAR($F2301),0,$H2301*SUMIFS(Utbytter!$D$6:$D$1005,Utbytter!$A$6:$A$1005,$E2301,Utbytter!$B$6:$B$1005,"&gt;="&amp;$K2301,Utbytter!$B$6:$B$1005,"&lt;="&amp;DATE($G2301,12,31))))</f>
        <v/>
      </c>
      <c r="M2301" s="21" t="str">
        <f t="shared" si="287"/>
        <v/>
      </c>
      <c r="N2301" s="21" t="str">
        <f t="shared" si="282"/>
        <v/>
      </c>
      <c r="O2301" s="21" t="str">
        <f t="shared" si="283"/>
        <v/>
      </c>
      <c r="P2301" s="21" t="str">
        <f t="shared" si="284"/>
        <v/>
      </c>
      <c r="Q2301" s="21" t="str">
        <f t="shared" si="285"/>
        <v/>
      </c>
      <c r="R2301" s="21" t="str">
        <f t="shared" si="286"/>
        <v/>
      </c>
      <c r="S2301" s="7" t="str">
        <f>IF(ROW()-5&lt;=Kontroll!$B$8,1,"")</f>
        <v/>
      </c>
    </row>
    <row r="2302" spans="1:19" x14ac:dyDescent="0.2">
      <c r="A2302" s="7" t="str">
        <f t="shared" si="280"/>
        <v/>
      </c>
      <c r="B2302" s="7" t="str">
        <f>IF($S2302="","",INT(($A2302-1)/Kontroll!$B$6)+1)</f>
        <v/>
      </c>
      <c r="C2302" s="7" t="str">
        <f>IF($S2302="","",MOD($A2302-1,Kontroll!$B$6)+1)</f>
        <v/>
      </c>
      <c r="D2302" s="15" t="str">
        <f>IF($S2302="","",INDEX(Transjer!$A$6:$A$125,$B2302))</f>
        <v/>
      </c>
      <c r="E2302" s="15" t="str">
        <f>IF($S2302="","",INDEX(Transjer!$B$6:$B$125,$B2302))</f>
        <v/>
      </c>
      <c r="F2302" s="16" t="str">
        <f>IF($S2302="","",INDEX(Transjer!$C$6:$C$125,$B2302))</f>
        <v/>
      </c>
      <c r="G2302" s="17" t="str">
        <f>IF($S2302="","",INDEX(Skjermingsrenter!$A$6:$A$35,$C2302))</f>
        <v/>
      </c>
      <c r="H2302" s="18" t="str">
        <f>IF($S2302="","",INDEX(Transjer!$D$6:$D$125,$B2302))</f>
        <v/>
      </c>
      <c r="I2302" s="18" t="str">
        <f>IF($S2302="","",INDEX(Transjer!$E$6:$E$125,$B2302))</f>
        <v/>
      </c>
      <c r="J2302" s="19" t="str">
        <f>IF($S2302="","",INDEX(Skjermingsrenter!$B$6:$B$35,$C2302))</f>
        <v/>
      </c>
      <c r="K2302" s="20" t="str">
        <f t="shared" si="281"/>
        <v/>
      </c>
      <c r="L2302" s="21" t="str">
        <f>IF($S2302="","",IF($G2302&lt;YEAR($F2302),0,$H2302*SUMIFS(Utbytter!$D$6:$D$1005,Utbytter!$A$6:$A$1005,$E2302,Utbytter!$B$6:$B$1005,"&gt;="&amp;$K2302,Utbytter!$B$6:$B$1005,"&lt;="&amp;DATE($G2302,12,31))))</f>
        <v/>
      </c>
      <c r="M2302" s="21" t="str">
        <f t="shared" si="287"/>
        <v/>
      </c>
      <c r="N2302" s="21" t="str">
        <f t="shared" si="282"/>
        <v/>
      </c>
      <c r="O2302" s="21" t="str">
        <f t="shared" si="283"/>
        <v/>
      </c>
      <c r="P2302" s="21" t="str">
        <f t="shared" si="284"/>
        <v/>
      </c>
      <c r="Q2302" s="21" t="str">
        <f t="shared" si="285"/>
        <v/>
      </c>
      <c r="R2302" s="21" t="str">
        <f t="shared" si="286"/>
        <v/>
      </c>
      <c r="S2302" s="7" t="str">
        <f>IF(ROW()-5&lt;=Kontroll!$B$8,1,"")</f>
        <v/>
      </c>
    </row>
    <row r="2303" spans="1:19" x14ac:dyDescent="0.2">
      <c r="A2303" s="7" t="str">
        <f t="shared" si="280"/>
        <v/>
      </c>
      <c r="B2303" s="7" t="str">
        <f>IF($S2303="","",INT(($A2303-1)/Kontroll!$B$6)+1)</f>
        <v/>
      </c>
      <c r="C2303" s="7" t="str">
        <f>IF($S2303="","",MOD($A2303-1,Kontroll!$B$6)+1)</f>
        <v/>
      </c>
      <c r="D2303" s="15" t="str">
        <f>IF($S2303="","",INDEX(Transjer!$A$6:$A$125,$B2303))</f>
        <v/>
      </c>
      <c r="E2303" s="15" t="str">
        <f>IF($S2303="","",INDEX(Transjer!$B$6:$B$125,$B2303))</f>
        <v/>
      </c>
      <c r="F2303" s="16" t="str">
        <f>IF($S2303="","",INDEX(Transjer!$C$6:$C$125,$B2303))</f>
        <v/>
      </c>
      <c r="G2303" s="17" t="str">
        <f>IF($S2303="","",INDEX(Skjermingsrenter!$A$6:$A$35,$C2303))</f>
        <v/>
      </c>
      <c r="H2303" s="18" t="str">
        <f>IF($S2303="","",INDEX(Transjer!$D$6:$D$125,$B2303))</f>
        <v/>
      </c>
      <c r="I2303" s="18" t="str">
        <f>IF($S2303="","",INDEX(Transjer!$E$6:$E$125,$B2303))</f>
        <v/>
      </c>
      <c r="J2303" s="19" t="str">
        <f>IF($S2303="","",INDEX(Skjermingsrenter!$B$6:$B$35,$C2303))</f>
        <v/>
      </c>
      <c r="K2303" s="20" t="str">
        <f t="shared" si="281"/>
        <v/>
      </c>
      <c r="L2303" s="21" t="str">
        <f>IF($S2303="","",IF($G2303&lt;YEAR($F2303),0,$H2303*SUMIFS(Utbytter!$D$6:$D$1005,Utbytter!$A$6:$A$1005,$E2303,Utbytter!$B$6:$B$1005,"&gt;="&amp;$K2303,Utbytter!$B$6:$B$1005,"&lt;="&amp;DATE($G2303,12,31))))</f>
        <v/>
      </c>
      <c r="M2303" s="21" t="str">
        <f t="shared" si="287"/>
        <v/>
      </c>
      <c r="N2303" s="21" t="str">
        <f t="shared" si="282"/>
        <v/>
      </c>
      <c r="O2303" s="21" t="str">
        <f t="shared" si="283"/>
        <v/>
      </c>
      <c r="P2303" s="21" t="str">
        <f t="shared" si="284"/>
        <v/>
      </c>
      <c r="Q2303" s="21" t="str">
        <f t="shared" si="285"/>
        <v/>
      </c>
      <c r="R2303" s="21" t="str">
        <f t="shared" si="286"/>
        <v/>
      </c>
      <c r="S2303" s="7" t="str">
        <f>IF(ROW()-5&lt;=Kontroll!$B$8,1,"")</f>
        <v/>
      </c>
    </row>
    <row r="2304" spans="1:19" x14ac:dyDescent="0.2">
      <c r="A2304" s="7" t="str">
        <f t="shared" si="280"/>
        <v/>
      </c>
      <c r="B2304" s="7" t="str">
        <f>IF($S2304="","",INT(($A2304-1)/Kontroll!$B$6)+1)</f>
        <v/>
      </c>
      <c r="C2304" s="7" t="str">
        <f>IF($S2304="","",MOD($A2304-1,Kontroll!$B$6)+1)</f>
        <v/>
      </c>
      <c r="D2304" s="15" t="str">
        <f>IF($S2304="","",INDEX(Transjer!$A$6:$A$125,$B2304))</f>
        <v/>
      </c>
      <c r="E2304" s="15" t="str">
        <f>IF($S2304="","",INDEX(Transjer!$B$6:$B$125,$B2304))</f>
        <v/>
      </c>
      <c r="F2304" s="16" t="str">
        <f>IF($S2304="","",INDEX(Transjer!$C$6:$C$125,$B2304))</f>
        <v/>
      </c>
      <c r="G2304" s="17" t="str">
        <f>IF($S2304="","",INDEX(Skjermingsrenter!$A$6:$A$35,$C2304))</f>
        <v/>
      </c>
      <c r="H2304" s="18" t="str">
        <f>IF($S2304="","",INDEX(Transjer!$D$6:$D$125,$B2304))</f>
        <v/>
      </c>
      <c r="I2304" s="18" t="str">
        <f>IF($S2304="","",INDEX(Transjer!$E$6:$E$125,$B2304))</f>
        <v/>
      </c>
      <c r="J2304" s="19" t="str">
        <f>IF($S2304="","",INDEX(Skjermingsrenter!$B$6:$B$35,$C2304))</f>
        <v/>
      </c>
      <c r="K2304" s="20" t="str">
        <f t="shared" si="281"/>
        <v/>
      </c>
      <c r="L2304" s="21" t="str">
        <f>IF($S2304="","",IF($G2304&lt;YEAR($F2304),0,$H2304*SUMIFS(Utbytter!$D$6:$D$1005,Utbytter!$A$6:$A$1005,$E2304,Utbytter!$B$6:$B$1005,"&gt;="&amp;$K2304,Utbytter!$B$6:$B$1005,"&lt;="&amp;DATE($G2304,12,31))))</f>
        <v/>
      </c>
      <c r="M2304" s="21" t="str">
        <f t="shared" si="287"/>
        <v/>
      </c>
      <c r="N2304" s="21" t="str">
        <f t="shared" si="282"/>
        <v/>
      </c>
      <c r="O2304" s="21" t="str">
        <f t="shared" si="283"/>
        <v/>
      </c>
      <c r="P2304" s="21" t="str">
        <f t="shared" si="284"/>
        <v/>
      </c>
      <c r="Q2304" s="21" t="str">
        <f t="shared" si="285"/>
        <v/>
      </c>
      <c r="R2304" s="21" t="str">
        <f t="shared" si="286"/>
        <v/>
      </c>
      <c r="S2304" s="7" t="str">
        <f>IF(ROW()-5&lt;=Kontroll!$B$8,1,"")</f>
        <v/>
      </c>
    </row>
    <row r="2305" spans="1:19" x14ac:dyDescent="0.2">
      <c r="A2305" s="7" t="str">
        <f t="shared" si="280"/>
        <v/>
      </c>
      <c r="B2305" s="7" t="str">
        <f>IF($S2305="","",INT(($A2305-1)/Kontroll!$B$6)+1)</f>
        <v/>
      </c>
      <c r="C2305" s="7" t="str">
        <f>IF($S2305="","",MOD($A2305-1,Kontroll!$B$6)+1)</f>
        <v/>
      </c>
      <c r="D2305" s="15" t="str">
        <f>IF($S2305="","",INDEX(Transjer!$A$6:$A$125,$B2305))</f>
        <v/>
      </c>
      <c r="E2305" s="15" t="str">
        <f>IF($S2305="","",INDEX(Transjer!$B$6:$B$125,$B2305))</f>
        <v/>
      </c>
      <c r="F2305" s="16" t="str">
        <f>IF($S2305="","",INDEX(Transjer!$C$6:$C$125,$B2305))</f>
        <v/>
      </c>
      <c r="G2305" s="17" t="str">
        <f>IF($S2305="","",INDEX(Skjermingsrenter!$A$6:$A$35,$C2305))</f>
        <v/>
      </c>
      <c r="H2305" s="18" t="str">
        <f>IF($S2305="","",INDEX(Transjer!$D$6:$D$125,$B2305))</f>
        <v/>
      </c>
      <c r="I2305" s="18" t="str">
        <f>IF($S2305="","",INDEX(Transjer!$E$6:$E$125,$B2305))</f>
        <v/>
      </c>
      <c r="J2305" s="19" t="str">
        <f>IF($S2305="","",INDEX(Skjermingsrenter!$B$6:$B$35,$C2305))</f>
        <v/>
      </c>
      <c r="K2305" s="20" t="str">
        <f t="shared" si="281"/>
        <v/>
      </c>
      <c r="L2305" s="21" t="str">
        <f>IF($S2305="","",IF($G2305&lt;YEAR($F2305),0,$H2305*SUMIFS(Utbytter!$D$6:$D$1005,Utbytter!$A$6:$A$1005,$E2305,Utbytter!$B$6:$B$1005,"&gt;="&amp;$K2305,Utbytter!$B$6:$B$1005,"&lt;="&amp;DATE($G2305,12,31))))</f>
        <v/>
      </c>
      <c r="M2305" s="21" t="str">
        <f t="shared" si="287"/>
        <v/>
      </c>
      <c r="N2305" s="21" t="str">
        <f t="shared" si="282"/>
        <v/>
      </c>
      <c r="O2305" s="21" t="str">
        <f t="shared" si="283"/>
        <v/>
      </c>
      <c r="P2305" s="21" t="str">
        <f t="shared" si="284"/>
        <v/>
      </c>
      <c r="Q2305" s="21" t="str">
        <f t="shared" si="285"/>
        <v/>
      </c>
      <c r="R2305" s="21" t="str">
        <f t="shared" si="286"/>
        <v/>
      </c>
      <c r="S2305" s="7" t="str">
        <f>IF(ROW()-5&lt;=Kontroll!$B$8,1,"")</f>
        <v/>
      </c>
    </row>
    <row r="2306" spans="1:19" x14ac:dyDescent="0.2">
      <c r="A2306" s="7" t="str">
        <f t="shared" si="280"/>
        <v/>
      </c>
      <c r="B2306" s="7" t="str">
        <f>IF($S2306="","",INT(($A2306-1)/Kontroll!$B$6)+1)</f>
        <v/>
      </c>
      <c r="C2306" s="7" t="str">
        <f>IF($S2306="","",MOD($A2306-1,Kontroll!$B$6)+1)</f>
        <v/>
      </c>
      <c r="D2306" s="15" t="str">
        <f>IF($S2306="","",INDEX(Transjer!$A$6:$A$125,$B2306))</f>
        <v/>
      </c>
      <c r="E2306" s="15" t="str">
        <f>IF($S2306="","",INDEX(Transjer!$B$6:$B$125,$B2306))</f>
        <v/>
      </c>
      <c r="F2306" s="16" t="str">
        <f>IF($S2306="","",INDEX(Transjer!$C$6:$C$125,$B2306))</f>
        <v/>
      </c>
      <c r="G2306" s="17" t="str">
        <f>IF($S2306="","",INDEX(Skjermingsrenter!$A$6:$A$35,$C2306))</f>
        <v/>
      </c>
      <c r="H2306" s="18" t="str">
        <f>IF($S2306="","",INDEX(Transjer!$D$6:$D$125,$B2306))</f>
        <v/>
      </c>
      <c r="I2306" s="18" t="str">
        <f>IF($S2306="","",INDEX(Transjer!$E$6:$E$125,$B2306))</f>
        <v/>
      </c>
      <c r="J2306" s="19" t="str">
        <f>IF($S2306="","",INDEX(Skjermingsrenter!$B$6:$B$35,$C2306))</f>
        <v/>
      </c>
      <c r="K2306" s="20" t="str">
        <f t="shared" si="281"/>
        <v/>
      </c>
      <c r="L2306" s="21" t="str">
        <f>IF($S2306="","",IF($G2306&lt;YEAR($F2306),0,$H2306*SUMIFS(Utbytter!$D$6:$D$1005,Utbytter!$A$6:$A$1005,$E2306,Utbytter!$B$6:$B$1005,"&gt;="&amp;$K2306,Utbytter!$B$6:$B$1005,"&lt;="&amp;DATE($G2306,12,31))))</f>
        <v/>
      </c>
      <c r="M2306" s="21" t="str">
        <f t="shared" si="287"/>
        <v/>
      </c>
      <c r="N2306" s="21" t="str">
        <f t="shared" si="282"/>
        <v/>
      </c>
      <c r="O2306" s="21" t="str">
        <f t="shared" si="283"/>
        <v/>
      </c>
      <c r="P2306" s="21" t="str">
        <f t="shared" si="284"/>
        <v/>
      </c>
      <c r="Q2306" s="21" t="str">
        <f t="shared" si="285"/>
        <v/>
      </c>
      <c r="R2306" s="21" t="str">
        <f t="shared" si="286"/>
        <v/>
      </c>
      <c r="S2306" s="7" t="str">
        <f>IF(ROW()-5&lt;=Kontroll!$B$8,1,"")</f>
        <v/>
      </c>
    </row>
    <row r="2307" spans="1:19" x14ac:dyDescent="0.2">
      <c r="A2307" s="7" t="str">
        <f t="shared" si="280"/>
        <v/>
      </c>
      <c r="B2307" s="7" t="str">
        <f>IF($S2307="","",INT(($A2307-1)/Kontroll!$B$6)+1)</f>
        <v/>
      </c>
      <c r="C2307" s="7" t="str">
        <f>IF($S2307="","",MOD($A2307-1,Kontroll!$B$6)+1)</f>
        <v/>
      </c>
      <c r="D2307" s="15" t="str">
        <f>IF($S2307="","",INDEX(Transjer!$A$6:$A$125,$B2307))</f>
        <v/>
      </c>
      <c r="E2307" s="15" t="str">
        <f>IF($S2307="","",INDEX(Transjer!$B$6:$B$125,$B2307))</f>
        <v/>
      </c>
      <c r="F2307" s="16" t="str">
        <f>IF($S2307="","",INDEX(Transjer!$C$6:$C$125,$B2307))</f>
        <v/>
      </c>
      <c r="G2307" s="17" t="str">
        <f>IF($S2307="","",INDEX(Skjermingsrenter!$A$6:$A$35,$C2307))</f>
        <v/>
      </c>
      <c r="H2307" s="18" t="str">
        <f>IF($S2307="","",INDEX(Transjer!$D$6:$D$125,$B2307))</f>
        <v/>
      </c>
      <c r="I2307" s="18" t="str">
        <f>IF($S2307="","",INDEX(Transjer!$E$6:$E$125,$B2307))</f>
        <v/>
      </c>
      <c r="J2307" s="19" t="str">
        <f>IF($S2307="","",INDEX(Skjermingsrenter!$B$6:$B$35,$C2307))</f>
        <v/>
      </c>
      <c r="K2307" s="20" t="str">
        <f t="shared" si="281"/>
        <v/>
      </c>
      <c r="L2307" s="21" t="str">
        <f>IF($S2307="","",IF($G2307&lt;YEAR($F2307),0,$H2307*SUMIFS(Utbytter!$D$6:$D$1005,Utbytter!$A$6:$A$1005,$E2307,Utbytter!$B$6:$B$1005,"&gt;="&amp;$K2307,Utbytter!$B$6:$B$1005,"&lt;="&amp;DATE($G2307,12,31))))</f>
        <v/>
      </c>
      <c r="M2307" s="21" t="str">
        <f t="shared" si="287"/>
        <v/>
      </c>
      <c r="N2307" s="21" t="str">
        <f t="shared" si="282"/>
        <v/>
      </c>
      <c r="O2307" s="21" t="str">
        <f t="shared" si="283"/>
        <v/>
      </c>
      <c r="P2307" s="21" t="str">
        <f t="shared" si="284"/>
        <v/>
      </c>
      <c r="Q2307" s="21" t="str">
        <f t="shared" si="285"/>
        <v/>
      </c>
      <c r="R2307" s="21" t="str">
        <f t="shared" si="286"/>
        <v/>
      </c>
      <c r="S2307" s="7" t="str">
        <f>IF(ROW()-5&lt;=Kontroll!$B$8,1,"")</f>
        <v/>
      </c>
    </row>
    <row r="2308" spans="1:19" x14ac:dyDescent="0.2">
      <c r="A2308" s="7" t="str">
        <f t="shared" si="280"/>
        <v/>
      </c>
      <c r="B2308" s="7" t="str">
        <f>IF($S2308="","",INT(($A2308-1)/Kontroll!$B$6)+1)</f>
        <v/>
      </c>
      <c r="C2308" s="7" t="str">
        <f>IF($S2308="","",MOD($A2308-1,Kontroll!$B$6)+1)</f>
        <v/>
      </c>
      <c r="D2308" s="15" t="str">
        <f>IF($S2308="","",INDEX(Transjer!$A$6:$A$125,$B2308))</f>
        <v/>
      </c>
      <c r="E2308" s="15" t="str">
        <f>IF($S2308="","",INDEX(Transjer!$B$6:$B$125,$B2308))</f>
        <v/>
      </c>
      <c r="F2308" s="16" t="str">
        <f>IF($S2308="","",INDEX(Transjer!$C$6:$C$125,$B2308))</f>
        <v/>
      </c>
      <c r="G2308" s="17" t="str">
        <f>IF($S2308="","",INDEX(Skjermingsrenter!$A$6:$A$35,$C2308))</f>
        <v/>
      </c>
      <c r="H2308" s="18" t="str">
        <f>IF($S2308="","",INDEX(Transjer!$D$6:$D$125,$B2308))</f>
        <v/>
      </c>
      <c r="I2308" s="18" t="str">
        <f>IF($S2308="","",INDEX(Transjer!$E$6:$E$125,$B2308))</f>
        <v/>
      </c>
      <c r="J2308" s="19" t="str">
        <f>IF($S2308="","",INDEX(Skjermingsrenter!$B$6:$B$35,$C2308))</f>
        <v/>
      </c>
      <c r="K2308" s="20" t="str">
        <f t="shared" si="281"/>
        <v/>
      </c>
      <c r="L2308" s="21" t="str">
        <f>IF($S2308="","",IF($G2308&lt;YEAR($F2308),0,$H2308*SUMIFS(Utbytter!$D$6:$D$1005,Utbytter!$A$6:$A$1005,$E2308,Utbytter!$B$6:$B$1005,"&gt;="&amp;$K2308,Utbytter!$B$6:$B$1005,"&lt;="&amp;DATE($G2308,12,31))))</f>
        <v/>
      </c>
      <c r="M2308" s="21" t="str">
        <f t="shared" si="287"/>
        <v/>
      </c>
      <c r="N2308" s="21" t="str">
        <f t="shared" si="282"/>
        <v/>
      </c>
      <c r="O2308" s="21" t="str">
        <f t="shared" si="283"/>
        <v/>
      </c>
      <c r="P2308" s="21" t="str">
        <f t="shared" si="284"/>
        <v/>
      </c>
      <c r="Q2308" s="21" t="str">
        <f t="shared" si="285"/>
        <v/>
      </c>
      <c r="R2308" s="21" t="str">
        <f t="shared" si="286"/>
        <v/>
      </c>
      <c r="S2308" s="7" t="str">
        <f>IF(ROW()-5&lt;=Kontroll!$B$8,1,"")</f>
        <v/>
      </c>
    </row>
    <row r="2309" spans="1:19" x14ac:dyDescent="0.2">
      <c r="A2309" s="7" t="str">
        <f t="shared" si="280"/>
        <v/>
      </c>
      <c r="B2309" s="7" t="str">
        <f>IF($S2309="","",INT(($A2309-1)/Kontroll!$B$6)+1)</f>
        <v/>
      </c>
      <c r="C2309" s="7" t="str">
        <f>IF($S2309="","",MOD($A2309-1,Kontroll!$B$6)+1)</f>
        <v/>
      </c>
      <c r="D2309" s="15" t="str">
        <f>IF($S2309="","",INDEX(Transjer!$A$6:$A$125,$B2309))</f>
        <v/>
      </c>
      <c r="E2309" s="15" t="str">
        <f>IF($S2309="","",INDEX(Transjer!$B$6:$B$125,$B2309))</f>
        <v/>
      </c>
      <c r="F2309" s="16" t="str">
        <f>IF($S2309="","",INDEX(Transjer!$C$6:$C$125,$B2309))</f>
        <v/>
      </c>
      <c r="G2309" s="17" t="str">
        <f>IF($S2309="","",INDEX(Skjermingsrenter!$A$6:$A$35,$C2309))</f>
        <v/>
      </c>
      <c r="H2309" s="18" t="str">
        <f>IF($S2309="","",INDEX(Transjer!$D$6:$D$125,$B2309))</f>
        <v/>
      </c>
      <c r="I2309" s="18" t="str">
        <f>IF($S2309="","",INDEX(Transjer!$E$6:$E$125,$B2309))</f>
        <v/>
      </c>
      <c r="J2309" s="19" t="str">
        <f>IF($S2309="","",INDEX(Skjermingsrenter!$B$6:$B$35,$C2309))</f>
        <v/>
      </c>
      <c r="K2309" s="20" t="str">
        <f t="shared" si="281"/>
        <v/>
      </c>
      <c r="L2309" s="21" t="str">
        <f>IF($S2309="","",IF($G2309&lt;YEAR($F2309),0,$H2309*SUMIFS(Utbytter!$D$6:$D$1005,Utbytter!$A$6:$A$1005,$E2309,Utbytter!$B$6:$B$1005,"&gt;="&amp;$K2309,Utbytter!$B$6:$B$1005,"&lt;="&amp;DATE($G2309,12,31))))</f>
        <v/>
      </c>
      <c r="M2309" s="21" t="str">
        <f t="shared" si="287"/>
        <v/>
      </c>
      <c r="N2309" s="21" t="str">
        <f t="shared" si="282"/>
        <v/>
      </c>
      <c r="O2309" s="21" t="str">
        <f t="shared" si="283"/>
        <v/>
      </c>
      <c r="P2309" s="21" t="str">
        <f t="shared" si="284"/>
        <v/>
      </c>
      <c r="Q2309" s="21" t="str">
        <f t="shared" si="285"/>
        <v/>
      </c>
      <c r="R2309" s="21" t="str">
        <f t="shared" si="286"/>
        <v/>
      </c>
      <c r="S2309" s="7" t="str">
        <f>IF(ROW()-5&lt;=Kontroll!$B$8,1,"")</f>
        <v/>
      </c>
    </row>
    <row r="2310" spans="1:19" x14ac:dyDescent="0.2">
      <c r="A2310" s="7" t="str">
        <f t="shared" ref="A2310:A2373" si="288">IF($S2310="","",ROW()-5)</f>
        <v/>
      </c>
      <c r="B2310" s="7" t="str">
        <f>IF($S2310="","",INT(($A2310-1)/Kontroll!$B$6)+1)</f>
        <v/>
      </c>
      <c r="C2310" s="7" t="str">
        <f>IF($S2310="","",MOD($A2310-1,Kontroll!$B$6)+1)</f>
        <v/>
      </c>
      <c r="D2310" s="15" t="str">
        <f>IF($S2310="","",INDEX(Transjer!$A$6:$A$125,$B2310))</f>
        <v/>
      </c>
      <c r="E2310" s="15" t="str">
        <f>IF($S2310="","",INDEX(Transjer!$B$6:$B$125,$B2310))</f>
        <v/>
      </c>
      <c r="F2310" s="16" t="str">
        <f>IF($S2310="","",INDEX(Transjer!$C$6:$C$125,$B2310))</f>
        <v/>
      </c>
      <c r="G2310" s="17" t="str">
        <f>IF($S2310="","",INDEX(Skjermingsrenter!$A$6:$A$35,$C2310))</f>
        <v/>
      </c>
      <c r="H2310" s="18" t="str">
        <f>IF($S2310="","",INDEX(Transjer!$D$6:$D$125,$B2310))</f>
        <v/>
      </c>
      <c r="I2310" s="18" t="str">
        <f>IF($S2310="","",INDEX(Transjer!$E$6:$E$125,$B2310))</f>
        <v/>
      </c>
      <c r="J2310" s="19" t="str">
        <f>IF($S2310="","",INDEX(Skjermingsrenter!$B$6:$B$35,$C2310))</f>
        <v/>
      </c>
      <c r="K2310" s="20" t="str">
        <f t="shared" ref="K2310:K2373" si="289">IF($S2310="","",MAX(DATE($G2310,1,1),$F2310))</f>
        <v/>
      </c>
      <c r="L2310" s="21" t="str">
        <f>IF($S2310="","",IF($G2310&lt;YEAR($F2310),0,$H2310*SUMIFS(Utbytter!$D$6:$D$1005,Utbytter!$A$6:$A$1005,$E2310,Utbytter!$B$6:$B$1005,"&gt;="&amp;$K2310,Utbytter!$B$6:$B$1005,"&lt;="&amp;DATE($G2310,12,31))))</f>
        <v/>
      </c>
      <c r="M2310" s="21" t="str">
        <f t="shared" si="287"/>
        <v/>
      </c>
      <c r="N2310" s="21" t="str">
        <f t="shared" ref="N2310:N2373" si="290">IF($S2310="","",IF($F2310&lt;=DATE($G2310,12,31),($I2310+$M2310)*$J2310,0))</f>
        <v/>
      </c>
      <c r="O2310" s="21" t="str">
        <f t="shared" ref="O2310:O2373" si="291">IF($S2310="","",$M2310+$N2310)</f>
        <v/>
      </c>
      <c r="P2310" s="21" t="str">
        <f t="shared" ref="P2310:P2373" si="292">IF($S2310="","",MIN($L2310,$O2310))</f>
        <v/>
      </c>
      <c r="Q2310" s="21" t="str">
        <f t="shared" ref="Q2310:Q2373" si="293">IF($S2310="","",$O2310-$P2310)</f>
        <v/>
      </c>
      <c r="R2310" s="21" t="str">
        <f t="shared" ref="R2310:R2373" si="294">IF($S2310="","",$L2310-$P2310)</f>
        <v/>
      </c>
      <c r="S2310" s="7" t="str">
        <f>IF(ROW()-5&lt;=Kontroll!$B$8,1,"")</f>
        <v/>
      </c>
    </row>
    <row r="2311" spans="1:19" x14ac:dyDescent="0.2">
      <c r="A2311" s="7" t="str">
        <f t="shared" si="288"/>
        <v/>
      </c>
      <c r="B2311" s="7" t="str">
        <f>IF($S2311="","",INT(($A2311-1)/Kontroll!$B$6)+1)</f>
        <v/>
      </c>
      <c r="C2311" s="7" t="str">
        <f>IF($S2311="","",MOD($A2311-1,Kontroll!$B$6)+1)</f>
        <v/>
      </c>
      <c r="D2311" s="15" t="str">
        <f>IF($S2311="","",INDEX(Transjer!$A$6:$A$125,$B2311))</f>
        <v/>
      </c>
      <c r="E2311" s="15" t="str">
        <f>IF($S2311="","",INDEX(Transjer!$B$6:$B$125,$B2311))</f>
        <v/>
      </c>
      <c r="F2311" s="16" t="str">
        <f>IF($S2311="","",INDEX(Transjer!$C$6:$C$125,$B2311))</f>
        <v/>
      </c>
      <c r="G2311" s="17" t="str">
        <f>IF($S2311="","",INDEX(Skjermingsrenter!$A$6:$A$35,$C2311))</f>
        <v/>
      </c>
      <c r="H2311" s="18" t="str">
        <f>IF($S2311="","",INDEX(Transjer!$D$6:$D$125,$B2311))</f>
        <v/>
      </c>
      <c r="I2311" s="18" t="str">
        <f>IF($S2311="","",INDEX(Transjer!$E$6:$E$125,$B2311))</f>
        <v/>
      </c>
      <c r="J2311" s="19" t="str">
        <f>IF($S2311="","",INDEX(Skjermingsrenter!$B$6:$B$35,$C2311))</f>
        <v/>
      </c>
      <c r="K2311" s="20" t="str">
        <f t="shared" si="289"/>
        <v/>
      </c>
      <c r="L2311" s="21" t="str">
        <f>IF($S2311="","",IF($G2311&lt;YEAR($F2311),0,$H2311*SUMIFS(Utbytter!$D$6:$D$1005,Utbytter!$A$6:$A$1005,$E2311,Utbytter!$B$6:$B$1005,"&gt;="&amp;$K2311,Utbytter!$B$6:$B$1005,"&lt;="&amp;DATE($G2311,12,31))))</f>
        <v/>
      </c>
      <c r="M2311" s="21" t="str">
        <f t="shared" ref="M2311:M2374" si="295">IF($S2311="","",IF($C2311=1,0,IF($D2311=$D2310,$Q2310,0)))</f>
        <v/>
      </c>
      <c r="N2311" s="21" t="str">
        <f t="shared" si="290"/>
        <v/>
      </c>
      <c r="O2311" s="21" t="str">
        <f t="shared" si="291"/>
        <v/>
      </c>
      <c r="P2311" s="21" t="str">
        <f t="shared" si="292"/>
        <v/>
      </c>
      <c r="Q2311" s="21" t="str">
        <f t="shared" si="293"/>
        <v/>
      </c>
      <c r="R2311" s="21" t="str">
        <f t="shared" si="294"/>
        <v/>
      </c>
      <c r="S2311" s="7" t="str">
        <f>IF(ROW()-5&lt;=Kontroll!$B$8,1,"")</f>
        <v/>
      </c>
    </row>
    <row r="2312" spans="1:19" x14ac:dyDescent="0.2">
      <c r="A2312" s="7" t="str">
        <f t="shared" si="288"/>
        <v/>
      </c>
      <c r="B2312" s="7" t="str">
        <f>IF($S2312="","",INT(($A2312-1)/Kontroll!$B$6)+1)</f>
        <v/>
      </c>
      <c r="C2312" s="7" t="str">
        <f>IF($S2312="","",MOD($A2312-1,Kontroll!$B$6)+1)</f>
        <v/>
      </c>
      <c r="D2312" s="15" t="str">
        <f>IF($S2312="","",INDEX(Transjer!$A$6:$A$125,$B2312))</f>
        <v/>
      </c>
      <c r="E2312" s="15" t="str">
        <f>IF($S2312="","",INDEX(Transjer!$B$6:$B$125,$B2312))</f>
        <v/>
      </c>
      <c r="F2312" s="16" t="str">
        <f>IF($S2312="","",INDEX(Transjer!$C$6:$C$125,$B2312))</f>
        <v/>
      </c>
      <c r="G2312" s="17" t="str">
        <f>IF($S2312="","",INDEX(Skjermingsrenter!$A$6:$A$35,$C2312))</f>
        <v/>
      </c>
      <c r="H2312" s="18" t="str">
        <f>IF($S2312="","",INDEX(Transjer!$D$6:$D$125,$B2312))</f>
        <v/>
      </c>
      <c r="I2312" s="18" t="str">
        <f>IF($S2312="","",INDEX(Transjer!$E$6:$E$125,$B2312))</f>
        <v/>
      </c>
      <c r="J2312" s="19" t="str">
        <f>IF($S2312="","",INDEX(Skjermingsrenter!$B$6:$B$35,$C2312))</f>
        <v/>
      </c>
      <c r="K2312" s="20" t="str">
        <f t="shared" si="289"/>
        <v/>
      </c>
      <c r="L2312" s="21" t="str">
        <f>IF($S2312="","",IF($G2312&lt;YEAR($F2312),0,$H2312*SUMIFS(Utbytter!$D$6:$D$1005,Utbytter!$A$6:$A$1005,$E2312,Utbytter!$B$6:$B$1005,"&gt;="&amp;$K2312,Utbytter!$B$6:$B$1005,"&lt;="&amp;DATE($G2312,12,31))))</f>
        <v/>
      </c>
      <c r="M2312" s="21" t="str">
        <f t="shared" si="295"/>
        <v/>
      </c>
      <c r="N2312" s="21" t="str">
        <f t="shared" si="290"/>
        <v/>
      </c>
      <c r="O2312" s="21" t="str">
        <f t="shared" si="291"/>
        <v/>
      </c>
      <c r="P2312" s="21" t="str">
        <f t="shared" si="292"/>
        <v/>
      </c>
      <c r="Q2312" s="21" t="str">
        <f t="shared" si="293"/>
        <v/>
      </c>
      <c r="R2312" s="21" t="str">
        <f t="shared" si="294"/>
        <v/>
      </c>
      <c r="S2312" s="7" t="str">
        <f>IF(ROW()-5&lt;=Kontroll!$B$8,1,"")</f>
        <v/>
      </c>
    </row>
    <row r="2313" spans="1:19" x14ac:dyDescent="0.2">
      <c r="A2313" s="7" t="str">
        <f t="shared" si="288"/>
        <v/>
      </c>
      <c r="B2313" s="7" t="str">
        <f>IF($S2313="","",INT(($A2313-1)/Kontroll!$B$6)+1)</f>
        <v/>
      </c>
      <c r="C2313" s="7" t="str">
        <f>IF($S2313="","",MOD($A2313-1,Kontroll!$B$6)+1)</f>
        <v/>
      </c>
      <c r="D2313" s="15" t="str">
        <f>IF($S2313="","",INDEX(Transjer!$A$6:$A$125,$B2313))</f>
        <v/>
      </c>
      <c r="E2313" s="15" t="str">
        <f>IF($S2313="","",INDEX(Transjer!$B$6:$B$125,$B2313))</f>
        <v/>
      </c>
      <c r="F2313" s="16" t="str">
        <f>IF($S2313="","",INDEX(Transjer!$C$6:$C$125,$B2313))</f>
        <v/>
      </c>
      <c r="G2313" s="17" t="str">
        <f>IF($S2313="","",INDEX(Skjermingsrenter!$A$6:$A$35,$C2313))</f>
        <v/>
      </c>
      <c r="H2313" s="18" t="str">
        <f>IF($S2313="","",INDEX(Transjer!$D$6:$D$125,$B2313))</f>
        <v/>
      </c>
      <c r="I2313" s="18" t="str">
        <f>IF($S2313="","",INDEX(Transjer!$E$6:$E$125,$B2313))</f>
        <v/>
      </c>
      <c r="J2313" s="19" t="str">
        <f>IF($S2313="","",INDEX(Skjermingsrenter!$B$6:$B$35,$C2313))</f>
        <v/>
      </c>
      <c r="K2313" s="20" t="str">
        <f t="shared" si="289"/>
        <v/>
      </c>
      <c r="L2313" s="21" t="str">
        <f>IF($S2313="","",IF($G2313&lt;YEAR($F2313),0,$H2313*SUMIFS(Utbytter!$D$6:$D$1005,Utbytter!$A$6:$A$1005,$E2313,Utbytter!$B$6:$B$1005,"&gt;="&amp;$K2313,Utbytter!$B$6:$B$1005,"&lt;="&amp;DATE($G2313,12,31))))</f>
        <v/>
      </c>
      <c r="M2313" s="21" t="str">
        <f t="shared" si="295"/>
        <v/>
      </c>
      <c r="N2313" s="21" t="str">
        <f t="shared" si="290"/>
        <v/>
      </c>
      <c r="O2313" s="21" t="str">
        <f t="shared" si="291"/>
        <v/>
      </c>
      <c r="P2313" s="21" t="str">
        <f t="shared" si="292"/>
        <v/>
      </c>
      <c r="Q2313" s="21" t="str">
        <f t="shared" si="293"/>
        <v/>
      </c>
      <c r="R2313" s="21" t="str">
        <f t="shared" si="294"/>
        <v/>
      </c>
      <c r="S2313" s="7" t="str">
        <f>IF(ROW()-5&lt;=Kontroll!$B$8,1,"")</f>
        <v/>
      </c>
    </row>
    <row r="2314" spans="1:19" x14ac:dyDescent="0.2">
      <c r="A2314" s="7" t="str">
        <f t="shared" si="288"/>
        <v/>
      </c>
      <c r="B2314" s="7" t="str">
        <f>IF($S2314="","",INT(($A2314-1)/Kontroll!$B$6)+1)</f>
        <v/>
      </c>
      <c r="C2314" s="7" t="str">
        <f>IF($S2314="","",MOD($A2314-1,Kontroll!$B$6)+1)</f>
        <v/>
      </c>
      <c r="D2314" s="15" t="str">
        <f>IF($S2314="","",INDEX(Transjer!$A$6:$A$125,$B2314))</f>
        <v/>
      </c>
      <c r="E2314" s="15" t="str">
        <f>IF($S2314="","",INDEX(Transjer!$B$6:$B$125,$B2314))</f>
        <v/>
      </c>
      <c r="F2314" s="16" t="str">
        <f>IF($S2314="","",INDEX(Transjer!$C$6:$C$125,$B2314))</f>
        <v/>
      </c>
      <c r="G2314" s="17" t="str">
        <f>IF($S2314="","",INDEX(Skjermingsrenter!$A$6:$A$35,$C2314))</f>
        <v/>
      </c>
      <c r="H2314" s="18" t="str">
        <f>IF($S2314="","",INDEX(Transjer!$D$6:$D$125,$B2314))</f>
        <v/>
      </c>
      <c r="I2314" s="18" t="str">
        <f>IF($S2314="","",INDEX(Transjer!$E$6:$E$125,$B2314))</f>
        <v/>
      </c>
      <c r="J2314" s="19" t="str">
        <f>IF($S2314="","",INDEX(Skjermingsrenter!$B$6:$B$35,$C2314))</f>
        <v/>
      </c>
      <c r="K2314" s="20" t="str">
        <f t="shared" si="289"/>
        <v/>
      </c>
      <c r="L2314" s="21" t="str">
        <f>IF($S2314="","",IF($G2314&lt;YEAR($F2314),0,$H2314*SUMIFS(Utbytter!$D$6:$D$1005,Utbytter!$A$6:$A$1005,$E2314,Utbytter!$B$6:$B$1005,"&gt;="&amp;$K2314,Utbytter!$B$6:$B$1005,"&lt;="&amp;DATE($G2314,12,31))))</f>
        <v/>
      </c>
      <c r="M2314" s="21" t="str">
        <f t="shared" si="295"/>
        <v/>
      </c>
      <c r="N2314" s="21" t="str">
        <f t="shared" si="290"/>
        <v/>
      </c>
      <c r="O2314" s="21" t="str">
        <f t="shared" si="291"/>
        <v/>
      </c>
      <c r="P2314" s="21" t="str">
        <f t="shared" si="292"/>
        <v/>
      </c>
      <c r="Q2314" s="21" t="str">
        <f t="shared" si="293"/>
        <v/>
      </c>
      <c r="R2314" s="21" t="str">
        <f t="shared" si="294"/>
        <v/>
      </c>
      <c r="S2314" s="7" t="str">
        <f>IF(ROW()-5&lt;=Kontroll!$B$8,1,"")</f>
        <v/>
      </c>
    </row>
    <row r="2315" spans="1:19" x14ac:dyDescent="0.2">
      <c r="A2315" s="7" t="str">
        <f t="shared" si="288"/>
        <v/>
      </c>
      <c r="B2315" s="7" t="str">
        <f>IF($S2315="","",INT(($A2315-1)/Kontroll!$B$6)+1)</f>
        <v/>
      </c>
      <c r="C2315" s="7" t="str">
        <f>IF($S2315="","",MOD($A2315-1,Kontroll!$B$6)+1)</f>
        <v/>
      </c>
      <c r="D2315" s="15" t="str">
        <f>IF($S2315="","",INDEX(Transjer!$A$6:$A$125,$B2315))</f>
        <v/>
      </c>
      <c r="E2315" s="15" t="str">
        <f>IF($S2315="","",INDEX(Transjer!$B$6:$B$125,$B2315))</f>
        <v/>
      </c>
      <c r="F2315" s="16" t="str">
        <f>IF($S2315="","",INDEX(Transjer!$C$6:$C$125,$B2315))</f>
        <v/>
      </c>
      <c r="G2315" s="17" t="str">
        <f>IF($S2315="","",INDEX(Skjermingsrenter!$A$6:$A$35,$C2315))</f>
        <v/>
      </c>
      <c r="H2315" s="18" t="str">
        <f>IF($S2315="","",INDEX(Transjer!$D$6:$D$125,$B2315))</f>
        <v/>
      </c>
      <c r="I2315" s="18" t="str">
        <f>IF($S2315="","",INDEX(Transjer!$E$6:$E$125,$B2315))</f>
        <v/>
      </c>
      <c r="J2315" s="19" t="str">
        <f>IF($S2315="","",INDEX(Skjermingsrenter!$B$6:$B$35,$C2315))</f>
        <v/>
      </c>
      <c r="K2315" s="20" t="str">
        <f t="shared" si="289"/>
        <v/>
      </c>
      <c r="L2315" s="21" t="str">
        <f>IF($S2315="","",IF($G2315&lt;YEAR($F2315),0,$H2315*SUMIFS(Utbytter!$D$6:$D$1005,Utbytter!$A$6:$A$1005,$E2315,Utbytter!$B$6:$B$1005,"&gt;="&amp;$K2315,Utbytter!$B$6:$B$1005,"&lt;="&amp;DATE($G2315,12,31))))</f>
        <v/>
      </c>
      <c r="M2315" s="21" t="str">
        <f t="shared" si="295"/>
        <v/>
      </c>
      <c r="N2315" s="21" t="str">
        <f t="shared" si="290"/>
        <v/>
      </c>
      <c r="O2315" s="21" t="str">
        <f t="shared" si="291"/>
        <v/>
      </c>
      <c r="P2315" s="21" t="str">
        <f t="shared" si="292"/>
        <v/>
      </c>
      <c r="Q2315" s="21" t="str">
        <f t="shared" si="293"/>
        <v/>
      </c>
      <c r="R2315" s="21" t="str">
        <f t="shared" si="294"/>
        <v/>
      </c>
      <c r="S2315" s="7" t="str">
        <f>IF(ROW()-5&lt;=Kontroll!$B$8,1,"")</f>
        <v/>
      </c>
    </row>
    <row r="2316" spans="1:19" x14ac:dyDescent="0.2">
      <c r="A2316" s="7" t="str">
        <f t="shared" si="288"/>
        <v/>
      </c>
      <c r="B2316" s="7" t="str">
        <f>IF($S2316="","",INT(($A2316-1)/Kontroll!$B$6)+1)</f>
        <v/>
      </c>
      <c r="C2316" s="7" t="str">
        <f>IF($S2316="","",MOD($A2316-1,Kontroll!$B$6)+1)</f>
        <v/>
      </c>
      <c r="D2316" s="15" t="str">
        <f>IF($S2316="","",INDEX(Transjer!$A$6:$A$125,$B2316))</f>
        <v/>
      </c>
      <c r="E2316" s="15" t="str">
        <f>IF($S2316="","",INDEX(Transjer!$B$6:$B$125,$B2316))</f>
        <v/>
      </c>
      <c r="F2316" s="16" t="str">
        <f>IF($S2316="","",INDEX(Transjer!$C$6:$C$125,$B2316))</f>
        <v/>
      </c>
      <c r="G2316" s="17" t="str">
        <f>IF($S2316="","",INDEX(Skjermingsrenter!$A$6:$A$35,$C2316))</f>
        <v/>
      </c>
      <c r="H2316" s="18" t="str">
        <f>IF($S2316="","",INDEX(Transjer!$D$6:$D$125,$B2316))</f>
        <v/>
      </c>
      <c r="I2316" s="18" t="str">
        <f>IF($S2316="","",INDEX(Transjer!$E$6:$E$125,$B2316))</f>
        <v/>
      </c>
      <c r="J2316" s="19" t="str">
        <f>IF($S2316="","",INDEX(Skjermingsrenter!$B$6:$B$35,$C2316))</f>
        <v/>
      </c>
      <c r="K2316" s="20" t="str">
        <f t="shared" si="289"/>
        <v/>
      </c>
      <c r="L2316" s="21" t="str">
        <f>IF($S2316="","",IF($G2316&lt;YEAR($F2316),0,$H2316*SUMIFS(Utbytter!$D$6:$D$1005,Utbytter!$A$6:$A$1005,$E2316,Utbytter!$B$6:$B$1005,"&gt;="&amp;$K2316,Utbytter!$B$6:$B$1005,"&lt;="&amp;DATE($G2316,12,31))))</f>
        <v/>
      </c>
      <c r="M2316" s="21" t="str">
        <f t="shared" si="295"/>
        <v/>
      </c>
      <c r="N2316" s="21" t="str">
        <f t="shared" si="290"/>
        <v/>
      </c>
      <c r="O2316" s="21" t="str">
        <f t="shared" si="291"/>
        <v/>
      </c>
      <c r="P2316" s="21" t="str">
        <f t="shared" si="292"/>
        <v/>
      </c>
      <c r="Q2316" s="21" t="str">
        <f t="shared" si="293"/>
        <v/>
      </c>
      <c r="R2316" s="21" t="str">
        <f t="shared" si="294"/>
        <v/>
      </c>
      <c r="S2316" s="7" t="str">
        <f>IF(ROW()-5&lt;=Kontroll!$B$8,1,"")</f>
        <v/>
      </c>
    </row>
    <row r="2317" spans="1:19" x14ac:dyDescent="0.2">
      <c r="A2317" s="7" t="str">
        <f t="shared" si="288"/>
        <v/>
      </c>
      <c r="B2317" s="7" t="str">
        <f>IF($S2317="","",INT(($A2317-1)/Kontroll!$B$6)+1)</f>
        <v/>
      </c>
      <c r="C2317" s="7" t="str">
        <f>IF($S2317="","",MOD($A2317-1,Kontroll!$B$6)+1)</f>
        <v/>
      </c>
      <c r="D2317" s="15" t="str">
        <f>IF($S2317="","",INDEX(Transjer!$A$6:$A$125,$B2317))</f>
        <v/>
      </c>
      <c r="E2317" s="15" t="str">
        <f>IF($S2317="","",INDEX(Transjer!$B$6:$B$125,$B2317))</f>
        <v/>
      </c>
      <c r="F2317" s="16" t="str">
        <f>IF($S2317="","",INDEX(Transjer!$C$6:$C$125,$B2317))</f>
        <v/>
      </c>
      <c r="G2317" s="17" t="str">
        <f>IF($S2317="","",INDEX(Skjermingsrenter!$A$6:$A$35,$C2317))</f>
        <v/>
      </c>
      <c r="H2317" s="18" t="str">
        <f>IF($S2317="","",INDEX(Transjer!$D$6:$D$125,$B2317))</f>
        <v/>
      </c>
      <c r="I2317" s="18" t="str">
        <f>IF($S2317="","",INDEX(Transjer!$E$6:$E$125,$B2317))</f>
        <v/>
      </c>
      <c r="J2317" s="19" t="str">
        <f>IF($S2317="","",INDEX(Skjermingsrenter!$B$6:$B$35,$C2317))</f>
        <v/>
      </c>
      <c r="K2317" s="20" t="str">
        <f t="shared" si="289"/>
        <v/>
      </c>
      <c r="L2317" s="21" t="str">
        <f>IF($S2317="","",IF($G2317&lt;YEAR($F2317),0,$H2317*SUMIFS(Utbytter!$D$6:$D$1005,Utbytter!$A$6:$A$1005,$E2317,Utbytter!$B$6:$B$1005,"&gt;="&amp;$K2317,Utbytter!$B$6:$B$1005,"&lt;="&amp;DATE($G2317,12,31))))</f>
        <v/>
      </c>
      <c r="M2317" s="21" t="str">
        <f t="shared" si="295"/>
        <v/>
      </c>
      <c r="N2317" s="21" t="str">
        <f t="shared" si="290"/>
        <v/>
      </c>
      <c r="O2317" s="21" t="str">
        <f t="shared" si="291"/>
        <v/>
      </c>
      <c r="P2317" s="21" t="str">
        <f t="shared" si="292"/>
        <v/>
      </c>
      <c r="Q2317" s="21" t="str">
        <f t="shared" si="293"/>
        <v/>
      </c>
      <c r="R2317" s="21" t="str">
        <f t="shared" si="294"/>
        <v/>
      </c>
      <c r="S2317" s="7" t="str">
        <f>IF(ROW()-5&lt;=Kontroll!$B$8,1,"")</f>
        <v/>
      </c>
    </row>
    <row r="2318" spans="1:19" x14ac:dyDescent="0.2">
      <c r="A2318" s="7" t="str">
        <f t="shared" si="288"/>
        <v/>
      </c>
      <c r="B2318" s="7" t="str">
        <f>IF($S2318="","",INT(($A2318-1)/Kontroll!$B$6)+1)</f>
        <v/>
      </c>
      <c r="C2318" s="7" t="str">
        <f>IF($S2318="","",MOD($A2318-1,Kontroll!$B$6)+1)</f>
        <v/>
      </c>
      <c r="D2318" s="15" t="str">
        <f>IF($S2318="","",INDEX(Transjer!$A$6:$A$125,$B2318))</f>
        <v/>
      </c>
      <c r="E2318" s="15" t="str">
        <f>IF($S2318="","",INDEX(Transjer!$B$6:$B$125,$B2318))</f>
        <v/>
      </c>
      <c r="F2318" s="16" t="str">
        <f>IF($S2318="","",INDEX(Transjer!$C$6:$C$125,$B2318))</f>
        <v/>
      </c>
      <c r="G2318" s="17" t="str">
        <f>IF($S2318="","",INDEX(Skjermingsrenter!$A$6:$A$35,$C2318))</f>
        <v/>
      </c>
      <c r="H2318" s="18" t="str">
        <f>IF($S2318="","",INDEX(Transjer!$D$6:$D$125,$B2318))</f>
        <v/>
      </c>
      <c r="I2318" s="18" t="str">
        <f>IF($S2318="","",INDEX(Transjer!$E$6:$E$125,$B2318))</f>
        <v/>
      </c>
      <c r="J2318" s="19" t="str">
        <f>IF($S2318="","",INDEX(Skjermingsrenter!$B$6:$B$35,$C2318))</f>
        <v/>
      </c>
      <c r="K2318" s="20" t="str">
        <f t="shared" si="289"/>
        <v/>
      </c>
      <c r="L2318" s="21" t="str">
        <f>IF($S2318="","",IF($G2318&lt;YEAR($F2318),0,$H2318*SUMIFS(Utbytter!$D$6:$D$1005,Utbytter!$A$6:$A$1005,$E2318,Utbytter!$B$6:$B$1005,"&gt;="&amp;$K2318,Utbytter!$B$6:$B$1005,"&lt;="&amp;DATE($G2318,12,31))))</f>
        <v/>
      </c>
      <c r="M2318" s="21" t="str">
        <f t="shared" si="295"/>
        <v/>
      </c>
      <c r="N2318" s="21" t="str">
        <f t="shared" si="290"/>
        <v/>
      </c>
      <c r="O2318" s="21" t="str">
        <f t="shared" si="291"/>
        <v/>
      </c>
      <c r="P2318" s="21" t="str">
        <f t="shared" si="292"/>
        <v/>
      </c>
      <c r="Q2318" s="21" t="str">
        <f t="shared" si="293"/>
        <v/>
      </c>
      <c r="R2318" s="21" t="str">
        <f t="shared" si="294"/>
        <v/>
      </c>
      <c r="S2318" s="7" t="str">
        <f>IF(ROW()-5&lt;=Kontroll!$B$8,1,"")</f>
        <v/>
      </c>
    </row>
    <row r="2319" spans="1:19" x14ac:dyDescent="0.2">
      <c r="A2319" s="7" t="str">
        <f t="shared" si="288"/>
        <v/>
      </c>
      <c r="B2319" s="7" t="str">
        <f>IF($S2319="","",INT(($A2319-1)/Kontroll!$B$6)+1)</f>
        <v/>
      </c>
      <c r="C2319" s="7" t="str">
        <f>IF($S2319="","",MOD($A2319-1,Kontroll!$B$6)+1)</f>
        <v/>
      </c>
      <c r="D2319" s="15" t="str">
        <f>IF($S2319="","",INDEX(Transjer!$A$6:$A$125,$B2319))</f>
        <v/>
      </c>
      <c r="E2319" s="15" t="str">
        <f>IF($S2319="","",INDEX(Transjer!$B$6:$B$125,$B2319))</f>
        <v/>
      </c>
      <c r="F2319" s="16" t="str">
        <f>IF($S2319="","",INDEX(Transjer!$C$6:$C$125,$B2319))</f>
        <v/>
      </c>
      <c r="G2319" s="17" t="str">
        <f>IF($S2319="","",INDEX(Skjermingsrenter!$A$6:$A$35,$C2319))</f>
        <v/>
      </c>
      <c r="H2319" s="18" t="str">
        <f>IF($S2319="","",INDEX(Transjer!$D$6:$D$125,$B2319))</f>
        <v/>
      </c>
      <c r="I2319" s="18" t="str">
        <f>IF($S2319="","",INDEX(Transjer!$E$6:$E$125,$B2319))</f>
        <v/>
      </c>
      <c r="J2319" s="19" t="str">
        <f>IF($S2319="","",INDEX(Skjermingsrenter!$B$6:$B$35,$C2319))</f>
        <v/>
      </c>
      <c r="K2319" s="20" t="str">
        <f t="shared" si="289"/>
        <v/>
      </c>
      <c r="L2319" s="21" t="str">
        <f>IF($S2319="","",IF($G2319&lt;YEAR($F2319),0,$H2319*SUMIFS(Utbytter!$D$6:$D$1005,Utbytter!$A$6:$A$1005,$E2319,Utbytter!$B$6:$B$1005,"&gt;="&amp;$K2319,Utbytter!$B$6:$B$1005,"&lt;="&amp;DATE($G2319,12,31))))</f>
        <v/>
      </c>
      <c r="M2319" s="21" t="str">
        <f t="shared" si="295"/>
        <v/>
      </c>
      <c r="N2319" s="21" t="str">
        <f t="shared" si="290"/>
        <v/>
      </c>
      <c r="O2319" s="21" t="str">
        <f t="shared" si="291"/>
        <v/>
      </c>
      <c r="P2319" s="21" t="str">
        <f t="shared" si="292"/>
        <v/>
      </c>
      <c r="Q2319" s="21" t="str">
        <f t="shared" si="293"/>
        <v/>
      </c>
      <c r="R2319" s="21" t="str">
        <f t="shared" si="294"/>
        <v/>
      </c>
      <c r="S2319" s="7" t="str">
        <f>IF(ROW()-5&lt;=Kontroll!$B$8,1,"")</f>
        <v/>
      </c>
    </row>
    <row r="2320" spans="1:19" x14ac:dyDescent="0.2">
      <c r="A2320" s="7" t="str">
        <f t="shared" si="288"/>
        <v/>
      </c>
      <c r="B2320" s="7" t="str">
        <f>IF($S2320="","",INT(($A2320-1)/Kontroll!$B$6)+1)</f>
        <v/>
      </c>
      <c r="C2320" s="7" t="str">
        <f>IF($S2320="","",MOD($A2320-1,Kontroll!$B$6)+1)</f>
        <v/>
      </c>
      <c r="D2320" s="15" t="str">
        <f>IF($S2320="","",INDEX(Transjer!$A$6:$A$125,$B2320))</f>
        <v/>
      </c>
      <c r="E2320" s="15" t="str">
        <f>IF($S2320="","",INDEX(Transjer!$B$6:$B$125,$B2320))</f>
        <v/>
      </c>
      <c r="F2320" s="16" t="str">
        <f>IF($S2320="","",INDEX(Transjer!$C$6:$C$125,$B2320))</f>
        <v/>
      </c>
      <c r="G2320" s="17" t="str">
        <f>IF($S2320="","",INDEX(Skjermingsrenter!$A$6:$A$35,$C2320))</f>
        <v/>
      </c>
      <c r="H2320" s="18" t="str">
        <f>IF($S2320="","",INDEX(Transjer!$D$6:$D$125,$B2320))</f>
        <v/>
      </c>
      <c r="I2320" s="18" t="str">
        <f>IF($S2320="","",INDEX(Transjer!$E$6:$E$125,$B2320))</f>
        <v/>
      </c>
      <c r="J2320" s="19" t="str">
        <f>IF($S2320="","",INDEX(Skjermingsrenter!$B$6:$B$35,$C2320))</f>
        <v/>
      </c>
      <c r="K2320" s="20" t="str">
        <f t="shared" si="289"/>
        <v/>
      </c>
      <c r="L2320" s="21" t="str">
        <f>IF($S2320="","",IF($G2320&lt;YEAR($F2320),0,$H2320*SUMIFS(Utbytter!$D$6:$D$1005,Utbytter!$A$6:$A$1005,$E2320,Utbytter!$B$6:$B$1005,"&gt;="&amp;$K2320,Utbytter!$B$6:$B$1005,"&lt;="&amp;DATE($G2320,12,31))))</f>
        <v/>
      </c>
      <c r="M2320" s="21" t="str">
        <f t="shared" si="295"/>
        <v/>
      </c>
      <c r="N2320" s="21" t="str">
        <f t="shared" si="290"/>
        <v/>
      </c>
      <c r="O2320" s="21" t="str">
        <f t="shared" si="291"/>
        <v/>
      </c>
      <c r="P2320" s="21" t="str">
        <f t="shared" si="292"/>
        <v/>
      </c>
      <c r="Q2320" s="21" t="str">
        <f t="shared" si="293"/>
        <v/>
      </c>
      <c r="R2320" s="21" t="str">
        <f t="shared" si="294"/>
        <v/>
      </c>
      <c r="S2320" s="7" t="str">
        <f>IF(ROW()-5&lt;=Kontroll!$B$8,1,"")</f>
        <v/>
      </c>
    </row>
    <row r="2321" spans="1:19" x14ac:dyDescent="0.2">
      <c r="A2321" s="7" t="str">
        <f t="shared" si="288"/>
        <v/>
      </c>
      <c r="B2321" s="7" t="str">
        <f>IF($S2321="","",INT(($A2321-1)/Kontroll!$B$6)+1)</f>
        <v/>
      </c>
      <c r="C2321" s="7" t="str">
        <f>IF($S2321="","",MOD($A2321-1,Kontroll!$B$6)+1)</f>
        <v/>
      </c>
      <c r="D2321" s="15" t="str">
        <f>IF($S2321="","",INDEX(Transjer!$A$6:$A$125,$B2321))</f>
        <v/>
      </c>
      <c r="E2321" s="15" t="str">
        <f>IF($S2321="","",INDEX(Transjer!$B$6:$B$125,$B2321))</f>
        <v/>
      </c>
      <c r="F2321" s="16" t="str">
        <f>IF($S2321="","",INDEX(Transjer!$C$6:$C$125,$B2321))</f>
        <v/>
      </c>
      <c r="G2321" s="17" t="str">
        <f>IF($S2321="","",INDEX(Skjermingsrenter!$A$6:$A$35,$C2321))</f>
        <v/>
      </c>
      <c r="H2321" s="18" t="str">
        <f>IF($S2321="","",INDEX(Transjer!$D$6:$D$125,$B2321))</f>
        <v/>
      </c>
      <c r="I2321" s="18" t="str">
        <f>IF($S2321="","",INDEX(Transjer!$E$6:$E$125,$B2321))</f>
        <v/>
      </c>
      <c r="J2321" s="19" t="str">
        <f>IF($S2321="","",INDEX(Skjermingsrenter!$B$6:$B$35,$C2321))</f>
        <v/>
      </c>
      <c r="K2321" s="20" t="str">
        <f t="shared" si="289"/>
        <v/>
      </c>
      <c r="L2321" s="21" t="str">
        <f>IF($S2321="","",IF($G2321&lt;YEAR($F2321),0,$H2321*SUMIFS(Utbytter!$D$6:$D$1005,Utbytter!$A$6:$A$1005,$E2321,Utbytter!$B$6:$B$1005,"&gt;="&amp;$K2321,Utbytter!$B$6:$B$1005,"&lt;="&amp;DATE($G2321,12,31))))</f>
        <v/>
      </c>
      <c r="M2321" s="21" t="str">
        <f t="shared" si="295"/>
        <v/>
      </c>
      <c r="N2321" s="21" t="str">
        <f t="shared" si="290"/>
        <v/>
      </c>
      <c r="O2321" s="21" t="str">
        <f t="shared" si="291"/>
        <v/>
      </c>
      <c r="P2321" s="21" t="str">
        <f t="shared" si="292"/>
        <v/>
      </c>
      <c r="Q2321" s="21" t="str">
        <f t="shared" si="293"/>
        <v/>
      </c>
      <c r="R2321" s="21" t="str">
        <f t="shared" si="294"/>
        <v/>
      </c>
      <c r="S2321" s="7" t="str">
        <f>IF(ROW()-5&lt;=Kontroll!$B$8,1,"")</f>
        <v/>
      </c>
    </row>
    <row r="2322" spans="1:19" x14ac:dyDescent="0.2">
      <c r="A2322" s="7" t="str">
        <f t="shared" si="288"/>
        <v/>
      </c>
      <c r="B2322" s="7" t="str">
        <f>IF($S2322="","",INT(($A2322-1)/Kontroll!$B$6)+1)</f>
        <v/>
      </c>
      <c r="C2322" s="7" t="str">
        <f>IF($S2322="","",MOD($A2322-1,Kontroll!$B$6)+1)</f>
        <v/>
      </c>
      <c r="D2322" s="15" t="str">
        <f>IF($S2322="","",INDEX(Transjer!$A$6:$A$125,$B2322))</f>
        <v/>
      </c>
      <c r="E2322" s="15" t="str">
        <f>IF($S2322="","",INDEX(Transjer!$B$6:$B$125,$B2322))</f>
        <v/>
      </c>
      <c r="F2322" s="16" t="str">
        <f>IF($S2322="","",INDEX(Transjer!$C$6:$C$125,$B2322))</f>
        <v/>
      </c>
      <c r="G2322" s="17" t="str">
        <f>IF($S2322="","",INDEX(Skjermingsrenter!$A$6:$A$35,$C2322))</f>
        <v/>
      </c>
      <c r="H2322" s="18" t="str">
        <f>IF($S2322="","",INDEX(Transjer!$D$6:$D$125,$B2322))</f>
        <v/>
      </c>
      <c r="I2322" s="18" t="str">
        <f>IF($S2322="","",INDEX(Transjer!$E$6:$E$125,$B2322))</f>
        <v/>
      </c>
      <c r="J2322" s="19" t="str">
        <f>IF($S2322="","",INDEX(Skjermingsrenter!$B$6:$B$35,$C2322))</f>
        <v/>
      </c>
      <c r="K2322" s="20" t="str">
        <f t="shared" si="289"/>
        <v/>
      </c>
      <c r="L2322" s="21" t="str">
        <f>IF($S2322="","",IF($G2322&lt;YEAR($F2322),0,$H2322*SUMIFS(Utbytter!$D$6:$D$1005,Utbytter!$A$6:$A$1005,$E2322,Utbytter!$B$6:$B$1005,"&gt;="&amp;$K2322,Utbytter!$B$6:$B$1005,"&lt;="&amp;DATE($G2322,12,31))))</f>
        <v/>
      </c>
      <c r="M2322" s="21" t="str">
        <f t="shared" si="295"/>
        <v/>
      </c>
      <c r="N2322" s="21" t="str">
        <f t="shared" si="290"/>
        <v/>
      </c>
      <c r="O2322" s="21" t="str">
        <f t="shared" si="291"/>
        <v/>
      </c>
      <c r="P2322" s="21" t="str">
        <f t="shared" si="292"/>
        <v/>
      </c>
      <c r="Q2322" s="21" t="str">
        <f t="shared" si="293"/>
        <v/>
      </c>
      <c r="R2322" s="21" t="str">
        <f t="shared" si="294"/>
        <v/>
      </c>
      <c r="S2322" s="7" t="str">
        <f>IF(ROW()-5&lt;=Kontroll!$B$8,1,"")</f>
        <v/>
      </c>
    </row>
    <row r="2323" spans="1:19" x14ac:dyDescent="0.2">
      <c r="A2323" s="7" t="str">
        <f t="shared" si="288"/>
        <v/>
      </c>
      <c r="B2323" s="7" t="str">
        <f>IF($S2323="","",INT(($A2323-1)/Kontroll!$B$6)+1)</f>
        <v/>
      </c>
      <c r="C2323" s="7" t="str">
        <f>IF($S2323="","",MOD($A2323-1,Kontroll!$B$6)+1)</f>
        <v/>
      </c>
      <c r="D2323" s="15" t="str">
        <f>IF($S2323="","",INDEX(Transjer!$A$6:$A$125,$B2323))</f>
        <v/>
      </c>
      <c r="E2323" s="15" t="str">
        <f>IF($S2323="","",INDEX(Transjer!$B$6:$B$125,$B2323))</f>
        <v/>
      </c>
      <c r="F2323" s="16" t="str">
        <f>IF($S2323="","",INDEX(Transjer!$C$6:$C$125,$B2323))</f>
        <v/>
      </c>
      <c r="G2323" s="17" t="str">
        <f>IF($S2323="","",INDEX(Skjermingsrenter!$A$6:$A$35,$C2323))</f>
        <v/>
      </c>
      <c r="H2323" s="18" t="str">
        <f>IF($S2323="","",INDEX(Transjer!$D$6:$D$125,$B2323))</f>
        <v/>
      </c>
      <c r="I2323" s="18" t="str">
        <f>IF($S2323="","",INDEX(Transjer!$E$6:$E$125,$B2323))</f>
        <v/>
      </c>
      <c r="J2323" s="19" t="str">
        <f>IF($S2323="","",INDEX(Skjermingsrenter!$B$6:$B$35,$C2323))</f>
        <v/>
      </c>
      <c r="K2323" s="20" t="str">
        <f t="shared" si="289"/>
        <v/>
      </c>
      <c r="L2323" s="21" t="str">
        <f>IF($S2323="","",IF($G2323&lt;YEAR($F2323),0,$H2323*SUMIFS(Utbytter!$D$6:$D$1005,Utbytter!$A$6:$A$1005,$E2323,Utbytter!$B$6:$B$1005,"&gt;="&amp;$K2323,Utbytter!$B$6:$B$1005,"&lt;="&amp;DATE($G2323,12,31))))</f>
        <v/>
      </c>
      <c r="M2323" s="21" t="str">
        <f t="shared" si="295"/>
        <v/>
      </c>
      <c r="N2323" s="21" t="str">
        <f t="shared" si="290"/>
        <v/>
      </c>
      <c r="O2323" s="21" t="str">
        <f t="shared" si="291"/>
        <v/>
      </c>
      <c r="P2323" s="21" t="str">
        <f t="shared" si="292"/>
        <v/>
      </c>
      <c r="Q2323" s="21" t="str">
        <f t="shared" si="293"/>
        <v/>
      </c>
      <c r="R2323" s="21" t="str">
        <f t="shared" si="294"/>
        <v/>
      </c>
      <c r="S2323" s="7" t="str">
        <f>IF(ROW()-5&lt;=Kontroll!$B$8,1,"")</f>
        <v/>
      </c>
    </row>
    <row r="2324" spans="1:19" x14ac:dyDescent="0.2">
      <c r="A2324" s="7" t="str">
        <f t="shared" si="288"/>
        <v/>
      </c>
      <c r="B2324" s="7" t="str">
        <f>IF($S2324="","",INT(($A2324-1)/Kontroll!$B$6)+1)</f>
        <v/>
      </c>
      <c r="C2324" s="7" t="str">
        <f>IF($S2324="","",MOD($A2324-1,Kontroll!$B$6)+1)</f>
        <v/>
      </c>
      <c r="D2324" s="15" t="str">
        <f>IF($S2324="","",INDEX(Transjer!$A$6:$A$125,$B2324))</f>
        <v/>
      </c>
      <c r="E2324" s="15" t="str">
        <f>IF($S2324="","",INDEX(Transjer!$B$6:$B$125,$B2324))</f>
        <v/>
      </c>
      <c r="F2324" s="16" t="str">
        <f>IF($S2324="","",INDEX(Transjer!$C$6:$C$125,$B2324))</f>
        <v/>
      </c>
      <c r="G2324" s="17" t="str">
        <f>IF($S2324="","",INDEX(Skjermingsrenter!$A$6:$A$35,$C2324))</f>
        <v/>
      </c>
      <c r="H2324" s="18" t="str">
        <f>IF($S2324="","",INDEX(Transjer!$D$6:$D$125,$B2324))</f>
        <v/>
      </c>
      <c r="I2324" s="18" t="str">
        <f>IF($S2324="","",INDEX(Transjer!$E$6:$E$125,$B2324))</f>
        <v/>
      </c>
      <c r="J2324" s="19" t="str">
        <f>IF($S2324="","",INDEX(Skjermingsrenter!$B$6:$B$35,$C2324))</f>
        <v/>
      </c>
      <c r="K2324" s="20" t="str">
        <f t="shared" si="289"/>
        <v/>
      </c>
      <c r="L2324" s="21" t="str">
        <f>IF($S2324="","",IF($G2324&lt;YEAR($F2324),0,$H2324*SUMIFS(Utbytter!$D$6:$D$1005,Utbytter!$A$6:$A$1005,$E2324,Utbytter!$B$6:$B$1005,"&gt;="&amp;$K2324,Utbytter!$B$6:$B$1005,"&lt;="&amp;DATE($G2324,12,31))))</f>
        <v/>
      </c>
      <c r="M2324" s="21" t="str">
        <f t="shared" si="295"/>
        <v/>
      </c>
      <c r="N2324" s="21" t="str">
        <f t="shared" si="290"/>
        <v/>
      </c>
      <c r="O2324" s="21" t="str">
        <f t="shared" si="291"/>
        <v/>
      </c>
      <c r="P2324" s="21" t="str">
        <f t="shared" si="292"/>
        <v/>
      </c>
      <c r="Q2324" s="21" t="str">
        <f t="shared" si="293"/>
        <v/>
      </c>
      <c r="R2324" s="21" t="str">
        <f t="shared" si="294"/>
        <v/>
      </c>
      <c r="S2324" s="7" t="str">
        <f>IF(ROW()-5&lt;=Kontroll!$B$8,1,"")</f>
        <v/>
      </c>
    </row>
    <row r="2325" spans="1:19" x14ac:dyDescent="0.2">
      <c r="A2325" s="7" t="str">
        <f t="shared" si="288"/>
        <v/>
      </c>
      <c r="B2325" s="7" t="str">
        <f>IF($S2325="","",INT(($A2325-1)/Kontroll!$B$6)+1)</f>
        <v/>
      </c>
      <c r="C2325" s="7" t="str">
        <f>IF($S2325="","",MOD($A2325-1,Kontroll!$B$6)+1)</f>
        <v/>
      </c>
      <c r="D2325" s="15" t="str">
        <f>IF($S2325="","",INDEX(Transjer!$A$6:$A$125,$B2325))</f>
        <v/>
      </c>
      <c r="E2325" s="15" t="str">
        <f>IF($S2325="","",INDEX(Transjer!$B$6:$B$125,$B2325))</f>
        <v/>
      </c>
      <c r="F2325" s="16" t="str">
        <f>IF($S2325="","",INDEX(Transjer!$C$6:$C$125,$B2325))</f>
        <v/>
      </c>
      <c r="G2325" s="17" t="str">
        <f>IF($S2325="","",INDEX(Skjermingsrenter!$A$6:$A$35,$C2325))</f>
        <v/>
      </c>
      <c r="H2325" s="18" t="str">
        <f>IF($S2325="","",INDEX(Transjer!$D$6:$D$125,$B2325))</f>
        <v/>
      </c>
      <c r="I2325" s="18" t="str">
        <f>IF($S2325="","",INDEX(Transjer!$E$6:$E$125,$B2325))</f>
        <v/>
      </c>
      <c r="J2325" s="19" t="str">
        <f>IF($S2325="","",INDEX(Skjermingsrenter!$B$6:$B$35,$C2325))</f>
        <v/>
      </c>
      <c r="K2325" s="20" t="str">
        <f t="shared" si="289"/>
        <v/>
      </c>
      <c r="L2325" s="21" t="str">
        <f>IF($S2325="","",IF($G2325&lt;YEAR($F2325),0,$H2325*SUMIFS(Utbytter!$D$6:$D$1005,Utbytter!$A$6:$A$1005,$E2325,Utbytter!$B$6:$B$1005,"&gt;="&amp;$K2325,Utbytter!$B$6:$B$1005,"&lt;="&amp;DATE($G2325,12,31))))</f>
        <v/>
      </c>
      <c r="M2325" s="21" t="str">
        <f t="shared" si="295"/>
        <v/>
      </c>
      <c r="N2325" s="21" t="str">
        <f t="shared" si="290"/>
        <v/>
      </c>
      <c r="O2325" s="21" t="str">
        <f t="shared" si="291"/>
        <v/>
      </c>
      <c r="P2325" s="21" t="str">
        <f t="shared" si="292"/>
        <v/>
      </c>
      <c r="Q2325" s="21" t="str">
        <f t="shared" si="293"/>
        <v/>
      </c>
      <c r="R2325" s="21" t="str">
        <f t="shared" si="294"/>
        <v/>
      </c>
      <c r="S2325" s="7" t="str">
        <f>IF(ROW()-5&lt;=Kontroll!$B$8,1,"")</f>
        <v/>
      </c>
    </row>
    <row r="2326" spans="1:19" x14ac:dyDescent="0.2">
      <c r="A2326" s="7" t="str">
        <f t="shared" si="288"/>
        <v/>
      </c>
      <c r="B2326" s="7" t="str">
        <f>IF($S2326="","",INT(($A2326-1)/Kontroll!$B$6)+1)</f>
        <v/>
      </c>
      <c r="C2326" s="7" t="str">
        <f>IF($S2326="","",MOD($A2326-1,Kontroll!$B$6)+1)</f>
        <v/>
      </c>
      <c r="D2326" s="15" t="str">
        <f>IF($S2326="","",INDEX(Transjer!$A$6:$A$125,$B2326))</f>
        <v/>
      </c>
      <c r="E2326" s="15" t="str">
        <f>IF($S2326="","",INDEX(Transjer!$B$6:$B$125,$B2326))</f>
        <v/>
      </c>
      <c r="F2326" s="16" t="str">
        <f>IF($S2326="","",INDEX(Transjer!$C$6:$C$125,$B2326))</f>
        <v/>
      </c>
      <c r="G2326" s="17" t="str">
        <f>IF($S2326="","",INDEX(Skjermingsrenter!$A$6:$A$35,$C2326))</f>
        <v/>
      </c>
      <c r="H2326" s="18" t="str">
        <f>IF($S2326="","",INDEX(Transjer!$D$6:$D$125,$B2326))</f>
        <v/>
      </c>
      <c r="I2326" s="18" t="str">
        <f>IF($S2326="","",INDEX(Transjer!$E$6:$E$125,$B2326))</f>
        <v/>
      </c>
      <c r="J2326" s="19" t="str">
        <f>IF($S2326="","",INDEX(Skjermingsrenter!$B$6:$B$35,$C2326))</f>
        <v/>
      </c>
      <c r="K2326" s="20" t="str">
        <f t="shared" si="289"/>
        <v/>
      </c>
      <c r="L2326" s="21" t="str">
        <f>IF($S2326="","",IF($G2326&lt;YEAR($F2326),0,$H2326*SUMIFS(Utbytter!$D$6:$D$1005,Utbytter!$A$6:$A$1005,$E2326,Utbytter!$B$6:$B$1005,"&gt;="&amp;$K2326,Utbytter!$B$6:$B$1005,"&lt;="&amp;DATE($G2326,12,31))))</f>
        <v/>
      </c>
      <c r="M2326" s="21" t="str">
        <f t="shared" si="295"/>
        <v/>
      </c>
      <c r="N2326" s="21" t="str">
        <f t="shared" si="290"/>
        <v/>
      </c>
      <c r="O2326" s="21" t="str">
        <f t="shared" si="291"/>
        <v/>
      </c>
      <c r="P2326" s="21" t="str">
        <f t="shared" si="292"/>
        <v/>
      </c>
      <c r="Q2326" s="21" t="str">
        <f t="shared" si="293"/>
        <v/>
      </c>
      <c r="R2326" s="21" t="str">
        <f t="shared" si="294"/>
        <v/>
      </c>
      <c r="S2326" s="7" t="str">
        <f>IF(ROW()-5&lt;=Kontroll!$B$8,1,"")</f>
        <v/>
      </c>
    </row>
    <row r="2327" spans="1:19" x14ac:dyDescent="0.2">
      <c r="A2327" s="7" t="str">
        <f t="shared" si="288"/>
        <v/>
      </c>
      <c r="B2327" s="7" t="str">
        <f>IF($S2327="","",INT(($A2327-1)/Kontroll!$B$6)+1)</f>
        <v/>
      </c>
      <c r="C2327" s="7" t="str">
        <f>IF($S2327="","",MOD($A2327-1,Kontroll!$B$6)+1)</f>
        <v/>
      </c>
      <c r="D2327" s="15" t="str">
        <f>IF($S2327="","",INDEX(Transjer!$A$6:$A$125,$B2327))</f>
        <v/>
      </c>
      <c r="E2327" s="15" t="str">
        <f>IF($S2327="","",INDEX(Transjer!$B$6:$B$125,$B2327))</f>
        <v/>
      </c>
      <c r="F2327" s="16" t="str">
        <f>IF($S2327="","",INDEX(Transjer!$C$6:$C$125,$B2327))</f>
        <v/>
      </c>
      <c r="G2327" s="17" t="str">
        <f>IF($S2327="","",INDEX(Skjermingsrenter!$A$6:$A$35,$C2327))</f>
        <v/>
      </c>
      <c r="H2327" s="18" t="str">
        <f>IF($S2327="","",INDEX(Transjer!$D$6:$D$125,$B2327))</f>
        <v/>
      </c>
      <c r="I2327" s="18" t="str">
        <f>IF($S2327="","",INDEX(Transjer!$E$6:$E$125,$B2327))</f>
        <v/>
      </c>
      <c r="J2327" s="19" t="str">
        <f>IF($S2327="","",INDEX(Skjermingsrenter!$B$6:$B$35,$C2327))</f>
        <v/>
      </c>
      <c r="K2327" s="20" t="str">
        <f t="shared" si="289"/>
        <v/>
      </c>
      <c r="L2327" s="21" t="str">
        <f>IF($S2327="","",IF($G2327&lt;YEAR($F2327),0,$H2327*SUMIFS(Utbytter!$D$6:$D$1005,Utbytter!$A$6:$A$1005,$E2327,Utbytter!$B$6:$B$1005,"&gt;="&amp;$K2327,Utbytter!$B$6:$B$1005,"&lt;="&amp;DATE($G2327,12,31))))</f>
        <v/>
      </c>
      <c r="M2327" s="21" t="str">
        <f t="shared" si="295"/>
        <v/>
      </c>
      <c r="N2327" s="21" t="str">
        <f t="shared" si="290"/>
        <v/>
      </c>
      <c r="O2327" s="21" t="str">
        <f t="shared" si="291"/>
        <v/>
      </c>
      <c r="P2327" s="21" t="str">
        <f t="shared" si="292"/>
        <v/>
      </c>
      <c r="Q2327" s="21" t="str">
        <f t="shared" si="293"/>
        <v/>
      </c>
      <c r="R2327" s="21" t="str">
        <f t="shared" si="294"/>
        <v/>
      </c>
      <c r="S2327" s="7" t="str">
        <f>IF(ROW()-5&lt;=Kontroll!$B$8,1,"")</f>
        <v/>
      </c>
    </row>
    <row r="2328" spans="1:19" x14ac:dyDescent="0.2">
      <c r="A2328" s="7" t="str">
        <f t="shared" si="288"/>
        <v/>
      </c>
      <c r="B2328" s="7" t="str">
        <f>IF($S2328="","",INT(($A2328-1)/Kontroll!$B$6)+1)</f>
        <v/>
      </c>
      <c r="C2328" s="7" t="str">
        <f>IF($S2328="","",MOD($A2328-1,Kontroll!$B$6)+1)</f>
        <v/>
      </c>
      <c r="D2328" s="15" t="str">
        <f>IF($S2328="","",INDEX(Transjer!$A$6:$A$125,$B2328))</f>
        <v/>
      </c>
      <c r="E2328" s="15" t="str">
        <f>IF($S2328="","",INDEX(Transjer!$B$6:$B$125,$B2328))</f>
        <v/>
      </c>
      <c r="F2328" s="16" t="str">
        <f>IF($S2328="","",INDEX(Transjer!$C$6:$C$125,$B2328))</f>
        <v/>
      </c>
      <c r="G2328" s="17" t="str">
        <f>IF($S2328="","",INDEX(Skjermingsrenter!$A$6:$A$35,$C2328))</f>
        <v/>
      </c>
      <c r="H2328" s="18" t="str">
        <f>IF($S2328="","",INDEX(Transjer!$D$6:$D$125,$B2328))</f>
        <v/>
      </c>
      <c r="I2328" s="18" t="str">
        <f>IF($S2328="","",INDEX(Transjer!$E$6:$E$125,$B2328))</f>
        <v/>
      </c>
      <c r="J2328" s="19" t="str">
        <f>IF($S2328="","",INDEX(Skjermingsrenter!$B$6:$B$35,$C2328))</f>
        <v/>
      </c>
      <c r="K2328" s="20" t="str">
        <f t="shared" si="289"/>
        <v/>
      </c>
      <c r="L2328" s="21" t="str">
        <f>IF($S2328="","",IF($G2328&lt;YEAR($F2328),0,$H2328*SUMIFS(Utbytter!$D$6:$D$1005,Utbytter!$A$6:$A$1005,$E2328,Utbytter!$B$6:$B$1005,"&gt;="&amp;$K2328,Utbytter!$B$6:$B$1005,"&lt;="&amp;DATE($G2328,12,31))))</f>
        <v/>
      </c>
      <c r="M2328" s="21" t="str">
        <f t="shared" si="295"/>
        <v/>
      </c>
      <c r="N2328" s="21" t="str">
        <f t="shared" si="290"/>
        <v/>
      </c>
      <c r="O2328" s="21" t="str">
        <f t="shared" si="291"/>
        <v/>
      </c>
      <c r="P2328" s="21" t="str">
        <f t="shared" si="292"/>
        <v/>
      </c>
      <c r="Q2328" s="21" t="str">
        <f t="shared" si="293"/>
        <v/>
      </c>
      <c r="R2328" s="21" t="str">
        <f t="shared" si="294"/>
        <v/>
      </c>
      <c r="S2328" s="7" t="str">
        <f>IF(ROW()-5&lt;=Kontroll!$B$8,1,"")</f>
        <v/>
      </c>
    </row>
    <row r="2329" spans="1:19" x14ac:dyDescent="0.2">
      <c r="A2329" s="7" t="str">
        <f t="shared" si="288"/>
        <v/>
      </c>
      <c r="B2329" s="7" t="str">
        <f>IF($S2329="","",INT(($A2329-1)/Kontroll!$B$6)+1)</f>
        <v/>
      </c>
      <c r="C2329" s="7" t="str">
        <f>IF($S2329="","",MOD($A2329-1,Kontroll!$B$6)+1)</f>
        <v/>
      </c>
      <c r="D2329" s="15" t="str">
        <f>IF($S2329="","",INDEX(Transjer!$A$6:$A$125,$B2329))</f>
        <v/>
      </c>
      <c r="E2329" s="15" t="str">
        <f>IF($S2329="","",INDEX(Transjer!$B$6:$B$125,$B2329))</f>
        <v/>
      </c>
      <c r="F2329" s="16" t="str">
        <f>IF($S2329="","",INDEX(Transjer!$C$6:$C$125,$B2329))</f>
        <v/>
      </c>
      <c r="G2329" s="17" t="str">
        <f>IF($S2329="","",INDEX(Skjermingsrenter!$A$6:$A$35,$C2329))</f>
        <v/>
      </c>
      <c r="H2329" s="18" t="str">
        <f>IF($S2329="","",INDEX(Transjer!$D$6:$D$125,$B2329))</f>
        <v/>
      </c>
      <c r="I2329" s="18" t="str">
        <f>IF($S2329="","",INDEX(Transjer!$E$6:$E$125,$B2329))</f>
        <v/>
      </c>
      <c r="J2329" s="19" t="str">
        <f>IF($S2329="","",INDEX(Skjermingsrenter!$B$6:$B$35,$C2329))</f>
        <v/>
      </c>
      <c r="K2329" s="20" t="str">
        <f t="shared" si="289"/>
        <v/>
      </c>
      <c r="L2329" s="21" t="str">
        <f>IF($S2329="","",IF($G2329&lt;YEAR($F2329),0,$H2329*SUMIFS(Utbytter!$D$6:$D$1005,Utbytter!$A$6:$A$1005,$E2329,Utbytter!$B$6:$B$1005,"&gt;="&amp;$K2329,Utbytter!$B$6:$B$1005,"&lt;="&amp;DATE($G2329,12,31))))</f>
        <v/>
      </c>
      <c r="M2329" s="21" t="str">
        <f t="shared" si="295"/>
        <v/>
      </c>
      <c r="N2329" s="21" t="str">
        <f t="shared" si="290"/>
        <v/>
      </c>
      <c r="O2329" s="21" t="str">
        <f t="shared" si="291"/>
        <v/>
      </c>
      <c r="P2329" s="21" t="str">
        <f t="shared" si="292"/>
        <v/>
      </c>
      <c r="Q2329" s="21" t="str">
        <f t="shared" si="293"/>
        <v/>
      </c>
      <c r="R2329" s="21" t="str">
        <f t="shared" si="294"/>
        <v/>
      </c>
      <c r="S2329" s="7" t="str">
        <f>IF(ROW()-5&lt;=Kontroll!$B$8,1,"")</f>
        <v/>
      </c>
    </row>
    <row r="2330" spans="1:19" x14ac:dyDescent="0.2">
      <c r="A2330" s="7" t="str">
        <f t="shared" si="288"/>
        <v/>
      </c>
      <c r="B2330" s="7" t="str">
        <f>IF($S2330="","",INT(($A2330-1)/Kontroll!$B$6)+1)</f>
        <v/>
      </c>
      <c r="C2330" s="7" t="str">
        <f>IF($S2330="","",MOD($A2330-1,Kontroll!$B$6)+1)</f>
        <v/>
      </c>
      <c r="D2330" s="15" t="str">
        <f>IF($S2330="","",INDEX(Transjer!$A$6:$A$125,$B2330))</f>
        <v/>
      </c>
      <c r="E2330" s="15" t="str">
        <f>IF($S2330="","",INDEX(Transjer!$B$6:$B$125,$B2330))</f>
        <v/>
      </c>
      <c r="F2330" s="16" t="str">
        <f>IF($S2330="","",INDEX(Transjer!$C$6:$C$125,$B2330))</f>
        <v/>
      </c>
      <c r="G2330" s="17" t="str">
        <f>IF($S2330="","",INDEX(Skjermingsrenter!$A$6:$A$35,$C2330))</f>
        <v/>
      </c>
      <c r="H2330" s="18" t="str">
        <f>IF($S2330="","",INDEX(Transjer!$D$6:$D$125,$B2330))</f>
        <v/>
      </c>
      <c r="I2330" s="18" t="str">
        <f>IF($S2330="","",INDEX(Transjer!$E$6:$E$125,$B2330))</f>
        <v/>
      </c>
      <c r="J2330" s="19" t="str">
        <f>IF($S2330="","",INDEX(Skjermingsrenter!$B$6:$B$35,$C2330))</f>
        <v/>
      </c>
      <c r="K2330" s="20" t="str">
        <f t="shared" si="289"/>
        <v/>
      </c>
      <c r="L2330" s="21" t="str">
        <f>IF($S2330="","",IF($G2330&lt;YEAR($F2330),0,$H2330*SUMIFS(Utbytter!$D$6:$D$1005,Utbytter!$A$6:$A$1005,$E2330,Utbytter!$B$6:$B$1005,"&gt;="&amp;$K2330,Utbytter!$B$6:$B$1005,"&lt;="&amp;DATE($G2330,12,31))))</f>
        <v/>
      </c>
      <c r="M2330" s="21" t="str">
        <f t="shared" si="295"/>
        <v/>
      </c>
      <c r="N2330" s="21" t="str">
        <f t="shared" si="290"/>
        <v/>
      </c>
      <c r="O2330" s="21" t="str">
        <f t="shared" si="291"/>
        <v/>
      </c>
      <c r="P2330" s="21" t="str">
        <f t="shared" si="292"/>
        <v/>
      </c>
      <c r="Q2330" s="21" t="str">
        <f t="shared" si="293"/>
        <v/>
      </c>
      <c r="R2330" s="21" t="str">
        <f t="shared" si="294"/>
        <v/>
      </c>
      <c r="S2330" s="7" t="str">
        <f>IF(ROW()-5&lt;=Kontroll!$B$8,1,"")</f>
        <v/>
      </c>
    </row>
    <row r="2331" spans="1:19" x14ac:dyDescent="0.2">
      <c r="A2331" s="7" t="str">
        <f t="shared" si="288"/>
        <v/>
      </c>
      <c r="B2331" s="7" t="str">
        <f>IF($S2331="","",INT(($A2331-1)/Kontroll!$B$6)+1)</f>
        <v/>
      </c>
      <c r="C2331" s="7" t="str">
        <f>IF($S2331="","",MOD($A2331-1,Kontroll!$B$6)+1)</f>
        <v/>
      </c>
      <c r="D2331" s="15" t="str">
        <f>IF($S2331="","",INDEX(Transjer!$A$6:$A$125,$B2331))</f>
        <v/>
      </c>
      <c r="E2331" s="15" t="str">
        <f>IF($S2331="","",INDEX(Transjer!$B$6:$B$125,$B2331))</f>
        <v/>
      </c>
      <c r="F2331" s="16" t="str">
        <f>IF($S2331="","",INDEX(Transjer!$C$6:$C$125,$B2331))</f>
        <v/>
      </c>
      <c r="G2331" s="17" t="str">
        <f>IF($S2331="","",INDEX(Skjermingsrenter!$A$6:$A$35,$C2331))</f>
        <v/>
      </c>
      <c r="H2331" s="18" t="str">
        <f>IF($S2331="","",INDEX(Transjer!$D$6:$D$125,$B2331))</f>
        <v/>
      </c>
      <c r="I2331" s="18" t="str">
        <f>IF($S2331="","",INDEX(Transjer!$E$6:$E$125,$B2331))</f>
        <v/>
      </c>
      <c r="J2331" s="19" t="str">
        <f>IF($S2331="","",INDEX(Skjermingsrenter!$B$6:$B$35,$C2331))</f>
        <v/>
      </c>
      <c r="K2331" s="20" t="str">
        <f t="shared" si="289"/>
        <v/>
      </c>
      <c r="L2331" s="21" t="str">
        <f>IF($S2331="","",IF($G2331&lt;YEAR($F2331),0,$H2331*SUMIFS(Utbytter!$D$6:$D$1005,Utbytter!$A$6:$A$1005,$E2331,Utbytter!$B$6:$B$1005,"&gt;="&amp;$K2331,Utbytter!$B$6:$B$1005,"&lt;="&amp;DATE($G2331,12,31))))</f>
        <v/>
      </c>
      <c r="M2331" s="21" t="str">
        <f t="shared" si="295"/>
        <v/>
      </c>
      <c r="N2331" s="21" t="str">
        <f t="shared" si="290"/>
        <v/>
      </c>
      <c r="O2331" s="21" t="str">
        <f t="shared" si="291"/>
        <v/>
      </c>
      <c r="P2331" s="21" t="str">
        <f t="shared" si="292"/>
        <v/>
      </c>
      <c r="Q2331" s="21" t="str">
        <f t="shared" si="293"/>
        <v/>
      </c>
      <c r="R2331" s="21" t="str">
        <f t="shared" si="294"/>
        <v/>
      </c>
      <c r="S2331" s="7" t="str">
        <f>IF(ROW()-5&lt;=Kontroll!$B$8,1,"")</f>
        <v/>
      </c>
    </row>
    <row r="2332" spans="1:19" x14ac:dyDescent="0.2">
      <c r="A2332" s="7" t="str">
        <f t="shared" si="288"/>
        <v/>
      </c>
      <c r="B2332" s="7" t="str">
        <f>IF($S2332="","",INT(($A2332-1)/Kontroll!$B$6)+1)</f>
        <v/>
      </c>
      <c r="C2332" s="7" t="str">
        <f>IF($S2332="","",MOD($A2332-1,Kontroll!$B$6)+1)</f>
        <v/>
      </c>
      <c r="D2332" s="15" t="str">
        <f>IF($S2332="","",INDEX(Transjer!$A$6:$A$125,$B2332))</f>
        <v/>
      </c>
      <c r="E2332" s="15" t="str">
        <f>IF($S2332="","",INDEX(Transjer!$B$6:$B$125,$B2332))</f>
        <v/>
      </c>
      <c r="F2332" s="16" t="str">
        <f>IF($S2332="","",INDEX(Transjer!$C$6:$C$125,$B2332))</f>
        <v/>
      </c>
      <c r="G2332" s="17" t="str">
        <f>IF($S2332="","",INDEX(Skjermingsrenter!$A$6:$A$35,$C2332))</f>
        <v/>
      </c>
      <c r="H2332" s="18" t="str">
        <f>IF($S2332="","",INDEX(Transjer!$D$6:$D$125,$B2332))</f>
        <v/>
      </c>
      <c r="I2332" s="18" t="str">
        <f>IF($S2332="","",INDEX(Transjer!$E$6:$E$125,$B2332))</f>
        <v/>
      </c>
      <c r="J2332" s="19" t="str">
        <f>IF($S2332="","",INDEX(Skjermingsrenter!$B$6:$B$35,$C2332))</f>
        <v/>
      </c>
      <c r="K2332" s="20" t="str">
        <f t="shared" si="289"/>
        <v/>
      </c>
      <c r="L2332" s="21" t="str">
        <f>IF($S2332="","",IF($G2332&lt;YEAR($F2332),0,$H2332*SUMIFS(Utbytter!$D$6:$D$1005,Utbytter!$A$6:$A$1005,$E2332,Utbytter!$B$6:$B$1005,"&gt;="&amp;$K2332,Utbytter!$B$6:$B$1005,"&lt;="&amp;DATE($G2332,12,31))))</f>
        <v/>
      </c>
      <c r="M2332" s="21" t="str">
        <f t="shared" si="295"/>
        <v/>
      </c>
      <c r="N2332" s="21" t="str">
        <f t="shared" si="290"/>
        <v/>
      </c>
      <c r="O2332" s="21" t="str">
        <f t="shared" si="291"/>
        <v/>
      </c>
      <c r="P2332" s="21" t="str">
        <f t="shared" si="292"/>
        <v/>
      </c>
      <c r="Q2332" s="21" t="str">
        <f t="shared" si="293"/>
        <v/>
      </c>
      <c r="R2332" s="21" t="str">
        <f t="shared" si="294"/>
        <v/>
      </c>
      <c r="S2332" s="7" t="str">
        <f>IF(ROW()-5&lt;=Kontroll!$B$8,1,"")</f>
        <v/>
      </c>
    </row>
    <row r="2333" spans="1:19" x14ac:dyDescent="0.2">
      <c r="A2333" s="7" t="str">
        <f t="shared" si="288"/>
        <v/>
      </c>
      <c r="B2333" s="7" t="str">
        <f>IF($S2333="","",INT(($A2333-1)/Kontroll!$B$6)+1)</f>
        <v/>
      </c>
      <c r="C2333" s="7" t="str">
        <f>IF($S2333="","",MOD($A2333-1,Kontroll!$B$6)+1)</f>
        <v/>
      </c>
      <c r="D2333" s="15" t="str">
        <f>IF($S2333="","",INDEX(Transjer!$A$6:$A$125,$B2333))</f>
        <v/>
      </c>
      <c r="E2333" s="15" t="str">
        <f>IF($S2333="","",INDEX(Transjer!$B$6:$B$125,$B2333))</f>
        <v/>
      </c>
      <c r="F2333" s="16" t="str">
        <f>IF($S2333="","",INDEX(Transjer!$C$6:$C$125,$B2333))</f>
        <v/>
      </c>
      <c r="G2333" s="17" t="str">
        <f>IF($S2333="","",INDEX(Skjermingsrenter!$A$6:$A$35,$C2333))</f>
        <v/>
      </c>
      <c r="H2333" s="18" t="str">
        <f>IF($S2333="","",INDEX(Transjer!$D$6:$D$125,$B2333))</f>
        <v/>
      </c>
      <c r="I2333" s="18" t="str">
        <f>IF($S2333="","",INDEX(Transjer!$E$6:$E$125,$B2333))</f>
        <v/>
      </c>
      <c r="J2333" s="19" t="str">
        <f>IF($S2333="","",INDEX(Skjermingsrenter!$B$6:$B$35,$C2333))</f>
        <v/>
      </c>
      <c r="K2333" s="20" t="str">
        <f t="shared" si="289"/>
        <v/>
      </c>
      <c r="L2333" s="21" t="str">
        <f>IF($S2333="","",IF($G2333&lt;YEAR($F2333),0,$H2333*SUMIFS(Utbytter!$D$6:$D$1005,Utbytter!$A$6:$A$1005,$E2333,Utbytter!$B$6:$B$1005,"&gt;="&amp;$K2333,Utbytter!$B$6:$B$1005,"&lt;="&amp;DATE($G2333,12,31))))</f>
        <v/>
      </c>
      <c r="M2333" s="21" t="str">
        <f t="shared" si="295"/>
        <v/>
      </c>
      <c r="N2333" s="21" t="str">
        <f t="shared" si="290"/>
        <v/>
      </c>
      <c r="O2333" s="21" t="str">
        <f t="shared" si="291"/>
        <v/>
      </c>
      <c r="P2333" s="21" t="str">
        <f t="shared" si="292"/>
        <v/>
      </c>
      <c r="Q2333" s="21" t="str">
        <f t="shared" si="293"/>
        <v/>
      </c>
      <c r="R2333" s="21" t="str">
        <f t="shared" si="294"/>
        <v/>
      </c>
      <c r="S2333" s="7" t="str">
        <f>IF(ROW()-5&lt;=Kontroll!$B$8,1,"")</f>
        <v/>
      </c>
    </row>
    <row r="2334" spans="1:19" x14ac:dyDescent="0.2">
      <c r="A2334" s="7" t="str">
        <f t="shared" si="288"/>
        <v/>
      </c>
      <c r="B2334" s="7" t="str">
        <f>IF($S2334="","",INT(($A2334-1)/Kontroll!$B$6)+1)</f>
        <v/>
      </c>
      <c r="C2334" s="7" t="str">
        <f>IF($S2334="","",MOD($A2334-1,Kontroll!$B$6)+1)</f>
        <v/>
      </c>
      <c r="D2334" s="15" t="str">
        <f>IF($S2334="","",INDEX(Transjer!$A$6:$A$125,$B2334))</f>
        <v/>
      </c>
      <c r="E2334" s="15" t="str">
        <f>IF($S2334="","",INDEX(Transjer!$B$6:$B$125,$B2334))</f>
        <v/>
      </c>
      <c r="F2334" s="16" t="str">
        <f>IF($S2334="","",INDEX(Transjer!$C$6:$C$125,$B2334))</f>
        <v/>
      </c>
      <c r="G2334" s="17" t="str">
        <f>IF($S2334="","",INDEX(Skjermingsrenter!$A$6:$A$35,$C2334))</f>
        <v/>
      </c>
      <c r="H2334" s="18" t="str">
        <f>IF($S2334="","",INDEX(Transjer!$D$6:$D$125,$B2334))</f>
        <v/>
      </c>
      <c r="I2334" s="18" t="str">
        <f>IF($S2334="","",INDEX(Transjer!$E$6:$E$125,$B2334))</f>
        <v/>
      </c>
      <c r="J2334" s="19" t="str">
        <f>IF($S2334="","",INDEX(Skjermingsrenter!$B$6:$B$35,$C2334))</f>
        <v/>
      </c>
      <c r="K2334" s="20" t="str">
        <f t="shared" si="289"/>
        <v/>
      </c>
      <c r="L2334" s="21" t="str">
        <f>IF($S2334="","",IF($G2334&lt;YEAR($F2334),0,$H2334*SUMIFS(Utbytter!$D$6:$D$1005,Utbytter!$A$6:$A$1005,$E2334,Utbytter!$B$6:$B$1005,"&gt;="&amp;$K2334,Utbytter!$B$6:$B$1005,"&lt;="&amp;DATE($G2334,12,31))))</f>
        <v/>
      </c>
      <c r="M2334" s="21" t="str">
        <f t="shared" si="295"/>
        <v/>
      </c>
      <c r="N2334" s="21" t="str">
        <f t="shared" si="290"/>
        <v/>
      </c>
      <c r="O2334" s="21" t="str">
        <f t="shared" si="291"/>
        <v/>
      </c>
      <c r="P2334" s="21" t="str">
        <f t="shared" si="292"/>
        <v/>
      </c>
      <c r="Q2334" s="21" t="str">
        <f t="shared" si="293"/>
        <v/>
      </c>
      <c r="R2334" s="21" t="str">
        <f t="shared" si="294"/>
        <v/>
      </c>
      <c r="S2334" s="7" t="str">
        <f>IF(ROW()-5&lt;=Kontroll!$B$8,1,"")</f>
        <v/>
      </c>
    </row>
    <row r="2335" spans="1:19" x14ac:dyDescent="0.2">
      <c r="A2335" s="7" t="str">
        <f t="shared" si="288"/>
        <v/>
      </c>
      <c r="B2335" s="7" t="str">
        <f>IF($S2335="","",INT(($A2335-1)/Kontroll!$B$6)+1)</f>
        <v/>
      </c>
      <c r="C2335" s="7" t="str">
        <f>IF($S2335="","",MOD($A2335-1,Kontroll!$B$6)+1)</f>
        <v/>
      </c>
      <c r="D2335" s="15" t="str">
        <f>IF($S2335="","",INDEX(Transjer!$A$6:$A$125,$B2335))</f>
        <v/>
      </c>
      <c r="E2335" s="15" t="str">
        <f>IF($S2335="","",INDEX(Transjer!$B$6:$B$125,$B2335))</f>
        <v/>
      </c>
      <c r="F2335" s="16" t="str">
        <f>IF($S2335="","",INDEX(Transjer!$C$6:$C$125,$B2335))</f>
        <v/>
      </c>
      <c r="G2335" s="17" t="str">
        <f>IF($S2335="","",INDEX(Skjermingsrenter!$A$6:$A$35,$C2335))</f>
        <v/>
      </c>
      <c r="H2335" s="18" t="str">
        <f>IF($S2335="","",INDEX(Transjer!$D$6:$D$125,$B2335))</f>
        <v/>
      </c>
      <c r="I2335" s="18" t="str">
        <f>IF($S2335="","",INDEX(Transjer!$E$6:$E$125,$B2335))</f>
        <v/>
      </c>
      <c r="J2335" s="19" t="str">
        <f>IF($S2335="","",INDEX(Skjermingsrenter!$B$6:$B$35,$C2335))</f>
        <v/>
      </c>
      <c r="K2335" s="20" t="str">
        <f t="shared" si="289"/>
        <v/>
      </c>
      <c r="L2335" s="21" t="str">
        <f>IF($S2335="","",IF($G2335&lt;YEAR($F2335),0,$H2335*SUMIFS(Utbytter!$D$6:$D$1005,Utbytter!$A$6:$A$1005,$E2335,Utbytter!$B$6:$B$1005,"&gt;="&amp;$K2335,Utbytter!$B$6:$B$1005,"&lt;="&amp;DATE($G2335,12,31))))</f>
        <v/>
      </c>
      <c r="M2335" s="21" t="str">
        <f t="shared" si="295"/>
        <v/>
      </c>
      <c r="N2335" s="21" t="str">
        <f t="shared" si="290"/>
        <v/>
      </c>
      <c r="O2335" s="21" t="str">
        <f t="shared" si="291"/>
        <v/>
      </c>
      <c r="P2335" s="21" t="str">
        <f t="shared" si="292"/>
        <v/>
      </c>
      <c r="Q2335" s="21" t="str">
        <f t="shared" si="293"/>
        <v/>
      </c>
      <c r="R2335" s="21" t="str">
        <f t="shared" si="294"/>
        <v/>
      </c>
      <c r="S2335" s="7" t="str">
        <f>IF(ROW()-5&lt;=Kontroll!$B$8,1,"")</f>
        <v/>
      </c>
    </row>
    <row r="2336" spans="1:19" x14ac:dyDescent="0.2">
      <c r="A2336" s="7" t="str">
        <f t="shared" si="288"/>
        <v/>
      </c>
      <c r="B2336" s="7" t="str">
        <f>IF($S2336="","",INT(($A2336-1)/Kontroll!$B$6)+1)</f>
        <v/>
      </c>
      <c r="C2336" s="7" t="str">
        <f>IF($S2336="","",MOD($A2336-1,Kontroll!$B$6)+1)</f>
        <v/>
      </c>
      <c r="D2336" s="15" t="str">
        <f>IF($S2336="","",INDEX(Transjer!$A$6:$A$125,$B2336))</f>
        <v/>
      </c>
      <c r="E2336" s="15" t="str">
        <f>IF($S2336="","",INDEX(Transjer!$B$6:$B$125,$B2336))</f>
        <v/>
      </c>
      <c r="F2336" s="16" t="str">
        <f>IF($S2336="","",INDEX(Transjer!$C$6:$C$125,$B2336))</f>
        <v/>
      </c>
      <c r="G2336" s="17" t="str">
        <f>IF($S2336="","",INDEX(Skjermingsrenter!$A$6:$A$35,$C2336))</f>
        <v/>
      </c>
      <c r="H2336" s="18" t="str">
        <f>IF($S2336="","",INDEX(Transjer!$D$6:$D$125,$B2336))</f>
        <v/>
      </c>
      <c r="I2336" s="18" t="str">
        <f>IF($S2336="","",INDEX(Transjer!$E$6:$E$125,$B2336))</f>
        <v/>
      </c>
      <c r="J2336" s="19" t="str">
        <f>IF($S2336="","",INDEX(Skjermingsrenter!$B$6:$B$35,$C2336))</f>
        <v/>
      </c>
      <c r="K2336" s="20" t="str">
        <f t="shared" si="289"/>
        <v/>
      </c>
      <c r="L2336" s="21" t="str">
        <f>IF($S2336="","",IF($G2336&lt;YEAR($F2336),0,$H2336*SUMIFS(Utbytter!$D$6:$D$1005,Utbytter!$A$6:$A$1005,$E2336,Utbytter!$B$6:$B$1005,"&gt;="&amp;$K2336,Utbytter!$B$6:$B$1005,"&lt;="&amp;DATE($G2336,12,31))))</f>
        <v/>
      </c>
      <c r="M2336" s="21" t="str">
        <f t="shared" si="295"/>
        <v/>
      </c>
      <c r="N2336" s="21" t="str">
        <f t="shared" si="290"/>
        <v/>
      </c>
      <c r="O2336" s="21" t="str">
        <f t="shared" si="291"/>
        <v/>
      </c>
      <c r="P2336" s="21" t="str">
        <f t="shared" si="292"/>
        <v/>
      </c>
      <c r="Q2336" s="21" t="str">
        <f t="shared" si="293"/>
        <v/>
      </c>
      <c r="R2336" s="21" t="str">
        <f t="shared" si="294"/>
        <v/>
      </c>
      <c r="S2336" s="7" t="str">
        <f>IF(ROW()-5&lt;=Kontroll!$B$8,1,"")</f>
        <v/>
      </c>
    </row>
    <row r="2337" spans="1:19" x14ac:dyDescent="0.2">
      <c r="A2337" s="7" t="str">
        <f t="shared" si="288"/>
        <v/>
      </c>
      <c r="B2337" s="7" t="str">
        <f>IF($S2337="","",INT(($A2337-1)/Kontroll!$B$6)+1)</f>
        <v/>
      </c>
      <c r="C2337" s="7" t="str">
        <f>IF($S2337="","",MOD($A2337-1,Kontroll!$B$6)+1)</f>
        <v/>
      </c>
      <c r="D2337" s="15" t="str">
        <f>IF($S2337="","",INDEX(Transjer!$A$6:$A$125,$B2337))</f>
        <v/>
      </c>
      <c r="E2337" s="15" t="str">
        <f>IF($S2337="","",INDEX(Transjer!$B$6:$B$125,$B2337))</f>
        <v/>
      </c>
      <c r="F2337" s="16" t="str">
        <f>IF($S2337="","",INDEX(Transjer!$C$6:$C$125,$B2337))</f>
        <v/>
      </c>
      <c r="G2337" s="17" t="str">
        <f>IF($S2337="","",INDEX(Skjermingsrenter!$A$6:$A$35,$C2337))</f>
        <v/>
      </c>
      <c r="H2337" s="18" t="str">
        <f>IF($S2337="","",INDEX(Transjer!$D$6:$D$125,$B2337))</f>
        <v/>
      </c>
      <c r="I2337" s="18" t="str">
        <f>IF($S2337="","",INDEX(Transjer!$E$6:$E$125,$B2337))</f>
        <v/>
      </c>
      <c r="J2337" s="19" t="str">
        <f>IF($S2337="","",INDEX(Skjermingsrenter!$B$6:$B$35,$C2337))</f>
        <v/>
      </c>
      <c r="K2337" s="20" t="str">
        <f t="shared" si="289"/>
        <v/>
      </c>
      <c r="L2337" s="21" t="str">
        <f>IF($S2337="","",IF($G2337&lt;YEAR($F2337),0,$H2337*SUMIFS(Utbytter!$D$6:$D$1005,Utbytter!$A$6:$A$1005,$E2337,Utbytter!$B$6:$B$1005,"&gt;="&amp;$K2337,Utbytter!$B$6:$B$1005,"&lt;="&amp;DATE($G2337,12,31))))</f>
        <v/>
      </c>
      <c r="M2337" s="21" t="str">
        <f t="shared" si="295"/>
        <v/>
      </c>
      <c r="N2337" s="21" t="str">
        <f t="shared" si="290"/>
        <v/>
      </c>
      <c r="O2337" s="21" t="str">
        <f t="shared" si="291"/>
        <v/>
      </c>
      <c r="P2337" s="21" t="str">
        <f t="shared" si="292"/>
        <v/>
      </c>
      <c r="Q2337" s="21" t="str">
        <f t="shared" si="293"/>
        <v/>
      </c>
      <c r="R2337" s="21" t="str">
        <f t="shared" si="294"/>
        <v/>
      </c>
      <c r="S2337" s="7" t="str">
        <f>IF(ROW()-5&lt;=Kontroll!$B$8,1,"")</f>
        <v/>
      </c>
    </row>
    <row r="2338" spans="1:19" x14ac:dyDescent="0.2">
      <c r="A2338" s="7" t="str">
        <f t="shared" si="288"/>
        <v/>
      </c>
      <c r="B2338" s="7" t="str">
        <f>IF($S2338="","",INT(($A2338-1)/Kontroll!$B$6)+1)</f>
        <v/>
      </c>
      <c r="C2338" s="7" t="str">
        <f>IF($S2338="","",MOD($A2338-1,Kontroll!$B$6)+1)</f>
        <v/>
      </c>
      <c r="D2338" s="15" t="str">
        <f>IF($S2338="","",INDEX(Transjer!$A$6:$A$125,$B2338))</f>
        <v/>
      </c>
      <c r="E2338" s="15" t="str">
        <f>IF($S2338="","",INDEX(Transjer!$B$6:$B$125,$B2338))</f>
        <v/>
      </c>
      <c r="F2338" s="16" t="str">
        <f>IF($S2338="","",INDEX(Transjer!$C$6:$C$125,$B2338))</f>
        <v/>
      </c>
      <c r="G2338" s="17" t="str">
        <f>IF($S2338="","",INDEX(Skjermingsrenter!$A$6:$A$35,$C2338))</f>
        <v/>
      </c>
      <c r="H2338" s="18" t="str">
        <f>IF($S2338="","",INDEX(Transjer!$D$6:$D$125,$B2338))</f>
        <v/>
      </c>
      <c r="I2338" s="18" t="str">
        <f>IF($S2338="","",INDEX(Transjer!$E$6:$E$125,$B2338))</f>
        <v/>
      </c>
      <c r="J2338" s="19" t="str">
        <f>IF($S2338="","",INDEX(Skjermingsrenter!$B$6:$B$35,$C2338))</f>
        <v/>
      </c>
      <c r="K2338" s="20" t="str">
        <f t="shared" si="289"/>
        <v/>
      </c>
      <c r="L2338" s="21" t="str">
        <f>IF($S2338="","",IF($G2338&lt;YEAR($F2338),0,$H2338*SUMIFS(Utbytter!$D$6:$D$1005,Utbytter!$A$6:$A$1005,$E2338,Utbytter!$B$6:$B$1005,"&gt;="&amp;$K2338,Utbytter!$B$6:$B$1005,"&lt;="&amp;DATE($G2338,12,31))))</f>
        <v/>
      </c>
      <c r="M2338" s="21" t="str">
        <f t="shared" si="295"/>
        <v/>
      </c>
      <c r="N2338" s="21" t="str">
        <f t="shared" si="290"/>
        <v/>
      </c>
      <c r="O2338" s="21" t="str">
        <f t="shared" si="291"/>
        <v/>
      </c>
      <c r="P2338" s="21" t="str">
        <f t="shared" si="292"/>
        <v/>
      </c>
      <c r="Q2338" s="21" t="str">
        <f t="shared" si="293"/>
        <v/>
      </c>
      <c r="R2338" s="21" t="str">
        <f t="shared" si="294"/>
        <v/>
      </c>
      <c r="S2338" s="7" t="str">
        <f>IF(ROW()-5&lt;=Kontroll!$B$8,1,"")</f>
        <v/>
      </c>
    </row>
    <row r="2339" spans="1:19" x14ac:dyDescent="0.2">
      <c r="A2339" s="7" t="str">
        <f t="shared" si="288"/>
        <v/>
      </c>
      <c r="B2339" s="7" t="str">
        <f>IF($S2339="","",INT(($A2339-1)/Kontroll!$B$6)+1)</f>
        <v/>
      </c>
      <c r="C2339" s="7" t="str">
        <f>IF($S2339="","",MOD($A2339-1,Kontroll!$B$6)+1)</f>
        <v/>
      </c>
      <c r="D2339" s="15" t="str">
        <f>IF($S2339="","",INDEX(Transjer!$A$6:$A$125,$B2339))</f>
        <v/>
      </c>
      <c r="E2339" s="15" t="str">
        <f>IF($S2339="","",INDEX(Transjer!$B$6:$B$125,$B2339))</f>
        <v/>
      </c>
      <c r="F2339" s="16" t="str">
        <f>IF($S2339="","",INDEX(Transjer!$C$6:$C$125,$B2339))</f>
        <v/>
      </c>
      <c r="G2339" s="17" t="str">
        <f>IF($S2339="","",INDEX(Skjermingsrenter!$A$6:$A$35,$C2339))</f>
        <v/>
      </c>
      <c r="H2339" s="18" t="str">
        <f>IF($S2339="","",INDEX(Transjer!$D$6:$D$125,$B2339))</f>
        <v/>
      </c>
      <c r="I2339" s="18" t="str">
        <f>IF($S2339="","",INDEX(Transjer!$E$6:$E$125,$B2339))</f>
        <v/>
      </c>
      <c r="J2339" s="19" t="str">
        <f>IF($S2339="","",INDEX(Skjermingsrenter!$B$6:$B$35,$C2339))</f>
        <v/>
      </c>
      <c r="K2339" s="20" t="str">
        <f t="shared" si="289"/>
        <v/>
      </c>
      <c r="L2339" s="21" t="str">
        <f>IF($S2339="","",IF($G2339&lt;YEAR($F2339),0,$H2339*SUMIFS(Utbytter!$D$6:$D$1005,Utbytter!$A$6:$A$1005,$E2339,Utbytter!$B$6:$B$1005,"&gt;="&amp;$K2339,Utbytter!$B$6:$B$1005,"&lt;="&amp;DATE($G2339,12,31))))</f>
        <v/>
      </c>
      <c r="M2339" s="21" t="str">
        <f t="shared" si="295"/>
        <v/>
      </c>
      <c r="N2339" s="21" t="str">
        <f t="shared" si="290"/>
        <v/>
      </c>
      <c r="O2339" s="21" t="str">
        <f t="shared" si="291"/>
        <v/>
      </c>
      <c r="P2339" s="21" t="str">
        <f t="shared" si="292"/>
        <v/>
      </c>
      <c r="Q2339" s="21" t="str">
        <f t="shared" si="293"/>
        <v/>
      </c>
      <c r="R2339" s="21" t="str">
        <f t="shared" si="294"/>
        <v/>
      </c>
      <c r="S2339" s="7" t="str">
        <f>IF(ROW()-5&lt;=Kontroll!$B$8,1,"")</f>
        <v/>
      </c>
    </row>
    <row r="2340" spans="1:19" x14ac:dyDescent="0.2">
      <c r="A2340" s="7" t="str">
        <f t="shared" si="288"/>
        <v/>
      </c>
      <c r="B2340" s="7" t="str">
        <f>IF($S2340="","",INT(($A2340-1)/Kontroll!$B$6)+1)</f>
        <v/>
      </c>
      <c r="C2340" s="7" t="str">
        <f>IF($S2340="","",MOD($A2340-1,Kontroll!$B$6)+1)</f>
        <v/>
      </c>
      <c r="D2340" s="15" t="str">
        <f>IF($S2340="","",INDEX(Transjer!$A$6:$A$125,$B2340))</f>
        <v/>
      </c>
      <c r="E2340" s="15" t="str">
        <f>IF($S2340="","",INDEX(Transjer!$B$6:$B$125,$B2340))</f>
        <v/>
      </c>
      <c r="F2340" s="16" t="str">
        <f>IF($S2340="","",INDEX(Transjer!$C$6:$C$125,$B2340))</f>
        <v/>
      </c>
      <c r="G2340" s="17" t="str">
        <f>IF($S2340="","",INDEX(Skjermingsrenter!$A$6:$A$35,$C2340))</f>
        <v/>
      </c>
      <c r="H2340" s="18" t="str">
        <f>IF($S2340="","",INDEX(Transjer!$D$6:$D$125,$B2340))</f>
        <v/>
      </c>
      <c r="I2340" s="18" t="str">
        <f>IF($S2340="","",INDEX(Transjer!$E$6:$E$125,$B2340))</f>
        <v/>
      </c>
      <c r="J2340" s="19" t="str">
        <f>IF($S2340="","",INDEX(Skjermingsrenter!$B$6:$B$35,$C2340))</f>
        <v/>
      </c>
      <c r="K2340" s="20" t="str">
        <f t="shared" si="289"/>
        <v/>
      </c>
      <c r="L2340" s="21" t="str">
        <f>IF($S2340="","",IF($G2340&lt;YEAR($F2340),0,$H2340*SUMIFS(Utbytter!$D$6:$D$1005,Utbytter!$A$6:$A$1005,$E2340,Utbytter!$B$6:$B$1005,"&gt;="&amp;$K2340,Utbytter!$B$6:$B$1005,"&lt;="&amp;DATE($G2340,12,31))))</f>
        <v/>
      </c>
      <c r="M2340" s="21" t="str">
        <f t="shared" si="295"/>
        <v/>
      </c>
      <c r="N2340" s="21" t="str">
        <f t="shared" si="290"/>
        <v/>
      </c>
      <c r="O2340" s="21" t="str">
        <f t="shared" si="291"/>
        <v/>
      </c>
      <c r="P2340" s="21" t="str">
        <f t="shared" si="292"/>
        <v/>
      </c>
      <c r="Q2340" s="21" t="str">
        <f t="shared" si="293"/>
        <v/>
      </c>
      <c r="R2340" s="21" t="str">
        <f t="shared" si="294"/>
        <v/>
      </c>
      <c r="S2340" s="7" t="str">
        <f>IF(ROW()-5&lt;=Kontroll!$B$8,1,"")</f>
        <v/>
      </c>
    </row>
    <row r="2341" spans="1:19" x14ac:dyDescent="0.2">
      <c r="A2341" s="7" t="str">
        <f t="shared" si="288"/>
        <v/>
      </c>
      <c r="B2341" s="7" t="str">
        <f>IF($S2341="","",INT(($A2341-1)/Kontroll!$B$6)+1)</f>
        <v/>
      </c>
      <c r="C2341" s="7" t="str">
        <f>IF($S2341="","",MOD($A2341-1,Kontroll!$B$6)+1)</f>
        <v/>
      </c>
      <c r="D2341" s="15" t="str">
        <f>IF($S2341="","",INDEX(Transjer!$A$6:$A$125,$B2341))</f>
        <v/>
      </c>
      <c r="E2341" s="15" t="str">
        <f>IF($S2341="","",INDEX(Transjer!$B$6:$B$125,$B2341))</f>
        <v/>
      </c>
      <c r="F2341" s="16" t="str">
        <f>IF($S2341="","",INDEX(Transjer!$C$6:$C$125,$B2341))</f>
        <v/>
      </c>
      <c r="G2341" s="17" t="str">
        <f>IF($S2341="","",INDEX(Skjermingsrenter!$A$6:$A$35,$C2341))</f>
        <v/>
      </c>
      <c r="H2341" s="18" t="str">
        <f>IF($S2341="","",INDEX(Transjer!$D$6:$D$125,$B2341))</f>
        <v/>
      </c>
      <c r="I2341" s="18" t="str">
        <f>IF($S2341="","",INDEX(Transjer!$E$6:$E$125,$B2341))</f>
        <v/>
      </c>
      <c r="J2341" s="19" t="str">
        <f>IF($S2341="","",INDEX(Skjermingsrenter!$B$6:$B$35,$C2341))</f>
        <v/>
      </c>
      <c r="K2341" s="20" t="str">
        <f t="shared" si="289"/>
        <v/>
      </c>
      <c r="L2341" s="21" t="str">
        <f>IF($S2341="","",IF($G2341&lt;YEAR($F2341),0,$H2341*SUMIFS(Utbytter!$D$6:$D$1005,Utbytter!$A$6:$A$1005,$E2341,Utbytter!$B$6:$B$1005,"&gt;="&amp;$K2341,Utbytter!$B$6:$B$1005,"&lt;="&amp;DATE($G2341,12,31))))</f>
        <v/>
      </c>
      <c r="M2341" s="21" t="str">
        <f t="shared" si="295"/>
        <v/>
      </c>
      <c r="N2341" s="21" t="str">
        <f t="shared" si="290"/>
        <v/>
      </c>
      <c r="O2341" s="21" t="str">
        <f t="shared" si="291"/>
        <v/>
      </c>
      <c r="P2341" s="21" t="str">
        <f t="shared" si="292"/>
        <v/>
      </c>
      <c r="Q2341" s="21" t="str">
        <f t="shared" si="293"/>
        <v/>
      </c>
      <c r="R2341" s="21" t="str">
        <f t="shared" si="294"/>
        <v/>
      </c>
      <c r="S2341" s="7" t="str">
        <f>IF(ROW()-5&lt;=Kontroll!$B$8,1,"")</f>
        <v/>
      </c>
    </row>
    <row r="2342" spans="1:19" x14ac:dyDescent="0.2">
      <c r="A2342" s="7" t="str">
        <f t="shared" si="288"/>
        <v/>
      </c>
      <c r="B2342" s="7" t="str">
        <f>IF($S2342="","",INT(($A2342-1)/Kontroll!$B$6)+1)</f>
        <v/>
      </c>
      <c r="C2342" s="7" t="str">
        <f>IF($S2342="","",MOD($A2342-1,Kontroll!$B$6)+1)</f>
        <v/>
      </c>
      <c r="D2342" s="15" t="str">
        <f>IF($S2342="","",INDEX(Transjer!$A$6:$A$125,$B2342))</f>
        <v/>
      </c>
      <c r="E2342" s="15" t="str">
        <f>IF($S2342="","",INDEX(Transjer!$B$6:$B$125,$B2342))</f>
        <v/>
      </c>
      <c r="F2342" s="16" t="str">
        <f>IF($S2342="","",INDEX(Transjer!$C$6:$C$125,$B2342))</f>
        <v/>
      </c>
      <c r="G2342" s="17" t="str">
        <f>IF($S2342="","",INDEX(Skjermingsrenter!$A$6:$A$35,$C2342))</f>
        <v/>
      </c>
      <c r="H2342" s="18" t="str">
        <f>IF($S2342="","",INDEX(Transjer!$D$6:$D$125,$B2342))</f>
        <v/>
      </c>
      <c r="I2342" s="18" t="str">
        <f>IF($S2342="","",INDEX(Transjer!$E$6:$E$125,$B2342))</f>
        <v/>
      </c>
      <c r="J2342" s="19" t="str">
        <f>IF($S2342="","",INDEX(Skjermingsrenter!$B$6:$B$35,$C2342))</f>
        <v/>
      </c>
      <c r="K2342" s="20" t="str">
        <f t="shared" si="289"/>
        <v/>
      </c>
      <c r="L2342" s="21" t="str">
        <f>IF($S2342="","",IF($G2342&lt;YEAR($F2342),0,$H2342*SUMIFS(Utbytter!$D$6:$D$1005,Utbytter!$A$6:$A$1005,$E2342,Utbytter!$B$6:$B$1005,"&gt;="&amp;$K2342,Utbytter!$B$6:$B$1005,"&lt;="&amp;DATE($G2342,12,31))))</f>
        <v/>
      </c>
      <c r="M2342" s="21" t="str">
        <f t="shared" si="295"/>
        <v/>
      </c>
      <c r="N2342" s="21" t="str">
        <f t="shared" si="290"/>
        <v/>
      </c>
      <c r="O2342" s="21" t="str">
        <f t="shared" si="291"/>
        <v/>
      </c>
      <c r="P2342" s="21" t="str">
        <f t="shared" si="292"/>
        <v/>
      </c>
      <c r="Q2342" s="21" t="str">
        <f t="shared" si="293"/>
        <v/>
      </c>
      <c r="R2342" s="21" t="str">
        <f t="shared" si="294"/>
        <v/>
      </c>
      <c r="S2342" s="7" t="str">
        <f>IF(ROW()-5&lt;=Kontroll!$B$8,1,"")</f>
        <v/>
      </c>
    </row>
    <row r="2343" spans="1:19" x14ac:dyDescent="0.2">
      <c r="A2343" s="7" t="str">
        <f t="shared" si="288"/>
        <v/>
      </c>
      <c r="B2343" s="7" t="str">
        <f>IF($S2343="","",INT(($A2343-1)/Kontroll!$B$6)+1)</f>
        <v/>
      </c>
      <c r="C2343" s="7" t="str">
        <f>IF($S2343="","",MOD($A2343-1,Kontroll!$B$6)+1)</f>
        <v/>
      </c>
      <c r="D2343" s="15" t="str">
        <f>IF($S2343="","",INDEX(Transjer!$A$6:$A$125,$B2343))</f>
        <v/>
      </c>
      <c r="E2343" s="15" t="str">
        <f>IF($S2343="","",INDEX(Transjer!$B$6:$B$125,$B2343))</f>
        <v/>
      </c>
      <c r="F2343" s="16" t="str">
        <f>IF($S2343="","",INDEX(Transjer!$C$6:$C$125,$B2343))</f>
        <v/>
      </c>
      <c r="G2343" s="17" t="str">
        <f>IF($S2343="","",INDEX(Skjermingsrenter!$A$6:$A$35,$C2343))</f>
        <v/>
      </c>
      <c r="H2343" s="18" t="str">
        <f>IF($S2343="","",INDEX(Transjer!$D$6:$D$125,$B2343))</f>
        <v/>
      </c>
      <c r="I2343" s="18" t="str">
        <f>IF($S2343="","",INDEX(Transjer!$E$6:$E$125,$B2343))</f>
        <v/>
      </c>
      <c r="J2343" s="19" t="str">
        <f>IF($S2343="","",INDEX(Skjermingsrenter!$B$6:$B$35,$C2343))</f>
        <v/>
      </c>
      <c r="K2343" s="20" t="str">
        <f t="shared" si="289"/>
        <v/>
      </c>
      <c r="L2343" s="21" t="str">
        <f>IF($S2343="","",IF($G2343&lt;YEAR($F2343),0,$H2343*SUMIFS(Utbytter!$D$6:$D$1005,Utbytter!$A$6:$A$1005,$E2343,Utbytter!$B$6:$B$1005,"&gt;="&amp;$K2343,Utbytter!$B$6:$B$1005,"&lt;="&amp;DATE($G2343,12,31))))</f>
        <v/>
      </c>
      <c r="M2343" s="21" t="str">
        <f t="shared" si="295"/>
        <v/>
      </c>
      <c r="N2343" s="21" t="str">
        <f t="shared" si="290"/>
        <v/>
      </c>
      <c r="O2343" s="21" t="str">
        <f t="shared" si="291"/>
        <v/>
      </c>
      <c r="P2343" s="21" t="str">
        <f t="shared" si="292"/>
        <v/>
      </c>
      <c r="Q2343" s="21" t="str">
        <f t="shared" si="293"/>
        <v/>
      </c>
      <c r="R2343" s="21" t="str">
        <f t="shared" si="294"/>
        <v/>
      </c>
      <c r="S2343" s="7" t="str">
        <f>IF(ROW()-5&lt;=Kontroll!$B$8,1,"")</f>
        <v/>
      </c>
    </row>
    <row r="2344" spans="1:19" x14ac:dyDescent="0.2">
      <c r="A2344" s="7" t="str">
        <f t="shared" si="288"/>
        <v/>
      </c>
      <c r="B2344" s="7" t="str">
        <f>IF($S2344="","",INT(($A2344-1)/Kontroll!$B$6)+1)</f>
        <v/>
      </c>
      <c r="C2344" s="7" t="str">
        <f>IF($S2344="","",MOD($A2344-1,Kontroll!$B$6)+1)</f>
        <v/>
      </c>
      <c r="D2344" s="15" t="str">
        <f>IF($S2344="","",INDEX(Transjer!$A$6:$A$125,$B2344))</f>
        <v/>
      </c>
      <c r="E2344" s="15" t="str">
        <f>IF($S2344="","",INDEX(Transjer!$B$6:$B$125,$B2344))</f>
        <v/>
      </c>
      <c r="F2344" s="16" t="str">
        <f>IF($S2344="","",INDEX(Transjer!$C$6:$C$125,$B2344))</f>
        <v/>
      </c>
      <c r="G2344" s="17" t="str">
        <f>IF($S2344="","",INDEX(Skjermingsrenter!$A$6:$A$35,$C2344))</f>
        <v/>
      </c>
      <c r="H2344" s="18" t="str">
        <f>IF($S2344="","",INDEX(Transjer!$D$6:$D$125,$B2344))</f>
        <v/>
      </c>
      <c r="I2344" s="18" t="str">
        <f>IF($S2344="","",INDEX(Transjer!$E$6:$E$125,$B2344))</f>
        <v/>
      </c>
      <c r="J2344" s="19" t="str">
        <f>IF($S2344="","",INDEX(Skjermingsrenter!$B$6:$B$35,$C2344))</f>
        <v/>
      </c>
      <c r="K2344" s="20" t="str">
        <f t="shared" si="289"/>
        <v/>
      </c>
      <c r="L2344" s="21" t="str">
        <f>IF($S2344="","",IF($G2344&lt;YEAR($F2344),0,$H2344*SUMIFS(Utbytter!$D$6:$D$1005,Utbytter!$A$6:$A$1005,$E2344,Utbytter!$B$6:$B$1005,"&gt;="&amp;$K2344,Utbytter!$B$6:$B$1005,"&lt;="&amp;DATE($G2344,12,31))))</f>
        <v/>
      </c>
      <c r="M2344" s="21" t="str">
        <f t="shared" si="295"/>
        <v/>
      </c>
      <c r="N2344" s="21" t="str">
        <f t="shared" si="290"/>
        <v/>
      </c>
      <c r="O2344" s="21" t="str">
        <f t="shared" si="291"/>
        <v/>
      </c>
      <c r="P2344" s="21" t="str">
        <f t="shared" si="292"/>
        <v/>
      </c>
      <c r="Q2344" s="21" t="str">
        <f t="shared" si="293"/>
        <v/>
      </c>
      <c r="R2344" s="21" t="str">
        <f t="shared" si="294"/>
        <v/>
      </c>
      <c r="S2344" s="7" t="str">
        <f>IF(ROW()-5&lt;=Kontroll!$B$8,1,"")</f>
        <v/>
      </c>
    </row>
    <row r="2345" spans="1:19" x14ac:dyDescent="0.2">
      <c r="A2345" s="7" t="str">
        <f t="shared" si="288"/>
        <v/>
      </c>
      <c r="B2345" s="7" t="str">
        <f>IF($S2345="","",INT(($A2345-1)/Kontroll!$B$6)+1)</f>
        <v/>
      </c>
      <c r="C2345" s="7" t="str">
        <f>IF($S2345="","",MOD($A2345-1,Kontroll!$B$6)+1)</f>
        <v/>
      </c>
      <c r="D2345" s="15" t="str">
        <f>IF($S2345="","",INDEX(Transjer!$A$6:$A$125,$B2345))</f>
        <v/>
      </c>
      <c r="E2345" s="15" t="str">
        <f>IF($S2345="","",INDEX(Transjer!$B$6:$B$125,$B2345))</f>
        <v/>
      </c>
      <c r="F2345" s="16" t="str">
        <f>IF($S2345="","",INDEX(Transjer!$C$6:$C$125,$B2345))</f>
        <v/>
      </c>
      <c r="G2345" s="17" t="str">
        <f>IF($S2345="","",INDEX(Skjermingsrenter!$A$6:$A$35,$C2345))</f>
        <v/>
      </c>
      <c r="H2345" s="18" t="str">
        <f>IF($S2345="","",INDEX(Transjer!$D$6:$D$125,$B2345))</f>
        <v/>
      </c>
      <c r="I2345" s="18" t="str">
        <f>IF($S2345="","",INDEX(Transjer!$E$6:$E$125,$B2345))</f>
        <v/>
      </c>
      <c r="J2345" s="19" t="str">
        <f>IF($S2345="","",INDEX(Skjermingsrenter!$B$6:$B$35,$C2345))</f>
        <v/>
      </c>
      <c r="K2345" s="20" t="str">
        <f t="shared" si="289"/>
        <v/>
      </c>
      <c r="L2345" s="21" t="str">
        <f>IF($S2345="","",IF($G2345&lt;YEAR($F2345),0,$H2345*SUMIFS(Utbytter!$D$6:$D$1005,Utbytter!$A$6:$A$1005,$E2345,Utbytter!$B$6:$B$1005,"&gt;="&amp;$K2345,Utbytter!$B$6:$B$1005,"&lt;="&amp;DATE($G2345,12,31))))</f>
        <v/>
      </c>
      <c r="M2345" s="21" t="str">
        <f t="shared" si="295"/>
        <v/>
      </c>
      <c r="N2345" s="21" t="str">
        <f t="shared" si="290"/>
        <v/>
      </c>
      <c r="O2345" s="21" t="str">
        <f t="shared" si="291"/>
        <v/>
      </c>
      <c r="P2345" s="21" t="str">
        <f t="shared" si="292"/>
        <v/>
      </c>
      <c r="Q2345" s="21" t="str">
        <f t="shared" si="293"/>
        <v/>
      </c>
      <c r="R2345" s="21" t="str">
        <f t="shared" si="294"/>
        <v/>
      </c>
      <c r="S2345" s="7" t="str">
        <f>IF(ROW()-5&lt;=Kontroll!$B$8,1,"")</f>
        <v/>
      </c>
    </row>
    <row r="2346" spans="1:19" x14ac:dyDescent="0.2">
      <c r="A2346" s="7" t="str">
        <f t="shared" si="288"/>
        <v/>
      </c>
      <c r="B2346" s="7" t="str">
        <f>IF($S2346="","",INT(($A2346-1)/Kontroll!$B$6)+1)</f>
        <v/>
      </c>
      <c r="C2346" s="7" t="str">
        <f>IF($S2346="","",MOD($A2346-1,Kontroll!$B$6)+1)</f>
        <v/>
      </c>
      <c r="D2346" s="15" t="str">
        <f>IF($S2346="","",INDEX(Transjer!$A$6:$A$125,$B2346))</f>
        <v/>
      </c>
      <c r="E2346" s="15" t="str">
        <f>IF($S2346="","",INDEX(Transjer!$B$6:$B$125,$B2346))</f>
        <v/>
      </c>
      <c r="F2346" s="16" t="str">
        <f>IF($S2346="","",INDEX(Transjer!$C$6:$C$125,$B2346))</f>
        <v/>
      </c>
      <c r="G2346" s="17" t="str">
        <f>IF($S2346="","",INDEX(Skjermingsrenter!$A$6:$A$35,$C2346))</f>
        <v/>
      </c>
      <c r="H2346" s="18" t="str">
        <f>IF($S2346="","",INDEX(Transjer!$D$6:$D$125,$B2346))</f>
        <v/>
      </c>
      <c r="I2346" s="18" t="str">
        <f>IF($S2346="","",INDEX(Transjer!$E$6:$E$125,$B2346))</f>
        <v/>
      </c>
      <c r="J2346" s="19" t="str">
        <f>IF($S2346="","",INDEX(Skjermingsrenter!$B$6:$B$35,$C2346))</f>
        <v/>
      </c>
      <c r="K2346" s="20" t="str">
        <f t="shared" si="289"/>
        <v/>
      </c>
      <c r="L2346" s="21" t="str">
        <f>IF($S2346="","",IF($G2346&lt;YEAR($F2346),0,$H2346*SUMIFS(Utbytter!$D$6:$D$1005,Utbytter!$A$6:$A$1005,$E2346,Utbytter!$B$6:$B$1005,"&gt;="&amp;$K2346,Utbytter!$B$6:$B$1005,"&lt;="&amp;DATE($G2346,12,31))))</f>
        <v/>
      </c>
      <c r="M2346" s="21" t="str">
        <f t="shared" si="295"/>
        <v/>
      </c>
      <c r="N2346" s="21" t="str">
        <f t="shared" si="290"/>
        <v/>
      </c>
      <c r="O2346" s="21" t="str">
        <f t="shared" si="291"/>
        <v/>
      </c>
      <c r="P2346" s="21" t="str">
        <f t="shared" si="292"/>
        <v/>
      </c>
      <c r="Q2346" s="21" t="str">
        <f t="shared" si="293"/>
        <v/>
      </c>
      <c r="R2346" s="21" t="str">
        <f t="shared" si="294"/>
        <v/>
      </c>
      <c r="S2346" s="7" t="str">
        <f>IF(ROW()-5&lt;=Kontroll!$B$8,1,"")</f>
        <v/>
      </c>
    </row>
    <row r="2347" spans="1:19" x14ac:dyDescent="0.2">
      <c r="A2347" s="7" t="str">
        <f t="shared" si="288"/>
        <v/>
      </c>
      <c r="B2347" s="7" t="str">
        <f>IF($S2347="","",INT(($A2347-1)/Kontroll!$B$6)+1)</f>
        <v/>
      </c>
      <c r="C2347" s="7" t="str">
        <f>IF($S2347="","",MOD($A2347-1,Kontroll!$B$6)+1)</f>
        <v/>
      </c>
      <c r="D2347" s="15" t="str">
        <f>IF($S2347="","",INDEX(Transjer!$A$6:$A$125,$B2347))</f>
        <v/>
      </c>
      <c r="E2347" s="15" t="str">
        <f>IF($S2347="","",INDEX(Transjer!$B$6:$B$125,$B2347))</f>
        <v/>
      </c>
      <c r="F2347" s="16" t="str">
        <f>IF($S2347="","",INDEX(Transjer!$C$6:$C$125,$B2347))</f>
        <v/>
      </c>
      <c r="G2347" s="17" t="str">
        <f>IF($S2347="","",INDEX(Skjermingsrenter!$A$6:$A$35,$C2347))</f>
        <v/>
      </c>
      <c r="H2347" s="18" t="str">
        <f>IF($S2347="","",INDEX(Transjer!$D$6:$D$125,$B2347))</f>
        <v/>
      </c>
      <c r="I2347" s="18" t="str">
        <f>IF($S2347="","",INDEX(Transjer!$E$6:$E$125,$B2347))</f>
        <v/>
      </c>
      <c r="J2347" s="19" t="str">
        <f>IF($S2347="","",INDEX(Skjermingsrenter!$B$6:$B$35,$C2347))</f>
        <v/>
      </c>
      <c r="K2347" s="20" t="str">
        <f t="shared" si="289"/>
        <v/>
      </c>
      <c r="L2347" s="21" t="str">
        <f>IF($S2347="","",IF($G2347&lt;YEAR($F2347),0,$H2347*SUMIFS(Utbytter!$D$6:$D$1005,Utbytter!$A$6:$A$1005,$E2347,Utbytter!$B$6:$B$1005,"&gt;="&amp;$K2347,Utbytter!$B$6:$B$1005,"&lt;="&amp;DATE($G2347,12,31))))</f>
        <v/>
      </c>
      <c r="M2347" s="21" t="str">
        <f t="shared" si="295"/>
        <v/>
      </c>
      <c r="N2347" s="21" t="str">
        <f t="shared" si="290"/>
        <v/>
      </c>
      <c r="O2347" s="21" t="str">
        <f t="shared" si="291"/>
        <v/>
      </c>
      <c r="P2347" s="21" t="str">
        <f t="shared" si="292"/>
        <v/>
      </c>
      <c r="Q2347" s="21" t="str">
        <f t="shared" si="293"/>
        <v/>
      </c>
      <c r="R2347" s="21" t="str">
        <f t="shared" si="294"/>
        <v/>
      </c>
      <c r="S2347" s="7" t="str">
        <f>IF(ROW()-5&lt;=Kontroll!$B$8,1,"")</f>
        <v/>
      </c>
    </row>
    <row r="2348" spans="1:19" x14ac:dyDescent="0.2">
      <c r="A2348" s="7" t="str">
        <f t="shared" si="288"/>
        <v/>
      </c>
      <c r="B2348" s="7" t="str">
        <f>IF($S2348="","",INT(($A2348-1)/Kontroll!$B$6)+1)</f>
        <v/>
      </c>
      <c r="C2348" s="7" t="str">
        <f>IF($S2348="","",MOD($A2348-1,Kontroll!$B$6)+1)</f>
        <v/>
      </c>
      <c r="D2348" s="15" t="str">
        <f>IF($S2348="","",INDEX(Transjer!$A$6:$A$125,$B2348))</f>
        <v/>
      </c>
      <c r="E2348" s="15" t="str">
        <f>IF($S2348="","",INDEX(Transjer!$B$6:$B$125,$B2348))</f>
        <v/>
      </c>
      <c r="F2348" s="16" t="str">
        <f>IF($S2348="","",INDEX(Transjer!$C$6:$C$125,$B2348))</f>
        <v/>
      </c>
      <c r="G2348" s="17" t="str">
        <f>IF($S2348="","",INDEX(Skjermingsrenter!$A$6:$A$35,$C2348))</f>
        <v/>
      </c>
      <c r="H2348" s="18" t="str">
        <f>IF($S2348="","",INDEX(Transjer!$D$6:$D$125,$B2348))</f>
        <v/>
      </c>
      <c r="I2348" s="18" t="str">
        <f>IF($S2348="","",INDEX(Transjer!$E$6:$E$125,$B2348))</f>
        <v/>
      </c>
      <c r="J2348" s="19" t="str">
        <f>IF($S2348="","",INDEX(Skjermingsrenter!$B$6:$B$35,$C2348))</f>
        <v/>
      </c>
      <c r="K2348" s="20" t="str">
        <f t="shared" si="289"/>
        <v/>
      </c>
      <c r="L2348" s="21" t="str">
        <f>IF($S2348="","",IF($G2348&lt;YEAR($F2348),0,$H2348*SUMIFS(Utbytter!$D$6:$D$1005,Utbytter!$A$6:$A$1005,$E2348,Utbytter!$B$6:$B$1005,"&gt;="&amp;$K2348,Utbytter!$B$6:$B$1005,"&lt;="&amp;DATE($G2348,12,31))))</f>
        <v/>
      </c>
      <c r="M2348" s="21" t="str">
        <f t="shared" si="295"/>
        <v/>
      </c>
      <c r="N2348" s="21" t="str">
        <f t="shared" si="290"/>
        <v/>
      </c>
      <c r="O2348" s="21" t="str">
        <f t="shared" si="291"/>
        <v/>
      </c>
      <c r="P2348" s="21" t="str">
        <f t="shared" si="292"/>
        <v/>
      </c>
      <c r="Q2348" s="21" t="str">
        <f t="shared" si="293"/>
        <v/>
      </c>
      <c r="R2348" s="21" t="str">
        <f t="shared" si="294"/>
        <v/>
      </c>
      <c r="S2348" s="7" t="str">
        <f>IF(ROW()-5&lt;=Kontroll!$B$8,1,"")</f>
        <v/>
      </c>
    </row>
    <row r="2349" spans="1:19" x14ac:dyDescent="0.2">
      <c r="A2349" s="7" t="str">
        <f t="shared" si="288"/>
        <v/>
      </c>
      <c r="B2349" s="7" t="str">
        <f>IF($S2349="","",INT(($A2349-1)/Kontroll!$B$6)+1)</f>
        <v/>
      </c>
      <c r="C2349" s="7" t="str">
        <f>IF($S2349="","",MOD($A2349-1,Kontroll!$B$6)+1)</f>
        <v/>
      </c>
      <c r="D2349" s="15" t="str">
        <f>IF($S2349="","",INDEX(Transjer!$A$6:$A$125,$B2349))</f>
        <v/>
      </c>
      <c r="E2349" s="15" t="str">
        <f>IF($S2349="","",INDEX(Transjer!$B$6:$B$125,$B2349))</f>
        <v/>
      </c>
      <c r="F2349" s="16" t="str">
        <f>IF($S2349="","",INDEX(Transjer!$C$6:$C$125,$B2349))</f>
        <v/>
      </c>
      <c r="G2349" s="17" t="str">
        <f>IF($S2349="","",INDEX(Skjermingsrenter!$A$6:$A$35,$C2349))</f>
        <v/>
      </c>
      <c r="H2349" s="18" t="str">
        <f>IF($S2349="","",INDEX(Transjer!$D$6:$D$125,$B2349))</f>
        <v/>
      </c>
      <c r="I2349" s="18" t="str">
        <f>IF($S2349="","",INDEX(Transjer!$E$6:$E$125,$B2349))</f>
        <v/>
      </c>
      <c r="J2349" s="19" t="str">
        <f>IF($S2349="","",INDEX(Skjermingsrenter!$B$6:$B$35,$C2349))</f>
        <v/>
      </c>
      <c r="K2349" s="20" t="str">
        <f t="shared" si="289"/>
        <v/>
      </c>
      <c r="L2349" s="21" t="str">
        <f>IF($S2349="","",IF($G2349&lt;YEAR($F2349),0,$H2349*SUMIFS(Utbytter!$D$6:$D$1005,Utbytter!$A$6:$A$1005,$E2349,Utbytter!$B$6:$B$1005,"&gt;="&amp;$K2349,Utbytter!$B$6:$B$1005,"&lt;="&amp;DATE($G2349,12,31))))</f>
        <v/>
      </c>
      <c r="M2349" s="21" t="str">
        <f t="shared" si="295"/>
        <v/>
      </c>
      <c r="N2349" s="21" t="str">
        <f t="shared" si="290"/>
        <v/>
      </c>
      <c r="O2349" s="21" t="str">
        <f t="shared" si="291"/>
        <v/>
      </c>
      <c r="P2349" s="21" t="str">
        <f t="shared" si="292"/>
        <v/>
      </c>
      <c r="Q2349" s="21" t="str">
        <f t="shared" si="293"/>
        <v/>
      </c>
      <c r="R2349" s="21" t="str">
        <f t="shared" si="294"/>
        <v/>
      </c>
      <c r="S2349" s="7" t="str">
        <f>IF(ROW()-5&lt;=Kontroll!$B$8,1,"")</f>
        <v/>
      </c>
    </row>
    <row r="2350" spans="1:19" x14ac:dyDescent="0.2">
      <c r="A2350" s="7" t="str">
        <f t="shared" si="288"/>
        <v/>
      </c>
      <c r="B2350" s="7" t="str">
        <f>IF($S2350="","",INT(($A2350-1)/Kontroll!$B$6)+1)</f>
        <v/>
      </c>
      <c r="C2350" s="7" t="str">
        <f>IF($S2350="","",MOD($A2350-1,Kontroll!$B$6)+1)</f>
        <v/>
      </c>
      <c r="D2350" s="15" t="str">
        <f>IF($S2350="","",INDEX(Transjer!$A$6:$A$125,$B2350))</f>
        <v/>
      </c>
      <c r="E2350" s="15" t="str">
        <f>IF($S2350="","",INDEX(Transjer!$B$6:$B$125,$B2350))</f>
        <v/>
      </c>
      <c r="F2350" s="16" t="str">
        <f>IF($S2350="","",INDEX(Transjer!$C$6:$C$125,$B2350))</f>
        <v/>
      </c>
      <c r="G2350" s="17" t="str">
        <f>IF($S2350="","",INDEX(Skjermingsrenter!$A$6:$A$35,$C2350))</f>
        <v/>
      </c>
      <c r="H2350" s="18" t="str">
        <f>IF($S2350="","",INDEX(Transjer!$D$6:$D$125,$B2350))</f>
        <v/>
      </c>
      <c r="I2350" s="18" t="str">
        <f>IF($S2350="","",INDEX(Transjer!$E$6:$E$125,$B2350))</f>
        <v/>
      </c>
      <c r="J2350" s="19" t="str">
        <f>IF($S2350="","",INDEX(Skjermingsrenter!$B$6:$B$35,$C2350))</f>
        <v/>
      </c>
      <c r="K2350" s="20" t="str">
        <f t="shared" si="289"/>
        <v/>
      </c>
      <c r="L2350" s="21" t="str">
        <f>IF($S2350="","",IF($G2350&lt;YEAR($F2350),0,$H2350*SUMIFS(Utbytter!$D$6:$D$1005,Utbytter!$A$6:$A$1005,$E2350,Utbytter!$B$6:$B$1005,"&gt;="&amp;$K2350,Utbytter!$B$6:$B$1005,"&lt;="&amp;DATE($G2350,12,31))))</f>
        <v/>
      </c>
      <c r="M2350" s="21" t="str">
        <f t="shared" si="295"/>
        <v/>
      </c>
      <c r="N2350" s="21" t="str">
        <f t="shared" si="290"/>
        <v/>
      </c>
      <c r="O2350" s="21" t="str">
        <f t="shared" si="291"/>
        <v/>
      </c>
      <c r="P2350" s="21" t="str">
        <f t="shared" si="292"/>
        <v/>
      </c>
      <c r="Q2350" s="21" t="str">
        <f t="shared" si="293"/>
        <v/>
      </c>
      <c r="R2350" s="21" t="str">
        <f t="shared" si="294"/>
        <v/>
      </c>
      <c r="S2350" s="7" t="str">
        <f>IF(ROW()-5&lt;=Kontroll!$B$8,1,"")</f>
        <v/>
      </c>
    </row>
    <row r="2351" spans="1:19" x14ac:dyDescent="0.2">
      <c r="A2351" s="7" t="str">
        <f t="shared" si="288"/>
        <v/>
      </c>
      <c r="B2351" s="7" t="str">
        <f>IF($S2351="","",INT(($A2351-1)/Kontroll!$B$6)+1)</f>
        <v/>
      </c>
      <c r="C2351" s="7" t="str">
        <f>IF($S2351="","",MOD($A2351-1,Kontroll!$B$6)+1)</f>
        <v/>
      </c>
      <c r="D2351" s="15" t="str">
        <f>IF($S2351="","",INDEX(Transjer!$A$6:$A$125,$B2351))</f>
        <v/>
      </c>
      <c r="E2351" s="15" t="str">
        <f>IF($S2351="","",INDEX(Transjer!$B$6:$B$125,$B2351))</f>
        <v/>
      </c>
      <c r="F2351" s="16" t="str">
        <f>IF($S2351="","",INDEX(Transjer!$C$6:$C$125,$B2351))</f>
        <v/>
      </c>
      <c r="G2351" s="17" t="str">
        <f>IF($S2351="","",INDEX(Skjermingsrenter!$A$6:$A$35,$C2351))</f>
        <v/>
      </c>
      <c r="H2351" s="18" t="str">
        <f>IF($S2351="","",INDEX(Transjer!$D$6:$D$125,$B2351))</f>
        <v/>
      </c>
      <c r="I2351" s="18" t="str">
        <f>IF($S2351="","",INDEX(Transjer!$E$6:$E$125,$B2351))</f>
        <v/>
      </c>
      <c r="J2351" s="19" t="str">
        <f>IF($S2351="","",INDEX(Skjermingsrenter!$B$6:$B$35,$C2351))</f>
        <v/>
      </c>
      <c r="K2351" s="20" t="str">
        <f t="shared" si="289"/>
        <v/>
      </c>
      <c r="L2351" s="21" t="str">
        <f>IF($S2351="","",IF($G2351&lt;YEAR($F2351),0,$H2351*SUMIFS(Utbytter!$D$6:$D$1005,Utbytter!$A$6:$A$1005,$E2351,Utbytter!$B$6:$B$1005,"&gt;="&amp;$K2351,Utbytter!$B$6:$B$1005,"&lt;="&amp;DATE($G2351,12,31))))</f>
        <v/>
      </c>
      <c r="M2351" s="21" t="str">
        <f t="shared" si="295"/>
        <v/>
      </c>
      <c r="N2351" s="21" t="str">
        <f t="shared" si="290"/>
        <v/>
      </c>
      <c r="O2351" s="21" t="str">
        <f t="shared" si="291"/>
        <v/>
      </c>
      <c r="P2351" s="21" t="str">
        <f t="shared" si="292"/>
        <v/>
      </c>
      <c r="Q2351" s="21" t="str">
        <f t="shared" si="293"/>
        <v/>
      </c>
      <c r="R2351" s="21" t="str">
        <f t="shared" si="294"/>
        <v/>
      </c>
      <c r="S2351" s="7" t="str">
        <f>IF(ROW()-5&lt;=Kontroll!$B$8,1,"")</f>
        <v/>
      </c>
    </row>
    <row r="2352" spans="1:19" x14ac:dyDescent="0.2">
      <c r="A2352" s="7" t="str">
        <f t="shared" si="288"/>
        <v/>
      </c>
      <c r="B2352" s="7" t="str">
        <f>IF($S2352="","",INT(($A2352-1)/Kontroll!$B$6)+1)</f>
        <v/>
      </c>
      <c r="C2352" s="7" t="str">
        <f>IF($S2352="","",MOD($A2352-1,Kontroll!$B$6)+1)</f>
        <v/>
      </c>
      <c r="D2352" s="15" t="str">
        <f>IF($S2352="","",INDEX(Transjer!$A$6:$A$125,$B2352))</f>
        <v/>
      </c>
      <c r="E2352" s="15" t="str">
        <f>IF($S2352="","",INDEX(Transjer!$B$6:$B$125,$B2352))</f>
        <v/>
      </c>
      <c r="F2352" s="16" t="str">
        <f>IF($S2352="","",INDEX(Transjer!$C$6:$C$125,$B2352))</f>
        <v/>
      </c>
      <c r="G2352" s="17" t="str">
        <f>IF($S2352="","",INDEX(Skjermingsrenter!$A$6:$A$35,$C2352))</f>
        <v/>
      </c>
      <c r="H2352" s="18" t="str">
        <f>IF($S2352="","",INDEX(Transjer!$D$6:$D$125,$B2352))</f>
        <v/>
      </c>
      <c r="I2352" s="18" t="str">
        <f>IF($S2352="","",INDEX(Transjer!$E$6:$E$125,$B2352))</f>
        <v/>
      </c>
      <c r="J2352" s="19" t="str">
        <f>IF($S2352="","",INDEX(Skjermingsrenter!$B$6:$B$35,$C2352))</f>
        <v/>
      </c>
      <c r="K2352" s="20" t="str">
        <f t="shared" si="289"/>
        <v/>
      </c>
      <c r="L2352" s="21" t="str">
        <f>IF($S2352="","",IF($G2352&lt;YEAR($F2352),0,$H2352*SUMIFS(Utbytter!$D$6:$D$1005,Utbytter!$A$6:$A$1005,$E2352,Utbytter!$B$6:$B$1005,"&gt;="&amp;$K2352,Utbytter!$B$6:$B$1005,"&lt;="&amp;DATE($G2352,12,31))))</f>
        <v/>
      </c>
      <c r="M2352" s="21" t="str">
        <f t="shared" si="295"/>
        <v/>
      </c>
      <c r="N2352" s="21" t="str">
        <f t="shared" si="290"/>
        <v/>
      </c>
      <c r="O2352" s="21" t="str">
        <f t="shared" si="291"/>
        <v/>
      </c>
      <c r="P2352" s="21" t="str">
        <f t="shared" si="292"/>
        <v/>
      </c>
      <c r="Q2352" s="21" t="str">
        <f t="shared" si="293"/>
        <v/>
      </c>
      <c r="R2352" s="21" t="str">
        <f t="shared" si="294"/>
        <v/>
      </c>
      <c r="S2352" s="7" t="str">
        <f>IF(ROW()-5&lt;=Kontroll!$B$8,1,"")</f>
        <v/>
      </c>
    </row>
    <row r="2353" spans="1:19" x14ac:dyDescent="0.2">
      <c r="A2353" s="7" t="str">
        <f t="shared" si="288"/>
        <v/>
      </c>
      <c r="B2353" s="7" t="str">
        <f>IF($S2353="","",INT(($A2353-1)/Kontroll!$B$6)+1)</f>
        <v/>
      </c>
      <c r="C2353" s="7" t="str">
        <f>IF($S2353="","",MOD($A2353-1,Kontroll!$B$6)+1)</f>
        <v/>
      </c>
      <c r="D2353" s="15" t="str">
        <f>IF($S2353="","",INDEX(Transjer!$A$6:$A$125,$B2353))</f>
        <v/>
      </c>
      <c r="E2353" s="15" t="str">
        <f>IF($S2353="","",INDEX(Transjer!$B$6:$B$125,$B2353))</f>
        <v/>
      </c>
      <c r="F2353" s="16" t="str">
        <f>IF($S2353="","",INDEX(Transjer!$C$6:$C$125,$B2353))</f>
        <v/>
      </c>
      <c r="G2353" s="17" t="str">
        <f>IF($S2353="","",INDEX(Skjermingsrenter!$A$6:$A$35,$C2353))</f>
        <v/>
      </c>
      <c r="H2353" s="18" t="str">
        <f>IF($S2353="","",INDEX(Transjer!$D$6:$D$125,$B2353))</f>
        <v/>
      </c>
      <c r="I2353" s="18" t="str">
        <f>IF($S2353="","",INDEX(Transjer!$E$6:$E$125,$B2353))</f>
        <v/>
      </c>
      <c r="J2353" s="19" t="str">
        <f>IF($S2353="","",INDEX(Skjermingsrenter!$B$6:$B$35,$C2353))</f>
        <v/>
      </c>
      <c r="K2353" s="20" t="str">
        <f t="shared" si="289"/>
        <v/>
      </c>
      <c r="L2353" s="21" t="str">
        <f>IF($S2353="","",IF($G2353&lt;YEAR($F2353),0,$H2353*SUMIFS(Utbytter!$D$6:$D$1005,Utbytter!$A$6:$A$1005,$E2353,Utbytter!$B$6:$B$1005,"&gt;="&amp;$K2353,Utbytter!$B$6:$B$1005,"&lt;="&amp;DATE($G2353,12,31))))</f>
        <v/>
      </c>
      <c r="M2353" s="21" t="str">
        <f t="shared" si="295"/>
        <v/>
      </c>
      <c r="N2353" s="21" t="str">
        <f t="shared" si="290"/>
        <v/>
      </c>
      <c r="O2353" s="21" t="str">
        <f t="shared" si="291"/>
        <v/>
      </c>
      <c r="P2353" s="21" t="str">
        <f t="shared" si="292"/>
        <v/>
      </c>
      <c r="Q2353" s="21" t="str">
        <f t="shared" si="293"/>
        <v/>
      </c>
      <c r="R2353" s="21" t="str">
        <f t="shared" si="294"/>
        <v/>
      </c>
      <c r="S2353" s="7" t="str">
        <f>IF(ROW()-5&lt;=Kontroll!$B$8,1,"")</f>
        <v/>
      </c>
    </row>
    <row r="2354" spans="1:19" x14ac:dyDescent="0.2">
      <c r="A2354" s="7" t="str">
        <f t="shared" si="288"/>
        <v/>
      </c>
      <c r="B2354" s="7" t="str">
        <f>IF($S2354="","",INT(($A2354-1)/Kontroll!$B$6)+1)</f>
        <v/>
      </c>
      <c r="C2354" s="7" t="str">
        <f>IF($S2354="","",MOD($A2354-1,Kontroll!$B$6)+1)</f>
        <v/>
      </c>
      <c r="D2354" s="15" t="str">
        <f>IF($S2354="","",INDEX(Transjer!$A$6:$A$125,$B2354))</f>
        <v/>
      </c>
      <c r="E2354" s="15" t="str">
        <f>IF($S2354="","",INDEX(Transjer!$B$6:$B$125,$B2354))</f>
        <v/>
      </c>
      <c r="F2354" s="16" t="str">
        <f>IF($S2354="","",INDEX(Transjer!$C$6:$C$125,$B2354))</f>
        <v/>
      </c>
      <c r="G2354" s="17" t="str">
        <f>IF($S2354="","",INDEX(Skjermingsrenter!$A$6:$A$35,$C2354))</f>
        <v/>
      </c>
      <c r="H2354" s="18" t="str">
        <f>IF($S2354="","",INDEX(Transjer!$D$6:$D$125,$B2354))</f>
        <v/>
      </c>
      <c r="I2354" s="18" t="str">
        <f>IF($S2354="","",INDEX(Transjer!$E$6:$E$125,$B2354))</f>
        <v/>
      </c>
      <c r="J2354" s="19" t="str">
        <f>IF($S2354="","",INDEX(Skjermingsrenter!$B$6:$B$35,$C2354))</f>
        <v/>
      </c>
      <c r="K2354" s="20" t="str">
        <f t="shared" si="289"/>
        <v/>
      </c>
      <c r="L2354" s="21" t="str">
        <f>IF($S2354="","",IF($G2354&lt;YEAR($F2354),0,$H2354*SUMIFS(Utbytter!$D$6:$D$1005,Utbytter!$A$6:$A$1005,$E2354,Utbytter!$B$6:$B$1005,"&gt;="&amp;$K2354,Utbytter!$B$6:$B$1005,"&lt;="&amp;DATE($G2354,12,31))))</f>
        <v/>
      </c>
      <c r="M2354" s="21" t="str">
        <f t="shared" si="295"/>
        <v/>
      </c>
      <c r="N2354" s="21" t="str">
        <f t="shared" si="290"/>
        <v/>
      </c>
      <c r="O2354" s="21" t="str">
        <f t="shared" si="291"/>
        <v/>
      </c>
      <c r="P2354" s="21" t="str">
        <f t="shared" si="292"/>
        <v/>
      </c>
      <c r="Q2354" s="21" t="str">
        <f t="shared" si="293"/>
        <v/>
      </c>
      <c r="R2354" s="21" t="str">
        <f t="shared" si="294"/>
        <v/>
      </c>
      <c r="S2354" s="7" t="str">
        <f>IF(ROW()-5&lt;=Kontroll!$B$8,1,"")</f>
        <v/>
      </c>
    </row>
    <row r="2355" spans="1:19" x14ac:dyDescent="0.2">
      <c r="A2355" s="7" t="str">
        <f t="shared" si="288"/>
        <v/>
      </c>
      <c r="B2355" s="7" t="str">
        <f>IF($S2355="","",INT(($A2355-1)/Kontroll!$B$6)+1)</f>
        <v/>
      </c>
      <c r="C2355" s="7" t="str">
        <f>IF($S2355="","",MOD($A2355-1,Kontroll!$B$6)+1)</f>
        <v/>
      </c>
      <c r="D2355" s="15" t="str">
        <f>IF($S2355="","",INDEX(Transjer!$A$6:$A$125,$B2355))</f>
        <v/>
      </c>
      <c r="E2355" s="15" t="str">
        <f>IF($S2355="","",INDEX(Transjer!$B$6:$B$125,$B2355))</f>
        <v/>
      </c>
      <c r="F2355" s="16" t="str">
        <f>IF($S2355="","",INDEX(Transjer!$C$6:$C$125,$B2355))</f>
        <v/>
      </c>
      <c r="G2355" s="17" t="str">
        <f>IF($S2355="","",INDEX(Skjermingsrenter!$A$6:$A$35,$C2355))</f>
        <v/>
      </c>
      <c r="H2355" s="18" t="str">
        <f>IF($S2355="","",INDEX(Transjer!$D$6:$D$125,$B2355))</f>
        <v/>
      </c>
      <c r="I2355" s="18" t="str">
        <f>IF($S2355="","",INDEX(Transjer!$E$6:$E$125,$B2355))</f>
        <v/>
      </c>
      <c r="J2355" s="19" t="str">
        <f>IF($S2355="","",INDEX(Skjermingsrenter!$B$6:$B$35,$C2355))</f>
        <v/>
      </c>
      <c r="K2355" s="20" t="str">
        <f t="shared" si="289"/>
        <v/>
      </c>
      <c r="L2355" s="21" t="str">
        <f>IF($S2355="","",IF($G2355&lt;YEAR($F2355),0,$H2355*SUMIFS(Utbytter!$D$6:$D$1005,Utbytter!$A$6:$A$1005,$E2355,Utbytter!$B$6:$B$1005,"&gt;="&amp;$K2355,Utbytter!$B$6:$B$1005,"&lt;="&amp;DATE($G2355,12,31))))</f>
        <v/>
      </c>
      <c r="M2355" s="21" t="str">
        <f t="shared" si="295"/>
        <v/>
      </c>
      <c r="N2355" s="21" t="str">
        <f t="shared" si="290"/>
        <v/>
      </c>
      <c r="O2355" s="21" t="str">
        <f t="shared" si="291"/>
        <v/>
      </c>
      <c r="P2355" s="21" t="str">
        <f t="shared" si="292"/>
        <v/>
      </c>
      <c r="Q2355" s="21" t="str">
        <f t="shared" si="293"/>
        <v/>
      </c>
      <c r="R2355" s="21" t="str">
        <f t="shared" si="294"/>
        <v/>
      </c>
      <c r="S2355" s="7" t="str">
        <f>IF(ROW()-5&lt;=Kontroll!$B$8,1,"")</f>
        <v/>
      </c>
    </row>
    <row r="2356" spans="1:19" x14ac:dyDescent="0.2">
      <c r="A2356" s="7" t="str">
        <f t="shared" si="288"/>
        <v/>
      </c>
      <c r="B2356" s="7" t="str">
        <f>IF($S2356="","",INT(($A2356-1)/Kontroll!$B$6)+1)</f>
        <v/>
      </c>
      <c r="C2356" s="7" t="str">
        <f>IF($S2356="","",MOD($A2356-1,Kontroll!$B$6)+1)</f>
        <v/>
      </c>
      <c r="D2356" s="15" t="str">
        <f>IF($S2356="","",INDEX(Transjer!$A$6:$A$125,$B2356))</f>
        <v/>
      </c>
      <c r="E2356" s="15" t="str">
        <f>IF($S2356="","",INDEX(Transjer!$B$6:$B$125,$B2356))</f>
        <v/>
      </c>
      <c r="F2356" s="16" t="str">
        <f>IF($S2356="","",INDEX(Transjer!$C$6:$C$125,$B2356))</f>
        <v/>
      </c>
      <c r="G2356" s="17" t="str">
        <f>IF($S2356="","",INDEX(Skjermingsrenter!$A$6:$A$35,$C2356))</f>
        <v/>
      </c>
      <c r="H2356" s="18" t="str">
        <f>IF($S2356="","",INDEX(Transjer!$D$6:$D$125,$B2356))</f>
        <v/>
      </c>
      <c r="I2356" s="18" t="str">
        <f>IF($S2356="","",INDEX(Transjer!$E$6:$E$125,$B2356))</f>
        <v/>
      </c>
      <c r="J2356" s="19" t="str">
        <f>IF($S2356="","",INDEX(Skjermingsrenter!$B$6:$B$35,$C2356))</f>
        <v/>
      </c>
      <c r="K2356" s="20" t="str">
        <f t="shared" si="289"/>
        <v/>
      </c>
      <c r="L2356" s="21" t="str">
        <f>IF($S2356="","",IF($G2356&lt;YEAR($F2356),0,$H2356*SUMIFS(Utbytter!$D$6:$D$1005,Utbytter!$A$6:$A$1005,$E2356,Utbytter!$B$6:$B$1005,"&gt;="&amp;$K2356,Utbytter!$B$6:$B$1005,"&lt;="&amp;DATE($G2356,12,31))))</f>
        <v/>
      </c>
      <c r="M2356" s="21" t="str">
        <f t="shared" si="295"/>
        <v/>
      </c>
      <c r="N2356" s="21" t="str">
        <f t="shared" si="290"/>
        <v/>
      </c>
      <c r="O2356" s="21" t="str">
        <f t="shared" si="291"/>
        <v/>
      </c>
      <c r="P2356" s="21" t="str">
        <f t="shared" si="292"/>
        <v/>
      </c>
      <c r="Q2356" s="21" t="str">
        <f t="shared" si="293"/>
        <v/>
      </c>
      <c r="R2356" s="21" t="str">
        <f t="shared" si="294"/>
        <v/>
      </c>
      <c r="S2356" s="7" t="str">
        <f>IF(ROW()-5&lt;=Kontroll!$B$8,1,"")</f>
        <v/>
      </c>
    </row>
    <row r="2357" spans="1:19" x14ac:dyDescent="0.2">
      <c r="A2357" s="7" t="str">
        <f t="shared" si="288"/>
        <v/>
      </c>
      <c r="B2357" s="7" t="str">
        <f>IF($S2357="","",INT(($A2357-1)/Kontroll!$B$6)+1)</f>
        <v/>
      </c>
      <c r="C2357" s="7" t="str">
        <f>IF($S2357="","",MOD($A2357-1,Kontroll!$B$6)+1)</f>
        <v/>
      </c>
      <c r="D2357" s="15" t="str">
        <f>IF($S2357="","",INDEX(Transjer!$A$6:$A$125,$B2357))</f>
        <v/>
      </c>
      <c r="E2357" s="15" t="str">
        <f>IF($S2357="","",INDEX(Transjer!$B$6:$B$125,$B2357))</f>
        <v/>
      </c>
      <c r="F2357" s="16" t="str">
        <f>IF($S2357="","",INDEX(Transjer!$C$6:$C$125,$B2357))</f>
        <v/>
      </c>
      <c r="G2357" s="17" t="str">
        <f>IF($S2357="","",INDEX(Skjermingsrenter!$A$6:$A$35,$C2357))</f>
        <v/>
      </c>
      <c r="H2357" s="18" t="str">
        <f>IF($S2357="","",INDEX(Transjer!$D$6:$D$125,$B2357))</f>
        <v/>
      </c>
      <c r="I2357" s="18" t="str">
        <f>IF($S2357="","",INDEX(Transjer!$E$6:$E$125,$B2357))</f>
        <v/>
      </c>
      <c r="J2357" s="19" t="str">
        <f>IF($S2357="","",INDEX(Skjermingsrenter!$B$6:$B$35,$C2357))</f>
        <v/>
      </c>
      <c r="K2357" s="20" t="str">
        <f t="shared" si="289"/>
        <v/>
      </c>
      <c r="L2357" s="21" t="str">
        <f>IF($S2357="","",IF($G2357&lt;YEAR($F2357),0,$H2357*SUMIFS(Utbytter!$D$6:$D$1005,Utbytter!$A$6:$A$1005,$E2357,Utbytter!$B$6:$B$1005,"&gt;="&amp;$K2357,Utbytter!$B$6:$B$1005,"&lt;="&amp;DATE($G2357,12,31))))</f>
        <v/>
      </c>
      <c r="M2357" s="21" t="str">
        <f t="shared" si="295"/>
        <v/>
      </c>
      <c r="N2357" s="21" t="str">
        <f t="shared" si="290"/>
        <v/>
      </c>
      <c r="O2357" s="21" t="str">
        <f t="shared" si="291"/>
        <v/>
      </c>
      <c r="P2357" s="21" t="str">
        <f t="shared" si="292"/>
        <v/>
      </c>
      <c r="Q2357" s="21" t="str">
        <f t="shared" si="293"/>
        <v/>
      </c>
      <c r="R2357" s="21" t="str">
        <f t="shared" si="294"/>
        <v/>
      </c>
      <c r="S2357" s="7" t="str">
        <f>IF(ROW()-5&lt;=Kontroll!$B$8,1,"")</f>
        <v/>
      </c>
    </row>
    <row r="2358" spans="1:19" x14ac:dyDescent="0.2">
      <c r="A2358" s="7" t="str">
        <f t="shared" si="288"/>
        <v/>
      </c>
      <c r="B2358" s="7" t="str">
        <f>IF($S2358="","",INT(($A2358-1)/Kontroll!$B$6)+1)</f>
        <v/>
      </c>
      <c r="C2358" s="7" t="str">
        <f>IF($S2358="","",MOD($A2358-1,Kontroll!$B$6)+1)</f>
        <v/>
      </c>
      <c r="D2358" s="15" t="str">
        <f>IF($S2358="","",INDEX(Transjer!$A$6:$A$125,$B2358))</f>
        <v/>
      </c>
      <c r="E2358" s="15" t="str">
        <f>IF($S2358="","",INDEX(Transjer!$B$6:$B$125,$B2358))</f>
        <v/>
      </c>
      <c r="F2358" s="16" t="str">
        <f>IF($S2358="","",INDEX(Transjer!$C$6:$C$125,$B2358))</f>
        <v/>
      </c>
      <c r="G2358" s="17" t="str">
        <f>IF($S2358="","",INDEX(Skjermingsrenter!$A$6:$A$35,$C2358))</f>
        <v/>
      </c>
      <c r="H2358" s="18" t="str">
        <f>IF($S2358="","",INDEX(Transjer!$D$6:$D$125,$B2358))</f>
        <v/>
      </c>
      <c r="I2358" s="18" t="str">
        <f>IF($S2358="","",INDEX(Transjer!$E$6:$E$125,$B2358))</f>
        <v/>
      </c>
      <c r="J2358" s="19" t="str">
        <f>IF($S2358="","",INDEX(Skjermingsrenter!$B$6:$B$35,$C2358))</f>
        <v/>
      </c>
      <c r="K2358" s="20" t="str">
        <f t="shared" si="289"/>
        <v/>
      </c>
      <c r="L2358" s="21" t="str">
        <f>IF($S2358="","",IF($G2358&lt;YEAR($F2358),0,$H2358*SUMIFS(Utbytter!$D$6:$D$1005,Utbytter!$A$6:$A$1005,$E2358,Utbytter!$B$6:$B$1005,"&gt;="&amp;$K2358,Utbytter!$B$6:$B$1005,"&lt;="&amp;DATE($G2358,12,31))))</f>
        <v/>
      </c>
      <c r="M2358" s="21" t="str">
        <f t="shared" si="295"/>
        <v/>
      </c>
      <c r="N2358" s="21" t="str">
        <f t="shared" si="290"/>
        <v/>
      </c>
      <c r="O2358" s="21" t="str">
        <f t="shared" si="291"/>
        <v/>
      </c>
      <c r="P2358" s="21" t="str">
        <f t="shared" si="292"/>
        <v/>
      </c>
      <c r="Q2358" s="21" t="str">
        <f t="shared" si="293"/>
        <v/>
      </c>
      <c r="R2358" s="21" t="str">
        <f t="shared" si="294"/>
        <v/>
      </c>
      <c r="S2358" s="7" t="str">
        <f>IF(ROW()-5&lt;=Kontroll!$B$8,1,"")</f>
        <v/>
      </c>
    </row>
    <row r="2359" spans="1:19" x14ac:dyDescent="0.2">
      <c r="A2359" s="7" t="str">
        <f t="shared" si="288"/>
        <v/>
      </c>
      <c r="B2359" s="7" t="str">
        <f>IF($S2359="","",INT(($A2359-1)/Kontroll!$B$6)+1)</f>
        <v/>
      </c>
      <c r="C2359" s="7" t="str">
        <f>IF($S2359="","",MOD($A2359-1,Kontroll!$B$6)+1)</f>
        <v/>
      </c>
      <c r="D2359" s="15" t="str">
        <f>IF($S2359="","",INDEX(Transjer!$A$6:$A$125,$B2359))</f>
        <v/>
      </c>
      <c r="E2359" s="15" t="str">
        <f>IF($S2359="","",INDEX(Transjer!$B$6:$B$125,$B2359))</f>
        <v/>
      </c>
      <c r="F2359" s="16" t="str">
        <f>IF($S2359="","",INDEX(Transjer!$C$6:$C$125,$B2359))</f>
        <v/>
      </c>
      <c r="G2359" s="17" t="str">
        <f>IF($S2359="","",INDEX(Skjermingsrenter!$A$6:$A$35,$C2359))</f>
        <v/>
      </c>
      <c r="H2359" s="18" t="str">
        <f>IF($S2359="","",INDEX(Transjer!$D$6:$D$125,$B2359))</f>
        <v/>
      </c>
      <c r="I2359" s="18" t="str">
        <f>IF($S2359="","",INDEX(Transjer!$E$6:$E$125,$B2359))</f>
        <v/>
      </c>
      <c r="J2359" s="19" t="str">
        <f>IF($S2359="","",INDEX(Skjermingsrenter!$B$6:$B$35,$C2359))</f>
        <v/>
      </c>
      <c r="K2359" s="20" t="str">
        <f t="shared" si="289"/>
        <v/>
      </c>
      <c r="L2359" s="21" t="str">
        <f>IF($S2359="","",IF($G2359&lt;YEAR($F2359),0,$H2359*SUMIFS(Utbytter!$D$6:$D$1005,Utbytter!$A$6:$A$1005,$E2359,Utbytter!$B$6:$B$1005,"&gt;="&amp;$K2359,Utbytter!$B$6:$B$1005,"&lt;="&amp;DATE($G2359,12,31))))</f>
        <v/>
      </c>
      <c r="M2359" s="21" t="str">
        <f t="shared" si="295"/>
        <v/>
      </c>
      <c r="N2359" s="21" t="str">
        <f t="shared" si="290"/>
        <v/>
      </c>
      <c r="O2359" s="21" t="str">
        <f t="shared" si="291"/>
        <v/>
      </c>
      <c r="P2359" s="21" t="str">
        <f t="shared" si="292"/>
        <v/>
      </c>
      <c r="Q2359" s="21" t="str">
        <f t="shared" si="293"/>
        <v/>
      </c>
      <c r="R2359" s="21" t="str">
        <f t="shared" si="294"/>
        <v/>
      </c>
      <c r="S2359" s="7" t="str">
        <f>IF(ROW()-5&lt;=Kontroll!$B$8,1,"")</f>
        <v/>
      </c>
    </row>
    <row r="2360" spans="1:19" x14ac:dyDescent="0.2">
      <c r="A2360" s="7" t="str">
        <f t="shared" si="288"/>
        <v/>
      </c>
      <c r="B2360" s="7" t="str">
        <f>IF($S2360="","",INT(($A2360-1)/Kontroll!$B$6)+1)</f>
        <v/>
      </c>
      <c r="C2360" s="7" t="str">
        <f>IF($S2360="","",MOD($A2360-1,Kontroll!$B$6)+1)</f>
        <v/>
      </c>
      <c r="D2360" s="15" t="str">
        <f>IF($S2360="","",INDEX(Transjer!$A$6:$A$125,$B2360))</f>
        <v/>
      </c>
      <c r="E2360" s="15" t="str">
        <f>IF($S2360="","",INDEX(Transjer!$B$6:$B$125,$B2360))</f>
        <v/>
      </c>
      <c r="F2360" s="16" t="str">
        <f>IF($S2360="","",INDEX(Transjer!$C$6:$C$125,$B2360))</f>
        <v/>
      </c>
      <c r="G2360" s="17" t="str">
        <f>IF($S2360="","",INDEX(Skjermingsrenter!$A$6:$A$35,$C2360))</f>
        <v/>
      </c>
      <c r="H2360" s="18" t="str">
        <f>IF($S2360="","",INDEX(Transjer!$D$6:$D$125,$B2360))</f>
        <v/>
      </c>
      <c r="I2360" s="18" t="str">
        <f>IF($S2360="","",INDEX(Transjer!$E$6:$E$125,$B2360))</f>
        <v/>
      </c>
      <c r="J2360" s="19" t="str">
        <f>IF($S2360="","",INDEX(Skjermingsrenter!$B$6:$B$35,$C2360))</f>
        <v/>
      </c>
      <c r="K2360" s="20" t="str">
        <f t="shared" si="289"/>
        <v/>
      </c>
      <c r="L2360" s="21" t="str">
        <f>IF($S2360="","",IF($G2360&lt;YEAR($F2360),0,$H2360*SUMIFS(Utbytter!$D$6:$D$1005,Utbytter!$A$6:$A$1005,$E2360,Utbytter!$B$6:$B$1005,"&gt;="&amp;$K2360,Utbytter!$B$6:$B$1005,"&lt;="&amp;DATE($G2360,12,31))))</f>
        <v/>
      </c>
      <c r="M2360" s="21" t="str">
        <f t="shared" si="295"/>
        <v/>
      </c>
      <c r="N2360" s="21" t="str">
        <f t="shared" si="290"/>
        <v/>
      </c>
      <c r="O2360" s="21" t="str">
        <f t="shared" si="291"/>
        <v/>
      </c>
      <c r="P2360" s="21" t="str">
        <f t="shared" si="292"/>
        <v/>
      </c>
      <c r="Q2360" s="21" t="str">
        <f t="shared" si="293"/>
        <v/>
      </c>
      <c r="R2360" s="21" t="str">
        <f t="shared" si="294"/>
        <v/>
      </c>
      <c r="S2360" s="7" t="str">
        <f>IF(ROW()-5&lt;=Kontroll!$B$8,1,"")</f>
        <v/>
      </c>
    </row>
    <row r="2361" spans="1:19" x14ac:dyDescent="0.2">
      <c r="A2361" s="7" t="str">
        <f t="shared" si="288"/>
        <v/>
      </c>
      <c r="B2361" s="7" t="str">
        <f>IF($S2361="","",INT(($A2361-1)/Kontroll!$B$6)+1)</f>
        <v/>
      </c>
      <c r="C2361" s="7" t="str">
        <f>IF($S2361="","",MOD($A2361-1,Kontroll!$B$6)+1)</f>
        <v/>
      </c>
      <c r="D2361" s="15" t="str">
        <f>IF($S2361="","",INDEX(Transjer!$A$6:$A$125,$B2361))</f>
        <v/>
      </c>
      <c r="E2361" s="15" t="str">
        <f>IF($S2361="","",INDEX(Transjer!$B$6:$B$125,$B2361))</f>
        <v/>
      </c>
      <c r="F2361" s="16" t="str">
        <f>IF($S2361="","",INDEX(Transjer!$C$6:$C$125,$B2361))</f>
        <v/>
      </c>
      <c r="G2361" s="17" t="str">
        <f>IF($S2361="","",INDEX(Skjermingsrenter!$A$6:$A$35,$C2361))</f>
        <v/>
      </c>
      <c r="H2361" s="18" t="str">
        <f>IF($S2361="","",INDEX(Transjer!$D$6:$D$125,$B2361))</f>
        <v/>
      </c>
      <c r="I2361" s="18" t="str">
        <f>IF($S2361="","",INDEX(Transjer!$E$6:$E$125,$B2361))</f>
        <v/>
      </c>
      <c r="J2361" s="19" t="str">
        <f>IF($S2361="","",INDEX(Skjermingsrenter!$B$6:$B$35,$C2361))</f>
        <v/>
      </c>
      <c r="K2361" s="20" t="str">
        <f t="shared" si="289"/>
        <v/>
      </c>
      <c r="L2361" s="21" t="str">
        <f>IF($S2361="","",IF($G2361&lt;YEAR($F2361),0,$H2361*SUMIFS(Utbytter!$D$6:$D$1005,Utbytter!$A$6:$A$1005,$E2361,Utbytter!$B$6:$B$1005,"&gt;="&amp;$K2361,Utbytter!$B$6:$B$1005,"&lt;="&amp;DATE($G2361,12,31))))</f>
        <v/>
      </c>
      <c r="M2361" s="21" t="str">
        <f t="shared" si="295"/>
        <v/>
      </c>
      <c r="N2361" s="21" t="str">
        <f t="shared" si="290"/>
        <v/>
      </c>
      <c r="O2361" s="21" t="str">
        <f t="shared" si="291"/>
        <v/>
      </c>
      <c r="P2361" s="21" t="str">
        <f t="shared" si="292"/>
        <v/>
      </c>
      <c r="Q2361" s="21" t="str">
        <f t="shared" si="293"/>
        <v/>
      </c>
      <c r="R2361" s="21" t="str">
        <f t="shared" si="294"/>
        <v/>
      </c>
      <c r="S2361" s="7" t="str">
        <f>IF(ROW()-5&lt;=Kontroll!$B$8,1,"")</f>
        <v/>
      </c>
    </row>
    <row r="2362" spans="1:19" x14ac:dyDescent="0.2">
      <c r="A2362" s="7" t="str">
        <f t="shared" si="288"/>
        <v/>
      </c>
      <c r="B2362" s="7" t="str">
        <f>IF($S2362="","",INT(($A2362-1)/Kontroll!$B$6)+1)</f>
        <v/>
      </c>
      <c r="C2362" s="7" t="str">
        <f>IF($S2362="","",MOD($A2362-1,Kontroll!$B$6)+1)</f>
        <v/>
      </c>
      <c r="D2362" s="15" t="str">
        <f>IF($S2362="","",INDEX(Transjer!$A$6:$A$125,$B2362))</f>
        <v/>
      </c>
      <c r="E2362" s="15" t="str">
        <f>IF($S2362="","",INDEX(Transjer!$B$6:$B$125,$B2362))</f>
        <v/>
      </c>
      <c r="F2362" s="16" t="str">
        <f>IF($S2362="","",INDEX(Transjer!$C$6:$C$125,$B2362))</f>
        <v/>
      </c>
      <c r="G2362" s="17" t="str">
        <f>IF($S2362="","",INDEX(Skjermingsrenter!$A$6:$A$35,$C2362))</f>
        <v/>
      </c>
      <c r="H2362" s="18" t="str">
        <f>IF($S2362="","",INDEX(Transjer!$D$6:$D$125,$B2362))</f>
        <v/>
      </c>
      <c r="I2362" s="18" t="str">
        <f>IF($S2362="","",INDEX(Transjer!$E$6:$E$125,$B2362))</f>
        <v/>
      </c>
      <c r="J2362" s="19" t="str">
        <f>IF($S2362="","",INDEX(Skjermingsrenter!$B$6:$B$35,$C2362))</f>
        <v/>
      </c>
      <c r="K2362" s="20" t="str">
        <f t="shared" si="289"/>
        <v/>
      </c>
      <c r="L2362" s="21" t="str">
        <f>IF($S2362="","",IF($G2362&lt;YEAR($F2362),0,$H2362*SUMIFS(Utbytter!$D$6:$D$1005,Utbytter!$A$6:$A$1005,$E2362,Utbytter!$B$6:$B$1005,"&gt;="&amp;$K2362,Utbytter!$B$6:$B$1005,"&lt;="&amp;DATE($G2362,12,31))))</f>
        <v/>
      </c>
      <c r="M2362" s="21" t="str">
        <f t="shared" si="295"/>
        <v/>
      </c>
      <c r="N2362" s="21" t="str">
        <f t="shared" si="290"/>
        <v/>
      </c>
      <c r="O2362" s="21" t="str">
        <f t="shared" si="291"/>
        <v/>
      </c>
      <c r="P2362" s="21" t="str">
        <f t="shared" si="292"/>
        <v/>
      </c>
      <c r="Q2362" s="21" t="str">
        <f t="shared" si="293"/>
        <v/>
      </c>
      <c r="R2362" s="21" t="str">
        <f t="shared" si="294"/>
        <v/>
      </c>
      <c r="S2362" s="7" t="str">
        <f>IF(ROW()-5&lt;=Kontroll!$B$8,1,"")</f>
        <v/>
      </c>
    </row>
    <row r="2363" spans="1:19" x14ac:dyDescent="0.2">
      <c r="A2363" s="7" t="str">
        <f t="shared" si="288"/>
        <v/>
      </c>
      <c r="B2363" s="7" t="str">
        <f>IF($S2363="","",INT(($A2363-1)/Kontroll!$B$6)+1)</f>
        <v/>
      </c>
      <c r="C2363" s="7" t="str">
        <f>IF($S2363="","",MOD($A2363-1,Kontroll!$B$6)+1)</f>
        <v/>
      </c>
      <c r="D2363" s="15" t="str">
        <f>IF($S2363="","",INDEX(Transjer!$A$6:$A$125,$B2363))</f>
        <v/>
      </c>
      <c r="E2363" s="15" t="str">
        <f>IF($S2363="","",INDEX(Transjer!$B$6:$B$125,$B2363))</f>
        <v/>
      </c>
      <c r="F2363" s="16" t="str">
        <f>IF($S2363="","",INDEX(Transjer!$C$6:$C$125,$B2363))</f>
        <v/>
      </c>
      <c r="G2363" s="17" t="str">
        <f>IF($S2363="","",INDEX(Skjermingsrenter!$A$6:$A$35,$C2363))</f>
        <v/>
      </c>
      <c r="H2363" s="18" t="str">
        <f>IF($S2363="","",INDEX(Transjer!$D$6:$D$125,$B2363))</f>
        <v/>
      </c>
      <c r="I2363" s="18" t="str">
        <f>IF($S2363="","",INDEX(Transjer!$E$6:$E$125,$B2363))</f>
        <v/>
      </c>
      <c r="J2363" s="19" t="str">
        <f>IF($S2363="","",INDEX(Skjermingsrenter!$B$6:$B$35,$C2363))</f>
        <v/>
      </c>
      <c r="K2363" s="20" t="str">
        <f t="shared" si="289"/>
        <v/>
      </c>
      <c r="L2363" s="21" t="str">
        <f>IF($S2363="","",IF($G2363&lt;YEAR($F2363),0,$H2363*SUMIFS(Utbytter!$D$6:$D$1005,Utbytter!$A$6:$A$1005,$E2363,Utbytter!$B$6:$B$1005,"&gt;="&amp;$K2363,Utbytter!$B$6:$B$1005,"&lt;="&amp;DATE($G2363,12,31))))</f>
        <v/>
      </c>
      <c r="M2363" s="21" t="str">
        <f t="shared" si="295"/>
        <v/>
      </c>
      <c r="N2363" s="21" t="str">
        <f t="shared" si="290"/>
        <v/>
      </c>
      <c r="O2363" s="21" t="str">
        <f t="shared" si="291"/>
        <v/>
      </c>
      <c r="P2363" s="21" t="str">
        <f t="shared" si="292"/>
        <v/>
      </c>
      <c r="Q2363" s="21" t="str">
        <f t="shared" si="293"/>
        <v/>
      </c>
      <c r="R2363" s="21" t="str">
        <f t="shared" si="294"/>
        <v/>
      </c>
      <c r="S2363" s="7" t="str">
        <f>IF(ROW()-5&lt;=Kontroll!$B$8,1,"")</f>
        <v/>
      </c>
    </row>
    <row r="2364" spans="1:19" x14ac:dyDescent="0.2">
      <c r="A2364" s="7" t="str">
        <f t="shared" si="288"/>
        <v/>
      </c>
      <c r="B2364" s="7" t="str">
        <f>IF($S2364="","",INT(($A2364-1)/Kontroll!$B$6)+1)</f>
        <v/>
      </c>
      <c r="C2364" s="7" t="str">
        <f>IF($S2364="","",MOD($A2364-1,Kontroll!$B$6)+1)</f>
        <v/>
      </c>
      <c r="D2364" s="15" t="str">
        <f>IF($S2364="","",INDEX(Transjer!$A$6:$A$125,$B2364))</f>
        <v/>
      </c>
      <c r="E2364" s="15" t="str">
        <f>IF($S2364="","",INDEX(Transjer!$B$6:$B$125,$B2364))</f>
        <v/>
      </c>
      <c r="F2364" s="16" t="str">
        <f>IF($S2364="","",INDEX(Transjer!$C$6:$C$125,$B2364))</f>
        <v/>
      </c>
      <c r="G2364" s="17" t="str">
        <f>IF($S2364="","",INDEX(Skjermingsrenter!$A$6:$A$35,$C2364))</f>
        <v/>
      </c>
      <c r="H2364" s="18" t="str">
        <f>IF($S2364="","",INDEX(Transjer!$D$6:$D$125,$B2364))</f>
        <v/>
      </c>
      <c r="I2364" s="18" t="str">
        <f>IF($S2364="","",INDEX(Transjer!$E$6:$E$125,$B2364))</f>
        <v/>
      </c>
      <c r="J2364" s="19" t="str">
        <f>IF($S2364="","",INDEX(Skjermingsrenter!$B$6:$B$35,$C2364))</f>
        <v/>
      </c>
      <c r="K2364" s="20" t="str">
        <f t="shared" si="289"/>
        <v/>
      </c>
      <c r="L2364" s="21" t="str">
        <f>IF($S2364="","",IF($G2364&lt;YEAR($F2364),0,$H2364*SUMIFS(Utbytter!$D$6:$D$1005,Utbytter!$A$6:$A$1005,$E2364,Utbytter!$B$6:$B$1005,"&gt;="&amp;$K2364,Utbytter!$B$6:$B$1005,"&lt;="&amp;DATE($G2364,12,31))))</f>
        <v/>
      </c>
      <c r="M2364" s="21" t="str">
        <f t="shared" si="295"/>
        <v/>
      </c>
      <c r="N2364" s="21" t="str">
        <f t="shared" si="290"/>
        <v/>
      </c>
      <c r="O2364" s="21" t="str">
        <f t="shared" si="291"/>
        <v/>
      </c>
      <c r="P2364" s="21" t="str">
        <f t="shared" si="292"/>
        <v/>
      </c>
      <c r="Q2364" s="21" t="str">
        <f t="shared" si="293"/>
        <v/>
      </c>
      <c r="R2364" s="21" t="str">
        <f t="shared" si="294"/>
        <v/>
      </c>
      <c r="S2364" s="7" t="str">
        <f>IF(ROW()-5&lt;=Kontroll!$B$8,1,"")</f>
        <v/>
      </c>
    </row>
    <row r="2365" spans="1:19" x14ac:dyDescent="0.2">
      <c r="A2365" s="7" t="str">
        <f t="shared" si="288"/>
        <v/>
      </c>
      <c r="B2365" s="7" t="str">
        <f>IF($S2365="","",INT(($A2365-1)/Kontroll!$B$6)+1)</f>
        <v/>
      </c>
      <c r="C2365" s="7" t="str">
        <f>IF($S2365="","",MOD($A2365-1,Kontroll!$B$6)+1)</f>
        <v/>
      </c>
      <c r="D2365" s="15" t="str">
        <f>IF($S2365="","",INDEX(Transjer!$A$6:$A$125,$B2365))</f>
        <v/>
      </c>
      <c r="E2365" s="15" t="str">
        <f>IF($S2365="","",INDEX(Transjer!$B$6:$B$125,$B2365))</f>
        <v/>
      </c>
      <c r="F2365" s="16" t="str">
        <f>IF($S2365="","",INDEX(Transjer!$C$6:$C$125,$B2365))</f>
        <v/>
      </c>
      <c r="G2365" s="17" t="str">
        <f>IF($S2365="","",INDEX(Skjermingsrenter!$A$6:$A$35,$C2365))</f>
        <v/>
      </c>
      <c r="H2365" s="18" t="str">
        <f>IF($S2365="","",INDEX(Transjer!$D$6:$D$125,$B2365))</f>
        <v/>
      </c>
      <c r="I2365" s="18" t="str">
        <f>IF($S2365="","",INDEX(Transjer!$E$6:$E$125,$B2365))</f>
        <v/>
      </c>
      <c r="J2365" s="19" t="str">
        <f>IF($S2365="","",INDEX(Skjermingsrenter!$B$6:$B$35,$C2365))</f>
        <v/>
      </c>
      <c r="K2365" s="20" t="str">
        <f t="shared" si="289"/>
        <v/>
      </c>
      <c r="L2365" s="21" t="str">
        <f>IF($S2365="","",IF($G2365&lt;YEAR($F2365),0,$H2365*SUMIFS(Utbytter!$D$6:$D$1005,Utbytter!$A$6:$A$1005,$E2365,Utbytter!$B$6:$B$1005,"&gt;="&amp;$K2365,Utbytter!$B$6:$B$1005,"&lt;="&amp;DATE($G2365,12,31))))</f>
        <v/>
      </c>
      <c r="M2365" s="21" t="str">
        <f t="shared" si="295"/>
        <v/>
      </c>
      <c r="N2365" s="21" t="str">
        <f t="shared" si="290"/>
        <v/>
      </c>
      <c r="O2365" s="21" t="str">
        <f t="shared" si="291"/>
        <v/>
      </c>
      <c r="P2365" s="21" t="str">
        <f t="shared" si="292"/>
        <v/>
      </c>
      <c r="Q2365" s="21" t="str">
        <f t="shared" si="293"/>
        <v/>
      </c>
      <c r="R2365" s="21" t="str">
        <f t="shared" si="294"/>
        <v/>
      </c>
      <c r="S2365" s="7" t="str">
        <f>IF(ROW()-5&lt;=Kontroll!$B$8,1,"")</f>
        <v/>
      </c>
    </row>
    <row r="2366" spans="1:19" x14ac:dyDescent="0.2">
      <c r="A2366" s="7" t="str">
        <f t="shared" si="288"/>
        <v/>
      </c>
      <c r="B2366" s="7" t="str">
        <f>IF($S2366="","",INT(($A2366-1)/Kontroll!$B$6)+1)</f>
        <v/>
      </c>
      <c r="C2366" s="7" t="str">
        <f>IF($S2366="","",MOD($A2366-1,Kontroll!$B$6)+1)</f>
        <v/>
      </c>
      <c r="D2366" s="15" t="str">
        <f>IF($S2366="","",INDEX(Transjer!$A$6:$A$125,$B2366))</f>
        <v/>
      </c>
      <c r="E2366" s="15" t="str">
        <f>IF($S2366="","",INDEX(Transjer!$B$6:$B$125,$B2366))</f>
        <v/>
      </c>
      <c r="F2366" s="16" t="str">
        <f>IF($S2366="","",INDEX(Transjer!$C$6:$C$125,$B2366))</f>
        <v/>
      </c>
      <c r="G2366" s="17" t="str">
        <f>IF($S2366="","",INDEX(Skjermingsrenter!$A$6:$A$35,$C2366))</f>
        <v/>
      </c>
      <c r="H2366" s="18" t="str">
        <f>IF($S2366="","",INDEX(Transjer!$D$6:$D$125,$B2366))</f>
        <v/>
      </c>
      <c r="I2366" s="18" t="str">
        <f>IF($S2366="","",INDEX(Transjer!$E$6:$E$125,$B2366))</f>
        <v/>
      </c>
      <c r="J2366" s="19" t="str">
        <f>IF($S2366="","",INDEX(Skjermingsrenter!$B$6:$B$35,$C2366))</f>
        <v/>
      </c>
      <c r="K2366" s="20" t="str">
        <f t="shared" si="289"/>
        <v/>
      </c>
      <c r="L2366" s="21" t="str">
        <f>IF($S2366="","",IF($G2366&lt;YEAR($F2366),0,$H2366*SUMIFS(Utbytter!$D$6:$D$1005,Utbytter!$A$6:$A$1005,$E2366,Utbytter!$B$6:$B$1005,"&gt;="&amp;$K2366,Utbytter!$B$6:$B$1005,"&lt;="&amp;DATE($G2366,12,31))))</f>
        <v/>
      </c>
      <c r="M2366" s="21" t="str">
        <f t="shared" si="295"/>
        <v/>
      </c>
      <c r="N2366" s="21" t="str">
        <f t="shared" si="290"/>
        <v/>
      </c>
      <c r="O2366" s="21" t="str">
        <f t="shared" si="291"/>
        <v/>
      </c>
      <c r="P2366" s="21" t="str">
        <f t="shared" si="292"/>
        <v/>
      </c>
      <c r="Q2366" s="21" t="str">
        <f t="shared" si="293"/>
        <v/>
      </c>
      <c r="R2366" s="21" t="str">
        <f t="shared" si="294"/>
        <v/>
      </c>
      <c r="S2366" s="7" t="str">
        <f>IF(ROW()-5&lt;=Kontroll!$B$8,1,"")</f>
        <v/>
      </c>
    </row>
    <row r="2367" spans="1:19" x14ac:dyDescent="0.2">
      <c r="A2367" s="7" t="str">
        <f t="shared" si="288"/>
        <v/>
      </c>
      <c r="B2367" s="7" t="str">
        <f>IF($S2367="","",INT(($A2367-1)/Kontroll!$B$6)+1)</f>
        <v/>
      </c>
      <c r="C2367" s="7" t="str">
        <f>IF($S2367="","",MOD($A2367-1,Kontroll!$B$6)+1)</f>
        <v/>
      </c>
      <c r="D2367" s="15" t="str">
        <f>IF($S2367="","",INDEX(Transjer!$A$6:$A$125,$B2367))</f>
        <v/>
      </c>
      <c r="E2367" s="15" t="str">
        <f>IF($S2367="","",INDEX(Transjer!$B$6:$B$125,$B2367))</f>
        <v/>
      </c>
      <c r="F2367" s="16" t="str">
        <f>IF($S2367="","",INDEX(Transjer!$C$6:$C$125,$B2367))</f>
        <v/>
      </c>
      <c r="G2367" s="17" t="str">
        <f>IF($S2367="","",INDEX(Skjermingsrenter!$A$6:$A$35,$C2367))</f>
        <v/>
      </c>
      <c r="H2367" s="18" t="str">
        <f>IF($S2367="","",INDEX(Transjer!$D$6:$D$125,$B2367))</f>
        <v/>
      </c>
      <c r="I2367" s="18" t="str">
        <f>IF($S2367="","",INDEX(Transjer!$E$6:$E$125,$B2367))</f>
        <v/>
      </c>
      <c r="J2367" s="19" t="str">
        <f>IF($S2367="","",INDEX(Skjermingsrenter!$B$6:$B$35,$C2367))</f>
        <v/>
      </c>
      <c r="K2367" s="20" t="str">
        <f t="shared" si="289"/>
        <v/>
      </c>
      <c r="L2367" s="21" t="str">
        <f>IF($S2367="","",IF($G2367&lt;YEAR($F2367),0,$H2367*SUMIFS(Utbytter!$D$6:$D$1005,Utbytter!$A$6:$A$1005,$E2367,Utbytter!$B$6:$B$1005,"&gt;="&amp;$K2367,Utbytter!$B$6:$B$1005,"&lt;="&amp;DATE($G2367,12,31))))</f>
        <v/>
      </c>
      <c r="M2367" s="21" t="str">
        <f t="shared" si="295"/>
        <v/>
      </c>
      <c r="N2367" s="21" t="str">
        <f t="shared" si="290"/>
        <v/>
      </c>
      <c r="O2367" s="21" t="str">
        <f t="shared" si="291"/>
        <v/>
      </c>
      <c r="P2367" s="21" t="str">
        <f t="shared" si="292"/>
        <v/>
      </c>
      <c r="Q2367" s="21" t="str">
        <f t="shared" si="293"/>
        <v/>
      </c>
      <c r="R2367" s="21" t="str">
        <f t="shared" si="294"/>
        <v/>
      </c>
      <c r="S2367" s="7" t="str">
        <f>IF(ROW()-5&lt;=Kontroll!$B$8,1,"")</f>
        <v/>
      </c>
    </row>
    <row r="2368" spans="1:19" x14ac:dyDescent="0.2">
      <c r="A2368" s="7" t="str">
        <f t="shared" si="288"/>
        <v/>
      </c>
      <c r="B2368" s="7" t="str">
        <f>IF($S2368="","",INT(($A2368-1)/Kontroll!$B$6)+1)</f>
        <v/>
      </c>
      <c r="C2368" s="7" t="str">
        <f>IF($S2368="","",MOD($A2368-1,Kontroll!$B$6)+1)</f>
        <v/>
      </c>
      <c r="D2368" s="15" t="str">
        <f>IF($S2368="","",INDEX(Transjer!$A$6:$A$125,$B2368))</f>
        <v/>
      </c>
      <c r="E2368" s="15" t="str">
        <f>IF($S2368="","",INDEX(Transjer!$B$6:$B$125,$B2368))</f>
        <v/>
      </c>
      <c r="F2368" s="16" t="str">
        <f>IF($S2368="","",INDEX(Transjer!$C$6:$C$125,$B2368))</f>
        <v/>
      </c>
      <c r="G2368" s="17" t="str">
        <f>IF($S2368="","",INDEX(Skjermingsrenter!$A$6:$A$35,$C2368))</f>
        <v/>
      </c>
      <c r="H2368" s="18" t="str">
        <f>IF($S2368="","",INDEX(Transjer!$D$6:$D$125,$B2368))</f>
        <v/>
      </c>
      <c r="I2368" s="18" t="str">
        <f>IF($S2368="","",INDEX(Transjer!$E$6:$E$125,$B2368))</f>
        <v/>
      </c>
      <c r="J2368" s="19" t="str">
        <f>IF($S2368="","",INDEX(Skjermingsrenter!$B$6:$B$35,$C2368))</f>
        <v/>
      </c>
      <c r="K2368" s="20" t="str">
        <f t="shared" si="289"/>
        <v/>
      </c>
      <c r="L2368" s="21" t="str">
        <f>IF($S2368="","",IF($G2368&lt;YEAR($F2368),0,$H2368*SUMIFS(Utbytter!$D$6:$D$1005,Utbytter!$A$6:$A$1005,$E2368,Utbytter!$B$6:$B$1005,"&gt;="&amp;$K2368,Utbytter!$B$6:$B$1005,"&lt;="&amp;DATE($G2368,12,31))))</f>
        <v/>
      </c>
      <c r="M2368" s="21" t="str">
        <f t="shared" si="295"/>
        <v/>
      </c>
      <c r="N2368" s="21" t="str">
        <f t="shared" si="290"/>
        <v/>
      </c>
      <c r="O2368" s="21" t="str">
        <f t="shared" si="291"/>
        <v/>
      </c>
      <c r="P2368" s="21" t="str">
        <f t="shared" si="292"/>
        <v/>
      </c>
      <c r="Q2368" s="21" t="str">
        <f t="shared" si="293"/>
        <v/>
      </c>
      <c r="R2368" s="21" t="str">
        <f t="shared" si="294"/>
        <v/>
      </c>
      <c r="S2368" s="7" t="str">
        <f>IF(ROW()-5&lt;=Kontroll!$B$8,1,"")</f>
        <v/>
      </c>
    </row>
    <row r="2369" spans="1:19" x14ac:dyDescent="0.2">
      <c r="A2369" s="7" t="str">
        <f t="shared" si="288"/>
        <v/>
      </c>
      <c r="B2369" s="7" t="str">
        <f>IF($S2369="","",INT(($A2369-1)/Kontroll!$B$6)+1)</f>
        <v/>
      </c>
      <c r="C2369" s="7" t="str">
        <f>IF($S2369="","",MOD($A2369-1,Kontroll!$B$6)+1)</f>
        <v/>
      </c>
      <c r="D2369" s="15" t="str">
        <f>IF($S2369="","",INDEX(Transjer!$A$6:$A$125,$B2369))</f>
        <v/>
      </c>
      <c r="E2369" s="15" t="str">
        <f>IF($S2369="","",INDEX(Transjer!$B$6:$B$125,$B2369))</f>
        <v/>
      </c>
      <c r="F2369" s="16" t="str">
        <f>IF($S2369="","",INDEX(Transjer!$C$6:$C$125,$B2369))</f>
        <v/>
      </c>
      <c r="G2369" s="17" t="str">
        <f>IF($S2369="","",INDEX(Skjermingsrenter!$A$6:$A$35,$C2369))</f>
        <v/>
      </c>
      <c r="H2369" s="18" t="str">
        <f>IF($S2369="","",INDEX(Transjer!$D$6:$D$125,$B2369))</f>
        <v/>
      </c>
      <c r="I2369" s="18" t="str">
        <f>IF($S2369="","",INDEX(Transjer!$E$6:$E$125,$B2369))</f>
        <v/>
      </c>
      <c r="J2369" s="19" t="str">
        <f>IF($S2369="","",INDEX(Skjermingsrenter!$B$6:$B$35,$C2369))</f>
        <v/>
      </c>
      <c r="K2369" s="20" t="str">
        <f t="shared" si="289"/>
        <v/>
      </c>
      <c r="L2369" s="21" t="str">
        <f>IF($S2369="","",IF($G2369&lt;YEAR($F2369),0,$H2369*SUMIFS(Utbytter!$D$6:$D$1005,Utbytter!$A$6:$A$1005,$E2369,Utbytter!$B$6:$B$1005,"&gt;="&amp;$K2369,Utbytter!$B$6:$B$1005,"&lt;="&amp;DATE($G2369,12,31))))</f>
        <v/>
      </c>
      <c r="M2369" s="21" t="str">
        <f t="shared" si="295"/>
        <v/>
      </c>
      <c r="N2369" s="21" t="str">
        <f t="shared" si="290"/>
        <v/>
      </c>
      <c r="O2369" s="21" t="str">
        <f t="shared" si="291"/>
        <v/>
      </c>
      <c r="P2369" s="21" t="str">
        <f t="shared" si="292"/>
        <v/>
      </c>
      <c r="Q2369" s="21" t="str">
        <f t="shared" si="293"/>
        <v/>
      </c>
      <c r="R2369" s="21" t="str">
        <f t="shared" si="294"/>
        <v/>
      </c>
      <c r="S2369" s="7" t="str">
        <f>IF(ROW()-5&lt;=Kontroll!$B$8,1,"")</f>
        <v/>
      </c>
    </row>
    <row r="2370" spans="1:19" x14ac:dyDescent="0.2">
      <c r="A2370" s="7" t="str">
        <f t="shared" si="288"/>
        <v/>
      </c>
      <c r="B2370" s="7" t="str">
        <f>IF($S2370="","",INT(($A2370-1)/Kontroll!$B$6)+1)</f>
        <v/>
      </c>
      <c r="C2370" s="7" t="str">
        <f>IF($S2370="","",MOD($A2370-1,Kontroll!$B$6)+1)</f>
        <v/>
      </c>
      <c r="D2370" s="15" t="str">
        <f>IF($S2370="","",INDEX(Transjer!$A$6:$A$125,$B2370))</f>
        <v/>
      </c>
      <c r="E2370" s="15" t="str">
        <f>IF($S2370="","",INDEX(Transjer!$B$6:$B$125,$B2370))</f>
        <v/>
      </c>
      <c r="F2370" s="16" t="str">
        <f>IF($S2370="","",INDEX(Transjer!$C$6:$C$125,$B2370))</f>
        <v/>
      </c>
      <c r="G2370" s="17" t="str">
        <f>IF($S2370="","",INDEX(Skjermingsrenter!$A$6:$A$35,$C2370))</f>
        <v/>
      </c>
      <c r="H2370" s="18" t="str">
        <f>IF($S2370="","",INDEX(Transjer!$D$6:$D$125,$B2370))</f>
        <v/>
      </c>
      <c r="I2370" s="18" t="str">
        <f>IF($S2370="","",INDEX(Transjer!$E$6:$E$125,$B2370))</f>
        <v/>
      </c>
      <c r="J2370" s="19" t="str">
        <f>IF($S2370="","",INDEX(Skjermingsrenter!$B$6:$B$35,$C2370))</f>
        <v/>
      </c>
      <c r="K2370" s="20" t="str">
        <f t="shared" si="289"/>
        <v/>
      </c>
      <c r="L2370" s="21" t="str">
        <f>IF($S2370="","",IF($G2370&lt;YEAR($F2370),0,$H2370*SUMIFS(Utbytter!$D$6:$D$1005,Utbytter!$A$6:$A$1005,$E2370,Utbytter!$B$6:$B$1005,"&gt;="&amp;$K2370,Utbytter!$B$6:$B$1005,"&lt;="&amp;DATE($G2370,12,31))))</f>
        <v/>
      </c>
      <c r="M2370" s="21" t="str">
        <f t="shared" si="295"/>
        <v/>
      </c>
      <c r="N2370" s="21" t="str">
        <f t="shared" si="290"/>
        <v/>
      </c>
      <c r="O2370" s="21" t="str">
        <f t="shared" si="291"/>
        <v/>
      </c>
      <c r="P2370" s="21" t="str">
        <f t="shared" si="292"/>
        <v/>
      </c>
      <c r="Q2370" s="21" t="str">
        <f t="shared" si="293"/>
        <v/>
      </c>
      <c r="R2370" s="21" t="str">
        <f t="shared" si="294"/>
        <v/>
      </c>
      <c r="S2370" s="7" t="str">
        <f>IF(ROW()-5&lt;=Kontroll!$B$8,1,"")</f>
        <v/>
      </c>
    </row>
    <row r="2371" spans="1:19" x14ac:dyDescent="0.2">
      <c r="A2371" s="7" t="str">
        <f t="shared" si="288"/>
        <v/>
      </c>
      <c r="B2371" s="7" t="str">
        <f>IF($S2371="","",INT(($A2371-1)/Kontroll!$B$6)+1)</f>
        <v/>
      </c>
      <c r="C2371" s="7" t="str">
        <f>IF($S2371="","",MOD($A2371-1,Kontroll!$B$6)+1)</f>
        <v/>
      </c>
      <c r="D2371" s="15" t="str">
        <f>IF($S2371="","",INDEX(Transjer!$A$6:$A$125,$B2371))</f>
        <v/>
      </c>
      <c r="E2371" s="15" t="str">
        <f>IF($S2371="","",INDEX(Transjer!$B$6:$B$125,$B2371))</f>
        <v/>
      </c>
      <c r="F2371" s="16" t="str">
        <f>IF($S2371="","",INDEX(Transjer!$C$6:$C$125,$B2371))</f>
        <v/>
      </c>
      <c r="G2371" s="17" t="str">
        <f>IF($S2371="","",INDEX(Skjermingsrenter!$A$6:$A$35,$C2371))</f>
        <v/>
      </c>
      <c r="H2371" s="18" t="str">
        <f>IF($S2371="","",INDEX(Transjer!$D$6:$D$125,$B2371))</f>
        <v/>
      </c>
      <c r="I2371" s="18" t="str">
        <f>IF($S2371="","",INDEX(Transjer!$E$6:$E$125,$B2371))</f>
        <v/>
      </c>
      <c r="J2371" s="19" t="str">
        <f>IF($S2371="","",INDEX(Skjermingsrenter!$B$6:$B$35,$C2371))</f>
        <v/>
      </c>
      <c r="K2371" s="20" t="str">
        <f t="shared" si="289"/>
        <v/>
      </c>
      <c r="L2371" s="21" t="str">
        <f>IF($S2371="","",IF($G2371&lt;YEAR($F2371),0,$H2371*SUMIFS(Utbytter!$D$6:$D$1005,Utbytter!$A$6:$A$1005,$E2371,Utbytter!$B$6:$B$1005,"&gt;="&amp;$K2371,Utbytter!$B$6:$B$1005,"&lt;="&amp;DATE($G2371,12,31))))</f>
        <v/>
      </c>
      <c r="M2371" s="21" t="str">
        <f t="shared" si="295"/>
        <v/>
      </c>
      <c r="N2371" s="21" t="str">
        <f t="shared" si="290"/>
        <v/>
      </c>
      <c r="O2371" s="21" t="str">
        <f t="shared" si="291"/>
        <v/>
      </c>
      <c r="P2371" s="21" t="str">
        <f t="shared" si="292"/>
        <v/>
      </c>
      <c r="Q2371" s="21" t="str">
        <f t="shared" si="293"/>
        <v/>
      </c>
      <c r="R2371" s="21" t="str">
        <f t="shared" si="294"/>
        <v/>
      </c>
      <c r="S2371" s="7" t="str">
        <f>IF(ROW()-5&lt;=Kontroll!$B$8,1,"")</f>
        <v/>
      </c>
    </row>
    <row r="2372" spans="1:19" x14ac:dyDescent="0.2">
      <c r="A2372" s="7" t="str">
        <f t="shared" si="288"/>
        <v/>
      </c>
      <c r="B2372" s="7" t="str">
        <f>IF($S2372="","",INT(($A2372-1)/Kontroll!$B$6)+1)</f>
        <v/>
      </c>
      <c r="C2372" s="7" t="str">
        <f>IF($S2372="","",MOD($A2372-1,Kontroll!$B$6)+1)</f>
        <v/>
      </c>
      <c r="D2372" s="15" t="str">
        <f>IF($S2372="","",INDEX(Transjer!$A$6:$A$125,$B2372))</f>
        <v/>
      </c>
      <c r="E2372" s="15" t="str">
        <f>IF($S2372="","",INDEX(Transjer!$B$6:$B$125,$B2372))</f>
        <v/>
      </c>
      <c r="F2372" s="16" t="str">
        <f>IF($S2372="","",INDEX(Transjer!$C$6:$C$125,$B2372))</f>
        <v/>
      </c>
      <c r="G2372" s="17" t="str">
        <f>IF($S2372="","",INDEX(Skjermingsrenter!$A$6:$A$35,$C2372))</f>
        <v/>
      </c>
      <c r="H2372" s="18" t="str">
        <f>IF($S2372="","",INDEX(Transjer!$D$6:$D$125,$B2372))</f>
        <v/>
      </c>
      <c r="I2372" s="18" t="str">
        <f>IF($S2372="","",INDEX(Transjer!$E$6:$E$125,$B2372))</f>
        <v/>
      </c>
      <c r="J2372" s="19" t="str">
        <f>IF($S2372="","",INDEX(Skjermingsrenter!$B$6:$B$35,$C2372))</f>
        <v/>
      </c>
      <c r="K2372" s="20" t="str">
        <f t="shared" si="289"/>
        <v/>
      </c>
      <c r="L2372" s="21" t="str">
        <f>IF($S2372="","",IF($G2372&lt;YEAR($F2372),0,$H2372*SUMIFS(Utbytter!$D$6:$D$1005,Utbytter!$A$6:$A$1005,$E2372,Utbytter!$B$6:$B$1005,"&gt;="&amp;$K2372,Utbytter!$B$6:$B$1005,"&lt;="&amp;DATE($G2372,12,31))))</f>
        <v/>
      </c>
      <c r="M2372" s="21" t="str">
        <f t="shared" si="295"/>
        <v/>
      </c>
      <c r="N2372" s="21" t="str">
        <f t="shared" si="290"/>
        <v/>
      </c>
      <c r="O2372" s="21" t="str">
        <f t="shared" si="291"/>
        <v/>
      </c>
      <c r="P2372" s="21" t="str">
        <f t="shared" si="292"/>
        <v/>
      </c>
      <c r="Q2372" s="21" t="str">
        <f t="shared" si="293"/>
        <v/>
      </c>
      <c r="R2372" s="21" t="str">
        <f t="shared" si="294"/>
        <v/>
      </c>
      <c r="S2372" s="7" t="str">
        <f>IF(ROW()-5&lt;=Kontroll!$B$8,1,"")</f>
        <v/>
      </c>
    </row>
    <row r="2373" spans="1:19" x14ac:dyDescent="0.2">
      <c r="A2373" s="7" t="str">
        <f t="shared" si="288"/>
        <v/>
      </c>
      <c r="B2373" s="7" t="str">
        <f>IF($S2373="","",INT(($A2373-1)/Kontroll!$B$6)+1)</f>
        <v/>
      </c>
      <c r="C2373" s="7" t="str">
        <f>IF($S2373="","",MOD($A2373-1,Kontroll!$B$6)+1)</f>
        <v/>
      </c>
      <c r="D2373" s="15" t="str">
        <f>IF($S2373="","",INDEX(Transjer!$A$6:$A$125,$B2373))</f>
        <v/>
      </c>
      <c r="E2373" s="15" t="str">
        <f>IF($S2373="","",INDEX(Transjer!$B$6:$B$125,$B2373))</f>
        <v/>
      </c>
      <c r="F2373" s="16" t="str">
        <f>IF($S2373="","",INDEX(Transjer!$C$6:$C$125,$B2373))</f>
        <v/>
      </c>
      <c r="G2373" s="17" t="str">
        <f>IF($S2373="","",INDEX(Skjermingsrenter!$A$6:$A$35,$C2373))</f>
        <v/>
      </c>
      <c r="H2373" s="18" t="str">
        <f>IF($S2373="","",INDEX(Transjer!$D$6:$D$125,$B2373))</f>
        <v/>
      </c>
      <c r="I2373" s="18" t="str">
        <f>IF($S2373="","",INDEX(Transjer!$E$6:$E$125,$B2373))</f>
        <v/>
      </c>
      <c r="J2373" s="19" t="str">
        <f>IF($S2373="","",INDEX(Skjermingsrenter!$B$6:$B$35,$C2373))</f>
        <v/>
      </c>
      <c r="K2373" s="20" t="str">
        <f t="shared" si="289"/>
        <v/>
      </c>
      <c r="L2373" s="21" t="str">
        <f>IF($S2373="","",IF($G2373&lt;YEAR($F2373),0,$H2373*SUMIFS(Utbytter!$D$6:$D$1005,Utbytter!$A$6:$A$1005,$E2373,Utbytter!$B$6:$B$1005,"&gt;="&amp;$K2373,Utbytter!$B$6:$B$1005,"&lt;="&amp;DATE($G2373,12,31))))</f>
        <v/>
      </c>
      <c r="M2373" s="21" t="str">
        <f t="shared" si="295"/>
        <v/>
      </c>
      <c r="N2373" s="21" t="str">
        <f t="shared" si="290"/>
        <v/>
      </c>
      <c r="O2373" s="21" t="str">
        <f t="shared" si="291"/>
        <v/>
      </c>
      <c r="P2373" s="21" t="str">
        <f t="shared" si="292"/>
        <v/>
      </c>
      <c r="Q2373" s="21" t="str">
        <f t="shared" si="293"/>
        <v/>
      </c>
      <c r="R2373" s="21" t="str">
        <f t="shared" si="294"/>
        <v/>
      </c>
      <c r="S2373" s="7" t="str">
        <f>IF(ROW()-5&lt;=Kontroll!$B$8,1,"")</f>
        <v/>
      </c>
    </row>
    <row r="2374" spans="1:19" x14ac:dyDescent="0.2">
      <c r="A2374" s="7" t="str">
        <f t="shared" ref="A2374:A2437" si="296">IF($S2374="","",ROW()-5)</f>
        <v/>
      </c>
      <c r="B2374" s="7" t="str">
        <f>IF($S2374="","",INT(($A2374-1)/Kontroll!$B$6)+1)</f>
        <v/>
      </c>
      <c r="C2374" s="7" t="str">
        <f>IF($S2374="","",MOD($A2374-1,Kontroll!$B$6)+1)</f>
        <v/>
      </c>
      <c r="D2374" s="15" t="str">
        <f>IF($S2374="","",INDEX(Transjer!$A$6:$A$125,$B2374))</f>
        <v/>
      </c>
      <c r="E2374" s="15" t="str">
        <f>IF($S2374="","",INDEX(Transjer!$B$6:$B$125,$B2374))</f>
        <v/>
      </c>
      <c r="F2374" s="16" t="str">
        <f>IF($S2374="","",INDEX(Transjer!$C$6:$C$125,$B2374))</f>
        <v/>
      </c>
      <c r="G2374" s="17" t="str">
        <f>IF($S2374="","",INDEX(Skjermingsrenter!$A$6:$A$35,$C2374))</f>
        <v/>
      </c>
      <c r="H2374" s="18" t="str">
        <f>IF($S2374="","",INDEX(Transjer!$D$6:$D$125,$B2374))</f>
        <v/>
      </c>
      <c r="I2374" s="18" t="str">
        <f>IF($S2374="","",INDEX(Transjer!$E$6:$E$125,$B2374))</f>
        <v/>
      </c>
      <c r="J2374" s="19" t="str">
        <f>IF($S2374="","",INDEX(Skjermingsrenter!$B$6:$B$35,$C2374))</f>
        <v/>
      </c>
      <c r="K2374" s="20" t="str">
        <f t="shared" ref="K2374:K2437" si="297">IF($S2374="","",MAX(DATE($G2374,1,1),$F2374))</f>
        <v/>
      </c>
      <c r="L2374" s="21" t="str">
        <f>IF($S2374="","",IF($G2374&lt;YEAR($F2374),0,$H2374*SUMIFS(Utbytter!$D$6:$D$1005,Utbytter!$A$6:$A$1005,$E2374,Utbytter!$B$6:$B$1005,"&gt;="&amp;$K2374,Utbytter!$B$6:$B$1005,"&lt;="&amp;DATE($G2374,12,31))))</f>
        <v/>
      </c>
      <c r="M2374" s="21" t="str">
        <f t="shared" si="295"/>
        <v/>
      </c>
      <c r="N2374" s="21" t="str">
        <f t="shared" ref="N2374:N2437" si="298">IF($S2374="","",IF($F2374&lt;=DATE($G2374,12,31),($I2374+$M2374)*$J2374,0))</f>
        <v/>
      </c>
      <c r="O2374" s="21" t="str">
        <f t="shared" ref="O2374:O2437" si="299">IF($S2374="","",$M2374+$N2374)</f>
        <v/>
      </c>
      <c r="P2374" s="21" t="str">
        <f t="shared" ref="P2374:P2437" si="300">IF($S2374="","",MIN($L2374,$O2374))</f>
        <v/>
      </c>
      <c r="Q2374" s="21" t="str">
        <f t="shared" ref="Q2374:Q2437" si="301">IF($S2374="","",$O2374-$P2374)</f>
        <v/>
      </c>
      <c r="R2374" s="21" t="str">
        <f t="shared" ref="R2374:R2437" si="302">IF($S2374="","",$L2374-$P2374)</f>
        <v/>
      </c>
      <c r="S2374" s="7" t="str">
        <f>IF(ROW()-5&lt;=Kontroll!$B$8,1,"")</f>
        <v/>
      </c>
    </row>
    <row r="2375" spans="1:19" x14ac:dyDescent="0.2">
      <c r="A2375" s="7" t="str">
        <f t="shared" si="296"/>
        <v/>
      </c>
      <c r="B2375" s="7" t="str">
        <f>IF($S2375="","",INT(($A2375-1)/Kontroll!$B$6)+1)</f>
        <v/>
      </c>
      <c r="C2375" s="7" t="str">
        <f>IF($S2375="","",MOD($A2375-1,Kontroll!$B$6)+1)</f>
        <v/>
      </c>
      <c r="D2375" s="15" t="str">
        <f>IF($S2375="","",INDEX(Transjer!$A$6:$A$125,$B2375))</f>
        <v/>
      </c>
      <c r="E2375" s="15" t="str">
        <f>IF($S2375="","",INDEX(Transjer!$B$6:$B$125,$B2375))</f>
        <v/>
      </c>
      <c r="F2375" s="16" t="str">
        <f>IF($S2375="","",INDEX(Transjer!$C$6:$C$125,$B2375))</f>
        <v/>
      </c>
      <c r="G2375" s="17" t="str">
        <f>IF($S2375="","",INDEX(Skjermingsrenter!$A$6:$A$35,$C2375))</f>
        <v/>
      </c>
      <c r="H2375" s="18" t="str">
        <f>IF($S2375="","",INDEX(Transjer!$D$6:$D$125,$B2375))</f>
        <v/>
      </c>
      <c r="I2375" s="18" t="str">
        <f>IF($S2375="","",INDEX(Transjer!$E$6:$E$125,$B2375))</f>
        <v/>
      </c>
      <c r="J2375" s="19" t="str">
        <f>IF($S2375="","",INDEX(Skjermingsrenter!$B$6:$B$35,$C2375))</f>
        <v/>
      </c>
      <c r="K2375" s="20" t="str">
        <f t="shared" si="297"/>
        <v/>
      </c>
      <c r="L2375" s="21" t="str">
        <f>IF($S2375="","",IF($G2375&lt;YEAR($F2375),0,$H2375*SUMIFS(Utbytter!$D$6:$D$1005,Utbytter!$A$6:$A$1005,$E2375,Utbytter!$B$6:$B$1005,"&gt;="&amp;$K2375,Utbytter!$B$6:$B$1005,"&lt;="&amp;DATE($G2375,12,31))))</f>
        <v/>
      </c>
      <c r="M2375" s="21" t="str">
        <f t="shared" ref="M2375:M2438" si="303">IF($S2375="","",IF($C2375=1,0,IF($D2375=$D2374,$Q2374,0)))</f>
        <v/>
      </c>
      <c r="N2375" s="21" t="str">
        <f t="shared" si="298"/>
        <v/>
      </c>
      <c r="O2375" s="21" t="str">
        <f t="shared" si="299"/>
        <v/>
      </c>
      <c r="P2375" s="21" t="str">
        <f t="shared" si="300"/>
        <v/>
      </c>
      <c r="Q2375" s="21" t="str">
        <f t="shared" si="301"/>
        <v/>
      </c>
      <c r="R2375" s="21" t="str">
        <f t="shared" si="302"/>
        <v/>
      </c>
      <c r="S2375" s="7" t="str">
        <f>IF(ROW()-5&lt;=Kontroll!$B$8,1,"")</f>
        <v/>
      </c>
    </row>
    <row r="2376" spans="1:19" x14ac:dyDescent="0.2">
      <c r="A2376" s="7" t="str">
        <f t="shared" si="296"/>
        <v/>
      </c>
      <c r="B2376" s="7" t="str">
        <f>IF($S2376="","",INT(($A2376-1)/Kontroll!$B$6)+1)</f>
        <v/>
      </c>
      <c r="C2376" s="7" t="str">
        <f>IF($S2376="","",MOD($A2376-1,Kontroll!$B$6)+1)</f>
        <v/>
      </c>
      <c r="D2376" s="15" t="str">
        <f>IF($S2376="","",INDEX(Transjer!$A$6:$A$125,$B2376))</f>
        <v/>
      </c>
      <c r="E2376" s="15" t="str">
        <f>IF($S2376="","",INDEX(Transjer!$B$6:$B$125,$B2376))</f>
        <v/>
      </c>
      <c r="F2376" s="16" t="str">
        <f>IF($S2376="","",INDEX(Transjer!$C$6:$C$125,$B2376))</f>
        <v/>
      </c>
      <c r="G2376" s="17" t="str">
        <f>IF($S2376="","",INDEX(Skjermingsrenter!$A$6:$A$35,$C2376))</f>
        <v/>
      </c>
      <c r="H2376" s="18" t="str">
        <f>IF($S2376="","",INDEX(Transjer!$D$6:$D$125,$B2376))</f>
        <v/>
      </c>
      <c r="I2376" s="18" t="str">
        <f>IF($S2376="","",INDEX(Transjer!$E$6:$E$125,$B2376))</f>
        <v/>
      </c>
      <c r="J2376" s="19" t="str">
        <f>IF($S2376="","",INDEX(Skjermingsrenter!$B$6:$B$35,$C2376))</f>
        <v/>
      </c>
      <c r="K2376" s="20" t="str">
        <f t="shared" si="297"/>
        <v/>
      </c>
      <c r="L2376" s="21" t="str">
        <f>IF($S2376="","",IF($G2376&lt;YEAR($F2376),0,$H2376*SUMIFS(Utbytter!$D$6:$D$1005,Utbytter!$A$6:$A$1005,$E2376,Utbytter!$B$6:$B$1005,"&gt;="&amp;$K2376,Utbytter!$B$6:$B$1005,"&lt;="&amp;DATE($G2376,12,31))))</f>
        <v/>
      </c>
      <c r="M2376" s="21" t="str">
        <f t="shared" si="303"/>
        <v/>
      </c>
      <c r="N2376" s="21" t="str">
        <f t="shared" si="298"/>
        <v/>
      </c>
      <c r="O2376" s="21" t="str">
        <f t="shared" si="299"/>
        <v/>
      </c>
      <c r="P2376" s="21" t="str">
        <f t="shared" si="300"/>
        <v/>
      </c>
      <c r="Q2376" s="21" t="str">
        <f t="shared" si="301"/>
        <v/>
      </c>
      <c r="R2376" s="21" t="str">
        <f t="shared" si="302"/>
        <v/>
      </c>
      <c r="S2376" s="7" t="str">
        <f>IF(ROW()-5&lt;=Kontroll!$B$8,1,"")</f>
        <v/>
      </c>
    </row>
    <row r="2377" spans="1:19" x14ac:dyDescent="0.2">
      <c r="A2377" s="7" t="str">
        <f t="shared" si="296"/>
        <v/>
      </c>
      <c r="B2377" s="7" t="str">
        <f>IF($S2377="","",INT(($A2377-1)/Kontroll!$B$6)+1)</f>
        <v/>
      </c>
      <c r="C2377" s="7" t="str">
        <f>IF($S2377="","",MOD($A2377-1,Kontroll!$B$6)+1)</f>
        <v/>
      </c>
      <c r="D2377" s="15" t="str">
        <f>IF($S2377="","",INDEX(Transjer!$A$6:$A$125,$B2377))</f>
        <v/>
      </c>
      <c r="E2377" s="15" t="str">
        <f>IF($S2377="","",INDEX(Transjer!$B$6:$B$125,$B2377))</f>
        <v/>
      </c>
      <c r="F2377" s="16" t="str">
        <f>IF($S2377="","",INDEX(Transjer!$C$6:$C$125,$B2377))</f>
        <v/>
      </c>
      <c r="G2377" s="17" t="str">
        <f>IF($S2377="","",INDEX(Skjermingsrenter!$A$6:$A$35,$C2377))</f>
        <v/>
      </c>
      <c r="H2377" s="18" t="str">
        <f>IF($S2377="","",INDEX(Transjer!$D$6:$D$125,$B2377))</f>
        <v/>
      </c>
      <c r="I2377" s="18" t="str">
        <f>IF($S2377="","",INDEX(Transjer!$E$6:$E$125,$B2377))</f>
        <v/>
      </c>
      <c r="J2377" s="19" t="str">
        <f>IF($S2377="","",INDEX(Skjermingsrenter!$B$6:$B$35,$C2377))</f>
        <v/>
      </c>
      <c r="K2377" s="20" t="str">
        <f t="shared" si="297"/>
        <v/>
      </c>
      <c r="L2377" s="21" t="str">
        <f>IF($S2377="","",IF($G2377&lt;YEAR($F2377),0,$H2377*SUMIFS(Utbytter!$D$6:$D$1005,Utbytter!$A$6:$A$1005,$E2377,Utbytter!$B$6:$B$1005,"&gt;="&amp;$K2377,Utbytter!$B$6:$B$1005,"&lt;="&amp;DATE($G2377,12,31))))</f>
        <v/>
      </c>
      <c r="M2377" s="21" t="str">
        <f t="shared" si="303"/>
        <v/>
      </c>
      <c r="N2377" s="21" t="str">
        <f t="shared" si="298"/>
        <v/>
      </c>
      <c r="O2377" s="21" t="str">
        <f t="shared" si="299"/>
        <v/>
      </c>
      <c r="P2377" s="21" t="str">
        <f t="shared" si="300"/>
        <v/>
      </c>
      <c r="Q2377" s="21" t="str">
        <f t="shared" si="301"/>
        <v/>
      </c>
      <c r="R2377" s="21" t="str">
        <f t="shared" si="302"/>
        <v/>
      </c>
      <c r="S2377" s="7" t="str">
        <f>IF(ROW()-5&lt;=Kontroll!$B$8,1,"")</f>
        <v/>
      </c>
    </row>
    <row r="2378" spans="1:19" x14ac:dyDescent="0.2">
      <c r="A2378" s="7" t="str">
        <f t="shared" si="296"/>
        <v/>
      </c>
      <c r="B2378" s="7" t="str">
        <f>IF($S2378="","",INT(($A2378-1)/Kontroll!$B$6)+1)</f>
        <v/>
      </c>
      <c r="C2378" s="7" t="str">
        <f>IF($S2378="","",MOD($A2378-1,Kontroll!$B$6)+1)</f>
        <v/>
      </c>
      <c r="D2378" s="15" t="str">
        <f>IF($S2378="","",INDEX(Transjer!$A$6:$A$125,$B2378))</f>
        <v/>
      </c>
      <c r="E2378" s="15" t="str">
        <f>IF($S2378="","",INDEX(Transjer!$B$6:$B$125,$B2378))</f>
        <v/>
      </c>
      <c r="F2378" s="16" t="str">
        <f>IF($S2378="","",INDEX(Transjer!$C$6:$C$125,$B2378))</f>
        <v/>
      </c>
      <c r="G2378" s="17" t="str">
        <f>IF($S2378="","",INDEX(Skjermingsrenter!$A$6:$A$35,$C2378))</f>
        <v/>
      </c>
      <c r="H2378" s="18" t="str">
        <f>IF($S2378="","",INDEX(Transjer!$D$6:$D$125,$B2378))</f>
        <v/>
      </c>
      <c r="I2378" s="18" t="str">
        <f>IF($S2378="","",INDEX(Transjer!$E$6:$E$125,$B2378))</f>
        <v/>
      </c>
      <c r="J2378" s="19" t="str">
        <f>IF($S2378="","",INDEX(Skjermingsrenter!$B$6:$B$35,$C2378))</f>
        <v/>
      </c>
      <c r="K2378" s="20" t="str">
        <f t="shared" si="297"/>
        <v/>
      </c>
      <c r="L2378" s="21" t="str">
        <f>IF($S2378="","",IF($G2378&lt;YEAR($F2378),0,$H2378*SUMIFS(Utbytter!$D$6:$D$1005,Utbytter!$A$6:$A$1005,$E2378,Utbytter!$B$6:$B$1005,"&gt;="&amp;$K2378,Utbytter!$B$6:$B$1005,"&lt;="&amp;DATE($G2378,12,31))))</f>
        <v/>
      </c>
      <c r="M2378" s="21" t="str">
        <f t="shared" si="303"/>
        <v/>
      </c>
      <c r="N2378" s="21" t="str">
        <f t="shared" si="298"/>
        <v/>
      </c>
      <c r="O2378" s="21" t="str">
        <f t="shared" si="299"/>
        <v/>
      </c>
      <c r="P2378" s="21" t="str">
        <f t="shared" si="300"/>
        <v/>
      </c>
      <c r="Q2378" s="21" t="str">
        <f t="shared" si="301"/>
        <v/>
      </c>
      <c r="R2378" s="21" t="str">
        <f t="shared" si="302"/>
        <v/>
      </c>
      <c r="S2378" s="7" t="str">
        <f>IF(ROW()-5&lt;=Kontroll!$B$8,1,"")</f>
        <v/>
      </c>
    </row>
    <row r="2379" spans="1:19" x14ac:dyDescent="0.2">
      <c r="A2379" s="7" t="str">
        <f t="shared" si="296"/>
        <v/>
      </c>
      <c r="B2379" s="7" t="str">
        <f>IF($S2379="","",INT(($A2379-1)/Kontroll!$B$6)+1)</f>
        <v/>
      </c>
      <c r="C2379" s="7" t="str">
        <f>IF($S2379="","",MOD($A2379-1,Kontroll!$B$6)+1)</f>
        <v/>
      </c>
      <c r="D2379" s="15" t="str">
        <f>IF($S2379="","",INDEX(Transjer!$A$6:$A$125,$B2379))</f>
        <v/>
      </c>
      <c r="E2379" s="15" t="str">
        <f>IF($S2379="","",INDEX(Transjer!$B$6:$B$125,$B2379))</f>
        <v/>
      </c>
      <c r="F2379" s="16" t="str">
        <f>IF($S2379="","",INDEX(Transjer!$C$6:$C$125,$B2379))</f>
        <v/>
      </c>
      <c r="G2379" s="17" t="str">
        <f>IF($S2379="","",INDEX(Skjermingsrenter!$A$6:$A$35,$C2379))</f>
        <v/>
      </c>
      <c r="H2379" s="18" t="str">
        <f>IF($S2379="","",INDEX(Transjer!$D$6:$D$125,$B2379))</f>
        <v/>
      </c>
      <c r="I2379" s="18" t="str">
        <f>IF($S2379="","",INDEX(Transjer!$E$6:$E$125,$B2379))</f>
        <v/>
      </c>
      <c r="J2379" s="19" t="str">
        <f>IF($S2379="","",INDEX(Skjermingsrenter!$B$6:$B$35,$C2379))</f>
        <v/>
      </c>
      <c r="K2379" s="20" t="str">
        <f t="shared" si="297"/>
        <v/>
      </c>
      <c r="L2379" s="21" t="str">
        <f>IF($S2379="","",IF($G2379&lt;YEAR($F2379),0,$H2379*SUMIFS(Utbytter!$D$6:$D$1005,Utbytter!$A$6:$A$1005,$E2379,Utbytter!$B$6:$B$1005,"&gt;="&amp;$K2379,Utbytter!$B$6:$B$1005,"&lt;="&amp;DATE($G2379,12,31))))</f>
        <v/>
      </c>
      <c r="M2379" s="21" t="str">
        <f t="shared" si="303"/>
        <v/>
      </c>
      <c r="N2379" s="21" t="str">
        <f t="shared" si="298"/>
        <v/>
      </c>
      <c r="O2379" s="21" t="str">
        <f t="shared" si="299"/>
        <v/>
      </c>
      <c r="P2379" s="21" t="str">
        <f t="shared" si="300"/>
        <v/>
      </c>
      <c r="Q2379" s="21" t="str">
        <f t="shared" si="301"/>
        <v/>
      </c>
      <c r="R2379" s="21" t="str">
        <f t="shared" si="302"/>
        <v/>
      </c>
      <c r="S2379" s="7" t="str">
        <f>IF(ROW()-5&lt;=Kontroll!$B$8,1,"")</f>
        <v/>
      </c>
    </row>
    <row r="2380" spans="1:19" x14ac:dyDescent="0.2">
      <c r="A2380" s="7" t="str">
        <f t="shared" si="296"/>
        <v/>
      </c>
      <c r="B2380" s="7" t="str">
        <f>IF($S2380="","",INT(($A2380-1)/Kontroll!$B$6)+1)</f>
        <v/>
      </c>
      <c r="C2380" s="7" t="str">
        <f>IF($S2380="","",MOD($A2380-1,Kontroll!$B$6)+1)</f>
        <v/>
      </c>
      <c r="D2380" s="15" t="str">
        <f>IF($S2380="","",INDEX(Transjer!$A$6:$A$125,$B2380))</f>
        <v/>
      </c>
      <c r="E2380" s="15" t="str">
        <f>IF($S2380="","",INDEX(Transjer!$B$6:$B$125,$B2380))</f>
        <v/>
      </c>
      <c r="F2380" s="16" t="str">
        <f>IF($S2380="","",INDEX(Transjer!$C$6:$C$125,$B2380))</f>
        <v/>
      </c>
      <c r="G2380" s="17" t="str">
        <f>IF($S2380="","",INDEX(Skjermingsrenter!$A$6:$A$35,$C2380))</f>
        <v/>
      </c>
      <c r="H2380" s="18" t="str">
        <f>IF($S2380="","",INDEX(Transjer!$D$6:$D$125,$B2380))</f>
        <v/>
      </c>
      <c r="I2380" s="18" t="str">
        <f>IF($S2380="","",INDEX(Transjer!$E$6:$E$125,$B2380))</f>
        <v/>
      </c>
      <c r="J2380" s="19" t="str">
        <f>IF($S2380="","",INDEX(Skjermingsrenter!$B$6:$B$35,$C2380))</f>
        <v/>
      </c>
      <c r="K2380" s="20" t="str">
        <f t="shared" si="297"/>
        <v/>
      </c>
      <c r="L2380" s="21" t="str">
        <f>IF($S2380="","",IF($G2380&lt;YEAR($F2380),0,$H2380*SUMIFS(Utbytter!$D$6:$D$1005,Utbytter!$A$6:$A$1005,$E2380,Utbytter!$B$6:$B$1005,"&gt;="&amp;$K2380,Utbytter!$B$6:$B$1005,"&lt;="&amp;DATE($G2380,12,31))))</f>
        <v/>
      </c>
      <c r="M2380" s="21" t="str">
        <f t="shared" si="303"/>
        <v/>
      </c>
      <c r="N2380" s="21" t="str">
        <f t="shared" si="298"/>
        <v/>
      </c>
      <c r="O2380" s="21" t="str">
        <f t="shared" si="299"/>
        <v/>
      </c>
      <c r="P2380" s="21" t="str">
        <f t="shared" si="300"/>
        <v/>
      </c>
      <c r="Q2380" s="21" t="str">
        <f t="shared" si="301"/>
        <v/>
      </c>
      <c r="R2380" s="21" t="str">
        <f t="shared" si="302"/>
        <v/>
      </c>
      <c r="S2380" s="7" t="str">
        <f>IF(ROW()-5&lt;=Kontroll!$B$8,1,"")</f>
        <v/>
      </c>
    </row>
    <row r="2381" spans="1:19" x14ac:dyDescent="0.2">
      <c r="A2381" s="7" t="str">
        <f t="shared" si="296"/>
        <v/>
      </c>
      <c r="B2381" s="7" t="str">
        <f>IF($S2381="","",INT(($A2381-1)/Kontroll!$B$6)+1)</f>
        <v/>
      </c>
      <c r="C2381" s="7" t="str">
        <f>IF($S2381="","",MOD($A2381-1,Kontroll!$B$6)+1)</f>
        <v/>
      </c>
      <c r="D2381" s="15" t="str">
        <f>IF($S2381="","",INDEX(Transjer!$A$6:$A$125,$B2381))</f>
        <v/>
      </c>
      <c r="E2381" s="15" t="str">
        <f>IF($S2381="","",INDEX(Transjer!$B$6:$B$125,$B2381))</f>
        <v/>
      </c>
      <c r="F2381" s="16" t="str">
        <f>IF($S2381="","",INDEX(Transjer!$C$6:$C$125,$B2381))</f>
        <v/>
      </c>
      <c r="G2381" s="17" t="str">
        <f>IF($S2381="","",INDEX(Skjermingsrenter!$A$6:$A$35,$C2381))</f>
        <v/>
      </c>
      <c r="H2381" s="18" t="str">
        <f>IF($S2381="","",INDEX(Transjer!$D$6:$D$125,$B2381))</f>
        <v/>
      </c>
      <c r="I2381" s="18" t="str">
        <f>IF($S2381="","",INDEX(Transjer!$E$6:$E$125,$B2381))</f>
        <v/>
      </c>
      <c r="J2381" s="19" t="str">
        <f>IF($S2381="","",INDEX(Skjermingsrenter!$B$6:$B$35,$C2381))</f>
        <v/>
      </c>
      <c r="K2381" s="20" t="str">
        <f t="shared" si="297"/>
        <v/>
      </c>
      <c r="L2381" s="21" t="str">
        <f>IF($S2381="","",IF($G2381&lt;YEAR($F2381),0,$H2381*SUMIFS(Utbytter!$D$6:$D$1005,Utbytter!$A$6:$A$1005,$E2381,Utbytter!$B$6:$B$1005,"&gt;="&amp;$K2381,Utbytter!$B$6:$B$1005,"&lt;="&amp;DATE($G2381,12,31))))</f>
        <v/>
      </c>
      <c r="M2381" s="21" t="str">
        <f t="shared" si="303"/>
        <v/>
      </c>
      <c r="N2381" s="21" t="str">
        <f t="shared" si="298"/>
        <v/>
      </c>
      <c r="O2381" s="21" t="str">
        <f t="shared" si="299"/>
        <v/>
      </c>
      <c r="P2381" s="21" t="str">
        <f t="shared" si="300"/>
        <v/>
      </c>
      <c r="Q2381" s="21" t="str">
        <f t="shared" si="301"/>
        <v/>
      </c>
      <c r="R2381" s="21" t="str">
        <f t="shared" si="302"/>
        <v/>
      </c>
      <c r="S2381" s="7" t="str">
        <f>IF(ROW()-5&lt;=Kontroll!$B$8,1,"")</f>
        <v/>
      </c>
    </row>
    <row r="2382" spans="1:19" x14ac:dyDescent="0.2">
      <c r="A2382" s="7" t="str">
        <f t="shared" si="296"/>
        <v/>
      </c>
      <c r="B2382" s="7" t="str">
        <f>IF($S2382="","",INT(($A2382-1)/Kontroll!$B$6)+1)</f>
        <v/>
      </c>
      <c r="C2382" s="7" t="str">
        <f>IF($S2382="","",MOD($A2382-1,Kontroll!$B$6)+1)</f>
        <v/>
      </c>
      <c r="D2382" s="15" t="str">
        <f>IF($S2382="","",INDEX(Transjer!$A$6:$A$125,$B2382))</f>
        <v/>
      </c>
      <c r="E2382" s="15" t="str">
        <f>IF($S2382="","",INDEX(Transjer!$B$6:$B$125,$B2382))</f>
        <v/>
      </c>
      <c r="F2382" s="16" t="str">
        <f>IF($S2382="","",INDEX(Transjer!$C$6:$C$125,$B2382))</f>
        <v/>
      </c>
      <c r="G2382" s="17" t="str">
        <f>IF($S2382="","",INDEX(Skjermingsrenter!$A$6:$A$35,$C2382))</f>
        <v/>
      </c>
      <c r="H2382" s="18" t="str">
        <f>IF($S2382="","",INDEX(Transjer!$D$6:$D$125,$B2382))</f>
        <v/>
      </c>
      <c r="I2382" s="18" t="str">
        <f>IF($S2382="","",INDEX(Transjer!$E$6:$E$125,$B2382))</f>
        <v/>
      </c>
      <c r="J2382" s="19" t="str">
        <f>IF($S2382="","",INDEX(Skjermingsrenter!$B$6:$B$35,$C2382))</f>
        <v/>
      </c>
      <c r="K2382" s="20" t="str">
        <f t="shared" si="297"/>
        <v/>
      </c>
      <c r="L2382" s="21" t="str">
        <f>IF($S2382="","",IF($G2382&lt;YEAR($F2382),0,$H2382*SUMIFS(Utbytter!$D$6:$D$1005,Utbytter!$A$6:$A$1005,$E2382,Utbytter!$B$6:$B$1005,"&gt;="&amp;$K2382,Utbytter!$B$6:$B$1005,"&lt;="&amp;DATE($G2382,12,31))))</f>
        <v/>
      </c>
      <c r="M2382" s="21" t="str">
        <f t="shared" si="303"/>
        <v/>
      </c>
      <c r="N2382" s="21" t="str">
        <f t="shared" si="298"/>
        <v/>
      </c>
      <c r="O2382" s="21" t="str">
        <f t="shared" si="299"/>
        <v/>
      </c>
      <c r="P2382" s="21" t="str">
        <f t="shared" si="300"/>
        <v/>
      </c>
      <c r="Q2382" s="21" t="str">
        <f t="shared" si="301"/>
        <v/>
      </c>
      <c r="R2382" s="21" t="str">
        <f t="shared" si="302"/>
        <v/>
      </c>
      <c r="S2382" s="7" t="str">
        <f>IF(ROW()-5&lt;=Kontroll!$B$8,1,"")</f>
        <v/>
      </c>
    </row>
    <row r="2383" spans="1:19" x14ac:dyDescent="0.2">
      <c r="A2383" s="7" t="str">
        <f t="shared" si="296"/>
        <v/>
      </c>
      <c r="B2383" s="7" t="str">
        <f>IF($S2383="","",INT(($A2383-1)/Kontroll!$B$6)+1)</f>
        <v/>
      </c>
      <c r="C2383" s="7" t="str">
        <f>IF($S2383="","",MOD($A2383-1,Kontroll!$B$6)+1)</f>
        <v/>
      </c>
      <c r="D2383" s="15" t="str">
        <f>IF($S2383="","",INDEX(Transjer!$A$6:$A$125,$B2383))</f>
        <v/>
      </c>
      <c r="E2383" s="15" t="str">
        <f>IF($S2383="","",INDEX(Transjer!$B$6:$B$125,$B2383))</f>
        <v/>
      </c>
      <c r="F2383" s="16" t="str">
        <f>IF($S2383="","",INDEX(Transjer!$C$6:$C$125,$B2383))</f>
        <v/>
      </c>
      <c r="G2383" s="17" t="str">
        <f>IF($S2383="","",INDEX(Skjermingsrenter!$A$6:$A$35,$C2383))</f>
        <v/>
      </c>
      <c r="H2383" s="18" t="str">
        <f>IF($S2383="","",INDEX(Transjer!$D$6:$D$125,$B2383))</f>
        <v/>
      </c>
      <c r="I2383" s="18" t="str">
        <f>IF($S2383="","",INDEX(Transjer!$E$6:$E$125,$B2383))</f>
        <v/>
      </c>
      <c r="J2383" s="19" t="str">
        <f>IF($S2383="","",INDEX(Skjermingsrenter!$B$6:$B$35,$C2383))</f>
        <v/>
      </c>
      <c r="K2383" s="20" t="str">
        <f t="shared" si="297"/>
        <v/>
      </c>
      <c r="L2383" s="21" t="str">
        <f>IF($S2383="","",IF($G2383&lt;YEAR($F2383),0,$H2383*SUMIFS(Utbytter!$D$6:$D$1005,Utbytter!$A$6:$A$1005,$E2383,Utbytter!$B$6:$B$1005,"&gt;="&amp;$K2383,Utbytter!$B$6:$B$1005,"&lt;="&amp;DATE($G2383,12,31))))</f>
        <v/>
      </c>
      <c r="M2383" s="21" t="str">
        <f t="shared" si="303"/>
        <v/>
      </c>
      <c r="N2383" s="21" t="str">
        <f t="shared" si="298"/>
        <v/>
      </c>
      <c r="O2383" s="21" t="str">
        <f t="shared" si="299"/>
        <v/>
      </c>
      <c r="P2383" s="21" t="str">
        <f t="shared" si="300"/>
        <v/>
      </c>
      <c r="Q2383" s="21" t="str">
        <f t="shared" si="301"/>
        <v/>
      </c>
      <c r="R2383" s="21" t="str">
        <f t="shared" si="302"/>
        <v/>
      </c>
      <c r="S2383" s="7" t="str">
        <f>IF(ROW()-5&lt;=Kontroll!$B$8,1,"")</f>
        <v/>
      </c>
    </row>
    <row r="2384" spans="1:19" x14ac:dyDescent="0.2">
      <c r="A2384" s="7" t="str">
        <f t="shared" si="296"/>
        <v/>
      </c>
      <c r="B2384" s="7" t="str">
        <f>IF($S2384="","",INT(($A2384-1)/Kontroll!$B$6)+1)</f>
        <v/>
      </c>
      <c r="C2384" s="7" t="str">
        <f>IF($S2384="","",MOD($A2384-1,Kontroll!$B$6)+1)</f>
        <v/>
      </c>
      <c r="D2384" s="15" t="str">
        <f>IF($S2384="","",INDEX(Transjer!$A$6:$A$125,$B2384))</f>
        <v/>
      </c>
      <c r="E2384" s="15" t="str">
        <f>IF($S2384="","",INDEX(Transjer!$B$6:$B$125,$B2384))</f>
        <v/>
      </c>
      <c r="F2384" s="16" t="str">
        <f>IF($S2384="","",INDEX(Transjer!$C$6:$C$125,$B2384))</f>
        <v/>
      </c>
      <c r="G2384" s="17" t="str">
        <f>IF($S2384="","",INDEX(Skjermingsrenter!$A$6:$A$35,$C2384))</f>
        <v/>
      </c>
      <c r="H2384" s="18" t="str">
        <f>IF($S2384="","",INDEX(Transjer!$D$6:$D$125,$B2384))</f>
        <v/>
      </c>
      <c r="I2384" s="18" t="str">
        <f>IF($S2384="","",INDEX(Transjer!$E$6:$E$125,$B2384))</f>
        <v/>
      </c>
      <c r="J2384" s="19" t="str">
        <f>IF($S2384="","",INDEX(Skjermingsrenter!$B$6:$B$35,$C2384))</f>
        <v/>
      </c>
      <c r="K2384" s="20" t="str">
        <f t="shared" si="297"/>
        <v/>
      </c>
      <c r="L2384" s="21" t="str">
        <f>IF($S2384="","",IF($G2384&lt;YEAR($F2384),0,$H2384*SUMIFS(Utbytter!$D$6:$D$1005,Utbytter!$A$6:$A$1005,$E2384,Utbytter!$B$6:$B$1005,"&gt;="&amp;$K2384,Utbytter!$B$6:$B$1005,"&lt;="&amp;DATE($G2384,12,31))))</f>
        <v/>
      </c>
      <c r="M2384" s="21" t="str">
        <f t="shared" si="303"/>
        <v/>
      </c>
      <c r="N2384" s="21" t="str">
        <f t="shared" si="298"/>
        <v/>
      </c>
      <c r="O2384" s="21" t="str">
        <f t="shared" si="299"/>
        <v/>
      </c>
      <c r="P2384" s="21" t="str">
        <f t="shared" si="300"/>
        <v/>
      </c>
      <c r="Q2384" s="21" t="str">
        <f t="shared" si="301"/>
        <v/>
      </c>
      <c r="R2384" s="21" t="str">
        <f t="shared" si="302"/>
        <v/>
      </c>
      <c r="S2384" s="7" t="str">
        <f>IF(ROW()-5&lt;=Kontroll!$B$8,1,"")</f>
        <v/>
      </c>
    </row>
    <row r="2385" spans="1:19" x14ac:dyDescent="0.2">
      <c r="A2385" s="7" t="str">
        <f t="shared" si="296"/>
        <v/>
      </c>
      <c r="B2385" s="7" t="str">
        <f>IF($S2385="","",INT(($A2385-1)/Kontroll!$B$6)+1)</f>
        <v/>
      </c>
      <c r="C2385" s="7" t="str">
        <f>IF($S2385="","",MOD($A2385-1,Kontroll!$B$6)+1)</f>
        <v/>
      </c>
      <c r="D2385" s="15" t="str">
        <f>IF($S2385="","",INDEX(Transjer!$A$6:$A$125,$B2385))</f>
        <v/>
      </c>
      <c r="E2385" s="15" t="str">
        <f>IF($S2385="","",INDEX(Transjer!$B$6:$B$125,$B2385))</f>
        <v/>
      </c>
      <c r="F2385" s="16" t="str">
        <f>IF($S2385="","",INDEX(Transjer!$C$6:$C$125,$B2385))</f>
        <v/>
      </c>
      <c r="G2385" s="17" t="str">
        <f>IF($S2385="","",INDEX(Skjermingsrenter!$A$6:$A$35,$C2385))</f>
        <v/>
      </c>
      <c r="H2385" s="18" t="str">
        <f>IF($S2385="","",INDEX(Transjer!$D$6:$D$125,$B2385))</f>
        <v/>
      </c>
      <c r="I2385" s="18" t="str">
        <f>IF($S2385="","",INDEX(Transjer!$E$6:$E$125,$B2385))</f>
        <v/>
      </c>
      <c r="J2385" s="19" t="str">
        <f>IF($S2385="","",INDEX(Skjermingsrenter!$B$6:$B$35,$C2385))</f>
        <v/>
      </c>
      <c r="K2385" s="20" t="str">
        <f t="shared" si="297"/>
        <v/>
      </c>
      <c r="L2385" s="21" t="str">
        <f>IF($S2385="","",IF($G2385&lt;YEAR($F2385),0,$H2385*SUMIFS(Utbytter!$D$6:$D$1005,Utbytter!$A$6:$A$1005,$E2385,Utbytter!$B$6:$B$1005,"&gt;="&amp;$K2385,Utbytter!$B$6:$B$1005,"&lt;="&amp;DATE($G2385,12,31))))</f>
        <v/>
      </c>
      <c r="M2385" s="21" t="str">
        <f t="shared" si="303"/>
        <v/>
      </c>
      <c r="N2385" s="21" t="str">
        <f t="shared" si="298"/>
        <v/>
      </c>
      <c r="O2385" s="21" t="str">
        <f t="shared" si="299"/>
        <v/>
      </c>
      <c r="P2385" s="21" t="str">
        <f t="shared" si="300"/>
        <v/>
      </c>
      <c r="Q2385" s="21" t="str">
        <f t="shared" si="301"/>
        <v/>
      </c>
      <c r="R2385" s="21" t="str">
        <f t="shared" si="302"/>
        <v/>
      </c>
      <c r="S2385" s="7" t="str">
        <f>IF(ROW()-5&lt;=Kontroll!$B$8,1,"")</f>
        <v/>
      </c>
    </row>
    <row r="2386" spans="1:19" x14ac:dyDescent="0.2">
      <c r="A2386" s="7" t="str">
        <f t="shared" si="296"/>
        <v/>
      </c>
      <c r="B2386" s="7" t="str">
        <f>IF($S2386="","",INT(($A2386-1)/Kontroll!$B$6)+1)</f>
        <v/>
      </c>
      <c r="C2386" s="7" t="str">
        <f>IF($S2386="","",MOD($A2386-1,Kontroll!$B$6)+1)</f>
        <v/>
      </c>
      <c r="D2386" s="15" t="str">
        <f>IF($S2386="","",INDEX(Transjer!$A$6:$A$125,$B2386))</f>
        <v/>
      </c>
      <c r="E2386" s="15" t="str">
        <f>IF($S2386="","",INDEX(Transjer!$B$6:$B$125,$B2386))</f>
        <v/>
      </c>
      <c r="F2386" s="16" t="str">
        <f>IF($S2386="","",INDEX(Transjer!$C$6:$C$125,$B2386))</f>
        <v/>
      </c>
      <c r="G2386" s="17" t="str">
        <f>IF($S2386="","",INDEX(Skjermingsrenter!$A$6:$A$35,$C2386))</f>
        <v/>
      </c>
      <c r="H2386" s="18" t="str">
        <f>IF($S2386="","",INDEX(Transjer!$D$6:$D$125,$B2386))</f>
        <v/>
      </c>
      <c r="I2386" s="18" t="str">
        <f>IF($S2386="","",INDEX(Transjer!$E$6:$E$125,$B2386))</f>
        <v/>
      </c>
      <c r="J2386" s="19" t="str">
        <f>IF($S2386="","",INDEX(Skjermingsrenter!$B$6:$B$35,$C2386))</f>
        <v/>
      </c>
      <c r="K2386" s="20" t="str">
        <f t="shared" si="297"/>
        <v/>
      </c>
      <c r="L2386" s="21" t="str">
        <f>IF($S2386="","",IF($G2386&lt;YEAR($F2386),0,$H2386*SUMIFS(Utbytter!$D$6:$D$1005,Utbytter!$A$6:$A$1005,$E2386,Utbytter!$B$6:$B$1005,"&gt;="&amp;$K2386,Utbytter!$B$6:$B$1005,"&lt;="&amp;DATE($G2386,12,31))))</f>
        <v/>
      </c>
      <c r="M2386" s="21" t="str">
        <f t="shared" si="303"/>
        <v/>
      </c>
      <c r="N2386" s="21" t="str">
        <f t="shared" si="298"/>
        <v/>
      </c>
      <c r="O2386" s="21" t="str">
        <f t="shared" si="299"/>
        <v/>
      </c>
      <c r="P2386" s="21" t="str">
        <f t="shared" si="300"/>
        <v/>
      </c>
      <c r="Q2386" s="21" t="str">
        <f t="shared" si="301"/>
        <v/>
      </c>
      <c r="R2386" s="21" t="str">
        <f t="shared" si="302"/>
        <v/>
      </c>
      <c r="S2386" s="7" t="str">
        <f>IF(ROW()-5&lt;=Kontroll!$B$8,1,"")</f>
        <v/>
      </c>
    </row>
    <row r="2387" spans="1:19" x14ac:dyDescent="0.2">
      <c r="A2387" s="7" t="str">
        <f t="shared" si="296"/>
        <v/>
      </c>
      <c r="B2387" s="7" t="str">
        <f>IF($S2387="","",INT(($A2387-1)/Kontroll!$B$6)+1)</f>
        <v/>
      </c>
      <c r="C2387" s="7" t="str">
        <f>IF($S2387="","",MOD($A2387-1,Kontroll!$B$6)+1)</f>
        <v/>
      </c>
      <c r="D2387" s="15" t="str">
        <f>IF($S2387="","",INDEX(Transjer!$A$6:$A$125,$B2387))</f>
        <v/>
      </c>
      <c r="E2387" s="15" t="str">
        <f>IF($S2387="","",INDEX(Transjer!$B$6:$B$125,$B2387))</f>
        <v/>
      </c>
      <c r="F2387" s="16" t="str">
        <f>IF($S2387="","",INDEX(Transjer!$C$6:$C$125,$B2387))</f>
        <v/>
      </c>
      <c r="G2387" s="17" t="str">
        <f>IF($S2387="","",INDEX(Skjermingsrenter!$A$6:$A$35,$C2387))</f>
        <v/>
      </c>
      <c r="H2387" s="18" t="str">
        <f>IF($S2387="","",INDEX(Transjer!$D$6:$D$125,$B2387))</f>
        <v/>
      </c>
      <c r="I2387" s="18" t="str">
        <f>IF($S2387="","",INDEX(Transjer!$E$6:$E$125,$B2387))</f>
        <v/>
      </c>
      <c r="J2387" s="19" t="str">
        <f>IF($S2387="","",INDEX(Skjermingsrenter!$B$6:$B$35,$C2387))</f>
        <v/>
      </c>
      <c r="K2387" s="20" t="str">
        <f t="shared" si="297"/>
        <v/>
      </c>
      <c r="L2387" s="21" t="str">
        <f>IF($S2387="","",IF($G2387&lt;YEAR($F2387),0,$H2387*SUMIFS(Utbytter!$D$6:$D$1005,Utbytter!$A$6:$A$1005,$E2387,Utbytter!$B$6:$B$1005,"&gt;="&amp;$K2387,Utbytter!$B$6:$B$1005,"&lt;="&amp;DATE($G2387,12,31))))</f>
        <v/>
      </c>
      <c r="M2387" s="21" t="str">
        <f t="shared" si="303"/>
        <v/>
      </c>
      <c r="N2387" s="21" t="str">
        <f t="shared" si="298"/>
        <v/>
      </c>
      <c r="O2387" s="21" t="str">
        <f t="shared" si="299"/>
        <v/>
      </c>
      <c r="P2387" s="21" t="str">
        <f t="shared" si="300"/>
        <v/>
      </c>
      <c r="Q2387" s="21" t="str">
        <f t="shared" si="301"/>
        <v/>
      </c>
      <c r="R2387" s="21" t="str">
        <f t="shared" si="302"/>
        <v/>
      </c>
      <c r="S2387" s="7" t="str">
        <f>IF(ROW()-5&lt;=Kontroll!$B$8,1,"")</f>
        <v/>
      </c>
    </row>
    <row r="2388" spans="1:19" x14ac:dyDescent="0.2">
      <c r="A2388" s="7" t="str">
        <f t="shared" si="296"/>
        <v/>
      </c>
      <c r="B2388" s="7" t="str">
        <f>IF($S2388="","",INT(($A2388-1)/Kontroll!$B$6)+1)</f>
        <v/>
      </c>
      <c r="C2388" s="7" t="str">
        <f>IF($S2388="","",MOD($A2388-1,Kontroll!$B$6)+1)</f>
        <v/>
      </c>
      <c r="D2388" s="15" t="str">
        <f>IF($S2388="","",INDEX(Transjer!$A$6:$A$125,$B2388))</f>
        <v/>
      </c>
      <c r="E2388" s="15" t="str">
        <f>IF($S2388="","",INDEX(Transjer!$B$6:$B$125,$B2388))</f>
        <v/>
      </c>
      <c r="F2388" s="16" t="str">
        <f>IF($S2388="","",INDEX(Transjer!$C$6:$C$125,$B2388))</f>
        <v/>
      </c>
      <c r="G2388" s="17" t="str">
        <f>IF($S2388="","",INDEX(Skjermingsrenter!$A$6:$A$35,$C2388))</f>
        <v/>
      </c>
      <c r="H2388" s="18" t="str">
        <f>IF($S2388="","",INDEX(Transjer!$D$6:$D$125,$B2388))</f>
        <v/>
      </c>
      <c r="I2388" s="18" t="str">
        <f>IF($S2388="","",INDEX(Transjer!$E$6:$E$125,$B2388))</f>
        <v/>
      </c>
      <c r="J2388" s="19" t="str">
        <f>IF($S2388="","",INDEX(Skjermingsrenter!$B$6:$B$35,$C2388))</f>
        <v/>
      </c>
      <c r="K2388" s="20" t="str">
        <f t="shared" si="297"/>
        <v/>
      </c>
      <c r="L2388" s="21" t="str">
        <f>IF($S2388="","",IF($G2388&lt;YEAR($F2388),0,$H2388*SUMIFS(Utbytter!$D$6:$D$1005,Utbytter!$A$6:$A$1005,$E2388,Utbytter!$B$6:$B$1005,"&gt;="&amp;$K2388,Utbytter!$B$6:$B$1005,"&lt;="&amp;DATE($G2388,12,31))))</f>
        <v/>
      </c>
      <c r="M2388" s="21" t="str">
        <f t="shared" si="303"/>
        <v/>
      </c>
      <c r="N2388" s="21" t="str">
        <f t="shared" si="298"/>
        <v/>
      </c>
      <c r="O2388" s="21" t="str">
        <f t="shared" si="299"/>
        <v/>
      </c>
      <c r="P2388" s="21" t="str">
        <f t="shared" si="300"/>
        <v/>
      </c>
      <c r="Q2388" s="21" t="str">
        <f t="shared" si="301"/>
        <v/>
      </c>
      <c r="R2388" s="21" t="str">
        <f t="shared" si="302"/>
        <v/>
      </c>
      <c r="S2388" s="7" t="str">
        <f>IF(ROW()-5&lt;=Kontroll!$B$8,1,"")</f>
        <v/>
      </c>
    </row>
    <row r="2389" spans="1:19" x14ac:dyDescent="0.2">
      <c r="A2389" s="7" t="str">
        <f t="shared" si="296"/>
        <v/>
      </c>
      <c r="B2389" s="7" t="str">
        <f>IF($S2389="","",INT(($A2389-1)/Kontroll!$B$6)+1)</f>
        <v/>
      </c>
      <c r="C2389" s="7" t="str">
        <f>IF($S2389="","",MOD($A2389-1,Kontroll!$B$6)+1)</f>
        <v/>
      </c>
      <c r="D2389" s="15" t="str">
        <f>IF($S2389="","",INDEX(Transjer!$A$6:$A$125,$B2389))</f>
        <v/>
      </c>
      <c r="E2389" s="15" t="str">
        <f>IF($S2389="","",INDEX(Transjer!$B$6:$B$125,$B2389))</f>
        <v/>
      </c>
      <c r="F2389" s="16" t="str">
        <f>IF($S2389="","",INDEX(Transjer!$C$6:$C$125,$B2389))</f>
        <v/>
      </c>
      <c r="G2389" s="17" t="str">
        <f>IF($S2389="","",INDEX(Skjermingsrenter!$A$6:$A$35,$C2389))</f>
        <v/>
      </c>
      <c r="H2389" s="18" t="str">
        <f>IF($S2389="","",INDEX(Transjer!$D$6:$D$125,$B2389))</f>
        <v/>
      </c>
      <c r="I2389" s="18" t="str">
        <f>IF($S2389="","",INDEX(Transjer!$E$6:$E$125,$B2389))</f>
        <v/>
      </c>
      <c r="J2389" s="19" t="str">
        <f>IF($S2389="","",INDEX(Skjermingsrenter!$B$6:$B$35,$C2389))</f>
        <v/>
      </c>
      <c r="K2389" s="20" t="str">
        <f t="shared" si="297"/>
        <v/>
      </c>
      <c r="L2389" s="21" t="str">
        <f>IF($S2389="","",IF($G2389&lt;YEAR($F2389),0,$H2389*SUMIFS(Utbytter!$D$6:$D$1005,Utbytter!$A$6:$A$1005,$E2389,Utbytter!$B$6:$B$1005,"&gt;="&amp;$K2389,Utbytter!$B$6:$B$1005,"&lt;="&amp;DATE($G2389,12,31))))</f>
        <v/>
      </c>
      <c r="M2389" s="21" t="str">
        <f t="shared" si="303"/>
        <v/>
      </c>
      <c r="N2389" s="21" t="str">
        <f t="shared" si="298"/>
        <v/>
      </c>
      <c r="O2389" s="21" t="str">
        <f t="shared" si="299"/>
        <v/>
      </c>
      <c r="P2389" s="21" t="str">
        <f t="shared" si="300"/>
        <v/>
      </c>
      <c r="Q2389" s="21" t="str">
        <f t="shared" si="301"/>
        <v/>
      </c>
      <c r="R2389" s="21" t="str">
        <f t="shared" si="302"/>
        <v/>
      </c>
      <c r="S2389" s="7" t="str">
        <f>IF(ROW()-5&lt;=Kontroll!$B$8,1,"")</f>
        <v/>
      </c>
    </row>
    <row r="2390" spans="1:19" x14ac:dyDescent="0.2">
      <c r="A2390" s="7" t="str">
        <f t="shared" si="296"/>
        <v/>
      </c>
      <c r="B2390" s="7" t="str">
        <f>IF($S2390="","",INT(($A2390-1)/Kontroll!$B$6)+1)</f>
        <v/>
      </c>
      <c r="C2390" s="7" t="str">
        <f>IF($S2390="","",MOD($A2390-1,Kontroll!$B$6)+1)</f>
        <v/>
      </c>
      <c r="D2390" s="15" t="str">
        <f>IF($S2390="","",INDEX(Transjer!$A$6:$A$125,$B2390))</f>
        <v/>
      </c>
      <c r="E2390" s="15" t="str">
        <f>IF($S2390="","",INDEX(Transjer!$B$6:$B$125,$B2390))</f>
        <v/>
      </c>
      <c r="F2390" s="16" t="str">
        <f>IF($S2390="","",INDEX(Transjer!$C$6:$C$125,$B2390))</f>
        <v/>
      </c>
      <c r="G2390" s="17" t="str">
        <f>IF($S2390="","",INDEX(Skjermingsrenter!$A$6:$A$35,$C2390))</f>
        <v/>
      </c>
      <c r="H2390" s="18" t="str">
        <f>IF($S2390="","",INDEX(Transjer!$D$6:$D$125,$B2390))</f>
        <v/>
      </c>
      <c r="I2390" s="18" t="str">
        <f>IF($S2390="","",INDEX(Transjer!$E$6:$E$125,$B2390))</f>
        <v/>
      </c>
      <c r="J2390" s="19" t="str">
        <f>IF($S2390="","",INDEX(Skjermingsrenter!$B$6:$B$35,$C2390))</f>
        <v/>
      </c>
      <c r="K2390" s="20" t="str">
        <f t="shared" si="297"/>
        <v/>
      </c>
      <c r="L2390" s="21" t="str">
        <f>IF($S2390="","",IF($G2390&lt;YEAR($F2390),0,$H2390*SUMIFS(Utbytter!$D$6:$D$1005,Utbytter!$A$6:$A$1005,$E2390,Utbytter!$B$6:$B$1005,"&gt;="&amp;$K2390,Utbytter!$B$6:$B$1005,"&lt;="&amp;DATE($G2390,12,31))))</f>
        <v/>
      </c>
      <c r="M2390" s="21" t="str">
        <f t="shared" si="303"/>
        <v/>
      </c>
      <c r="N2390" s="21" t="str">
        <f t="shared" si="298"/>
        <v/>
      </c>
      <c r="O2390" s="21" t="str">
        <f t="shared" si="299"/>
        <v/>
      </c>
      <c r="P2390" s="21" t="str">
        <f t="shared" si="300"/>
        <v/>
      </c>
      <c r="Q2390" s="21" t="str">
        <f t="shared" si="301"/>
        <v/>
      </c>
      <c r="R2390" s="21" t="str">
        <f t="shared" si="302"/>
        <v/>
      </c>
      <c r="S2390" s="7" t="str">
        <f>IF(ROW()-5&lt;=Kontroll!$B$8,1,"")</f>
        <v/>
      </c>
    </row>
    <row r="2391" spans="1:19" x14ac:dyDescent="0.2">
      <c r="A2391" s="7" t="str">
        <f t="shared" si="296"/>
        <v/>
      </c>
      <c r="B2391" s="7" t="str">
        <f>IF($S2391="","",INT(($A2391-1)/Kontroll!$B$6)+1)</f>
        <v/>
      </c>
      <c r="C2391" s="7" t="str">
        <f>IF($S2391="","",MOD($A2391-1,Kontroll!$B$6)+1)</f>
        <v/>
      </c>
      <c r="D2391" s="15" t="str">
        <f>IF($S2391="","",INDEX(Transjer!$A$6:$A$125,$B2391))</f>
        <v/>
      </c>
      <c r="E2391" s="15" t="str">
        <f>IF($S2391="","",INDEX(Transjer!$B$6:$B$125,$B2391))</f>
        <v/>
      </c>
      <c r="F2391" s="16" t="str">
        <f>IF($S2391="","",INDEX(Transjer!$C$6:$C$125,$B2391))</f>
        <v/>
      </c>
      <c r="G2391" s="17" t="str">
        <f>IF($S2391="","",INDEX(Skjermingsrenter!$A$6:$A$35,$C2391))</f>
        <v/>
      </c>
      <c r="H2391" s="18" t="str">
        <f>IF($S2391="","",INDEX(Transjer!$D$6:$D$125,$B2391))</f>
        <v/>
      </c>
      <c r="I2391" s="18" t="str">
        <f>IF($S2391="","",INDEX(Transjer!$E$6:$E$125,$B2391))</f>
        <v/>
      </c>
      <c r="J2391" s="19" t="str">
        <f>IF($S2391="","",INDEX(Skjermingsrenter!$B$6:$B$35,$C2391))</f>
        <v/>
      </c>
      <c r="K2391" s="20" t="str">
        <f t="shared" si="297"/>
        <v/>
      </c>
      <c r="L2391" s="21" t="str">
        <f>IF($S2391="","",IF($G2391&lt;YEAR($F2391),0,$H2391*SUMIFS(Utbytter!$D$6:$D$1005,Utbytter!$A$6:$A$1005,$E2391,Utbytter!$B$6:$B$1005,"&gt;="&amp;$K2391,Utbytter!$B$6:$B$1005,"&lt;="&amp;DATE($G2391,12,31))))</f>
        <v/>
      </c>
      <c r="M2391" s="21" t="str">
        <f t="shared" si="303"/>
        <v/>
      </c>
      <c r="N2391" s="21" t="str">
        <f t="shared" si="298"/>
        <v/>
      </c>
      <c r="O2391" s="21" t="str">
        <f t="shared" si="299"/>
        <v/>
      </c>
      <c r="P2391" s="21" t="str">
        <f t="shared" si="300"/>
        <v/>
      </c>
      <c r="Q2391" s="21" t="str">
        <f t="shared" si="301"/>
        <v/>
      </c>
      <c r="R2391" s="21" t="str">
        <f t="shared" si="302"/>
        <v/>
      </c>
      <c r="S2391" s="7" t="str">
        <f>IF(ROW()-5&lt;=Kontroll!$B$8,1,"")</f>
        <v/>
      </c>
    </row>
    <row r="2392" spans="1:19" x14ac:dyDescent="0.2">
      <c r="A2392" s="7" t="str">
        <f t="shared" si="296"/>
        <v/>
      </c>
      <c r="B2392" s="7" t="str">
        <f>IF($S2392="","",INT(($A2392-1)/Kontroll!$B$6)+1)</f>
        <v/>
      </c>
      <c r="C2392" s="7" t="str">
        <f>IF($S2392="","",MOD($A2392-1,Kontroll!$B$6)+1)</f>
        <v/>
      </c>
      <c r="D2392" s="15" t="str">
        <f>IF($S2392="","",INDEX(Transjer!$A$6:$A$125,$B2392))</f>
        <v/>
      </c>
      <c r="E2392" s="15" t="str">
        <f>IF($S2392="","",INDEX(Transjer!$B$6:$B$125,$B2392))</f>
        <v/>
      </c>
      <c r="F2392" s="16" t="str">
        <f>IF($S2392="","",INDEX(Transjer!$C$6:$C$125,$B2392))</f>
        <v/>
      </c>
      <c r="G2392" s="17" t="str">
        <f>IF($S2392="","",INDEX(Skjermingsrenter!$A$6:$A$35,$C2392))</f>
        <v/>
      </c>
      <c r="H2392" s="18" t="str">
        <f>IF($S2392="","",INDEX(Transjer!$D$6:$D$125,$B2392))</f>
        <v/>
      </c>
      <c r="I2392" s="18" t="str">
        <f>IF($S2392="","",INDEX(Transjer!$E$6:$E$125,$B2392))</f>
        <v/>
      </c>
      <c r="J2392" s="19" t="str">
        <f>IF($S2392="","",INDEX(Skjermingsrenter!$B$6:$B$35,$C2392))</f>
        <v/>
      </c>
      <c r="K2392" s="20" t="str">
        <f t="shared" si="297"/>
        <v/>
      </c>
      <c r="L2392" s="21" t="str">
        <f>IF($S2392="","",IF($G2392&lt;YEAR($F2392),0,$H2392*SUMIFS(Utbytter!$D$6:$D$1005,Utbytter!$A$6:$A$1005,$E2392,Utbytter!$B$6:$B$1005,"&gt;="&amp;$K2392,Utbytter!$B$6:$B$1005,"&lt;="&amp;DATE($G2392,12,31))))</f>
        <v/>
      </c>
      <c r="M2392" s="21" t="str">
        <f t="shared" si="303"/>
        <v/>
      </c>
      <c r="N2392" s="21" t="str">
        <f t="shared" si="298"/>
        <v/>
      </c>
      <c r="O2392" s="21" t="str">
        <f t="shared" si="299"/>
        <v/>
      </c>
      <c r="P2392" s="21" t="str">
        <f t="shared" si="300"/>
        <v/>
      </c>
      <c r="Q2392" s="21" t="str">
        <f t="shared" si="301"/>
        <v/>
      </c>
      <c r="R2392" s="21" t="str">
        <f t="shared" si="302"/>
        <v/>
      </c>
      <c r="S2392" s="7" t="str">
        <f>IF(ROW()-5&lt;=Kontroll!$B$8,1,"")</f>
        <v/>
      </c>
    </row>
    <row r="2393" spans="1:19" x14ac:dyDescent="0.2">
      <c r="A2393" s="7" t="str">
        <f t="shared" si="296"/>
        <v/>
      </c>
      <c r="B2393" s="7" t="str">
        <f>IF($S2393="","",INT(($A2393-1)/Kontroll!$B$6)+1)</f>
        <v/>
      </c>
      <c r="C2393" s="7" t="str">
        <f>IF($S2393="","",MOD($A2393-1,Kontroll!$B$6)+1)</f>
        <v/>
      </c>
      <c r="D2393" s="15" t="str">
        <f>IF($S2393="","",INDEX(Transjer!$A$6:$A$125,$B2393))</f>
        <v/>
      </c>
      <c r="E2393" s="15" t="str">
        <f>IF($S2393="","",INDEX(Transjer!$B$6:$B$125,$B2393))</f>
        <v/>
      </c>
      <c r="F2393" s="16" t="str">
        <f>IF($S2393="","",INDEX(Transjer!$C$6:$C$125,$B2393))</f>
        <v/>
      </c>
      <c r="G2393" s="17" t="str">
        <f>IF($S2393="","",INDEX(Skjermingsrenter!$A$6:$A$35,$C2393))</f>
        <v/>
      </c>
      <c r="H2393" s="18" t="str">
        <f>IF($S2393="","",INDEX(Transjer!$D$6:$D$125,$B2393))</f>
        <v/>
      </c>
      <c r="I2393" s="18" t="str">
        <f>IF($S2393="","",INDEX(Transjer!$E$6:$E$125,$B2393))</f>
        <v/>
      </c>
      <c r="J2393" s="19" t="str">
        <f>IF($S2393="","",INDEX(Skjermingsrenter!$B$6:$B$35,$C2393))</f>
        <v/>
      </c>
      <c r="K2393" s="20" t="str">
        <f t="shared" si="297"/>
        <v/>
      </c>
      <c r="L2393" s="21" t="str">
        <f>IF($S2393="","",IF($G2393&lt;YEAR($F2393),0,$H2393*SUMIFS(Utbytter!$D$6:$D$1005,Utbytter!$A$6:$A$1005,$E2393,Utbytter!$B$6:$B$1005,"&gt;="&amp;$K2393,Utbytter!$B$6:$B$1005,"&lt;="&amp;DATE($G2393,12,31))))</f>
        <v/>
      </c>
      <c r="M2393" s="21" t="str">
        <f t="shared" si="303"/>
        <v/>
      </c>
      <c r="N2393" s="21" t="str">
        <f t="shared" si="298"/>
        <v/>
      </c>
      <c r="O2393" s="21" t="str">
        <f t="shared" si="299"/>
        <v/>
      </c>
      <c r="P2393" s="21" t="str">
        <f t="shared" si="300"/>
        <v/>
      </c>
      <c r="Q2393" s="21" t="str">
        <f t="shared" si="301"/>
        <v/>
      </c>
      <c r="R2393" s="21" t="str">
        <f t="shared" si="302"/>
        <v/>
      </c>
      <c r="S2393" s="7" t="str">
        <f>IF(ROW()-5&lt;=Kontroll!$B$8,1,"")</f>
        <v/>
      </c>
    </row>
    <row r="2394" spans="1:19" x14ac:dyDescent="0.2">
      <c r="A2394" s="7" t="str">
        <f t="shared" si="296"/>
        <v/>
      </c>
      <c r="B2394" s="7" t="str">
        <f>IF($S2394="","",INT(($A2394-1)/Kontroll!$B$6)+1)</f>
        <v/>
      </c>
      <c r="C2394" s="7" t="str">
        <f>IF($S2394="","",MOD($A2394-1,Kontroll!$B$6)+1)</f>
        <v/>
      </c>
      <c r="D2394" s="15" t="str">
        <f>IF($S2394="","",INDEX(Transjer!$A$6:$A$125,$B2394))</f>
        <v/>
      </c>
      <c r="E2394" s="15" t="str">
        <f>IF($S2394="","",INDEX(Transjer!$B$6:$B$125,$B2394))</f>
        <v/>
      </c>
      <c r="F2394" s="16" t="str">
        <f>IF($S2394="","",INDEX(Transjer!$C$6:$C$125,$B2394))</f>
        <v/>
      </c>
      <c r="G2394" s="17" t="str">
        <f>IF($S2394="","",INDEX(Skjermingsrenter!$A$6:$A$35,$C2394))</f>
        <v/>
      </c>
      <c r="H2394" s="18" t="str">
        <f>IF($S2394="","",INDEX(Transjer!$D$6:$D$125,$B2394))</f>
        <v/>
      </c>
      <c r="I2394" s="18" t="str">
        <f>IF($S2394="","",INDEX(Transjer!$E$6:$E$125,$B2394))</f>
        <v/>
      </c>
      <c r="J2394" s="19" t="str">
        <f>IF($S2394="","",INDEX(Skjermingsrenter!$B$6:$B$35,$C2394))</f>
        <v/>
      </c>
      <c r="K2394" s="20" t="str">
        <f t="shared" si="297"/>
        <v/>
      </c>
      <c r="L2394" s="21" t="str">
        <f>IF($S2394="","",IF($G2394&lt;YEAR($F2394),0,$H2394*SUMIFS(Utbytter!$D$6:$D$1005,Utbytter!$A$6:$A$1005,$E2394,Utbytter!$B$6:$B$1005,"&gt;="&amp;$K2394,Utbytter!$B$6:$B$1005,"&lt;="&amp;DATE($G2394,12,31))))</f>
        <v/>
      </c>
      <c r="M2394" s="21" t="str">
        <f t="shared" si="303"/>
        <v/>
      </c>
      <c r="N2394" s="21" t="str">
        <f t="shared" si="298"/>
        <v/>
      </c>
      <c r="O2394" s="21" t="str">
        <f t="shared" si="299"/>
        <v/>
      </c>
      <c r="P2394" s="21" t="str">
        <f t="shared" si="300"/>
        <v/>
      </c>
      <c r="Q2394" s="21" t="str">
        <f t="shared" si="301"/>
        <v/>
      </c>
      <c r="R2394" s="21" t="str">
        <f t="shared" si="302"/>
        <v/>
      </c>
      <c r="S2394" s="7" t="str">
        <f>IF(ROW()-5&lt;=Kontroll!$B$8,1,"")</f>
        <v/>
      </c>
    </row>
    <row r="2395" spans="1:19" x14ac:dyDescent="0.2">
      <c r="A2395" s="7" t="str">
        <f t="shared" si="296"/>
        <v/>
      </c>
      <c r="B2395" s="7" t="str">
        <f>IF($S2395="","",INT(($A2395-1)/Kontroll!$B$6)+1)</f>
        <v/>
      </c>
      <c r="C2395" s="7" t="str">
        <f>IF($S2395="","",MOD($A2395-1,Kontroll!$B$6)+1)</f>
        <v/>
      </c>
      <c r="D2395" s="15" t="str">
        <f>IF($S2395="","",INDEX(Transjer!$A$6:$A$125,$B2395))</f>
        <v/>
      </c>
      <c r="E2395" s="15" t="str">
        <f>IF($S2395="","",INDEX(Transjer!$B$6:$B$125,$B2395))</f>
        <v/>
      </c>
      <c r="F2395" s="16" t="str">
        <f>IF($S2395="","",INDEX(Transjer!$C$6:$C$125,$B2395))</f>
        <v/>
      </c>
      <c r="G2395" s="17" t="str">
        <f>IF($S2395="","",INDEX(Skjermingsrenter!$A$6:$A$35,$C2395))</f>
        <v/>
      </c>
      <c r="H2395" s="18" t="str">
        <f>IF($S2395="","",INDEX(Transjer!$D$6:$D$125,$B2395))</f>
        <v/>
      </c>
      <c r="I2395" s="18" t="str">
        <f>IF($S2395="","",INDEX(Transjer!$E$6:$E$125,$B2395))</f>
        <v/>
      </c>
      <c r="J2395" s="19" t="str">
        <f>IF($S2395="","",INDEX(Skjermingsrenter!$B$6:$B$35,$C2395))</f>
        <v/>
      </c>
      <c r="K2395" s="20" t="str">
        <f t="shared" si="297"/>
        <v/>
      </c>
      <c r="L2395" s="21" t="str">
        <f>IF($S2395="","",IF($G2395&lt;YEAR($F2395),0,$H2395*SUMIFS(Utbytter!$D$6:$D$1005,Utbytter!$A$6:$A$1005,$E2395,Utbytter!$B$6:$B$1005,"&gt;="&amp;$K2395,Utbytter!$B$6:$B$1005,"&lt;="&amp;DATE($G2395,12,31))))</f>
        <v/>
      </c>
      <c r="M2395" s="21" t="str">
        <f t="shared" si="303"/>
        <v/>
      </c>
      <c r="N2395" s="21" t="str">
        <f t="shared" si="298"/>
        <v/>
      </c>
      <c r="O2395" s="21" t="str">
        <f t="shared" si="299"/>
        <v/>
      </c>
      <c r="P2395" s="21" t="str">
        <f t="shared" si="300"/>
        <v/>
      </c>
      <c r="Q2395" s="21" t="str">
        <f t="shared" si="301"/>
        <v/>
      </c>
      <c r="R2395" s="21" t="str">
        <f t="shared" si="302"/>
        <v/>
      </c>
      <c r="S2395" s="7" t="str">
        <f>IF(ROW()-5&lt;=Kontroll!$B$8,1,"")</f>
        <v/>
      </c>
    </row>
    <row r="2396" spans="1:19" x14ac:dyDescent="0.2">
      <c r="A2396" s="7" t="str">
        <f t="shared" si="296"/>
        <v/>
      </c>
      <c r="B2396" s="7" t="str">
        <f>IF($S2396="","",INT(($A2396-1)/Kontroll!$B$6)+1)</f>
        <v/>
      </c>
      <c r="C2396" s="7" t="str">
        <f>IF($S2396="","",MOD($A2396-1,Kontroll!$B$6)+1)</f>
        <v/>
      </c>
      <c r="D2396" s="15" t="str">
        <f>IF($S2396="","",INDEX(Transjer!$A$6:$A$125,$B2396))</f>
        <v/>
      </c>
      <c r="E2396" s="15" t="str">
        <f>IF($S2396="","",INDEX(Transjer!$B$6:$B$125,$B2396))</f>
        <v/>
      </c>
      <c r="F2396" s="16" t="str">
        <f>IF($S2396="","",INDEX(Transjer!$C$6:$C$125,$B2396))</f>
        <v/>
      </c>
      <c r="G2396" s="17" t="str">
        <f>IF($S2396="","",INDEX(Skjermingsrenter!$A$6:$A$35,$C2396))</f>
        <v/>
      </c>
      <c r="H2396" s="18" t="str">
        <f>IF($S2396="","",INDEX(Transjer!$D$6:$D$125,$B2396))</f>
        <v/>
      </c>
      <c r="I2396" s="18" t="str">
        <f>IF($S2396="","",INDEX(Transjer!$E$6:$E$125,$B2396))</f>
        <v/>
      </c>
      <c r="J2396" s="19" t="str">
        <f>IF($S2396="","",INDEX(Skjermingsrenter!$B$6:$B$35,$C2396))</f>
        <v/>
      </c>
      <c r="K2396" s="20" t="str">
        <f t="shared" si="297"/>
        <v/>
      </c>
      <c r="L2396" s="21" t="str">
        <f>IF($S2396="","",IF($G2396&lt;YEAR($F2396),0,$H2396*SUMIFS(Utbytter!$D$6:$D$1005,Utbytter!$A$6:$A$1005,$E2396,Utbytter!$B$6:$B$1005,"&gt;="&amp;$K2396,Utbytter!$B$6:$B$1005,"&lt;="&amp;DATE($G2396,12,31))))</f>
        <v/>
      </c>
      <c r="M2396" s="21" t="str">
        <f t="shared" si="303"/>
        <v/>
      </c>
      <c r="N2396" s="21" t="str">
        <f t="shared" si="298"/>
        <v/>
      </c>
      <c r="O2396" s="21" t="str">
        <f t="shared" si="299"/>
        <v/>
      </c>
      <c r="P2396" s="21" t="str">
        <f t="shared" si="300"/>
        <v/>
      </c>
      <c r="Q2396" s="21" t="str">
        <f t="shared" si="301"/>
        <v/>
      </c>
      <c r="R2396" s="21" t="str">
        <f t="shared" si="302"/>
        <v/>
      </c>
      <c r="S2396" s="7" t="str">
        <f>IF(ROW()-5&lt;=Kontroll!$B$8,1,"")</f>
        <v/>
      </c>
    </row>
    <row r="2397" spans="1:19" x14ac:dyDescent="0.2">
      <c r="A2397" s="7" t="str">
        <f t="shared" si="296"/>
        <v/>
      </c>
      <c r="B2397" s="7" t="str">
        <f>IF($S2397="","",INT(($A2397-1)/Kontroll!$B$6)+1)</f>
        <v/>
      </c>
      <c r="C2397" s="7" t="str">
        <f>IF($S2397="","",MOD($A2397-1,Kontroll!$B$6)+1)</f>
        <v/>
      </c>
      <c r="D2397" s="15" t="str">
        <f>IF($S2397="","",INDEX(Transjer!$A$6:$A$125,$B2397))</f>
        <v/>
      </c>
      <c r="E2397" s="15" t="str">
        <f>IF($S2397="","",INDEX(Transjer!$B$6:$B$125,$B2397))</f>
        <v/>
      </c>
      <c r="F2397" s="16" t="str">
        <f>IF($S2397="","",INDEX(Transjer!$C$6:$C$125,$B2397))</f>
        <v/>
      </c>
      <c r="G2397" s="17" t="str">
        <f>IF($S2397="","",INDEX(Skjermingsrenter!$A$6:$A$35,$C2397))</f>
        <v/>
      </c>
      <c r="H2397" s="18" t="str">
        <f>IF($S2397="","",INDEX(Transjer!$D$6:$D$125,$B2397))</f>
        <v/>
      </c>
      <c r="I2397" s="18" t="str">
        <f>IF($S2397="","",INDEX(Transjer!$E$6:$E$125,$B2397))</f>
        <v/>
      </c>
      <c r="J2397" s="19" t="str">
        <f>IF($S2397="","",INDEX(Skjermingsrenter!$B$6:$B$35,$C2397))</f>
        <v/>
      </c>
      <c r="K2397" s="20" t="str">
        <f t="shared" si="297"/>
        <v/>
      </c>
      <c r="L2397" s="21" t="str">
        <f>IF($S2397="","",IF($G2397&lt;YEAR($F2397),0,$H2397*SUMIFS(Utbytter!$D$6:$D$1005,Utbytter!$A$6:$A$1005,$E2397,Utbytter!$B$6:$B$1005,"&gt;="&amp;$K2397,Utbytter!$B$6:$B$1005,"&lt;="&amp;DATE($G2397,12,31))))</f>
        <v/>
      </c>
      <c r="M2397" s="21" t="str">
        <f t="shared" si="303"/>
        <v/>
      </c>
      <c r="N2397" s="21" t="str">
        <f t="shared" si="298"/>
        <v/>
      </c>
      <c r="O2397" s="21" t="str">
        <f t="shared" si="299"/>
        <v/>
      </c>
      <c r="P2397" s="21" t="str">
        <f t="shared" si="300"/>
        <v/>
      </c>
      <c r="Q2397" s="21" t="str">
        <f t="shared" si="301"/>
        <v/>
      </c>
      <c r="R2397" s="21" t="str">
        <f t="shared" si="302"/>
        <v/>
      </c>
      <c r="S2397" s="7" t="str">
        <f>IF(ROW()-5&lt;=Kontroll!$B$8,1,"")</f>
        <v/>
      </c>
    </row>
    <row r="2398" spans="1:19" x14ac:dyDescent="0.2">
      <c r="A2398" s="7" t="str">
        <f t="shared" si="296"/>
        <v/>
      </c>
      <c r="B2398" s="7" t="str">
        <f>IF($S2398="","",INT(($A2398-1)/Kontroll!$B$6)+1)</f>
        <v/>
      </c>
      <c r="C2398" s="7" t="str">
        <f>IF($S2398="","",MOD($A2398-1,Kontroll!$B$6)+1)</f>
        <v/>
      </c>
      <c r="D2398" s="15" t="str">
        <f>IF($S2398="","",INDEX(Transjer!$A$6:$A$125,$B2398))</f>
        <v/>
      </c>
      <c r="E2398" s="15" t="str">
        <f>IF($S2398="","",INDEX(Transjer!$B$6:$B$125,$B2398))</f>
        <v/>
      </c>
      <c r="F2398" s="16" t="str">
        <f>IF($S2398="","",INDEX(Transjer!$C$6:$C$125,$B2398))</f>
        <v/>
      </c>
      <c r="G2398" s="17" t="str">
        <f>IF($S2398="","",INDEX(Skjermingsrenter!$A$6:$A$35,$C2398))</f>
        <v/>
      </c>
      <c r="H2398" s="18" t="str">
        <f>IF($S2398="","",INDEX(Transjer!$D$6:$D$125,$B2398))</f>
        <v/>
      </c>
      <c r="I2398" s="18" t="str">
        <f>IF($S2398="","",INDEX(Transjer!$E$6:$E$125,$B2398))</f>
        <v/>
      </c>
      <c r="J2398" s="19" t="str">
        <f>IF($S2398="","",INDEX(Skjermingsrenter!$B$6:$B$35,$C2398))</f>
        <v/>
      </c>
      <c r="K2398" s="20" t="str">
        <f t="shared" si="297"/>
        <v/>
      </c>
      <c r="L2398" s="21" t="str">
        <f>IF($S2398="","",IF($G2398&lt;YEAR($F2398),0,$H2398*SUMIFS(Utbytter!$D$6:$D$1005,Utbytter!$A$6:$A$1005,$E2398,Utbytter!$B$6:$B$1005,"&gt;="&amp;$K2398,Utbytter!$B$6:$B$1005,"&lt;="&amp;DATE($G2398,12,31))))</f>
        <v/>
      </c>
      <c r="M2398" s="21" t="str">
        <f t="shared" si="303"/>
        <v/>
      </c>
      <c r="N2398" s="21" t="str">
        <f t="shared" si="298"/>
        <v/>
      </c>
      <c r="O2398" s="21" t="str">
        <f t="shared" si="299"/>
        <v/>
      </c>
      <c r="P2398" s="21" t="str">
        <f t="shared" si="300"/>
        <v/>
      </c>
      <c r="Q2398" s="21" t="str">
        <f t="shared" si="301"/>
        <v/>
      </c>
      <c r="R2398" s="21" t="str">
        <f t="shared" si="302"/>
        <v/>
      </c>
      <c r="S2398" s="7" t="str">
        <f>IF(ROW()-5&lt;=Kontroll!$B$8,1,"")</f>
        <v/>
      </c>
    </row>
    <row r="2399" spans="1:19" x14ac:dyDescent="0.2">
      <c r="A2399" s="7" t="str">
        <f t="shared" si="296"/>
        <v/>
      </c>
      <c r="B2399" s="7" t="str">
        <f>IF($S2399="","",INT(($A2399-1)/Kontroll!$B$6)+1)</f>
        <v/>
      </c>
      <c r="C2399" s="7" t="str">
        <f>IF($S2399="","",MOD($A2399-1,Kontroll!$B$6)+1)</f>
        <v/>
      </c>
      <c r="D2399" s="15" t="str">
        <f>IF($S2399="","",INDEX(Transjer!$A$6:$A$125,$B2399))</f>
        <v/>
      </c>
      <c r="E2399" s="15" t="str">
        <f>IF($S2399="","",INDEX(Transjer!$B$6:$B$125,$B2399))</f>
        <v/>
      </c>
      <c r="F2399" s="16" t="str">
        <f>IF($S2399="","",INDEX(Transjer!$C$6:$C$125,$B2399))</f>
        <v/>
      </c>
      <c r="G2399" s="17" t="str">
        <f>IF($S2399="","",INDEX(Skjermingsrenter!$A$6:$A$35,$C2399))</f>
        <v/>
      </c>
      <c r="H2399" s="18" t="str">
        <f>IF($S2399="","",INDEX(Transjer!$D$6:$D$125,$B2399))</f>
        <v/>
      </c>
      <c r="I2399" s="18" t="str">
        <f>IF($S2399="","",INDEX(Transjer!$E$6:$E$125,$B2399))</f>
        <v/>
      </c>
      <c r="J2399" s="19" t="str">
        <f>IF($S2399="","",INDEX(Skjermingsrenter!$B$6:$B$35,$C2399))</f>
        <v/>
      </c>
      <c r="K2399" s="20" t="str">
        <f t="shared" si="297"/>
        <v/>
      </c>
      <c r="L2399" s="21" t="str">
        <f>IF($S2399="","",IF($G2399&lt;YEAR($F2399),0,$H2399*SUMIFS(Utbytter!$D$6:$D$1005,Utbytter!$A$6:$A$1005,$E2399,Utbytter!$B$6:$B$1005,"&gt;="&amp;$K2399,Utbytter!$B$6:$B$1005,"&lt;="&amp;DATE($G2399,12,31))))</f>
        <v/>
      </c>
      <c r="M2399" s="21" t="str">
        <f t="shared" si="303"/>
        <v/>
      </c>
      <c r="N2399" s="21" t="str">
        <f t="shared" si="298"/>
        <v/>
      </c>
      <c r="O2399" s="21" t="str">
        <f t="shared" si="299"/>
        <v/>
      </c>
      <c r="P2399" s="21" t="str">
        <f t="shared" si="300"/>
        <v/>
      </c>
      <c r="Q2399" s="21" t="str">
        <f t="shared" si="301"/>
        <v/>
      </c>
      <c r="R2399" s="21" t="str">
        <f t="shared" si="302"/>
        <v/>
      </c>
      <c r="S2399" s="7" t="str">
        <f>IF(ROW()-5&lt;=Kontroll!$B$8,1,"")</f>
        <v/>
      </c>
    </row>
    <row r="2400" spans="1:19" x14ac:dyDescent="0.2">
      <c r="A2400" s="7" t="str">
        <f t="shared" si="296"/>
        <v/>
      </c>
      <c r="B2400" s="7" t="str">
        <f>IF($S2400="","",INT(($A2400-1)/Kontroll!$B$6)+1)</f>
        <v/>
      </c>
      <c r="C2400" s="7" t="str">
        <f>IF($S2400="","",MOD($A2400-1,Kontroll!$B$6)+1)</f>
        <v/>
      </c>
      <c r="D2400" s="15" t="str">
        <f>IF($S2400="","",INDEX(Transjer!$A$6:$A$125,$B2400))</f>
        <v/>
      </c>
      <c r="E2400" s="15" t="str">
        <f>IF($S2400="","",INDEX(Transjer!$B$6:$B$125,$B2400))</f>
        <v/>
      </c>
      <c r="F2400" s="16" t="str">
        <f>IF($S2400="","",INDEX(Transjer!$C$6:$C$125,$B2400))</f>
        <v/>
      </c>
      <c r="G2400" s="17" t="str">
        <f>IF($S2400="","",INDEX(Skjermingsrenter!$A$6:$A$35,$C2400))</f>
        <v/>
      </c>
      <c r="H2400" s="18" t="str">
        <f>IF($S2400="","",INDEX(Transjer!$D$6:$D$125,$B2400))</f>
        <v/>
      </c>
      <c r="I2400" s="18" t="str">
        <f>IF($S2400="","",INDEX(Transjer!$E$6:$E$125,$B2400))</f>
        <v/>
      </c>
      <c r="J2400" s="19" t="str">
        <f>IF($S2400="","",INDEX(Skjermingsrenter!$B$6:$B$35,$C2400))</f>
        <v/>
      </c>
      <c r="K2400" s="20" t="str">
        <f t="shared" si="297"/>
        <v/>
      </c>
      <c r="L2400" s="21" t="str">
        <f>IF($S2400="","",IF($G2400&lt;YEAR($F2400),0,$H2400*SUMIFS(Utbytter!$D$6:$D$1005,Utbytter!$A$6:$A$1005,$E2400,Utbytter!$B$6:$B$1005,"&gt;="&amp;$K2400,Utbytter!$B$6:$B$1005,"&lt;="&amp;DATE($G2400,12,31))))</f>
        <v/>
      </c>
      <c r="M2400" s="21" t="str">
        <f t="shared" si="303"/>
        <v/>
      </c>
      <c r="N2400" s="21" t="str">
        <f t="shared" si="298"/>
        <v/>
      </c>
      <c r="O2400" s="21" t="str">
        <f t="shared" si="299"/>
        <v/>
      </c>
      <c r="P2400" s="21" t="str">
        <f t="shared" si="300"/>
        <v/>
      </c>
      <c r="Q2400" s="21" t="str">
        <f t="shared" si="301"/>
        <v/>
      </c>
      <c r="R2400" s="21" t="str">
        <f t="shared" si="302"/>
        <v/>
      </c>
      <c r="S2400" s="7" t="str">
        <f>IF(ROW()-5&lt;=Kontroll!$B$8,1,"")</f>
        <v/>
      </c>
    </row>
    <row r="2401" spans="1:19" x14ac:dyDescent="0.2">
      <c r="A2401" s="7" t="str">
        <f t="shared" si="296"/>
        <v/>
      </c>
      <c r="B2401" s="7" t="str">
        <f>IF($S2401="","",INT(($A2401-1)/Kontroll!$B$6)+1)</f>
        <v/>
      </c>
      <c r="C2401" s="7" t="str">
        <f>IF($S2401="","",MOD($A2401-1,Kontroll!$B$6)+1)</f>
        <v/>
      </c>
      <c r="D2401" s="15" t="str">
        <f>IF($S2401="","",INDEX(Transjer!$A$6:$A$125,$B2401))</f>
        <v/>
      </c>
      <c r="E2401" s="15" t="str">
        <f>IF($S2401="","",INDEX(Transjer!$B$6:$B$125,$B2401))</f>
        <v/>
      </c>
      <c r="F2401" s="16" t="str">
        <f>IF($S2401="","",INDEX(Transjer!$C$6:$C$125,$B2401))</f>
        <v/>
      </c>
      <c r="G2401" s="17" t="str">
        <f>IF($S2401="","",INDEX(Skjermingsrenter!$A$6:$A$35,$C2401))</f>
        <v/>
      </c>
      <c r="H2401" s="18" t="str">
        <f>IF($S2401="","",INDEX(Transjer!$D$6:$D$125,$B2401))</f>
        <v/>
      </c>
      <c r="I2401" s="18" t="str">
        <f>IF($S2401="","",INDEX(Transjer!$E$6:$E$125,$B2401))</f>
        <v/>
      </c>
      <c r="J2401" s="19" t="str">
        <f>IF($S2401="","",INDEX(Skjermingsrenter!$B$6:$B$35,$C2401))</f>
        <v/>
      </c>
      <c r="K2401" s="20" t="str">
        <f t="shared" si="297"/>
        <v/>
      </c>
      <c r="L2401" s="21" t="str">
        <f>IF($S2401="","",IF($G2401&lt;YEAR($F2401),0,$H2401*SUMIFS(Utbytter!$D$6:$D$1005,Utbytter!$A$6:$A$1005,$E2401,Utbytter!$B$6:$B$1005,"&gt;="&amp;$K2401,Utbytter!$B$6:$B$1005,"&lt;="&amp;DATE($G2401,12,31))))</f>
        <v/>
      </c>
      <c r="M2401" s="21" t="str">
        <f t="shared" si="303"/>
        <v/>
      </c>
      <c r="N2401" s="21" t="str">
        <f t="shared" si="298"/>
        <v/>
      </c>
      <c r="O2401" s="21" t="str">
        <f t="shared" si="299"/>
        <v/>
      </c>
      <c r="P2401" s="21" t="str">
        <f t="shared" si="300"/>
        <v/>
      </c>
      <c r="Q2401" s="21" t="str">
        <f t="shared" si="301"/>
        <v/>
      </c>
      <c r="R2401" s="21" t="str">
        <f t="shared" si="302"/>
        <v/>
      </c>
      <c r="S2401" s="7" t="str">
        <f>IF(ROW()-5&lt;=Kontroll!$B$8,1,"")</f>
        <v/>
      </c>
    </row>
    <row r="2402" spans="1:19" x14ac:dyDescent="0.2">
      <c r="A2402" s="7" t="str">
        <f t="shared" si="296"/>
        <v/>
      </c>
      <c r="B2402" s="7" t="str">
        <f>IF($S2402="","",INT(($A2402-1)/Kontroll!$B$6)+1)</f>
        <v/>
      </c>
      <c r="C2402" s="7" t="str">
        <f>IF($S2402="","",MOD($A2402-1,Kontroll!$B$6)+1)</f>
        <v/>
      </c>
      <c r="D2402" s="15" t="str">
        <f>IF($S2402="","",INDEX(Transjer!$A$6:$A$125,$B2402))</f>
        <v/>
      </c>
      <c r="E2402" s="15" t="str">
        <f>IF($S2402="","",INDEX(Transjer!$B$6:$B$125,$B2402))</f>
        <v/>
      </c>
      <c r="F2402" s="16" t="str">
        <f>IF($S2402="","",INDEX(Transjer!$C$6:$C$125,$B2402))</f>
        <v/>
      </c>
      <c r="G2402" s="17" t="str">
        <f>IF($S2402="","",INDEX(Skjermingsrenter!$A$6:$A$35,$C2402))</f>
        <v/>
      </c>
      <c r="H2402" s="18" t="str">
        <f>IF($S2402="","",INDEX(Transjer!$D$6:$D$125,$B2402))</f>
        <v/>
      </c>
      <c r="I2402" s="18" t="str">
        <f>IF($S2402="","",INDEX(Transjer!$E$6:$E$125,$B2402))</f>
        <v/>
      </c>
      <c r="J2402" s="19" t="str">
        <f>IF($S2402="","",INDEX(Skjermingsrenter!$B$6:$B$35,$C2402))</f>
        <v/>
      </c>
      <c r="K2402" s="20" t="str">
        <f t="shared" si="297"/>
        <v/>
      </c>
      <c r="L2402" s="21" t="str">
        <f>IF($S2402="","",IF($G2402&lt;YEAR($F2402),0,$H2402*SUMIFS(Utbytter!$D$6:$D$1005,Utbytter!$A$6:$A$1005,$E2402,Utbytter!$B$6:$B$1005,"&gt;="&amp;$K2402,Utbytter!$B$6:$B$1005,"&lt;="&amp;DATE($G2402,12,31))))</f>
        <v/>
      </c>
      <c r="M2402" s="21" t="str">
        <f t="shared" si="303"/>
        <v/>
      </c>
      <c r="N2402" s="21" t="str">
        <f t="shared" si="298"/>
        <v/>
      </c>
      <c r="O2402" s="21" t="str">
        <f t="shared" si="299"/>
        <v/>
      </c>
      <c r="P2402" s="21" t="str">
        <f t="shared" si="300"/>
        <v/>
      </c>
      <c r="Q2402" s="21" t="str">
        <f t="shared" si="301"/>
        <v/>
      </c>
      <c r="R2402" s="21" t="str">
        <f t="shared" si="302"/>
        <v/>
      </c>
      <c r="S2402" s="7" t="str">
        <f>IF(ROW()-5&lt;=Kontroll!$B$8,1,"")</f>
        <v/>
      </c>
    </row>
    <row r="2403" spans="1:19" x14ac:dyDescent="0.2">
      <c r="A2403" s="7" t="str">
        <f t="shared" si="296"/>
        <v/>
      </c>
      <c r="B2403" s="7" t="str">
        <f>IF($S2403="","",INT(($A2403-1)/Kontroll!$B$6)+1)</f>
        <v/>
      </c>
      <c r="C2403" s="7" t="str">
        <f>IF($S2403="","",MOD($A2403-1,Kontroll!$B$6)+1)</f>
        <v/>
      </c>
      <c r="D2403" s="15" t="str">
        <f>IF($S2403="","",INDEX(Transjer!$A$6:$A$125,$B2403))</f>
        <v/>
      </c>
      <c r="E2403" s="15" t="str">
        <f>IF($S2403="","",INDEX(Transjer!$B$6:$B$125,$B2403))</f>
        <v/>
      </c>
      <c r="F2403" s="16" t="str">
        <f>IF($S2403="","",INDEX(Transjer!$C$6:$C$125,$B2403))</f>
        <v/>
      </c>
      <c r="G2403" s="17" t="str">
        <f>IF($S2403="","",INDEX(Skjermingsrenter!$A$6:$A$35,$C2403))</f>
        <v/>
      </c>
      <c r="H2403" s="18" t="str">
        <f>IF($S2403="","",INDEX(Transjer!$D$6:$D$125,$B2403))</f>
        <v/>
      </c>
      <c r="I2403" s="18" t="str">
        <f>IF($S2403="","",INDEX(Transjer!$E$6:$E$125,$B2403))</f>
        <v/>
      </c>
      <c r="J2403" s="19" t="str">
        <f>IF($S2403="","",INDEX(Skjermingsrenter!$B$6:$B$35,$C2403))</f>
        <v/>
      </c>
      <c r="K2403" s="20" t="str">
        <f t="shared" si="297"/>
        <v/>
      </c>
      <c r="L2403" s="21" t="str">
        <f>IF($S2403="","",IF($G2403&lt;YEAR($F2403),0,$H2403*SUMIFS(Utbytter!$D$6:$D$1005,Utbytter!$A$6:$A$1005,$E2403,Utbytter!$B$6:$B$1005,"&gt;="&amp;$K2403,Utbytter!$B$6:$B$1005,"&lt;="&amp;DATE($G2403,12,31))))</f>
        <v/>
      </c>
      <c r="M2403" s="21" t="str">
        <f t="shared" si="303"/>
        <v/>
      </c>
      <c r="N2403" s="21" t="str">
        <f t="shared" si="298"/>
        <v/>
      </c>
      <c r="O2403" s="21" t="str">
        <f t="shared" si="299"/>
        <v/>
      </c>
      <c r="P2403" s="21" t="str">
        <f t="shared" si="300"/>
        <v/>
      </c>
      <c r="Q2403" s="21" t="str">
        <f t="shared" si="301"/>
        <v/>
      </c>
      <c r="R2403" s="21" t="str">
        <f t="shared" si="302"/>
        <v/>
      </c>
      <c r="S2403" s="7" t="str">
        <f>IF(ROW()-5&lt;=Kontroll!$B$8,1,"")</f>
        <v/>
      </c>
    </row>
    <row r="2404" spans="1:19" x14ac:dyDescent="0.2">
      <c r="A2404" s="7" t="str">
        <f t="shared" si="296"/>
        <v/>
      </c>
      <c r="B2404" s="7" t="str">
        <f>IF($S2404="","",INT(($A2404-1)/Kontroll!$B$6)+1)</f>
        <v/>
      </c>
      <c r="C2404" s="7" t="str">
        <f>IF($S2404="","",MOD($A2404-1,Kontroll!$B$6)+1)</f>
        <v/>
      </c>
      <c r="D2404" s="15" t="str">
        <f>IF($S2404="","",INDEX(Transjer!$A$6:$A$125,$B2404))</f>
        <v/>
      </c>
      <c r="E2404" s="15" t="str">
        <f>IF($S2404="","",INDEX(Transjer!$B$6:$B$125,$B2404))</f>
        <v/>
      </c>
      <c r="F2404" s="16" t="str">
        <f>IF($S2404="","",INDEX(Transjer!$C$6:$C$125,$B2404))</f>
        <v/>
      </c>
      <c r="G2404" s="17" t="str">
        <f>IF($S2404="","",INDEX(Skjermingsrenter!$A$6:$A$35,$C2404))</f>
        <v/>
      </c>
      <c r="H2404" s="18" t="str">
        <f>IF($S2404="","",INDEX(Transjer!$D$6:$D$125,$B2404))</f>
        <v/>
      </c>
      <c r="I2404" s="18" t="str">
        <f>IF($S2404="","",INDEX(Transjer!$E$6:$E$125,$B2404))</f>
        <v/>
      </c>
      <c r="J2404" s="19" t="str">
        <f>IF($S2404="","",INDEX(Skjermingsrenter!$B$6:$B$35,$C2404))</f>
        <v/>
      </c>
      <c r="K2404" s="20" t="str">
        <f t="shared" si="297"/>
        <v/>
      </c>
      <c r="L2404" s="21" t="str">
        <f>IF($S2404="","",IF($G2404&lt;YEAR($F2404),0,$H2404*SUMIFS(Utbytter!$D$6:$D$1005,Utbytter!$A$6:$A$1005,$E2404,Utbytter!$B$6:$B$1005,"&gt;="&amp;$K2404,Utbytter!$B$6:$B$1005,"&lt;="&amp;DATE($G2404,12,31))))</f>
        <v/>
      </c>
      <c r="M2404" s="21" t="str">
        <f t="shared" si="303"/>
        <v/>
      </c>
      <c r="N2404" s="21" t="str">
        <f t="shared" si="298"/>
        <v/>
      </c>
      <c r="O2404" s="21" t="str">
        <f t="shared" si="299"/>
        <v/>
      </c>
      <c r="P2404" s="21" t="str">
        <f t="shared" si="300"/>
        <v/>
      </c>
      <c r="Q2404" s="21" t="str">
        <f t="shared" si="301"/>
        <v/>
      </c>
      <c r="R2404" s="21" t="str">
        <f t="shared" si="302"/>
        <v/>
      </c>
      <c r="S2404" s="7" t="str">
        <f>IF(ROW()-5&lt;=Kontroll!$B$8,1,"")</f>
        <v/>
      </c>
    </row>
    <row r="2405" spans="1:19" x14ac:dyDescent="0.2">
      <c r="A2405" s="7" t="str">
        <f t="shared" si="296"/>
        <v/>
      </c>
      <c r="B2405" s="7" t="str">
        <f>IF($S2405="","",INT(($A2405-1)/Kontroll!$B$6)+1)</f>
        <v/>
      </c>
      <c r="C2405" s="7" t="str">
        <f>IF($S2405="","",MOD($A2405-1,Kontroll!$B$6)+1)</f>
        <v/>
      </c>
      <c r="D2405" s="15" t="str">
        <f>IF($S2405="","",INDEX(Transjer!$A$6:$A$125,$B2405))</f>
        <v/>
      </c>
      <c r="E2405" s="15" t="str">
        <f>IF($S2405="","",INDEX(Transjer!$B$6:$B$125,$B2405))</f>
        <v/>
      </c>
      <c r="F2405" s="16" t="str">
        <f>IF($S2405="","",INDEX(Transjer!$C$6:$C$125,$B2405))</f>
        <v/>
      </c>
      <c r="G2405" s="17" t="str">
        <f>IF($S2405="","",INDEX(Skjermingsrenter!$A$6:$A$35,$C2405))</f>
        <v/>
      </c>
      <c r="H2405" s="18" t="str">
        <f>IF($S2405="","",INDEX(Transjer!$D$6:$D$125,$B2405))</f>
        <v/>
      </c>
      <c r="I2405" s="18" t="str">
        <f>IF($S2405="","",INDEX(Transjer!$E$6:$E$125,$B2405))</f>
        <v/>
      </c>
      <c r="J2405" s="19" t="str">
        <f>IF($S2405="","",INDEX(Skjermingsrenter!$B$6:$B$35,$C2405))</f>
        <v/>
      </c>
      <c r="K2405" s="20" t="str">
        <f t="shared" si="297"/>
        <v/>
      </c>
      <c r="L2405" s="21" t="str">
        <f>IF($S2405="","",IF($G2405&lt;YEAR($F2405),0,$H2405*SUMIFS(Utbytter!$D$6:$D$1005,Utbytter!$A$6:$A$1005,$E2405,Utbytter!$B$6:$B$1005,"&gt;="&amp;$K2405,Utbytter!$B$6:$B$1005,"&lt;="&amp;DATE($G2405,12,31))))</f>
        <v/>
      </c>
      <c r="M2405" s="21" t="str">
        <f t="shared" si="303"/>
        <v/>
      </c>
      <c r="N2405" s="21" t="str">
        <f t="shared" si="298"/>
        <v/>
      </c>
      <c r="O2405" s="21" t="str">
        <f t="shared" si="299"/>
        <v/>
      </c>
      <c r="P2405" s="21" t="str">
        <f t="shared" si="300"/>
        <v/>
      </c>
      <c r="Q2405" s="21" t="str">
        <f t="shared" si="301"/>
        <v/>
      </c>
      <c r="R2405" s="21" t="str">
        <f t="shared" si="302"/>
        <v/>
      </c>
      <c r="S2405" s="7" t="str">
        <f>IF(ROW()-5&lt;=Kontroll!$B$8,1,"")</f>
        <v/>
      </c>
    </row>
    <row r="2406" spans="1:19" x14ac:dyDescent="0.2">
      <c r="A2406" s="7" t="str">
        <f t="shared" si="296"/>
        <v/>
      </c>
      <c r="B2406" s="7" t="str">
        <f>IF($S2406="","",INT(($A2406-1)/Kontroll!$B$6)+1)</f>
        <v/>
      </c>
      <c r="C2406" s="7" t="str">
        <f>IF($S2406="","",MOD($A2406-1,Kontroll!$B$6)+1)</f>
        <v/>
      </c>
      <c r="D2406" s="15" t="str">
        <f>IF($S2406="","",INDEX(Transjer!$A$6:$A$125,$B2406))</f>
        <v/>
      </c>
      <c r="E2406" s="15" t="str">
        <f>IF($S2406="","",INDEX(Transjer!$B$6:$B$125,$B2406))</f>
        <v/>
      </c>
      <c r="F2406" s="16" t="str">
        <f>IF($S2406="","",INDEX(Transjer!$C$6:$C$125,$B2406))</f>
        <v/>
      </c>
      <c r="G2406" s="17" t="str">
        <f>IF($S2406="","",INDEX(Skjermingsrenter!$A$6:$A$35,$C2406))</f>
        <v/>
      </c>
      <c r="H2406" s="18" t="str">
        <f>IF($S2406="","",INDEX(Transjer!$D$6:$D$125,$B2406))</f>
        <v/>
      </c>
      <c r="I2406" s="18" t="str">
        <f>IF($S2406="","",INDEX(Transjer!$E$6:$E$125,$B2406))</f>
        <v/>
      </c>
      <c r="J2406" s="19" t="str">
        <f>IF($S2406="","",INDEX(Skjermingsrenter!$B$6:$B$35,$C2406))</f>
        <v/>
      </c>
      <c r="K2406" s="20" t="str">
        <f t="shared" si="297"/>
        <v/>
      </c>
      <c r="L2406" s="21" t="str">
        <f>IF($S2406="","",IF($G2406&lt;YEAR($F2406),0,$H2406*SUMIFS(Utbytter!$D$6:$D$1005,Utbytter!$A$6:$A$1005,$E2406,Utbytter!$B$6:$B$1005,"&gt;="&amp;$K2406,Utbytter!$B$6:$B$1005,"&lt;="&amp;DATE($G2406,12,31))))</f>
        <v/>
      </c>
      <c r="M2406" s="21" t="str">
        <f t="shared" si="303"/>
        <v/>
      </c>
      <c r="N2406" s="21" t="str">
        <f t="shared" si="298"/>
        <v/>
      </c>
      <c r="O2406" s="21" t="str">
        <f t="shared" si="299"/>
        <v/>
      </c>
      <c r="P2406" s="21" t="str">
        <f t="shared" si="300"/>
        <v/>
      </c>
      <c r="Q2406" s="21" t="str">
        <f t="shared" si="301"/>
        <v/>
      </c>
      <c r="R2406" s="21" t="str">
        <f t="shared" si="302"/>
        <v/>
      </c>
      <c r="S2406" s="7" t="str">
        <f>IF(ROW()-5&lt;=Kontroll!$B$8,1,"")</f>
        <v/>
      </c>
    </row>
    <row r="2407" spans="1:19" x14ac:dyDescent="0.2">
      <c r="A2407" s="7" t="str">
        <f t="shared" si="296"/>
        <v/>
      </c>
      <c r="B2407" s="7" t="str">
        <f>IF($S2407="","",INT(($A2407-1)/Kontroll!$B$6)+1)</f>
        <v/>
      </c>
      <c r="C2407" s="7" t="str">
        <f>IF($S2407="","",MOD($A2407-1,Kontroll!$B$6)+1)</f>
        <v/>
      </c>
      <c r="D2407" s="15" t="str">
        <f>IF($S2407="","",INDEX(Transjer!$A$6:$A$125,$B2407))</f>
        <v/>
      </c>
      <c r="E2407" s="15" t="str">
        <f>IF($S2407="","",INDEX(Transjer!$B$6:$B$125,$B2407))</f>
        <v/>
      </c>
      <c r="F2407" s="16" t="str">
        <f>IF($S2407="","",INDEX(Transjer!$C$6:$C$125,$B2407))</f>
        <v/>
      </c>
      <c r="G2407" s="17" t="str">
        <f>IF($S2407="","",INDEX(Skjermingsrenter!$A$6:$A$35,$C2407))</f>
        <v/>
      </c>
      <c r="H2407" s="18" t="str">
        <f>IF($S2407="","",INDEX(Transjer!$D$6:$D$125,$B2407))</f>
        <v/>
      </c>
      <c r="I2407" s="18" t="str">
        <f>IF($S2407="","",INDEX(Transjer!$E$6:$E$125,$B2407))</f>
        <v/>
      </c>
      <c r="J2407" s="19" t="str">
        <f>IF($S2407="","",INDEX(Skjermingsrenter!$B$6:$B$35,$C2407))</f>
        <v/>
      </c>
      <c r="K2407" s="20" t="str">
        <f t="shared" si="297"/>
        <v/>
      </c>
      <c r="L2407" s="21" t="str">
        <f>IF($S2407="","",IF($G2407&lt;YEAR($F2407),0,$H2407*SUMIFS(Utbytter!$D$6:$D$1005,Utbytter!$A$6:$A$1005,$E2407,Utbytter!$B$6:$B$1005,"&gt;="&amp;$K2407,Utbytter!$B$6:$B$1005,"&lt;="&amp;DATE($G2407,12,31))))</f>
        <v/>
      </c>
      <c r="M2407" s="21" t="str">
        <f t="shared" si="303"/>
        <v/>
      </c>
      <c r="N2407" s="21" t="str">
        <f t="shared" si="298"/>
        <v/>
      </c>
      <c r="O2407" s="21" t="str">
        <f t="shared" si="299"/>
        <v/>
      </c>
      <c r="P2407" s="21" t="str">
        <f t="shared" si="300"/>
        <v/>
      </c>
      <c r="Q2407" s="21" t="str">
        <f t="shared" si="301"/>
        <v/>
      </c>
      <c r="R2407" s="21" t="str">
        <f t="shared" si="302"/>
        <v/>
      </c>
      <c r="S2407" s="7" t="str">
        <f>IF(ROW()-5&lt;=Kontroll!$B$8,1,"")</f>
        <v/>
      </c>
    </row>
    <row r="2408" spans="1:19" x14ac:dyDescent="0.2">
      <c r="A2408" s="7" t="str">
        <f t="shared" si="296"/>
        <v/>
      </c>
      <c r="B2408" s="7" t="str">
        <f>IF($S2408="","",INT(($A2408-1)/Kontroll!$B$6)+1)</f>
        <v/>
      </c>
      <c r="C2408" s="7" t="str">
        <f>IF($S2408="","",MOD($A2408-1,Kontroll!$B$6)+1)</f>
        <v/>
      </c>
      <c r="D2408" s="15" t="str">
        <f>IF($S2408="","",INDEX(Transjer!$A$6:$A$125,$B2408))</f>
        <v/>
      </c>
      <c r="E2408" s="15" t="str">
        <f>IF($S2408="","",INDEX(Transjer!$B$6:$B$125,$B2408))</f>
        <v/>
      </c>
      <c r="F2408" s="16" t="str">
        <f>IF($S2408="","",INDEX(Transjer!$C$6:$C$125,$B2408))</f>
        <v/>
      </c>
      <c r="G2408" s="17" t="str">
        <f>IF($S2408="","",INDEX(Skjermingsrenter!$A$6:$A$35,$C2408))</f>
        <v/>
      </c>
      <c r="H2408" s="18" t="str">
        <f>IF($S2408="","",INDEX(Transjer!$D$6:$D$125,$B2408))</f>
        <v/>
      </c>
      <c r="I2408" s="18" t="str">
        <f>IF($S2408="","",INDEX(Transjer!$E$6:$E$125,$B2408))</f>
        <v/>
      </c>
      <c r="J2408" s="19" t="str">
        <f>IF($S2408="","",INDEX(Skjermingsrenter!$B$6:$B$35,$C2408))</f>
        <v/>
      </c>
      <c r="K2408" s="20" t="str">
        <f t="shared" si="297"/>
        <v/>
      </c>
      <c r="L2408" s="21" t="str">
        <f>IF($S2408="","",IF($G2408&lt;YEAR($F2408),0,$H2408*SUMIFS(Utbytter!$D$6:$D$1005,Utbytter!$A$6:$A$1005,$E2408,Utbytter!$B$6:$B$1005,"&gt;="&amp;$K2408,Utbytter!$B$6:$B$1005,"&lt;="&amp;DATE($G2408,12,31))))</f>
        <v/>
      </c>
      <c r="M2408" s="21" t="str">
        <f t="shared" si="303"/>
        <v/>
      </c>
      <c r="N2408" s="21" t="str">
        <f t="shared" si="298"/>
        <v/>
      </c>
      <c r="O2408" s="21" t="str">
        <f t="shared" si="299"/>
        <v/>
      </c>
      <c r="P2408" s="21" t="str">
        <f t="shared" si="300"/>
        <v/>
      </c>
      <c r="Q2408" s="21" t="str">
        <f t="shared" si="301"/>
        <v/>
      </c>
      <c r="R2408" s="21" t="str">
        <f t="shared" si="302"/>
        <v/>
      </c>
      <c r="S2408" s="7" t="str">
        <f>IF(ROW()-5&lt;=Kontroll!$B$8,1,"")</f>
        <v/>
      </c>
    </row>
    <row r="2409" spans="1:19" x14ac:dyDescent="0.2">
      <c r="A2409" s="7" t="str">
        <f t="shared" si="296"/>
        <v/>
      </c>
      <c r="B2409" s="7" t="str">
        <f>IF($S2409="","",INT(($A2409-1)/Kontroll!$B$6)+1)</f>
        <v/>
      </c>
      <c r="C2409" s="7" t="str">
        <f>IF($S2409="","",MOD($A2409-1,Kontroll!$B$6)+1)</f>
        <v/>
      </c>
      <c r="D2409" s="15" t="str">
        <f>IF($S2409="","",INDEX(Transjer!$A$6:$A$125,$B2409))</f>
        <v/>
      </c>
      <c r="E2409" s="15" t="str">
        <f>IF($S2409="","",INDEX(Transjer!$B$6:$B$125,$B2409))</f>
        <v/>
      </c>
      <c r="F2409" s="16" t="str">
        <f>IF($S2409="","",INDEX(Transjer!$C$6:$C$125,$B2409))</f>
        <v/>
      </c>
      <c r="G2409" s="17" t="str">
        <f>IF($S2409="","",INDEX(Skjermingsrenter!$A$6:$A$35,$C2409))</f>
        <v/>
      </c>
      <c r="H2409" s="18" t="str">
        <f>IF($S2409="","",INDEX(Transjer!$D$6:$D$125,$B2409))</f>
        <v/>
      </c>
      <c r="I2409" s="18" t="str">
        <f>IF($S2409="","",INDEX(Transjer!$E$6:$E$125,$B2409))</f>
        <v/>
      </c>
      <c r="J2409" s="19" t="str">
        <f>IF($S2409="","",INDEX(Skjermingsrenter!$B$6:$B$35,$C2409))</f>
        <v/>
      </c>
      <c r="K2409" s="20" t="str">
        <f t="shared" si="297"/>
        <v/>
      </c>
      <c r="L2409" s="21" t="str">
        <f>IF($S2409="","",IF($G2409&lt;YEAR($F2409),0,$H2409*SUMIFS(Utbytter!$D$6:$D$1005,Utbytter!$A$6:$A$1005,$E2409,Utbytter!$B$6:$B$1005,"&gt;="&amp;$K2409,Utbytter!$B$6:$B$1005,"&lt;="&amp;DATE($G2409,12,31))))</f>
        <v/>
      </c>
      <c r="M2409" s="21" t="str">
        <f t="shared" si="303"/>
        <v/>
      </c>
      <c r="N2409" s="21" t="str">
        <f t="shared" si="298"/>
        <v/>
      </c>
      <c r="O2409" s="21" t="str">
        <f t="shared" si="299"/>
        <v/>
      </c>
      <c r="P2409" s="21" t="str">
        <f t="shared" si="300"/>
        <v/>
      </c>
      <c r="Q2409" s="21" t="str">
        <f t="shared" si="301"/>
        <v/>
      </c>
      <c r="R2409" s="21" t="str">
        <f t="shared" si="302"/>
        <v/>
      </c>
      <c r="S2409" s="7" t="str">
        <f>IF(ROW()-5&lt;=Kontroll!$B$8,1,"")</f>
        <v/>
      </c>
    </row>
    <row r="2410" spans="1:19" x14ac:dyDescent="0.2">
      <c r="A2410" s="7" t="str">
        <f t="shared" si="296"/>
        <v/>
      </c>
      <c r="B2410" s="7" t="str">
        <f>IF($S2410="","",INT(($A2410-1)/Kontroll!$B$6)+1)</f>
        <v/>
      </c>
      <c r="C2410" s="7" t="str">
        <f>IF($S2410="","",MOD($A2410-1,Kontroll!$B$6)+1)</f>
        <v/>
      </c>
      <c r="D2410" s="15" t="str">
        <f>IF($S2410="","",INDEX(Transjer!$A$6:$A$125,$B2410))</f>
        <v/>
      </c>
      <c r="E2410" s="15" t="str">
        <f>IF($S2410="","",INDEX(Transjer!$B$6:$B$125,$B2410))</f>
        <v/>
      </c>
      <c r="F2410" s="16" t="str">
        <f>IF($S2410="","",INDEX(Transjer!$C$6:$C$125,$B2410))</f>
        <v/>
      </c>
      <c r="G2410" s="17" t="str">
        <f>IF($S2410="","",INDEX(Skjermingsrenter!$A$6:$A$35,$C2410))</f>
        <v/>
      </c>
      <c r="H2410" s="18" t="str">
        <f>IF($S2410="","",INDEX(Transjer!$D$6:$D$125,$B2410))</f>
        <v/>
      </c>
      <c r="I2410" s="18" t="str">
        <f>IF($S2410="","",INDEX(Transjer!$E$6:$E$125,$B2410))</f>
        <v/>
      </c>
      <c r="J2410" s="19" t="str">
        <f>IF($S2410="","",INDEX(Skjermingsrenter!$B$6:$B$35,$C2410))</f>
        <v/>
      </c>
      <c r="K2410" s="20" t="str">
        <f t="shared" si="297"/>
        <v/>
      </c>
      <c r="L2410" s="21" t="str">
        <f>IF($S2410="","",IF($G2410&lt;YEAR($F2410),0,$H2410*SUMIFS(Utbytter!$D$6:$D$1005,Utbytter!$A$6:$A$1005,$E2410,Utbytter!$B$6:$B$1005,"&gt;="&amp;$K2410,Utbytter!$B$6:$B$1005,"&lt;="&amp;DATE($G2410,12,31))))</f>
        <v/>
      </c>
      <c r="M2410" s="21" t="str">
        <f t="shared" si="303"/>
        <v/>
      </c>
      <c r="N2410" s="21" t="str">
        <f t="shared" si="298"/>
        <v/>
      </c>
      <c r="O2410" s="21" t="str">
        <f t="shared" si="299"/>
        <v/>
      </c>
      <c r="P2410" s="21" t="str">
        <f t="shared" si="300"/>
        <v/>
      </c>
      <c r="Q2410" s="21" t="str">
        <f t="shared" si="301"/>
        <v/>
      </c>
      <c r="R2410" s="21" t="str">
        <f t="shared" si="302"/>
        <v/>
      </c>
      <c r="S2410" s="7" t="str">
        <f>IF(ROW()-5&lt;=Kontroll!$B$8,1,"")</f>
        <v/>
      </c>
    </row>
    <row r="2411" spans="1:19" x14ac:dyDescent="0.2">
      <c r="A2411" s="7" t="str">
        <f t="shared" si="296"/>
        <v/>
      </c>
      <c r="B2411" s="7" t="str">
        <f>IF($S2411="","",INT(($A2411-1)/Kontroll!$B$6)+1)</f>
        <v/>
      </c>
      <c r="C2411" s="7" t="str">
        <f>IF($S2411="","",MOD($A2411-1,Kontroll!$B$6)+1)</f>
        <v/>
      </c>
      <c r="D2411" s="15" t="str">
        <f>IF($S2411="","",INDEX(Transjer!$A$6:$A$125,$B2411))</f>
        <v/>
      </c>
      <c r="E2411" s="15" t="str">
        <f>IF($S2411="","",INDEX(Transjer!$B$6:$B$125,$B2411))</f>
        <v/>
      </c>
      <c r="F2411" s="16" t="str">
        <f>IF($S2411="","",INDEX(Transjer!$C$6:$C$125,$B2411))</f>
        <v/>
      </c>
      <c r="G2411" s="17" t="str">
        <f>IF($S2411="","",INDEX(Skjermingsrenter!$A$6:$A$35,$C2411))</f>
        <v/>
      </c>
      <c r="H2411" s="18" t="str">
        <f>IF($S2411="","",INDEX(Transjer!$D$6:$D$125,$B2411))</f>
        <v/>
      </c>
      <c r="I2411" s="18" t="str">
        <f>IF($S2411="","",INDEX(Transjer!$E$6:$E$125,$B2411))</f>
        <v/>
      </c>
      <c r="J2411" s="19" t="str">
        <f>IF($S2411="","",INDEX(Skjermingsrenter!$B$6:$B$35,$C2411))</f>
        <v/>
      </c>
      <c r="K2411" s="20" t="str">
        <f t="shared" si="297"/>
        <v/>
      </c>
      <c r="L2411" s="21" t="str">
        <f>IF($S2411="","",IF($G2411&lt;YEAR($F2411),0,$H2411*SUMIFS(Utbytter!$D$6:$D$1005,Utbytter!$A$6:$A$1005,$E2411,Utbytter!$B$6:$B$1005,"&gt;="&amp;$K2411,Utbytter!$B$6:$B$1005,"&lt;="&amp;DATE($G2411,12,31))))</f>
        <v/>
      </c>
      <c r="M2411" s="21" t="str">
        <f t="shared" si="303"/>
        <v/>
      </c>
      <c r="N2411" s="21" t="str">
        <f t="shared" si="298"/>
        <v/>
      </c>
      <c r="O2411" s="21" t="str">
        <f t="shared" si="299"/>
        <v/>
      </c>
      <c r="P2411" s="21" t="str">
        <f t="shared" si="300"/>
        <v/>
      </c>
      <c r="Q2411" s="21" t="str">
        <f t="shared" si="301"/>
        <v/>
      </c>
      <c r="R2411" s="21" t="str">
        <f t="shared" si="302"/>
        <v/>
      </c>
      <c r="S2411" s="7" t="str">
        <f>IF(ROW()-5&lt;=Kontroll!$B$8,1,"")</f>
        <v/>
      </c>
    </row>
    <row r="2412" spans="1:19" x14ac:dyDescent="0.2">
      <c r="A2412" s="7" t="str">
        <f t="shared" si="296"/>
        <v/>
      </c>
      <c r="B2412" s="7" t="str">
        <f>IF($S2412="","",INT(($A2412-1)/Kontroll!$B$6)+1)</f>
        <v/>
      </c>
      <c r="C2412" s="7" t="str">
        <f>IF($S2412="","",MOD($A2412-1,Kontroll!$B$6)+1)</f>
        <v/>
      </c>
      <c r="D2412" s="15" t="str">
        <f>IF($S2412="","",INDEX(Transjer!$A$6:$A$125,$B2412))</f>
        <v/>
      </c>
      <c r="E2412" s="15" t="str">
        <f>IF($S2412="","",INDEX(Transjer!$B$6:$B$125,$B2412))</f>
        <v/>
      </c>
      <c r="F2412" s="16" t="str">
        <f>IF($S2412="","",INDEX(Transjer!$C$6:$C$125,$B2412))</f>
        <v/>
      </c>
      <c r="G2412" s="17" t="str">
        <f>IF($S2412="","",INDEX(Skjermingsrenter!$A$6:$A$35,$C2412))</f>
        <v/>
      </c>
      <c r="H2412" s="18" t="str">
        <f>IF($S2412="","",INDEX(Transjer!$D$6:$D$125,$B2412))</f>
        <v/>
      </c>
      <c r="I2412" s="18" t="str">
        <f>IF($S2412="","",INDEX(Transjer!$E$6:$E$125,$B2412))</f>
        <v/>
      </c>
      <c r="J2412" s="19" t="str">
        <f>IF($S2412="","",INDEX(Skjermingsrenter!$B$6:$B$35,$C2412))</f>
        <v/>
      </c>
      <c r="K2412" s="20" t="str">
        <f t="shared" si="297"/>
        <v/>
      </c>
      <c r="L2412" s="21" t="str">
        <f>IF($S2412="","",IF($G2412&lt;YEAR($F2412),0,$H2412*SUMIFS(Utbytter!$D$6:$D$1005,Utbytter!$A$6:$A$1005,$E2412,Utbytter!$B$6:$B$1005,"&gt;="&amp;$K2412,Utbytter!$B$6:$B$1005,"&lt;="&amp;DATE($G2412,12,31))))</f>
        <v/>
      </c>
      <c r="M2412" s="21" t="str">
        <f t="shared" si="303"/>
        <v/>
      </c>
      <c r="N2412" s="21" t="str">
        <f t="shared" si="298"/>
        <v/>
      </c>
      <c r="O2412" s="21" t="str">
        <f t="shared" si="299"/>
        <v/>
      </c>
      <c r="P2412" s="21" t="str">
        <f t="shared" si="300"/>
        <v/>
      </c>
      <c r="Q2412" s="21" t="str">
        <f t="shared" si="301"/>
        <v/>
      </c>
      <c r="R2412" s="21" t="str">
        <f t="shared" si="302"/>
        <v/>
      </c>
      <c r="S2412" s="7" t="str">
        <f>IF(ROW()-5&lt;=Kontroll!$B$8,1,"")</f>
        <v/>
      </c>
    </row>
    <row r="2413" spans="1:19" x14ac:dyDescent="0.2">
      <c r="A2413" s="7" t="str">
        <f t="shared" si="296"/>
        <v/>
      </c>
      <c r="B2413" s="7" t="str">
        <f>IF($S2413="","",INT(($A2413-1)/Kontroll!$B$6)+1)</f>
        <v/>
      </c>
      <c r="C2413" s="7" t="str">
        <f>IF($S2413="","",MOD($A2413-1,Kontroll!$B$6)+1)</f>
        <v/>
      </c>
      <c r="D2413" s="15" t="str">
        <f>IF($S2413="","",INDEX(Transjer!$A$6:$A$125,$B2413))</f>
        <v/>
      </c>
      <c r="E2413" s="15" t="str">
        <f>IF($S2413="","",INDEX(Transjer!$B$6:$B$125,$B2413))</f>
        <v/>
      </c>
      <c r="F2413" s="16" t="str">
        <f>IF($S2413="","",INDEX(Transjer!$C$6:$C$125,$B2413))</f>
        <v/>
      </c>
      <c r="G2413" s="17" t="str">
        <f>IF($S2413="","",INDEX(Skjermingsrenter!$A$6:$A$35,$C2413))</f>
        <v/>
      </c>
      <c r="H2413" s="18" t="str">
        <f>IF($S2413="","",INDEX(Transjer!$D$6:$D$125,$B2413))</f>
        <v/>
      </c>
      <c r="I2413" s="18" t="str">
        <f>IF($S2413="","",INDEX(Transjer!$E$6:$E$125,$B2413))</f>
        <v/>
      </c>
      <c r="J2413" s="19" t="str">
        <f>IF($S2413="","",INDEX(Skjermingsrenter!$B$6:$B$35,$C2413))</f>
        <v/>
      </c>
      <c r="K2413" s="20" t="str">
        <f t="shared" si="297"/>
        <v/>
      </c>
      <c r="L2413" s="21" t="str">
        <f>IF($S2413="","",IF($G2413&lt;YEAR($F2413),0,$H2413*SUMIFS(Utbytter!$D$6:$D$1005,Utbytter!$A$6:$A$1005,$E2413,Utbytter!$B$6:$B$1005,"&gt;="&amp;$K2413,Utbytter!$B$6:$B$1005,"&lt;="&amp;DATE($G2413,12,31))))</f>
        <v/>
      </c>
      <c r="M2413" s="21" t="str">
        <f t="shared" si="303"/>
        <v/>
      </c>
      <c r="N2413" s="21" t="str">
        <f t="shared" si="298"/>
        <v/>
      </c>
      <c r="O2413" s="21" t="str">
        <f t="shared" si="299"/>
        <v/>
      </c>
      <c r="P2413" s="21" t="str">
        <f t="shared" si="300"/>
        <v/>
      </c>
      <c r="Q2413" s="21" t="str">
        <f t="shared" si="301"/>
        <v/>
      </c>
      <c r="R2413" s="21" t="str">
        <f t="shared" si="302"/>
        <v/>
      </c>
      <c r="S2413" s="7" t="str">
        <f>IF(ROW()-5&lt;=Kontroll!$B$8,1,"")</f>
        <v/>
      </c>
    </row>
    <row r="2414" spans="1:19" x14ac:dyDescent="0.2">
      <c r="A2414" s="7" t="str">
        <f t="shared" si="296"/>
        <v/>
      </c>
      <c r="B2414" s="7" t="str">
        <f>IF($S2414="","",INT(($A2414-1)/Kontroll!$B$6)+1)</f>
        <v/>
      </c>
      <c r="C2414" s="7" t="str">
        <f>IF($S2414="","",MOD($A2414-1,Kontroll!$B$6)+1)</f>
        <v/>
      </c>
      <c r="D2414" s="15" t="str">
        <f>IF($S2414="","",INDEX(Transjer!$A$6:$A$125,$B2414))</f>
        <v/>
      </c>
      <c r="E2414" s="15" t="str">
        <f>IF($S2414="","",INDEX(Transjer!$B$6:$B$125,$B2414))</f>
        <v/>
      </c>
      <c r="F2414" s="16" t="str">
        <f>IF($S2414="","",INDEX(Transjer!$C$6:$C$125,$B2414))</f>
        <v/>
      </c>
      <c r="G2414" s="17" t="str">
        <f>IF($S2414="","",INDEX(Skjermingsrenter!$A$6:$A$35,$C2414))</f>
        <v/>
      </c>
      <c r="H2414" s="18" t="str">
        <f>IF($S2414="","",INDEX(Transjer!$D$6:$D$125,$B2414))</f>
        <v/>
      </c>
      <c r="I2414" s="18" t="str">
        <f>IF($S2414="","",INDEX(Transjer!$E$6:$E$125,$B2414))</f>
        <v/>
      </c>
      <c r="J2414" s="19" t="str">
        <f>IF($S2414="","",INDEX(Skjermingsrenter!$B$6:$B$35,$C2414))</f>
        <v/>
      </c>
      <c r="K2414" s="20" t="str">
        <f t="shared" si="297"/>
        <v/>
      </c>
      <c r="L2414" s="21" t="str">
        <f>IF($S2414="","",IF($G2414&lt;YEAR($F2414),0,$H2414*SUMIFS(Utbytter!$D$6:$D$1005,Utbytter!$A$6:$A$1005,$E2414,Utbytter!$B$6:$B$1005,"&gt;="&amp;$K2414,Utbytter!$B$6:$B$1005,"&lt;="&amp;DATE($G2414,12,31))))</f>
        <v/>
      </c>
      <c r="M2414" s="21" t="str">
        <f t="shared" si="303"/>
        <v/>
      </c>
      <c r="N2414" s="21" t="str">
        <f t="shared" si="298"/>
        <v/>
      </c>
      <c r="O2414" s="21" t="str">
        <f t="shared" si="299"/>
        <v/>
      </c>
      <c r="P2414" s="21" t="str">
        <f t="shared" si="300"/>
        <v/>
      </c>
      <c r="Q2414" s="21" t="str">
        <f t="shared" si="301"/>
        <v/>
      </c>
      <c r="R2414" s="21" t="str">
        <f t="shared" si="302"/>
        <v/>
      </c>
      <c r="S2414" s="7" t="str">
        <f>IF(ROW()-5&lt;=Kontroll!$B$8,1,"")</f>
        <v/>
      </c>
    </row>
    <row r="2415" spans="1:19" x14ac:dyDescent="0.2">
      <c r="A2415" s="7" t="str">
        <f t="shared" si="296"/>
        <v/>
      </c>
      <c r="B2415" s="7" t="str">
        <f>IF($S2415="","",INT(($A2415-1)/Kontroll!$B$6)+1)</f>
        <v/>
      </c>
      <c r="C2415" s="7" t="str">
        <f>IF($S2415="","",MOD($A2415-1,Kontroll!$B$6)+1)</f>
        <v/>
      </c>
      <c r="D2415" s="15" t="str">
        <f>IF($S2415="","",INDEX(Transjer!$A$6:$A$125,$B2415))</f>
        <v/>
      </c>
      <c r="E2415" s="15" t="str">
        <f>IF($S2415="","",INDEX(Transjer!$B$6:$B$125,$B2415))</f>
        <v/>
      </c>
      <c r="F2415" s="16" t="str">
        <f>IF($S2415="","",INDEX(Transjer!$C$6:$C$125,$B2415))</f>
        <v/>
      </c>
      <c r="G2415" s="17" t="str">
        <f>IF($S2415="","",INDEX(Skjermingsrenter!$A$6:$A$35,$C2415))</f>
        <v/>
      </c>
      <c r="H2415" s="18" t="str">
        <f>IF($S2415="","",INDEX(Transjer!$D$6:$D$125,$B2415))</f>
        <v/>
      </c>
      <c r="I2415" s="18" t="str">
        <f>IF($S2415="","",INDEX(Transjer!$E$6:$E$125,$B2415))</f>
        <v/>
      </c>
      <c r="J2415" s="19" t="str">
        <f>IF($S2415="","",INDEX(Skjermingsrenter!$B$6:$B$35,$C2415))</f>
        <v/>
      </c>
      <c r="K2415" s="20" t="str">
        <f t="shared" si="297"/>
        <v/>
      </c>
      <c r="L2415" s="21" t="str">
        <f>IF($S2415="","",IF($G2415&lt;YEAR($F2415),0,$H2415*SUMIFS(Utbytter!$D$6:$D$1005,Utbytter!$A$6:$A$1005,$E2415,Utbytter!$B$6:$B$1005,"&gt;="&amp;$K2415,Utbytter!$B$6:$B$1005,"&lt;="&amp;DATE($G2415,12,31))))</f>
        <v/>
      </c>
      <c r="M2415" s="21" t="str">
        <f t="shared" si="303"/>
        <v/>
      </c>
      <c r="N2415" s="21" t="str">
        <f t="shared" si="298"/>
        <v/>
      </c>
      <c r="O2415" s="21" t="str">
        <f t="shared" si="299"/>
        <v/>
      </c>
      <c r="P2415" s="21" t="str">
        <f t="shared" si="300"/>
        <v/>
      </c>
      <c r="Q2415" s="21" t="str">
        <f t="shared" si="301"/>
        <v/>
      </c>
      <c r="R2415" s="21" t="str">
        <f t="shared" si="302"/>
        <v/>
      </c>
      <c r="S2415" s="7" t="str">
        <f>IF(ROW()-5&lt;=Kontroll!$B$8,1,"")</f>
        <v/>
      </c>
    </row>
    <row r="2416" spans="1:19" x14ac:dyDescent="0.2">
      <c r="A2416" s="7" t="str">
        <f t="shared" si="296"/>
        <v/>
      </c>
      <c r="B2416" s="7" t="str">
        <f>IF($S2416="","",INT(($A2416-1)/Kontroll!$B$6)+1)</f>
        <v/>
      </c>
      <c r="C2416" s="7" t="str">
        <f>IF($S2416="","",MOD($A2416-1,Kontroll!$B$6)+1)</f>
        <v/>
      </c>
      <c r="D2416" s="15" t="str">
        <f>IF($S2416="","",INDEX(Transjer!$A$6:$A$125,$B2416))</f>
        <v/>
      </c>
      <c r="E2416" s="15" t="str">
        <f>IF($S2416="","",INDEX(Transjer!$B$6:$B$125,$B2416))</f>
        <v/>
      </c>
      <c r="F2416" s="16" t="str">
        <f>IF($S2416="","",INDEX(Transjer!$C$6:$C$125,$B2416))</f>
        <v/>
      </c>
      <c r="G2416" s="17" t="str">
        <f>IF($S2416="","",INDEX(Skjermingsrenter!$A$6:$A$35,$C2416))</f>
        <v/>
      </c>
      <c r="H2416" s="18" t="str">
        <f>IF($S2416="","",INDEX(Transjer!$D$6:$D$125,$B2416))</f>
        <v/>
      </c>
      <c r="I2416" s="18" t="str">
        <f>IF($S2416="","",INDEX(Transjer!$E$6:$E$125,$B2416))</f>
        <v/>
      </c>
      <c r="J2416" s="19" t="str">
        <f>IF($S2416="","",INDEX(Skjermingsrenter!$B$6:$B$35,$C2416))</f>
        <v/>
      </c>
      <c r="K2416" s="20" t="str">
        <f t="shared" si="297"/>
        <v/>
      </c>
      <c r="L2416" s="21" t="str">
        <f>IF($S2416="","",IF($G2416&lt;YEAR($F2416),0,$H2416*SUMIFS(Utbytter!$D$6:$D$1005,Utbytter!$A$6:$A$1005,$E2416,Utbytter!$B$6:$B$1005,"&gt;="&amp;$K2416,Utbytter!$B$6:$B$1005,"&lt;="&amp;DATE($G2416,12,31))))</f>
        <v/>
      </c>
      <c r="M2416" s="21" t="str">
        <f t="shared" si="303"/>
        <v/>
      </c>
      <c r="N2416" s="21" t="str">
        <f t="shared" si="298"/>
        <v/>
      </c>
      <c r="O2416" s="21" t="str">
        <f t="shared" si="299"/>
        <v/>
      </c>
      <c r="P2416" s="21" t="str">
        <f t="shared" si="300"/>
        <v/>
      </c>
      <c r="Q2416" s="21" t="str">
        <f t="shared" si="301"/>
        <v/>
      </c>
      <c r="R2416" s="21" t="str">
        <f t="shared" si="302"/>
        <v/>
      </c>
      <c r="S2416" s="7" t="str">
        <f>IF(ROW()-5&lt;=Kontroll!$B$8,1,"")</f>
        <v/>
      </c>
    </row>
    <row r="2417" spans="1:19" x14ac:dyDescent="0.2">
      <c r="A2417" s="7" t="str">
        <f t="shared" si="296"/>
        <v/>
      </c>
      <c r="B2417" s="7" t="str">
        <f>IF($S2417="","",INT(($A2417-1)/Kontroll!$B$6)+1)</f>
        <v/>
      </c>
      <c r="C2417" s="7" t="str">
        <f>IF($S2417="","",MOD($A2417-1,Kontroll!$B$6)+1)</f>
        <v/>
      </c>
      <c r="D2417" s="15" t="str">
        <f>IF($S2417="","",INDEX(Transjer!$A$6:$A$125,$B2417))</f>
        <v/>
      </c>
      <c r="E2417" s="15" t="str">
        <f>IF($S2417="","",INDEX(Transjer!$B$6:$B$125,$B2417))</f>
        <v/>
      </c>
      <c r="F2417" s="16" t="str">
        <f>IF($S2417="","",INDEX(Transjer!$C$6:$C$125,$B2417))</f>
        <v/>
      </c>
      <c r="G2417" s="17" t="str">
        <f>IF($S2417="","",INDEX(Skjermingsrenter!$A$6:$A$35,$C2417))</f>
        <v/>
      </c>
      <c r="H2417" s="18" t="str">
        <f>IF($S2417="","",INDEX(Transjer!$D$6:$D$125,$B2417))</f>
        <v/>
      </c>
      <c r="I2417" s="18" t="str">
        <f>IF($S2417="","",INDEX(Transjer!$E$6:$E$125,$B2417))</f>
        <v/>
      </c>
      <c r="J2417" s="19" t="str">
        <f>IF($S2417="","",INDEX(Skjermingsrenter!$B$6:$B$35,$C2417))</f>
        <v/>
      </c>
      <c r="K2417" s="20" t="str">
        <f t="shared" si="297"/>
        <v/>
      </c>
      <c r="L2417" s="21" t="str">
        <f>IF($S2417="","",IF($G2417&lt;YEAR($F2417),0,$H2417*SUMIFS(Utbytter!$D$6:$D$1005,Utbytter!$A$6:$A$1005,$E2417,Utbytter!$B$6:$B$1005,"&gt;="&amp;$K2417,Utbytter!$B$6:$B$1005,"&lt;="&amp;DATE($G2417,12,31))))</f>
        <v/>
      </c>
      <c r="M2417" s="21" t="str">
        <f t="shared" si="303"/>
        <v/>
      </c>
      <c r="N2417" s="21" t="str">
        <f t="shared" si="298"/>
        <v/>
      </c>
      <c r="O2417" s="21" t="str">
        <f t="shared" si="299"/>
        <v/>
      </c>
      <c r="P2417" s="21" t="str">
        <f t="shared" si="300"/>
        <v/>
      </c>
      <c r="Q2417" s="21" t="str">
        <f t="shared" si="301"/>
        <v/>
      </c>
      <c r="R2417" s="21" t="str">
        <f t="shared" si="302"/>
        <v/>
      </c>
      <c r="S2417" s="7" t="str">
        <f>IF(ROW()-5&lt;=Kontroll!$B$8,1,"")</f>
        <v/>
      </c>
    </row>
    <row r="2418" spans="1:19" x14ac:dyDescent="0.2">
      <c r="A2418" s="7" t="str">
        <f t="shared" si="296"/>
        <v/>
      </c>
      <c r="B2418" s="7" t="str">
        <f>IF($S2418="","",INT(($A2418-1)/Kontroll!$B$6)+1)</f>
        <v/>
      </c>
      <c r="C2418" s="7" t="str">
        <f>IF($S2418="","",MOD($A2418-1,Kontroll!$B$6)+1)</f>
        <v/>
      </c>
      <c r="D2418" s="15" t="str">
        <f>IF($S2418="","",INDEX(Transjer!$A$6:$A$125,$B2418))</f>
        <v/>
      </c>
      <c r="E2418" s="15" t="str">
        <f>IF($S2418="","",INDEX(Transjer!$B$6:$B$125,$B2418))</f>
        <v/>
      </c>
      <c r="F2418" s="16" t="str">
        <f>IF($S2418="","",INDEX(Transjer!$C$6:$C$125,$B2418))</f>
        <v/>
      </c>
      <c r="G2418" s="17" t="str">
        <f>IF($S2418="","",INDEX(Skjermingsrenter!$A$6:$A$35,$C2418))</f>
        <v/>
      </c>
      <c r="H2418" s="18" t="str">
        <f>IF($S2418="","",INDEX(Transjer!$D$6:$D$125,$B2418))</f>
        <v/>
      </c>
      <c r="I2418" s="18" t="str">
        <f>IF($S2418="","",INDEX(Transjer!$E$6:$E$125,$B2418))</f>
        <v/>
      </c>
      <c r="J2418" s="19" t="str">
        <f>IF($S2418="","",INDEX(Skjermingsrenter!$B$6:$B$35,$C2418))</f>
        <v/>
      </c>
      <c r="K2418" s="20" t="str">
        <f t="shared" si="297"/>
        <v/>
      </c>
      <c r="L2418" s="21" t="str">
        <f>IF($S2418="","",IF($G2418&lt;YEAR($F2418),0,$H2418*SUMIFS(Utbytter!$D$6:$D$1005,Utbytter!$A$6:$A$1005,$E2418,Utbytter!$B$6:$B$1005,"&gt;="&amp;$K2418,Utbytter!$B$6:$B$1005,"&lt;="&amp;DATE($G2418,12,31))))</f>
        <v/>
      </c>
      <c r="M2418" s="21" t="str">
        <f t="shared" si="303"/>
        <v/>
      </c>
      <c r="N2418" s="21" t="str">
        <f t="shared" si="298"/>
        <v/>
      </c>
      <c r="O2418" s="21" t="str">
        <f t="shared" si="299"/>
        <v/>
      </c>
      <c r="P2418" s="21" t="str">
        <f t="shared" si="300"/>
        <v/>
      </c>
      <c r="Q2418" s="21" t="str">
        <f t="shared" si="301"/>
        <v/>
      </c>
      <c r="R2418" s="21" t="str">
        <f t="shared" si="302"/>
        <v/>
      </c>
      <c r="S2418" s="7" t="str">
        <f>IF(ROW()-5&lt;=Kontroll!$B$8,1,"")</f>
        <v/>
      </c>
    </row>
    <row r="2419" spans="1:19" x14ac:dyDescent="0.2">
      <c r="A2419" s="7" t="str">
        <f t="shared" si="296"/>
        <v/>
      </c>
      <c r="B2419" s="7" t="str">
        <f>IF($S2419="","",INT(($A2419-1)/Kontroll!$B$6)+1)</f>
        <v/>
      </c>
      <c r="C2419" s="7" t="str">
        <f>IF($S2419="","",MOD($A2419-1,Kontroll!$B$6)+1)</f>
        <v/>
      </c>
      <c r="D2419" s="15" t="str">
        <f>IF($S2419="","",INDEX(Transjer!$A$6:$A$125,$B2419))</f>
        <v/>
      </c>
      <c r="E2419" s="15" t="str">
        <f>IF($S2419="","",INDEX(Transjer!$B$6:$B$125,$B2419))</f>
        <v/>
      </c>
      <c r="F2419" s="16" t="str">
        <f>IF($S2419="","",INDEX(Transjer!$C$6:$C$125,$B2419))</f>
        <v/>
      </c>
      <c r="G2419" s="17" t="str">
        <f>IF($S2419="","",INDEX(Skjermingsrenter!$A$6:$A$35,$C2419))</f>
        <v/>
      </c>
      <c r="H2419" s="18" t="str">
        <f>IF($S2419="","",INDEX(Transjer!$D$6:$D$125,$B2419))</f>
        <v/>
      </c>
      <c r="I2419" s="18" t="str">
        <f>IF($S2419="","",INDEX(Transjer!$E$6:$E$125,$B2419))</f>
        <v/>
      </c>
      <c r="J2419" s="19" t="str">
        <f>IF($S2419="","",INDEX(Skjermingsrenter!$B$6:$B$35,$C2419))</f>
        <v/>
      </c>
      <c r="K2419" s="20" t="str">
        <f t="shared" si="297"/>
        <v/>
      </c>
      <c r="L2419" s="21" t="str">
        <f>IF($S2419="","",IF($G2419&lt;YEAR($F2419),0,$H2419*SUMIFS(Utbytter!$D$6:$D$1005,Utbytter!$A$6:$A$1005,$E2419,Utbytter!$B$6:$B$1005,"&gt;="&amp;$K2419,Utbytter!$B$6:$B$1005,"&lt;="&amp;DATE($G2419,12,31))))</f>
        <v/>
      </c>
      <c r="M2419" s="21" t="str">
        <f t="shared" si="303"/>
        <v/>
      </c>
      <c r="N2419" s="21" t="str">
        <f t="shared" si="298"/>
        <v/>
      </c>
      <c r="O2419" s="21" t="str">
        <f t="shared" si="299"/>
        <v/>
      </c>
      <c r="P2419" s="21" t="str">
        <f t="shared" si="300"/>
        <v/>
      </c>
      <c r="Q2419" s="21" t="str">
        <f t="shared" si="301"/>
        <v/>
      </c>
      <c r="R2419" s="21" t="str">
        <f t="shared" si="302"/>
        <v/>
      </c>
      <c r="S2419" s="7" t="str">
        <f>IF(ROW()-5&lt;=Kontroll!$B$8,1,"")</f>
        <v/>
      </c>
    </row>
    <row r="2420" spans="1:19" x14ac:dyDescent="0.2">
      <c r="A2420" s="7" t="str">
        <f t="shared" si="296"/>
        <v/>
      </c>
      <c r="B2420" s="7" t="str">
        <f>IF($S2420="","",INT(($A2420-1)/Kontroll!$B$6)+1)</f>
        <v/>
      </c>
      <c r="C2420" s="7" t="str">
        <f>IF($S2420="","",MOD($A2420-1,Kontroll!$B$6)+1)</f>
        <v/>
      </c>
      <c r="D2420" s="15" t="str">
        <f>IF($S2420="","",INDEX(Transjer!$A$6:$A$125,$B2420))</f>
        <v/>
      </c>
      <c r="E2420" s="15" t="str">
        <f>IF($S2420="","",INDEX(Transjer!$B$6:$B$125,$B2420))</f>
        <v/>
      </c>
      <c r="F2420" s="16" t="str">
        <f>IF($S2420="","",INDEX(Transjer!$C$6:$C$125,$B2420))</f>
        <v/>
      </c>
      <c r="G2420" s="17" t="str">
        <f>IF($S2420="","",INDEX(Skjermingsrenter!$A$6:$A$35,$C2420))</f>
        <v/>
      </c>
      <c r="H2420" s="18" t="str">
        <f>IF($S2420="","",INDEX(Transjer!$D$6:$D$125,$B2420))</f>
        <v/>
      </c>
      <c r="I2420" s="18" t="str">
        <f>IF($S2420="","",INDEX(Transjer!$E$6:$E$125,$B2420))</f>
        <v/>
      </c>
      <c r="J2420" s="19" t="str">
        <f>IF($S2420="","",INDEX(Skjermingsrenter!$B$6:$B$35,$C2420))</f>
        <v/>
      </c>
      <c r="K2420" s="20" t="str">
        <f t="shared" si="297"/>
        <v/>
      </c>
      <c r="L2420" s="21" t="str">
        <f>IF($S2420="","",IF($G2420&lt;YEAR($F2420),0,$H2420*SUMIFS(Utbytter!$D$6:$D$1005,Utbytter!$A$6:$A$1005,$E2420,Utbytter!$B$6:$B$1005,"&gt;="&amp;$K2420,Utbytter!$B$6:$B$1005,"&lt;="&amp;DATE($G2420,12,31))))</f>
        <v/>
      </c>
      <c r="M2420" s="21" t="str">
        <f t="shared" si="303"/>
        <v/>
      </c>
      <c r="N2420" s="21" t="str">
        <f t="shared" si="298"/>
        <v/>
      </c>
      <c r="O2420" s="21" t="str">
        <f t="shared" si="299"/>
        <v/>
      </c>
      <c r="P2420" s="21" t="str">
        <f t="shared" si="300"/>
        <v/>
      </c>
      <c r="Q2420" s="21" t="str">
        <f t="shared" si="301"/>
        <v/>
      </c>
      <c r="R2420" s="21" t="str">
        <f t="shared" si="302"/>
        <v/>
      </c>
      <c r="S2420" s="7" t="str">
        <f>IF(ROW()-5&lt;=Kontroll!$B$8,1,"")</f>
        <v/>
      </c>
    </row>
    <row r="2421" spans="1:19" x14ac:dyDescent="0.2">
      <c r="A2421" s="7" t="str">
        <f t="shared" si="296"/>
        <v/>
      </c>
      <c r="B2421" s="7" t="str">
        <f>IF($S2421="","",INT(($A2421-1)/Kontroll!$B$6)+1)</f>
        <v/>
      </c>
      <c r="C2421" s="7" t="str">
        <f>IF($S2421="","",MOD($A2421-1,Kontroll!$B$6)+1)</f>
        <v/>
      </c>
      <c r="D2421" s="15" t="str">
        <f>IF($S2421="","",INDEX(Transjer!$A$6:$A$125,$B2421))</f>
        <v/>
      </c>
      <c r="E2421" s="15" t="str">
        <f>IF($S2421="","",INDEX(Transjer!$B$6:$B$125,$B2421))</f>
        <v/>
      </c>
      <c r="F2421" s="16" t="str">
        <f>IF($S2421="","",INDEX(Transjer!$C$6:$C$125,$B2421))</f>
        <v/>
      </c>
      <c r="G2421" s="17" t="str">
        <f>IF($S2421="","",INDEX(Skjermingsrenter!$A$6:$A$35,$C2421))</f>
        <v/>
      </c>
      <c r="H2421" s="18" t="str">
        <f>IF($S2421="","",INDEX(Transjer!$D$6:$D$125,$B2421))</f>
        <v/>
      </c>
      <c r="I2421" s="18" t="str">
        <f>IF($S2421="","",INDEX(Transjer!$E$6:$E$125,$B2421))</f>
        <v/>
      </c>
      <c r="J2421" s="19" t="str">
        <f>IF($S2421="","",INDEX(Skjermingsrenter!$B$6:$B$35,$C2421))</f>
        <v/>
      </c>
      <c r="K2421" s="20" t="str">
        <f t="shared" si="297"/>
        <v/>
      </c>
      <c r="L2421" s="21" t="str">
        <f>IF($S2421="","",IF($G2421&lt;YEAR($F2421),0,$H2421*SUMIFS(Utbytter!$D$6:$D$1005,Utbytter!$A$6:$A$1005,$E2421,Utbytter!$B$6:$B$1005,"&gt;="&amp;$K2421,Utbytter!$B$6:$B$1005,"&lt;="&amp;DATE($G2421,12,31))))</f>
        <v/>
      </c>
      <c r="M2421" s="21" t="str">
        <f t="shared" si="303"/>
        <v/>
      </c>
      <c r="N2421" s="21" t="str">
        <f t="shared" si="298"/>
        <v/>
      </c>
      <c r="O2421" s="21" t="str">
        <f t="shared" si="299"/>
        <v/>
      </c>
      <c r="P2421" s="21" t="str">
        <f t="shared" si="300"/>
        <v/>
      </c>
      <c r="Q2421" s="21" t="str">
        <f t="shared" si="301"/>
        <v/>
      </c>
      <c r="R2421" s="21" t="str">
        <f t="shared" si="302"/>
        <v/>
      </c>
      <c r="S2421" s="7" t="str">
        <f>IF(ROW()-5&lt;=Kontroll!$B$8,1,"")</f>
        <v/>
      </c>
    </row>
    <row r="2422" spans="1:19" x14ac:dyDescent="0.2">
      <c r="A2422" s="7" t="str">
        <f t="shared" si="296"/>
        <v/>
      </c>
      <c r="B2422" s="7" t="str">
        <f>IF($S2422="","",INT(($A2422-1)/Kontroll!$B$6)+1)</f>
        <v/>
      </c>
      <c r="C2422" s="7" t="str">
        <f>IF($S2422="","",MOD($A2422-1,Kontroll!$B$6)+1)</f>
        <v/>
      </c>
      <c r="D2422" s="15" t="str">
        <f>IF($S2422="","",INDEX(Transjer!$A$6:$A$125,$B2422))</f>
        <v/>
      </c>
      <c r="E2422" s="15" t="str">
        <f>IF($S2422="","",INDEX(Transjer!$B$6:$B$125,$B2422))</f>
        <v/>
      </c>
      <c r="F2422" s="16" t="str">
        <f>IF($S2422="","",INDEX(Transjer!$C$6:$C$125,$B2422))</f>
        <v/>
      </c>
      <c r="G2422" s="17" t="str">
        <f>IF($S2422="","",INDEX(Skjermingsrenter!$A$6:$A$35,$C2422))</f>
        <v/>
      </c>
      <c r="H2422" s="18" t="str">
        <f>IF($S2422="","",INDEX(Transjer!$D$6:$D$125,$B2422))</f>
        <v/>
      </c>
      <c r="I2422" s="18" t="str">
        <f>IF($S2422="","",INDEX(Transjer!$E$6:$E$125,$B2422))</f>
        <v/>
      </c>
      <c r="J2422" s="19" t="str">
        <f>IF($S2422="","",INDEX(Skjermingsrenter!$B$6:$B$35,$C2422))</f>
        <v/>
      </c>
      <c r="K2422" s="20" t="str">
        <f t="shared" si="297"/>
        <v/>
      </c>
      <c r="L2422" s="21" t="str">
        <f>IF($S2422="","",IF($G2422&lt;YEAR($F2422),0,$H2422*SUMIFS(Utbytter!$D$6:$D$1005,Utbytter!$A$6:$A$1005,$E2422,Utbytter!$B$6:$B$1005,"&gt;="&amp;$K2422,Utbytter!$B$6:$B$1005,"&lt;="&amp;DATE($G2422,12,31))))</f>
        <v/>
      </c>
      <c r="M2422" s="21" t="str">
        <f t="shared" si="303"/>
        <v/>
      </c>
      <c r="N2422" s="21" t="str">
        <f t="shared" si="298"/>
        <v/>
      </c>
      <c r="O2422" s="21" t="str">
        <f t="shared" si="299"/>
        <v/>
      </c>
      <c r="P2422" s="21" t="str">
        <f t="shared" si="300"/>
        <v/>
      </c>
      <c r="Q2422" s="21" t="str">
        <f t="shared" si="301"/>
        <v/>
      </c>
      <c r="R2422" s="21" t="str">
        <f t="shared" si="302"/>
        <v/>
      </c>
      <c r="S2422" s="7" t="str">
        <f>IF(ROW()-5&lt;=Kontroll!$B$8,1,"")</f>
        <v/>
      </c>
    </row>
    <row r="2423" spans="1:19" x14ac:dyDescent="0.2">
      <c r="A2423" s="7" t="str">
        <f t="shared" si="296"/>
        <v/>
      </c>
      <c r="B2423" s="7" t="str">
        <f>IF($S2423="","",INT(($A2423-1)/Kontroll!$B$6)+1)</f>
        <v/>
      </c>
      <c r="C2423" s="7" t="str">
        <f>IF($S2423="","",MOD($A2423-1,Kontroll!$B$6)+1)</f>
        <v/>
      </c>
      <c r="D2423" s="15" t="str">
        <f>IF($S2423="","",INDEX(Transjer!$A$6:$A$125,$B2423))</f>
        <v/>
      </c>
      <c r="E2423" s="15" t="str">
        <f>IF($S2423="","",INDEX(Transjer!$B$6:$B$125,$B2423))</f>
        <v/>
      </c>
      <c r="F2423" s="16" t="str">
        <f>IF($S2423="","",INDEX(Transjer!$C$6:$C$125,$B2423))</f>
        <v/>
      </c>
      <c r="G2423" s="17" t="str">
        <f>IF($S2423="","",INDEX(Skjermingsrenter!$A$6:$A$35,$C2423))</f>
        <v/>
      </c>
      <c r="H2423" s="18" t="str">
        <f>IF($S2423="","",INDEX(Transjer!$D$6:$D$125,$B2423))</f>
        <v/>
      </c>
      <c r="I2423" s="18" t="str">
        <f>IF($S2423="","",INDEX(Transjer!$E$6:$E$125,$B2423))</f>
        <v/>
      </c>
      <c r="J2423" s="19" t="str">
        <f>IF($S2423="","",INDEX(Skjermingsrenter!$B$6:$B$35,$C2423))</f>
        <v/>
      </c>
      <c r="K2423" s="20" t="str">
        <f t="shared" si="297"/>
        <v/>
      </c>
      <c r="L2423" s="21" t="str">
        <f>IF($S2423="","",IF($G2423&lt;YEAR($F2423),0,$H2423*SUMIFS(Utbytter!$D$6:$D$1005,Utbytter!$A$6:$A$1005,$E2423,Utbytter!$B$6:$B$1005,"&gt;="&amp;$K2423,Utbytter!$B$6:$B$1005,"&lt;="&amp;DATE($G2423,12,31))))</f>
        <v/>
      </c>
      <c r="M2423" s="21" t="str">
        <f t="shared" si="303"/>
        <v/>
      </c>
      <c r="N2423" s="21" t="str">
        <f t="shared" si="298"/>
        <v/>
      </c>
      <c r="O2423" s="21" t="str">
        <f t="shared" si="299"/>
        <v/>
      </c>
      <c r="P2423" s="21" t="str">
        <f t="shared" si="300"/>
        <v/>
      </c>
      <c r="Q2423" s="21" t="str">
        <f t="shared" si="301"/>
        <v/>
      </c>
      <c r="R2423" s="21" t="str">
        <f t="shared" si="302"/>
        <v/>
      </c>
      <c r="S2423" s="7" t="str">
        <f>IF(ROW()-5&lt;=Kontroll!$B$8,1,"")</f>
        <v/>
      </c>
    </row>
    <row r="2424" spans="1:19" x14ac:dyDescent="0.2">
      <c r="A2424" s="7" t="str">
        <f t="shared" si="296"/>
        <v/>
      </c>
      <c r="B2424" s="7" t="str">
        <f>IF($S2424="","",INT(($A2424-1)/Kontroll!$B$6)+1)</f>
        <v/>
      </c>
      <c r="C2424" s="7" t="str">
        <f>IF($S2424="","",MOD($A2424-1,Kontroll!$B$6)+1)</f>
        <v/>
      </c>
      <c r="D2424" s="15" t="str">
        <f>IF($S2424="","",INDEX(Transjer!$A$6:$A$125,$B2424))</f>
        <v/>
      </c>
      <c r="E2424" s="15" t="str">
        <f>IF($S2424="","",INDEX(Transjer!$B$6:$B$125,$B2424))</f>
        <v/>
      </c>
      <c r="F2424" s="16" t="str">
        <f>IF($S2424="","",INDEX(Transjer!$C$6:$C$125,$B2424))</f>
        <v/>
      </c>
      <c r="G2424" s="17" t="str">
        <f>IF($S2424="","",INDEX(Skjermingsrenter!$A$6:$A$35,$C2424))</f>
        <v/>
      </c>
      <c r="H2424" s="18" t="str">
        <f>IF($S2424="","",INDEX(Transjer!$D$6:$D$125,$B2424))</f>
        <v/>
      </c>
      <c r="I2424" s="18" t="str">
        <f>IF($S2424="","",INDEX(Transjer!$E$6:$E$125,$B2424))</f>
        <v/>
      </c>
      <c r="J2424" s="19" t="str">
        <f>IF($S2424="","",INDEX(Skjermingsrenter!$B$6:$B$35,$C2424))</f>
        <v/>
      </c>
      <c r="K2424" s="20" t="str">
        <f t="shared" si="297"/>
        <v/>
      </c>
      <c r="L2424" s="21" t="str">
        <f>IF($S2424="","",IF($G2424&lt;YEAR($F2424),0,$H2424*SUMIFS(Utbytter!$D$6:$D$1005,Utbytter!$A$6:$A$1005,$E2424,Utbytter!$B$6:$B$1005,"&gt;="&amp;$K2424,Utbytter!$B$6:$B$1005,"&lt;="&amp;DATE($G2424,12,31))))</f>
        <v/>
      </c>
      <c r="M2424" s="21" t="str">
        <f t="shared" si="303"/>
        <v/>
      </c>
      <c r="N2424" s="21" t="str">
        <f t="shared" si="298"/>
        <v/>
      </c>
      <c r="O2424" s="21" t="str">
        <f t="shared" si="299"/>
        <v/>
      </c>
      <c r="P2424" s="21" t="str">
        <f t="shared" si="300"/>
        <v/>
      </c>
      <c r="Q2424" s="21" t="str">
        <f t="shared" si="301"/>
        <v/>
      </c>
      <c r="R2424" s="21" t="str">
        <f t="shared" si="302"/>
        <v/>
      </c>
      <c r="S2424" s="7" t="str">
        <f>IF(ROW()-5&lt;=Kontroll!$B$8,1,"")</f>
        <v/>
      </c>
    </row>
    <row r="2425" spans="1:19" x14ac:dyDescent="0.2">
      <c r="A2425" s="7" t="str">
        <f t="shared" si="296"/>
        <v/>
      </c>
      <c r="B2425" s="7" t="str">
        <f>IF($S2425="","",INT(($A2425-1)/Kontroll!$B$6)+1)</f>
        <v/>
      </c>
      <c r="C2425" s="7" t="str">
        <f>IF($S2425="","",MOD($A2425-1,Kontroll!$B$6)+1)</f>
        <v/>
      </c>
      <c r="D2425" s="15" t="str">
        <f>IF($S2425="","",INDEX(Transjer!$A$6:$A$125,$B2425))</f>
        <v/>
      </c>
      <c r="E2425" s="15" t="str">
        <f>IF($S2425="","",INDEX(Transjer!$B$6:$B$125,$B2425))</f>
        <v/>
      </c>
      <c r="F2425" s="16" t="str">
        <f>IF($S2425="","",INDEX(Transjer!$C$6:$C$125,$B2425))</f>
        <v/>
      </c>
      <c r="G2425" s="17" t="str">
        <f>IF($S2425="","",INDEX(Skjermingsrenter!$A$6:$A$35,$C2425))</f>
        <v/>
      </c>
      <c r="H2425" s="18" t="str">
        <f>IF($S2425="","",INDEX(Transjer!$D$6:$D$125,$B2425))</f>
        <v/>
      </c>
      <c r="I2425" s="18" t="str">
        <f>IF($S2425="","",INDEX(Transjer!$E$6:$E$125,$B2425))</f>
        <v/>
      </c>
      <c r="J2425" s="19" t="str">
        <f>IF($S2425="","",INDEX(Skjermingsrenter!$B$6:$B$35,$C2425))</f>
        <v/>
      </c>
      <c r="K2425" s="20" t="str">
        <f t="shared" si="297"/>
        <v/>
      </c>
      <c r="L2425" s="21" t="str">
        <f>IF($S2425="","",IF($G2425&lt;YEAR($F2425),0,$H2425*SUMIFS(Utbytter!$D$6:$D$1005,Utbytter!$A$6:$A$1005,$E2425,Utbytter!$B$6:$B$1005,"&gt;="&amp;$K2425,Utbytter!$B$6:$B$1005,"&lt;="&amp;DATE($G2425,12,31))))</f>
        <v/>
      </c>
      <c r="M2425" s="21" t="str">
        <f t="shared" si="303"/>
        <v/>
      </c>
      <c r="N2425" s="21" t="str">
        <f t="shared" si="298"/>
        <v/>
      </c>
      <c r="O2425" s="21" t="str">
        <f t="shared" si="299"/>
        <v/>
      </c>
      <c r="P2425" s="21" t="str">
        <f t="shared" si="300"/>
        <v/>
      </c>
      <c r="Q2425" s="21" t="str">
        <f t="shared" si="301"/>
        <v/>
      </c>
      <c r="R2425" s="21" t="str">
        <f t="shared" si="302"/>
        <v/>
      </c>
      <c r="S2425" s="7" t="str">
        <f>IF(ROW()-5&lt;=Kontroll!$B$8,1,"")</f>
        <v/>
      </c>
    </row>
    <row r="2426" spans="1:19" x14ac:dyDescent="0.2">
      <c r="A2426" s="7" t="str">
        <f t="shared" si="296"/>
        <v/>
      </c>
      <c r="B2426" s="7" t="str">
        <f>IF($S2426="","",INT(($A2426-1)/Kontroll!$B$6)+1)</f>
        <v/>
      </c>
      <c r="C2426" s="7" t="str">
        <f>IF($S2426="","",MOD($A2426-1,Kontroll!$B$6)+1)</f>
        <v/>
      </c>
      <c r="D2426" s="15" t="str">
        <f>IF($S2426="","",INDEX(Transjer!$A$6:$A$125,$B2426))</f>
        <v/>
      </c>
      <c r="E2426" s="15" t="str">
        <f>IF($S2426="","",INDEX(Transjer!$B$6:$B$125,$B2426))</f>
        <v/>
      </c>
      <c r="F2426" s="16" t="str">
        <f>IF($S2426="","",INDEX(Transjer!$C$6:$C$125,$B2426))</f>
        <v/>
      </c>
      <c r="G2426" s="17" t="str">
        <f>IF($S2426="","",INDEX(Skjermingsrenter!$A$6:$A$35,$C2426))</f>
        <v/>
      </c>
      <c r="H2426" s="18" t="str">
        <f>IF($S2426="","",INDEX(Transjer!$D$6:$D$125,$B2426))</f>
        <v/>
      </c>
      <c r="I2426" s="18" t="str">
        <f>IF($S2426="","",INDEX(Transjer!$E$6:$E$125,$B2426))</f>
        <v/>
      </c>
      <c r="J2426" s="19" t="str">
        <f>IF($S2426="","",INDEX(Skjermingsrenter!$B$6:$B$35,$C2426))</f>
        <v/>
      </c>
      <c r="K2426" s="20" t="str">
        <f t="shared" si="297"/>
        <v/>
      </c>
      <c r="L2426" s="21" t="str">
        <f>IF($S2426="","",IF($G2426&lt;YEAR($F2426),0,$H2426*SUMIFS(Utbytter!$D$6:$D$1005,Utbytter!$A$6:$A$1005,$E2426,Utbytter!$B$6:$B$1005,"&gt;="&amp;$K2426,Utbytter!$B$6:$B$1005,"&lt;="&amp;DATE($G2426,12,31))))</f>
        <v/>
      </c>
      <c r="M2426" s="21" t="str">
        <f t="shared" si="303"/>
        <v/>
      </c>
      <c r="N2426" s="21" t="str">
        <f t="shared" si="298"/>
        <v/>
      </c>
      <c r="O2426" s="21" t="str">
        <f t="shared" si="299"/>
        <v/>
      </c>
      <c r="P2426" s="21" t="str">
        <f t="shared" si="300"/>
        <v/>
      </c>
      <c r="Q2426" s="21" t="str">
        <f t="shared" si="301"/>
        <v/>
      </c>
      <c r="R2426" s="21" t="str">
        <f t="shared" si="302"/>
        <v/>
      </c>
      <c r="S2426" s="7" t="str">
        <f>IF(ROW()-5&lt;=Kontroll!$B$8,1,"")</f>
        <v/>
      </c>
    </row>
    <row r="2427" spans="1:19" x14ac:dyDescent="0.2">
      <c r="A2427" s="7" t="str">
        <f t="shared" si="296"/>
        <v/>
      </c>
      <c r="B2427" s="7" t="str">
        <f>IF($S2427="","",INT(($A2427-1)/Kontroll!$B$6)+1)</f>
        <v/>
      </c>
      <c r="C2427" s="7" t="str">
        <f>IF($S2427="","",MOD($A2427-1,Kontroll!$B$6)+1)</f>
        <v/>
      </c>
      <c r="D2427" s="15" t="str">
        <f>IF($S2427="","",INDEX(Transjer!$A$6:$A$125,$B2427))</f>
        <v/>
      </c>
      <c r="E2427" s="15" t="str">
        <f>IF($S2427="","",INDEX(Transjer!$B$6:$B$125,$B2427))</f>
        <v/>
      </c>
      <c r="F2427" s="16" t="str">
        <f>IF($S2427="","",INDEX(Transjer!$C$6:$C$125,$B2427))</f>
        <v/>
      </c>
      <c r="G2427" s="17" t="str">
        <f>IF($S2427="","",INDEX(Skjermingsrenter!$A$6:$A$35,$C2427))</f>
        <v/>
      </c>
      <c r="H2427" s="18" t="str">
        <f>IF($S2427="","",INDEX(Transjer!$D$6:$D$125,$B2427))</f>
        <v/>
      </c>
      <c r="I2427" s="18" t="str">
        <f>IF($S2427="","",INDEX(Transjer!$E$6:$E$125,$B2427))</f>
        <v/>
      </c>
      <c r="J2427" s="19" t="str">
        <f>IF($S2427="","",INDEX(Skjermingsrenter!$B$6:$B$35,$C2427))</f>
        <v/>
      </c>
      <c r="K2427" s="20" t="str">
        <f t="shared" si="297"/>
        <v/>
      </c>
      <c r="L2427" s="21" t="str">
        <f>IF($S2427="","",IF($G2427&lt;YEAR($F2427),0,$H2427*SUMIFS(Utbytter!$D$6:$D$1005,Utbytter!$A$6:$A$1005,$E2427,Utbytter!$B$6:$B$1005,"&gt;="&amp;$K2427,Utbytter!$B$6:$B$1005,"&lt;="&amp;DATE($G2427,12,31))))</f>
        <v/>
      </c>
      <c r="M2427" s="21" t="str">
        <f t="shared" si="303"/>
        <v/>
      </c>
      <c r="N2427" s="21" t="str">
        <f t="shared" si="298"/>
        <v/>
      </c>
      <c r="O2427" s="21" t="str">
        <f t="shared" si="299"/>
        <v/>
      </c>
      <c r="P2427" s="21" t="str">
        <f t="shared" si="300"/>
        <v/>
      </c>
      <c r="Q2427" s="21" t="str">
        <f t="shared" si="301"/>
        <v/>
      </c>
      <c r="R2427" s="21" t="str">
        <f t="shared" si="302"/>
        <v/>
      </c>
      <c r="S2427" s="7" t="str">
        <f>IF(ROW()-5&lt;=Kontroll!$B$8,1,"")</f>
        <v/>
      </c>
    </row>
    <row r="2428" spans="1:19" x14ac:dyDescent="0.2">
      <c r="A2428" s="7" t="str">
        <f t="shared" si="296"/>
        <v/>
      </c>
      <c r="B2428" s="7" t="str">
        <f>IF($S2428="","",INT(($A2428-1)/Kontroll!$B$6)+1)</f>
        <v/>
      </c>
      <c r="C2428" s="7" t="str">
        <f>IF($S2428="","",MOD($A2428-1,Kontroll!$B$6)+1)</f>
        <v/>
      </c>
      <c r="D2428" s="15" t="str">
        <f>IF($S2428="","",INDEX(Transjer!$A$6:$A$125,$B2428))</f>
        <v/>
      </c>
      <c r="E2428" s="15" t="str">
        <f>IF($S2428="","",INDEX(Transjer!$B$6:$B$125,$B2428))</f>
        <v/>
      </c>
      <c r="F2428" s="16" t="str">
        <f>IF($S2428="","",INDEX(Transjer!$C$6:$C$125,$B2428))</f>
        <v/>
      </c>
      <c r="G2428" s="17" t="str">
        <f>IF($S2428="","",INDEX(Skjermingsrenter!$A$6:$A$35,$C2428))</f>
        <v/>
      </c>
      <c r="H2428" s="18" t="str">
        <f>IF($S2428="","",INDEX(Transjer!$D$6:$D$125,$B2428))</f>
        <v/>
      </c>
      <c r="I2428" s="18" t="str">
        <f>IF($S2428="","",INDEX(Transjer!$E$6:$E$125,$B2428))</f>
        <v/>
      </c>
      <c r="J2428" s="19" t="str">
        <f>IF($S2428="","",INDEX(Skjermingsrenter!$B$6:$B$35,$C2428))</f>
        <v/>
      </c>
      <c r="K2428" s="20" t="str">
        <f t="shared" si="297"/>
        <v/>
      </c>
      <c r="L2428" s="21" t="str">
        <f>IF($S2428="","",IF($G2428&lt;YEAR($F2428),0,$H2428*SUMIFS(Utbytter!$D$6:$D$1005,Utbytter!$A$6:$A$1005,$E2428,Utbytter!$B$6:$B$1005,"&gt;="&amp;$K2428,Utbytter!$B$6:$B$1005,"&lt;="&amp;DATE($G2428,12,31))))</f>
        <v/>
      </c>
      <c r="M2428" s="21" t="str">
        <f t="shared" si="303"/>
        <v/>
      </c>
      <c r="N2428" s="21" t="str">
        <f t="shared" si="298"/>
        <v/>
      </c>
      <c r="O2428" s="21" t="str">
        <f t="shared" si="299"/>
        <v/>
      </c>
      <c r="P2428" s="21" t="str">
        <f t="shared" si="300"/>
        <v/>
      </c>
      <c r="Q2428" s="21" t="str">
        <f t="shared" si="301"/>
        <v/>
      </c>
      <c r="R2428" s="21" t="str">
        <f t="shared" si="302"/>
        <v/>
      </c>
      <c r="S2428" s="7" t="str">
        <f>IF(ROW()-5&lt;=Kontroll!$B$8,1,"")</f>
        <v/>
      </c>
    </row>
    <row r="2429" spans="1:19" x14ac:dyDescent="0.2">
      <c r="A2429" s="7" t="str">
        <f t="shared" si="296"/>
        <v/>
      </c>
      <c r="B2429" s="7" t="str">
        <f>IF($S2429="","",INT(($A2429-1)/Kontroll!$B$6)+1)</f>
        <v/>
      </c>
      <c r="C2429" s="7" t="str">
        <f>IF($S2429="","",MOD($A2429-1,Kontroll!$B$6)+1)</f>
        <v/>
      </c>
      <c r="D2429" s="15" t="str">
        <f>IF($S2429="","",INDEX(Transjer!$A$6:$A$125,$B2429))</f>
        <v/>
      </c>
      <c r="E2429" s="15" t="str">
        <f>IF($S2429="","",INDEX(Transjer!$B$6:$B$125,$B2429))</f>
        <v/>
      </c>
      <c r="F2429" s="16" t="str">
        <f>IF($S2429="","",INDEX(Transjer!$C$6:$C$125,$B2429))</f>
        <v/>
      </c>
      <c r="G2429" s="17" t="str">
        <f>IF($S2429="","",INDEX(Skjermingsrenter!$A$6:$A$35,$C2429))</f>
        <v/>
      </c>
      <c r="H2429" s="18" t="str">
        <f>IF($S2429="","",INDEX(Transjer!$D$6:$D$125,$B2429))</f>
        <v/>
      </c>
      <c r="I2429" s="18" t="str">
        <f>IF($S2429="","",INDEX(Transjer!$E$6:$E$125,$B2429))</f>
        <v/>
      </c>
      <c r="J2429" s="19" t="str">
        <f>IF($S2429="","",INDEX(Skjermingsrenter!$B$6:$B$35,$C2429))</f>
        <v/>
      </c>
      <c r="K2429" s="20" t="str">
        <f t="shared" si="297"/>
        <v/>
      </c>
      <c r="L2429" s="21" t="str">
        <f>IF($S2429="","",IF($G2429&lt;YEAR($F2429),0,$H2429*SUMIFS(Utbytter!$D$6:$D$1005,Utbytter!$A$6:$A$1005,$E2429,Utbytter!$B$6:$B$1005,"&gt;="&amp;$K2429,Utbytter!$B$6:$B$1005,"&lt;="&amp;DATE($G2429,12,31))))</f>
        <v/>
      </c>
      <c r="M2429" s="21" t="str">
        <f t="shared" si="303"/>
        <v/>
      </c>
      <c r="N2429" s="21" t="str">
        <f t="shared" si="298"/>
        <v/>
      </c>
      <c r="O2429" s="21" t="str">
        <f t="shared" si="299"/>
        <v/>
      </c>
      <c r="P2429" s="21" t="str">
        <f t="shared" si="300"/>
        <v/>
      </c>
      <c r="Q2429" s="21" t="str">
        <f t="shared" si="301"/>
        <v/>
      </c>
      <c r="R2429" s="21" t="str">
        <f t="shared" si="302"/>
        <v/>
      </c>
      <c r="S2429" s="7" t="str">
        <f>IF(ROW()-5&lt;=Kontroll!$B$8,1,"")</f>
        <v/>
      </c>
    </row>
    <row r="2430" spans="1:19" x14ac:dyDescent="0.2">
      <c r="A2430" s="7" t="str">
        <f t="shared" si="296"/>
        <v/>
      </c>
      <c r="B2430" s="7" t="str">
        <f>IF($S2430="","",INT(($A2430-1)/Kontroll!$B$6)+1)</f>
        <v/>
      </c>
      <c r="C2430" s="7" t="str">
        <f>IF($S2430="","",MOD($A2430-1,Kontroll!$B$6)+1)</f>
        <v/>
      </c>
      <c r="D2430" s="15" t="str">
        <f>IF($S2430="","",INDEX(Transjer!$A$6:$A$125,$B2430))</f>
        <v/>
      </c>
      <c r="E2430" s="15" t="str">
        <f>IF($S2430="","",INDEX(Transjer!$B$6:$B$125,$B2430))</f>
        <v/>
      </c>
      <c r="F2430" s="16" t="str">
        <f>IF($S2430="","",INDEX(Transjer!$C$6:$C$125,$B2430))</f>
        <v/>
      </c>
      <c r="G2430" s="17" t="str">
        <f>IF($S2430="","",INDEX(Skjermingsrenter!$A$6:$A$35,$C2430))</f>
        <v/>
      </c>
      <c r="H2430" s="18" t="str">
        <f>IF($S2430="","",INDEX(Transjer!$D$6:$D$125,$B2430))</f>
        <v/>
      </c>
      <c r="I2430" s="18" t="str">
        <f>IF($S2430="","",INDEX(Transjer!$E$6:$E$125,$B2430))</f>
        <v/>
      </c>
      <c r="J2430" s="19" t="str">
        <f>IF($S2430="","",INDEX(Skjermingsrenter!$B$6:$B$35,$C2430))</f>
        <v/>
      </c>
      <c r="K2430" s="20" t="str">
        <f t="shared" si="297"/>
        <v/>
      </c>
      <c r="L2430" s="21" t="str">
        <f>IF($S2430="","",IF($G2430&lt;YEAR($F2430),0,$H2430*SUMIFS(Utbytter!$D$6:$D$1005,Utbytter!$A$6:$A$1005,$E2430,Utbytter!$B$6:$B$1005,"&gt;="&amp;$K2430,Utbytter!$B$6:$B$1005,"&lt;="&amp;DATE($G2430,12,31))))</f>
        <v/>
      </c>
      <c r="M2430" s="21" t="str">
        <f t="shared" si="303"/>
        <v/>
      </c>
      <c r="N2430" s="21" t="str">
        <f t="shared" si="298"/>
        <v/>
      </c>
      <c r="O2430" s="21" t="str">
        <f t="shared" si="299"/>
        <v/>
      </c>
      <c r="P2430" s="21" t="str">
        <f t="shared" si="300"/>
        <v/>
      </c>
      <c r="Q2430" s="21" t="str">
        <f t="shared" si="301"/>
        <v/>
      </c>
      <c r="R2430" s="21" t="str">
        <f t="shared" si="302"/>
        <v/>
      </c>
      <c r="S2430" s="7" t="str">
        <f>IF(ROW()-5&lt;=Kontroll!$B$8,1,"")</f>
        <v/>
      </c>
    </row>
    <row r="2431" spans="1:19" x14ac:dyDescent="0.2">
      <c r="A2431" s="7" t="str">
        <f t="shared" si="296"/>
        <v/>
      </c>
      <c r="B2431" s="7" t="str">
        <f>IF($S2431="","",INT(($A2431-1)/Kontroll!$B$6)+1)</f>
        <v/>
      </c>
      <c r="C2431" s="7" t="str">
        <f>IF($S2431="","",MOD($A2431-1,Kontroll!$B$6)+1)</f>
        <v/>
      </c>
      <c r="D2431" s="15" t="str">
        <f>IF($S2431="","",INDEX(Transjer!$A$6:$A$125,$B2431))</f>
        <v/>
      </c>
      <c r="E2431" s="15" t="str">
        <f>IF($S2431="","",INDEX(Transjer!$B$6:$B$125,$B2431))</f>
        <v/>
      </c>
      <c r="F2431" s="16" t="str">
        <f>IF($S2431="","",INDEX(Transjer!$C$6:$C$125,$B2431))</f>
        <v/>
      </c>
      <c r="G2431" s="17" t="str">
        <f>IF($S2431="","",INDEX(Skjermingsrenter!$A$6:$A$35,$C2431))</f>
        <v/>
      </c>
      <c r="H2431" s="18" t="str">
        <f>IF($S2431="","",INDEX(Transjer!$D$6:$D$125,$B2431))</f>
        <v/>
      </c>
      <c r="I2431" s="18" t="str">
        <f>IF($S2431="","",INDEX(Transjer!$E$6:$E$125,$B2431))</f>
        <v/>
      </c>
      <c r="J2431" s="19" t="str">
        <f>IF($S2431="","",INDEX(Skjermingsrenter!$B$6:$B$35,$C2431))</f>
        <v/>
      </c>
      <c r="K2431" s="20" t="str">
        <f t="shared" si="297"/>
        <v/>
      </c>
      <c r="L2431" s="21" t="str">
        <f>IF($S2431="","",IF($G2431&lt;YEAR($F2431),0,$H2431*SUMIFS(Utbytter!$D$6:$D$1005,Utbytter!$A$6:$A$1005,$E2431,Utbytter!$B$6:$B$1005,"&gt;="&amp;$K2431,Utbytter!$B$6:$B$1005,"&lt;="&amp;DATE($G2431,12,31))))</f>
        <v/>
      </c>
      <c r="M2431" s="21" t="str">
        <f t="shared" si="303"/>
        <v/>
      </c>
      <c r="N2431" s="21" t="str">
        <f t="shared" si="298"/>
        <v/>
      </c>
      <c r="O2431" s="21" t="str">
        <f t="shared" si="299"/>
        <v/>
      </c>
      <c r="P2431" s="21" t="str">
        <f t="shared" si="300"/>
        <v/>
      </c>
      <c r="Q2431" s="21" t="str">
        <f t="shared" si="301"/>
        <v/>
      </c>
      <c r="R2431" s="21" t="str">
        <f t="shared" si="302"/>
        <v/>
      </c>
      <c r="S2431" s="7" t="str">
        <f>IF(ROW()-5&lt;=Kontroll!$B$8,1,"")</f>
        <v/>
      </c>
    </row>
    <row r="2432" spans="1:19" x14ac:dyDescent="0.2">
      <c r="A2432" s="7" t="str">
        <f t="shared" si="296"/>
        <v/>
      </c>
      <c r="B2432" s="7" t="str">
        <f>IF($S2432="","",INT(($A2432-1)/Kontroll!$B$6)+1)</f>
        <v/>
      </c>
      <c r="C2432" s="7" t="str">
        <f>IF($S2432="","",MOD($A2432-1,Kontroll!$B$6)+1)</f>
        <v/>
      </c>
      <c r="D2432" s="15" t="str">
        <f>IF($S2432="","",INDEX(Transjer!$A$6:$A$125,$B2432))</f>
        <v/>
      </c>
      <c r="E2432" s="15" t="str">
        <f>IF($S2432="","",INDEX(Transjer!$B$6:$B$125,$B2432))</f>
        <v/>
      </c>
      <c r="F2432" s="16" t="str">
        <f>IF($S2432="","",INDEX(Transjer!$C$6:$C$125,$B2432))</f>
        <v/>
      </c>
      <c r="G2432" s="17" t="str">
        <f>IF($S2432="","",INDEX(Skjermingsrenter!$A$6:$A$35,$C2432))</f>
        <v/>
      </c>
      <c r="H2432" s="18" t="str">
        <f>IF($S2432="","",INDEX(Transjer!$D$6:$D$125,$B2432))</f>
        <v/>
      </c>
      <c r="I2432" s="18" t="str">
        <f>IF($S2432="","",INDEX(Transjer!$E$6:$E$125,$B2432))</f>
        <v/>
      </c>
      <c r="J2432" s="19" t="str">
        <f>IF($S2432="","",INDEX(Skjermingsrenter!$B$6:$B$35,$C2432))</f>
        <v/>
      </c>
      <c r="K2432" s="20" t="str">
        <f t="shared" si="297"/>
        <v/>
      </c>
      <c r="L2432" s="21" t="str">
        <f>IF($S2432="","",IF($G2432&lt;YEAR($F2432),0,$H2432*SUMIFS(Utbytter!$D$6:$D$1005,Utbytter!$A$6:$A$1005,$E2432,Utbytter!$B$6:$B$1005,"&gt;="&amp;$K2432,Utbytter!$B$6:$B$1005,"&lt;="&amp;DATE($G2432,12,31))))</f>
        <v/>
      </c>
      <c r="M2432" s="21" t="str">
        <f t="shared" si="303"/>
        <v/>
      </c>
      <c r="N2432" s="21" t="str">
        <f t="shared" si="298"/>
        <v/>
      </c>
      <c r="O2432" s="21" t="str">
        <f t="shared" si="299"/>
        <v/>
      </c>
      <c r="P2432" s="21" t="str">
        <f t="shared" si="300"/>
        <v/>
      </c>
      <c r="Q2432" s="21" t="str">
        <f t="shared" si="301"/>
        <v/>
      </c>
      <c r="R2432" s="21" t="str">
        <f t="shared" si="302"/>
        <v/>
      </c>
      <c r="S2432" s="7" t="str">
        <f>IF(ROW()-5&lt;=Kontroll!$B$8,1,"")</f>
        <v/>
      </c>
    </row>
    <row r="2433" spans="1:19" x14ac:dyDescent="0.2">
      <c r="A2433" s="7" t="str">
        <f t="shared" si="296"/>
        <v/>
      </c>
      <c r="B2433" s="7" t="str">
        <f>IF($S2433="","",INT(($A2433-1)/Kontroll!$B$6)+1)</f>
        <v/>
      </c>
      <c r="C2433" s="7" t="str">
        <f>IF($S2433="","",MOD($A2433-1,Kontroll!$B$6)+1)</f>
        <v/>
      </c>
      <c r="D2433" s="15" t="str">
        <f>IF($S2433="","",INDEX(Transjer!$A$6:$A$125,$B2433))</f>
        <v/>
      </c>
      <c r="E2433" s="15" t="str">
        <f>IF($S2433="","",INDEX(Transjer!$B$6:$B$125,$B2433))</f>
        <v/>
      </c>
      <c r="F2433" s="16" t="str">
        <f>IF($S2433="","",INDEX(Transjer!$C$6:$C$125,$B2433))</f>
        <v/>
      </c>
      <c r="G2433" s="17" t="str">
        <f>IF($S2433="","",INDEX(Skjermingsrenter!$A$6:$A$35,$C2433))</f>
        <v/>
      </c>
      <c r="H2433" s="18" t="str">
        <f>IF($S2433="","",INDEX(Transjer!$D$6:$D$125,$B2433))</f>
        <v/>
      </c>
      <c r="I2433" s="18" t="str">
        <f>IF($S2433="","",INDEX(Transjer!$E$6:$E$125,$B2433))</f>
        <v/>
      </c>
      <c r="J2433" s="19" t="str">
        <f>IF($S2433="","",INDEX(Skjermingsrenter!$B$6:$B$35,$C2433))</f>
        <v/>
      </c>
      <c r="K2433" s="20" t="str">
        <f t="shared" si="297"/>
        <v/>
      </c>
      <c r="L2433" s="21" t="str">
        <f>IF($S2433="","",IF($G2433&lt;YEAR($F2433),0,$H2433*SUMIFS(Utbytter!$D$6:$D$1005,Utbytter!$A$6:$A$1005,$E2433,Utbytter!$B$6:$B$1005,"&gt;="&amp;$K2433,Utbytter!$B$6:$B$1005,"&lt;="&amp;DATE($G2433,12,31))))</f>
        <v/>
      </c>
      <c r="M2433" s="21" t="str">
        <f t="shared" si="303"/>
        <v/>
      </c>
      <c r="N2433" s="21" t="str">
        <f t="shared" si="298"/>
        <v/>
      </c>
      <c r="O2433" s="21" t="str">
        <f t="shared" si="299"/>
        <v/>
      </c>
      <c r="P2433" s="21" t="str">
        <f t="shared" si="300"/>
        <v/>
      </c>
      <c r="Q2433" s="21" t="str">
        <f t="shared" si="301"/>
        <v/>
      </c>
      <c r="R2433" s="21" t="str">
        <f t="shared" si="302"/>
        <v/>
      </c>
      <c r="S2433" s="7" t="str">
        <f>IF(ROW()-5&lt;=Kontroll!$B$8,1,"")</f>
        <v/>
      </c>
    </row>
    <row r="2434" spans="1:19" x14ac:dyDescent="0.2">
      <c r="A2434" s="7" t="str">
        <f t="shared" si="296"/>
        <v/>
      </c>
      <c r="B2434" s="7" t="str">
        <f>IF($S2434="","",INT(($A2434-1)/Kontroll!$B$6)+1)</f>
        <v/>
      </c>
      <c r="C2434" s="7" t="str">
        <f>IF($S2434="","",MOD($A2434-1,Kontroll!$B$6)+1)</f>
        <v/>
      </c>
      <c r="D2434" s="15" t="str">
        <f>IF($S2434="","",INDEX(Transjer!$A$6:$A$125,$B2434))</f>
        <v/>
      </c>
      <c r="E2434" s="15" t="str">
        <f>IF($S2434="","",INDEX(Transjer!$B$6:$B$125,$B2434))</f>
        <v/>
      </c>
      <c r="F2434" s="16" t="str">
        <f>IF($S2434="","",INDEX(Transjer!$C$6:$C$125,$B2434))</f>
        <v/>
      </c>
      <c r="G2434" s="17" t="str">
        <f>IF($S2434="","",INDEX(Skjermingsrenter!$A$6:$A$35,$C2434))</f>
        <v/>
      </c>
      <c r="H2434" s="18" t="str">
        <f>IF($S2434="","",INDEX(Transjer!$D$6:$D$125,$B2434))</f>
        <v/>
      </c>
      <c r="I2434" s="18" t="str">
        <f>IF($S2434="","",INDEX(Transjer!$E$6:$E$125,$B2434))</f>
        <v/>
      </c>
      <c r="J2434" s="19" t="str">
        <f>IF($S2434="","",INDEX(Skjermingsrenter!$B$6:$B$35,$C2434))</f>
        <v/>
      </c>
      <c r="K2434" s="20" t="str">
        <f t="shared" si="297"/>
        <v/>
      </c>
      <c r="L2434" s="21" t="str">
        <f>IF($S2434="","",IF($G2434&lt;YEAR($F2434),0,$H2434*SUMIFS(Utbytter!$D$6:$D$1005,Utbytter!$A$6:$A$1005,$E2434,Utbytter!$B$6:$B$1005,"&gt;="&amp;$K2434,Utbytter!$B$6:$B$1005,"&lt;="&amp;DATE($G2434,12,31))))</f>
        <v/>
      </c>
      <c r="M2434" s="21" t="str">
        <f t="shared" si="303"/>
        <v/>
      </c>
      <c r="N2434" s="21" t="str">
        <f t="shared" si="298"/>
        <v/>
      </c>
      <c r="O2434" s="21" t="str">
        <f t="shared" si="299"/>
        <v/>
      </c>
      <c r="P2434" s="21" t="str">
        <f t="shared" si="300"/>
        <v/>
      </c>
      <c r="Q2434" s="21" t="str">
        <f t="shared" si="301"/>
        <v/>
      </c>
      <c r="R2434" s="21" t="str">
        <f t="shared" si="302"/>
        <v/>
      </c>
      <c r="S2434" s="7" t="str">
        <f>IF(ROW()-5&lt;=Kontroll!$B$8,1,"")</f>
        <v/>
      </c>
    </row>
    <row r="2435" spans="1:19" x14ac:dyDescent="0.2">
      <c r="A2435" s="7" t="str">
        <f t="shared" si="296"/>
        <v/>
      </c>
      <c r="B2435" s="7" t="str">
        <f>IF($S2435="","",INT(($A2435-1)/Kontroll!$B$6)+1)</f>
        <v/>
      </c>
      <c r="C2435" s="7" t="str">
        <f>IF($S2435="","",MOD($A2435-1,Kontroll!$B$6)+1)</f>
        <v/>
      </c>
      <c r="D2435" s="15" t="str">
        <f>IF($S2435="","",INDEX(Transjer!$A$6:$A$125,$B2435))</f>
        <v/>
      </c>
      <c r="E2435" s="15" t="str">
        <f>IF($S2435="","",INDEX(Transjer!$B$6:$B$125,$B2435))</f>
        <v/>
      </c>
      <c r="F2435" s="16" t="str">
        <f>IF($S2435="","",INDEX(Transjer!$C$6:$C$125,$B2435))</f>
        <v/>
      </c>
      <c r="G2435" s="17" t="str">
        <f>IF($S2435="","",INDEX(Skjermingsrenter!$A$6:$A$35,$C2435))</f>
        <v/>
      </c>
      <c r="H2435" s="18" t="str">
        <f>IF($S2435="","",INDEX(Transjer!$D$6:$D$125,$B2435))</f>
        <v/>
      </c>
      <c r="I2435" s="18" t="str">
        <f>IF($S2435="","",INDEX(Transjer!$E$6:$E$125,$B2435))</f>
        <v/>
      </c>
      <c r="J2435" s="19" t="str">
        <f>IF($S2435="","",INDEX(Skjermingsrenter!$B$6:$B$35,$C2435))</f>
        <v/>
      </c>
      <c r="K2435" s="20" t="str">
        <f t="shared" si="297"/>
        <v/>
      </c>
      <c r="L2435" s="21" t="str">
        <f>IF($S2435="","",IF($G2435&lt;YEAR($F2435),0,$H2435*SUMIFS(Utbytter!$D$6:$D$1005,Utbytter!$A$6:$A$1005,$E2435,Utbytter!$B$6:$B$1005,"&gt;="&amp;$K2435,Utbytter!$B$6:$B$1005,"&lt;="&amp;DATE($G2435,12,31))))</f>
        <v/>
      </c>
      <c r="M2435" s="21" t="str">
        <f t="shared" si="303"/>
        <v/>
      </c>
      <c r="N2435" s="21" t="str">
        <f t="shared" si="298"/>
        <v/>
      </c>
      <c r="O2435" s="21" t="str">
        <f t="shared" si="299"/>
        <v/>
      </c>
      <c r="P2435" s="21" t="str">
        <f t="shared" si="300"/>
        <v/>
      </c>
      <c r="Q2435" s="21" t="str">
        <f t="shared" si="301"/>
        <v/>
      </c>
      <c r="R2435" s="21" t="str">
        <f t="shared" si="302"/>
        <v/>
      </c>
      <c r="S2435" s="7" t="str">
        <f>IF(ROW()-5&lt;=Kontroll!$B$8,1,"")</f>
        <v/>
      </c>
    </row>
    <row r="2436" spans="1:19" x14ac:dyDescent="0.2">
      <c r="A2436" s="7" t="str">
        <f t="shared" si="296"/>
        <v/>
      </c>
      <c r="B2436" s="7" t="str">
        <f>IF($S2436="","",INT(($A2436-1)/Kontroll!$B$6)+1)</f>
        <v/>
      </c>
      <c r="C2436" s="7" t="str">
        <f>IF($S2436="","",MOD($A2436-1,Kontroll!$B$6)+1)</f>
        <v/>
      </c>
      <c r="D2436" s="15" t="str">
        <f>IF($S2436="","",INDEX(Transjer!$A$6:$A$125,$B2436))</f>
        <v/>
      </c>
      <c r="E2436" s="15" t="str">
        <f>IF($S2436="","",INDEX(Transjer!$B$6:$B$125,$B2436))</f>
        <v/>
      </c>
      <c r="F2436" s="16" t="str">
        <f>IF($S2436="","",INDEX(Transjer!$C$6:$C$125,$B2436))</f>
        <v/>
      </c>
      <c r="G2436" s="17" t="str">
        <f>IF($S2436="","",INDEX(Skjermingsrenter!$A$6:$A$35,$C2436))</f>
        <v/>
      </c>
      <c r="H2436" s="18" t="str">
        <f>IF($S2436="","",INDEX(Transjer!$D$6:$D$125,$B2436))</f>
        <v/>
      </c>
      <c r="I2436" s="18" t="str">
        <f>IF($S2436="","",INDEX(Transjer!$E$6:$E$125,$B2436))</f>
        <v/>
      </c>
      <c r="J2436" s="19" t="str">
        <f>IF($S2436="","",INDEX(Skjermingsrenter!$B$6:$B$35,$C2436))</f>
        <v/>
      </c>
      <c r="K2436" s="20" t="str">
        <f t="shared" si="297"/>
        <v/>
      </c>
      <c r="L2436" s="21" t="str">
        <f>IF($S2436="","",IF($G2436&lt;YEAR($F2436),0,$H2436*SUMIFS(Utbytter!$D$6:$D$1005,Utbytter!$A$6:$A$1005,$E2436,Utbytter!$B$6:$B$1005,"&gt;="&amp;$K2436,Utbytter!$B$6:$B$1005,"&lt;="&amp;DATE($G2436,12,31))))</f>
        <v/>
      </c>
      <c r="M2436" s="21" t="str">
        <f t="shared" si="303"/>
        <v/>
      </c>
      <c r="N2436" s="21" t="str">
        <f t="shared" si="298"/>
        <v/>
      </c>
      <c r="O2436" s="21" t="str">
        <f t="shared" si="299"/>
        <v/>
      </c>
      <c r="P2436" s="21" t="str">
        <f t="shared" si="300"/>
        <v/>
      </c>
      <c r="Q2436" s="21" t="str">
        <f t="shared" si="301"/>
        <v/>
      </c>
      <c r="R2436" s="21" t="str">
        <f t="shared" si="302"/>
        <v/>
      </c>
      <c r="S2436" s="7" t="str">
        <f>IF(ROW()-5&lt;=Kontroll!$B$8,1,"")</f>
        <v/>
      </c>
    </row>
    <row r="2437" spans="1:19" x14ac:dyDescent="0.2">
      <c r="A2437" s="7" t="str">
        <f t="shared" si="296"/>
        <v/>
      </c>
      <c r="B2437" s="7" t="str">
        <f>IF($S2437="","",INT(($A2437-1)/Kontroll!$B$6)+1)</f>
        <v/>
      </c>
      <c r="C2437" s="7" t="str">
        <f>IF($S2437="","",MOD($A2437-1,Kontroll!$B$6)+1)</f>
        <v/>
      </c>
      <c r="D2437" s="15" t="str">
        <f>IF($S2437="","",INDEX(Transjer!$A$6:$A$125,$B2437))</f>
        <v/>
      </c>
      <c r="E2437" s="15" t="str">
        <f>IF($S2437="","",INDEX(Transjer!$B$6:$B$125,$B2437))</f>
        <v/>
      </c>
      <c r="F2437" s="16" t="str">
        <f>IF($S2437="","",INDEX(Transjer!$C$6:$C$125,$B2437))</f>
        <v/>
      </c>
      <c r="G2437" s="17" t="str">
        <f>IF($S2437="","",INDEX(Skjermingsrenter!$A$6:$A$35,$C2437))</f>
        <v/>
      </c>
      <c r="H2437" s="18" t="str">
        <f>IF($S2437="","",INDEX(Transjer!$D$6:$D$125,$B2437))</f>
        <v/>
      </c>
      <c r="I2437" s="18" t="str">
        <f>IF($S2437="","",INDEX(Transjer!$E$6:$E$125,$B2437))</f>
        <v/>
      </c>
      <c r="J2437" s="19" t="str">
        <f>IF($S2437="","",INDEX(Skjermingsrenter!$B$6:$B$35,$C2437))</f>
        <v/>
      </c>
      <c r="K2437" s="20" t="str">
        <f t="shared" si="297"/>
        <v/>
      </c>
      <c r="L2437" s="21" t="str">
        <f>IF($S2437="","",IF($G2437&lt;YEAR($F2437),0,$H2437*SUMIFS(Utbytter!$D$6:$D$1005,Utbytter!$A$6:$A$1005,$E2437,Utbytter!$B$6:$B$1005,"&gt;="&amp;$K2437,Utbytter!$B$6:$B$1005,"&lt;="&amp;DATE($G2437,12,31))))</f>
        <v/>
      </c>
      <c r="M2437" s="21" t="str">
        <f t="shared" si="303"/>
        <v/>
      </c>
      <c r="N2437" s="21" t="str">
        <f t="shared" si="298"/>
        <v/>
      </c>
      <c r="O2437" s="21" t="str">
        <f t="shared" si="299"/>
        <v/>
      </c>
      <c r="P2437" s="21" t="str">
        <f t="shared" si="300"/>
        <v/>
      </c>
      <c r="Q2437" s="21" t="str">
        <f t="shared" si="301"/>
        <v/>
      </c>
      <c r="R2437" s="21" t="str">
        <f t="shared" si="302"/>
        <v/>
      </c>
      <c r="S2437" s="7" t="str">
        <f>IF(ROW()-5&lt;=Kontroll!$B$8,1,"")</f>
        <v/>
      </c>
    </row>
    <row r="2438" spans="1:19" x14ac:dyDescent="0.2">
      <c r="A2438" s="7" t="str">
        <f t="shared" ref="A2438:A2501" si="304">IF($S2438="","",ROW()-5)</f>
        <v/>
      </c>
      <c r="B2438" s="7" t="str">
        <f>IF($S2438="","",INT(($A2438-1)/Kontroll!$B$6)+1)</f>
        <v/>
      </c>
      <c r="C2438" s="7" t="str">
        <f>IF($S2438="","",MOD($A2438-1,Kontroll!$B$6)+1)</f>
        <v/>
      </c>
      <c r="D2438" s="15" t="str">
        <f>IF($S2438="","",INDEX(Transjer!$A$6:$A$125,$B2438))</f>
        <v/>
      </c>
      <c r="E2438" s="15" t="str">
        <f>IF($S2438="","",INDEX(Transjer!$B$6:$B$125,$B2438))</f>
        <v/>
      </c>
      <c r="F2438" s="16" t="str">
        <f>IF($S2438="","",INDEX(Transjer!$C$6:$C$125,$B2438))</f>
        <v/>
      </c>
      <c r="G2438" s="17" t="str">
        <f>IF($S2438="","",INDEX(Skjermingsrenter!$A$6:$A$35,$C2438))</f>
        <v/>
      </c>
      <c r="H2438" s="18" t="str">
        <f>IF($S2438="","",INDEX(Transjer!$D$6:$D$125,$B2438))</f>
        <v/>
      </c>
      <c r="I2438" s="18" t="str">
        <f>IF($S2438="","",INDEX(Transjer!$E$6:$E$125,$B2438))</f>
        <v/>
      </c>
      <c r="J2438" s="19" t="str">
        <f>IF($S2438="","",INDEX(Skjermingsrenter!$B$6:$B$35,$C2438))</f>
        <v/>
      </c>
      <c r="K2438" s="20" t="str">
        <f t="shared" ref="K2438:K2501" si="305">IF($S2438="","",MAX(DATE($G2438,1,1),$F2438))</f>
        <v/>
      </c>
      <c r="L2438" s="21" t="str">
        <f>IF($S2438="","",IF($G2438&lt;YEAR($F2438),0,$H2438*SUMIFS(Utbytter!$D$6:$D$1005,Utbytter!$A$6:$A$1005,$E2438,Utbytter!$B$6:$B$1005,"&gt;="&amp;$K2438,Utbytter!$B$6:$B$1005,"&lt;="&amp;DATE($G2438,12,31))))</f>
        <v/>
      </c>
      <c r="M2438" s="21" t="str">
        <f t="shared" si="303"/>
        <v/>
      </c>
      <c r="N2438" s="21" t="str">
        <f t="shared" ref="N2438:N2501" si="306">IF($S2438="","",IF($F2438&lt;=DATE($G2438,12,31),($I2438+$M2438)*$J2438,0))</f>
        <v/>
      </c>
      <c r="O2438" s="21" t="str">
        <f t="shared" ref="O2438:O2501" si="307">IF($S2438="","",$M2438+$N2438)</f>
        <v/>
      </c>
      <c r="P2438" s="21" t="str">
        <f t="shared" ref="P2438:P2501" si="308">IF($S2438="","",MIN($L2438,$O2438))</f>
        <v/>
      </c>
      <c r="Q2438" s="21" t="str">
        <f t="shared" ref="Q2438:Q2501" si="309">IF($S2438="","",$O2438-$P2438)</f>
        <v/>
      </c>
      <c r="R2438" s="21" t="str">
        <f t="shared" ref="R2438:R2501" si="310">IF($S2438="","",$L2438-$P2438)</f>
        <v/>
      </c>
      <c r="S2438" s="7" t="str">
        <f>IF(ROW()-5&lt;=Kontroll!$B$8,1,"")</f>
        <v/>
      </c>
    </row>
    <row r="2439" spans="1:19" x14ac:dyDescent="0.2">
      <c r="A2439" s="7" t="str">
        <f t="shared" si="304"/>
        <v/>
      </c>
      <c r="B2439" s="7" t="str">
        <f>IF($S2439="","",INT(($A2439-1)/Kontroll!$B$6)+1)</f>
        <v/>
      </c>
      <c r="C2439" s="7" t="str">
        <f>IF($S2439="","",MOD($A2439-1,Kontroll!$B$6)+1)</f>
        <v/>
      </c>
      <c r="D2439" s="15" t="str">
        <f>IF($S2439="","",INDEX(Transjer!$A$6:$A$125,$B2439))</f>
        <v/>
      </c>
      <c r="E2439" s="15" t="str">
        <f>IF($S2439="","",INDEX(Transjer!$B$6:$B$125,$B2439))</f>
        <v/>
      </c>
      <c r="F2439" s="16" t="str">
        <f>IF($S2439="","",INDEX(Transjer!$C$6:$C$125,$B2439))</f>
        <v/>
      </c>
      <c r="G2439" s="17" t="str">
        <f>IF($S2439="","",INDEX(Skjermingsrenter!$A$6:$A$35,$C2439))</f>
        <v/>
      </c>
      <c r="H2439" s="18" t="str">
        <f>IF($S2439="","",INDEX(Transjer!$D$6:$D$125,$B2439))</f>
        <v/>
      </c>
      <c r="I2439" s="18" t="str">
        <f>IF($S2439="","",INDEX(Transjer!$E$6:$E$125,$B2439))</f>
        <v/>
      </c>
      <c r="J2439" s="19" t="str">
        <f>IF($S2439="","",INDEX(Skjermingsrenter!$B$6:$B$35,$C2439))</f>
        <v/>
      </c>
      <c r="K2439" s="20" t="str">
        <f t="shared" si="305"/>
        <v/>
      </c>
      <c r="L2439" s="21" t="str">
        <f>IF($S2439="","",IF($G2439&lt;YEAR($F2439),0,$H2439*SUMIFS(Utbytter!$D$6:$D$1005,Utbytter!$A$6:$A$1005,$E2439,Utbytter!$B$6:$B$1005,"&gt;="&amp;$K2439,Utbytter!$B$6:$B$1005,"&lt;="&amp;DATE($G2439,12,31))))</f>
        <v/>
      </c>
      <c r="M2439" s="21" t="str">
        <f t="shared" ref="M2439:M2502" si="311">IF($S2439="","",IF($C2439=1,0,IF($D2439=$D2438,$Q2438,0)))</f>
        <v/>
      </c>
      <c r="N2439" s="21" t="str">
        <f t="shared" si="306"/>
        <v/>
      </c>
      <c r="O2439" s="21" t="str">
        <f t="shared" si="307"/>
        <v/>
      </c>
      <c r="P2439" s="21" t="str">
        <f t="shared" si="308"/>
        <v/>
      </c>
      <c r="Q2439" s="21" t="str">
        <f t="shared" si="309"/>
        <v/>
      </c>
      <c r="R2439" s="21" t="str">
        <f t="shared" si="310"/>
        <v/>
      </c>
      <c r="S2439" s="7" t="str">
        <f>IF(ROW()-5&lt;=Kontroll!$B$8,1,"")</f>
        <v/>
      </c>
    </row>
    <row r="2440" spans="1:19" x14ac:dyDescent="0.2">
      <c r="A2440" s="7" t="str">
        <f t="shared" si="304"/>
        <v/>
      </c>
      <c r="B2440" s="7" t="str">
        <f>IF($S2440="","",INT(($A2440-1)/Kontroll!$B$6)+1)</f>
        <v/>
      </c>
      <c r="C2440" s="7" t="str">
        <f>IF($S2440="","",MOD($A2440-1,Kontroll!$B$6)+1)</f>
        <v/>
      </c>
      <c r="D2440" s="15" t="str">
        <f>IF($S2440="","",INDEX(Transjer!$A$6:$A$125,$B2440))</f>
        <v/>
      </c>
      <c r="E2440" s="15" t="str">
        <f>IF($S2440="","",INDEX(Transjer!$B$6:$B$125,$B2440))</f>
        <v/>
      </c>
      <c r="F2440" s="16" t="str">
        <f>IF($S2440="","",INDEX(Transjer!$C$6:$C$125,$B2440))</f>
        <v/>
      </c>
      <c r="G2440" s="17" t="str">
        <f>IF($S2440="","",INDEX(Skjermingsrenter!$A$6:$A$35,$C2440))</f>
        <v/>
      </c>
      <c r="H2440" s="18" t="str">
        <f>IF($S2440="","",INDEX(Transjer!$D$6:$D$125,$B2440))</f>
        <v/>
      </c>
      <c r="I2440" s="18" t="str">
        <f>IF($S2440="","",INDEX(Transjer!$E$6:$E$125,$B2440))</f>
        <v/>
      </c>
      <c r="J2440" s="19" t="str">
        <f>IF($S2440="","",INDEX(Skjermingsrenter!$B$6:$B$35,$C2440))</f>
        <v/>
      </c>
      <c r="K2440" s="20" t="str">
        <f t="shared" si="305"/>
        <v/>
      </c>
      <c r="L2440" s="21" t="str">
        <f>IF($S2440="","",IF($G2440&lt;YEAR($F2440),0,$H2440*SUMIFS(Utbytter!$D$6:$D$1005,Utbytter!$A$6:$A$1005,$E2440,Utbytter!$B$6:$B$1005,"&gt;="&amp;$K2440,Utbytter!$B$6:$B$1005,"&lt;="&amp;DATE($G2440,12,31))))</f>
        <v/>
      </c>
      <c r="M2440" s="21" t="str">
        <f t="shared" si="311"/>
        <v/>
      </c>
      <c r="N2440" s="21" t="str">
        <f t="shared" si="306"/>
        <v/>
      </c>
      <c r="O2440" s="21" t="str">
        <f t="shared" si="307"/>
        <v/>
      </c>
      <c r="P2440" s="21" t="str">
        <f t="shared" si="308"/>
        <v/>
      </c>
      <c r="Q2440" s="21" t="str">
        <f t="shared" si="309"/>
        <v/>
      </c>
      <c r="R2440" s="21" t="str">
        <f t="shared" si="310"/>
        <v/>
      </c>
      <c r="S2440" s="7" t="str">
        <f>IF(ROW()-5&lt;=Kontroll!$B$8,1,"")</f>
        <v/>
      </c>
    </row>
    <row r="2441" spans="1:19" x14ac:dyDescent="0.2">
      <c r="A2441" s="7" t="str">
        <f t="shared" si="304"/>
        <v/>
      </c>
      <c r="B2441" s="7" t="str">
        <f>IF($S2441="","",INT(($A2441-1)/Kontroll!$B$6)+1)</f>
        <v/>
      </c>
      <c r="C2441" s="7" t="str">
        <f>IF($S2441="","",MOD($A2441-1,Kontroll!$B$6)+1)</f>
        <v/>
      </c>
      <c r="D2441" s="15" t="str">
        <f>IF($S2441="","",INDEX(Transjer!$A$6:$A$125,$B2441))</f>
        <v/>
      </c>
      <c r="E2441" s="15" t="str">
        <f>IF($S2441="","",INDEX(Transjer!$B$6:$B$125,$B2441))</f>
        <v/>
      </c>
      <c r="F2441" s="16" t="str">
        <f>IF($S2441="","",INDEX(Transjer!$C$6:$C$125,$B2441))</f>
        <v/>
      </c>
      <c r="G2441" s="17" t="str">
        <f>IF($S2441="","",INDEX(Skjermingsrenter!$A$6:$A$35,$C2441))</f>
        <v/>
      </c>
      <c r="H2441" s="18" t="str">
        <f>IF($S2441="","",INDEX(Transjer!$D$6:$D$125,$B2441))</f>
        <v/>
      </c>
      <c r="I2441" s="18" t="str">
        <f>IF($S2441="","",INDEX(Transjer!$E$6:$E$125,$B2441))</f>
        <v/>
      </c>
      <c r="J2441" s="19" t="str">
        <f>IF($S2441="","",INDEX(Skjermingsrenter!$B$6:$B$35,$C2441))</f>
        <v/>
      </c>
      <c r="K2441" s="20" t="str">
        <f t="shared" si="305"/>
        <v/>
      </c>
      <c r="L2441" s="21" t="str">
        <f>IF($S2441="","",IF($G2441&lt;YEAR($F2441),0,$H2441*SUMIFS(Utbytter!$D$6:$D$1005,Utbytter!$A$6:$A$1005,$E2441,Utbytter!$B$6:$B$1005,"&gt;="&amp;$K2441,Utbytter!$B$6:$B$1005,"&lt;="&amp;DATE($G2441,12,31))))</f>
        <v/>
      </c>
      <c r="M2441" s="21" t="str">
        <f t="shared" si="311"/>
        <v/>
      </c>
      <c r="N2441" s="21" t="str">
        <f t="shared" si="306"/>
        <v/>
      </c>
      <c r="O2441" s="21" t="str">
        <f t="shared" si="307"/>
        <v/>
      </c>
      <c r="P2441" s="21" t="str">
        <f t="shared" si="308"/>
        <v/>
      </c>
      <c r="Q2441" s="21" t="str">
        <f t="shared" si="309"/>
        <v/>
      </c>
      <c r="R2441" s="21" t="str">
        <f t="shared" si="310"/>
        <v/>
      </c>
      <c r="S2441" s="7" t="str">
        <f>IF(ROW()-5&lt;=Kontroll!$B$8,1,"")</f>
        <v/>
      </c>
    </row>
    <row r="2442" spans="1:19" x14ac:dyDescent="0.2">
      <c r="A2442" s="7" t="str">
        <f t="shared" si="304"/>
        <v/>
      </c>
      <c r="B2442" s="7" t="str">
        <f>IF($S2442="","",INT(($A2442-1)/Kontroll!$B$6)+1)</f>
        <v/>
      </c>
      <c r="C2442" s="7" t="str">
        <f>IF($S2442="","",MOD($A2442-1,Kontroll!$B$6)+1)</f>
        <v/>
      </c>
      <c r="D2442" s="15" t="str">
        <f>IF($S2442="","",INDEX(Transjer!$A$6:$A$125,$B2442))</f>
        <v/>
      </c>
      <c r="E2442" s="15" t="str">
        <f>IF($S2442="","",INDEX(Transjer!$B$6:$B$125,$B2442))</f>
        <v/>
      </c>
      <c r="F2442" s="16" t="str">
        <f>IF($S2442="","",INDEX(Transjer!$C$6:$C$125,$B2442))</f>
        <v/>
      </c>
      <c r="G2442" s="17" t="str">
        <f>IF($S2442="","",INDEX(Skjermingsrenter!$A$6:$A$35,$C2442))</f>
        <v/>
      </c>
      <c r="H2442" s="18" t="str">
        <f>IF($S2442="","",INDEX(Transjer!$D$6:$D$125,$B2442))</f>
        <v/>
      </c>
      <c r="I2442" s="18" t="str">
        <f>IF($S2442="","",INDEX(Transjer!$E$6:$E$125,$B2442))</f>
        <v/>
      </c>
      <c r="J2442" s="19" t="str">
        <f>IF($S2442="","",INDEX(Skjermingsrenter!$B$6:$B$35,$C2442))</f>
        <v/>
      </c>
      <c r="K2442" s="20" t="str">
        <f t="shared" si="305"/>
        <v/>
      </c>
      <c r="L2442" s="21" t="str">
        <f>IF($S2442="","",IF($G2442&lt;YEAR($F2442),0,$H2442*SUMIFS(Utbytter!$D$6:$D$1005,Utbytter!$A$6:$A$1005,$E2442,Utbytter!$B$6:$B$1005,"&gt;="&amp;$K2442,Utbytter!$B$6:$B$1005,"&lt;="&amp;DATE($G2442,12,31))))</f>
        <v/>
      </c>
      <c r="M2442" s="21" t="str">
        <f t="shared" si="311"/>
        <v/>
      </c>
      <c r="N2442" s="21" t="str">
        <f t="shared" si="306"/>
        <v/>
      </c>
      <c r="O2442" s="21" t="str">
        <f t="shared" si="307"/>
        <v/>
      </c>
      <c r="P2442" s="21" t="str">
        <f t="shared" si="308"/>
        <v/>
      </c>
      <c r="Q2442" s="21" t="str">
        <f t="shared" si="309"/>
        <v/>
      </c>
      <c r="R2442" s="21" t="str">
        <f t="shared" si="310"/>
        <v/>
      </c>
      <c r="S2442" s="7" t="str">
        <f>IF(ROW()-5&lt;=Kontroll!$B$8,1,"")</f>
        <v/>
      </c>
    </row>
    <row r="2443" spans="1:19" x14ac:dyDescent="0.2">
      <c r="A2443" s="7" t="str">
        <f t="shared" si="304"/>
        <v/>
      </c>
      <c r="B2443" s="7" t="str">
        <f>IF($S2443="","",INT(($A2443-1)/Kontroll!$B$6)+1)</f>
        <v/>
      </c>
      <c r="C2443" s="7" t="str">
        <f>IF($S2443="","",MOD($A2443-1,Kontroll!$B$6)+1)</f>
        <v/>
      </c>
      <c r="D2443" s="15" t="str">
        <f>IF($S2443="","",INDEX(Transjer!$A$6:$A$125,$B2443))</f>
        <v/>
      </c>
      <c r="E2443" s="15" t="str">
        <f>IF($S2443="","",INDEX(Transjer!$B$6:$B$125,$B2443))</f>
        <v/>
      </c>
      <c r="F2443" s="16" t="str">
        <f>IF($S2443="","",INDEX(Transjer!$C$6:$C$125,$B2443))</f>
        <v/>
      </c>
      <c r="G2443" s="17" t="str">
        <f>IF($S2443="","",INDEX(Skjermingsrenter!$A$6:$A$35,$C2443))</f>
        <v/>
      </c>
      <c r="H2443" s="18" t="str">
        <f>IF($S2443="","",INDEX(Transjer!$D$6:$D$125,$B2443))</f>
        <v/>
      </c>
      <c r="I2443" s="18" t="str">
        <f>IF($S2443="","",INDEX(Transjer!$E$6:$E$125,$B2443))</f>
        <v/>
      </c>
      <c r="J2443" s="19" t="str">
        <f>IF($S2443="","",INDEX(Skjermingsrenter!$B$6:$B$35,$C2443))</f>
        <v/>
      </c>
      <c r="K2443" s="20" t="str">
        <f t="shared" si="305"/>
        <v/>
      </c>
      <c r="L2443" s="21" t="str">
        <f>IF($S2443="","",IF($G2443&lt;YEAR($F2443),0,$H2443*SUMIFS(Utbytter!$D$6:$D$1005,Utbytter!$A$6:$A$1005,$E2443,Utbytter!$B$6:$B$1005,"&gt;="&amp;$K2443,Utbytter!$B$6:$B$1005,"&lt;="&amp;DATE($G2443,12,31))))</f>
        <v/>
      </c>
      <c r="M2443" s="21" t="str">
        <f t="shared" si="311"/>
        <v/>
      </c>
      <c r="N2443" s="21" t="str">
        <f t="shared" si="306"/>
        <v/>
      </c>
      <c r="O2443" s="21" t="str">
        <f t="shared" si="307"/>
        <v/>
      </c>
      <c r="P2443" s="21" t="str">
        <f t="shared" si="308"/>
        <v/>
      </c>
      <c r="Q2443" s="21" t="str">
        <f t="shared" si="309"/>
        <v/>
      </c>
      <c r="R2443" s="21" t="str">
        <f t="shared" si="310"/>
        <v/>
      </c>
      <c r="S2443" s="7" t="str">
        <f>IF(ROW()-5&lt;=Kontroll!$B$8,1,"")</f>
        <v/>
      </c>
    </row>
    <row r="2444" spans="1:19" x14ac:dyDescent="0.2">
      <c r="A2444" s="7" t="str">
        <f t="shared" si="304"/>
        <v/>
      </c>
      <c r="B2444" s="7" t="str">
        <f>IF($S2444="","",INT(($A2444-1)/Kontroll!$B$6)+1)</f>
        <v/>
      </c>
      <c r="C2444" s="7" t="str">
        <f>IF($S2444="","",MOD($A2444-1,Kontroll!$B$6)+1)</f>
        <v/>
      </c>
      <c r="D2444" s="15" t="str">
        <f>IF($S2444="","",INDEX(Transjer!$A$6:$A$125,$B2444))</f>
        <v/>
      </c>
      <c r="E2444" s="15" t="str">
        <f>IF($S2444="","",INDEX(Transjer!$B$6:$B$125,$B2444))</f>
        <v/>
      </c>
      <c r="F2444" s="16" t="str">
        <f>IF($S2444="","",INDEX(Transjer!$C$6:$C$125,$B2444))</f>
        <v/>
      </c>
      <c r="G2444" s="17" t="str">
        <f>IF($S2444="","",INDEX(Skjermingsrenter!$A$6:$A$35,$C2444))</f>
        <v/>
      </c>
      <c r="H2444" s="18" t="str">
        <f>IF($S2444="","",INDEX(Transjer!$D$6:$D$125,$B2444))</f>
        <v/>
      </c>
      <c r="I2444" s="18" t="str">
        <f>IF($S2444="","",INDEX(Transjer!$E$6:$E$125,$B2444))</f>
        <v/>
      </c>
      <c r="J2444" s="19" t="str">
        <f>IF($S2444="","",INDEX(Skjermingsrenter!$B$6:$B$35,$C2444))</f>
        <v/>
      </c>
      <c r="K2444" s="20" t="str">
        <f t="shared" si="305"/>
        <v/>
      </c>
      <c r="L2444" s="21" t="str">
        <f>IF($S2444="","",IF($G2444&lt;YEAR($F2444),0,$H2444*SUMIFS(Utbytter!$D$6:$D$1005,Utbytter!$A$6:$A$1005,$E2444,Utbytter!$B$6:$B$1005,"&gt;="&amp;$K2444,Utbytter!$B$6:$B$1005,"&lt;="&amp;DATE($G2444,12,31))))</f>
        <v/>
      </c>
      <c r="M2444" s="21" t="str">
        <f t="shared" si="311"/>
        <v/>
      </c>
      <c r="N2444" s="21" t="str">
        <f t="shared" si="306"/>
        <v/>
      </c>
      <c r="O2444" s="21" t="str">
        <f t="shared" si="307"/>
        <v/>
      </c>
      <c r="P2444" s="21" t="str">
        <f t="shared" si="308"/>
        <v/>
      </c>
      <c r="Q2444" s="21" t="str">
        <f t="shared" si="309"/>
        <v/>
      </c>
      <c r="R2444" s="21" t="str">
        <f t="shared" si="310"/>
        <v/>
      </c>
      <c r="S2444" s="7" t="str">
        <f>IF(ROW()-5&lt;=Kontroll!$B$8,1,"")</f>
        <v/>
      </c>
    </row>
    <row r="2445" spans="1:19" x14ac:dyDescent="0.2">
      <c r="A2445" s="7" t="str">
        <f t="shared" si="304"/>
        <v/>
      </c>
      <c r="B2445" s="7" t="str">
        <f>IF($S2445="","",INT(($A2445-1)/Kontroll!$B$6)+1)</f>
        <v/>
      </c>
      <c r="C2445" s="7" t="str">
        <f>IF($S2445="","",MOD($A2445-1,Kontroll!$B$6)+1)</f>
        <v/>
      </c>
      <c r="D2445" s="15" t="str">
        <f>IF($S2445="","",INDEX(Transjer!$A$6:$A$125,$B2445))</f>
        <v/>
      </c>
      <c r="E2445" s="15" t="str">
        <f>IF($S2445="","",INDEX(Transjer!$B$6:$B$125,$B2445))</f>
        <v/>
      </c>
      <c r="F2445" s="16" t="str">
        <f>IF($S2445="","",INDEX(Transjer!$C$6:$C$125,$B2445))</f>
        <v/>
      </c>
      <c r="G2445" s="17" t="str">
        <f>IF($S2445="","",INDEX(Skjermingsrenter!$A$6:$A$35,$C2445))</f>
        <v/>
      </c>
      <c r="H2445" s="18" t="str">
        <f>IF($S2445="","",INDEX(Transjer!$D$6:$D$125,$B2445))</f>
        <v/>
      </c>
      <c r="I2445" s="18" t="str">
        <f>IF($S2445="","",INDEX(Transjer!$E$6:$E$125,$B2445))</f>
        <v/>
      </c>
      <c r="J2445" s="19" t="str">
        <f>IF($S2445="","",INDEX(Skjermingsrenter!$B$6:$B$35,$C2445))</f>
        <v/>
      </c>
      <c r="K2445" s="20" t="str">
        <f t="shared" si="305"/>
        <v/>
      </c>
      <c r="L2445" s="21" t="str">
        <f>IF($S2445="","",IF($G2445&lt;YEAR($F2445),0,$H2445*SUMIFS(Utbytter!$D$6:$D$1005,Utbytter!$A$6:$A$1005,$E2445,Utbytter!$B$6:$B$1005,"&gt;="&amp;$K2445,Utbytter!$B$6:$B$1005,"&lt;="&amp;DATE($G2445,12,31))))</f>
        <v/>
      </c>
      <c r="M2445" s="21" t="str">
        <f t="shared" si="311"/>
        <v/>
      </c>
      <c r="N2445" s="21" t="str">
        <f t="shared" si="306"/>
        <v/>
      </c>
      <c r="O2445" s="21" t="str">
        <f t="shared" si="307"/>
        <v/>
      </c>
      <c r="P2445" s="21" t="str">
        <f t="shared" si="308"/>
        <v/>
      </c>
      <c r="Q2445" s="21" t="str">
        <f t="shared" si="309"/>
        <v/>
      </c>
      <c r="R2445" s="21" t="str">
        <f t="shared" si="310"/>
        <v/>
      </c>
      <c r="S2445" s="7" t="str">
        <f>IF(ROW()-5&lt;=Kontroll!$B$8,1,"")</f>
        <v/>
      </c>
    </row>
    <row r="2446" spans="1:19" x14ac:dyDescent="0.2">
      <c r="A2446" s="7" t="str">
        <f t="shared" si="304"/>
        <v/>
      </c>
      <c r="B2446" s="7" t="str">
        <f>IF($S2446="","",INT(($A2446-1)/Kontroll!$B$6)+1)</f>
        <v/>
      </c>
      <c r="C2446" s="7" t="str">
        <f>IF($S2446="","",MOD($A2446-1,Kontroll!$B$6)+1)</f>
        <v/>
      </c>
      <c r="D2446" s="15" t="str">
        <f>IF($S2446="","",INDEX(Transjer!$A$6:$A$125,$B2446))</f>
        <v/>
      </c>
      <c r="E2446" s="15" t="str">
        <f>IF($S2446="","",INDEX(Transjer!$B$6:$B$125,$B2446))</f>
        <v/>
      </c>
      <c r="F2446" s="16" t="str">
        <f>IF($S2446="","",INDEX(Transjer!$C$6:$C$125,$B2446))</f>
        <v/>
      </c>
      <c r="G2446" s="17" t="str">
        <f>IF($S2446="","",INDEX(Skjermingsrenter!$A$6:$A$35,$C2446))</f>
        <v/>
      </c>
      <c r="H2446" s="18" t="str">
        <f>IF($S2446="","",INDEX(Transjer!$D$6:$D$125,$B2446))</f>
        <v/>
      </c>
      <c r="I2446" s="18" t="str">
        <f>IF($S2446="","",INDEX(Transjer!$E$6:$E$125,$B2446))</f>
        <v/>
      </c>
      <c r="J2446" s="19" t="str">
        <f>IF($S2446="","",INDEX(Skjermingsrenter!$B$6:$B$35,$C2446))</f>
        <v/>
      </c>
      <c r="K2446" s="20" t="str">
        <f t="shared" si="305"/>
        <v/>
      </c>
      <c r="L2446" s="21" t="str">
        <f>IF($S2446="","",IF($G2446&lt;YEAR($F2446),0,$H2446*SUMIFS(Utbytter!$D$6:$D$1005,Utbytter!$A$6:$A$1005,$E2446,Utbytter!$B$6:$B$1005,"&gt;="&amp;$K2446,Utbytter!$B$6:$B$1005,"&lt;="&amp;DATE($G2446,12,31))))</f>
        <v/>
      </c>
      <c r="M2446" s="21" t="str">
        <f t="shared" si="311"/>
        <v/>
      </c>
      <c r="N2446" s="21" t="str">
        <f t="shared" si="306"/>
        <v/>
      </c>
      <c r="O2446" s="21" t="str">
        <f t="shared" si="307"/>
        <v/>
      </c>
      <c r="P2446" s="21" t="str">
        <f t="shared" si="308"/>
        <v/>
      </c>
      <c r="Q2446" s="21" t="str">
        <f t="shared" si="309"/>
        <v/>
      </c>
      <c r="R2446" s="21" t="str">
        <f t="shared" si="310"/>
        <v/>
      </c>
      <c r="S2446" s="7" t="str">
        <f>IF(ROW()-5&lt;=Kontroll!$B$8,1,"")</f>
        <v/>
      </c>
    </row>
    <row r="2447" spans="1:19" x14ac:dyDescent="0.2">
      <c r="A2447" s="7" t="str">
        <f t="shared" si="304"/>
        <v/>
      </c>
      <c r="B2447" s="7" t="str">
        <f>IF($S2447="","",INT(($A2447-1)/Kontroll!$B$6)+1)</f>
        <v/>
      </c>
      <c r="C2447" s="7" t="str">
        <f>IF($S2447="","",MOD($A2447-1,Kontroll!$B$6)+1)</f>
        <v/>
      </c>
      <c r="D2447" s="15" t="str">
        <f>IF($S2447="","",INDEX(Transjer!$A$6:$A$125,$B2447))</f>
        <v/>
      </c>
      <c r="E2447" s="15" t="str">
        <f>IF($S2447="","",INDEX(Transjer!$B$6:$B$125,$B2447))</f>
        <v/>
      </c>
      <c r="F2447" s="16" t="str">
        <f>IF($S2447="","",INDEX(Transjer!$C$6:$C$125,$B2447))</f>
        <v/>
      </c>
      <c r="G2447" s="17" t="str">
        <f>IF($S2447="","",INDEX(Skjermingsrenter!$A$6:$A$35,$C2447))</f>
        <v/>
      </c>
      <c r="H2447" s="18" t="str">
        <f>IF($S2447="","",INDEX(Transjer!$D$6:$D$125,$B2447))</f>
        <v/>
      </c>
      <c r="I2447" s="18" t="str">
        <f>IF($S2447="","",INDEX(Transjer!$E$6:$E$125,$B2447))</f>
        <v/>
      </c>
      <c r="J2447" s="19" t="str">
        <f>IF($S2447="","",INDEX(Skjermingsrenter!$B$6:$B$35,$C2447))</f>
        <v/>
      </c>
      <c r="K2447" s="20" t="str">
        <f t="shared" si="305"/>
        <v/>
      </c>
      <c r="L2447" s="21" t="str">
        <f>IF($S2447="","",IF($G2447&lt;YEAR($F2447),0,$H2447*SUMIFS(Utbytter!$D$6:$D$1005,Utbytter!$A$6:$A$1005,$E2447,Utbytter!$B$6:$B$1005,"&gt;="&amp;$K2447,Utbytter!$B$6:$B$1005,"&lt;="&amp;DATE($G2447,12,31))))</f>
        <v/>
      </c>
      <c r="M2447" s="21" t="str">
        <f t="shared" si="311"/>
        <v/>
      </c>
      <c r="N2447" s="21" t="str">
        <f t="shared" si="306"/>
        <v/>
      </c>
      <c r="O2447" s="21" t="str">
        <f t="shared" si="307"/>
        <v/>
      </c>
      <c r="P2447" s="21" t="str">
        <f t="shared" si="308"/>
        <v/>
      </c>
      <c r="Q2447" s="21" t="str">
        <f t="shared" si="309"/>
        <v/>
      </c>
      <c r="R2447" s="21" t="str">
        <f t="shared" si="310"/>
        <v/>
      </c>
      <c r="S2447" s="7" t="str">
        <f>IF(ROW()-5&lt;=Kontroll!$B$8,1,"")</f>
        <v/>
      </c>
    </row>
    <row r="2448" spans="1:19" x14ac:dyDescent="0.2">
      <c r="A2448" s="7" t="str">
        <f t="shared" si="304"/>
        <v/>
      </c>
      <c r="B2448" s="7" t="str">
        <f>IF($S2448="","",INT(($A2448-1)/Kontroll!$B$6)+1)</f>
        <v/>
      </c>
      <c r="C2448" s="7" t="str">
        <f>IF($S2448="","",MOD($A2448-1,Kontroll!$B$6)+1)</f>
        <v/>
      </c>
      <c r="D2448" s="15" t="str">
        <f>IF($S2448="","",INDEX(Transjer!$A$6:$A$125,$B2448))</f>
        <v/>
      </c>
      <c r="E2448" s="15" t="str">
        <f>IF($S2448="","",INDEX(Transjer!$B$6:$B$125,$B2448))</f>
        <v/>
      </c>
      <c r="F2448" s="16" t="str">
        <f>IF($S2448="","",INDEX(Transjer!$C$6:$C$125,$B2448))</f>
        <v/>
      </c>
      <c r="G2448" s="17" t="str">
        <f>IF($S2448="","",INDEX(Skjermingsrenter!$A$6:$A$35,$C2448))</f>
        <v/>
      </c>
      <c r="H2448" s="18" t="str">
        <f>IF($S2448="","",INDEX(Transjer!$D$6:$D$125,$B2448))</f>
        <v/>
      </c>
      <c r="I2448" s="18" t="str">
        <f>IF($S2448="","",INDEX(Transjer!$E$6:$E$125,$B2448))</f>
        <v/>
      </c>
      <c r="J2448" s="19" t="str">
        <f>IF($S2448="","",INDEX(Skjermingsrenter!$B$6:$B$35,$C2448))</f>
        <v/>
      </c>
      <c r="K2448" s="20" t="str">
        <f t="shared" si="305"/>
        <v/>
      </c>
      <c r="L2448" s="21" t="str">
        <f>IF($S2448="","",IF($G2448&lt;YEAR($F2448),0,$H2448*SUMIFS(Utbytter!$D$6:$D$1005,Utbytter!$A$6:$A$1005,$E2448,Utbytter!$B$6:$B$1005,"&gt;="&amp;$K2448,Utbytter!$B$6:$B$1005,"&lt;="&amp;DATE($G2448,12,31))))</f>
        <v/>
      </c>
      <c r="M2448" s="21" t="str">
        <f t="shared" si="311"/>
        <v/>
      </c>
      <c r="N2448" s="21" t="str">
        <f t="shared" si="306"/>
        <v/>
      </c>
      <c r="O2448" s="21" t="str">
        <f t="shared" si="307"/>
        <v/>
      </c>
      <c r="P2448" s="21" t="str">
        <f t="shared" si="308"/>
        <v/>
      </c>
      <c r="Q2448" s="21" t="str">
        <f t="shared" si="309"/>
        <v/>
      </c>
      <c r="R2448" s="21" t="str">
        <f t="shared" si="310"/>
        <v/>
      </c>
      <c r="S2448" s="7" t="str">
        <f>IF(ROW()-5&lt;=Kontroll!$B$8,1,"")</f>
        <v/>
      </c>
    </row>
    <row r="2449" spans="1:19" x14ac:dyDescent="0.2">
      <c r="A2449" s="7" t="str">
        <f t="shared" si="304"/>
        <v/>
      </c>
      <c r="B2449" s="7" t="str">
        <f>IF($S2449="","",INT(($A2449-1)/Kontroll!$B$6)+1)</f>
        <v/>
      </c>
      <c r="C2449" s="7" t="str">
        <f>IF($S2449="","",MOD($A2449-1,Kontroll!$B$6)+1)</f>
        <v/>
      </c>
      <c r="D2449" s="15" t="str">
        <f>IF($S2449="","",INDEX(Transjer!$A$6:$A$125,$B2449))</f>
        <v/>
      </c>
      <c r="E2449" s="15" t="str">
        <f>IF($S2449="","",INDEX(Transjer!$B$6:$B$125,$B2449))</f>
        <v/>
      </c>
      <c r="F2449" s="16" t="str">
        <f>IF($S2449="","",INDEX(Transjer!$C$6:$C$125,$B2449))</f>
        <v/>
      </c>
      <c r="G2449" s="17" t="str">
        <f>IF($S2449="","",INDEX(Skjermingsrenter!$A$6:$A$35,$C2449))</f>
        <v/>
      </c>
      <c r="H2449" s="18" t="str">
        <f>IF($S2449="","",INDEX(Transjer!$D$6:$D$125,$B2449))</f>
        <v/>
      </c>
      <c r="I2449" s="18" t="str">
        <f>IF($S2449="","",INDEX(Transjer!$E$6:$E$125,$B2449))</f>
        <v/>
      </c>
      <c r="J2449" s="19" t="str">
        <f>IF($S2449="","",INDEX(Skjermingsrenter!$B$6:$B$35,$C2449))</f>
        <v/>
      </c>
      <c r="K2449" s="20" t="str">
        <f t="shared" si="305"/>
        <v/>
      </c>
      <c r="L2449" s="21" t="str">
        <f>IF($S2449="","",IF($G2449&lt;YEAR($F2449),0,$H2449*SUMIFS(Utbytter!$D$6:$D$1005,Utbytter!$A$6:$A$1005,$E2449,Utbytter!$B$6:$B$1005,"&gt;="&amp;$K2449,Utbytter!$B$6:$B$1005,"&lt;="&amp;DATE($G2449,12,31))))</f>
        <v/>
      </c>
      <c r="M2449" s="21" t="str">
        <f t="shared" si="311"/>
        <v/>
      </c>
      <c r="N2449" s="21" t="str">
        <f t="shared" si="306"/>
        <v/>
      </c>
      <c r="O2449" s="21" t="str">
        <f t="shared" si="307"/>
        <v/>
      </c>
      <c r="P2449" s="21" t="str">
        <f t="shared" si="308"/>
        <v/>
      </c>
      <c r="Q2449" s="21" t="str">
        <f t="shared" si="309"/>
        <v/>
      </c>
      <c r="R2449" s="21" t="str">
        <f t="shared" si="310"/>
        <v/>
      </c>
      <c r="S2449" s="7" t="str">
        <f>IF(ROW()-5&lt;=Kontroll!$B$8,1,"")</f>
        <v/>
      </c>
    </row>
    <row r="2450" spans="1:19" x14ac:dyDescent="0.2">
      <c r="A2450" s="7" t="str">
        <f t="shared" si="304"/>
        <v/>
      </c>
      <c r="B2450" s="7" t="str">
        <f>IF($S2450="","",INT(($A2450-1)/Kontroll!$B$6)+1)</f>
        <v/>
      </c>
      <c r="C2450" s="7" t="str">
        <f>IF($S2450="","",MOD($A2450-1,Kontroll!$B$6)+1)</f>
        <v/>
      </c>
      <c r="D2450" s="15" t="str">
        <f>IF($S2450="","",INDEX(Transjer!$A$6:$A$125,$B2450))</f>
        <v/>
      </c>
      <c r="E2450" s="15" t="str">
        <f>IF($S2450="","",INDEX(Transjer!$B$6:$B$125,$B2450))</f>
        <v/>
      </c>
      <c r="F2450" s="16" t="str">
        <f>IF($S2450="","",INDEX(Transjer!$C$6:$C$125,$B2450))</f>
        <v/>
      </c>
      <c r="G2450" s="17" t="str">
        <f>IF($S2450="","",INDEX(Skjermingsrenter!$A$6:$A$35,$C2450))</f>
        <v/>
      </c>
      <c r="H2450" s="18" t="str">
        <f>IF($S2450="","",INDEX(Transjer!$D$6:$D$125,$B2450))</f>
        <v/>
      </c>
      <c r="I2450" s="18" t="str">
        <f>IF($S2450="","",INDEX(Transjer!$E$6:$E$125,$B2450))</f>
        <v/>
      </c>
      <c r="J2450" s="19" t="str">
        <f>IF($S2450="","",INDEX(Skjermingsrenter!$B$6:$B$35,$C2450))</f>
        <v/>
      </c>
      <c r="K2450" s="20" t="str">
        <f t="shared" si="305"/>
        <v/>
      </c>
      <c r="L2450" s="21" t="str">
        <f>IF($S2450="","",IF($G2450&lt;YEAR($F2450),0,$H2450*SUMIFS(Utbytter!$D$6:$D$1005,Utbytter!$A$6:$A$1005,$E2450,Utbytter!$B$6:$B$1005,"&gt;="&amp;$K2450,Utbytter!$B$6:$B$1005,"&lt;="&amp;DATE($G2450,12,31))))</f>
        <v/>
      </c>
      <c r="M2450" s="21" t="str">
        <f t="shared" si="311"/>
        <v/>
      </c>
      <c r="N2450" s="21" t="str">
        <f t="shared" si="306"/>
        <v/>
      </c>
      <c r="O2450" s="21" t="str">
        <f t="shared" si="307"/>
        <v/>
      </c>
      <c r="P2450" s="21" t="str">
        <f t="shared" si="308"/>
        <v/>
      </c>
      <c r="Q2450" s="21" t="str">
        <f t="shared" si="309"/>
        <v/>
      </c>
      <c r="R2450" s="21" t="str">
        <f t="shared" si="310"/>
        <v/>
      </c>
      <c r="S2450" s="7" t="str">
        <f>IF(ROW()-5&lt;=Kontroll!$B$8,1,"")</f>
        <v/>
      </c>
    </row>
    <row r="2451" spans="1:19" x14ac:dyDescent="0.2">
      <c r="A2451" s="7" t="str">
        <f t="shared" si="304"/>
        <v/>
      </c>
      <c r="B2451" s="7" t="str">
        <f>IF($S2451="","",INT(($A2451-1)/Kontroll!$B$6)+1)</f>
        <v/>
      </c>
      <c r="C2451" s="7" t="str">
        <f>IF($S2451="","",MOD($A2451-1,Kontroll!$B$6)+1)</f>
        <v/>
      </c>
      <c r="D2451" s="15" t="str">
        <f>IF($S2451="","",INDEX(Transjer!$A$6:$A$125,$B2451))</f>
        <v/>
      </c>
      <c r="E2451" s="15" t="str">
        <f>IF($S2451="","",INDEX(Transjer!$B$6:$B$125,$B2451))</f>
        <v/>
      </c>
      <c r="F2451" s="16" t="str">
        <f>IF($S2451="","",INDEX(Transjer!$C$6:$C$125,$B2451))</f>
        <v/>
      </c>
      <c r="G2451" s="17" t="str">
        <f>IF($S2451="","",INDEX(Skjermingsrenter!$A$6:$A$35,$C2451))</f>
        <v/>
      </c>
      <c r="H2451" s="18" t="str">
        <f>IF($S2451="","",INDEX(Transjer!$D$6:$D$125,$B2451))</f>
        <v/>
      </c>
      <c r="I2451" s="18" t="str">
        <f>IF($S2451="","",INDEX(Transjer!$E$6:$E$125,$B2451))</f>
        <v/>
      </c>
      <c r="J2451" s="19" t="str">
        <f>IF($S2451="","",INDEX(Skjermingsrenter!$B$6:$B$35,$C2451))</f>
        <v/>
      </c>
      <c r="K2451" s="20" t="str">
        <f t="shared" si="305"/>
        <v/>
      </c>
      <c r="L2451" s="21" t="str">
        <f>IF($S2451="","",IF($G2451&lt;YEAR($F2451),0,$H2451*SUMIFS(Utbytter!$D$6:$D$1005,Utbytter!$A$6:$A$1005,$E2451,Utbytter!$B$6:$B$1005,"&gt;="&amp;$K2451,Utbytter!$B$6:$B$1005,"&lt;="&amp;DATE($G2451,12,31))))</f>
        <v/>
      </c>
      <c r="M2451" s="21" t="str">
        <f t="shared" si="311"/>
        <v/>
      </c>
      <c r="N2451" s="21" t="str">
        <f t="shared" si="306"/>
        <v/>
      </c>
      <c r="O2451" s="21" t="str">
        <f t="shared" si="307"/>
        <v/>
      </c>
      <c r="P2451" s="21" t="str">
        <f t="shared" si="308"/>
        <v/>
      </c>
      <c r="Q2451" s="21" t="str">
        <f t="shared" si="309"/>
        <v/>
      </c>
      <c r="R2451" s="21" t="str">
        <f t="shared" si="310"/>
        <v/>
      </c>
      <c r="S2451" s="7" t="str">
        <f>IF(ROW()-5&lt;=Kontroll!$B$8,1,"")</f>
        <v/>
      </c>
    </row>
    <row r="2452" spans="1:19" x14ac:dyDescent="0.2">
      <c r="A2452" s="7" t="str">
        <f t="shared" si="304"/>
        <v/>
      </c>
      <c r="B2452" s="7" t="str">
        <f>IF($S2452="","",INT(($A2452-1)/Kontroll!$B$6)+1)</f>
        <v/>
      </c>
      <c r="C2452" s="7" t="str">
        <f>IF($S2452="","",MOD($A2452-1,Kontroll!$B$6)+1)</f>
        <v/>
      </c>
      <c r="D2452" s="15" t="str">
        <f>IF($S2452="","",INDEX(Transjer!$A$6:$A$125,$B2452))</f>
        <v/>
      </c>
      <c r="E2452" s="15" t="str">
        <f>IF($S2452="","",INDEX(Transjer!$B$6:$B$125,$B2452))</f>
        <v/>
      </c>
      <c r="F2452" s="16" t="str">
        <f>IF($S2452="","",INDEX(Transjer!$C$6:$C$125,$B2452))</f>
        <v/>
      </c>
      <c r="G2452" s="17" t="str">
        <f>IF($S2452="","",INDEX(Skjermingsrenter!$A$6:$A$35,$C2452))</f>
        <v/>
      </c>
      <c r="H2452" s="18" t="str">
        <f>IF($S2452="","",INDEX(Transjer!$D$6:$D$125,$B2452))</f>
        <v/>
      </c>
      <c r="I2452" s="18" t="str">
        <f>IF($S2452="","",INDEX(Transjer!$E$6:$E$125,$B2452))</f>
        <v/>
      </c>
      <c r="J2452" s="19" t="str">
        <f>IF($S2452="","",INDEX(Skjermingsrenter!$B$6:$B$35,$C2452))</f>
        <v/>
      </c>
      <c r="K2452" s="20" t="str">
        <f t="shared" si="305"/>
        <v/>
      </c>
      <c r="L2452" s="21" t="str">
        <f>IF($S2452="","",IF($G2452&lt;YEAR($F2452),0,$H2452*SUMIFS(Utbytter!$D$6:$D$1005,Utbytter!$A$6:$A$1005,$E2452,Utbytter!$B$6:$B$1005,"&gt;="&amp;$K2452,Utbytter!$B$6:$B$1005,"&lt;="&amp;DATE($G2452,12,31))))</f>
        <v/>
      </c>
      <c r="M2452" s="21" t="str">
        <f t="shared" si="311"/>
        <v/>
      </c>
      <c r="N2452" s="21" t="str">
        <f t="shared" si="306"/>
        <v/>
      </c>
      <c r="O2452" s="21" t="str">
        <f t="shared" si="307"/>
        <v/>
      </c>
      <c r="P2452" s="21" t="str">
        <f t="shared" si="308"/>
        <v/>
      </c>
      <c r="Q2452" s="21" t="str">
        <f t="shared" si="309"/>
        <v/>
      </c>
      <c r="R2452" s="21" t="str">
        <f t="shared" si="310"/>
        <v/>
      </c>
      <c r="S2452" s="7" t="str">
        <f>IF(ROW()-5&lt;=Kontroll!$B$8,1,"")</f>
        <v/>
      </c>
    </row>
    <row r="2453" spans="1:19" x14ac:dyDescent="0.2">
      <c r="A2453" s="7" t="str">
        <f t="shared" si="304"/>
        <v/>
      </c>
      <c r="B2453" s="7" t="str">
        <f>IF($S2453="","",INT(($A2453-1)/Kontroll!$B$6)+1)</f>
        <v/>
      </c>
      <c r="C2453" s="7" t="str">
        <f>IF($S2453="","",MOD($A2453-1,Kontroll!$B$6)+1)</f>
        <v/>
      </c>
      <c r="D2453" s="15" t="str">
        <f>IF($S2453="","",INDEX(Transjer!$A$6:$A$125,$B2453))</f>
        <v/>
      </c>
      <c r="E2453" s="15" t="str">
        <f>IF($S2453="","",INDEX(Transjer!$B$6:$B$125,$B2453))</f>
        <v/>
      </c>
      <c r="F2453" s="16" t="str">
        <f>IF($S2453="","",INDEX(Transjer!$C$6:$C$125,$B2453))</f>
        <v/>
      </c>
      <c r="G2453" s="17" t="str">
        <f>IF($S2453="","",INDEX(Skjermingsrenter!$A$6:$A$35,$C2453))</f>
        <v/>
      </c>
      <c r="H2453" s="18" t="str">
        <f>IF($S2453="","",INDEX(Transjer!$D$6:$D$125,$B2453))</f>
        <v/>
      </c>
      <c r="I2453" s="18" t="str">
        <f>IF($S2453="","",INDEX(Transjer!$E$6:$E$125,$B2453))</f>
        <v/>
      </c>
      <c r="J2453" s="19" t="str">
        <f>IF($S2453="","",INDEX(Skjermingsrenter!$B$6:$B$35,$C2453))</f>
        <v/>
      </c>
      <c r="K2453" s="20" t="str">
        <f t="shared" si="305"/>
        <v/>
      </c>
      <c r="L2453" s="21" t="str">
        <f>IF($S2453="","",IF($G2453&lt;YEAR($F2453),0,$H2453*SUMIFS(Utbytter!$D$6:$D$1005,Utbytter!$A$6:$A$1005,$E2453,Utbytter!$B$6:$B$1005,"&gt;="&amp;$K2453,Utbytter!$B$6:$B$1005,"&lt;="&amp;DATE($G2453,12,31))))</f>
        <v/>
      </c>
      <c r="M2453" s="21" t="str">
        <f t="shared" si="311"/>
        <v/>
      </c>
      <c r="N2453" s="21" t="str">
        <f t="shared" si="306"/>
        <v/>
      </c>
      <c r="O2453" s="21" t="str">
        <f t="shared" si="307"/>
        <v/>
      </c>
      <c r="P2453" s="21" t="str">
        <f t="shared" si="308"/>
        <v/>
      </c>
      <c r="Q2453" s="21" t="str">
        <f t="shared" si="309"/>
        <v/>
      </c>
      <c r="R2453" s="21" t="str">
        <f t="shared" si="310"/>
        <v/>
      </c>
      <c r="S2453" s="7" t="str">
        <f>IF(ROW()-5&lt;=Kontroll!$B$8,1,"")</f>
        <v/>
      </c>
    </row>
    <row r="2454" spans="1:19" x14ac:dyDescent="0.2">
      <c r="A2454" s="7" t="str">
        <f t="shared" si="304"/>
        <v/>
      </c>
      <c r="B2454" s="7" t="str">
        <f>IF($S2454="","",INT(($A2454-1)/Kontroll!$B$6)+1)</f>
        <v/>
      </c>
      <c r="C2454" s="7" t="str">
        <f>IF($S2454="","",MOD($A2454-1,Kontroll!$B$6)+1)</f>
        <v/>
      </c>
      <c r="D2454" s="15" t="str">
        <f>IF($S2454="","",INDEX(Transjer!$A$6:$A$125,$B2454))</f>
        <v/>
      </c>
      <c r="E2454" s="15" t="str">
        <f>IF($S2454="","",INDEX(Transjer!$B$6:$B$125,$B2454))</f>
        <v/>
      </c>
      <c r="F2454" s="16" t="str">
        <f>IF($S2454="","",INDEX(Transjer!$C$6:$C$125,$B2454))</f>
        <v/>
      </c>
      <c r="G2454" s="17" t="str">
        <f>IF($S2454="","",INDEX(Skjermingsrenter!$A$6:$A$35,$C2454))</f>
        <v/>
      </c>
      <c r="H2454" s="18" t="str">
        <f>IF($S2454="","",INDEX(Transjer!$D$6:$D$125,$B2454))</f>
        <v/>
      </c>
      <c r="I2454" s="18" t="str">
        <f>IF($S2454="","",INDEX(Transjer!$E$6:$E$125,$B2454))</f>
        <v/>
      </c>
      <c r="J2454" s="19" t="str">
        <f>IF($S2454="","",INDEX(Skjermingsrenter!$B$6:$B$35,$C2454))</f>
        <v/>
      </c>
      <c r="K2454" s="20" t="str">
        <f t="shared" si="305"/>
        <v/>
      </c>
      <c r="L2454" s="21" t="str">
        <f>IF($S2454="","",IF($G2454&lt;YEAR($F2454),0,$H2454*SUMIFS(Utbytter!$D$6:$D$1005,Utbytter!$A$6:$A$1005,$E2454,Utbytter!$B$6:$B$1005,"&gt;="&amp;$K2454,Utbytter!$B$6:$B$1005,"&lt;="&amp;DATE($G2454,12,31))))</f>
        <v/>
      </c>
      <c r="M2454" s="21" t="str">
        <f t="shared" si="311"/>
        <v/>
      </c>
      <c r="N2454" s="21" t="str">
        <f t="shared" si="306"/>
        <v/>
      </c>
      <c r="O2454" s="21" t="str">
        <f t="shared" si="307"/>
        <v/>
      </c>
      <c r="P2454" s="21" t="str">
        <f t="shared" si="308"/>
        <v/>
      </c>
      <c r="Q2454" s="21" t="str">
        <f t="shared" si="309"/>
        <v/>
      </c>
      <c r="R2454" s="21" t="str">
        <f t="shared" si="310"/>
        <v/>
      </c>
      <c r="S2454" s="7" t="str">
        <f>IF(ROW()-5&lt;=Kontroll!$B$8,1,"")</f>
        <v/>
      </c>
    </row>
    <row r="2455" spans="1:19" x14ac:dyDescent="0.2">
      <c r="A2455" s="7" t="str">
        <f t="shared" si="304"/>
        <v/>
      </c>
      <c r="B2455" s="7" t="str">
        <f>IF($S2455="","",INT(($A2455-1)/Kontroll!$B$6)+1)</f>
        <v/>
      </c>
      <c r="C2455" s="7" t="str">
        <f>IF($S2455="","",MOD($A2455-1,Kontroll!$B$6)+1)</f>
        <v/>
      </c>
      <c r="D2455" s="15" t="str">
        <f>IF($S2455="","",INDEX(Transjer!$A$6:$A$125,$B2455))</f>
        <v/>
      </c>
      <c r="E2455" s="15" t="str">
        <f>IF($S2455="","",INDEX(Transjer!$B$6:$B$125,$B2455))</f>
        <v/>
      </c>
      <c r="F2455" s="16" t="str">
        <f>IF($S2455="","",INDEX(Transjer!$C$6:$C$125,$B2455))</f>
        <v/>
      </c>
      <c r="G2455" s="17" t="str">
        <f>IF($S2455="","",INDEX(Skjermingsrenter!$A$6:$A$35,$C2455))</f>
        <v/>
      </c>
      <c r="H2455" s="18" t="str">
        <f>IF($S2455="","",INDEX(Transjer!$D$6:$D$125,$B2455))</f>
        <v/>
      </c>
      <c r="I2455" s="18" t="str">
        <f>IF($S2455="","",INDEX(Transjer!$E$6:$E$125,$B2455))</f>
        <v/>
      </c>
      <c r="J2455" s="19" t="str">
        <f>IF($S2455="","",INDEX(Skjermingsrenter!$B$6:$B$35,$C2455))</f>
        <v/>
      </c>
      <c r="K2455" s="20" t="str">
        <f t="shared" si="305"/>
        <v/>
      </c>
      <c r="L2455" s="21" t="str">
        <f>IF($S2455="","",IF($G2455&lt;YEAR($F2455),0,$H2455*SUMIFS(Utbytter!$D$6:$D$1005,Utbytter!$A$6:$A$1005,$E2455,Utbytter!$B$6:$B$1005,"&gt;="&amp;$K2455,Utbytter!$B$6:$B$1005,"&lt;="&amp;DATE($G2455,12,31))))</f>
        <v/>
      </c>
      <c r="M2455" s="21" t="str">
        <f t="shared" si="311"/>
        <v/>
      </c>
      <c r="N2455" s="21" t="str">
        <f t="shared" si="306"/>
        <v/>
      </c>
      <c r="O2455" s="21" t="str">
        <f t="shared" si="307"/>
        <v/>
      </c>
      <c r="P2455" s="21" t="str">
        <f t="shared" si="308"/>
        <v/>
      </c>
      <c r="Q2455" s="21" t="str">
        <f t="shared" si="309"/>
        <v/>
      </c>
      <c r="R2455" s="21" t="str">
        <f t="shared" si="310"/>
        <v/>
      </c>
      <c r="S2455" s="7" t="str">
        <f>IF(ROW()-5&lt;=Kontroll!$B$8,1,"")</f>
        <v/>
      </c>
    </row>
    <row r="2456" spans="1:19" x14ac:dyDescent="0.2">
      <c r="A2456" s="7" t="str">
        <f t="shared" si="304"/>
        <v/>
      </c>
      <c r="B2456" s="7" t="str">
        <f>IF($S2456="","",INT(($A2456-1)/Kontroll!$B$6)+1)</f>
        <v/>
      </c>
      <c r="C2456" s="7" t="str">
        <f>IF($S2456="","",MOD($A2456-1,Kontroll!$B$6)+1)</f>
        <v/>
      </c>
      <c r="D2456" s="15" t="str">
        <f>IF($S2456="","",INDEX(Transjer!$A$6:$A$125,$B2456))</f>
        <v/>
      </c>
      <c r="E2456" s="15" t="str">
        <f>IF($S2456="","",INDEX(Transjer!$B$6:$B$125,$B2456))</f>
        <v/>
      </c>
      <c r="F2456" s="16" t="str">
        <f>IF($S2456="","",INDEX(Transjer!$C$6:$C$125,$B2456))</f>
        <v/>
      </c>
      <c r="G2456" s="17" t="str">
        <f>IF($S2456="","",INDEX(Skjermingsrenter!$A$6:$A$35,$C2456))</f>
        <v/>
      </c>
      <c r="H2456" s="18" t="str">
        <f>IF($S2456="","",INDEX(Transjer!$D$6:$D$125,$B2456))</f>
        <v/>
      </c>
      <c r="I2456" s="18" t="str">
        <f>IF($S2456="","",INDEX(Transjer!$E$6:$E$125,$B2456))</f>
        <v/>
      </c>
      <c r="J2456" s="19" t="str">
        <f>IF($S2456="","",INDEX(Skjermingsrenter!$B$6:$B$35,$C2456))</f>
        <v/>
      </c>
      <c r="K2456" s="20" t="str">
        <f t="shared" si="305"/>
        <v/>
      </c>
      <c r="L2456" s="21" t="str">
        <f>IF($S2456="","",IF($G2456&lt;YEAR($F2456),0,$H2456*SUMIFS(Utbytter!$D$6:$D$1005,Utbytter!$A$6:$A$1005,$E2456,Utbytter!$B$6:$B$1005,"&gt;="&amp;$K2456,Utbytter!$B$6:$B$1005,"&lt;="&amp;DATE($G2456,12,31))))</f>
        <v/>
      </c>
      <c r="M2456" s="21" t="str">
        <f t="shared" si="311"/>
        <v/>
      </c>
      <c r="N2456" s="21" t="str">
        <f t="shared" si="306"/>
        <v/>
      </c>
      <c r="O2456" s="21" t="str">
        <f t="shared" si="307"/>
        <v/>
      </c>
      <c r="P2456" s="21" t="str">
        <f t="shared" si="308"/>
        <v/>
      </c>
      <c r="Q2456" s="21" t="str">
        <f t="shared" si="309"/>
        <v/>
      </c>
      <c r="R2456" s="21" t="str">
        <f t="shared" si="310"/>
        <v/>
      </c>
      <c r="S2456" s="7" t="str">
        <f>IF(ROW()-5&lt;=Kontroll!$B$8,1,"")</f>
        <v/>
      </c>
    </row>
    <row r="2457" spans="1:19" x14ac:dyDescent="0.2">
      <c r="A2457" s="7" t="str">
        <f t="shared" si="304"/>
        <v/>
      </c>
      <c r="B2457" s="7" t="str">
        <f>IF($S2457="","",INT(($A2457-1)/Kontroll!$B$6)+1)</f>
        <v/>
      </c>
      <c r="C2457" s="7" t="str">
        <f>IF($S2457="","",MOD($A2457-1,Kontroll!$B$6)+1)</f>
        <v/>
      </c>
      <c r="D2457" s="15" t="str">
        <f>IF($S2457="","",INDEX(Transjer!$A$6:$A$125,$B2457))</f>
        <v/>
      </c>
      <c r="E2457" s="15" t="str">
        <f>IF($S2457="","",INDEX(Transjer!$B$6:$B$125,$B2457))</f>
        <v/>
      </c>
      <c r="F2457" s="16" t="str">
        <f>IF($S2457="","",INDEX(Transjer!$C$6:$C$125,$B2457))</f>
        <v/>
      </c>
      <c r="G2457" s="17" t="str">
        <f>IF($S2457="","",INDEX(Skjermingsrenter!$A$6:$A$35,$C2457))</f>
        <v/>
      </c>
      <c r="H2457" s="18" t="str">
        <f>IF($S2457="","",INDEX(Transjer!$D$6:$D$125,$B2457))</f>
        <v/>
      </c>
      <c r="I2457" s="18" t="str">
        <f>IF($S2457="","",INDEX(Transjer!$E$6:$E$125,$B2457))</f>
        <v/>
      </c>
      <c r="J2457" s="19" t="str">
        <f>IF($S2457="","",INDEX(Skjermingsrenter!$B$6:$B$35,$C2457))</f>
        <v/>
      </c>
      <c r="K2457" s="20" t="str">
        <f t="shared" si="305"/>
        <v/>
      </c>
      <c r="L2457" s="21" t="str">
        <f>IF($S2457="","",IF($G2457&lt;YEAR($F2457),0,$H2457*SUMIFS(Utbytter!$D$6:$D$1005,Utbytter!$A$6:$A$1005,$E2457,Utbytter!$B$6:$B$1005,"&gt;="&amp;$K2457,Utbytter!$B$6:$B$1005,"&lt;="&amp;DATE($G2457,12,31))))</f>
        <v/>
      </c>
      <c r="M2457" s="21" t="str">
        <f t="shared" si="311"/>
        <v/>
      </c>
      <c r="N2457" s="21" t="str">
        <f t="shared" si="306"/>
        <v/>
      </c>
      <c r="O2457" s="21" t="str">
        <f t="shared" si="307"/>
        <v/>
      </c>
      <c r="P2457" s="21" t="str">
        <f t="shared" si="308"/>
        <v/>
      </c>
      <c r="Q2457" s="21" t="str">
        <f t="shared" si="309"/>
        <v/>
      </c>
      <c r="R2457" s="21" t="str">
        <f t="shared" si="310"/>
        <v/>
      </c>
      <c r="S2457" s="7" t="str">
        <f>IF(ROW()-5&lt;=Kontroll!$B$8,1,"")</f>
        <v/>
      </c>
    </row>
    <row r="2458" spans="1:19" x14ac:dyDescent="0.2">
      <c r="A2458" s="7" t="str">
        <f t="shared" si="304"/>
        <v/>
      </c>
      <c r="B2458" s="7" t="str">
        <f>IF($S2458="","",INT(($A2458-1)/Kontroll!$B$6)+1)</f>
        <v/>
      </c>
      <c r="C2458" s="7" t="str">
        <f>IF($S2458="","",MOD($A2458-1,Kontroll!$B$6)+1)</f>
        <v/>
      </c>
      <c r="D2458" s="15" t="str">
        <f>IF($S2458="","",INDEX(Transjer!$A$6:$A$125,$B2458))</f>
        <v/>
      </c>
      <c r="E2458" s="15" t="str">
        <f>IF($S2458="","",INDEX(Transjer!$B$6:$B$125,$B2458))</f>
        <v/>
      </c>
      <c r="F2458" s="16" t="str">
        <f>IF($S2458="","",INDEX(Transjer!$C$6:$C$125,$B2458))</f>
        <v/>
      </c>
      <c r="G2458" s="17" t="str">
        <f>IF($S2458="","",INDEX(Skjermingsrenter!$A$6:$A$35,$C2458))</f>
        <v/>
      </c>
      <c r="H2458" s="18" t="str">
        <f>IF($S2458="","",INDEX(Transjer!$D$6:$D$125,$B2458))</f>
        <v/>
      </c>
      <c r="I2458" s="18" t="str">
        <f>IF($S2458="","",INDEX(Transjer!$E$6:$E$125,$B2458))</f>
        <v/>
      </c>
      <c r="J2458" s="19" t="str">
        <f>IF($S2458="","",INDEX(Skjermingsrenter!$B$6:$B$35,$C2458))</f>
        <v/>
      </c>
      <c r="K2458" s="20" t="str">
        <f t="shared" si="305"/>
        <v/>
      </c>
      <c r="L2458" s="21" t="str">
        <f>IF($S2458="","",IF($G2458&lt;YEAR($F2458),0,$H2458*SUMIFS(Utbytter!$D$6:$D$1005,Utbytter!$A$6:$A$1005,$E2458,Utbytter!$B$6:$B$1005,"&gt;="&amp;$K2458,Utbytter!$B$6:$B$1005,"&lt;="&amp;DATE($G2458,12,31))))</f>
        <v/>
      </c>
      <c r="M2458" s="21" t="str">
        <f t="shared" si="311"/>
        <v/>
      </c>
      <c r="N2458" s="21" t="str">
        <f t="shared" si="306"/>
        <v/>
      </c>
      <c r="O2458" s="21" t="str">
        <f t="shared" si="307"/>
        <v/>
      </c>
      <c r="P2458" s="21" t="str">
        <f t="shared" si="308"/>
        <v/>
      </c>
      <c r="Q2458" s="21" t="str">
        <f t="shared" si="309"/>
        <v/>
      </c>
      <c r="R2458" s="21" t="str">
        <f t="shared" si="310"/>
        <v/>
      </c>
      <c r="S2458" s="7" t="str">
        <f>IF(ROW()-5&lt;=Kontroll!$B$8,1,"")</f>
        <v/>
      </c>
    </row>
    <row r="2459" spans="1:19" x14ac:dyDescent="0.2">
      <c r="A2459" s="7" t="str">
        <f t="shared" si="304"/>
        <v/>
      </c>
      <c r="B2459" s="7" t="str">
        <f>IF($S2459="","",INT(($A2459-1)/Kontroll!$B$6)+1)</f>
        <v/>
      </c>
      <c r="C2459" s="7" t="str">
        <f>IF($S2459="","",MOD($A2459-1,Kontroll!$B$6)+1)</f>
        <v/>
      </c>
      <c r="D2459" s="15" t="str">
        <f>IF($S2459="","",INDEX(Transjer!$A$6:$A$125,$B2459))</f>
        <v/>
      </c>
      <c r="E2459" s="15" t="str">
        <f>IF($S2459="","",INDEX(Transjer!$B$6:$B$125,$B2459))</f>
        <v/>
      </c>
      <c r="F2459" s="16" t="str">
        <f>IF($S2459="","",INDEX(Transjer!$C$6:$C$125,$B2459))</f>
        <v/>
      </c>
      <c r="G2459" s="17" t="str">
        <f>IF($S2459="","",INDEX(Skjermingsrenter!$A$6:$A$35,$C2459))</f>
        <v/>
      </c>
      <c r="H2459" s="18" t="str">
        <f>IF($S2459="","",INDEX(Transjer!$D$6:$D$125,$B2459))</f>
        <v/>
      </c>
      <c r="I2459" s="18" t="str">
        <f>IF($S2459="","",INDEX(Transjer!$E$6:$E$125,$B2459))</f>
        <v/>
      </c>
      <c r="J2459" s="19" t="str">
        <f>IF($S2459="","",INDEX(Skjermingsrenter!$B$6:$B$35,$C2459))</f>
        <v/>
      </c>
      <c r="K2459" s="20" t="str">
        <f t="shared" si="305"/>
        <v/>
      </c>
      <c r="L2459" s="21" t="str">
        <f>IF($S2459="","",IF($G2459&lt;YEAR($F2459),0,$H2459*SUMIFS(Utbytter!$D$6:$D$1005,Utbytter!$A$6:$A$1005,$E2459,Utbytter!$B$6:$B$1005,"&gt;="&amp;$K2459,Utbytter!$B$6:$B$1005,"&lt;="&amp;DATE($G2459,12,31))))</f>
        <v/>
      </c>
      <c r="M2459" s="21" t="str">
        <f t="shared" si="311"/>
        <v/>
      </c>
      <c r="N2459" s="21" t="str">
        <f t="shared" si="306"/>
        <v/>
      </c>
      <c r="O2459" s="21" t="str">
        <f t="shared" si="307"/>
        <v/>
      </c>
      <c r="P2459" s="21" t="str">
        <f t="shared" si="308"/>
        <v/>
      </c>
      <c r="Q2459" s="21" t="str">
        <f t="shared" si="309"/>
        <v/>
      </c>
      <c r="R2459" s="21" t="str">
        <f t="shared" si="310"/>
        <v/>
      </c>
      <c r="S2459" s="7" t="str">
        <f>IF(ROW()-5&lt;=Kontroll!$B$8,1,"")</f>
        <v/>
      </c>
    </row>
    <row r="2460" spans="1:19" x14ac:dyDescent="0.2">
      <c r="A2460" s="7" t="str">
        <f t="shared" si="304"/>
        <v/>
      </c>
      <c r="B2460" s="7" t="str">
        <f>IF($S2460="","",INT(($A2460-1)/Kontroll!$B$6)+1)</f>
        <v/>
      </c>
      <c r="C2460" s="7" t="str">
        <f>IF($S2460="","",MOD($A2460-1,Kontroll!$B$6)+1)</f>
        <v/>
      </c>
      <c r="D2460" s="15" t="str">
        <f>IF($S2460="","",INDEX(Transjer!$A$6:$A$125,$B2460))</f>
        <v/>
      </c>
      <c r="E2460" s="15" t="str">
        <f>IF($S2460="","",INDEX(Transjer!$B$6:$B$125,$B2460))</f>
        <v/>
      </c>
      <c r="F2460" s="16" t="str">
        <f>IF($S2460="","",INDEX(Transjer!$C$6:$C$125,$B2460))</f>
        <v/>
      </c>
      <c r="G2460" s="17" t="str">
        <f>IF($S2460="","",INDEX(Skjermingsrenter!$A$6:$A$35,$C2460))</f>
        <v/>
      </c>
      <c r="H2460" s="18" t="str">
        <f>IF($S2460="","",INDEX(Transjer!$D$6:$D$125,$B2460))</f>
        <v/>
      </c>
      <c r="I2460" s="18" t="str">
        <f>IF($S2460="","",INDEX(Transjer!$E$6:$E$125,$B2460))</f>
        <v/>
      </c>
      <c r="J2460" s="19" t="str">
        <f>IF($S2460="","",INDEX(Skjermingsrenter!$B$6:$B$35,$C2460))</f>
        <v/>
      </c>
      <c r="K2460" s="20" t="str">
        <f t="shared" si="305"/>
        <v/>
      </c>
      <c r="L2460" s="21" t="str">
        <f>IF($S2460="","",IF($G2460&lt;YEAR($F2460),0,$H2460*SUMIFS(Utbytter!$D$6:$D$1005,Utbytter!$A$6:$A$1005,$E2460,Utbytter!$B$6:$B$1005,"&gt;="&amp;$K2460,Utbytter!$B$6:$B$1005,"&lt;="&amp;DATE($G2460,12,31))))</f>
        <v/>
      </c>
      <c r="M2460" s="21" t="str">
        <f t="shared" si="311"/>
        <v/>
      </c>
      <c r="N2460" s="21" t="str">
        <f t="shared" si="306"/>
        <v/>
      </c>
      <c r="O2460" s="21" t="str">
        <f t="shared" si="307"/>
        <v/>
      </c>
      <c r="P2460" s="21" t="str">
        <f t="shared" si="308"/>
        <v/>
      </c>
      <c r="Q2460" s="21" t="str">
        <f t="shared" si="309"/>
        <v/>
      </c>
      <c r="R2460" s="21" t="str">
        <f t="shared" si="310"/>
        <v/>
      </c>
      <c r="S2460" s="7" t="str">
        <f>IF(ROW()-5&lt;=Kontroll!$B$8,1,"")</f>
        <v/>
      </c>
    </row>
    <row r="2461" spans="1:19" x14ac:dyDescent="0.2">
      <c r="A2461" s="7" t="str">
        <f t="shared" si="304"/>
        <v/>
      </c>
      <c r="B2461" s="7" t="str">
        <f>IF($S2461="","",INT(($A2461-1)/Kontroll!$B$6)+1)</f>
        <v/>
      </c>
      <c r="C2461" s="7" t="str">
        <f>IF($S2461="","",MOD($A2461-1,Kontroll!$B$6)+1)</f>
        <v/>
      </c>
      <c r="D2461" s="15" t="str">
        <f>IF($S2461="","",INDEX(Transjer!$A$6:$A$125,$B2461))</f>
        <v/>
      </c>
      <c r="E2461" s="15" t="str">
        <f>IF($S2461="","",INDEX(Transjer!$B$6:$B$125,$B2461))</f>
        <v/>
      </c>
      <c r="F2461" s="16" t="str">
        <f>IF($S2461="","",INDEX(Transjer!$C$6:$C$125,$B2461))</f>
        <v/>
      </c>
      <c r="G2461" s="17" t="str">
        <f>IF($S2461="","",INDEX(Skjermingsrenter!$A$6:$A$35,$C2461))</f>
        <v/>
      </c>
      <c r="H2461" s="18" t="str">
        <f>IF($S2461="","",INDEX(Transjer!$D$6:$D$125,$B2461))</f>
        <v/>
      </c>
      <c r="I2461" s="18" t="str">
        <f>IF($S2461="","",INDEX(Transjer!$E$6:$E$125,$B2461))</f>
        <v/>
      </c>
      <c r="J2461" s="19" t="str">
        <f>IF($S2461="","",INDEX(Skjermingsrenter!$B$6:$B$35,$C2461))</f>
        <v/>
      </c>
      <c r="K2461" s="20" t="str">
        <f t="shared" si="305"/>
        <v/>
      </c>
      <c r="L2461" s="21" t="str">
        <f>IF($S2461="","",IF($G2461&lt;YEAR($F2461),0,$H2461*SUMIFS(Utbytter!$D$6:$D$1005,Utbytter!$A$6:$A$1005,$E2461,Utbytter!$B$6:$B$1005,"&gt;="&amp;$K2461,Utbytter!$B$6:$B$1005,"&lt;="&amp;DATE($G2461,12,31))))</f>
        <v/>
      </c>
      <c r="M2461" s="21" t="str">
        <f t="shared" si="311"/>
        <v/>
      </c>
      <c r="N2461" s="21" t="str">
        <f t="shared" si="306"/>
        <v/>
      </c>
      <c r="O2461" s="21" t="str">
        <f t="shared" si="307"/>
        <v/>
      </c>
      <c r="P2461" s="21" t="str">
        <f t="shared" si="308"/>
        <v/>
      </c>
      <c r="Q2461" s="21" t="str">
        <f t="shared" si="309"/>
        <v/>
      </c>
      <c r="R2461" s="21" t="str">
        <f t="shared" si="310"/>
        <v/>
      </c>
      <c r="S2461" s="7" t="str">
        <f>IF(ROW()-5&lt;=Kontroll!$B$8,1,"")</f>
        <v/>
      </c>
    </row>
    <row r="2462" spans="1:19" x14ac:dyDescent="0.2">
      <c r="A2462" s="7" t="str">
        <f t="shared" si="304"/>
        <v/>
      </c>
      <c r="B2462" s="7" t="str">
        <f>IF($S2462="","",INT(($A2462-1)/Kontroll!$B$6)+1)</f>
        <v/>
      </c>
      <c r="C2462" s="7" t="str">
        <f>IF($S2462="","",MOD($A2462-1,Kontroll!$B$6)+1)</f>
        <v/>
      </c>
      <c r="D2462" s="15" t="str">
        <f>IF($S2462="","",INDEX(Transjer!$A$6:$A$125,$B2462))</f>
        <v/>
      </c>
      <c r="E2462" s="15" t="str">
        <f>IF($S2462="","",INDEX(Transjer!$B$6:$B$125,$B2462))</f>
        <v/>
      </c>
      <c r="F2462" s="16" t="str">
        <f>IF($S2462="","",INDEX(Transjer!$C$6:$C$125,$B2462))</f>
        <v/>
      </c>
      <c r="G2462" s="17" t="str">
        <f>IF($S2462="","",INDEX(Skjermingsrenter!$A$6:$A$35,$C2462))</f>
        <v/>
      </c>
      <c r="H2462" s="18" t="str">
        <f>IF($S2462="","",INDEX(Transjer!$D$6:$D$125,$B2462))</f>
        <v/>
      </c>
      <c r="I2462" s="18" t="str">
        <f>IF($S2462="","",INDEX(Transjer!$E$6:$E$125,$B2462))</f>
        <v/>
      </c>
      <c r="J2462" s="19" t="str">
        <f>IF($S2462="","",INDEX(Skjermingsrenter!$B$6:$B$35,$C2462))</f>
        <v/>
      </c>
      <c r="K2462" s="20" t="str">
        <f t="shared" si="305"/>
        <v/>
      </c>
      <c r="L2462" s="21" t="str">
        <f>IF($S2462="","",IF($G2462&lt;YEAR($F2462),0,$H2462*SUMIFS(Utbytter!$D$6:$D$1005,Utbytter!$A$6:$A$1005,$E2462,Utbytter!$B$6:$B$1005,"&gt;="&amp;$K2462,Utbytter!$B$6:$B$1005,"&lt;="&amp;DATE($G2462,12,31))))</f>
        <v/>
      </c>
      <c r="M2462" s="21" t="str">
        <f t="shared" si="311"/>
        <v/>
      </c>
      <c r="N2462" s="21" t="str">
        <f t="shared" si="306"/>
        <v/>
      </c>
      <c r="O2462" s="21" t="str">
        <f t="shared" si="307"/>
        <v/>
      </c>
      <c r="P2462" s="21" t="str">
        <f t="shared" si="308"/>
        <v/>
      </c>
      <c r="Q2462" s="21" t="str">
        <f t="shared" si="309"/>
        <v/>
      </c>
      <c r="R2462" s="21" t="str">
        <f t="shared" si="310"/>
        <v/>
      </c>
      <c r="S2462" s="7" t="str">
        <f>IF(ROW()-5&lt;=Kontroll!$B$8,1,"")</f>
        <v/>
      </c>
    </row>
    <row r="2463" spans="1:19" x14ac:dyDescent="0.2">
      <c r="A2463" s="7" t="str">
        <f t="shared" si="304"/>
        <v/>
      </c>
      <c r="B2463" s="7" t="str">
        <f>IF($S2463="","",INT(($A2463-1)/Kontroll!$B$6)+1)</f>
        <v/>
      </c>
      <c r="C2463" s="7" t="str">
        <f>IF($S2463="","",MOD($A2463-1,Kontroll!$B$6)+1)</f>
        <v/>
      </c>
      <c r="D2463" s="15" t="str">
        <f>IF($S2463="","",INDEX(Transjer!$A$6:$A$125,$B2463))</f>
        <v/>
      </c>
      <c r="E2463" s="15" t="str">
        <f>IF($S2463="","",INDEX(Transjer!$B$6:$B$125,$B2463))</f>
        <v/>
      </c>
      <c r="F2463" s="16" t="str">
        <f>IF($S2463="","",INDEX(Transjer!$C$6:$C$125,$B2463))</f>
        <v/>
      </c>
      <c r="G2463" s="17" t="str">
        <f>IF($S2463="","",INDEX(Skjermingsrenter!$A$6:$A$35,$C2463))</f>
        <v/>
      </c>
      <c r="H2463" s="18" t="str">
        <f>IF($S2463="","",INDEX(Transjer!$D$6:$D$125,$B2463))</f>
        <v/>
      </c>
      <c r="I2463" s="18" t="str">
        <f>IF($S2463="","",INDEX(Transjer!$E$6:$E$125,$B2463))</f>
        <v/>
      </c>
      <c r="J2463" s="19" t="str">
        <f>IF($S2463="","",INDEX(Skjermingsrenter!$B$6:$B$35,$C2463))</f>
        <v/>
      </c>
      <c r="K2463" s="20" t="str">
        <f t="shared" si="305"/>
        <v/>
      </c>
      <c r="L2463" s="21" t="str">
        <f>IF($S2463="","",IF($G2463&lt;YEAR($F2463),0,$H2463*SUMIFS(Utbytter!$D$6:$D$1005,Utbytter!$A$6:$A$1005,$E2463,Utbytter!$B$6:$B$1005,"&gt;="&amp;$K2463,Utbytter!$B$6:$B$1005,"&lt;="&amp;DATE($G2463,12,31))))</f>
        <v/>
      </c>
      <c r="M2463" s="21" t="str">
        <f t="shared" si="311"/>
        <v/>
      </c>
      <c r="N2463" s="21" t="str">
        <f t="shared" si="306"/>
        <v/>
      </c>
      <c r="O2463" s="21" t="str">
        <f t="shared" si="307"/>
        <v/>
      </c>
      <c r="P2463" s="21" t="str">
        <f t="shared" si="308"/>
        <v/>
      </c>
      <c r="Q2463" s="21" t="str">
        <f t="shared" si="309"/>
        <v/>
      </c>
      <c r="R2463" s="21" t="str">
        <f t="shared" si="310"/>
        <v/>
      </c>
      <c r="S2463" s="7" t="str">
        <f>IF(ROW()-5&lt;=Kontroll!$B$8,1,"")</f>
        <v/>
      </c>
    </row>
    <row r="2464" spans="1:19" x14ac:dyDescent="0.2">
      <c r="A2464" s="7" t="str">
        <f t="shared" si="304"/>
        <v/>
      </c>
      <c r="B2464" s="7" t="str">
        <f>IF($S2464="","",INT(($A2464-1)/Kontroll!$B$6)+1)</f>
        <v/>
      </c>
      <c r="C2464" s="7" t="str">
        <f>IF($S2464="","",MOD($A2464-1,Kontroll!$B$6)+1)</f>
        <v/>
      </c>
      <c r="D2464" s="15" t="str">
        <f>IF($S2464="","",INDEX(Transjer!$A$6:$A$125,$B2464))</f>
        <v/>
      </c>
      <c r="E2464" s="15" t="str">
        <f>IF($S2464="","",INDEX(Transjer!$B$6:$B$125,$B2464))</f>
        <v/>
      </c>
      <c r="F2464" s="16" t="str">
        <f>IF($S2464="","",INDEX(Transjer!$C$6:$C$125,$B2464))</f>
        <v/>
      </c>
      <c r="G2464" s="17" t="str">
        <f>IF($S2464="","",INDEX(Skjermingsrenter!$A$6:$A$35,$C2464))</f>
        <v/>
      </c>
      <c r="H2464" s="18" t="str">
        <f>IF($S2464="","",INDEX(Transjer!$D$6:$D$125,$B2464))</f>
        <v/>
      </c>
      <c r="I2464" s="18" t="str">
        <f>IF($S2464="","",INDEX(Transjer!$E$6:$E$125,$B2464))</f>
        <v/>
      </c>
      <c r="J2464" s="19" t="str">
        <f>IF($S2464="","",INDEX(Skjermingsrenter!$B$6:$B$35,$C2464))</f>
        <v/>
      </c>
      <c r="K2464" s="20" t="str">
        <f t="shared" si="305"/>
        <v/>
      </c>
      <c r="L2464" s="21" t="str">
        <f>IF($S2464="","",IF($G2464&lt;YEAR($F2464),0,$H2464*SUMIFS(Utbytter!$D$6:$D$1005,Utbytter!$A$6:$A$1005,$E2464,Utbytter!$B$6:$B$1005,"&gt;="&amp;$K2464,Utbytter!$B$6:$B$1005,"&lt;="&amp;DATE($G2464,12,31))))</f>
        <v/>
      </c>
      <c r="M2464" s="21" t="str">
        <f t="shared" si="311"/>
        <v/>
      </c>
      <c r="N2464" s="21" t="str">
        <f t="shared" si="306"/>
        <v/>
      </c>
      <c r="O2464" s="21" t="str">
        <f t="shared" si="307"/>
        <v/>
      </c>
      <c r="P2464" s="21" t="str">
        <f t="shared" si="308"/>
        <v/>
      </c>
      <c r="Q2464" s="21" t="str">
        <f t="shared" si="309"/>
        <v/>
      </c>
      <c r="R2464" s="21" t="str">
        <f t="shared" si="310"/>
        <v/>
      </c>
      <c r="S2464" s="7" t="str">
        <f>IF(ROW()-5&lt;=Kontroll!$B$8,1,"")</f>
        <v/>
      </c>
    </row>
    <row r="2465" spans="1:19" x14ac:dyDescent="0.2">
      <c r="A2465" s="7" t="str">
        <f t="shared" si="304"/>
        <v/>
      </c>
      <c r="B2465" s="7" t="str">
        <f>IF($S2465="","",INT(($A2465-1)/Kontroll!$B$6)+1)</f>
        <v/>
      </c>
      <c r="C2465" s="7" t="str">
        <f>IF($S2465="","",MOD($A2465-1,Kontroll!$B$6)+1)</f>
        <v/>
      </c>
      <c r="D2465" s="15" t="str">
        <f>IF($S2465="","",INDEX(Transjer!$A$6:$A$125,$B2465))</f>
        <v/>
      </c>
      <c r="E2465" s="15" t="str">
        <f>IF($S2465="","",INDEX(Transjer!$B$6:$B$125,$B2465))</f>
        <v/>
      </c>
      <c r="F2465" s="16" t="str">
        <f>IF($S2465="","",INDEX(Transjer!$C$6:$C$125,$B2465))</f>
        <v/>
      </c>
      <c r="G2465" s="17" t="str">
        <f>IF($S2465="","",INDEX(Skjermingsrenter!$A$6:$A$35,$C2465))</f>
        <v/>
      </c>
      <c r="H2465" s="18" t="str">
        <f>IF($S2465="","",INDEX(Transjer!$D$6:$D$125,$B2465))</f>
        <v/>
      </c>
      <c r="I2465" s="18" t="str">
        <f>IF($S2465="","",INDEX(Transjer!$E$6:$E$125,$B2465))</f>
        <v/>
      </c>
      <c r="J2465" s="19" t="str">
        <f>IF($S2465="","",INDEX(Skjermingsrenter!$B$6:$B$35,$C2465))</f>
        <v/>
      </c>
      <c r="K2465" s="20" t="str">
        <f t="shared" si="305"/>
        <v/>
      </c>
      <c r="L2465" s="21" t="str">
        <f>IF($S2465="","",IF($G2465&lt;YEAR($F2465),0,$H2465*SUMIFS(Utbytter!$D$6:$D$1005,Utbytter!$A$6:$A$1005,$E2465,Utbytter!$B$6:$B$1005,"&gt;="&amp;$K2465,Utbytter!$B$6:$B$1005,"&lt;="&amp;DATE($G2465,12,31))))</f>
        <v/>
      </c>
      <c r="M2465" s="21" t="str">
        <f t="shared" si="311"/>
        <v/>
      </c>
      <c r="N2465" s="21" t="str">
        <f t="shared" si="306"/>
        <v/>
      </c>
      <c r="O2465" s="21" t="str">
        <f t="shared" si="307"/>
        <v/>
      </c>
      <c r="P2465" s="21" t="str">
        <f t="shared" si="308"/>
        <v/>
      </c>
      <c r="Q2465" s="21" t="str">
        <f t="shared" si="309"/>
        <v/>
      </c>
      <c r="R2465" s="21" t="str">
        <f t="shared" si="310"/>
        <v/>
      </c>
      <c r="S2465" s="7" t="str">
        <f>IF(ROW()-5&lt;=Kontroll!$B$8,1,"")</f>
        <v/>
      </c>
    </row>
    <row r="2466" spans="1:19" x14ac:dyDescent="0.2">
      <c r="A2466" s="7" t="str">
        <f t="shared" si="304"/>
        <v/>
      </c>
      <c r="B2466" s="7" t="str">
        <f>IF($S2466="","",INT(($A2466-1)/Kontroll!$B$6)+1)</f>
        <v/>
      </c>
      <c r="C2466" s="7" t="str">
        <f>IF($S2466="","",MOD($A2466-1,Kontroll!$B$6)+1)</f>
        <v/>
      </c>
      <c r="D2466" s="15" t="str">
        <f>IF($S2466="","",INDEX(Transjer!$A$6:$A$125,$B2466))</f>
        <v/>
      </c>
      <c r="E2466" s="15" t="str">
        <f>IF($S2466="","",INDEX(Transjer!$B$6:$B$125,$B2466))</f>
        <v/>
      </c>
      <c r="F2466" s="16" t="str">
        <f>IF($S2466="","",INDEX(Transjer!$C$6:$C$125,$B2466))</f>
        <v/>
      </c>
      <c r="G2466" s="17" t="str">
        <f>IF($S2466="","",INDEX(Skjermingsrenter!$A$6:$A$35,$C2466))</f>
        <v/>
      </c>
      <c r="H2466" s="18" t="str">
        <f>IF($S2466="","",INDEX(Transjer!$D$6:$D$125,$B2466))</f>
        <v/>
      </c>
      <c r="I2466" s="18" t="str">
        <f>IF($S2466="","",INDEX(Transjer!$E$6:$E$125,$B2466))</f>
        <v/>
      </c>
      <c r="J2466" s="19" t="str">
        <f>IF($S2466="","",INDEX(Skjermingsrenter!$B$6:$B$35,$C2466))</f>
        <v/>
      </c>
      <c r="K2466" s="20" t="str">
        <f t="shared" si="305"/>
        <v/>
      </c>
      <c r="L2466" s="21" t="str">
        <f>IF($S2466="","",IF($G2466&lt;YEAR($F2466),0,$H2466*SUMIFS(Utbytter!$D$6:$D$1005,Utbytter!$A$6:$A$1005,$E2466,Utbytter!$B$6:$B$1005,"&gt;="&amp;$K2466,Utbytter!$B$6:$B$1005,"&lt;="&amp;DATE($G2466,12,31))))</f>
        <v/>
      </c>
      <c r="M2466" s="21" t="str">
        <f t="shared" si="311"/>
        <v/>
      </c>
      <c r="N2466" s="21" t="str">
        <f t="shared" si="306"/>
        <v/>
      </c>
      <c r="O2466" s="21" t="str">
        <f t="shared" si="307"/>
        <v/>
      </c>
      <c r="P2466" s="21" t="str">
        <f t="shared" si="308"/>
        <v/>
      </c>
      <c r="Q2466" s="21" t="str">
        <f t="shared" si="309"/>
        <v/>
      </c>
      <c r="R2466" s="21" t="str">
        <f t="shared" si="310"/>
        <v/>
      </c>
      <c r="S2466" s="7" t="str">
        <f>IF(ROW()-5&lt;=Kontroll!$B$8,1,"")</f>
        <v/>
      </c>
    </row>
    <row r="2467" spans="1:19" x14ac:dyDescent="0.2">
      <c r="A2467" s="7" t="str">
        <f t="shared" si="304"/>
        <v/>
      </c>
      <c r="B2467" s="7" t="str">
        <f>IF($S2467="","",INT(($A2467-1)/Kontroll!$B$6)+1)</f>
        <v/>
      </c>
      <c r="C2467" s="7" t="str">
        <f>IF($S2467="","",MOD($A2467-1,Kontroll!$B$6)+1)</f>
        <v/>
      </c>
      <c r="D2467" s="15" t="str">
        <f>IF($S2467="","",INDEX(Transjer!$A$6:$A$125,$B2467))</f>
        <v/>
      </c>
      <c r="E2467" s="15" t="str">
        <f>IF($S2467="","",INDEX(Transjer!$B$6:$B$125,$B2467))</f>
        <v/>
      </c>
      <c r="F2467" s="16" t="str">
        <f>IF($S2467="","",INDEX(Transjer!$C$6:$C$125,$B2467))</f>
        <v/>
      </c>
      <c r="G2467" s="17" t="str">
        <f>IF($S2467="","",INDEX(Skjermingsrenter!$A$6:$A$35,$C2467))</f>
        <v/>
      </c>
      <c r="H2467" s="18" t="str">
        <f>IF($S2467="","",INDEX(Transjer!$D$6:$D$125,$B2467))</f>
        <v/>
      </c>
      <c r="I2467" s="18" t="str">
        <f>IF($S2467="","",INDEX(Transjer!$E$6:$E$125,$B2467))</f>
        <v/>
      </c>
      <c r="J2467" s="19" t="str">
        <f>IF($S2467="","",INDEX(Skjermingsrenter!$B$6:$B$35,$C2467))</f>
        <v/>
      </c>
      <c r="K2467" s="20" t="str">
        <f t="shared" si="305"/>
        <v/>
      </c>
      <c r="L2467" s="21" t="str">
        <f>IF($S2467="","",IF($G2467&lt;YEAR($F2467),0,$H2467*SUMIFS(Utbytter!$D$6:$D$1005,Utbytter!$A$6:$A$1005,$E2467,Utbytter!$B$6:$B$1005,"&gt;="&amp;$K2467,Utbytter!$B$6:$B$1005,"&lt;="&amp;DATE($G2467,12,31))))</f>
        <v/>
      </c>
      <c r="M2467" s="21" t="str">
        <f t="shared" si="311"/>
        <v/>
      </c>
      <c r="N2467" s="21" t="str">
        <f t="shared" si="306"/>
        <v/>
      </c>
      <c r="O2467" s="21" t="str">
        <f t="shared" si="307"/>
        <v/>
      </c>
      <c r="P2467" s="21" t="str">
        <f t="shared" si="308"/>
        <v/>
      </c>
      <c r="Q2467" s="21" t="str">
        <f t="shared" si="309"/>
        <v/>
      </c>
      <c r="R2467" s="21" t="str">
        <f t="shared" si="310"/>
        <v/>
      </c>
      <c r="S2467" s="7" t="str">
        <f>IF(ROW()-5&lt;=Kontroll!$B$8,1,"")</f>
        <v/>
      </c>
    </row>
    <row r="2468" spans="1:19" x14ac:dyDescent="0.2">
      <c r="A2468" s="7" t="str">
        <f t="shared" si="304"/>
        <v/>
      </c>
      <c r="B2468" s="7" t="str">
        <f>IF($S2468="","",INT(($A2468-1)/Kontroll!$B$6)+1)</f>
        <v/>
      </c>
      <c r="C2468" s="7" t="str">
        <f>IF($S2468="","",MOD($A2468-1,Kontroll!$B$6)+1)</f>
        <v/>
      </c>
      <c r="D2468" s="15" t="str">
        <f>IF($S2468="","",INDEX(Transjer!$A$6:$A$125,$B2468))</f>
        <v/>
      </c>
      <c r="E2468" s="15" t="str">
        <f>IF($S2468="","",INDEX(Transjer!$B$6:$B$125,$B2468))</f>
        <v/>
      </c>
      <c r="F2468" s="16" t="str">
        <f>IF($S2468="","",INDEX(Transjer!$C$6:$C$125,$B2468))</f>
        <v/>
      </c>
      <c r="G2468" s="17" t="str">
        <f>IF($S2468="","",INDEX(Skjermingsrenter!$A$6:$A$35,$C2468))</f>
        <v/>
      </c>
      <c r="H2468" s="18" t="str">
        <f>IF($S2468="","",INDEX(Transjer!$D$6:$D$125,$B2468))</f>
        <v/>
      </c>
      <c r="I2468" s="18" t="str">
        <f>IF($S2468="","",INDEX(Transjer!$E$6:$E$125,$B2468))</f>
        <v/>
      </c>
      <c r="J2468" s="19" t="str">
        <f>IF($S2468="","",INDEX(Skjermingsrenter!$B$6:$B$35,$C2468))</f>
        <v/>
      </c>
      <c r="K2468" s="20" t="str">
        <f t="shared" si="305"/>
        <v/>
      </c>
      <c r="L2468" s="21" t="str">
        <f>IF($S2468="","",IF($G2468&lt;YEAR($F2468),0,$H2468*SUMIFS(Utbytter!$D$6:$D$1005,Utbytter!$A$6:$A$1005,$E2468,Utbytter!$B$6:$B$1005,"&gt;="&amp;$K2468,Utbytter!$B$6:$B$1005,"&lt;="&amp;DATE($G2468,12,31))))</f>
        <v/>
      </c>
      <c r="M2468" s="21" t="str">
        <f t="shared" si="311"/>
        <v/>
      </c>
      <c r="N2468" s="21" t="str">
        <f t="shared" si="306"/>
        <v/>
      </c>
      <c r="O2468" s="21" t="str">
        <f t="shared" si="307"/>
        <v/>
      </c>
      <c r="P2468" s="21" t="str">
        <f t="shared" si="308"/>
        <v/>
      </c>
      <c r="Q2468" s="21" t="str">
        <f t="shared" si="309"/>
        <v/>
      </c>
      <c r="R2468" s="21" t="str">
        <f t="shared" si="310"/>
        <v/>
      </c>
      <c r="S2468" s="7" t="str">
        <f>IF(ROW()-5&lt;=Kontroll!$B$8,1,"")</f>
        <v/>
      </c>
    </row>
    <row r="2469" spans="1:19" x14ac:dyDescent="0.2">
      <c r="A2469" s="7" t="str">
        <f t="shared" si="304"/>
        <v/>
      </c>
      <c r="B2469" s="7" t="str">
        <f>IF($S2469="","",INT(($A2469-1)/Kontroll!$B$6)+1)</f>
        <v/>
      </c>
      <c r="C2469" s="7" t="str">
        <f>IF($S2469="","",MOD($A2469-1,Kontroll!$B$6)+1)</f>
        <v/>
      </c>
      <c r="D2469" s="15" t="str">
        <f>IF($S2469="","",INDEX(Transjer!$A$6:$A$125,$B2469))</f>
        <v/>
      </c>
      <c r="E2469" s="15" t="str">
        <f>IF($S2469="","",INDEX(Transjer!$B$6:$B$125,$B2469))</f>
        <v/>
      </c>
      <c r="F2469" s="16" t="str">
        <f>IF($S2469="","",INDEX(Transjer!$C$6:$C$125,$B2469))</f>
        <v/>
      </c>
      <c r="G2469" s="17" t="str">
        <f>IF($S2469="","",INDEX(Skjermingsrenter!$A$6:$A$35,$C2469))</f>
        <v/>
      </c>
      <c r="H2469" s="18" t="str">
        <f>IF($S2469="","",INDEX(Transjer!$D$6:$D$125,$B2469))</f>
        <v/>
      </c>
      <c r="I2469" s="18" t="str">
        <f>IF($S2469="","",INDEX(Transjer!$E$6:$E$125,$B2469))</f>
        <v/>
      </c>
      <c r="J2469" s="19" t="str">
        <f>IF($S2469="","",INDEX(Skjermingsrenter!$B$6:$B$35,$C2469))</f>
        <v/>
      </c>
      <c r="K2469" s="20" t="str">
        <f t="shared" si="305"/>
        <v/>
      </c>
      <c r="L2469" s="21" t="str">
        <f>IF($S2469="","",IF($G2469&lt;YEAR($F2469),0,$H2469*SUMIFS(Utbytter!$D$6:$D$1005,Utbytter!$A$6:$A$1005,$E2469,Utbytter!$B$6:$B$1005,"&gt;="&amp;$K2469,Utbytter!$B$6:$B$1005,"&lt;="&amp;DATE($G2469,12,31))))</f>
        <v/>
      </c>
      <c r="M2469" s="21" t="str">
        <f t="shared" si="311"/>
        <v/>
      </c>
      <c r="N2469" s="21" t="str">
        <f t="shared" si="306"/>
        <v/>
      </c>
      <c r="O2469" s="21" t="str">
        <f t="shared" si="307"/>
        <v/>
      </c>
      <c r="P2469" s="21" t="str">
        <f t="shared" si="308"/>
        <v/>
      </c>
      <c r="Q2469" s="21" t="str">
        <f t="shared" si="309"/>
        <v/>
      </c>
      <c r="R2469" s="21" t="str">
        <f t="shared" si="310"/>
        <v/>
      </c>
      <c r="S2469" s="7" t="str">
        <f>IF(ROW()-5&lt;=Kontroll!$B$8,1,"")</f>
        <v/>
      </c>
    </row>
    <row r="2470" spans="1:19" x14ac:dyDescent="0.2">
      <c r="A2470" s="7" t="str">
        <f t="shared" si="304"/>
        <v/>
      </c>
      <c r="B2470" s="7" t="str">
        <f>IF($S2470="","",INT(($A2470-1)/Kontroll!$B$6)+1)</f>
        <v/>
      </c>
      <c r="C2470" s="7" t="str">
        <f>IF($S2470="","",MOD($A2470-1,Kontroll!$B$6)+1)</f>
        <v/>
      </c>
      <c r="D2470" s="15" t="str">
        <f>IF($S2470="","",INDEX(Transjer!$A$6:$A$125,$B2470))</f>
        <v/>
      </c>
      <c r="E2470" s="15" t="str">
        <f>IF($S2470="","",INDEX(Transjer!$B$6:$B$125,$B2470))</f>
        <v/>
      </c>
      <c r="F2470" s="16" t="str">
        <f>IF($S2470="","",INDEX(Transjer!$C$6:$C$125,$B2470))</f>
        <v/>
      </c>
      <c r="G2470" s="17" t="str">
        <f>IF($S2470="","",INDEX(Skjermingsrenter!$A$6:$A$35,$C2470))</f>
        <v/>
      </c>
      <c r="H2470" s="18" t="str">
        <f>IF($S2470="","",INDEX(Transjer!$D$6:$D$125,$B2470))</f>
        <v/>
      </c>
      <c r="I2470" s="18" t="str">
        <f>IF($S2470="","",INDEX(Transjer!$E$6:$E$125,$B2470))</f>
        <v/>
      </c>
      <c r="J2470" s="19" t="str">
        <f>IF($S2470="","",INDEX(Skjermingsrenter!$B$6:$B$35,$C2470))</f>
        <v/>
      </c>
      <c r="K2470" s="20" t="str">
        <f t="shared" si="305"/>
        <v/>
      </c>
      <c r="L2470" s="21" t="str">
        <f>IF($S2470="","",IF($G2470&lt;YEAR($F2470),0,$H2470*SUMIFS(Utbytter!$D$6:$D$1005,Utbytter!$A$6:$A$1005,$E2470,Utbytter!$B$6:$B$1005,"&gt;="&amp;$K2470,Utbytter!$B$6:$B$1005,"&lt;="&amp;DATE($G2470,12,31))))</f>
        <v/>
      </c>
      <c r="M2470" s="21" t="str">
        <f t="shared" si="311"/>
        <v/>
      </c>
      <c r="N2470" s="21" t="str">
        <f t="shared" si="306"/>
        <v/>
      </c>
      <c r="O2470" s="21" t="str">
        <f t="shared" si="307"/>
        <v/>
      </c>
      <c r="P2470" s="21" t="str">
        <f t="shared" si="308"/>
        <v/>
      </c>
      <c r="Q2470" s="21" t="str">
        <f t="shared" si="309"/>
        <v/>
      </c>
      <c r="R2470" s="21" t="str">
        <f t="shared" si="310"/>
        <v/>
      </c>
      <c r="S2470" s="7" t="str">
        <f>IF(ROW()-5&lt;=Kontroll!$B$8,1,"")</f>
        <v/>
      </c>
    </row>
    <row r="2471" spans="1:19" x14ac:dyDescent="0.2">
      <c r="A2471" s="7" t="str">
        <f t="shared" si="304"/>
        <v/>
      </c>
      <c r="B2471" s="7" t="str">
        <f>IF($S2471="","",INT(($A2471-1)/Kontroll!$B$6)+1)</f>
        <v/>
      </c>
      <c r="C2471" s="7" t="str">
        <f>IF($S2471="","",MOD($A2471-1,Kontroll!$B$6)+1)</f>
        <v/>
      </c>
      <c r="D2471" s="15" t="str">
        <f>IF($S2471="","",INDEX(Transjer!$A$6:$A$125,$B2471))</f>
        <v/>
      </c>
      <c r="E2471" s="15" t="str">
        <f>IF($S2471="","",INDEX(Transjer!$B$6:$B$125,$B2471))</f>
        <v/>
      </c>
      <c r="F2471" s="16" t="str">
        <f>IF($S2471="","",INDEX(Transjer!$C$6:$C$125,$B2471))</f>
        <v/>
      </c>
      <c r="G2471" s="17" t="str">
        <f>IF($S2471="","",INDEX(Skjermingsrenter!$A$6:$A$35,$C2471))</f>
        <v/>
      </c>
      <c r="H2471" s="18" t="str">
        <f>IF($S2471="","",INDEX(Transjer!$D$6:$D$125,$B2471))</f>
        <v/>
      </c>
      <c r="I2471" s="18" t="str">
        <f>IF($S2471="","",INDEX(Transjer!$E$6:$E$125,$B2471))</f>
        <v/>
      </c>
      <c r="J2471" s="19" t="str">
        <f>IF($S2471="","",INDEX(Skjermingsrenter!$B$6:$B$35,$C2471))</f>
        <v/>
      </c>
      <c r="K2471" s="20" t="str">
        <f t="shared" si="305"/>
        <v/>
      </c>
      <c r="L2471" s="21" t="str">
        <f>IF($S2471="","",IF($G2471&lt;YEAR($F2471),0,$H2471*SUMIFS(Utbytter!$D$6:$D$1005,Utbytter!$A$6:$A$1005,$E2471,Utbytter!$B$6:$B$1005,"&gt;="&amp;$K2471,Utbytter!$B$6:$B$1005,"&lt;="&amp;DATE($G2471,12,31))))</f>
        <v/>
      </c>
      <c r="M2471" s="21" t="str">
        <f t="shared" si="311"/>
        <v/>
      </c>
      <c r="N2471" s="21" t="str">
        <f t="shared" si="306"/>
        <v/>
      </c>
      <c r="O2471" s="21" t="str">
        <f t="shared" si="307"/>
        <v/>
      </c>
      <c r="P2471" s="21" t="str">
        <f t="shared" si="308"/>
        <v/>
      </c>
      <c r="Q2471" s="21" t="str">
        <f t="shared" si="309"/>
        <v/>
      </c>
      <c r="R2471" s="21" t="str">
        <f t="shared" si="310"/>
        <v/>
      </c>
      <c r="S2471" s="7" t="str">
        <f>IF(ROW()-5&lt;=Kontroll!$B$8,1,"")</f>
        <v/>
      </c>
    </row>
    <row r="2472" spans="1:19" x14ac:dyDescent="0.2">
      <c r="A2472" s="7" t="str">
        <f t="shared" si="304"/>
        <v/>
      </c>
      <c r="B2472" s="7" t="str">
        <f>IF($S2472="","",INT(($A2472-1)/Kontroll!$B$6)+1)</f>
        <v/>
      </c>
      <c r="C2472" s="7" t="str">
        <f>IF($S2472="","",MOD($A2472-1,Kontroll!$B$6)+1)</f>
        <v/>
      </c>
      <c r="D2472" s="15" t="str">
        <f>IF($S2472="","",INDEX(Transjer!$A$6:$A$125,$B2472))</f>
        <v/>
      </c>
      <c r="E2472" s="15" t="str">
        <f>IF($S2472="","",INDEX(Transjer!$B$6:$B$125,$B2472))</f>
        <v/>
      </c>
      <c r="F2472" s="16" t="str">
        <f>IF($S2472="","",INDEX(Transjer!$C$6:$C$125,$B2472))</f>
        <v/>
      </c>
      <c r="G2472" s="17" t="str">
        <f>IF($S2472="","",INDEX(Skjermingsrenter!$A$6:$A$35,$C2472))</f>
        <v/>
      </c>
      <c r="H2472" s="18" t="str">
        <f>IF($S2472="","",INDEX(Transjer!$D$6:$D$125,$B2472))</f>
        <v/>
      </c>
      <c r="I2472" s="18" t="str">
        <f>IF($S2472="","",INDEX(Transjer!$E$6:$E$125,$B2472))</f>
        <v/>
      </c>
      <c r="J2472" s="19" t="str">
        <f>IF($S2472="","",INDEX(Skjermingsrenter!$B$6:$B$35,$C2472))</f>
        <v/>
      </c>
      <c r="K2472" s="20" t="str">
        <f t="shared" si="305"/>
        <v/>
      </c>
      <c r="L2472" s="21" t="str">
        <f>IF($S2472="","",IF($G2472&lt;YEAR($F2472),0,$H2472*SUMIFS(Utbytter!$D$6:$D$1005,Utbytter!$A$6:$A$1005,$E2472,Utbytter!$B$6:$B$1005,"&gt;="&amp;$K2472,Utbytter!$B$6:$B$1005,"&lt;="&amp;DATE($G2472,12,31))))</f>
        <v/>
      </c>
      <c r="M2472" s="21" t="str">
        <f t="shared" si="311"/>
        <v/>
      </c>
      <c r="N2472" s="21" t="str">
        <f t="shared" si="306"/>
        <v/>
      </c>
      <c r="O2472" s="21" t="str">
        <f t="shared" si="307"/>
        <v/>
      </c>
      <c r="P2472" s="21" t="str">
        <f t="shared" si="308"/>
        <v/>
      </c>
      <c r="Q2472" s="21" t="str">
        <f t="shared" si="309"/>
        <v/>
      </c>
      <c r="R2472" s="21" t="str">
        <f t="shared" si="310"/>
        <v/>
      </c>
      <c r="S2472" s="7" t="str">
        <f>IF(ROW()-5&lt;=Kontroll!$B$8,1,"")</f>
        <v/>
      </c>
    </row>
    <row r="2473" spans="1:19" x14ac:dyDescent="0.2">
      <c r="A2473" s="7" t="str">
        <f t="shared" si="304"/>
        <v/>
      </c>
      <c r="B2473" s="7" t="str">
        <f>IF($S2473="","",INT(($A2473-1)/Kontroll!$B$6)+1)</f>
        <v/>
      </c>
      <c r="C2473" s="7" t="str">
        <f>IF($S2473="","",MOD($A2473-1,Kontroll!$B$6)+1)</f>
        <v/>
      </c>
      <c r="D2473" s="15" t="str">
        <f>IF($S2473="","",INDEX(Transjer!$A$6:$A$125,$B2473))</f>
        <v/>
      </c>
      <c r="E2473" s="15" t="str">
        <f>IF($S2473="","",INDEX(Transjer!$B$6:$B$125,$B2473))</f>
        <v/>
      </c>
      <c r="F2473" s="16" t="str">
        <f>IF($S2473="","",INDEX(Transjer!$C$6:$C$125,$B2473))</f>
        <v/>
      </c>
      <c r="G2473" s="17" t="str">
        <f>IF($S2473="","",INDEX(Skjermingsrenter!$A$6:$A$35,$C2473))</f>
        <v/>
      </c>
      <c r="H2473" s="18" t="str">
        <f>IF($S2473="","",INDEX(Transjer!$D$6:$D$125,$B2473))</f>
        <v/>
      </c>
      <c r="I2473" s="18" t="str">
        <f>IF($S2473="","",INDEX(Transjer!$E$6:$E$125,$B2473))</f>
        <v/>
      </c>
      <c r="J2473" s="19" t="str">
        <f>IF($S2473="","",INDEX(Skjermingsrenter!$B$6:$B$35,$C2473))</f>
        <v/>
      </c>
      <c r="K2473" s="20" t="str">
        <f t="shared" si="305"/>
        <v/>
      </c>
      <c r="L2473" s="21" t="str">
        <f>IF($S2473="","",IF($G2473&lt;YEAR($F2473),0,$H2473*SUMIFS(Utbytter!$D$6:$D$1005,Utbytter!$A$6:$A$1005,$E2473,Utbytter!$B$6:$B$1005,"&gt;="&amp;$K2473,Utbytter!$B$6:$B$1005,"&lt;="&amp;DATE($G2473,12,31))))</f>
        <v/>
      </c>
      <c r="M2473" s="21" t="str">
        <f t="shared" si="311"/>
        <v/>
      </c>
      <c r="N2473" s="21" t="str">
        <f t="shared" si="306"/>
        <v/>
      </c>
      <c r="O2473" s="21" t="str">
        <f t="shared" si="307"/>
        <v/>
      </c>
      <c r="P2473" s="21" t="str">
        <f t="shared" si="308"/>
        <v/>
      </c>
      <c r="Q2473" s="21" t="str">
        <f t="shared" si="309"/>
        <v/>
      </c>
      <c r="R2473" s="21" t="str">
        <f t="shared" si="310"/>
        <v/>
      </c>
      <c r="S2473" s="7" t="str">
        <f>IF(ROW()-5&lt;=Kontroll!$B$8,1,"")</f>
        <v/>
      </c>
    </row>
    <row r="2474" spans="1:19" x14ac:dyDescent="0.2">
      <c r="A2474" s="7" t="str">
        <f t="shared" si="304"/>
        <v/>
      </c>
      <c r="B2474" s="7" t="str">
        <f>IF($S2474="","",INT(($A2474-1)/Kontroll!$B$6)+1)</f>
        <v/>
      </c>
      <c r="C2474" s="7" t="str">
        <f>IF($S2474="","",MOD($A2474-1,Kontroll!$B$6)+1)</f>
        <v/>
      </c>
      <c r="D2474" s="15" t="str">
        <f>IF($S2474="","",INDEX(Transjer!$A$6:$A$125,$B2474))</f>
        <v/>
      </c>
      <c r="E2474" s="15" t="str">
        <f>IF($S2474="","",INDEX(Transjer!$B$6:$B$125,$B2474))</f>
        <v/>
      </c>
      <c r="F2474" s="16" t="str">
        <f>IF($S2474="","",INDEX(Transjer!$C$6:$C$125,$B2474))</f>
        <v/>
      </c>
      <c r="G2474" s="17" t="str">
        <f>IF($S2474="","",INDEX(Skjermingsrenter!$A$6:$A$35,$C2474))</f>
        <v/>
      </c>
      <c r="H2474" s="18" t="str">
        <f>IF($S2474="","",INDEX(Transjer!$D$6:$D$125,$B2474))</f>
        <v/>
      </c>
      <c r="I2474" s="18" t="str">
        <f>IF($S2474="","",INDEX(Transjer!$E$6:$E$125,$B2474))</f>
        <v/>
      </c>
      <c r="J2474" s="19" t="str">
        <f>IF($S2474="","",INDEX(Skjermingsrenter!$B$6:$B$35,$C2474))</f>
        <v/>
      </c>
      <c r="K2474" s="20" t="str">
        <f t="shared" si="305"/>
        <v/>
      </c>
      <c r="L2474" s="21" t="str">
        <f>IF($S2474="","",IF($G2474&lt;YEAR($F2474),0,$H2474*SUMIFS(Utbytter!$D$6:$D$1005,Utbytter!$A$6:$A$1005,$E2474,Utbytter!$B$6:$B$1005,"&gt;="&amp;$K2474,Utbytter!$B$6:$B$1005,"&lt;="&amp;DATE($G2474,12,31))))</f>
        <v/>
      </c>
      <c r="M2474" s="21" t="str">
        <f t="shared" si="311"/>
        <v/>
      </c>
      <c r="N2474" s="21" t="str">
        <f t="shared" si="306"/>
        <v/>
      </c>
      <c r="O2474" s="21" t="str">
        <f t="shared" si="307"/>
        <v/>
      </c>
      <c r="P2474" s="21" t="str">
        <f t="shared" si="308"/>
        <v/>
      </c>
      <c r="Q2474" s="21" t="str">
        <f t="shared" si="309"/>
        <v/>
      </c>
      <c r="R2474" s="21" t="str">
        <f t="shared" si="310"/>
        <v/>
      </c>
      <c r="S2474" s="7" t="str">
        <f>IF(ROW()-5&lt;=Kontroll!$B$8,1,"")</f>
        <v/>
      </c>
    </row>
    <row r="2475" spans="1:19" x14ac:dyDescent="0.2">
      <c r="A2475" s="7" t="str">
        <f t="shared" si="304"/>
        <v/>
      </c>
      <c r="B2475" s="7" t="str">
        <f>IF($S2475="","",INT(($A2475-1)/Kontroll!$B$6)+1)</f>
        <v/>
      </c>
      <c r="C2475" s="7" t="str">
        <f>IF($S2475="","",MOD($A2475-1,Kontroll!$B$6)+1)</f>
        <v/>
      </c>
      <c r="D2475" s="15" t="str">
        <f>IF($S2475="","",INDEX(Transjer!$A$6:$A$125,$B2475))</f>
        <v/>
      </c>
      <c r="E2475" s="15" t="str">
        <f>IF($S2475="","",INDEX(Transjer!$B$6:$B$125,$B2475))</f>
        <v/>
      </c>
      <c r="F2475" s="16" t="str">
        <f>IF($S2475="","",INDEX(Transjer!$C$6:$C$125,$B2475))</f>
        <v/>
      </c>
      <c r="G2475" s="17" t="str">
        <f>IF($S2475="","",INDEX(Skjermingsrenter!$A$6:$A$35,$C2475))</f>
        <v/>
      </c>
      <c r="H2475" s="18" t="str">
        <f>IF($S2475="","",INDEX(Transjer!$D$6:$D$125,$B2475))</f>
        <v/>
      </c>
      <c r="I2475" s="18" t="str">
        <f>IF($S2475="","",INDEX(Transjer!$E$6:$E$125,$B2475))</f>
        <v/>
      </c>
      <c r="J2475" s="19" t="str">
        <f>IF($S2475="","",INDEX(Skjermingsrenter!$B$6:$B$35,$C2475))</f>
        <v/>
      </c>
      <c r="K2475" s="20" t="str">
        <f t="shared" si="305"/>
        <v/>
      </c>
      <c r="L2475" s="21" t="str">
        <f>IF($S2475="","",IF($G2475&lt;YEAR($F2475),0,$H2475*SUMIFS(Utbytter!$D$6:$D$1005,Utbytter!$A$6:$A$1005,$E2475,Utbytter!$B$6:$B$1005,"&gt;="&amp;$K2475,Utbytter!$B$6:$B$1005,"&lt;="&amp;DATE($G2475,12,31))))</f>
        <v/>
      </c>
      <c r="M2475" s="21" t="str">
        <f t="shared" si="311"/>
        <v/>
      </c>
      <c r="N2475" s="21" t="str">
        <f t="shared" si="306"/>
        <v/>
      </c>
      <c r="O2475" s="21" t="str">
        <f t="shared" si="307"/>
        <v/>
      </c>
      <c r="P2475" s="21" t="str">
        <f t="shared" si="308"/>
        <v/>
      </c>
      <c r="Q2475" s="21" t="str">
        <f t="shared" si="309"/>
        <v/>
      </c>
      <c r="R2475" s="21" t="str">
        <f t="shared" si="310"/>
        <v/>
      </c>
      <c r="S2475" s="7" t="str">
        <f>IF(ROW()-5&lt;=Kontroll!$B$8,1,"")</f>
        <v/>
      </c>
    </row>
    <row r="2476" spans="1:19" x14ac:dyDescent="0.2">
      <c r="A2476" s="7" t="str">
        <f t="shared" si="304"/>
        <v/>
      </c>
      <c r="B2476" s="7" t="str">
        <f>IF($S2476="","",INT(($A2476-1)/Kontroll!$B$6)+1)</f>
        <v/>
      </c>
      <c r="C2476" s="7" t="str">
        <f>IF($S2476="","",MOD($A2476-1,Kontroll!$B$6)+1)</f>
        <v/>
      </c>
      <c r="D2476" s="15" t="str">
        <f>IF($S2476="","",INDEX(Transjer!$A$6:$A$125,$B2476))</f>
        <v/>
      </c>
      <c r="E2476" s="15" t="str">
        <f>IF($S2476="","",INDEX(Transjer!$B$6:$B$125,$B2476))</f>
        <v/>
      </c>
      <c r="F2476" s="16" t="str">
        <f>IF($S2476="","",INDEX(Transjer!$C$6:$C$125,$B2476))</f>
        <v/>
      </c>
      <c r="G2476" s="17" t="str">
        <f>IF($S2476="","",INDEX(Skjermingsrenter!$A$6:$A$35,$C2476))</f>
        <v/>
      </c>
      <c r="H2476" s="18" t="str">
        <f>IF($S2476="","",INDEX(Transjer!$D$6:$D$125,$B2476))</f>
        <v/>
      </c>
      <c r="I2476" s="18" t="str">
        <f>IF($S2476="","",INDEX(Transjer!$E$6:$E$125,$B2476))</f>
        <v/>
      </c>
      <c r="J2476" s="19" t="str">
        <f>IF($S2476="","",INDEX(Skjermingsrenter!$B$6:$B$35,$C2476))</f>
        <v/>
      </c>
      <c r="K2476" s="20" t="str">
        <f t="shared" si="305"/>
        <v/>
      </c>
      <c r="L2476" s="21" t="str">
        <f>IF($S2476="","",IF($G2476&lt;YEAR($F2476),0,$H2476*SUMIFS(Utbytter!$D$6:$D$1005,Utbytter!$A$6:$A$1005,$E2476,Utbytter!$B$6:$B$1005,"&gt;="&amp;$K2476,Utbytter!$B$6:$B$1005,"&lt;="&amp;DATE($G2476,12,31))))</f>
        <v/>
      </c>
      <c r="M2476" s="21" t="str">
        <f t="shared" si="311"/>
        <v/>
      </c>
      <c r="N2476" s="21" t="str">
        <f t="shared" si="306"/>
        <v/>
      </c>
      <c r="O2476" s="21" t="str">
        <f t="shared" si="307"/>
        <v/>
      </c>
      <c r="P2476" s="21" t="str">
        <f t="shared" si="308"/>
        <v/>
      </c>
      <c r="Q2476" s="21" t="str">
        <f t="shared" si="309"/>
        <v/>
      </c>
      <c r="R2476" s="21" t="str">
        <f t="shared" si="310"/>
        <v/>
      </c>
      <c r="S2476" s="7" t="str">
        <f>IF(ROW()-5&lt;=Kontroll!$B$8,1,"")</f>
        <v/>
      </c>
    </row>
    <row r="2477" spans="1:19" x14ac:dyDescent="0.2">
      <c r="A2477" s="7" t="str">
        <f t="shared" si="304"/>
        <v/>
      </c>
      <c r="B2477" s="7" t="str">
        <f>IF($S2477="","",INT(($A2477-1)/Kontroll!$B$6)+1)</f>
        <v/>
      </c>
      <c r="C2477" s="7" t="str">
        <f>IF($S2477="","",MOD($A2477-1,Kontroll!$B$6)+1)</f>
        <v/>
      </c>
      <c r="D2477" s="15" t="str">
        <f>IF($S2477="","",INDEX(Transjer!$A$6:$A$125,$B2477))</f>
        <v/>
      </c>
      <c r="E2477" s="15" t="str">
        <f>IF($S2477="","",INDEX(Transjer!$B$6:$B$125,$B2477))</f>
        <v/>
      </c>
      <c r="F2477" s="16" t="str">
        <f>IF($S2477="","",INDEX(Transjer!$C$6:$C$125,$B2477))</f>
        <v/>
      </c>
      <c r="G2477" s="17" t="str">
        <f>IF($S2477="","",INDEX(Skjermingsrenter!$A$6:$A$35,$C2477))</f>
        <v/>
      </c>
      <c r="H2477" s="18" t="str">
        <f>IF($S2477="","",INDEX(Transjer!$D$6:$D$125,$B2477))</f>
        <v/>
      </c>
      <c r="I2477" s="18" t="str">
        <f>IF($S2477="","",INDEX(Transjer!$E$6:$E$125,$B2477))</f>
        <v/>
      </c>
      <c r="J2477" s="19" t="str">
        <f>IF($S2477="","",INDEX(Skjermingsrenter!$B$6:$B$35,$C2477))</f>
        <v/>
      </c>
      <c r="K2477" s="20" t="str">
        <f t="shared" si="305"/>
        <v/>
      </c>
      <c r="L2477" s="21" t="str">
        <f>IF($S2477="","",IF($G2477&lt;YEAR($F2477),0,$H2477*SUMIFS(Utbytter!$D$6:$D$1005,Utbytter!$A$6:$A$1005,$E2477,Utbytter!$B$6:$B$1005,"&gt;="&amp;$K2477,Utbytter!$B$6:$B$1005,"&lt;="&amp;DATE($G2477,12,31))))</f>
        <v/>
      </c>
      <c r="M2477" s="21" t="str">
        <f t="shared" si="311"/>
        <v/>
      </c>
      <c r="N2477" s="21" t="str">
        <f t="shared" si="306"/>
        <v/>
      </c>
      <c r="O2477" s="21" t="str">
        <f t="shared" si="307"/>
        <v/>
      </c>
      <c r="P2477" s="21" t="str">
        <f t="shared" si="308"/>
        <v/>
      </c>
      <c r="Q2477" s="21" t="str">
        <f t="shared" si="309"/>
        <v/>
      </c>
      <c r="R2477" s="21" t="str">
        <f t="shared" si="310"/>
        <v/>
      </c>
      <c r="S2477" s="7" t="str">
        <f>IF(ROW()-5&lt;=Kontroll!$B$8,1,"")</f>
        <v/>
      </c>
    </row>
    <row r="2478" spans="1:19" x14ac:dyDescent="0.2">
      <c r="A2478" s="7" t="str">
        <f t="shared" si="304"/>
        <v/>
      </c>
      <c r="B2478" s="7" t="str">
        <f>IF($S2478="","",INT(($A2478-1)/Kontroll!$B$6)+1)</f>
        <v/>
      </c>
      <c r="C2478" s="7" t="str">
        <f>IF($S2478="","",MOD($A2478-1,Kontroll!$B$6)+1)</f>
        <v/>
      </c>
      <c r="D2478" s="15" t="str">
        <f>IF($S2478="","",INDEX(Transjer!$A$6:$A$125,$B2478))</f>
        <v/>
      </c>
      <c r="E2478" s="15" t="str">
        <f>IF($S2478="","",INDEX(Transjer!$B$6:$B$125,$B2478))</f>
        <v/>
      </c>
      <c r="F2478" s="16" t="str">
        <f>IF($S2478="","",INDEX(Transjer!$C$6:$C$125,$B2478))</f>
        <v/>
      </c>
      <c r="G2478" s="17" t="str">
        <f>IF($S2478="","",INDEX(Skjermingsrenter!$A$6:$A$35,$C2478))</f>
        <v/>
      </c>
      <c r="H2478" s="18" t="str">
        <f>IF($S2478="","",INDEX(Transjer!$D$6:$D$125,$B2478))</f>
        <v/>
      </c>
      <c r="I2478" s="18" t="str">
        <f>IF($S2478="","",INDEX(Transjer!$E$6:$E$125,$B2478))</f>
        <v/>
      </c>
      <c r="J2478" s="19" t="str">
        <f>IF($S2478="","",INDEX(Skjermingsrenter!$B$6:$B$35,$C2478))</f>
        <v/>
      </c>
      <c r="K2478" s="20" t="str">
        <f t="shared" si="305"/>
        <v/>
      </c>
      <c r="L2478" s="21" t="str">
        <f>IF($S2478="","",IF($G2478&lt;YEAR($F2478),0,$H2478*SUMIFS(Utbytter!$D$6:$D$1005,Utbytter!$A$6:$A$1005,$E2478,Utbytter!$B$6:$B$1005,"&gt;="&amp;$K2478,Utbytter!$B$6:$B$1005,"&lt;="&amp;DATE($G2478,12,31))))</f>
        <v/>
      </c>
      <c r="M2478" s="21" t="str">
        <f t="shared" si="311"/>
        <v/>
      </c>
      <c r="N2478" s="21" t="str">
        <f t="shared" si="306"/>
        <v/>
      </c>
      <c r="O2478" s="21" t="str">
        <f t="shared" si="307"/>
        <v/>
      </c>
      <c r="P2478" s="21" t="str">
        <f t="shared" si="308"/>
        <v/>
      </c>
      <c r="Q2478" s="21" t="str">
        <f t="shared" si="309"/>
        <v/>
      </c>
      <c r="R2478" s="21" t="str">
        <f t="shared" si="310"/>
        <v/>
      </c>
      <c r="S2478" s="7" t="str">
        <f>IF(ROW()-5&lt;=Kontroll!$B$8,1,"")</f>
        <v/>
      </c>
    </row>
    <row r="2479" spans="1:19" x14ac:dyDescent="0.2">
      <c r="A2479" s="7" t="str">
        <f t="shared" si="304"/>
        <v/>
      </c>
      <c r="B2479" s="7" t="str">
        <f>IF($S2479="","",INT(($A2479-1)/Kontroll!$B$6)+1)</f>
        <v/>
      </c>
      <c r="C2479" s="7" t="str">
        <f>IF($S2479="","",MOD($A2479-1,Kontroll!$B$6)+1)</f>
        <v/>
      </c>
      <c r="D2479" s="15" t="str">
        <f>IF($S2479="","",INDEX(Transjer!$A$6:$A$125,$B2479))</f>
        <v/>
      </c>
      <c r="E2479" s="15" t="str">
        <f>IF($S2479="","",INDEX(Transjer!$B$6:$B$125,$B2479))</f>
        <v/>
      </c>
      <c r="F2479" s="16" t="str">
        <f>IF($S2479="","",INDEX(Transjer!$C$6:$C$125,$B2479))</f>
        <v/>
      </c>
      <c r="G2479" s="17" t="str">
        <f>IF($S2479="","",INDEX(Skjermingsrenter!$A$6:$A$35,$C2479))</f>
        <v/>
      </c>
      <c r="H2479" s="18" t="str">
        <f>IF($S2479="","",INDEX(Transjer!$D$6:$D$125,$B2479))</f>
        <v/>
      </c>
      <c r="I2479" s="18" t="str">
        <f>IF($S2479="","",INDEX(Transjer!$E$6:$E$125,$B2479))</f>
        <v/>
      </c>
      <c r="J2479" s="19" t="str">
        <f>IF($S2479="","",INDEX(Skjermingsrenter!$B$6:$B$35,$C2479))</f>
        <v/>
      </c>
      <c r="K2479" s="20" t="str">
        <f t="shared" si="305"/>
        <v/>
      </c>
      <c r="L2479" s="21" t="str">
        <f>IF($S2479="","",IF($G2479&lt;YEAR($F2479),0,$H2479*SUMIFS(Utbytter!$D$6:$D$1005,Utbytter!$A$6:$A$1005,$E2479,Utbytter!$B$6:$B$1005,"&gt;="&amp;$K2479,Utbytter!$B$6:$B$1005,"&lt;="&amp;DATE($G2479,12,31))))</f>
        <v/>
      </c>
      <c r="M2479" s="21" t="str">
        <f t="shared" si="311"/>
        <v/>
      </c>
      <c r="N2479" s="21" t="str">
        <f t="shared" si="306"/>
        <v/>
      </c>
      <c r="O2479" s="21" t="str">
        <f t="shared" si="307"/>
        <v/>
      </c>
      <c r="P2479" s="21" t="str">
        <f t="shared" si="308"/>
        <v/>
      </c>
      <c r="Q2479" s="21" t="str">
        <f t="shared" si="309"/>
        <v/>
      </c>
      <c r="R2479" s="21" t="str">
        <f t="shared" si="310"/>
        <v/>
      </c>
      <c r="S2479" s="7" t="str">
        <f>IF(ROW()-5&lt;=Kontroll!$B$8,1,"")</f>
        <v/>
      </c>
    </row>
    <row r="2480" spans="1:19" x14ac:dyDescent="0.2">
      <c r="A2480" s="7" t="str">
        <f t="shared" si="304"/>
        <v/>
      </c>
      <c r="B2480" s="7" t="str">
        <f>IF($S2480="","",INT(($A2480-1)/Kontroll!$B$6)+1)</f>
        <v/>
      </c>
      <c r="C2480" s="7" t="str">
        <f>IF($S2480="","",MOD($A2480-1,Kontroll!$B$6)+1)</f>
        <v/>
      </c>
      <c r="D2480" s="15" t="str">
        <f>IF($S2480="","",INDEX(Transjer!$A$6:$A$125,$B2480))</f>
        <v/>
      </c>
      <c r="E2480" s="15" t="str">
        <f>IF($S2480="","",INDEX(Transjer!$B$6:$B$125,$B2480))</f>
        <v/>
      </c>
      <c r="F2480" s="16" t="str">
        <f>IF($S2480="","",INDEX(Transjer!$C$6:$C$125,$B2480))</f>
        <v/>
      </c>
      <c r="G2480" s="17" t="str">
        <f>IF($S2480="","",INDEX(Skjermingsrenter!$A$6:$A$35,$C2480))</f>
        <v/>
      </c>
      <c r="H2480" s="18" t="str">
        <f>IF($S2480="","",INDEX(Transjer!$D$6:$D$125,$B2480))</f>
        <v/>
      </c>
      <c r="I2480" s="18" t="str">
        <f>IF($S2480="","",INDEX(Transjer!$E$6:$E$125,$B2480))</f>
        <v/>
      </c>
      <c r="J2480" s="19" t="str">
        <f>IF($S2480="","",INDEX(Skjermingsrenter!$B$6:$B$35,$C2480))</f>
        <v/>
      </c>
      <c r="K2480" s="20" t="str">
        <f t="shared" si="305"/>
        <v/>
      </c>
      <c r="L2480" s="21" t="str">
        <f>IF($S2480="","",IF($G2480&lt;YEAR($F2480),0,$H2480*SUMIFS(Utbytter!$D$6:$D$1005,Utbytter!$A$6:$A$1005,$E2480,Utbytter!$B$6:$B$1005,"&gt;="&amp;$K2480,Utbytter!$B$6:$B$1005,"&lt;="&amp;DATE($G2480,12,31))))</f>
        <v/>
      </c>
      <c r="M2480" s="21" t="str">
        <f t="shared" si="311"/>
        <v/>
      </c>
      <c r="N2480" s="21" t="str">
        <f t="shared" si="306"/>
        <v/>
      </c>
      <c r="O2480" s="21" t="str">
        <f t="shared" si="307"/>
        <v/>
      </c>
      <c r="P2480" s="21" t="str">
        <f t="shared" si="308"/>
        <v/>
      </c>
      <c r="Q2480" s="21" t="str">
        <f t="shared" si="309"/>
        <v/>
      </c>
      <c r="R2480" s="21" t="str">
        <f t="shared" si="310"/>
        <v/>
      </c>
      <c r="S2480" s="7" t="str">
        <f>IF(ROW()-5&lt;=Kontroll!$B$8,1,"")</f>
        <v/>
      </c>
    </row>
    <row r="2481" spans="1:19" x14ac:dyDescent="0.2">
      <c r="A2481" s="7" t="str">
        <f t="shared" si="304"/>
        <v/>
      </c>
      <c r="B2481" s="7" t="str">
        <f>IF($S2481="","",INT(($A2481-1)/Kontroll!$B$6)+1)</f>
        <v/>
      </c>
      <c r="C2481" s="7" t="str">
        <f>IF($S2481="","",MOD($A2481-1,Kontroll!$B$6)+1)</f>
        <v/>
      </c>
      <c r="D2481" s="15" t="str">
        <f>IF($S2481="","",INDEX(Transjer!$A$6:$A$125,$B2481))</f>
        <v/>
      </c>
      <c r="E2481" s="15" t="str">
        <f>IF($S2481="","",INDEX(Transjer!$B$6:$B$125,$B2481))</f>
        <v/>
      </c>
      <c r="F2481" s="16" t="str">
        <f>IF($S2481="","",INDEX(Transjer!$C$6:$C$125,$B2481))</f>
        <v/>
      </c>
      <c r="G2481" s="17" t="str">
        <f>IF($S2481="","",INDEX(Skjermingsrenter!$A$6:$A$35,$C2481))</f>
        <v/>
      </c>
      <c r="H2481" s="18" t="str">
        <f>IF($S2481="","",INDEX(Transjer!$D$6:$D$125,$B2481))</f>
        <v/>
      </c>
      <c r="I2481" s="18" t="str">
        <f>IF($S2481="","",INDEX(Transjer!$E$6:$E$125,$B2481))</f>
        <v/>
      </c>
      <c r="J2481" s="19" t="str">
        <f>IF($S2481="","",INDEX(Skjermingsrenter!$B$6:$B$35,$C2481))</f>
        <v/>
      </c>
      <c r="K2481" s="20" t="str">
        <f t="shared" si="305"/>
        <v/>
      </c>
      <c r="L2481" s="21" t="str">
        <f>IF($S2481="","",IF($G2481&lt;YEAR($F2481),0,$H2481*SUMIFS(Utbytter!$D$6:$D$1005,Utbytter!$A$6:$A$1005,$E2481,Utbytter!$B$6:$B$1005,"&gt;="&amp;$K2481,Utbytter!$B$6:$B$1005,"&lt;="&amp;DATE($G2481,12,31))))</f>
        <v/>
      </c>
      <c r="M2481" s="21" t="str">
        <f t="shared" si="311"/>
        <v/>
      </c>
      <c r="N2481" s="21" t="str">
        <f t="shared" si="306"/>
        <v/>
      </c>
      <c r="O2481" s="21" t="str">
        <f t="shared" si="307"/>
        <v/>
      </c>
      <c r="P2481" s="21" t="str">
        <f t="shared" si="308"/>
        <v/>
      </c>
      <c r="Q2481" s="21" t="str">
        <f t="shared" si="309"/>
        <v/>
      </c>
      <c r="R2481" s="21" t="str">
        <f t="shared" si="310"/>
        <v/>
      </c>
      <c r="S2481" s="7" t="str">
        <f>IF(ROW()-5&lt;=Kontroll!$B$8,1,"")</f>
        <v/>
      </c>
    </row>
    <row r="2482" spans="1:19" x14ac:dyDescent="0.2">
      <c r="A2482" s="7" t="str">
        <f t="shared" si="304"/>
        <v/>
      </c>
      <c r="B2482" s="7" t="str">
        <f>IF($S2482="","",INT(($A2482-1)/Kontroll!$B$6)+1)</f>
        <v/>
      </c>
      <c r="C2482" s="7" t="str">
        <f>IF($S2482="","",MOD($A2482-1,Kontroll!$B$6)+1)</f>
        <v/>
      </c>
      <c r="D2482" s="15" t="str">
        <f>IF($S2482="","",INDEX(Transjer!$A$6:$A$125,$B2482))</f>
        <v/>
      </c>
      <c r="E2482" s="15" t="str">
        <f>IF($S2482="","",INDEX(Transjer!$B$6:$B$125,$B2482))</f>
        <v/>
      </c>
      <c r="F2482" s="16" t="str">
        <f>IF($S2482="","",INDEX(Transjer!$C$6:$C$125,$B2482))</f>
        <v/>
      </c>
      <c r="G2482" s="17" t="str">
        <f>IF($S2482="","",INDEX(Skjermingsrenter!$A$6:$A$35,$C2482))</f>
        <v/>
      </c>
      <c r="H2482" s="18" t="str">
        <f>IF($S2482="","",INDEX(Transjer!$D$6:$D$125,$B2482))</f>
        <v/>
      </c>
      <c r="I2482" s="18" t="str">
        <f>IF($S2482="","",INDEX(Transjer!$E$6:$E$125,$B2482))</f>
        <v/>
      </c>
      <c r="J2482" s="19" t="str">
        <f>IF($S2482="","",INDEX(Skjermingsrenter!$B$6:$B$35,$C2482))</f>
        <v/>
      </c>
      <c r="K2482" s="20" t="str">
        <f t="shared" si="305"/>
        <v/>
      </c>
      <c r="L2482" s="21" t="str">
        <f>IF($S2482="","",IF($G2482&lt;YEAR($F2482),0,$H2482*SUMIFS(Utbytter!$D$6:$D$1005,Utbytter!$A$6:$A$1005,$E2482,Utbytter!$B$6:$B$1005,"&gt;="&amp;$K2482,Utbytter!$B$6:$B$1005,"&lt;="&amp;DATE($G2482,12,31))))</f>
        <v/>
      </c>
      <c r="M2482" s="21" t="str">
        <f t="shared" si="311"/>
        <v/>
      </c>
      <c r="N2482" s="21" t="str">
        <f t="shared" si="306"/>
        <v/>
      </c>
      <c r="O2482" s="21" t="str">
        <f t="shared" si="307"/>
        <v/>
      </c>
      <c r="P2482" s="21" t="str">
        <f t="shared" si="308"/>
        <v/>
      </c>
      <c r="Q2482" s="21" t="str">
        <f t="shared" si="309"/>
        <v/>
      </c>
      <c r="R2482" s="21" t="str">
        <f t="shared" si="310"/>
        <v/>
      </c>
      <c r="S2482" s="7" t="str">
        <f>IF(ROW()-5&lt;=Kontroll!$B$8,1,"")</f>
        <v/>
      </c>
    </row>
    <row r="2483" spans="1:19" x14ac:dyDescent="0.2">
      <c r="A2483" s="7" t="str">
        <f t="shared" si="304"/>
        <v/>
      </c>
      <c r="B2483" s="7" t="str">
        <f>IF($S2483="","",INT(($A2483-1)/Kontroll!$B$6)+1)</f>
        <v/>
      </c>
      <c r="C2483" s="7" t="str">
        <f>IF($S2483="","",MOD($A2483-1,Kontroll!$B$6)+1)</f>
        <v/>
      </c>
      <c r="D2483" s="15" t="str">
        <f>IF($S2483="","",INDEX(Transjer!$A$6:$A$125,$B2483))</f>
        <v/>
      </c>
      <c r="E2483" s="15" t="str">
        <f>IF($S2483="","",INDEX(Transjer!$B$6:$B$125,$B2483))</f>
        <v/>
      </c>
      <c r="F2483" s="16" t="str">
        <f>IF($S2483="","",INDEX(Transjer!$C$6:$C$125,$B2483))</f>
        <v/>
      </c>
      <c r="G2483" s="17" t="str">
        <f>IF($S2483="","",INDEX(Skjermingsrenter!$A$6:$A$35,$C2483))</f>
        <v/>
      </c>
      <c r="H2483" s="18" t="str">
        <f>IF($S2483="","",INDEX(Transjer!$D$6:$D$125,$B2483))</f>
        <v/>
      </c>
      <c r="I2483" s="18" t="str">
        <f>IF($S2483="","",INDEX(Transjer!$E$6:$E$125,$B2483))</f>
        <v/>
      </c>
      <c r="J2483" s="19" t="str">
        <f>IF($S2483="","",INDEX(Skjermingsrenter!$B$6:$B$35,$C2483))</f>
        <v/>
      </c>
      <c r="K2483" s="20" t="str">
        <f t="shared" si="305"/>
        <v/>
      </c>
      <c r="L2483" s="21" t="str">
        <f>IF($S2483="","",IF($G2483&lt;YEAR($F2483),0,$H2483*SUMIFS(Utbytter!$D$6:$D$1005,Utbytter!$A$6:$A$1005,$E2483,Utbytter!$B$6:$B$1005,"&gt;="&amp;$K2483,Utbytter!$B$6:$B$1005,"&lt;="&amp;DATE($G2483,12,31))))</f>
        <v/>
      </c>
      <c r="M2483" s="21" t="str">
        <f t="shared" si="311"/>
        <v/>
      </c>
      <c r="N2483" s="21" t="str">
        <f t="shared" si="306"/>
        <v/>
      </c>
      <c r="O2483" s="21" t="str">
        <f t="shared" si="307"/>
        <v/>
      </c>
      <c r="P2483" s="21" t="str">
        <f t="shared" si="308"/>
        <v/>
      </c>
      <c r="Q2483" s="21" t="str">
        <f t="shared" si="309"/>
        <v/>
      </c>
      <c r="R2483" s="21" t="str">
        <f t="shared" si="310"/>
        <v/>
      </c>
      <c r="S2483" s="7" t="str">
        <f>IF(ROW()-5&lt;=Kontroll!$B$8,1,"")</f>
        <v/>
      </c>
    </row>
    <row r="2484" spans="1:19" x14ac:dyDescent="0.2">
      <c r="A2484" s="7" t="str">
        <f t="shared" si="304"/>
        <v/>
      </c>
      <c r="B2484" s="7" t="str">
        <f>IF($S2484="","",INT(($A2484-1)/Kontroll!$B$6)+1)</f>
        <v/>
      </c>
      <c r="C2484" s="7" t="str">
        <f>IF($S2484="","",MOD($A2484-1,Kontroll!$B$6)+1)</f>
        <v/>
      </c>
      <c r="D2484" s="15" t="str">
        <f>IF($S2484="","",INDEX(Transjer!$A$6:$A$125,$B2484))</f>
        <v/>
      </c>
      <c r="E2484" s="15" t="str">
        <f>IF($S2484="","",INDEX(Transjer!$B$6:$B$125,$B2484))</f>
        <v/>
      </c>
      <c r="F2484" s="16" t="str">
        <f>IF($S2484="","",INDEX(Transjer!$C$6:$C$125,$B2484))</f>
        <v/>
      </c>
      <c r="G2484" s="17" t="str">
        <f>IF($S2484="","",INDEX(Skjermingsrenter!$A$6:$A$35,$C2484))</f>
        <v/>
      </c>
      <c r="H2484" s="18" t="str">
        <f>IF($S2484="","",INDEX(Transjer!$D$6:$D$125,$B2484))</f>
        <v/>
      </c>
      <c r="I2484" s="18" t="str">
        <f>IF($S2484="","",INDEX(Transjer!$E$6:$E$125,$B2484))</f>
        <v/>
      </c>
      <c r="J2484" s="19" t="str">
        <f>IF($S2484="","",INDEX(Skjermingsrenter!$B$6:$B$35,$C2484))</f>
        <v/>
      </c>
      <c r="K2484" s="20" t="str">
        <f t="shared" si="305"/>
        <v/>
      </c>
      <c r="L2484" s="21" t="str">
        <f>IF($S2484="","",IF($G2484&lt;YEAR($F2484),0,$H2484*SUMIFS(Utbytter!$D$6:$D$1005,Utbytter!$A$6:$A$1005,$E2484,Utbytter!$B$6:$B$1005,"&gt;="&amp;$K2484,Utbytter!$B$6:$B$1005,"&lt;="&amp;DATE($G2484,12,31))))</f>
        <v/>
      </c>
      <c r="M2484" s="21" t="str">
        <f t="shared" si="311"/>
        <v/>
      </c>
      <c r="N2484" s="21" t="str">
        <f t="shared" si="306"/>
        <v/>
      </c>
      <c r="O2484" s="21" t="str">
        <f t="shared" si="307"/>
        <v/>
      </c>
      <c r="P2484" s="21" t="str">
        <f t="shared" si="308"/>
        <v/>
      </c>
      <c r="Q2484" s="21" t="str">
        <f t="shared" si="309"/>
        <v/>
      </c>
      <c r="R2484" s="21" t="str">
        <f t="shared" si="310"/>
        <v/>
      </c>
      <c r="S2484" s="7" t="str">
        <f>IF(ROW()-5&lt;=Kontroll!$B$8,1,"")</f>
        <v/>
      </c>
    </row>
    <row r="2485" spans="1:19" x14ac:dyDescent="0.2">
      <c r="A2485" s="7" t="str">
        <f t="shared" si="304"/>
        <v/>
      </c>
      <c r="B2485" s="7" t="str">
        <f>IF($S2485="","",INT(($A2485-1)/Kontroll!$B$6)+1)</f>
        <v/>
      </c>
      <c r="C2485" s="7" t="str">
        <f>IF($S2485="","",MOD($A2485-1,Kontroll!$B$6)+1)</f>
        <v/>
      </c>
      <c r="D2485" s="15" t="str">
        <f>IF($S2485="","",INDEX(Transjer!$A$6:$A$125,$B2485))</f>
        <v/>
      </c>
      <c r="E2485" s="15" t="str">
        <f>IF($S2485="","",INDEX(Transjer!$B$6:$B$125,$B2485))</f>
        <v/>
      </c>
      <c r="F2485" s="16" t="str">
        <f>IF($S2485="","",INDEX(Transjer!$C$6:$C$125,$B2485))</f>
        <v/>
      </c>
      <c r="G2485" s="17" t="str">
        <f>IF($S2485="","",INDEX(Skjermingsrenter!$A$6:$A$35,$C2485))</f>
        <v/>
      </c>
      <c r="H2485" s="18" t="str">
        <f>IF($S2485="","",INDEX(Transjer!$D$6:$D$125,$B2485))</f>
        <v/>
      </c>
      <c r="I2485" s="18" t="str">
        <f>IF($S2485="","",INDEX(Transjer!$E$6:$E$125,$B2485))</f>
        <v/>
      </c>
      <c r="J2485" s="19" t="str">
        <f>IF($S2485="","",INDEX(Skjermingsrenter!$B$6:$B$35,$C2485))</f>
        <v/>
      </c>
      <c r="K2485" s="20" t="str">
        <f t="shared" si="305"/>
        <v/>
      </c>
      <c r="L2485" s="21" t="str">
        <f>IF($S2485="","",IF($G2485&lt;YEAR($F2485),0,$H2485*SUMIFS(Utbytter!$D$6:$D$1005,Utbytter!$A$6:$A$1005,$E2485,Utbytter!$B$6:$B$1005,"&gt;="&amp;$K2485,Utbytter!$B$6:$B$1005,"&lt;="&amp;DATE($G2485,12,31))))</f>
        <v/>
      </c>
      <c r="M2485" s="21" t="str">
        <f t="shared" si="311"/>
        <v/>
      </c>
      <c r="N2485" s="21" t="str">
        <f t="shared" si="306"/>
        <v/>
      </c>
      <c r="O2485" s="21" t="str">
        <f t="shared" si="307"/>
        <v/>
      </c>
      <c r="P2485" s="21" t="str">
        <f t="shared" si="308"/>
        <v/>
      </c>
      <c r="Q2485" s="21" t="str">
        <f t="shared" si="309"/>
        <v/>
      </c>
      <c r="R2485" s="21" t="str">
        <f t="shared" si="310"/>
        <v/>
      </c>
      <c r="S2485" s="7" t="str">
        <f>IF(ROW()-5&lt;=Kontroll!$B$8,1,"")</f>
        <v/>
      </c>
    </row>
    <row r="2486" spans="1:19" x14ac:dyDescent="0.2">
      <c r="A2486" s="7" t="str">
        <f t="shared" si="304"/>
        <v/>
      </c>
      <c r="B2486" s="7" t="str">
        <f>IF($S2486="","",INT(($A2486-1)/Kontroll!$B$6)+1)</f>
        <v/>
      </c>
      <c r="C2486" s="7" t="str">
        <f>IF($S2486="","",MOD($A2486-1,Kontroll!$B$6)+1)</f>
        <v/>
      </c>
      <c r="D2486" s="15" t="str">
        <f>IF($S2486="","",INDEX(Transjer!$A$6:$A$125,$B2486))</f>
        <v/>
      </c>
      <c r="E2486" s="15" t="str">
        <f>IF($S2486="","",INDEX(Transjer!$B$6:$B$125,$B2486))</f>
        <v/>
      </c>
      <c r="F2486" s="16" t="str">
        <f>IF($S2486="","",INDEX(Transjer!$C$6:$C$125,$B2486))</f>
        <v/>
      </c>
      <c r="G2486" s="17" t="str">
        <f>IF($S2486="","",INDEX(Skjermingsrenter!$A$6:$A$35,$C2486))</f>
        <v/>
      </c>
      <c r="H2486" s="18" t="str">
        <f>IF($S2486="","",INDEX(Transjer!$D$6:$D$125,$B2486))</f>
        <v/>
      </c>
      <c r="I2486" s="18" t="str">
        <f>IF($S2486="","",INDEX(Transjer!$E$6:$E$125,$B2486))</f>
        <v/>
      </c>
      <c r="J2486" s="19" t="str">
        <f>IF($S2486="","",INDEX(Skjermingsrenter!$B$6:$B$35,$C2486))</f>
        <v/>
      </c>
      <c r="K2486" s="20" t="str">
        <f t="shared" si="305"/>
        <v/>
      </c>
      <c r="L2486" s="21" t="str">
        <f>IF($S2486="","",IF($G2486&lt;YEAR($F2486),0,$H2486*SUMIFS(Utbytter!$D$6:$D$1005,Utbytter!$A$6:$A$1005,$E2486,Utbytter!$B$6:$B$1005,"&gt;="&amp;$K2486,Utbytter!$B$6:$B$1005,"&lt;="&amp;DATE($G2486,12,31))))</f>
        <v/>
      </c>
      <c r="M2486" s="21" t="str">
        <f t="shared" si="311"/>
        <v/>
      </c>
      <c r="N2486" s="21" t="str">
        <f t="shared" si="306"/>
        <v/>
      </c>
      <c r="O2486" s="21" t="str">
        <f t="shared" si="307"/>
        <v/>
      </c>
      <c r="P2486" s="21" t="str">
        <f t="shared" si="308"/>
        <v/>
      </c>
      <c r="Q2486" s="21" t="str">
        <f t="shared" si="309"/>
        <v/>
      </c>
      <c r="R2486" s="21" t="str">
        <f t="shared" si="310"/>
        <v/>
      </c>
      <c r="S2486" s="7" t="str">
        <f>IF(ROW()-5&lt;=Kontroll!$B$8,1,"")</f>
        <v/>
      </c>
    </row>
    <row r="2487" spans="1:19" x14ac:dyDescent="0.2">
      <c r="A2487" s="7" t="str">
        <f t="shared" si="304"/>
        <v/>
      </c>
      <c r="B2487" s="7" t="str">
        <f>IF($S2487="","",INT(($A2487-1)/Kontroll!$B$6)+1)</f>
        <v/>
      </c>
      <c r="C2487" s="7" t="str">
        <f>IF($S2487="","",MOD($A2487-1,Kontroll!$B$6)+1)</f>
        <v/>
      </c>
      <c r="D2487" s="15" t="str">
        <f>IF($S2487="","",INDEX(Transjer!$A$6:$A$125,$B2487))</f>
        <v/>
      </c>
      <c r="E2487" s="15" t="str">
        <f>IF($S2487="","",INDEX(Transjer!$B$6:$B$125,$B2487))</f>
        <v/>
      </c>
      <c r="F2487" s="16" t="str">
        <f>IF($S2487="","",INDEX(Transjer!$C$6:$C$125,$B2487))</f>
        <v/>
      </c>
      <c r="G2487" s="17" t="str">
        <f>IF($S2487="","",INDEX(Skjermingsrenter!$A$6:$A$35,$C2487))</f>
        <v/>
      </c>
      <c r="H2487" s="18" t="str">
        <f>IF($S2487="","",INDEX(Transjer!$D$6:$D$125,$B2487))</f>
        <v/>
      </c>
      <c r="I2487" s="18" t="str">
        <f>IF($S2487="","",INDEX(Transjer!$E$6:$E$125,$B2487))</f>
        <v/>
      </c>
      <c r="J2487" s="19" t="str">
        <f>IF($S2487="","",INDEX(Skjermingsrenter!$B$6:$B$35,$C2487))</f>
        <v/>
      </c>
      <c r="K2487" s="20" t="str">
        <f t="shared" si="305"/>
        <v/>
      </c>
      <c r="L2487" s="21" t="str">
        <f>IF($S2487="","",IF($G2487&lt;YEAR($F2487),0,$H2487*SUMIFS(Utbytter!$D$6:$D$1005,Utbytter!$A$6:$A$1005,$E2487,Utbytter!$B$6:$B$1005,"&gt;="&amp;$K2487,Utbytter!$B$6:$B$1005,"&lt;="&amp;DATE($G2487,12,31))))</f>
        <v/>
      </c>
      <c r="M2487" s="21" t="str">
        <f t="shared" si="311"/>
        <v/>
      </c>
      <c r="N2487" s="21" t="str">
        <f t="shared" si="306"/>
        <v/>
      </c>
      <c r="O2487" s="21" t="str">
        <f t="shared" si="307"/>
        <v/>
      </c>
      <c r="P2487" s="21" t="str">
        <f t="shared" si="308"/>
        <v/>
      </c>
      <c r="Q2487" s="21" t="str">
        <f t="shared" si="309"/>
        <v/>
      </c>
      <c r="R2487" s="21" t="str">
        <f t="shared" si="310"/>
        <v/>
      </c>
      <c r="S2487" s="7" t="str">
        <f>IF(ROW()-5&lt;=Kontroll!$B$8,1,"")</f>
        <v/>
      </c>
    </row>
    <row r="2488" spans="1:19" x14ac:dyDescent="0.2">
      <c r="A2488" s="7" t="str">
        <f t="shared" si="304"/>
        <v/>
      </c>
      <c r="B2488" s="7" t="str">
        <f>IF($S2488="","",INT(($A2488-1)/Kontroll!$B$6)+1)</f>
        <v/>
      </c>
      <c r="C2488" s="7" t="str">
        <f>IF($S2488="","",MOD($A2488-1,Kontroll!$B$6)+1)</f>
        <v/>
      </c>
      <c r="D2488" s="15" t="str">
        <f>IF($S2488="","",INDEX(Transjer!$A$6:$A$125,$B2488))</f>
        <v/>
      </c>
      <c r="E2488" s="15" t="str">
        <f>IF($S2488="","",INDEX(Transjer!$B$6:$B$125,$B2488))</f>
        <v/>
      </c>
      <c r="F2488" s="16" t="str">
        <f>IF($S2488="","",INDEX(Transjer!$C$6:$C$125,$B2488))</f>
        <v/>
      </c>
      <c r="G2488" s="17" t="str">
        <f>IF($S2488="","",INDEX(Skjermingsrenter!$A$6:$A$35,$C2488))</f>
        <v/>
      </c>
      <c r="H2488" s="18" t="str">
        <f>IF($S2488="","",INDEX(Transjer!$D$6:$D$125,$B2488))</f>
        <v/>
      </c>
      <c r="I2488" s="18" t="str">
        <f>IF($S2488="","",INDEX(Transjer!$E$6:$E$125,$B2488))</f>
        <v/>
      </c>
      <c r="J2488" s="19" t="str">
        <f>IF($S2488="","",INDEX(Skjermingsrenter!$B$6:$B$35,$C2488))</f>
        <v/>
      </c>
      <c r="K2488" s="20" t="str">
        <f t="shared" si="305"/>
        <v/>
      </c>
      <c r="L2488" s="21" t="str">
        <f>IF($S2488="","",IF($G2488&lt;YEAR($F2488),0,$H2488*SUMIFS(Utbytter!$D$6:$D$1005,Utbytter!$A$6:$A$1005,$E2488,Utbytter!$B$6:$B$1005,"&gt;="&amp;$K2488,Utbytter!$B$6:$B$1005,"&lt;="&amp;DATE($G2488,12,31))))</f>
        <v/>
      </c>
      <c r="M2488" s="21" t="str">
        <f t="shared" si="311"/>
        <v/>
      </c>
      <c r="N2488" s="21" t="str">
        <f t="shared" si="306"/>
        <v/>
      </c>
      <c r="O2488" s="21" t="str">
        <f t="shared" si="307"/>
        <v/>
      </c>
      <c r="P2488" s="21" t="str">
        <f t="shared" si="308"/>
        <v/>
      </c>
      <c r="Q2488" s="21" t="str">
        <f t="shared" si="309"/>
        <v/>
      </c>
      <c r="R2488" s="21" t="str">
        <f t="shared" si="310"/>
        <v/>
      </c>
      <c r="S2488" s="7" t="str">
        <f>IF(ROW()-5&lt;=Kontroll!$B$8,1,"")</f>
        <v/>
      </c>
    </row>
    <row r="2489" spans="1:19" x14ac:dyDescent="0.2">
      <c r="A2489" s="7" t="str">
        <f t="shared" si="304"/>
        <v/>
      </c>
      <c r="B2489" s="7" t="str">
        <f>IF($S2489="","",INT(($A2489-1)/Kontroll!$B$6)+1)</f>
        <v/>
      </c>
      <c r="C2489" s="7" t="str">
        <f>IF($S2489="","",MOD($A2489-1,Kontroll!$B$6)+1)</f>
        <v/>
      </c>
      <c r="D2489" s="15" t="str">
        <f>IF($S2489="","",INDEX(Transjer!$A$6:$A$125,$B2489))</f>
        <v/>
      </c>
      <c r="E2489" s="15" t="str">
        <f>IF($S2489="","",INDEX(Transjer!$B$6:$B$125,$B2489))</f>
        <v/>
      </c>
      <c r="F2489" s="16" t="str">
        <f>IF($S2489="","",INDEX(Transjer!$C$6:$C$125,$B2489))</f>
        <v/>
      </c>
      <c r="G2489" s="17" t="str">
        <f>IF($S2489="","",INDEX(Skjermingsrenter!$A$6:$A$35,$C2489))</f>
        <v/>
      </c>
      <c r="H2489" s="18" t="str">
        <f>IF($S2489="","",INDEX(Transjer!$D$6:$D$125,$B2489))</f>
        <v/>
      </c>
      <c r="I2489" s="18" t="str">
        <f>IF($S2489="","",INDEX(Transjer!$E$6:$E$125,$B2489))</f>
        <v/>
      </c>
      <c r="J2489" s="19" t="str">
        <f>IF($S2489="","",INDEX(Skjermingsrenter!$B$6:$B$35,$C2489))</f>
        <v/>
      </c>
      <c r="K2489" s="20" t="str">
        <f t="shared" si="305"/>
        <v/>
      </c>
      <c r="L2489" s="21" t="str">
        <f>IF($S2489="","",IF($G2489&lt;YEAR($F2489),0,$H2489*SUMIFS(Utbytter!$D$6:$D$1005,Utbytter!$A$6:$A$1005,$E2489,Utbytter!$B$6:$B$1005,"&gt;="&amp;$K2489,Utbytter!$B$6:$B$1005,"&lt;="&amp;DATE($G2489,12,31))))</f>
        <v/>
      </c>
      <c r="M2489" s="21" t="str">
        <f t="shared" si="311"/>
        <v/>
      </c>
      <c r="N2489" s="21" t="str">
        <f t="shared" si="306"/>
        <v/>
      </c>
      <c r="O2489" s="21" t="str">
        <f t="shared" si="307"/>
        <v/>
      </c>
      <c r="P2489" s="21" t="str">
        <f t="shared" si="308"/>
        <v/>
      </c>
      <c r="Q2489" s="21" t="str">
        <f t="shared" si="309"/>
        <v/>
      </c>
      <c r="R2489" s="21" t="str">
        <f t="shared" si="310"/>
        <v/>
      </c>
      <c r="S2489" s="7" t="str">
        <f>IF(ROW()-5&lt;=Kontroll!$B$8,1,"")</f>
        <v/>
      </c>
    </row>
    <row r="2490" spans="1:19" x14ac:dyDescent="0.2">
      <c r="A2490" s="7" t="str">
        <f t="shared" si="304"/>
        <v/>
      </c>
      <c r="B2490" s="7" t="str">
        <f>IF($S2490="","",INT(($A2490-1)/Kontroll!$B$6)+1)</f>
        <v/>
      </c>
      <c r="C2490" s="7" t="str">
        <f>IF($S2490="","",MOD($A2490-1,Kontroll!$B$6)+1)</f>
        <v/>
      </c>
      <c r="D2490" s="15" t="str">
        <f>IF($S2490="","",INDEX(Transjer!$A$6:$A$125,$B2490))</f>
        <v/>
      </c>
      <c r="E2490" s="15" t="str">
        <f>IF($S2490="","",INDEX(Transjer!$B$6:$B$125,$B2490))</f>
        <v/>
      </c>
      <c r="F2490" s="16" t="str">
        <f>IF($S2490="","",INDEX(Transjer!$C$6:$C$125,$B2490))</f>
        <v/>
      </c>
      <c r="G2490" s="17" t="str">
        <f>IF($S2490="","",INDEX(Skjermingsrenter!$A$6:$A$35,$C2490))</f>
        <v/>
      </c>
      <c r="H2490" s="18" t="str">
        <f>IF($S2490="","",INDEX(Transjer!$D$6:$D$125,$B2490))</f>
        <v/>
      </c>
      <c r="I2490" s="18" t="str">
        <f>IF($S2490="","",INDEX(Transjer!$E$6:$E$125,$B2490))</f>
        <v/>
      </c>
      <c r="J2490" s="19" t="str">
        <f>IF($S2490="","",INDEX(Skjermingsrenter!$B$6:$B$35,$C2490))</f>
        <v/>
      </c>
      <c r="K2490" s="20" t="str">
        <f t="shared" si="305"/>
        <v/>
      </c>
      <c r="L2490" s="21" t="str">
        <f>IF($S2490="","",IF($G2490&lt;YEAR($F2490),0,$H2490*SUMIFS(Utbytter!$D$6:$D$1005,Utbytter!$A$6:$A$1005,$E2490,Utbytter!$B$6:$B$1005,"&gt;="&amp;$K2490,Utbytter!$B$6:$B$1005,"&lt;="&amp;DATE($G2490,12,31))))</f>
        <v/>
      </c>
      <c r="M2490" s="21" t="str">
        <f t="shared" si="311"/>
        <v/>
      </c>
      <c r="N2490" s="21" t="str">
        <f t="shared" si="306"/>
        <v/>
      </c>
      <c r="O2490" s="21" t="str">
        <f t="shared" si="307"/>
        <v/>
      </c>
      <c r="P2490" s="21" t="str">
        <f t="shared" si="308"/>
        <v/>
      </c>
      <c r="Q2490" s="21" t="str">
        <f t="shared" si="309"/>
        <v/>
      </c>
      <c r="R2490" s="21" t="str">
        <f t="shared" si="310"/>
        <v/>
      </c>
      <c r="S2490" s="7" t="str">
        <f>IF(ROW()-5&lt;=Kontroll!$B$8,1,"")</f>
        <v/>
      </c>
    </row>
    <row r="2491" spans="1:19" x14ac:dyDescent="0.2">
      <c r="A2491" s="7" t="str">
        <f t="shared" si="304"/>
        <v/>
      </c>
      <c r="B2491" s="7" t="str">
        <f>IF($S2491="","",INT(($A2491-1)/Kontroll!$B$6)+1)</f>
        <v/>
      </c>
      <c r="C2491" s="7" t="str">
        <f>IF($S2491="","",MOD($A2491-1,Kontroll!$B$6)+1)</f>
        <v/>
      </c>
      <c r="D2491" s="15" t="str">
        <f>IF($S2491="","",INDEX(Transjer!$A$6:$A$125,$B2491))</f>
        <v/>
      </c>
      <c r="E2491" s="15" t="str">
        <f>IF($S2491="","",INDEX(Transjer!$B$6:$B$125,$B2491))</f>
        <v/>
      </c>
      <c r="F2491" s="16" t="str">
        <f>IF($S2491="","",INDEX(Transjer!$C$6:$C$125,$B2491))</f>
        <v/>
      </c>
      <c r="G2491" s="17" t="str">
        <f>IF($S2491="","",INDEX(Skjermingsrenter!$A$6:$A$35,$C2491))</f>
        <v/>
      </c>
      <c r="H2491" s="18" t="str">
        <f>IF($S2491="","",INDEX(Transjer!$D$6:$D$125,$B2491))</f>
        <v/>
      </c>
      <c r="I2491" s="18" t="str">
        <f>IF($S2491="","",INDEX(Transjer!$E$6:$E$125,$B2491))</f>
        <v/>
      </c>
      <c r="J2491" s="19" t="str">
        <f>IF($S2491="","",INDEX(Skjermingsrenter!$B$6:$B$35,$C2491))</f>
        <v/>
      </c>
      <c r="K2491" s="20" t="str">
        <f t="shared" si="305"/>
        <v/>
      </c>
      <c r="L2491" s="21" t="str">
        <f>IF($S2491="","",IF($G2491&lt;YEAR($F2491),0,$H2491*SUMIFS(Utbytter!$D$6:$D$1005,Utbytter!$A$6:$A$1005,$E2491,Utbytter!$B$6:$B$1005,"&gt;="&amp;$K2491,Utbytter!$B$6:$B$1005,"&lt;="&amp;DATE($G2491,12,31))))</f>
        <v/>
      </c>
      <c r="M2491" s="21" t="str">
        <f t="shared" si="311"/>
        <v/>
      </c>
      <c r="N2491" s="21" t="str">
        <f t="shared" si="306"/>
        <v/>
      </c>
      <c r="O2491" s="21" t="str">
        <f t="shared" si="307"/>
        <v/>
      </c>
      <c r="P2491" s="21" t="str">
        <f t="shared" si="308"/>
        <v/>
      </c>
      <c r="Q2491" s="21" t="str">
        <f t="shared" si="309"/>
        <v/>
      </c>
      <c r="R2491" s="21" t="str">
        <f t="shared" si="310"/>
        <v/>
      </c>
      <c r="S2491" s="7" t="str">
        <f>IF(ROW()-5&lt;=Kontroll!$B$8,1,"")</f>
        <v/>
      </c>
    </row>
    <row r="2492" spans="1:19" x14ac:dyDescent="0.2">
      <c r="A2492" s="7" t="str">
        <f t="shared" si="304"/>
        <v/>
      </c>
      <c r="B2492" s="7" t="str">
        <f>IF($S2492="","",INT(($A2492-1)/Kontroll!$B$6)+1)</f>
        <v/>
      </c>
      <c r="C2492" s="7" t="str">
        <f>IF($S2492="","",MOD($A2492-1,Kontroll!$B$6)+1)</f>
        <v/>
      </c>
      <c r="D2492" s="15" t="str">
        <f>IF($S2492="","",INDEX(Transjer!$A$6:$A$125,$B2492))</f>
        <v/>
      </c>
      <c r="E2492" s="15" t="str">
        <f>IF($S2492="","",INDEX(Transjer!$B$6:$B$125,$B2492))</f>
        <v/>
      </c>
      <c r="F2492" s="16" t="str">
        <f>IF($S2492="","",INDEX(Transjer!$C$6:$C$125,$B2492))</f>
        <v/>
      </c>
      <c r="G2492" s="17" t="str">
        <f>IF($S2492="","",INDEX(Skjermingsrenter!$A$6:$A$35,$C2492))</f>
        <v/>
      </c>
      <c r="H2492" s="18" t="str">
        <f>IF($S2492="","",INDEX(Transjer!$D$6:$D$125,$B2492))</f>
        <v/>
      </c>
      <c r="I2492" s="18" t="str">
        <f>IF($S2492="","",INDEX(Transjer!$E$6:$E$125,$B2492))</f>
        <v/>
      </c>
      <c r="J2492" s="19" t="str">
        <f>IF($S2492="","",INDEX(Skjermingsrenter!$B$6:$B$35,$C2492))</f>
        <v/>
      </c>
      <c r="K2492" s="20" t="str">
        <f t="shared" si="305"/>
        <v/>
      </c>
      <c r="L2492" s="21" t="str">
        <f>IF($S2492="","",IF($G2492&lt;YEAR($F2492),0,$H2492*SUMIFS(Utbytter!$D$6:$D$1005,Utbytter!$A$6:$A$1005,$E2492,Utbytter!$B$6:$B$1005,"&gt;="&amp;$K2492,Utbytter!$B$6:$B$1005,"&lt;="&amp;DATE($G2492,12,31))))</f>
        <v/>
      </c>
      <c r="M2492" s="21" t="str">
        <f t="shared" si="311"/>
        <v/>
      </c>
      <c r="N2492" s="21" t="str">
        <f t="shared" si="306"/>
        <v/>
      </c>
      <c r="O2492" s="21" t="str">
        <f t="shared" si="307"/>
        <v/>
      </c>
      <c r="P2492" s="21" t="str">
        <f t="shared" si="308"/>
        <v/>
      </c>
      <c r="Q2492" s="21" t="str">
        <f t="shared" si="309"/>
        <v/>
      </c>
      <c r="R2492" s="21" t="str">
        <f t="shared" si="310"/>
        <v/>
      </c>
      <c r="S2492" s="7" t="str">
        <f>IF(ROW()-5&lt;=Kontroll!$B$8,1,"")</f>
        <v/>
      </c>
    </row>
    <row r="2493" spans="1:19" x14ac:dyDescent="0.2">
      <c r="A2493" s="7" t="str">
        <f t="shared" si="304"/>
        <v/>
      </c>
      <c r="B2493" s="7" t="str">
        <f>IF($S2493="","",INT(($A2493-1)/Kontroll!$B$6)+1)</f>
        <v/>
      </c>
      <c r="C2493" s="7" t="str">
        <f>IF($S2493="","",MOD($A2493-1,Kontroll!$B$6)+1)</f>
        <v/>
      </c>
      <c r="D2493" s="15" t="str">
        <f>IF($S2493="","",INDEX(Transjer!$A$6:$A$125,$B2493))</f>
        <v/>
      </c>
      <c r="E2493" s="15" t="str">
        <f>IF($S2493="","",INDEX(Transjer!$B$6:$B$125,$B2493))</f>
        <v/>
      </c>
      <c r="F2493" s="16" t="str">
        <f>IF($S2493="","",INDEX(Transjer!$C$6:$C$125,$B2493))</f>
        <v/>
      </c>
      <c r="G2493" s="17" t="str">
        <f>IF($S2493="","",INDEX(Skjermingsrenter!$A$6:$A$35,$C2493))</f>
        <v/>
      </c>
      <c r="H2493" s="18" t="str">
        <f>IF($S2493="","",INDEX(Transjer!$D$6:$D$125,$B2493))</f>
        <v/>
      </c>
      <c r="I2493" s="18" t="str">
        <f>IF($S2493="","",INDEX(Transjer!$E$6:$E$125,$B2493))</f>
        <v/>
      </c>
      <c r="J2493" s="19" t="str">
        <f>IF($S2493="","",INDEX(Skjermingsrenter!$B$6:$B$35,$C2493))</f>
        <v/>
      </c>
      <c r="K2493" s="20" t="str">
        <f t="shared" si="305"/>
        <v/>
      </c>
      <c r="L2493" s="21" t="str">
        <f>IF($S2493="","",IF($G2493&lt;YEAR($F2493),0,$H2493*SUMIFS(Utbytter!$D$6:$D$1005,Utbytter!$A$6:$A$1005,$E2493,Utbytter!$B$6:$B$1005,"&gt;="&amp;$K2493,Utbytter!$B$6:$B$1005,"&lt;="&amp;DATE($G2493,12,31))))</f>
        <v/>
      </c>
      <c r="M2493" s="21" t="str">
        <f t="shared" si="311"/>
        <v/>
      </c>
      <c r="N2493" s="21" t="str">
        <f t="shared" si="306"/>
        <v/>
      </c>
      <c r="O2493" s="21" t="str">
        <f t="shared" si="307"/>
        <v/>
      </c>
      <c r="P2493" s="21" t="str">
        <f t="shared" si="308"/>
        <v/>
      </c>
      <c r="Q2493" s="21" t="str">
        <f t="shared" si="309"/>
        <v/>
      </c>
      <c r="R2493" s="21" t="str">
        <f t="shared" si="310"/>
        <v/>
      </c>
      <c r="S2493" s="7" t="str">
        <f>IF(ROW()-5&lt;=Kontroll!$B$8,1,"")</f>
        <v/>
      </c>
    </row>
    <row r="2494" spans="1:19" x14ac:dyDescent="0.2">
      <c r="A2494" s="7" t="str">
        <f t="shared" si="304"/>
        <v/>
      </c>
      <c r="B2494" s="7" t="str">
        <f>IF($S2494="","",INT(($A2494-1)/Kontroll!$B$6)+1)</f>
        <v/>
      </c>
      <c r="C2494" s="7" t="str">
        <f>IF($S2494="","",MOD($A2494-1,Kontroll!$B$6)+1)</f>
        <v/>
      </c>
      <c r="D2494" s="15" t="str">
        <f>IF($S2494="","",INDEX(Transjer!$A$6:$A$125,$B2494))</f>
        <v/>
      </c>
      <c r="E2494" s="15" t="str">
        <f>IF($S2494="","",INDEX(Transjer!$B$6:$B$125,$B2494))</f>
        <v/>
      </c>
      <c r="F2494" s="16" t="str">
        <f>IF($S2494="","",INDEX(Transjer!$C$6:$C$125,$B2494))</f>
        <v/>
      </c>
      <c r="G2494" s="17" t="str">
        <f>IF($S2494="","",INDEX(Skjermingsrenter!$A$6:$A$35,$C2494))</f>
        <v/>
      </c>
      <c r="H2494" s="18" t="str">
        <f>IF($S2494="","",INDEX(Transjer!$D$6:$D$125,$B2494))</f>
        <v/>
      </c>
      <c r="I2494" s="18" t="str">
        <f>IF($S2494="","",INDEX(Transjer!$E$6:$E$125,$B2494))</f>
        <v/>
      </c>
      <c r="J2494" s="19" t="str">
        <f>IF($S2494="","",INDEX(Skjermingsrenter!$B$6:$B$35,$C2494))</f>
        <v/>
      </c>
      <c r="K2494" s="20" t="str">
        <f t="shared" si="305"/>
        <v/>
      </c>
      <c r="L2494" s="21" t="str">
        <f>IF($S2494="","",IF($G2494&lt;YEAR($F2494),0,$H2494*SUMIFS(Utbytter!$D$6:$D$1005,Utbytter!$A$6:$A$1005,$E2494,Utbytter!$B$6:$B$1005,"&gt;="&amp;$K2494,Utbytter!$B$6:$B$1005,"&lt;="&amp;DATE($G2494,12,31))))</f>
        <v/>
      </c>
      <c r="M2494" s="21" t="str">
        <f t="shared" si="311"/>
        <v/>
      </c>
      <c r="N2494" s="21" t="str">
        <f t="shared" si="306"/>
        <v/>
      </c>
      <c r="O2494" s="21" t="str">
        <f t="shared" si="307"/>
        <v/>
      </c>
      <c r="P2494" s="21" t="str">
        <f t="shared" si="308"/>
        <v/>
      </c>
      <c r="Q2494" s="21" t="str">
        <f t="shared" si="309"/>
        <v/>
      </c>
      <c r="R2494" s="21" t="str">
        <f t="shared" si="310"/>
        <v/>
      </c>
      <c r="S2494" s="7" t="str">
        <f>IF(ROW()-5&lt;=Kontroll!$B$8,1,"")</f>
        <v/>
      </c>
    </row>
    <row r="2495" spans="1:19" x14ac:dyDescent="0.2">
      <c r="A2495" s="7" t="str">
        <f t="shared" si="304"/>
        <v/>
      </c>
      <c r="B2495" s="7" t="str">
        <f>IF($S2495="","",INT(($A2495-1)/Kontroll!$B$6)+1)</f>
        <v/>
      </c>
      <c r="C2495" s="7" t="str">
        <f>IF($S2495="","",MOD($A2495-1,Kontroll!$B$6)+1)</f>
        <v/>
      </c>
      <c r="D2495" s="15" t="str">
        <f>IF($S2495="","",INDEX(Transjer!$A$6:$A$125,$B2495))</f>
        <v/>
      </c>
      <c r="E2495" s="15" t="str">
        <f>IF($S2495="","",INDEX(Transjer!$B$6:$B$125,$B2495))</f>
        <v/>
      </c>
      <c r="F2495" s="16" t="str">
        <f>IF($S2495="","",INDEX(Transjer!$C$6:$C$125,$B2495))</f>
        <v/>
      </c>
      <c r="G2495" s="17" t="str">
        <f>IF($S2495="","",INDEX(Skjermingsrenter!$A$6:$A$35,$C2495))</f>
        <v/>
      </c>
      <c r="H2495" s="18" t="str">
        <f>IF($S2495="","",INDEX(Transjer!$D$6:$D$125,$B2495))</f>
        <v/>
      </c>
      <c r="I2495" s="18" t="str">
        <f>IF($S2495="","",INDEX(Transjer!$E$6:$E$125,$B2495))</f>
        <v/>
      </c>
      <c r="J2495" s="19" t="str">
        <f>IF($S2495="","",INDEX(Skjermingsrenter!$B$6:$B$35,$C2495))</f>
        <v/>
      </c>
      <c r="K2495" s="20" t="str">
        <f t="shared" si="305"/>
        <v/>
      </c>
      <c r="L2495" s="21" t="str">
        <f>IF($S2495="","",IF($G2495&lt;YEAR($F2495),0,$H2495*SUMIFS(Utbytter!$D$6:$D$1005,Utbytter!$A$6:$A$1005,$E2495,Utbytter!$B$6:$B$1005,"&gt;="&amp;$K2495,Utbytter!$B$6:$B$1005,"&lt;="&amp;DATE($G2495,12,31))))</f>
        <v/>
      </c>
      <c r="M2495" s="21" t="str">
        <f t="shared" si="311"/>
        <v/>
      </c>
      <c r="N2495" s="21" t="str">
        <f t="shared" si="306"/>
        <v/>
      </c>
      <c r="O2495" s="21" t="str">
        <f t="shared" si="307"/>
        <v/>
      </c>
      <c r="P2495" s="21" t="str">
        <f t="shared" si="308"/>
        <v/>
      </c>
      <c r="Q2495" s="21" t="str">
        <f t="shared" si="309"/>
        <v/>
      </c>
      <c r="R2495" s="21" t="str">
        <f t="shared" si="310"/>
        <v/>
      </c>
      <c r="S2495" s="7" t="str">
        <f>IF(ROW()-5&lt;=Kontroll!$B$8,1,"")</f>
        <v/>
      </c>
    </row>
    <row r="2496" spans="1:19" x14ac:dyDescent="0.2">
      <c r="A2496" s="7" t="str">
        <f t="shared" si="304"/>
        <v/>
      </c>
      <c r="B2496" s="7" t="str">
        <f>IF($S2496="","",INT(($A2496-1)/Kontroll!$B$6)+1)</f>
        <v/>
      </c>
      <c r="C2496" s="7" t="str">
        <f>IF($S2496="","",MOD($A2496-1,Kontroll!$B$6)+1)</f>
        <v/>
      </c>
      <c r="D2496" s="15" t="str">
        <f>IF($S2496="","",INDEX(Transjer!$A$6:$A$125,$B2496))</f>
        <v/>
      </c>
      <c r="E2496" s="15" t="str">
        <f>IF($S2496="","",INDEX(Transjer!$B$6:$B$125,$B2496))</f>
        <v/>
      </c>
      <c r="F2496" s="16" t="str">
        <f>IF($S2496="","",INDEX(Transjer!$C$6:$C$125,$B2496))</f>
        <v/>
      </c>
      <c r="G2496" s="17" t="str">
        <f>IF($S2496="","",INDEX(Skjermingsrenter!$A$6:$A$35,$C2496))</f>
        <v/>
      </c>
      <c r="H2496" s="18" t="str">
        <f>IF($S2496="","",INDEX(Transjer!$D$6:$D$125,$B2496))</f>
        <v/>
      </c>
      <c r="I2496" s="18" t="str">
        <f>IF($S2496="","",INDEX(Transjer!$E$6:$E$125,$B2496))</f>
        <v/>
      </c>
      <c r="J2496" s="19" t="str">
        <f>IF($S2496="","",INDEX(Skjermingsrenter!$B$6:$B$35,$C2496))</f>
        <v/>
      </c>
      <c r="K2496" s="20" t="str">
        <f t="shared" si="305"/>
        <v/>
      </c>
      <c r="L2496" s="21" t="str">
        <f>IF($S2496="","",IF($G2496&lt;YEAR($F2496),0,$H2496*SUMIFS(Utbytter!$D$6:$D$1005,Utbytter!$A$6:$A$1005,$E2496,Utbytter!$B$6:$B$1005,"&gt;="&amp;$K2496,Utbytter!$B$6:$B$1005,"&lt;="&amp;DATE($G2496,12,31))))</f>
        <v/>
      </c>
      <c r="M2496" s="21" t="str">
        <f t="shared" si="311"/>
        <v/>
      </c>
      <c r="N2496" s="21" t="str">
        <f t="shared" si="306"/>
        <v/>
      </c>
      <c r="O2496" s="21" t="str">
        <f t="shared" si="307"/>
        <v/>
      </c>
      <c r="P2496" s="21" t="str">
        <f t="shared" si="308"/>
        <v/>
      </c>
      <c r="Q2496" s="21" t="str">
        <f t="shared" si="309"/>
        <v/>
      </c>
      <c r="R2496" s="21" t="str">
        <f t="shared" si="310"/>
        <v/>
      </c>
      <c r="S2496" s="7" t="str">
        <f>IF(ROW()-5&lt;=Kontroll!$B$8,1,"")</f>
        <v/>
      </c>
    </row>
    <row r="2497" spans="1:19" x14ac:dyDescent="0.2">
      <c r="A2497" s="7" t="str">
        <f t="shared" si="304"/>
        <v/>
      </c>
      <c r="B2497" s="7" t="str">
        <f>IF($S2497="","",INT(($A2497-1)/Kontroll!$B$6)+1)</f>
        <v/>
      </c>
      <c r="C2497" s="7" t="str">
        <f>IF($S2497="","",MOD($A2497-1,Kontroll!$B$6)+1)</f>
        <v/>
      </c>
      <c r="D2497" s="15" t="str">
        <f>IF($S2497="","",INDEX(Transjer!$A$6:$A$125,$B2497))</f>
        <v/>
      </c>
      <c r="E2497" s="15" t="str">
        <f>IF($S2497="","",INDEX(Transjer!$B$6:$B$125,$B2497))</f>
        <v/>
      </c>
      <c r="F2497" s="16" t="str">
        <f>IF($S2497="","",INDEX(Transjer!$C$6:$C$125,$B2497))</f>
        <v/>
      </c>
      <c r="G2497" s="17" t="str">
        <f>IF($S2497="","",INDEX(Skjermingsrenter!$A$6:$A$35,$C2497))</f>
        <v/>
      </c>
      <c r="H2497" s="18" t="str">
        <f>IF($S2497="","",INDEX(Transjer!$D$6:$D$125,$B2497))</f>
        <v/>
      </c>
      <c r="I2497" s="18" t="str">
        <f>IF($S2497="","",INDEX(Transjer!$E$6:$E$125,$B2497))</f>
        <v/>
      </c>
      <c r="J2497" s="19" t="str">
        <f>IF($S2497="","",INDEX(Skjermingsrenter!$B$6:$B$35,$C2497))</f>
        <v/>
      </c>
      <c r="K2497" s="20" t="str">
        <f t="shared" si="305"/>
        <v/>
      </c>
      <c r="L2497" s="21" t="str">
        <f>IF($S2497="","",IF($G2497&lt;YEAR($F2497),0,$H2497*SUMIFS(Utbytter!$D$6:$D$1005,Utbytter!$A$6:$A$1005,$E2497,Utbytter!$B$6:$B$1005,"&gt;="&amp;$K2497,Utbytter!$B$6:$B$1005,"&lt;="&amp;DATE($G2497,12,31))))</f>
        <v/>
      </c>
      <c r="M2497" s="21" t="str">
        <f t="shared" si="311"/>
        <v/>
      </c>
      <c r="N2497" s="21" t="str">
        <f t="shared" si="306"/>
        <v/>
      </c>
      <c r="O2497" s="21" t="str">
        <f t="shared" si="307"/>
        <v/>
      </c>
      <c r="P2497" s="21" t="str">
        <f t="shared" si="308"/>
        <v/>
      </c>
      <c r="Q2497" s="21" t="str">
        <f t="shared" si="309"/>
        <v/>
      </c>
      <c r="R2497" s="21" t="str">
        <f t="shared" si="310"/>
        <v/>
      </c>
      <c r="S2497" s="7" t="str">
        <f>IF(ROW()-5&lt;=Kontroll!$B$8,1,"")</f>
        <v/>
      </c>
    </row>
    <row r="2498" spans="1:19" x14ac:dyDescent="0.2">
      <c r="A2498" s="7" t="str">
        <f t="shared" si="304"/>
        <v/>
      </c>
      <c r="B2498" s="7" t="str">
        <f>IF($S2498="","",INT(($A2498-1)/Kontroll!$B$6)+1)</f>
        <v/>
      </c>
      <c r="C2498" s="7" t="str">
        <f>IF($S2498="","",MOD($A2498-1,Kontroll!$B$6)+1)</f>
        <v/>
      </c>
      <c r="D2498" s="15" t="str">
        <f>IF($S2498="","",INDEX(Transjer!$A$6:$A$125,$B2498))</f>
        <v/>
      </c>
      <c r="E2498" s="15" t="str">
        <f>IF($S2498="","",INDEX(Transjer!$B$6:$B$125,$B2498))</f>
        <v/>
      </c>
      <c r="F2498" s="16" t="str">
        <f>IF($S2498="","",INDEX(Transjer!$C$6:$C$125,$B2498))</f>
        <v/>
      </c>
      <c r="G2498" s="17" t="str">
        <f>IF($S2498="","",INDEX(Skjermingsrenter!$A$6:$A$35,$C2498))</f>
        <v/>
      </c>
      <c r="H2498" s="18" t="str">
        <f>IF($S2498="","",INDEX(Transjer!$D$6:$D$125,$B2498))</f>
        <v/>
      </c>
      <c r="I2498" s="18" t="str">
        <f>IF($S2498="","",INDEX(Transjer!$E$6:$E$125,$B2498))</f>
        <v/>
      </c>
      <c r="J2498" s="19" t="str">
        <f>IF($S2498="","",INDEX(Skjermingsrenter!$B$6:$B$35,$C2498))</f>
        <v/>
      </c>
      <c r="K2498" s="20" t="str">
        <f t="shared" si="305"/>
        <v/>
      </c>
      <c r="L2498" s="21" t="str">
        <f>IF($S2498="","",IF($G2498&lt;YEAR($F2498),0,$H2498*SUMIFS(Utbytter!$D$6:$D$1005,Utbytter!$A$6:$A$1005,$E2498,Utbytter!$B$6:$B$1005,"&gt;="&amp;$K2498,Utbytter!$B$6:$B$1005,"&lt;="&amp;DATE($G2498,12,31))))</f>
        <v/>
      </c>
      <c r="M2498" s="21" t="str">
        <f t="shared" si="311"/>
        <v/>
      </c>
      <c r="N2498" s="21" t="str">
        <f t="shared" si="306"/>
        <v/>
      </c>
      <c r="O2498" s="21" t="str">
        <f t="shared" si="307"/>
        <v/>
      </c>
      <c r="P2498" s="21" t="str">
        <f t="shared" si="308"/>
        <v/>
      </c>
      <c r="Q2498" s="21" t="str">
        <f t="shared" si="309"/>
        <v/>
      </c>
      <c r="R2498" s="21" t="str">
        <f t="shared" si="310"/>
        <v/>
      </c>
      <c r="S2498" s="7" t="str">
        <f>IF(ROW()-5&lt;=Kontroll!$B$8,1,"")</f>
        <v/>
      </c>
    </row>
    <row r="2499" spans="1:19" x14ac:dyDescent="0.2">
      <c r="A2499" s="7" t="str">
        <f t="shared" si="304"/>
        <v/>
      </c>
      <c r="B2499" s="7" t="str">
        <f>IF($S2499="","",INT(($A2499-1)/Kontroll!$B$6)+1)</f>
        <v/>
      </c>
      <c r="C2499" s="7" t="str">
        <f>IF($S2499="","",MOD($A2499-1,Kontroll!$B$6)+1)</f>
        <v/>
      </c>
      <c r="D2499" s="15" t="str">
        <f>IF($S2499="","",INDEX(Transjer!$A$6:$A$125,$B2499))</f>
        <v/>
      </c>
      <c r="E2499" s="15" t="str">
        <f>IF($S2499="","",INDEX(Transjer!$B$6:$B$125,$B2499))</f>
        <v/>
      </c>
      <c r="F2499" s="16" t="str">
        <f>IF($S2499="","",INDEX(Transjer!$C$6:$C$125,$B2499))</f>
        <v/>
      </c>
      <c r="G2499" s="17" t="str">
        <f>IF($S2499="","",INDEX(Skjermingsrenter!$A$6:$A$35,$C2499))</f>
        <v/>
      </c>
      <c r="H2499" s="18" t="str">
        <f>IF($S2499="","",INDEX(Transjer!$D$6:$D$125,$B2499))</f>
        <v/>
      </c>
      <c r="I2499" s="18" t="str">
        <f>IF($S2499="","",INDEX(Transjer!$E$6:$E$125,$B2499))</f>
        <v/>
      </c>
      <c r="J2499" s="19" t="str">
        <f>IF($S2499="","",INDEX(Skjermingsrenter!$B$6:$B$35,$C2499))</f>
        <v/>
      </c>
      <c r="K2499" s="20" t="str">
        <f t="shared" si="305"/>
        <v/>
      </c>
      <c r="L2499" s="21" t="str">
        <f>IF($S2499="","",IF($G2499&lt;YEAR($F2499),0,$H2499*SUMIFS(Utbytter!$D$6:$D$1005,Utbytter!$A$6:$A$1005,$E2499,Utbytter!$B$6:$B$1005,"&gt;="&amp;$K2499,Utbytter!$B$6:$B$1005,"&lt;="&amp;DATE($G2499,12,31))))</f>
        <v/>
      </c>
      <c r="M2499" s="21" t="str">
        <f t="shared" si="311"/>
        <v/>
      </c>
      <c r="N2499" s="21" t="str">
        <f t="shared" si="306"/>
        <v/>
      </c>
      <c r="O2499" s="21" t="str">
        <f t="shared" si="307"/>
        <v/>
      </c>
      <c r="P2499" s="21" t="str">
        <f t="shared" si="308"/>
        <v/>
      </c>
      <c r="Q2499" s="21" t="str">
        <f t="shared" si="309"/>
        <v/>
      </c>
      <c r="R2499" s="21" t="str">
        <f t="shared" si="310"/>
        <v/>
      </c>
      <c r="S2499" s="7" t="str">
        <f>IF(ROW()-5&lt;=Kontroll!$B$8,1,"")</f>
        <v/>
      </c>
    </row>
    <row r="2500" spans="1:19" x14ac:dyDescent="0.2">
      <c r="A2500" s="7" t="str">
        <f t="shared" si="304"/>
        <v/>
      </c>
      <c r="B2500" s="7" t="str">
        <f>IF($S2500="","",INT(($A2500-1)/Kontroll!$B$6)+1)</f>
        <v/>
      </c>
      <c r="C2500" s="7" t="str">
        <f>IF($S2500="","",MOD($A2500-1,Kontroll!$B$6)+1)</f>
        <v/>
      </c>
      <c r="D2500" s="15" t="str">
        <f>IF($S2500="","",INDEX(Transjer!$A$6:$A$125,$B2500))</f>
        <v/>
      </c>
      <c r="E2500" s="15" t="str">
        <f>IF($S2500="","",INDEX(Transjer!$B$6:$B$125,$B2500))</f>
        <v/>
      </c>
      <c r="F2500" s="16" t="str">
        <f>IF($S2500="","",INDEX(Transjer!$C$6:$C$125,$B2500))</f>
        <v/>
      </c>
      <c r="G2500" s="17" t="str">
        <f>IF($S2500="","",INDEX(Skjermingsrenter!$A$6:$A$35,$C2500))</f>
        <v/>
      </c>
      <c r="H2500" s="18" t="str">
        <f>IF($S2500="","",INDEX(Transjer!$D$6:$D$125,$B2500))</f>
        <v/>
      </c>
      <c r="I2500" s="18" t="str">
        <f>IF($S2500="","",INDEX(Transjer!$E$6:$E$125,$B2500))</f>
        <v/>
      </c>
      <c r="J2500" s="19" t="str">
        <f>IF($S2500="","",INDEX(Skjermingsrenter!$B$6:$B$35,$C2500))</f>
        <v/>
      </c>
      <c r="K2500" s="20" t="str">
        <f t="shared" si="305"/>
        <v/>
      </c>
      <c r="L2500" s="21" t="str">
        <f>IF($S2500="","",IF($G2500&lt;YEAR($F2500),0,$H2500*SUMIFS(Utbytter!$D$6:$D$1005,Utbytter!$A$6:$A$1005,$E2500,Utbytter!$B$6:$B$1005,"&gt;="&amp;$K2500,Utbytter!$B$6:$B$1005,"&lt;="&amp;DATE($G2500,12,31))))</f>
        <v/>
      </c>
      <c r="M2500" s="21" t="str">
        <f t="shared" si="311"/>
        <v/>
      </c>
      <c r="N2500" s="21" t="str">
        <f t="shared" si="306"/>
        <v/>
      </c>
      <c r="O2500" s="21" t="str">
        <f t="shared" si="307"/>
        <v/>
      </c>
      <c r="P2500" s="21" t="str">
        <f t="shared" si="308"/>
        <v/>
      </c>
      <c r="Q2500" s="21" t="str">
        <f t="shared" si="309"/>
        <v/>
      </c>
      <c r="R2500" s="21" t="str">
        <f t="shared" si="310"/>
        <v/>
      </c>
      <c r="S2500" s="7" t="str">
        <f>IF(ROW()-5&lt;=Kontroll!$B$8,1,"")</f>
        <v/>
      </c>
    </row>
    <row r="2501" spans="1:19" x14ac:dyDescent="0.2">
      <c r="A2501" s="7" t="str">
        <f t="shared" si="304"/>
        <v/>
      </c>
      <c r="B2501" s="7" t="str">
        <f>IF($S2501="","",INT(($A2501-1)/Kontroll!$B$6)+1)</f>
        <v/>
      </c>
      <c r="C2501" s="7" t="str">
        <f>IF($S2501="","",MOD($A2501-1,Kontroll!$B$6)+1)</f>
        <v/>
      </c>
      <c r="D2501" s="15" t="str">
        <f>IF($S2501="","",INDEX(Transjer!$A$6:$A$125,$B2501))</f>
        <v/>
      </c>
      <c r="E2501" s="15" t="str">
        <f>IF($S2501="","",INDEX(Transjer!$B$6:$B$125,$B2501))</f>
        <v/>
      </c>
      <c r="F2501" s="16" t="str">
        <f>IF($S2501="","",INDEX(Transjer!$C$6:$C$125,$B2501))</f>
        <v/>
      </c>
      <c r="G2501" s="17" t="str">
        <f>IF($S2501="","",INDEX(Skjermingsrenter!$A$6:$A$35,$C2501))</f>
        <v/>
      </c>
      <c r="H2501" s="18" t="str">
        <f>IF($S2501="","",INDEX(Transjer!$D$6:$D$125,$B2501))</f>
        <v/>
      </c>
      <c r="I2501" s="18" t="str">
        <f>IF($S2501="","",INDEX(Transjer!$E$6:$E$125,$B2501))</f>
        <v/>
      </c>
      <c r="J2501" s="19" t="str">
        <f>IF($S2501="","",INDEX(Skjermingsrenter!$B$6:$B$35,$C2501))</f>
        <v/>
      </c>
      <c r="K2501" s="20" t="str">
        <f t="shared" si="305"/>
        <v/>
      </c>
      <c r="L2501" s="21" t="str">
        <f>IF($S2501="","",IF($G2501&lt;YEAR($F2501),0,$H2501*SUMIFS(Utbytter!$D$6:$D$1005,Utbytter!$A$6:$A$1005,$E2501,Utbytter!$B$6:$B$1005,"&gt;="&amp;$K2501,Utbytter!$B$6:$B$1005,"&lt;="&amp;DATE($G2501,12,31))))</f>
        <v/>
      </c>
      <c r="M2501" s="21" t="str">
        <f t="shared" si="311"/>
        <v/>
      </c>
      <c r="N2501" s="21" t="str">
        <f t="shared" si="306"/>
        <v/>
      </c>
      <c r="O2501" s="21" t="str">
        <f t="shared" si="307"/>
        <v/>
      </c>
      <c r="P2501" s="21" t="str">
        <f t="shared" si="308"/>
        <v/>
      </c>
      <c r="Q2501" s="21" t="str">
        <f t="shared" si="309"/>
        <v/>
      </c>
      <c r="R2501" s="21" t="str">
        <f t="shared" si="310"/>
        <v/>
      </c>
      <c r="S2501" s="7" t="str">
        <f>IF(ROW()-5&lt;=Kontroll!$B$8,1,"")</f>
        <v/>
      </c>
    </row>
    <row r="2502" spans="1:19" x14ac:dyDescent="0.2">
      <c r="A2502" s="7" t="str">
        <f t="shared" ref="A2502:A2565" si="312">IF($S2502="","",ROW()-5)</f>
        <v/>
      </c>
      <c r="B2502" s="7" t="str">
        <f>IF($S2502="","",INT(($A2502-1)/Kontroll!$B$6)+1)</f>
        <v/>
      </c>
      <c r="C2502" s="7" t="str">
        <f>IF($S2502="","",MOD($A2502-1,Kontroll!$B$6)+1)</f>
        <v/>
      </c>
      <c r="D2502" s="15" t="str">
        <f>IF($S2502="","",INDEX(Transjer!$A$6:$A$125,$B2502))</f>
        <v/>
      </c>
      <c r="E2502" s="15" t="str">
        <f>IF($S2502="","",INDEX(Transjer!$B$6:$B$125,$B2502))</f>
        <v/>
      </c>
      <c r="F2502" s="16" t="str">
        <f>IF($S2502="","",INDEX(Transjer!$C$6:$C$125,$B2502))</f>
        <v/>
      </c>
      <c r="G2502" s="17" t="str">
        <f>IF($S2502="","",INDEX(Skjermingsrenter!$A$6:$A$35,$C2502))</f>
        <v/>
      </c>
      <c r="H2502" s="18" t="str">
        <f>IF($S2502="","",INDEX(Transjer!$D$6:$D$125,$B2502))</f>
        <v/>
      </c>
      <c r="I2502" s="18" t="str">
        <f>IF($S2502="","",INDEX(Transjer!$E$6:$E$125,$B2502))</f>
        <v/>
      </c>
      <c r="J2502" s="19" t="str">
        <f>IF($S2502="","",INDEX(Skjermingsrenter!$B$6:$B$35,$C2502))</f>
        <v/>
      </c>
      <c r="K2502" s="20" t="str">
        <f t="shared" ref="K2502:K2565" si="313">IF($S2502="","",MAX(DATE($G2502,1,1),$F2502))</f>
        <v/>
      </c>
      <c r="L2502" s="21" t="str">
        <f>IF($S2502="","",IF($G2502&lt;YEAR($F2502),0,$H2502*SUMIFS(Utbytter!$D$6:$D$1005,Utbytter!$A$6:$A$1005,$E2502,Utbytter!$B$6:$B$1005,"&gt;="&amp;$K2502,Utbytter!$B$6:$B$1005,"&lt;="&amp;DATE($G2502,12,31))))</f>
        <v/>
      </c>
      <c r="M2502" s="21" t="str">
        <f t="shared" si="311"/>
        <v/>
      </c>
      <c r="N2502" s="21" t="str">
        <f t="shared" ref="N2502:N2565" si="314">IF($S2502="","",IF($F2502&lt;=DATE($G2502,12,31),($I2502+$M2502)*$J2502,0))</f>
        <v/>
      </c>
      <c r="O2502" s="21" t="str">
        <f t="shared" ref="O2502:O2565" si="315">IF($S2502="","",$M2502+$N2502)</f>
        <v/>
      </c>
      <c r="P2502" s="21" t="str">
        <f t="shared" ref="P2502:P2565" si="316">IF($S2502="","",MIN($L2502,$O2502))</f>
        <v/>
      </c>
      <c r="Q2502" s="21" t="str">
        <f t="shared" ref="Q2502:Q2565" si="317">IF($S2502="","",$O2502-$P2502)</f>
        <v/>
      </c>
      <c r="R2502" s="21" t="str">
        <f t="shared" ref="R2502:R2565" si="318">IF($S2502="","",$L2502-$P2502)</f>
        <v/>
      </c>
      <c r="S2502" s="7" t="str">
        <f>IF(ROW()-5&lt;=Kontroll!$B$8,1,"")</f>
        <v/>
      </c>
    </row>
    <row r="2503" spans="1:19" x14ac:dyDescent="0.2">
      <c r="A2503" s="7" t="str">
        <f t="shared" si="312"/>
        <v/>
      </c>
      <c r="B2503" s="7" t="str">
        <f>IF($S2503="","",INT(($A2503-1)/Kontroll!$B$6)+1)</f>
        <v/>
      </c>
      <c r="C2503" s="7" t="str">
        <f>IF($S2503="","",MOD($A2503-1,Kontroll!$B$6)+1)</f>
        <v/>
      </c>
      <c r="D2503" s="15" t="str">
        <f>IF($S2503="","",INDEX(Transjer!$A$6:$A$125,$B2503))</f>
        <v/>
      </c>
      <c r="E2503" s="15" t="str">
        <f>IF($S2503="","",INDEX(Transjer!$B$6:$B$125,$B2503))</f>
        <v/>
      </c>
      <c r="F2503" s="16" t="str">
        <f>IF($S2503="","",INDEX(Transjer!$C$6:$C$125,$B2503))</f>
        <v/>
      </c>
      <c r="G2503" s="17" t="str">
        <f>IF($S2503="","",INDEX(Skjermingsrenter!$A$6:$A$35,$C2503))</f>
        <v/>
      </c>
      <c r="H2503" s="18" t="str">
        <f>IF($S2503="","",INDEX(Transjer!$D$6:$D$125,$B2503))</f>
        <v/>
      </c>
      <c r="I2503" s="18" t="str">
        <f>IF($S2503="","",INDEX(Transjer!$E$6:$E$125,$B2503))</f>
        <v/>
      </c>
      <c r="J2503" s="19" t="str">
        <f>IF($S2503="","",INDEX(Skjermingsrenter!$B$6:$B$35,$C2503))</f>
        <v/>
      </c>
      <c r="K2503" s="20" t="str">
        <f t="shared" si="313"/>
        <v/>
      </c>
      <c r="L2503" s="21" t="str">
        <f>IF($S2503="","",IF($G2503&lt;YEAR($F2503),0,$H2503*SUMIFS(Utbytter!$D$6:$D$1005,Utbytter!$A$6:$A$1005,$E2503,Utbytter!$B$6:$B$1005,"&gt;="&amp;$K2503,Utbytter!$B$6:$B$1005,"&lt;="&amp;DATE($G2503,12,31))))</f>
        <v/>
      </c>
      <c r="M2503" s="21" t="str">
        <f t="shared" ref="M2503:M2566" si="319">IF($S2503="","",IF($C2503=1,0,IF($D2503=$D2502,$Q2502,0)))</f>
        <v/>
      </c>
      <c r="N2503" s="21" t="str">
        <f t="shared" si="314"/>
        <v/>
      </c>
      <c r="O2503" s="21" t="str">
        <f t="shared" si="315"/>
        <v/>
      </c>
      <c r="P2503" s="21" t="str">
        <f t="shared" si="316"/>
        <v/>
      </c>
      <c r="Q2503" s="21" t="str">
        <f t="shared" si="317"/>
        <v/>
      </c>
      <c r="R2503" s="21" t="str">
        <f t="shared" si="318"/>
        <v/>
      </c>
      <c r="S2503" s="7" t="str">
        <f>IF(ROW()-5&lt;=Kontroll!$B$8,1,"")</f>
        <v/>
      </c>
    </row>
    <row r="2504" spans="1:19" x14ac:dyDescent="0.2">
      <c r="A2504" s="7" t="str">
        <f t="shared" si="312"/>
        <v/>
      </c>
      <c r="B2504" s="7" t="str">
        <f>IF($S2504="","",INT(($A2504-1)/Kontroll!$B$6)+1)</f>
        <v/>
      </c>
      <c r="C2504" s="7" t="str">
        <f>IF($S2504="","",MOD($A2504-1,Kontroll!$B$6)+1)</f>
        <v/>
      </c>
      <c r="D2504" s="15" t="str">
        <f>IF($S2504="","",INDEX(Transjer!$A$6:$A$125,$B2504))</f>
        <v/>
      </c>
      <c r="E2504" s="15" t="str">
        <f>IF($S2504="","",INDEX(Transjer!$B$6:$B$125,$B2504))</f>
        <v/>
      </c>
      <c r="F2504" s="16" t="str">
        <f>IF($S2504="","",INDEX(Transjer!$C$6:$C$125,$B2504))</f>
        <v/>
      </c>
      <c r="G2504" s="17" t="str">
        <f>IF($S2504="","",INDEX(Skjermingsrenter!$A$6:$A$35,$C2504))</f>
        <v/>
      </c>
      <c r="H2504" s="18" t="str">
        <f>IF($S2504="","",INDEX(Transjer!$D$6:$D$125,$B2504))</f>
        <v/>
      </c>
      <c r="I2504" s="18" t="str">
        <f>IF($S2504="","",INDEX(Transjer!$E$6:$E$125,$B2504))</f>
        <v/>
      </c>
      <c r="J2504" s="19" t="str">
        <f>IF($S2504="","",INDEX(Skjermingsrenter!$B$6:$B$35,$C2504))</f>
        <v/>
      </c>
      <c r="K2504" s="20" t="str">
        <f t="shared" si="313"/>
        <v/>
      </c>
      <c r="L2504" s="21" t="str">
        <f>IF($S2504="","",IF($G2504&lt;YEAR($F2504),0,$H2504*SUMIFS(Utbytter!$D$6:$D$1005,Utbytter!$A$6:$A$1005,$E2504,Utbytter!$B$6:$B$1005,"&gt;="&amp;$K2504,Utbytter!$B$6:$B$1005,"&lt;="&amp;DATE($G2504,12,31))))</f>
        <v/>
      </c>
      <c r="M2504" s="21" t="str">
        <f t="shared" si="319"/>
        <v/>
      </c>
      <c r="N2504" s="21" t="str">
        <f t="shared" si="314"/>
        <v/>
      </c>
      <c r="O2504" s="21" t="str">
        <f t="shared" si="315"/>
        <v/>
      </c>
      <c r="P2504" s="21" t="str">
        <f t="shared" si="316"/>
        <v/>
      </c>
      <c r="Q2504" s="21" t="str">
        <f t="shared" si="317"/>
        <v/>
      </c>
      <c r="R2504" s="21" t="str">
        <f t="shared" si="318"/>
        <v/>
      </c>
      <c r="S2504" s="7" t="str">
        <f>IF(ROW()-5&lt;=Kontroll!$B$8,1,"")</f>
        <v/>
      </c>
    </row>
    <row r="2505" spans="1:19" x14ac:dyDescent="0.2">
      <c r="A2505" s="7" t="str">
        <f t="shared" si="312"/>
        <v/>
      </c>
      <c r="B2505" s="7" t="str">
        <f>IF($S2505="","",INT(($A2505-1)/Kontroll!$B$6)+1)</f>
        <v/>
      </c>
      <c r="C2505" s="7" t="str">
        <f>IF($S2505="","",MOD($A2505-1,Kontroll!$B$6)+1)</f>
        <v/>
      </c>
      <c r="D2505" s="15" t="str">
        <f>IF($S2505="","",INDEX(Transjer!$A$6:$A$125,$B2505))</f>
        <v/>
      </c>
      <c r="E2505" s="15" t="str">
        <f>IF($S2505="","",INDEX(Transjer!$B$6:$B$125,$B2505))</f>
        <v/>
      </c>
      <c r="F2505" s="16" t="str">
        <f>IF($S2505="","",INDEX(Transjer!$C$6:$C$125,$B2505))</f>
        <v/>
      </c>
      <c r="G2505" s="17" t="str">
        <f>IF($S2505="","",INDEX(Skjermingsrenter!$A$6:$A$35,$C2505))</f>
        <v/>
      </c>
      <c r="H2505" s="18" t="str">
        <f>IF($S2505="","",INDEX(Transjer!$D$6:$D$125,$B2505))</f>
        <v/>
      </c>
      <c r="I2505" s="18" t="str">
        <f>IF($S2505="","",INDEX(Transjer!$E$6:$E$125,$B2505))</f>
        <v/>
      </c>
      <c r="J2505" s="19" t="str">
        <f>IF($S2505="","",INDEX(Skjermingsrenter!$B$6:$B$35,$C2505))</f>
        <v/>
      </c>
      <c r="K2505" s="20" t="str">
        <f t="shared" si="313"/>
        <v/>
      </c>
      <c r="L2505" s="21" t="str">
        <f>IF($S2505="","",IF($G2505&lt;YEAR($F2505),0,$H2505*SUMIFS(Utbytter!$D$6:$D$1005,Utbytter!$A$6:$A$1005,$E2505,Utbytter!$B$6:$B$1005,"&gt;="&amp;$K2505,Utbytter!$B$6:$B$1005,"&lt;="&amp;DATE($G2505,12,31))))</f>
        <v/>
      </c>
      <c r="M2505" s="21" t="str">
        <f t="shared" si="319"/>
        <v/>
      </c>
      <c r="N2505" s="21" t="str">
        <f t="shared" si="314"/>
        <v/>
      </c>
      <c r="O2505" s="21" t="str">
        <f t="shared" si="315"/>
        <v/>
      </c>
      <c r="P2505" s="21" t="str">
        <f t="shared" si="316"/>
        <v/>
      </c>
      <c r="Q2505" s="21" t="str">
        <f t="shared" si="317"/>
        <v/>
      </c>
      <c r="R2505" s="21" t="str">
        <f t="shared" si="318"/>
        <v/>
      </c>
      <c r="S2505" s="7" t="str">
        <f>IF(ROW()-5&lt;=Kontroll!$B$8,1,"")</f>
        <v/>
      </c>
    </row>
    <row r="2506" spans="1:19" x14ac:dyDescent="0.2">
      <c r="A2506" s="7" t="str">
        <f t="shared" si="312"/>
        <v/>
      </c>
      <c r="B2506" s="7" t="str">
        <f>IF($S2506="","",INT(($A2506-1)/Kontroll!$B$6)+1)</f>
        <v/>
      </c>
      <c r="C2506" s="7" t="str">
        <f>IF($S2506="","",MOD($A2506-1,Kontroll!$B$6)+1)</f>
        <v/>
      </c>
      <c r="D2506" s="15" t="str">
        <f>IF($S2506="","",INDEX(Transjer!$A$6:$A$125,$B2506))</f>
        <v/>
      </c>
      <c r="E2506" s="15" t="str">
        <f>IF($S2506="","",INDEX(Transjer!$B$6:$B$125,$B2506))</f>
        <v/>
      </c>
      <c r="F2506" s="16" t="str">
        <f>IF($S2506="","",INDEX(Transjer!$C$6:$C$125,$B2506))</f>
        <v/>
      </c>
      <c r="G2506" s="17" t="str">
        <f>IF($S2506="","",INDEX(Skjermingsrenter!$A$6:$A$35,$C2506))</f>
        <v/>
      </c>
      <c r="H2506" s="18" t="str">
        <f>IF($S2506="","",INDEX(Transjer!$D$6:$D$125,$B2506))</f>
        <v/>
      </c>
      <c r="I2506" s="18" t="str">
        <f>IF($S2506="","",INDEX(Transjer!$E$6:$E$125,$B2506))</f>
        <v/>
      </c>
      <c r="J2506" s="19" t="str">
        <f>IF($S2506="","",INDEX(Skjermingsrenter!$B$6:$B$35,$C2506))</f>
        <v/>
      </c>
      <c r="K2506" s="20" t="str">
        <f t="shared" si="313"/>
        <v/>
      </c>
      <c r="L2506" s="21" t="str">
        <f>IF($S2506="","",IF($G2506&lt;YEAR($F2506),0,$H2506*SUMIFS(Utbytter!$D$6:$D$1005,Utbytter!$A$6:$A$1005,$E2506,Utbytter!$B$6:$B$1005,"&gt;="&amp;$K2506,Utbytter!$B$6:$B$1005,"&lt;="&amp;DATE($G2506,12,31))))</f>
        <v/>
      </c>
      <c r="M2506" s="21" t="str">
        <f t="shared" si="319"/>
        <v/>
      </c>
      <c r="N2506" s="21" t="str">
        <f t="shared" si="314"/>
        <v/>
      </c>
      <c r="O2506" s="21" t="str">
        <f t="shared" si="315"/>
        <v/>
      </c>
      <c r="P2506" s="21" t="str">
        <f t="shared" si="316"/>
        <v/>
      </c>
      <c r="Q2506" s="21" t="str">
        <f t="shared" si="317"/>
        <v/>
      </c>
      <c r="R2506" s="21" t="str">
        <f t="shared" si="318"/>
        <v/>
      </c>
      <c r="S2506" s="7" t="str">
        <f>IF(ROW()-5&lt;=Kontroll!$B$8,1,"")</f>
        <v/>
      </c>
    </row>
    <row r="2507" spans="1:19" x14ac:dyDescent="0.2">
      <c r="A2507" s="7" t="str">
        <f t="shared" si="312"/>
        <v/>
      </c>
      <c r="B2507" s="7" t="str">
        <f>IF($S2507="","",INT(($A2507-1)/Kontroll!$B$6)+1)</f>
        <v/>
      </c>
      <c r="C2507" s="7" t="str">
        <f>IF($S2507="","",MOD($A2507-1,Kontroll!$B$6)+1)</f>
        <v/>
      </c>
      <c r="D2507" s="15" t="str">
        <f>IF($S2507="","",INDEX(Transjer!$A$6:$A$125,$B2507))</f>
        <v/>
      </c>
      <c r="E2507" s="15" t="str">
        <f>IF($S2507="","",INDEX(Transjer!$B$6:$B$125,$B2507))</f>
        <v/>
      </c>
      <c r="F2507" s="16" t="str">
        <f>IF($S2507="","",INDEX(Transjer!$C$6:$C$125,$B2507))</f>
        <v/>
      </c>
      <c r="G2507" s="17" t="str">
        <f>IF($S2507="","",INDEX(Skjermingsrenter!$A$6:$A$35,$C2507))</f>
        <v/>
      </c>
      <c r="H2507" s="18" t="str">
        <f>IF($S2507="","",INDEX(Transjer!$D$6:$D$125,$B2507))</f>
        <v/>
      </c>
      <c r="I2507" s="18" t="str">
        <f>IF($S2507="","",INDEX(Transjer!$E$6:$E$125,$B2507))</f>
        <v/>
      </c>
      <c r="J2507" s="19" t="str">
        <f>IF($S2507="","",INDEX(Skjermingsrenter!$B$6:$B$35,$C2507))</f>
        <v/>
      </c>
      <c r="K2507" s="20" t="str">
        <f t="shared" si="313"/>
        <v/>
      </c>
      <c r="L2507" s="21" t="str">
        <f>IF($S2507="","",IF($G2507&lt;YEAR($F2507),0,$H2507*SUMIFS(Utbytter!$D$6:$D$1005,Utbytter!$A$6:$A$1005,$E2507,Utbytter!$B$6:$B$1005,"&gt;="&amp;$K2507,Utbytter!$B$6:$B$1005,"&lt;="&amp;DATE($G2507,12,31))))</f>
        <v/>
      </c>
      <c r="M2507" s="21" t="str">
        <f t="shared" si="319"/>
        <v/>
      </c>
      <c r="N2507" s="21" t="str">
        <f t="shared" si="314"/>
        <v/>
      </c>
      <c r="O2507" s="21" t="str">
        <f t="shared" si="315"/>
        <v/>
      </c>
      <c r="P2507" s="21" t="str">
        <f t="shared" si="316"/>
        <v/>
      </c>
      <c r="Q2507" s="21" t="str">
        <f t="shared" si="317"/>
        <v/>
      </c>
      <c r="R2507" s="21" t="str">
        <f t="shared" si="318"/>
        <v/>
      </c>
      <c r="S2507" s="7" t="str">
        <f>IF(ROW()-5&lt;=Kontroll!$B$8,1,"")</f>
        <v/>
      </c>
    </row>
    <row r="2508" spans="1:19" x14ac:dyDescent="0.2">
      <c r="A2508" s="7" t="str">
        <f t="shared" si="312"/>
        <v/>
      </c>
      <c r="B2508" s="7" t="str">
        <f>IF($S2508="","",INT(($A2508-1)/Kontroll!$B$6)+1)</f>
        <v/>
      </c>
      <c r="C2508" s="7" t="str">
        <f>IF($S2508="","",MOD($A2508-1,Kontroll!$B$6)+1)</f>
        <v/>
      </c>
      <c r="D2508" s="15" t="str">
        <f>IF($S2508="","",INDEX(Transjer!$A$6:$A$125,$B2508))</f>
        <v/>
      </c>
      <c r="E2508" s="15" t="str">
        <f>IF($S2508="","",INDEX(Transjer!$B$6:$B$125,$B2508))</f>
        <v/>
      </c>
      <c r="F2508" s="16" t="str">
        <f>IF($S2508="","",INDEX(Transjer!$C$6:$C$125,$B2508))</f>
        <v/>
      </c>
      <c r="G2508" s="17" t="str">
        <f>IF($S2508="","",INDEX(Skjermingsrenter!$A$6:$A$35,$C2508))</f>
        <v/>
      </c>
      <c r="H2508" s="18" t="str">
        <f>IF($S2508="","",INDEX(Transjer!$D$6:$D$125,$B2508))</f>
        <v/>
      </c>
      <c r="I2508" s="18" t="str">
        <f>IF($S2508="","",INDEX(Transjer!$E$6:$E$125,$B2508))</f>
        <v/>
      </c>
      <c r="J2508" s="19" t="str">
        <f>IF($S2508="","",INDEX(Skjermingsrenter!$B$6:$B$35,$C2508))</f>
        <v/>
      </c>
      <c r="K2508" s="20" t="str">
        <f t="shared" si="313"/>
        <v/>
      </c>
      <c r="L2508" s="21" t="str">
        <f>IF($S2508="","",IF($G2508&lt;YEAR($F2508),0,$H2508*SUMIFS(Utbytter!$D$6:$D$1005,Utbytter!$A$6:$A$1005,$E2508,Utbytter!$B$6:$B$1005,"&gt;="&amp;$K2508,Utbytter!$B$6:$B$1005,"&lt;="&amp;DATE($G2508,12,31))))</f>
        <v/>
      </c>
      <c r="M2508" s="21" t="str">
        <f t="shared" si="319"/>
        <v/>
      </c>
      <c r="N2508" s="21" t="str">
        <f t="shared" si="314"/>
        <v/>
      </c>
      <c r="O2508" s="21" t="str">
        <f t="shared" si="315"/>
        <v/>
      </c>
      <c r="P2508" s="21" t="str">
        <f t="shared" si="316"/>
        <v/>
      </c>
      <c r="Q2508" s="21" t="str">
        <f t="shared" si="317"/>
        <v/>
      </c>
      <c r="R2508" s="21" t="str">
        <f t="shared" si="318"/>
        <v/>
      </c>
      <c r="S2508" s="7" t="str">
        <f>IF(ROW()-5&lt;=Kontroll!$B$8,1,"")</f>
        <v/>
      </c>
    </row>
    <row r="2509" spans="1:19" x14ac:dyDescent="0.2">
      <c r="A2509" s="7" t="str">
        <f t="shared" si="312"/>
        <v/>
      </c>
      <c r="B2509" s="7" t="str">
        <f>IF($S2509="","",INT(($A2509-1)/Kontroll!$B$6)+1)</f>
        <v/>
      </c>
      <c r="C2509" s="7" t="str">
        <f>IF($S2509="","",MOD($A2509-1,Kontroll!$B$6)+1)</f>
        <v/>
      </c>
      <c r="D2509" s="15" t="str">
        <f>IF($S2509="","",INDEX(Transjer!$A$6:$A$125,$B2509))</f>
        <v/>
      </c>
      <c r="E2509" s="15" t="str">
        <f>IF($S2509="","",INDEX(Transjer!$B$6:$B$125,$B2509))</f>
        <v/>
      </c>
      <c r="F2509" s="16" t="str">
        <f>IF($S2509="","",INDEX(Transjer!$C$6:$C$125,$B2509))</f>
        <v/>
      </c>
      <c r="G2509" s="17" t="str">
        <f>IF($S2509="","",INDEX(Skjermingsrenter!$A$6:$A$35,$C2509))</f>
        <v/>
      </c>
      <c r="H2509" s="18" t="str">
        <f>IF($S2509="","",INDEX(Transjer!$D$6:$D$125,$B2509))</f>
        <v/>
      </c>
      <c r="I2509" s="18" t="str">
        <f>IF($S2509="","",INDEX(Transjer!$E$6:$E$125,$B2509))</f>
        <v/>
      </c>
      <c r="J2509" s="19" t="str">
        <f>IF($S2509="","",INDEX(Skjermingsrenter!$B$6:$B$35,$C2509))</f>
        <v/>
      </c>
      <c r="K2509" s="20" t="str">
        <f t="shared" si="313"/>
        <v/>
      </c>
      <c r="L2509" s="21" t="str">
        <f>IF($S2509="","",IF($G2509&lt;YEAR($F2509),0,$H2509*SUMIFS(Utbytter!$D$6:$D$1005,Utbytter!$A$6:$A$1005,$E2509,Utbytter!$B$6:$B$1005,"&gt;="&amp;$K2509,Utbytter!$B$6:$B$1005,"&lt;="&amp;DATE($G2509,12,31))))</f>
        <v/>
      </c>
      <c r="M2509" s="21" t="str">
        <f t="shared" si="319"/>
        <v/>
      </c>
      <c r="N2509" s="21" t="str">
        <f t="shared" si="314"/>
        <v/>
      </c>
      <c r="O2509" s="21" t="str">
        <f t="shared" si="315"/>
        <v/>
      </c>
      <c r="P2509" s="21" t="str">
        <f t="shared" si="316"/>
        <v/>
      </c>
      <c r="Q2509" s="21" t="str">
        <f t="shared" si="317"/>
        <v/>
      </c>
      <c r="R2509" s="21" t="str">
        <f t="shared" si="318"/>
        <v/>
      </c>
      <c r="S2509" s="7" t="str">
        <f>IF(ROW()-5&lt;=Kontroll!$B$8,1,"")</f>
        <v/>
      </c>
    </row>
    <row r="2510" spans="1:19" x14ac:dyDescent="0.2">
      <c r="A2510" s="7" t="str">
        <f t="shared" si="312"/>
        <v/>
      </c>
      <c r="B2510" s="7" t="str">
        <f>IF($S2510="","",INT(($A2510-1)/Kontroll!$B$6)+1)</f>
        <v/>
      </c>
      <c r="C2510" s="7" t="str">
        <f>IF($S2510="","",MOD($A2510-1,Kontroll!$B$6)+1)</f>
        <v/>
      </c>
      <c r="D2510" s="15" t="str">
        <f>IF($S2510="","",INDEX(Transjer!$A$6:$A$125,$B2510))</f>
        <v/>
      </c>
      <c r="E2510" s="15" t="str">
        <f>IF($S2510="","",INDEX(Transjer!$B$6:$B$125,$B2510))</f>
        <v/>
      </c>
      <c r="F2510" s="16" t="str">
        <f>IF($S2510="","",INDEX(Transjer!$C$6:$C$125,$B2510))</f>
        <v/>
      </c>
      <c r="G2510" s="17" t="str">
        <f>IF($S2510="","",INDEX(Skjermingsrenter!$A$6:$A$35,$C2510))</f>
        <v/>
      </c>
      <c r="H2510" s="18" t="str">
        <f>IF($S2510="","",INDEX(Transjer!$D$6:$D$125,$B2510))</f>
        <v/>
      </c>
      <c r="I2510" s="18" t="str">
        <f>IF($S2510="","",INDEX(Transjer!$E$6:$E$125,$B2510))</f>
        <v/>
      </c>
      <c r="J2510" s="19" t="str">
        <f>IF($S2510="","",INDEX(Skjermingsrenter!$B$6:$B$35,$C2510))</f>
        <v/>
      </c>
      <c r="K2510" s="20" t="str">
        <f t="shared" si="313"/>
        <v/>
      </c>
      <c r="L2510" s="21" t="str">
        <f>IF($S2510="","",IF($G2510&lt;YEAR($F2510),0,$H2510*SUMIFS(Utbytter!$D$6:$D$1005,Utbytter!$A$6:$A$1005,$E2510,Utbytter!$B$6:$B$1005,"&gt;="&amp;$K2510,Utbytter!$B$6:$B$1005,"&lt;="&amp;DATE($G2510,12,31))))</f>
        <v/>
      </c>
      <c r="M2510" s="21" t="str">
        <f t="shared" si="319"/>
        <v/>
      </c>
      <c r="N2510" s="21" t="str">
        <f t="shared" si="314"/>
        <v/>
      </c>
      <c r="O2510" s="21" t="str">
        <f t="shared" si="315"/>
        <v/>
      </c>
      <c r="P2510" s="21" t="str">
        <f t="shared" si="316"/>
        <v/>
      </c>
      <c r="Q2510" s="21" t="str">
        <f t="shared" si="317"/>
        <v/>
      </c>
      <c r="R2510" s="21" t="str">
        <f t="shared" si="318"/>
        <v/>
      </c>
      <c r="S2510" s="7" t="str">
        <f>IF(ROW()-5&lt;=Kontroll!$B$8,1,"")</f>
        <v/>
      </c>
    </row>
    <row r="2511" spans="1:19" x14ac:dyDescent="0.2">
      <c r="A2511" s="7" t="str">
        <f t="shared" si="312"/>
        <v/>
      </c>
      <c r="B2511" s="7" t="str">
        <f>IF($S2511="","",INT(($A2511-1)/Kontroll!$B$6)+1)</f>
        <v/>
      </c>
      <c r="C2511" s="7" t="str">
        <f>IF($S2511="","",MOD($A2511-1,Kontroll!$B$6)+1)</f>
        <v/>
      </c>
      <c r="D2511" s="15" t="str">
        <f>IF($S2511="","",INDEX(Transjer!$A$6:$A$125,$B2511))</f>
        <v/>
      </c>
      <c r="E2511" s="15" t="str">
        <f>IF($S2511="","",INDEX(Transjer!$B$6:$B$125,$B2511))</f>
        <v/>
      </c>
      <c r="F2511" s="16" t="str">
        <f>IF($S2511="","",INDEX(Transjer!$C$6:$C$125,$B2511))</f>
        <v/>
      </c>
      <c r="G2511" s="17" t="str">
        <f>IF($S2511="","",INDEX(Skjermingsrenter!$A$6:$A$35,$C2511))</f>
        <v/>
      </c>
      <c r="H2511" s="18" t="str">
        <f>IF($S2511="","",INDEX(Transjer!$D$6:$D$125,$B2511))</f>
        <v/>
      </c>
      <c r="I2511" s="18" t="str">
        <f>IF($S2511="","",INDEX(Transjer!$E$6:$E$125,$B2511))</f>
        <v/>
      </c>
      <c r="J2511" s="19" t="str">
        <f>IF($S2511="","",INDEX(Skjermingsrenter!$B$6:$B$35,$C2511))</f>
        <v/>
      </c>
      <c r="K2511" s="20" t="str">
        <f t="shared" si="313"/>
        <v/>
      </c>
      <c r="L2511" s="21" t="str">
        <f>IF($S2511="","",IF($G2511&lt;YEAR($F2511),0,$H2511*SUMIFS(Utbytter!$D$6:$D$1005,Utbytter!$A$6:$A$1005,$E2511,Utbytter!$B$6:$B$1005,"&gt;="&amp;$K2511,Utbytter!$B$6:$B$1005,"&lt;="&amp;DATE($G2511,12,31))))</f>
        <v/>
      </c>
      <c r="M2511" s="21" t="str">
        <f t="shared" si="319"/>
        <v/>
      </c>
      <c r="N2511" s="21" t="str">
        <f t="shared" si="314"/>
        <v/>
      </c>
      <c r="O2511" s="21" t="str">
        <f t="shared" si="315"/>
        <v/>
      </c>
      <c r="P2511" s="21" t="str">
        <f t="shared" si="316"/>
        <v/>
      </c>
      <c r="Q2511" s="21" t="str">
        <f t="shared" si="317"/>
        <v/>
      </c>
      <c r="R2511" s="21" t="str">
        <f t="shared" si="318"/>
        <v/>
      </c>
      <c r="S2511" s="7" t="str">
        <f>IF(ROW()-5&lt;=Kontroll!$B$8,1,"")</f>
        <v/>
      </c>
    </row>
    <row r="2512" spans="1:19" x14ac:dyDescent="0.2">
      <c r="A2512" s="7" t="str">
        <f t="shared" si="312"/>
        <v/>
      </c>
      <c r="B2512" s="7" t="str">
        <f>IF($S2512="","",INT(($A2512-1)/Kontroll!$B$6)+1)</f>
        <v/>
      </c>
      <c r="C2512" s="7" t="str">
        <f>IF($S2512="","",MOD($A2512-1,Kontroll!$B$6)+1)</f>
        <v/>
      </c>
      <c r="D2512" s="15" t="str">
        <f>IF($S2512="","",INDEX(Transjer!$A$6:$A$125,$B2512))</f>
        <v/>
      </c>
      <c r="E2512" s="15" t="str">
        <f>IF($S2512="","",INDEX(Transjer!$B$6:$B$125,$B2512))</f>
        <v/>
      </c>
      <c r="F2512" s="16" t="str">
        <f>IF($S2512="","",INDEX(Transjer!$C$6:$C$125,$B2512))</f>
        <v/>
      </c>
      <c r="G2512" s="17" t="str">
        <f>IF($S2512="","",INDEX(Skjermingsrenter!$A$6:$A$35,$C2512))</f>
        <v/>
      </c>
      <c r="H2512" s="18" t="str">
        <f>IF($S2512="","",INDEX(Transjer!$D$6:$D$125,$B2512))</f>
        <v/>
      </c>
      <c r="I2512" s="18" t="str">
        <f>IF($S2512="","",INDEX(Transjer!$E$6:$E$125,$B2512))</f>
        <v/>
      </c>
      <c r="J2512" s="19" t="str">
        <f>IF($S2512="","",INDEX(Skjermingsrenter!$B$6:$B$35,$C2512))</f>
        <v/>
      </c>
      <c r="K2512" s="20" t="str">
        <f t="shared" si="313"/>
        <v/>
      </c>
      <c r="L2512" s="21" t="str">
        <f>IF($S2512="","",IF($G2512&lt;YEAR($F2512),0,$H2512*SUMIFS(Utbytter!$D$6:$D$1005,Utbytter!$A$6:$A$1005,$E2512,Utbytter!$B$6:$B$1005,"&gt;="&amp;$K2512,Utbytter!$B$6:$B$1005,"&lt;="&amp;DATE($G2512,12,31))))</f>
        <v/>
      </c>
      <c r="M2512" s="21" t="str">
        <f t="shared" si="319"/>
        <v/>
      </c>
      <c r="N2512" s="21" t="str">
        <f t="shared" si="314"/>
        <v/>
      </c>
      <c r="O2512" s="21" t="str">
        <f t="shared" si="315"/>
        <v/>
      </c>
      <c r="P2512" s="21" t="str">
        <f t="shared" si="316"/>
        <v/>
      </c>
      <c r="Q2512" s="21" t="str">
        <f t="shared" si="317"/>
        <v/>
      </c>
      <c r="R2512" s="21" t="str">
        <f t="shared" si="318"/>
        <v/>
      </c>
      <c r="S2512" s="7" t="str">
        <f>IF(ROW()-5&lt;=Kontroll!$B$8,1,"")</f>
        <v/>
      </c>
    </row>
    <row r="2513" spans="1:19" x14ac:dyDescent="0.2">
      <c r="A2513" s="7" t="str">
        <f t="shared" si="312"/>
        <v/>
      </c>
      <c r="B2513" s="7" t="str">
        <f>IF($S2513="","",INT(($A2513-1)/Kontroll!$B$6)+1)</f>
        <v/>
      </c>
      <c r="C2513" s="7" t="str">
        <f>IF($S2513="","",MOD($A2513-1,Kontroll!$B$6)+1)</f>
        <v/>
      </c>
      <c r="D2513" s="15" t="str">
        <f>IF($S2513="","",INDEX(Transjer!$A$6:$A$125,$B2513))</f>
        <v/>
      </c>
      <c r="E2513" s="15" t="str">
        <f>IF($S2513="","",INDEX(Transjer!$B$6:$B$125,$B2513))</f>
        <v/>
      </c>
      <c r="F2513" s="16" t="str">
        <f>IF($S2513="","",INDEX(Transjer!$C$6:$C$125,$B2513))</f>
        <v/>
      </c>
      <c r="G2513" s="17" t="str">
        <f>IF($S2513="","",INDEX(Skjermingsrenter!$A$6:$A$35,$C2513))</f>
        <v/>
      </c>
      <c r="H2513" s="18" t="str">
        <f>IF($S2513="","",INDEX(Transjer!$D$6:$D$125,$B2513))</f>
        <v/>
      </c>
      <c r="I2513" s="18" t="str">
        <f>IF($S2513="","",INDEX(Transjer!$E$6:$E$125,$B2513))</f>
        <v/>
      </c>
      <c r="J2513" s="19" t="str">
        <f>IF($S2513="","",INDEX(Skjermingsrenter!$B$6:$B$35,$C2513))</f>
        <v/>
      </c>
      <c r="K2513" s="20" t="str">
        <f t="shared" si="313"/>
        <v/>
      </c>
      <c r="L2513" s="21" t="str">
        <f>IF($S2513="","",IF($G2513&lt;YEAR($F2513),0,$H2513*SUMIFS(Utbytter!$D$6:$D$1005,Utbytter!$A$6:$A$1005,$E2513,Utbytter!$B$6:$B$1005,"&gt;="&amp;$K2513,Utbytter!$B$6:$B$1005,"&lt;="&amp;DATE($G2513,12,31))))</f>
        <v/>
      </c>
      <c r="M2513" s="21" t="str">
        <f t="shared" si="319"/>
        <v/>
      </c>
      <c r="N2513" s="21" t="str">
        <f t="shared" si="314"/>
        <v/>
      </c>
      <c r="O2513" s="21" t="str">
        <f t="shared" si="315"/>
        <v/>
      </c>
      <c r="P2513" s="21" t="str">
        <f t="shared" si="316"/>
        <v/>
      </c>
      <c r="Q2513" s="21" t="str">
        <f t="shared" si="317"/>
        <v/>
      </c>
      <c r="R2513" s="21" t="str">
        <f t="shared" si="318"/>
        <v/>
      </c>
      <c r="S2513" s="7" t="str">
        <f>IF(ROW()-5&lt;=Kontroll!$B$8,1,"")</f>
        <v/>
      </c>
    </row>
    <row r="2514" spans="1:19" x14ac:dyDescent="0.2">
      <c r="A2514" s="7" t="str">
        <f t="shared" si="312"/>
        <v/>
      </c>
      <c r="B2514" s="7" t="str">
        <f>IF($S2514="","",INT(($A2514-1)/Kontroll!$B$6)+1)</f>
        <v/>
      </c>
      <c r="C2514" s="7" t="str">
        <f>IF($S2514="","",MOD($A2514-1,Kontroll!$B$6)+1)</f>
        <v/>
      </c>
      <c r="D2514" s="15" t="str">
        <f>IF($S2514="","",INDEX(Transjer!$A$6:$A$125,$B2514))</f>
        <v/>
      </c>
      <c r="E2514" s="15" t="str">
        <f>IF($S2514="","",INDEX(Transjer!$B$6:$B$125,$B2514))</f>
        <v/>
      </c>
      <c r="F2514" s="16" t="str">
        <f>IF($S2514="","",INDEX(Transjer!$C$6:$C$125,$B2514))</f>
        <v/>
      </c>
      <c r="G2514" s="17" t="str">
        <f>IF($S2514="","",INDEX(Skjermingsrenter!$A$6:$A$35,$C2514))</f>
        <v/>
      </c>
      <c r="H2514" s="18" t="str">
        <f>IF($S2514="","",INDEX(Transjer!$D$6:$D$125,$B2514))</f>
        <v/>
      </c>
      <c r="I2514" s="18" t="str">
        <f>IF($S2514="","",INDEX(Transjer!$E$6:$E$125,$B2514))</f>
        <v/>
      </c>
      <c r="J2514" s="19" t="str">
        <f>IF($S2514="","",INDEX(Skjermingsrenter!$B$6:$B$35,$C2514))</f>
        <v/>
      </c>
      <c r="K2514" s="20" t="str">
        <f t="shared" si="313"/>
        <v/>
      </c>
      <c r="L2514" s="21" t="str">
        <f>IF($S2514="","",IF($G2514&lt;YEAR($F2514),0,$H2514*SUMIFS(Utbytter!$D$6:$D$1005,Utbytter!$A$6:$A$1005,$E2514,Utbytter!$B$6:$B$1005,"&gt;="&amp;$K2514,Utbytter!$B$6:$B$1005,"&lt;="&amp;DATE($G2514,12,31))))</f>
        <v/>
      </c>
      <c r="M2514" s="21" t="str">
        <f t="shared" si="319"/>
        <v/>
      </c>
      <c r="N2514" s="21" t="str">
        <f t="shared" si="314"/>
        <v/>
      </c>
      <c r="O2514" s="21" t="str">
        <f t="shared" si="315"/>
        <v/>
      </c>
      <c r="P2514" s="21" t="str">
        <f t="shared" si="316"/>
        <v/>
      </c>
      <c r="Q2514" s="21" t="str">
        <f t="shared" si="317"/>
        <v/>
      </c>
      <c r="R2514" s="21" t="str">
        <f t="shared" si="318"/>
        <v/>
      </c>
      <c r="S2514" s="7" t="str">
        <f>IF(ROW()-5&lt;=Kontroll!$B$8,1,"")</f>
        <v/>
      </c>
    </row>
    <row r="2515" spans="1:19" x14ac:dyDescent="0.2">
      <c r="A2515" s="7" t="str">
        <f t="shared" si="312"/>
        <v/>
      </c>
      <c r="B2515" s="7" t="str">
        <f>IF($S2515="","",INT(($A2515-1)/Kontroll!$B$6)+1)</f>
        <v/>
      </c>
      <c r="C2515" s="7" t="str">
        <f>IF($S2515="","",MOD($A2515-1,Kontroll!$B$6)+1)</f>
        <v/>
      </c>
      <c r="D2515" s="15" t="str">
        <f>IF($S2515="","",INDEX(Transjer!$A$6:$A$125,$B2515))</f>
        <v/>
      </c>
      <c r="E2515" s="15" t="str">
        <f>IF($S2515="","",INDEX(Transjer!$B$6:$B$125,$B2515))</f>
        <v/>
      </c>
      <c r="F2515" s="16" t="str">
        <f>IF($S2515="","",INDEX(Transjer!$C$6:$C$125,$B2515))</f>
        <v/>
      </c>
      <c r="G2515" s="17" t="str">
        <f>IF($S2515="","",INDEX(Skjermingsrenter!$A$6:$A$35,$C2515))</f>
        <v/>
      </c>
      <c r="H2515" s="18" t="str">
        <f>IF($S2515="","",INDEX(Transjer!$D$6:$D$125,$B2515))</f>
        <v/>
      </c>
      <c r="I2515" s="18" t="str">
        <f>IF($S2515="","",INDEX(Transjer!$E$6:$E$125,$B2515))</f>
        <v/>
      </c>
      <c r="J2515" s="19" t="str">
        <f>IF($S2515="","",INDEX(Skjermingsrenter!$B$6:$B$35,$C2515))</f>
        <v/>
      </c>
      <c r="K2515" s="20" t="str">
        <f t="shared" si="313"/>
        <v/>
      </c>
      <c r="L2515" s="21" t="str">
        <f>IF($S2515="","",IF($G2515&lt;YEAR($F2515),0,$H2515*SUMIFS(Utbytter!$D$6:$D$1005,Utbytter!$A$6:$A$1005,$E2515,Utbytter!$B$6:$B$1005,"&gt;="&amp;$K2515,Utbytter!$B$6:$B$1005,"&lt;="&amp;DATE($G2515,12,31))))</f>
        <v/>
      </c>
      <c r="M2515" s="21" t="str">
        <f t="shared" si="319"/>
        <v/>
      </c>
      <c r="N2515" s="21" t="str">
        <f t="shared" si="314"/>
        <v/>
      </c>
      <c r="O2515" s="21" t="str">
        <f t="shared" si="315"/>
        <v/>
      </c>
      <c r="P2515" s="21" t="str">
        <f t="shared" si="316"/>
        <v/>
      </c>
      <c r="Q2515" s="21" t="str">
        <f t="shared" si="317"/>
        <v/>
      </c>
      <c r="R2515" s="21" t="str">
        <f t="shared" si="318"/>
        <v/>
      </c>
      <c r="S2515" s="7" t="str">
        <f>IF(ROW()-5&lt;=Kontroll!$B$8,1,"")</f>
        <v/>
      </c>
    </row>
    <row r="2516" spans="1:19" x14ac:dyDescent="0.2">
      <c r="A2516" s="7" t="str">
        <f t="shared" si="312"/>
        <v/>
      </c>
      <c r="B2516" s="7" t="str">
        <f>IF($S2516="","",INT(($A2516-1)/Kontroll!$B$6)+1)</f>
        <v/>
      </c>
      <c r="C2516" s="7" t="str">
        <f>IF($S2516="","",MOD($A2516-1,Kontroll!$B$6)+1)</f>
        <v/>
      </c>
      <c r="D2516" s="15" t="str">
        <f>IF($S2516="","",INDEX(Transjer!$A$6:$A$125,$B2516))</f>
        <v/>
      </c>
      <c r="E2516" s="15" t="str">
        <f>IF($S2516="","",INDEX(Transjer!$B$6:$B$125,$B2516))</f>
        <v/>
      </c>
      <c r="F2516" s="16" t="str">
        <f>IF($S2516="","",INDEX(Transjer!$C$6:$C$125,$B2516))</f>
        <v/>
      </c>
      <c r="G2516" s="17" t="str">
        <f>IF($S2516="","",INDEX(Skjermingsrenter!$A$6:$A$35,$C2516))</f>
        <v/>
      </c>
      <c r="H2516" s="18" t="str">
        <f>IF($S2516="","",INDEX(Transjer!$D$6:$D$125,$B2516))</f>
        <v/>
      </c>
      <c r="I2516" s="18" t="str">
        <f>IF($S2516="","",INDEX(Transjer!$E$6:$E$125,$B2516))</f>
        <v/>
      </c>
      <c r="J2516" s="19" t="str">
        <f>IF($S2516="","",INDEX(Skjermingsrenter!$B$6:$B$35,$C2516))</f>
        <v/>
      </c>
      <c r="K2516" s="20" t="str">
        <f t="shared" si="313"/>
        <v/>
      </c>
      <c r="L2516" s="21" t="str">
        <f>IF($S2516="","",IF($G2516&lt;YEAR($F2516),0,$H2516*SUMIFS(Utbytter!$D$6:$D$1005,Utbytter!$A$6:$A$1005,$E2516,Utbytter!$B$6:$B$1005,"&gt;="&amp;$K2516,Utbytter!$B$6:$B$1005,"&lt;="&amp;DATE($G2516,12,31))))</f>
        <v/>
      </c>
      <c r="M2516" s="21" t="str">
        <f t="shared" si="319"/>
        <v/>
      </c>
      <c r="N2516" s="21" t="str">
        <f t="shared" si="314"/>
        <v/>
      </c>
      <c r="O2516" s="21" t="str">
        <f t="shared" si="315"/>
        <v/>
      </c>
      <c r="P2516" s="21" t="str">
        <f t="shared" si="316"/>
        <v/>
      </c>
      <c r="Q2516" s="21" t="str">
        <f t="shared" si="317"/>
        <v/>
      </c>
      <c r="R2516" s="21" t="str">
        <f t="shared" si="318"/>
        <v/>
      </c>
      <c r="S2516" s="7" t="str">
        <f>IF(ROW()-5&lt;=Kontroll!$B$8,1,"")</f>
        <v/>
      </c>
    </row>
    <row r="2517" spans="1:19" x14ac:dyDescent="0.2">
      <c r="A2517" s="7" t="str">
        <f t="shared" si="312"/>
        <v/>
      </c>
      <c r="B2517" s="7" t="str">
        <f>IF($S2517="","",INT(($A2517-1)/Kontroll!$B$6)+1)</f>
        <v/>
      </c>
      <c r="C2517" s="7" t="str">
        <f>IF($S2517="","",MOD($A2517-1,Kontroll!$B$6)+1)</f>
        <v/>
      </c>
      <c r="D2517" s="15" t="str">
        <f>IF($S2517="","",INDEX(Transjer!$A$6:$A$125,$B2517))</f>
        <v/>
      </c>
      <c r="E2517" s="15" t="str">
        <f>IF($S2517="","",INDEX(Transjer!$B$6:$B$125,$B2517))</f>
        <v/>
      </c>
      <c r="F2517" s="16" t="str">
        <f>IF($S2517="","",INDEX(Transjer!$C$6:$C$125,$B2517))</f>
        <v/>
      </c>
      <c r="G2517" s="17" t="str">
        <f>IF($S2517="","",INDEX(Skjermingsrenter!$A$6:$A$35,$C2517))</f>
        <v/>
      </c>
      <c r="H2517" s="18" t="str">
        <f>IF($S2517="","",INDEX(Transjer!$D$6:$D$125,$B2517))</f>
        <v/>
      </c>
      <c r="I2517" s="18" t="str">
        <f>IF($S2517="","",INDEX(Transjer!$E$6:$E$125,$B2517))</f>
        <v/>
      </c>
      <c r="J2517" s="19" t="str">
        <f>IF($S2517="","",INDEX(Skjermingsrenter!$B$6:$B$35,$C2517))</f>
        <v/>
      </c>
      <c r="K2517" s="20" t="str">
        <f t="shared" si="313"/>
        <v/>
      </c>
      <c r="L2517" s="21" t="str">
        <f>IF($S2517="","",IF($G2517&lt;YEAR($F2517),0,$H2517*SUMIFS(Utbytter!$D$6:$D$1005,Utbytter!$A$6:$A$1005,$E2517,Utbytter!$B$6:$B$1005,"&gt;="&amp;$K2517,Utbytter!$B$6:$B$1005,"&lt;="&amp;DATE($G2517,12,31))))</f>
        <v/>
      </c>
      <c r="M2517" s="21" t="str">
        <f t="shared" si="319"/>
        <v/>
      </c>
      <c r="N2517" s="21" t="str">
        <f t="shared" si="314"/>
        <v/>
      </c>
      <c r="O2517" s="21" t="str">
        <f t="shared" si="315"/>
        <v/>
      </c>
      <c r="P2517" s="21" t="str">
        <f t="shared" si="316"/>
        <v/>
      </c>
      <c r="Q2517" s="21" t="str">
        <f t="shared" si="317"/>
        <v/>
      </c>
      <c r="R2517" s="21" t="str">
        <f t="shared" si="318"/>
        <v/>
      </c>
      <c r="S2517" s="7" t="str">
        <f>IF(ROW()-5&lt;=Kontroll!$B$8,1,"")</f>
        <v/>
      </c>
    </row>
    <row r="2518" spans="1:19" x14ac:dyDescent="0.2">
      <c r="A2518" s="7" t="str">
        <f t="shared" si="312"/>
        <v/>
      </c>
      <c r="B2518" s="7" t="str">
        <f>IF($S2518="","",INT(($A2518-1)/Kontroll!$B$6)+1)</f>
        <v/>
      </c>
      <c r="C2518" s="7" t="str">
        <f>IF($S2518="","",MOD($A2518-1,Kontroll!$B$6)+1)</f>
        <v/>
      </c>
      <c r="D2518" s="15" t="str">
        <f>IF($S2518="","",INDEX(Transjer!$A$6:$A$125,$B2518))</f>
        <v/>
      </c>
      <c r="E2518" s="15" t="str">
        <f>IF($S2518="","",INDEX(Transjer!$B$6:$B$125,$B2518))</f>
        <v/>
      </c>
      <c r="F2518" s="16" t="str">
        <f>IF($S2518="","",INDEX(Transjer!$C$6:$C$125,$B2518))</f>
        <v/>
      </c>
      <c r="G2518" s="17" t="str">
        <f>IF($S2518="","",INDEX(Skjermingsrenter!$A$6:$A$35,$C2518))</f>
        <v/>
      </c>
      <c r="H2518" s="18" t="str">
        <f>IF($S2518="","",INDEX(Transjer!$D$6:$D$125,$B2518))</f>
        <v/>
      </c>
      <c r="I2518" s="18" t="str">
        <f>IF($S2518="","",INDEX(Transjer!$E$6:$E$125,$B2518))</f>
        <v/>
      </c>
      <c r="J2518" s="19" t="str">
        <f>IF($S2518="","",INDEX(Skjermingsrenter!$B$6:$B$35,$C2518))</f>
        <v/>
      </c>
      <c r="K2518" s="20" t="str">
        <f t="shared" si="313"/>
        <v/>
      </c>
      <c r="L2518" s="21" t="str">
        <f>IF($S2518="","",IF($G2518&lt;YEAR($F2518),0,$H2518*SUMIFS(Utbytter!$D$6:$D$1005,Utbytter!$A$6:$A$1005,$E2518,Utbytter!$B$6:$B$1005,"&gt;="&amp;$K2518,Utbytter!$B$6:$B$1005,"&lt;="&amp;DATE($G2518,12,31))))</f>
        <v/>
      </c>
      <c r="M2518" s="21" t="str">
        <f t="shared" si="319"/>
        <v/>
      </c>
      <c r="N2518" s="21" t="str">
        <f t="shared" si="314"/>
        <v/>
      </c>
      <c r="O2518" s="21" t="str">
        <f t="shared" si="315"/>
        <v/>
      </c>
      <c r="P2518" s="21" t="str">
        <f t="shared" si="316"/>
        <v/>
      </c>
      <c r="Q2518" s="21" t="str">
        <f t="shared" si="317"/>
        <v/>
      </c>
      <c r="R2518" s="21" t="str">
        <f t="shared" si="318"/>
        <v/>
      </c>
      <c r="S2518" s="7" t="str">
        <f>IF(ROW()-5&lt;=Kontroll!$B$8,1,"")</f>
        <v/>
      </c>
    </row>
    <row r="2519" spans="1:19" x14ac:dyDescent="0.2">
      <c r="A2519" s="7" t="str">
        <f t="shared" si="312"/>
        <v/>
      </c>
      <c r="B2519" s="7" t="str">
        <f>IF($S2519="","",INT(($A2519-1)/Kontroll!$B$6)+1)</f>
        <v/>
      </c>
      <c r="C2519" s="7" t="str">
        <f>IF($S2519="","",MOD($A2519-1,Kontroll!$B$6)+1)</f>
        <v/>
      </c>
      <c r="D2519" s="15" t="str">
        <f>IF($S2519="","",INDEX(Transjer!$A$6:$A$125,$B2519))</f>
        <v/>
      </c>
      <c r="E2519" s="15" t="str">
        <f>IF($S2519="","",INDEX(Transjer!$B$6:$B$125,$B2519))</f>
        <v/>
      </c>
      <c r="F2519" s="16" t="str">
        <f>IF($S2519="","",INDEX(Transjer!$C$6:$C$125,$B2519))</f>
        <v/>
      </c>
      <c r="G2519" s="17" t="str">
        <f>IF($S2519="","",INDEX(Skjermingsrenter!$A$6:$A$35,$C2519))</f>
        <v/>
      </c>
      <c r="H2519" s="18" t="str">
        <f>IF($S2519="","",INDEX(Transjer!$D$6:$D$125,$B2519))</f>
        <v/>
      </c>
      <c r="I2519" s="18" t="str">
        <f>IF($S2519="","",INDEX(Transjer!$E$6:$E$125,$B2519))</f>
        <v/>
      </c>
      <c r="J2519" s="19" t="str">
        <f>IF($S2519="","",INDEX(Skjermingsrenter!$B$6:$B$35,$C2519))</f>
        <v/>
      </c>
      <c r="K2519" s="20" t="str">
        <f t="shared" si="313"/>
        <v/>
      </c>
      <c r="L2519" s="21" t="str">
        <f>IF($S2519="","",IF($G2519&lt;YEAR($F2519),0,$H2519*SUMIFS(Utbytter!$D$6:$D$1005,Utbytter!$A$6:$A$1005,$E2519,Utbytter!$B$6:$B$1005,"&gt;="&amp;$K2519,Utbytter!$B$6:$B$1005,"&lt;="&amp;DATE($G2519,12,31))))</f>
        <v/>
      </c>
      <c r="M2519" s="21" t="str">
        <f t="shared" si="319"/>
        <v/>
      </c>
      <c r="N2519" s="21" t="str">
        <f t="shared" si="314"/>
        <v/>
      </c>
      <c r="O2519" s="21" t="str">
        <f t="shared" si="315"/>
        <v/>
      </c>
      <c r="P2519" s="21" t="str">
        <f t="shared" si="316"/>
        <v/>
      </c>
      <c r="Q2519" s="21" t="str">
        <f t="shared" si="317"/>
        <v/>
      </c>
      <c r="R2519" s="21" t="str">
        <f t="shared" si="318"/>
        <v/>
      </c>
      <c r="S2519" s="7" t="str">
        <f>IF(ROW()-5&lt;=Kontroll!$B$8,1,"")</f>
        <v/>
      </c>
    </row>
    <row r="2520" spans="1:19" x14ac:dyDescent="0.2">
      <c r="A2520" s="7" t="str">
        <f t="shared" si="312"/>
        <v/>
      </c>
      <c r="B2520" s="7" t="str">
        <f>IF($S2520="","",INT(($A2520-1)/Kontroll!$B$6)+1)</f>
        <v/>
      </c>
      <c r="C2520" s="7" t="str">
        <f>IF($S2520="","",MOD($A2520-1,Kontroll!$B$6)+1)</f>
        <v/>
      </c>
      <c r="D2520" s="15" t="str">
        <f>IF($S2520="","",INDEX(Transjer!$A$6:$A$125,$B2520))</f>
        <v/>
      </c>
      <c r="E2520" s="15" t="str">
        <f>IF($S2520="","",INDEX(Transjer!$B$6:$B$125,$B2520))</f>
        <v/>
      </c>
      <c r="F2520" s="16" t="str">
        <f>IF($S2520="","",INDEX(Transjer!$C$6:$C$125,$B2520))</f>
        <v/>
      </c>
      <c r="G2520" s="17" t="str">
        <f>IF($S2520="","",INDEX(Skjermingsrenter!$A$6:$A$35,$C2520))</f>
        <v/>
      </c>
      <c r="H2520" s="18" t="str">
        <f>IF($S2520="","",INDEX(Transjer!$D$6:$D$125,$B2520))</f>
        <v/>
      </c>
      <c r="I2520" s="18" t="str">
        <f>IF($S2520="","",INDEX(Transjer!$E$6:$E$125,$B2520))</f>
        <v/>
      </c>
      <c r="J2520" s="19" t="str">
        <f>IF($S2520="","",INDEX(Skjermingsrenter!$B$6:$B$35,$C2520))</f>
        <v/>
      </c>
      <c r="K2520" s="20" t="str">
        <f t="shared" si="313"/>
        <v/>
      </c>
      <c r="L2520" s="21" t="str">
        <f>IF($S2520="","",IF($G2520&lt;YEAR($F2520),0,$H2520*SUMIFS(Utbytter!$D$6:$D$1005,Utbytter!$A$6:$A$1005,$E2520,Utbytter!$B$6:$B$1005,"&gt;="&amp;$K2520,Utbytter!$B$6:$B$1005,"&lt;="&amp;DATE($G2520,12,31))))</f>
        <v/>
      </c>
      <c r="M2520" s="21" t="str">
        <f t="shared" si="319"/>
        <v/>
      </c>
      <c r="N2520" s="21" t="str">
        <f t="shared" si="314"/>
        <v/>
      </c>
      <c r="O2520" s="21" t="str">
        <f t="shared" si="315"/>
        <v/>
      </c>
      <c r="P2520" s="21" t="str">
        <f t="shared" si="316"/>
        <v/>
      </c>
      <c r="Q2520" s="21" t="str">
        <f t="shared" si="317"/>
        <v/>
      </c>
      <c r="R2520" s="21" t="str">
        <f t="shared" si="318"/>
        <v/>
      </c>
      <c r="S2520" s="7" t="str">
        <f>IF(ROW()-5&lt;=Kontroll!$B$8,1,"")</f>
        <v/>
      </c>
    </row>
    <row r="2521" spans="1:19" x14ac:dyDescent="0.2">
      <c r="A2521" s="7" t="str">
        <f t="shared" si="312"/>
        <v/>
      </c>
      <c r="B2521" s="7" t="str">
        <f>IF($S2521="","",INT(($A2521-1)/Kontroll!$B$6)+1)</f>
        <v/>
      </c>
      <c r="C2521" s="7" t="str">
        <f>IF($S2521="","",MOD($A2521-1,Kontroll!$B$6)+1)</f>
        <v/>
      </c>
      <c r="D2521" s="15" t="str">
        <f>IF($S2521="","",INDEX(Transjer!$A$6:$A$125,$B2521))</f>
        <v/>
      </c>
      <c r="E2521" s="15" t="str">
        <f>IF($S2521="","",INDEX(Transjer!$B$6:$B$125,$B2521))</f>
        <v/>
      </c>
      <c r="F2521" s="16" t="str">
        <f>IF($S2521="","",INDEX(Transjer!$C$6:$C$125,$B2521))</f>
        <v/>
      </c>
      <c r="G2521" s="17" t="str">
        <f>IF($S2521="","",INDEX(Skjermingsrenter!$A$6:$A$35,$C2521))</f>
        <v/>
      </c>
      <c r="H2521" s="18" t="str">
        <f>IF($S2521="","",INDEX(Transjer!$D$6:$D$125,$B2521))</f>
        <v/>
      </c>
      <c r="I2521" s="18" t="str">
        <f>IF($S2521="","",INDEX(Transjer!$E$6:$E$125,$B2521))</f>
        <v/>
      </c>
      <c r="J2521" s="19" t="str">
        <f>IF($S2521="","",INDEX(Skjermingsrenter!$B$6:$B$35,$C2521))</f>
        <v/>
      </c>
      <c r="K2521" s="20" t="str">
        <f t="shared" si="313"/>
        <v/>
      </c>
      <c r="L2521" s="21" t="str">
        <f>IF($S2521="","",IF($G2521&lt;YEAR($F2521),0,$H2521*SUMIFS(Utbytter!$D$6:$D$1005,Utbytter!$A$6:$A$1005,$E2521,Utbytter!$B$6:$B$1005,"&gt;="&amp;$K2521,Utbytter!$B$6:$B$1005,"&lt;="&amp;DATE($G2521,12,31))))</f>
        <v/>
      </c>
      <c r="M2521" s="21" t="str">
        <f t="shared" si="319"/>
        <v/>
      </c>
      <c r="N2521" s="21" t="str">
        <f t="shared" si="314"/>
        <v/>
      </c>
      <c r="O2521" s="21" t="str">
        <f t="shared" si="315"/>
        <v/>
      </c>
      <c r="P2521" s="21" t="str">
        <f t="shared" si="316"/>
        <v/>
      </c>
      <c r="Q2521" s="21" t="str">
        <f t="shared" si="317"/>
        <v/>
      </c>
      <c r="R2521" s="21" t="str">
        <f t="shared" si="318"/>
        <v/>
      </c>
      <c r="S2521" s="7" t="str">
        <f>IF(ROW()-5&lt;=Kontroll!$B$8,1,"")</f>
        <v/>
      </c>
    </row>
    <row r="2522" spans="1:19" x14ac:dyDescent="0.2">
      <c r="A2522" s="7" t="str">
        <f t="shared" si="312"/>
        <v/>
      </c>
      <c r="B2522" s="7" t="str">
        <f>IF($S2522="","",INT(($A2522-1)/Kontroll!$B$6)+1)</f>
        <v/>
      </c>
      <c r="C2522" s="7" t="str">
        <f>IF($S2522="","",MOD($A2522-1,Kontroll!$B$6)+1)</f>
        <v/>
      </c>
      <c r="D2522" s="15" t="str">
        <f>IF($S2522="","",INDEX(Transjer!$A$6:$A$125,$B2522))</f>
        <v/>
      </c>
      <c r="E2522" s="15" t="str">
        <f>IF($S2522="","",INDEX(Transjer!$B$6:$B$125,$B2522))</f>
        <v/>
      </c>
      <c r="F2522" s="16" t="str">
        <f>IF($S2522="","",INDEX(Transjer!$C$6:$C$125,$B2522))</f>
        <v/>
      </c>
      <c r="G2522" s="17" t="str">
        <f>IF($S2522="","",INDEX(Skjermingsrenter!$A$6:$A$35,$C2522))</f>
        <v/>
      </c>
      <c r="H2522" s="18" t="str">
        <f>IF($S2522="","",INDEX(Transjer!$D$6:$D$125,$B2522))</f>
        <v/>
      </c>
      <c r="I2522" s="18" t="str">
        <f>IF($S2522="","",INDEX(Transjer!$E$6:$E$125,$B2522))</f>
        <v/>
      </c>
      <c r="J2522" s="19" t="str">
        <f>IF($S2522="","",INDEX(Skjermingsrenter!$B$6:$B$35,$C2522))</f>
        <v/>
      </c>
      <c r="K2522" s="20" t="str">
        <f t="shared" si="313"/>
        <v/>
      </c>
      <c r="L2522" s="21" t="str">
        <f>IF($S2522="","",IF($G2522&lt;YEAR($F2522),0,$H2522*SUMIFS(Utbytter!$D$6:$D$1005,Utbytter!$A$6:$A$1005,$E2522,Utbytter!$B$6:$B$1005,"&gt;="&amp;$K2522,Utbytter!$B$6:$B$1005,"&lt;="&amp;DATE($G2522,12,31))))</f>
        <v/>
      </c>
      <c r="M2522" s="21" t="str">
        <f t="shared" si="319"/>
        <v/>
      </c>
      <c r="N2522" s="21" t="str">
        <f t="shared" si="314"/>
        <v/>
      </c>
      <c r="O2522" s="21" t="str">
        <f t="shared" si="315"/>
        <v/>
      </c>
      <c r="P2522" s="21" t="str">
        <f t="shared" si="316"/>
        <v/>
      </c>
      <c r="Q2522" s="21" t="str">
        <f t="shared" si="317"/>
        <v/>
      </c>
      <c r="R2522" s="21" t="str">
        <f t="shared" si="318"/>
        <v/>
      </c>
      <c r="S2522" s="7" t="str">
        <f>IF(ROW()-5&lt;=Kontroll!$B$8,1,"")</f>
        <v/>
      </c>
    </row>
    <row r="2523" spans="1:19" x14ac:dyDescent="0.2">
      <c r="A2523" s="7" t="str">
        <f t="shared" si="312"/>
        <v/>
      </c>
      <c r="B2523" s="7" t="str">
        <f>IF($S2523="","",INT(($A2523-1)/Kontroll!$B$6)+1)</f>
        <v/>
      </c>
      <c r="C2523" s="7" t="str">
        <f>IF($S2523="","",MOD($A2523-1,Kontroll!$B$6)+1)</f>
        <v/>
      </c>
      <c r="D2523" s="15" t="str">
        <f>IF($S2523="","",INDEX(Transjer!$A$6:$A$125,$B2523))</f>
        <v/>
      </c>
      <c r="E2523" s="15" t="str">
        <f>IF($S2523="","",INDEX(Transjer!$B$6:$B$125,$B2523))</f>
        <v/>
      </c>
      <c r="F2523" s="16" t="str">
        <f>IF($S2523="","",INDEX(Transjer!$C$6:$C$125,$B2523))</f>
        <v/>
      </c>
      <c r="G2523" s="17" t="str">
        <f>IF($S2523="","",INDEX(Skjermingsrenter!$A$6:$A$35,$C2523))</f>
        <v/>
      </c>
      <c r="H2523" s="18" t="str">
        <f>IF($S2523="","",INDEX(Transjer!$D$6:$D$125,$B2523))</f>
        <v/>
      </c>
      <c r="I2523" s="18" t="str">
        <f>IF($S2523="","",INDEX(Transjer!$E$6:$E$125,$B2523))</f>
        <v/>
      </c>
      <c r="J2523" s="19" t="str">
        <f>IF($S2523="","",INDEX(Skjermingsrenter!$B$6:$B$35,$C2523))</f>
        <v/>
      </c>
      <c r="K2523" s="20" t="str">
        <f t="shared" si="313"/>
        <v/>
      </c>
      <c r="L2523" s="21" t="str">
        <f>IF($S2523="","",IF($G2523&lt;YEAR($F2523),0,$H2523*SUMIFS(Utbytter!$D$6:$D$1005,Utbytter!$A$6:$A$1005,$E2523,Utbytter!$B$6:$B$1005,"&gt;="&amp;$K2523,Utbytter!$B$6:$B$1005,"&lt;="&amp;DATE($G2523,12,31))))</f>
        <v/>
      </c>
      <c r="M2523" s="21" t="str">
        <f t="shared" si="319"/>
        <v/>
      </c>
      <c r="N2523" s="21" t="str">
        <f t="shared" si="314"/>
        <v/>
      </c>
      <c r="O2523" s="21" t="str">
        <f t="shared" si="315"/>
        <v/>
      </c>
      <c r="P2523" s="21" t="str">
        <f t="shared" si="316"/>
        <v/>
      </c>
      <c r="Q2523" s="21" t="str">
        <f t="shared" si="317"/>
        <v/>
      </c>
      <c r="R2523" s="21" t="str">
        <f t="shared" si="318"/>
        <v/>
      </c>
      <c r="S2523" s="7" t="str">
        <f>IF(ROW()-5&lt;=Kontroll!$B$8,1,"")</f>
        <v/>
      </c>
    </row>
    <row r="2524" spans="1:19" x14ac:dyDescent="0.2">
      <c r="A2524" s="7" t="str">
        <f t="shared" si="312"/>
        <v/>
      </c>
      <c r="B2524" s="7" t="str">
        <f>IF($S2524="","",INT(($A2524-1)/Kontroll!$B$6)+1)</f>
        <v/>
      </c>
      <c r="C2524" s="7" t="str">
        <f>IF($S2524="","",MOD($A2524-1,Kontroll!$B$6)+1)</f>
        <v/>
      </c>
      <c r="D2524" s="15" t="str">
        <f>IF($S2524="","",INDEX(Transjer!$A$6:$A$125,$B2524))</f>
        <v/>
      </c>
      <c r="E2524" s="15" t="str">
        <f>IF($S2524="","",INDEX(Transjer!$B$6:$B$125,$B2524))</f>
        <v/>
      </c>
      <c r="F2524" s="16" t="str">
        <f>IF($S2524="","",INDEX(Transjer!$C$6:$C$125,$B2524))</f>
        <v/>
      </c>
      <c r="G2524" s="17" t="str">
        <f>IF($S2524="","",INDEX(Skjermingsrenter!$A$6:$A$35,$C2524))</f>
        <v/>
      </c>
      <c r="H2524" s="18" t="str">
        <f>IF($S2524="","",INDEX(Transjer!$D$6:$D$125,$B2524))</f>
        <v/>
      </c>
      <c r="I2524" s="18" t="str">
        <f>IF($S2524="","",INDEX(Transjer!$E$6:$E$125,$B2524))</f>
        <v/>
      </c>
      <c r="J2524" s="19" t="str">
        <f>IF($S2524="","",INDEX(Skjermingsrenter!$B$6:$B$35,$C2524))</f>
        <v/>
      </c>
      <c r="K2524" s="20" t="str">
        <f t="shared" si="313"/>
        <v/>
      </c>
      <c r="L2524" s="21" t="str">
        <f>IF($S2524="","",IF($G2524&lt;YEAR($F2524),0,$H2524*SUMIFS(Utbytter!$D$6:$D$1005,Utbytter!$A$6:$A$1005,$E2524,Utbytter!$B$6:$B$1005,"&gt;="&amp;$K2524,Utbytter!$B$6:$B$1005,"&lt;="&amp;DATE($G2524,12,31))))</f>
        <v/>
      </c>
      <c r="M2524" s="21" t="str">
        <f t="shared" si="319"/>
        <v/>
      </c>
      <c r="N2524" s="21" t="str">
        <f t="shared" si="314"/>
        <v/>
      </c>
      <c r="O2524" s="21" t="str">
        <f t="shared" si="315"/>
        <v/>
      </c>
      <c r="P2524" s="21" t="str">
        <f t="shared" si="316"/>
        <v/>
      </c>
      <c r="Q2524" s="21" t="str">
        <f t="shared" si="317"/>
        <v/>
      </c>
      <c r="R2524" s="21" t="str">
        <f t="shared" si="318"/>
        <v/>
      </c>
      <c r="S2524" s="7" t="str">
        <f>IF(ROW()-5&lt;=Kontroll!$B$8,1,"")</f>
        <v/>
      </c>
    </row>
    <row r="2525" spans="1:19" x14ac:dyDescent="0.2">
      <c r="A2525" s="7" t="str">
        <f t="shared" si="312"/>
        <v/>
      </c>
      <c r="B2525" s="7" t="str">
        <f>IF($S2525="","",INT(($A2525-1)/Kontroll!$B$6)+1)</f>
        <v/>
      </c>
      <c r="C2525" s="7" t="str">
        <f>IF($S2525="","",MOD($A2525-1,Kontroll!$B$6)+1)</f>
        <v/>
      </c>
      <c r="D2525" s="15" t="str">
        <f>IF($S2525="","",INDEX(Transjer!$A$6:$A$125,$B2525))</f>
        <v/>
      </c>
      <c r="E2525" s="15" t="str">
        <f>IF($S2525="","",INDEX(Transjer!$B$6:$B$125,$B2525))</f>
        <v/>
      </c>
      <c r="F2525" s="16" t="str">
        <f>IF($S2525="","",INDEX(Transjer!$C$6:$C$125,$B2525))</f>
        <v/>
      </c>
      <c r="G2525" s="17" t="str">
        <f>IF($S2525="","",INDEX(Skjermingsrenter!$A$6:$A$35,$C2525))</f>
        <v/>
      </c>
      <c r="H2525" s="18" t="str">
        <f>IF($S2525="","",INDEX(Transjer!$D$6:$D$125,$B2525))</f>
        <v/>
      </c>
      <c r="I2525" s="18" t="str">
        <f>IF($S2525="","",INDEX(Transjer!$E$6:$E$125,$B2525))</f>
        <v/>
      </c>
      <c r="J2525" s="19" t="str">
        <f>IF($S2525="","",INDEX(Skjermingsrenter!$B$6:$B$35,$C2525))</f>
        <v/>
      </c>
      <c r="K2525" s="20" t="str">
        <f t="shared" si="313"/>
        <v/>
      </c>
      <c r="L2525" s="21" t="str">
        <f>IF($S2525="","",IF($G2525&lt;YEAR($F2525),0,$H2525*SUMIFS(Utbytter!$D$6:$D$1005,Utbytter!$A$6:$A$1005,$E2525,Utbytter!$B$6:$B$1005,"&gt;="&amp;$K2525,Utbytter!$B$6:$B$1005,"&lt;="&amp;DATE($G2525,12,31))))</f>
        <v/>
      </c>
      <c r="M2525" s="21" t="str">
        <f t="shared" si="319"/>
        <v/>
      </c>
      <c r="N2525" s="21" t="str">
        <f t="shared" si="314"/>
        <v/>
      </c>
      <c r="O2525" s="21" t="str">
        <f t="shared" si="315"/>
        <v/>
      </c>
      <c r="P2525" s="21" t="str">
        <f t="shared" si="316"/>
        <v/>
      </c>
      <c r="Q2525" s="21" t="str">
        <f t="shared" si="317"/>
        <v/>
      </c>
      <c r="R2525" s="21" t="str">
        <f t="shared" si="318"/>
        <v/>
      </c>
      <c r="S2525" s="7" t="str">
        <f>IF(ROW()-5&lt;=Kontroll!$B$8,1,"")</f>
        <v/>
      </c>
    </row>
    <row r="2526" spans="1:19" x14ac:dyDescent="0.2">
      <c r="A2526" s="7" t="str">
        <f t="shared" si="312"/>
        <v/>
      </c>
      <c r="B2526" s="7" t="str">
        <f>IF($S2526="","",INT(($A2526-1)/Kontroll!$B$6)+1)</f>
        <v/>
      </c>
      <c r="C2526" s="7" t="str">
        <f>IF($S2526="","",MOD($A2526-1,Kontroll!$B$6)+1)</f>
        <v/>
      </c>
      <c r="D2526" s="15" t="str">
        <f>IF($S2526="","",INDEX(Transjer!$A$6:$A$125,$B2526))</f>
        <v/>
      </c>
      <c r="E2526" s="15" t="str">
        <f>IF($S2526="","",INDEX(Transjer!$B$6:$B$125,$B2526))</f>
        <v/>
      </c>
      <c r="F2526" s="16" t="str">
        <f>IF($S2526="","",INDEX(Transjer!$C$6:$C$125,$B2526))</f>
        <v/>
      </c>
      <c r="G2526" s="17" t="str">
        <f>IF($S2526="","",INDEX(Skjermingsrenter!$A$6:$A$35,$C2526))</f>
        <v/>
      </c>
      <c r="H2526" s="18" t="str">
        <f>IF($S2526="","",INDEX(Transjer!$D$6:$D$125,$B2526))</f>
        <v/>
      </c>
      <c r="I2526" s="18" t="str">
        <f>IF($S2526="","",INDEX(Transjer!$E$6:$E$125,$B2526))</f>
        <v/>
      </c>
      <c r="J2526" s="19" t="str">
        <f>IF($S2526="","",INDEX(Skjermingsrenter!$B$6:$B$35,$C2526))</f>
        <v/>
      </c>
      <c r="K2526" s="20" t="str">
        <f t="shared" si="313"/>
        <v/>
      </c>
      <c r="L2526" s="21" t="str">
        <f>IF($S2526="","",IF($G2526&lt;YEAR($F2526),0,$H2526*SUMIFS(Utbytter!$D$6:$D$1005,Utbytter!$A$6:$A$1005,$E2526,Utbytter!$B$6:$B$1005,"&gt;="&amp;$K2526,Utbytter!$B$6:$B$1005,"&lt;="&amp;DATE($G2526,12,31))))</f>
        <v/>
      </c>
      <c r="M2526" s="21" t="str">
        <f t="shared" si="319"/>
        <v/>
      </c>
      <c r="N2526" s="21" t="str">
        <f t="shared" si="314"/>
        <v/>
      </c>
      <c r="O2526" s="21" t="str">
        <f t="shared" si="315"/>
        <v/>
      </c>
      <c r="P2526" s="21" t="str">
        <f t="shared" si="316"/>
        <v/>
      </c>
      <c r="Q2526" s="21" t="str">
        <f t="shared" si="317"/>
        <v/>
      </c>
      <c r="R2526" s="21" t="str">
        <f t="shared" si="318"/>
        <v/>
      </c>
      <c r="S2526" s="7" t="str">
        <f>IF(ROW()-5&lt;=Kontroll!$B$8,1,"")</f>
        <v/>
      </c>
    </row>
    <row r="2527" spans="1:19" x14ac:dyDescent="0.2">
      <c r="A2527" s="7" t="str">
        <f t="shared" si="312"/>
        <v/>
      </c>
      <c r="B2527" s="7" t="str">
        <f>IF($S2527="","",INT(($A2527-1)/Kontroll!$B$6)+1)</f>
        <v/>
      </c>
      <c r="C2527" s="7" t="str">
        <f>IF($S2527="","",MOD($A2527-1,Kontroll!$B$6)+1)</f>
        <v/>
      </c>
      <c r="D2527" s="15" t="str">
        <f>IF($S2527="","",INDEX(Transjer!$A$6:$A$125,$B2527))</f>
        <v/>
      </c>
      <c r="E2527" s="15" t="str">
        <f>IF($S2527="","",INDEX(Transjer!$B$6:$B$125,$B2527))</f>
        <v/>
      </c>
      <c r="F2527" s="16" t="str">
        <f>IF($S2527="","",INDEX(Transjer!$C$6:$C$125,$B2527))</f>
        <v/>
      </c>
      <c r="G2527" s="17" t="str">
        <f>IF($S2527="","",INDEX(Skjermingsrenter!$A$6:$A$35,$C2527))</f>
        <v/>
      </c>
      <c r="H2527" s="18" t="str">
        <f>IF($S2527="","",INDEX(Transjer!$D$6:$D$125,$B2527))</f>
        <v/>
      </c>
      <c r="I2527" s="18" t="str">
        <f>IF($S2527="","",INDEX(Transjer!$E$6:$E$125,$B2527))</f>
        <v/>
      </c>
      <c r="J2527" s="19" t="str">
        <f>IF($S2527="","",INDEX(Skjermingsrenter!$B$6:$B$35,$C2527))</f>
        <v/>
      </c>
      <c r="K2527" s="20" t="str">
        <f t="shared" si="313"/>
        <v/>
      </c>
      <c r="L2527" s="21" t="str">
        <f>IF($S2527="","",IF($G2527&lt;YEAR($F2527),0,$H2527*SUMIFS(Utbytter!$D$6:$D$1005,Utbytter!$A$6:$A$1005,$E2527,Utbytter!$B$6:$B$1005,"&gt;="&amp;$K2527,Utbytter!$B$6:$B$1005,"&lt;="&amp;DATE($G2527,12,31))))</f>
        <v/>
      </c>
      <c r="M2527" s="21" t="str">
        <f t="shared" si="319"/>
        <v/>
      </c>
      <c r="N2527" s="21" t="str">
        <f t="shared" si="314"/>
        <v/>
      </c>
      <c r="O2527" s="21" t="str">
        <f t="shared" si="315"/>
        <v/>
      </c>
      <c r="P2527" s="21" t="str">
        <f t="shared" si="316"/>
        <v/>
      </c>
      <c r="Q2527" s="21" t="str">
        <f t="shared" si="317"/>
        <v/>
      </c>
      <c r="R2527" s="21" t="str">
        <f t="shared" si="318"/>
        <v/>
      </c>
      <c r="S2527" s="7" t="str">
        <f>IF(ROW()-5&lt;=Kontroll!$B$8,1,"")</f>
        <v/>
      </c>
    </row>
    <row r="2528" spans="1:19" x14ac:dyDescent="0.2">
      <c r="A2528" s="7" t="str">
        <f t="shared" si="312"/>
        <v/>
      </c>
      <c r="B2528" s="7" t="str">
        <f>IF($S2528="","",INT(($A2528-1)/Kontroll!$B$6)+1)</f>
        <v/>
      </c>
      <c r="C2528" s="7" t="str">
        <f>IF($S2528="","",MOD($A2528-1,Kontroll!$B$6)+1)</f>
        <v/>
      </c>
      <c r="D2528" s="15" t="str">
        <f>IF($S2528="","",INDEX(Transjer!$A$6:$A$125,$B2528))</f>
        <v/>
      </c>
      <c r="E2528" s="15" t="str">
        <f>IF($S2528="","",INDEX(Transjer!$B$6:$B$125,$B2528))</f>
        <v/>
      </c>
      <c r="F2528" s="16" t="str">
        <f>IF($S2528="","",INDEX(Transjer!$C$6:$C$125,$B2528))</f>
        <v/>
      </c>
      <c r="G2528" s="17" t="str">
        <f>IF($S2528="","",INDEX(Skjermingsrenter!$A$6:$A$35,$C2528))</f>
        <v/>
      </c>
      <c r="H2528" s="18" t="str">
        <f>IF($S2528="","",INDEX(Transjer!$D$6:$D$125,$B2528))</f>
        <v/>
      </c>
      <c r="I2528" s="18" t="str">
        <f>IF($S2528="","",INDEX(Transjer!$E$6:$E$125,$B2528))</f>
        <v/>
      </c>
      <c r="J2528" s="19" t="str">
        <f>IF($S2528="","",INDEX(Skjermingsrenter!$B$6:$B$35,$C2528))</f>
        <v/>
      </c>
      <c r="K2528" s="20" t="str">
        <f t="shared" si="313"/>
        <v/>
      </c>
      <c r="L2528" s="21" t="str">
        <f>IF($S2528="","",IF($G2528&lt;YEAR($F2528),0,$H2528*SUMIFS(Utbytter!$D$6:$D$1005,Utbytter!$A$6:$A$1005,$E2528,Utbytter!$B$6:$B$1005,"&gt;="&amp;$K2528,Utbytter!$B$6:$B$1005,"&lt;="&amp;DATE($G2528,12,31))))</f>
        <v/>
      </c>
      <c r="M2528" s="21" t="str">
        <f t="shared" si="319"/>
        <v/>
      </c>
      <c r="N2528" s="21" t="str">
        <f t="shared" si="314"/>
        <v/>
      </c>
      <c r="O2528" s="21" t="str">
        <f t="shared" si="315"/>
        <v/>
      </c>
      <c r="P2528" s="21" t="str">
        <f t="shared" si="316"/>
        <v/>
      </c>
      <c r="Q2528" s="21" t="str">
        <f t="shared" si="317"/>
        <v/>
      </c>
      <c r="R2528" s="21" t="str">
        <f t="shared" si="318"/>
        <v/>
      </c>
      <c r="S2528" s="7" t="str">
        <f>IF(ROW()-5&lt;=Kontroll!$B$8,1,"")</f>
        <v/>
      </c>
    </row>
    <row r="2529" spans="1:19" x14ac:dyDescent="0.2">
      <c r="A2529" s="7" t="str">
        <f t="shared" si="312"/>
        <v/>
      </c>
      <c r="B2529" s="7" t="str">
        <f>IF($S2529="","",INT(($A2529-1)/Kontroll!$B$6)+1)</f>
        <v/>
      </c>
      <c r="C2529" s="7" t="str">
        <f>IF($S2529="","",MOD($A2529-1,Kontroll!$B$6)+1)</f>
        <v/>
      </c>
      <c r="D2529" s="15" t="str">
        <f>IF($S2529="","",INDEX(Transjer!$A$6:$A$125,$B2529))</f>
        <v/>
      </c>
      <c r="E2529" s="15" t="str">
        <f>IF($S2529="","",INDEX(Transjer!$B$6:$B$125,$B2529))</f>
        <v/>
      </c>
      <c r="F2529" s="16" t="str">
        <f>IF($S2529="","",INDEX(Transjer!$C$6:$C$125,$B2529))</f>
        <v/>
      </c>
      <c r="G2529" s="17" t="str">
        <f>IF($S2529="","",INDEX(Skjermingsrenter!$A$6:$A$35,$C2529))</f>
        <v/>
      </c>
      <c r="H2529" s="18" t="str">
        <f>IF($S2529="","",INDEX(Transjer!$D$6:$D$125,$B2529))</f>
        <v/>
      </c>
      <c r="I2529" s="18" t="str">
        <f>IF($S2529="","",INDEX(Transjer!$E$6:$E$125,$B2529))</f>
        <v/>
      </c>
      <c r="J2529" s="19" t="str">
        <f>IF($S2529="","",INDEX(Skjermingsrenter!$B$6:$B$35,$C2529))</f>
        <v/>
      </c>
      <c r="K2529" s="20" t="str">
        <f t="shared" si="313"/>
        <v/>
      </c>
      <c r="L2529" s="21" t="str">
        <f>IF($S2529="","",IF($G2529&lt;YEAR($F2529),0,$H2529*SUMIFS(Utbytter!$D$6:$D$1005,Utbytter!$A$6:$A$1005,$E2529,Utbytter!$B$6:$B$1005,"&gt;="&amp;$K2529,Utbytter!$B$6:$B$1005,"&lt;="&amp;DATE($G2529,12,31))))</f>
        <v/>
      </c>
      <c r="M2529" s="21" t="str">
        <f t="shared" si="319"/>
        <v/>
      </c>
      <c r="N2529" s="21" t="str">
        <f t="shared" si="314"/>
        <v/>
      </c>
      <c r="O2529" s="21" t="str">
        <f t="shared" si="315"/>
        <v/>
      </c>
      <c r="P2529" s="21" t="str">
        <f t="shared" si="316"/>
        <v/>
      </c>
      <c r="Q2529" s="21" t="str">
        <f t="shared" si="317"/>
        <v/>
      </c>
      <c r="R2529" s="21" t="str">
        <f t="shared" si="318"/>
        <v/>
      </c>
      <c r="S2529" s="7" t="str">
        <f>IF(ROW()-5&lt;=Kontroll!$B$8,1,"")</f>
        <v/>
      </c>
    </row>
    <row r="2530" spans="1:19" x14ac:dyDescent="0.2">
      <c r="A2530" s="7" t="str">
        <f t="shared" si="312"/>
        <v/>
      </c>
      <c r="B2530" s="7" t="str">
        <f>IF($S2530="","",INT(($A2530-1)/Kontroll!$B$6)+1)</f>
        <v/>
      </c>
      <c r="C2530" s="7" t="str">
        <f>IF($S2530="","",MOD($A2530-1,Kontroll!$B$6)+1)</f>
        <v/>
      </c>
      <c r="D2530" s="15" t="str">
        <f>IF($S2530="","",INDEX(Transjer!$A$6:$A$125,$B2530))</f>
        <v/>
      </c>
      <c r="E2530" s="15" t="str">
        <f>IF($S2530="","",INDEX(Transjer!$B$6:$B$125,$B2530))</f>
        <v/>
      </c>
      <c r="F2530" s="16" t="str">
        <f>IF($S2530="","",INDEX(Transjer!$C$6:$C$125,$B2530))</f>
        <v/>
      </c>
      <c r="G2530" s="17" t="str">
        <f>IF($S2530="","",INDEX(Skjermingsrenter!$A$6:$A$35,$C2530))</f>
        <v/>
      </c>
      <c r="H2530" s="18" t="str">
        <f>IF($S2530="","",INDEX(Transjer!$D$6:$D$125,$B2530))</f>
        <v/>
      </c>
      <c r="I2530" s="18" t="str">
        <f>IF($S2530="","",INDEX(Transjer!$E$6:$E$125,$B2530))</f>
        <v/>
      </c>
      <c r="J2530" s="19" t="str">
        <f>IF($S2530="","",INDEX(Skjermingsrenter!$B$6:$B$35,$C2530))</f>
        <v/>
      </c>
      <c r="K2530" s="20" t="str">
        <f t="shared" si="313"/>
        <v/>
      </c>
      <c r="L2530" s="21" t="str">
        <f>IF($S2530="","",IF($G2530&lt;YEAR($F2530),0,$H2530*SUMIFS(Utbytter!$D$6:$D$1005,Utbytter!$A$6:$A$1005,$E2530,Utbytter!$B$6:$B$1005,"&gt;="&amp;$K2530,Utbytter!$B$6:$B$1005,"&lt;="&amp;DATE($G2530,12,31))))</f>
        <v/>
      </c>
      <c r="M2530" s="21" t="str">
        <f t="shared" si="319"/>
        <v/>
      </c>
      <c r="N2530" s="21" t="str">
        <f t="shared" si="314"/>
        <v/>
      </c>
      <c r="O2530" s="21" t="str">
        <f t="shared" si="315"/>
        <v/>
      </c>
      <c r="P2530" s="21" t="str">
        <f t="shared" si="316"/>
        <v/>
      </c>
      <c r="Q2530" s="21" t="str">
        <f t="shared" si="317"/>
        <v/>
      </c>
      <c r="R2530" s="21" t="str">
        <f t="shared" si="318"/>
        <v/>
      </c>
      <c r="S2530" s="7" t="str">
        <f>IF(ROW()-5&lt;=Kontroll!$B$8,1,"")</f>
        <v/>
      </c>
    </row>
    <row r="2531" spans="1:19" x14ac:dyDescent="0.2">
      <c r="A2531" s="7" t="str">
        <f t="shared" si="312"/>
        <v/>
      </c>
      <c r="B2531" s="7" t="str">
        <f>IF($S2531="","",INT(($A2531-1)/Kontroll!$B$6)+1)</f>
        <v/>
      </c>
      <c r="C2531" s="7" t="str">
        <f>IF($S2531="","",MOD($A2531-1,Kontroll!$B$6)+1)</f>
        <v/>
      </c>
      <c r="D2531" s="15" t="str">
        <f>IF($S2531="","",INDEX(Transjer!$A$6:$A$125,$B2531))</f>
        <v/>
      </c>
      <c r="E2531" s="15" t="str">
        <f>IF($S2531="","",INDEX(Transjer!$B$6:$B$125,$B2531))</f>
        <v/>
      </c>
      <c r="F2531" s="16" t="str">
        <f>IF($S2531="","",INDEX(Transjer!$C$6:$C$125,$B2531))</f>
        <v/>
      </c>
      <c r="G2531" s="17" t="str">
        <f>IF($S2531="","",INDEX(Skjermingsrenter!$A$6:$A$35,$C2531))</f>
        <v/>
      </c>
      <c r="H2531" s="18" t="str">
        <f>IF($S2531="","",INDEX(Transjer!$D$6:$D$125,$B2531))</f>
        <v/>
      </c>
      <c r="I2531" s="18" t="str">
        <f>IF($S2531="","",INDEX(Transjer!$E$6:$E$125,$B2531))</f>
        <v/>
      </c>
      <c r="J2531" s="19" t="str">
        <f>IF($S2531="","",INDEX(Skjermingsrenter!$B$6:$B$35,$C2531))</f>
        <v/>
      </c>
      <c r="K2531" s="20" t="str">
        <f t="shared" si="313"/>
        <v/>
      </c>
      <c r="L2531" s="21" t="str">
        <f>IF($S2531="","",IF($G2531&lt;YEAR($F2531),0,$H2531*SUMIFS(Utbytter!$D$6:$D$1005,Utbytter!$A$6:$A$1005,$E2531,Utbytter!$B$6:$B$1005,"&gt;="&amp;$K2531,Utbytter!$B$6:$B$1005,"&lt;="&amp;DATE($G2531,12,31))))</f>
        <v/>
      </c>
      <c r="M2531" s="21" t="str">
        <f t="shared" si="319"/>
        <v/>
      </c>
      <c r="N2531" s="21" t="str">
        <f t="shared" si="314"/>
        <v/>
      </c>
      <c r="O2531" s="21" t="str">
        <f t="shared" si="315"/>
        <v/>
      </c>
      <c r="P2531" s="21" t="str">
        <f t="shared" si="316"/>
        <v/>
      </c>
      <c r="Q2531" s="21" t="str">
        <f t="shared" si="317"/>
        <v/>
      </c>
      <c r="R2531" s="21" t="str">
        <f t="shared" si="318"/>
        <v/>
      </c>
      <c r="S2531" s="7" t="str">
        <f>IF(ROW()-5&lt;=Kontroll!$B$8,1,"")</f>
        <v/>
      </c>
    </row>
    <row r="2532" spans="1:19" x14ac:dyDescent="0.2">
      <c r="A2532" s="7" t="str">
        <f t="shared" si="312"/>
        <v/>
      </c>
      <c r="B2532" s="7" t="str">
        <f>IF($S2532="","",INT(($A2532-1)/Kontroll!$B$6)+1)</f>
        <v/>
      </c>
      <c r="C2532" s="7" t="str">
        <f>IF($S2532="","",MOD($A2532-1,Kontroll!$B$6)+1)</f>
        <v/>
      </c>
      <c r="D2532" s="15" t="str">
        <f>IF($S2532="","",INDEX(Transjer!$A$6:$A$125,$B2532))</f>
        <v/>
      </c>
      <c r="E2532" s="15" t="str">
        <f>IF($S2532="","",INDEX(Transjer!$B$6:$B$125,$B2532))</f>
        <v/>
      </c>
      <c r="F2532" s="16" t="str">
        <f>IF($S2532="","",INDEX(Transjer!$C$6:$C$125,$B2532))</f>
        <v/>
      </c>
      <c r="G2532" s="17" t="str">
        <f>IF($S2532="","",INDEX(Skjermingsrenter!$A$6:$A$35,$C2532))</f>
        <v/>
      </c>
      <c r="H2532" s="18" t="str">
        <f>IF($S2532="","",INDEX(Transjer!$D$6:$D$125,$B2532))</f>
        <v/>
      </c>
      <c r="I2532" s="18" t="str">
        <f>IF($S2532="","",INDEX(Transjer!$E$6:$E$125,$B2532))</f>
        <v/>
      </c>
      <c r="J2532" s="19" t="str">
        <f>IF($S2532="","",INDEX(Skjermingsrenter!$B$6:$B$35,$C2532))</f>
        <v/>
      </c>
      <c r="K2532" s="20" t="str">
        <f t="shared" si="313"/>
        <v/>
      </c>
      <c r="L2532" s="21" t="str">
        <f>IF($S2532="","",IF($G2532&lt;YEAR($F2532),0,$H2532*SUMIFS(Utbytter!$D$6:$D$1005,Utbytter!$A$6:$A$1005,$E2532,Utbytter!$B$6:$B$1005,"&gt;="&amp;$K2532,Utbytter!$B$6:$B$1005,"&lt;="&amp;DATE($G2532,12,31))))</f>
        <v/>
      </c>
      <c r="M2532" s="21" t="str">
        <f t="shared" si="319"/>
        <v/>
      </c>
      <c r="N2532" s="21" t="str">
        <f t="shared" si="314"/>
        <v/>
      </c>
      <c r="O2532" s="21" t="str">
        <f t="shared" si="315"/>
        <v/>
      </c>
      <c r="P2532" s="21" t="str">
        <f t="shared" si="316"/>
        <v/>
      </c>
      <c r="Q2532" s="21" t="str">
        <f t="shared" si="317"/>
        <v/>
      </c>
      <c r="R2532" s="21" t="str">
        <f t="shared" si="318"/>
        <v/>
      </c>
      <c r="S2532" s="7" t="str">
        <f>IF(ROW()-5&lt;=Kontroll!$B$8,1,"")</f>
        <v/>
      </c>
    </row>
    <row r="2533" spans="1:19" x14ac:dyDescent="0.2">
      <c r="A2533" s="7" t="str">
        <f t="shared" si="312"/>
        <v/>
      </c>
      <c r="B2533" s="7" t="str">
        <f>IF($S2533="","",INT(($A2533-1)/Kontroll!$B$6)+1)</f>
        <v/>
      </c>
      <c r="C2533" s="7" t="str">
        <f>IF($S2533="","",MOD($A2533-1,Kontroll!$B$6)+1)</f>
        <v/>
      </c>
      <c r="D2533" s="15" t="str">
        <f>IF($S2533="","",INDEX(Transjer!$A$6:$A$125,$B2533))</f>
        <v/>
      </c>
      <c r="E2533" s="15" t="str">
        <f>IF($S2533="","",INDEX(Transjer!$B$6:$B$125,$B2533))</f>
        <v/>
      </c>
      <c r="F2533" s="16" t="str">
        <f>IF($S2533="","",INDEX(Transjer!$C$6:$C$125,$B2533))</f>
        <v/>
      </c>
      <c r="G2533" s="17" t="str">
        <f>IF($S2533="","",INDEX(Skjermingsrenter!$A$6:$A$35,$C2533))</f>
        <v/>
      </c>
      <c r="H2533" s="18" t="str">
        <f>IF($S2533="","",INDEX(Transjer!$D$6:$D$125,$B2533))</f>
        <v/>
      </c>
      <c r="I2533" s="18" t="str">
        <f>IF($S2533="","",INDEX(Transjer!$E$6:$E$125,$B2533))</f>
        <v/>
      </c>
      <c r="J2533" s="19" t="str">
        <f>IF($S2533="","",INDEX(Skjermingsrenter!$B$6:$B$35,$C2533))</f>
        <v/>
      </c>
      <c r="K2533" s="20" t="str">
        <f t="shared" si="313"/>
        <v/>
      </c>
      <c r="L2533" s="21" t="str">
        <f>IF($S2533="","",IF($G2533&lt;YEAR($F2533),0,$H2533*SUMIFS(Utbytter!$D$6:$D$1005,Utbytter!$A$6:$A$1005,$E2533,Utbytter!$B$6:$B$1005,"&gt;="&amp;$K2533,Utbytter!$B$6:$B$1005,"&lt;="&amp;DATE($G2533,12,31))))</f>
        <v/>
      </c>
      <c r="M2533" s="21" t="str">
        <f t="shared" si="319"/>
        <v/>
      </c>
      <c r="N2533" s="21" t="str">
        <f t="shared" si="314"/>
        <v/>
      </c>
      <c r="O2533" s="21" t="str">
        <f t="shared" si="315"/>
        <v/>
      </c>
      <c r="P2533" s="21" t="str">
        <f t="shared" si="316"/>
        <v/>
      </c>
      <c r="Q2533" s="21" t="str">
        <f t="shared" si="317"/>
        <v/>
      </c>
      <c r="R2533" s="21" t="str">
        <f t="shared" si="318"/>
        <v/>
      </c>
      <c r="S2533" s="7" t="str">
        <f>IF(ROW()-5&lt;=Kontroll!$B$8,1,"")</f>
        <v/>
      </c>
    </row>
    <row r="2534" spans="1:19" x14ac:dyDescent="0.2">
      <c r="A2534" s="7" t="str">
        <f t="shared" si="312"/>
        <v/>
      </c>
      <c r="B2534" s="7" t="str">
        <f>IF($S2534="","",INT(($A2534-1)/Kontroll!$B$6)+1)</f>
        <v/>
      </c>
      <c r="C2534" s="7" t="str">
        <f>IF($S2534="","",MOD($A2534-1,Kontroll!$B$6)+1)</f>
        <v/>
      </c>
      <c r="D2534" s="15" t="str">
        <f>IF($S2534="","",INDEX(Transjer!$A$6:$A$125,$B2534))</f>
        <v/>
      </c>
      <c r="E2534" s="15" t="str">
        <f>IF($S2534="","",INDEX(Transjer!$B$6:$B$125,$B2534))</f>
        <v/>
      </c>
      <c r="F2534" s="16" t="str">
        <f>IF($S2534="","",INDEX(Transjer!$C$6:$C$125,$B2534))</f>
        <v/>
      </c>
      <c r="G2534" s="17" t="str">
        <f>IF($S2534="","",INDEX(Skjermingsrenter!$A$6:$A$35,$C2534))</f>
        <v/>
      </c>
      <c r="H2534" s="18" t="str">
        <f>IF($S2534="","",INDEX(Transjer!$D$6:$D$125,$B2534))</f>
        <v/>
      </c>
      <c r="I2534" s="18" t="str">
        <f>IF($S2534="","",INDEX(Transjer!$E$6:$E$125,$B2534))</f>
        <v/>
      </c>
      <c r="J2534" s="19" t="str">
        <f>IF($S2534="","",INDEX(Skjermingsrenter!$B$6:$B$35,$C2534))</f>
        <v/>
      </c>
      <c r="K2534" s="20" t="str">
        <f t="shared" si="313"/>
        <v/>
      </c>
      <c r="L2534" s="21" t="str">
        <f>IF($S2534="","",IF($G2534&lt;YEAR($F2534),0,$H2534*SUMIFS(Utbytter!$D$6:$D$1005,Utbytter!$A$6:$A$1005,$E2534,Utbytter!$B$6:$B$1005,"&gt;="&amp;$K2534,Utbytter!$B$6:$B$1005,"&lt;="&amp;DATE($G2534,12,31))))</f>
        <v/>
      </c>
      <c r="M2534" s="21" t="str">
        <f t="shared" si="319"/>
        <v/>
      </c>
      <c r="N2534" s="21" t="str">
        <f t="shared" si="314"/>
        <v/>
      </c>
      <c r="O2534" s="21" t="str">
        <f t="shared" si="315"/>
        <v/>
      </c>
      <c r="P2534" s="21" t="str">
        <f t="shared" si="316"/>
        <v/>
      </c>
      <c r="Q2534" s="21" t="str">
        <f t="shared" si="317"/>
        <v/>
      </c>
      <c r="R2534" s="21" t="str">
        <f t="shared" si="318"/>
        <v/>
      </c>
      <c r="S2534" s="7" t="str">
        <f>IF(ROW()-5&lt;=Kontroll!$B$8,1,"")</f>
        <v/>
      </c>
    </row>
    <row r="2535" spans="1:19" x14ac:dyDescent="0.2">
      <c r="A2535" s="7" t="str">
        <f t="shared" si="312"/>
        <v/>
      </c>
      <c r="B2535" s="7" t="str">
        <f>IF($S2535="","",INT(($A2535-1)/Kontroll!$B$6)+1)</f>
        <v/>
      </c>
      <c r="C2535" s="7" t="str">
        <f>IF($S2535="","",MOD($A2535-1,Kontroll!$B$6)+1)</f>
        <v/>
      </c>
      <c r="D2535" s="15" t="str">
        <f>IF($S2535="","",INDEX(Transjer!$A$6:$A$125,$B2535))</f>
        <v/>
      </c>
      <c r="E2535" s="15" t="str">
        <f>IF($S2535="","",INDEX(Transjer!$B$6:$B$125,$B2535))</f>
        <v/>
      </c>
      <c r="F2535" s="16" t="str">
        <f>IF($S2535="","",INDEX(Transjer!$C$6:$C$125,$B2535))</f>
        <v/>
      </c>
      <c r="G2535" s="17" t="str">
        <f>IF($S2535="","",INDEX(Skjermingsrenter!$A$6:$A$35,$C2535))</f>
        <v/>
      </c>
      <c r="H2535" s="18" t="str">
        <f>IF($S2535="","",INDEX(Transjer!$D$6:$D$125,$B2535))</f>
        <v/>
      </c>
      <c r="I2535" s="18" t="str">
        <f>IF($S2535="","",INDEX(Transjer!$E$6:$E$125,$B2535))</f>
        <v/>
      </c>
      <c r="J2535" s="19" t="str">
        <f>IF($S2535="","",INDEX(Skjermingsrenter!$B$6:$B$35,$C2535))</f>
        <v/>
      </c>
      <c r="K2535" s="20" t="str">
        <f t="shared" si="313"/>
        <v/>
      </c>
      <c r="L2535" s="21" t="str">
        <f>IF($S2535="","",IF($G2535&lt;YEAR($F2535),0,$H2535*SUMIFS(Utbytter!$D$6:$D$1005,Utbytter!$A$6:$A$1005,$E2535,Utbytter!$B$6:$B$1005,"&gt;="&amp;$K2535,Utbytter!$B$6:$B$1005,"&lt;="&amp;DATE($G2535,12,31))))</f>
        <v/>
      </c>
      <c r="M2535" s="21" t="str">
        <f t="shared" si="319"/>
        <v/>
      </c>
      <c r="N2535" s="21" t="str">
        <f t="shared" si="314"/>
        <v/>
      </c>
      <c r="O2535" s="21" t="str">
        <f t="shared" si="315"/>
        <v/>
      </c>
      <c r="P2535" s="21" t="str">
        <f t="shared" si="316"/>
        <v/>
      </c>
      <c r="Q2535" s="21" t="str">
        <f t="shared" si="317"/>
        <v/>
      </c>
      <c r="R2535" s="21" t="str">
        <f t="shared" si="318"/>
        <v/>
      </c>
      <c r="S2535" s="7" t="str">
        <f>IF(ROW()-5&lt;=Kontroll!$B$8,1,"")</f>
        <v/>
      </c>
    </row>
    <row r="2536" spans="1:19" x14ac:dyDescent="0.2">
      <c r="A2536" s="7" t="str">
        <f t="shared" si="312"/>
        <v/>
      </c>
      <c r="B2536" s="7" t="str">
        <f>IF($S2536="","",INT(($A2536-1)/Kontroll!$B$6)+1)</f>
        <v/>
      </c>
      <c r="C2536" s="7" t="str">
        <f>IF($S2536="","",MOD($A2536-1,Kontroll!$B$6)+1)</f>
        <v/>
      </c>
      <c r="D2536" s="15" t="str">
        <f>IF($S2536="","",INDEX(Transjer!$A$6:$A$125,$B2536))</f>
        <v/>
      </c>
      <c r="E2536" s="15" t="str">
        <f>IF($S2536="","",INDEX(Transjer!$B$6:$B$125,$B2536))</f>
        <v/>
      </c>
      <c r="F2536" s="16" t="str">
        <f>IF($S2536="","",INDEX(Transjer!$C$6:$C$125,$B2536))</f>
        <v/>
      </c>
      <c r="G2536" s="17" t="str">
        <f>IF($S2536="","",INDEX(Skjermingsrenter!$A$6:$A$35,$C2536))</f>
        <v/>
      </c>
      <c r="H2536" s="18" t="str">
        <f>IF($S2536="","",INDEX(Transjer!$D$6:$D$125,$B2536))</f>
        <v/>
      </c>
      <c r="I2536" s="18" t="str">
        <f>IF($S2536="","",INDEX(Transjer!$E$6:$E$125,$B2536))</f>
        <v/>
      </c>
      <c r="J2536" s="19" t="str">
        <f>IF($S2536="","",INDEX(Skjermingsrenter!$B$6:$B$35,$C2536))</f>
        <v/>
      </c>
      <c r="K2536" s="20" t="str">
        <f t="shared" si="313"/>
        <v/>
      </c>
      <c r="L2536" s="21" t="str">
        <f>IF($S2536="","",IF($G2536&lt;YEAR($F2536),0,$H2536*SUMIFS(Utbytter!$D$6:$D$1005,Utbytter!$A$6:$A$1005,$E2536,Utbytter!$B$6:$B$1005,"&gt;="&amp;$K2536,Utbytter!$B$6:$B$1005,"&lt;="&amp;DATE($G2536,12,31))))</f>
        <v/>
      </c>
      <c r="M2536" s="21" t="str">
        <f t="shared" si="319"/>
        <v/>
      </c>
      <c r="N2536" s="21" t="str">
        <f t="shared" si="314"/>
        <v/>
      </c>
      <c r="O2536" s="21" t="str">
        <f t="shared" si="315"/>
        <v/>
      </c>
      <c r="P2536" s="21" t="str">
        <f t="shared" si="316"/>
        <v/>
      </c>
      <c r="Q2536" s="21" t="str">
        <f t="shared" si="317"/>
        <v/>
      </c>
      <c r="R2536" s="21" t="str">
        <f t="shared" si="318"/>
        <v/>
      </c>
      <c r="S2536" s="7" t="str">
        <f>IF(ROW()-5&lt;=Kontroll!$B$8,1,"")</f>
        <v/>
      </c>
    </row>
    <row r="2537" spans="1:19" x14ac:dyDescent="0.2">
      <c r="A2537" s="7" t="str">
        <f t="shared" si="312"/>
        <v/>
      </c>
      <c r="B2537" s="7" t="str">
        <f>IF($S2537="","",INT(($A2537-1)/Kontroll!$B$6)+1)</f>
        <v/>
      </c>
      <c r="C2537" s="7" t="str">
        <f>IF($S2537="","",MOD($A2537-1,Kontroll!$B$6)+1)</f>
        <v/>
      </c>
      <c r="D2537" s="15" t="str">
        <f>IF($S2537="","",INDEX(Transjer!$A$6:$A$125,$B2537))</f>
        <v/>
      </c>
      <c r="E2537" s="15" t="str">
        <f>IF($S2537="","",INDEX(Transjer!$B$6:$B$125,$B2537))</f>
        <v/>
      </c>
      <c r="F2537" s="16" t="str">
        <f>IF($S2537="","",INDEX(Transjer!$C$6:$C$125,$B2537))</f>
        <v/>
      </c>
      <c r="G2537" s="17" t="str">
        <f>IF($S2537="","",INDEX(Skjermingsrenter!$A$6:$A$35,$C2537))</f>
        <v/>
      </c>
      <c r="H2537" s="18" t="str">
        <f>IF($S2537="","",INDEX(Transjer!$D$6:$D$125,$B2537))</f>
        <v/>
      </c>
      <c r="I2537" s="18" t="str">
        <f>IF($S2537="","",INDEX(Transjer!$E$6:$E$125,$B2537))</f>
        <v/>
      </c>
      <c r="J2537" s="19" t="str">
        <f>IF($S2537="","",INDEX(Skjermingsrenter!$B$6:$B$35,$C2537))</f>
        <v/>
      </c>
      <c r="K2537" s="20" t="str">
        <f t="shared" si="313"/>
        <v/>
      </c>
      <c r="L2537" s="21" t="str">
        <f>IF($S2537="","",IF($G2537&lt;YEAR($F2537),0,$H2537*SUMIFS(Utbytter!$D$6:$D$1005,Utbytter!$A$6:$A$1005,$E2537,Utbytter!$B$6:$B$1005,"&gt;="&amp;$K2537,Utbytter!$B$6:$B$1005,"&lt;="&amp;DATE($G2537,12,31))))</f>
        <v/>
      </c>
      <c r="M2537" s="21" t="str">
        <f t="shared" si="319"/>
        <v/>
      </c>
      <c r="N2537" s="21" t="str">
        <f t="shared" si="314"/>
        <v/>
      </c>
      <c r="O2537" s="21" t="str">
        <f t="shared" si="315"/>
        <v/>
      </c>
      <c r="P2537" s="21" t="str">
        <f t="shared" si="316"/>
        <v/>
      </c>
      <c r="Q2537" s="21" t="str">
        <f t="shared" si="317"/>
        <v/>
      </c>
      <c r="R2537" s="21" t="str">
        <f t="shared" si="318"/>
        <v/>
      </c>
      <c r="S2537" s="7" t="str">
        <f>IF(ROW()-5&lt;=Kontroll!$B$8,1,"")</f>
        <v/>
      </c>
    </row>
    <row r="2538" spans="1:19" x14ac:dyDescent="0.2">
      <c r="A2538" s="7" t="str">
        <f t="shared" si="312"/>
        <v/>
      </c>
      <c r="B2538" s="7" t="str">
        <f>IF($S2538="","",INT(($A2538-1)/Kontroll!$B$6)+1)</f>
        <v/>
      </c>
      <c r="C2538" s="7" t="str">
        <f>IF($S2538="","",MOD($A2538-1,Kontroll!$B$6)+1)</f>
        <v/>
      </c>
      <c r="D2538" s="15" t="str">
        <f>IF($S2538="","",INDEX(Transjer!$A$6:$A$125,$B2538))</f>
        <v/>
      </c>
      <c r="E2538" s="15" t="str">
        <f>IF($S2538="","",INDEX(Transjer!$B$6:$B$125,$B2538))</f>
        <v/>
      </c>
      <c r="F2538" s="16" t="str">
        <f>IF($S2538="","",INDEX(Transjer!$C$6:$C$125,$B2538))</f>
        <v/>
      </c>
      <c r="G2538" s="17" t="str">
        <f>IF($S2538="","",INDEX(Skjermingsrenter!$A$6:$A$35,$C2538))</f>
        <v/>
      </c>
      <c r="H2538" s="18" t="str">
        <f>IF($S2538="","",INDEX(Transjer!$D$6:$D$125,$B2538))</f>
        <v/>
      </c>
      <c r="I2538" s="18" t="str">
        <f>IF($S2538="","",INDEX(Transjer!$E$6:$E$125,$B2538))</f>
        <v/>
      </c>
      <c r="J2538" s="19" t="str">
        <f>IF($S2538="","",INDEX(Skjermingsrenter!$B$6:$B$35,$C2538))</f>
        <v/>
      </c>
      <c r="K2538" s="20" t="str">
        <f t="shared" si="313"/>
        <v/>
      </c>
      <c r="L2538" s="21" t="str">
        <f>IF($S2538="","",IF($G2538&lt;YEAR($F2538),0,$H2538*SUMIFS(Utbytter!$D$6:$D$1005,Utbytter!$A$6:$A$1005,$E2538,Utbytter!$B$6:$B$1005,"&gt;="&amp;$K2538,Utbytter!$B$6:$B$1005,"&lt;="&amp;DATE($G2538,12,31))))</f>
        <v/>
      </c>
      <c r="M2538" s="21" t="str">
        <f t="shared" si="319"/>
        <v/>
      </c>
      <c r="N2538" s="21" t="str">
        <f t="shared" si="314"/>
        <v/>
      </c>
      <c r="O2538" s="21" t="str">
        <f t="shared" si="315"/>
        <v/>
      </c>
      <c r="P2538" s="21" t="str">
        <f t="shared" si="316"/>
        <v/>
      </c>
      <c r="Q2538" s="21" t="str">
        <f t="shared" si="317"/>
        <v/>
      </c>
      <c r="R2538" s="21" t="str">
        <f t="shared" si="318"/>
        <v/>
      </c>
      <c r="S2538" s="7" t="str">
        <f>IF(ROW()-5&lt;=Kontroll!$B$8,1,"")</f>
        <v/>
      </c>
    </row>
    <row r="2539" spans="1:19" x14ac:dyDescent="0.2">
      <c r="A2539" s="7" t="str">
        <f t="shared" si="312"/>
        <v/>
      </c>
      <c r="B2539" s="7" t="str">
        <f>IF($S2539="","",INT(($A2539-1)/Kontroll!$B$6)+1)</f>
        <v/>
      </c>
      <c r="C2539" s="7" t="str">
        <f>IF($S2539="","",MOD($A2539-1,Kontroll!$B$6)+1)</f>
        <v/>
      </c>
      <c r="D2539" s="15" t="str">
        <f>IF($S2539="","",INDEX(Transjer!$A$6:$A$125,$B2539))</f>
        <v/>
      </c>
      <c r="E2539" s="15" t="str">
        <f>IF($S2539="","",INDEX(Transjer!$B$6:$B$125,$B2539))</f>
        <v/>
      </c>
      <c r="F2539" s="16" t="str">
        <f>IF($S2539="","",INDEX(Transjer!$C$6:$C$125,$B2539))</f>
        <v/>
      </c>
      <c r="G2539" s="17" t="str">
        <f>IF($S2539="","",INDEX(Skjermingsrenter!$A$6:$A$35,$C2539))</f>
        <v/>
      </c>
      <c r="H2539" s="18" t="str">
        <f>IF($S2539="","",INDEX(Transjer!$D$6:$D$125,$B2539))</f>
        <v/>
      </c>
      <c r="I2539" s="18" t="str">
        <f>IF($S2539="","",INDEX(Transjer!$E$6:$E$125,$B2539))</f>
        <v/>
      </c>
      <c r="J2539" s="19" t="str">
        <f>IF($S2539="","",INDEX(Skjermingsrenter!$B$6:$B$35,$C2539))</f>
        <v/>
      </c>
      <c r="K2539" s="20" t="str">
        <f t="shared" si="313"/>
        <v/>
      </c>
      <c r="L2539" s="21" t="str">
        <f>IF($S2539="","",IF($G2539&lt;YEAR($F2539),0,$H2539*SUMIFS(Utbytter!$D$6:$D$1005,Utbytter!$A$6:$A$1005,$E2539,Utbytter!$B$6:$B$1005,"&gt;="&amp;$K2539,Utbytter!$B$6:$B$1005,"&lt;="&amp;DATE($G2539,12,31))))</f>
        <v/>
      </c>
      <c r="M2539" s="21" t="str">
        <f t="shared" si="319"/>
        <v/>
      </c>
      <c r="N2539" s="21" t="str">
        <f t="shared" si="314"/>
        <v/>
      </c>
      <c r="O2539" s="21" t="str">
        <f t="shared" si="315"/>
        <v/>
      </c>
      <c r="P2539" s="21" t="str">
        <f t="shared" si="316"/>
        <v/>
      </c>
      <c r="Q2539" s="21" t="str">
        <f t="shared" si="317"/>
        <v/>
      </c>
      <c r="R2539" s="21" t="str">
        <f t="shared" si="318"/>
        <v/>
      </c>
      <c r="S2539" s="7" t="str">
        <f>IF(ROW()-5&lt;=Kontroll!$B$8,1,"")</f>
        <v/>
      </c>
    </row>
    <row r="2540" spans="1:19" x14ac:dyDescent="0.2">
      <c r="A2540" s="7" t="str">
        <f t="shared" si="312"/>
        <v/>
      </c>
      <c r="B2540" s="7" t="str">
        <f>IF($S2540="","",INT(($A2540-1)/Kontroll!$B$6)+1)</f>
        <v/>
      </c>
      <c r="C2540" s="7" t="str">
        <f>IF($S2540="","",MOD($A2540-1,Kontroll!$B$6)+1)</f>
        <v/>
      </c>
      <c r="D2540" s="15" t="str">
        <f>IF($S2540="","",INDEX(Transjer!$A$6:$A$125,$B2540))</f>
        <v/>
      </c>
      <c r="E2540" s="15" t="str">
        <f>IF($S2540="","",INDEX(Transjer!$B$6:$B$125,$B2540))</f>
        <v/>
      </c>
      <c r="F2540" s="16" t="str">
        <f>IF($S2540="","",INDEX(Transjer!$C$6:$C$125,$B2540))</f>
        <v/>
      </c>
      <c r="G2540" s="17" t="str">
        <f>IF($S2540="","",INDEX(Skjermingsrenter!$A$6:$A$35,$C2540))</f>
        <v/>
      </c>
      <c r="H2540" s="18" t="str">
        <f>IF($S2540="","",INDEX(Transjer!$D$6:$D$125,$B2540))</f>
        <v/>
      </c>
      <c r="I2540" s="18" t="str">
        <f>IF($S2540="","",INDEX(Transjer!$E$6:$E$125,$B2540))</f>
        <v/>
      </c>
      <c r="J2540" s="19" t="str">
        <f>IF($S2540="","",INDEX(Skjermingsrenter!$B$6:$B$35,$C2540))</f>
        <v/>
      </c>
      <c r="K2540" s="20" t="str">
        <f t="shared" si="313"/>
        <v/>
      </c>
      <c r="L2540" s="21" t="str">
        <f>IF($S2540="","",IF($G2540&lt;YEAR($F2540),0,$H2540*SUMIFS(Utbytter!$D$6:$D$1005,Utbytter!$A$6:$A$1005,$E2540,Utbytter!$B$6:$B$1005,"&gt;="&amp;$K2540,Utbytter!$B$6:$B$1005,"&lt;="&amp;DATE($G2540,12,31))))</f>
        <v/>
      </c>
      <c r="M2540" s="21" t="str">
        <f t="shared" si="319"/>
        <v/>
      </c>
      <c r="N2540" s="21" t="str">
        <f t="shared" si="314"/>
        <v/>
      </c>
      <c r="O2540" s="21" t="str">
        <f t="shared" si="315"/>
        <v/>
      </c>
      <c r="P2540" s="21" t="str">
        <f t="shared" si="316"/>
        <v/>
      </c>
      <c r="Q2540" s="21" t="str">
        <f t="shared" si="317"/>
        <v/>
      </c>
      <c r="R2540" s="21" t="str">
        <f t="shared" si="318"/>
        <v/>
      </c>
      <c r="S2540" s="7" t="str">
        <f>IF(ROW()-5&lt;=Kontroll!$B$8,1,"")</f>
        <v/>
      </c>
    </row>
    <row r="2541" spans="1:19" x14ac:dyDescent="0.2">
      <c r="A2541" s="7" t="str">
        <f t="shared" si="312"/>
        <v/>
      </c>
      <c r="B2541" s="7" t="str">
        <f>IF($S2541="","",INT(($A2541-1)/Kontroll!$B$6)+1)</f>
        <v/>
      </c>
      <c r="C2541" s="7" t="str">
        <f>IF($S2541="","",MOD($A2541-1,Kontroll!$B$6)+1)</f>
        <v/>
      </c>
      <c r="D2541" s="15" t="str">
        <f>IF($S2541="","",INDEX(Transjer!$A$6:$A$125,$B2541))</f>
        <v/>
      </c>
      <c r="E2541" s="15" t="str">
        <f>IF($S2541="","",INDEX(Transjer!$B$6:$B$125,$B2541))</f>
        <v/>
      </c>
      <c r="F2541" s="16" t="str">
        <f>IF($S2541="","",INDEX(Transjer!$C$6:$C$125,$B2541))</f>
        <v/>
      </c>
      <c r="G2541" s="17" t="str">
        <f>IF($S2541="","",INDEX(Skjermingsrenter!$A$6:$A$35,$C2541))</f>
        <v/>
      </c>
      <c r="H2541" s="18" t="str">
        <f>IF($S2541="","",INDEX(Transjer!$D$6:$D$125,$B2541))</f>
        <v/>
      </c>
      <c r="I2541" s="18" t="str">
        <f>IF($S2541="","",INDEX(Transjer!$E$6:$E$125,$B2541))</f>
        <v/>
      </c>
      <c r="J2541" s="19" t="str">
        <f>IF($S2541="","",INDEX(Skjermingsrenter!$B$6:$B$35,$C2541))</f>
        <v/>
      </c>
      <c r="K2541" s="20" t="str">
        <f t="shared" si="313"/>
        <v/>
      </c>
      <c r="L2541" s="21" t="str">
        <f>IF($S2541="","",IF($G2541&lt;YEAR($F2541),0,$H2541*SUMIFS(Utbytter!$D$6:$D$1005,Utbytter!$A$6:$A$1005,$E2541,Utbytter!$B$6:$B$1005,"&gt;="&amp;$K2541,Utbytter!$B$6:$B$1005,"&lt;="&amp;DATE($G2541,12,31))))</f>
        <v/>
      </c>
      <c r="M2541" s="21" t="str">
        <f t="shared" si="319"/>
        <v/>
      </c>
      <c r="N2541" s="21" t="str">
        <f t="shared" si="314"/>
        <v/>
      </c>
      <c r="O2541" s="21" t="str">
        <f t="shared" si="315"/>
        <v/>
      </c>
      <c r="P2541" s="21" t="str">
        <f t="shared" si="316"/>
        <v/>
      </c>
      <c r="Q2541" s="21" t="str">
        <f t="shared" si="317"/>
        <v/>
      </c>
      <c r="R2541" s="21" t="str">
        <f t="shared" si="318"/>
        <v/>
      </c>
      <c r="S2541" s="7" t="str">
        <f>IF(ROW()-5&lt;=Kontroll!$B$8,1,"")</f>
        <v/>
      </c>
    </row>
    <row r="2542" spans="1:19" x14ac:dyDescent="0.2">
      <c r="A2542" s="7" t="str">
        <f t="shared" si="312"/>
        <v/>
      </c>
      <c r="B2542" s="7" t="str">
        <f>IF($S2542="","",INT(($A2542-1)/Kontroll!$B$6)+1)</f>
        <v/>
      </c>
      <c r="C2542" s="7" t="str">
        <f>IF($S2542="","",MOD($A2542-1,Kontroll!$B$6)+1)</f>
        <v/>
      </c>
      <c r="D2542" s="15" t="str">
        <f>IF($S2542="","",INDEX(Transjer!$A$6:$A$125,$B2542))</f>
        <v/>
      </c>
      <c r="E2542" s="15" t="str">
        <f>IF($S2542="","",INDEX(Transjer!$B$6:$B$125,$B2542))</f>
        <v/>
      </c>
      <c r="F2542" s="16" t="str">
        <f>IF($S2542="","",INDEX(Transjer!$C$6:$C$125,$B2542))</f>
        <v/>
      </c>
      <c r="G2542" s="17" t="str">
        <f>IF($S2542="","",INDEX(Skjermingsrenter!$A$6:$A$35,$C2542))</f>
        <v/>
      </c>
      <c r="H2542" s="18" t="str">
        <f>IF($S2542="","",INDEX(Transjer!$D$6:$D$125,$B2542))</f>
        <v/>
      </c>
      <c r="I2542" s="18" t="str">
        <f>IF($S2542="","",INDEX(Transjer!$E$6:$E$125,$B2542))</f>
        <v/>
      </c>
      <c r="J2542" s="19" t="str">
        <f>IF($S2542="","",INDEX(Skjermingsrenter!$B$6:$B$35,$C2542))</f>
        <v/>
      </c>
      <c r="K2542" s="20" t="str">
        <f t="shared" si="313"/>
        <v/>
      </c>
      <c r="L2542" s="21" t="str">
        <f>IF($S2542="","",IF($G2542&lt;YEAR($F2542),0,$H2542*SUMIFS(Utbytter!$D$6:$D$1005,Utbytter!$A$6:$A$1005,$E2542,Utbytter!$B$6:$B$1005,"&gt;="&amp;$K2542,Utbytter!$B$6:$B$1005,"&lt;="&amp;DATE($G2542,12,31))))</f>
        <v/>
      </c>
      <c r="M2542" s="21" t="str">
        <f t="shared" si="319"/>
        <v/>
      </c>
      <c r="N2542" s="21" t="str">
        <f t="shared" si="314"/>
        <v/>
      </c>
      <c r="O2542" s="21" t="str">
        <f t="shared" si="315"/>
        <v/>
      </c>
      <c r="P2542" s="21" t="str">
        <f t="shared" si="316"/>
        <v/>
      </c>
      <c r="Q2542" s="21" t="str">
        <f t="shared" si="317"/>
        <v/>
      </c>
      <c r="R2542" s="21" t="str">
        <f t="shared" si="318"/>
        <v/>
      </c>
      <c r="S2542" s="7" t="str">
        <f>IF(ROW()-5&lt;=Kontroll!$B$8,1,"")</f>
        <v/>
      </c>
    </row>
    <row r="2543" spans="1:19" x14ac:dyDescent="0.2">
      <c r="A2543" s="7" t="str">
        <f t="shared" si="312"/>
        <v/>
      </c>
      <c r="B2543" s="7" t="str">
        <f>IF($S2543="","",INT(($A2543-1)/Kontroll!$B$6)+1)</f>
        <v/>
      </c>
      <c r="C2543" s="7" t="str">
        <f>IF($S2543="","",MOD($A2543-1,Kontroll!$B$6)+1)</f>
        <v/>
      </c>
      <c r="D2543" s="15" t="str">
        <f>IF($S2543="","",INDEX(Transjer!$A$6:$A$125,$B2543))</f>
        <v/>
      </c>
      <c r="E2543" s="15" t="str">
        <f>IF($S2543="","",INDEX(Transjer!$B$6:$B$125,$B2543))</f>
        <v/>
      </c>
      <c r="F2543" s="16" t="str">
        <f>IF($S2543="","",INDEX(Transjer!$C$6:$C$125,$B2543))</f>
        <v/>
      </c>
      <c r="G2543" s="17" t="str">
        <f>IF($S2543="","",INDEX(Skjermingsrenter!$A$6:$A$35,$C2543))</f>
        <v/>
      </c>
      <c r="H2543" s="18" t="str">
        <f>IF($S2543="","",INDEX(Transjer!$D$6:$D$125,$B2543))</f>
        <v/>
      </c>
      <c r="I2543" s="18" t="str">
        <f>IF($S2543="","",INDEX(Transjer!$E$6:$E$125,$B2543))</f>
        <v/>
      </c>
      <c r="J2543" s="19" t="str">
        <f>IF($S2543="","",INDEX(Skjermingsrenter!$B$6:$B$35,$C2543))</f>
        <v/>
      </c>
      <c r="K2543" s="20" t="str">
        <f t="shared" si="313"/>
        <v/>
      </c>
      <c r="L2543" s="21" t="str">
        <f>IF($S2543="","",IF($G2543&lt;YEAR($F2543),0,$H2543*SUMIFS(Utbytter!$D$6:$D$1005,Utbytter!$A$6:$A$1005,$E2543,Utbytter!$B$6:$B$1005,"&gt;="&amp;$K2543,Utbytter!$B$6:$B$1005,"&lt;="&amp;DATE($G2543,12,31))))</f>
        <v/>
      </c>
      <c r="M2543" s="21" t="str">
        <f t="shared" si="319"/>
        <v/>
      </c>
      <c r="N2543" s="21" t="str">
        <f t="shared" si="314"/>
        <v/>
      </c>
      <c r="O2543" s="21" t="str">
        <f t="shared" si="315"/>
        <v/>
      </c>
      <c r="P2543" s="21" t="str">
        <f t="shared" si="316"/>
        <v/>
      </c>
      <c r="Q2543" s="21" t="str">
        <f t="shared" si="317"/>
        <v/>
      </c>
      <c r="R2543" s="21" t="str">
        <f t="shared" si="318"/>
        <v/>
      </c>
      <c r="S2543" s="7" t="str">
        <f>IF(ROW()-5&lt;=Kontroll!$B$8,1,"")</f>
        <v/>
      </c>
    </row>
    <row r="2544" spans="1:19" x14ac:dyDescent="0.2">
      <c r="A2544" s="7" t="str">
        <f t="shared" si="312"/>
        <v/>
      </c>
      <c r="B2544" s="7" t="str">
        <f>IF($S2544="","",INT(($A2544-1)/Kontroll!$B$6)+1)</f>
        <v/>
      </c>
      <c r="C2544" s="7" t="str">
        <f>IF($S2544="","",MOD($A2544-1,Kontroll!$B$6)+1)</f>
        <v/>
      </c>
      <c r="D2544" s="15" t="str">
        <f>IF($S2544="","",INDEX(Transjer!$A$6:$A$125,$B2544))</f>
        <v/>
      </c>
      <c r="E2544" s="15" t="str">
        <f>IF($S2544="","",INDEX(Transjer!$B$6:$B$125,$B2544))</f>
        <v/>
      </c>
      <c r="F2544" s="16" t="str">
        <f>IF($S2544="","",INDEX(Transjer!$C$6:$C$125,$B2544))</f>
        <v/>
      </c>
      <c r="G2544" s="17" t="str">
        <f>IF($S2544="","",INDEX(Skjermingsrenter!$A$6:$A$35,$C2544))</f>
        <v/>
      </c>
      <c r="H2544" s="18" t="str">
        <f>IF($S2544="","",INDEX(Transjer!$D$6:$D$125,$B2544))</f>
        <v/>
      </c>
      <c r="I2544" s="18" t="str">
        <f>IF($S2544="","",INDEX(Transjer!$E$6:$E$125,$B2544))</f>
        <v/>
      </c>
      <c r="J2544" s="19" t="str">
        <f>IF($S2544="","",INDEX(Skjermingsrenter!$B$6:$B$35,$C2544))</f>
        <v/>
      </c>
      <c r="K2544" s="20" t="str">
        <f t="shared" si="313"/>
        <v/>
      </c>
      <c r="L2544" s="21" t="str">
        <f>IF($S2544="","",IF($G2544&lt;YEAR($F2544),0,$H2544*SUMIFS(Utbytter!$D$6:$D$1005,Utbytter!$A$6:$A$1005,$E2544,Utbytter!$B$6:$B$1005,"&gt;="&amp;$K2544,Utbytter!$B$6:$B$1005,"&lt;="&amp;DATE($G2544,12,31))))</f>
        <v/>
      </c>
      <c r="M2544" s="21" t="str">
        <f t="shared" si="319"/>
        <v/>
      </c>
      <c r="N2544" s="21" t="str">
        <f t="shared" si="314"/>
        <v/>
      </c>
      <c r="O2544" s="21" t="str">
        <f t="shared" si="315"/>
        <v/>
      </c>
      <c r="P2544" s="21" t="str">
        <f t="shared" si="316"/>
        <v/>
      </c>
      <c r="Q2544" s="21" t="str">
        <f t="shared" si="317"/>
        <v/>
      </c>
      <c r="R2544" s="21" t="str">
        <f t="shared" si="318"/>
        <v/>
      </c>
      <c r="S2544" s="7" t="str">
        <f>IF(ROW()-5&lt;=Kontroll!$B$8,1,"")</f>
        <v/>
      </c>
    </row>
    <row r="2545" spans="1:19" x14ac:dyDescent="0.2">
      <c r="A2545" s="7" t="str">
        <f t="shared" si="312"/>
        <v/>
      </c>
      <c r="B2545" s="7" t="str">
        <f>IF($S2545="","",INT(($A2545-1)/Kontroll!$B$6)+1)</f>
        <v/>
      </c>
      <c r="C2545" s="7" t="str">
        <f>IF($S2545="","",MOD($A2545-1,Kontroll!$B$6)+1)</f>
        <v/>
      </c>
      <c r="D2545" s="15" t="str">
        <f>IF($S2545="","",INDEX(Transjer!$A$6:$A$125,$B2545))</f>
        <v/>
      </c>
      <c r="E2545" s="15" t="str">
        <f>IF($S2545="","",INDEX(Transjer!$B$6:$B$125,$B2545))</f>
        <v/>
      </c>
      <c r="F2545" s="16" t="str">
        <f>IF($S2545="","",INDEX(Transjer!$C$6:$C$125,$B2545))</f>
        <v/>
      </c>
      <c r="G2545" s="17" t="str">
        <f>IF($S2545="","",INDEX(Skjermingsrenter!$A$6:$A$35,$C2545))</f>
        <v/>
      </c>
      <c r="H2545" s="18" t="str">
        <f>IF($S2545="","",INDEX(Transjer!$D$6:$D$125,$B2545))</f>
        <v/>
      </c>
      <c r="I2545" s="18" t="str">
        <f>IF($S2545="","",INDEX(Transjer!$E$6:$E$125,$B2545))</f>
        <v/>
      </c>
      <c r="J2545" s="19" t="str">
        <f>IF($S2545="","",INDEX(Skjermingsrenter!$B$6:$B$35,$C2545))</f>
        <v/>
      </c>
      <c r="K2545" s="20" t="str">
        <f t="shared" si="313"/>
        <v/>
      </c>
      <c r="L2545" s="21" t="str">
        <f>IF($S2545="","",IF($G2545&lt;YEAR($F2545),0,$H2545*SUMIFS(Utbytter!$D$6:$D$1005,Utbytter!$A$6:$A$1005,$E2545,Utbytter!$B$6:$B$1005,"&gt;="&amp;$K2545,Utbytter!$B$6:$B$1005,"&lt;="&amp;DATE($G2545,12,31))))</f>
        <v/>
      </c>
      <c r="M2545" s="21" t="str">
        <f t="shared" si="319"/>
        <v/>
      </c>
      <c r="N2545" s="21" t="str">
        <f t="shared" si="314"/>
        <v/>
      </c>
      <c r="O2545" s="21" t="str">
        <f t="shared" si="315"/>
        <v/>
      </c>
      <c r="P2545" s="21" t="str">
        <f t="shared" si="316"/>
        <v/>
      </c>
      <c r="Q2545" s="21" t="str">
        <f t="shared" si="317"/>
        <v/>
      </c>
      <c r="R2545" s="21" t="str">
        <f t="shared" si="318"/>
        <v/>
      </c>
      <c r="S2545" s="7" t="str">
        <f>IF(ROW()-5&lt;=Kontroll!$B$8,1,"")</f>
        <v/>
      </c>
    </row>
    <row r="2546" spans="1:19" x14ac:dyDescent="0.2">
      <c r="A2546" s="7" t="str">
        <f t="shared" si="312"/>
        <v/>
      </c>
      <c r="B2546" s="7" t="str">
        <f>IF($S2546="","",INT(($A2546-1)/Kontroll!$B$6)+1)</f>
        <v/>
      </c>
      <c r="C2546" s="7" t="str">
        <f>IF($S2546="","",MOD($A2546-1,Kontroll!$B$6)+1)</f>
        <v/>
      </c>
      <c r="D2546" s="15" t="str">
        <f>IF($S2546="","",INDEX(Transjer!$A$6:$A$125,$B2546))</f>
        <v/>
      </c>
      <c r="E2546" s="15" t="str">
        <f>IF($S2546="","",INDEX(Transjer!$B$6:$B$125,$B2546))</f>
        <v/>
      </c>
      <c r="F2546" s="16" t="str">
        <f>IF($S2546="","",INDEX(Transjer!$C$6:$C$125,$B2546))</f>
        <v/>
      </c>
      <c r="G2546" s="17" t="str">
        <f>IF($S2546="","",INDEX(Skjermingsrenter!$A$6:$A$35,$C2546))</f>
        <v/>
      </c>
      <c r="H2546" s="18" t="str">
        <f>IF($S2546="","",INDEX(Transjer!$D$6:$D$125,$B2546))</f>
        <v/>
      </c>
      <c r="I2546" s="18" t="str">
        <f>IF($S2546="","",INDEX(Transjer!$E$6:$E$125,$B2546))</f>
        <v/>
      </c>
      <c r="J2546" s="19" t="str">
        <f>IF($S2546="","",INDEX(Skjermingsrenter!$B$6:$B$35,$C2546))</f>
        <v/>
      </c>
      <c r="K2546" s="20" t="str">
        <f t="shared" si="313"/>
        <v/>
      </c>
      <c r="L2546" s="21" t="str">
        <f>IF($S2546="","",IF($G2546&lt;YEAR($F2546),0,$H2546*SUMIFS(Utbytter!$D$6:$D$1005,Utbytter!$A$6:$A$1005,$E2546,Utbytter!$B$6:$B$1005,"&gt;="&amp;$K2546,Utbytter!$B$6:$B$1005,"&lt;="&amp;DATE($G2546,12,31))))</f>
        <v/>
      </c>
      <c r="M2546" s="21" t="str">
        <f t="shared" si="319"/>
        <v/>
      </c>
      <c r="N2546" s="21" t="str">
        <f t="shared" si="314"/>
        <v/>
      </c>
      <c r="O2546" s="21" t="str">
        <f t="shared" si="315"/>
        <v/>
      </c>
      <c r="P2546" s="21" t="str">
        <f t="shared" si="316"/>
        <v/>
      </c>
      <c r="Q2546" s="21" t="str">
        <f t="shared" si="317"/>
        <v/>
      </c>
      <c r="R2546" s="21" t="str">
        <f t="shared" si="318"/>
        <v/>
      </c>
      <c r="S2546" s="7" t="str">
        <f>IF(ROW()-5&lt;=Kontroll!$B$8,1,"")</f>
        <v/>
      </c>
    </row>
    <row r="2547" spans="1:19" x14ac:dyDescent="0.2">
      <c r="A2547" s="7" t="str">
        <f t="shared" si="312"/>
        <v/>
      </c>
      <c r="B2547" s="7" t="str">
        <f>IF($S2547="","",INT(($A2547-1)/Kontroll!$B$6)+1)</f>
        <v/>
      </c>
      <c r="C2547" s="7" t="str">
        <f>IF($S2547="","",MOD($A2547-1,Kontroll!$B$6)+1)</f>
        <v/>
      </c>
      <c r="D2547" s="15" t="str">
        <f>IF($S2547="","",INDEX(Transjer!$A$6:$A$125,$B2547))</f>
        <v/>
      </c>
      <c r="E2547" s="15" t="str">
        <f>IF($S2547="","",INDEX(Transjer!$B$6:$B$125,$B2547))</f>
        <v/>
      </c>
      <c r="F2547" s="16" t="str">
        <f>IF($S2547="","",INDEX(Transjer!$C$6:$C$125,$B2547))</f>
        <v/>
      </c>
      <c r="G2547" s="17" t="str">
        <f>IF($S2547="","",INDEX(Skjermingsrenter!$A$6:$A$35,$C2547))</f>
        <v/>
      </c>
      <c r="H2547" s="18" t="str">
        <f>IF($S2547="","",INDEX(Transjer!$D$6:$D$125,$B2547))</f>
        <v/>
      </c>
      <c r="I2547" s="18" t="str">
        <f>IF($S2547="","",INDEX(Transjer!$E$6:$E$125,$B2547))</f>
        <v/>
      </c>
      <c r="J2547" s="19" t="str">
        <f>IF($S2547="","",INDEX(Skjermingsrenter!$B$6:$B$35,$C2547))</f>
        <v/>
      </c>
      <c r="K2547" s="20" t="str">
        <f t="shared" si="313"/>
        <v/>
      </c>
      <c r="L2547" s="21" t="str">
        <f>IF($S2547="","",IF($G2547&lt;YEAR($F2547),0,$H2547*SUMIFS(Utbytter!$D$6:$D$1005,Utbytter!$A$6:$A$1005,$E2547,Utbytter!$B$6:$B$1005,"&gt;="&amp;$K2547,Utbytter!$B$6:$B$1005,"&lt;="&amp;DATE($G2547,12,31))))</f>
        <v/>
      </c>
      <c r="M2547" s="21" t="str">
        <f t="shared" si="319"/>
        <v/>
      </c>
      <c r="N2547" s="21" t="str">
        <f t="shared" si="314"/>
        <v/>
      </c>
      <c r="O2547" s="21" t="str">
        <f t="shared" si="315"/>
        <v/>
      </c>
      <c r="P2547" s="21" t="str">
        <f t="shared" si="316"/>
        <v/>
      </c>
      <c r="Q2547" s="21" t="str">
        <f t="shared" si="317"/>
        <v/>
      </c>
      <c r="R2547" s="21" t="str">
        <f t="shared" si="318"/>
        <v/>
      </c>
      <c r="S2547" s="7" t="str">
        <f>IF(ROW()-5&lt;=Kontroll!$B$8,1,"")</f>
        <v/>
      </c>
    </row>
    <row r="2548" spans="1:19" x14ac:dyDescent="0.2">
      <c r="A2548" s="7" t="str">
        <f t="shared" si="312"/>
        <v/>
      </c>
      <c r="B2548" s="7" t="str">
        <f>IF($S2548="","",INT(($A2548-1)/Kontroll!$B$6)+1)</f>
        <v/>
      </c>
      <c r="C2548" s="7" t="str">
        <f>IF($S2548="","",MOD($A2548-1,Kontroll!$B$6)+1)</f>
        <v/>
      </c>
      <c r="D2548" s="15" t="str">
        <f>IF($S2548="","",INDEX(Transjer!$A$6:$A$125,$B2548))</f>
        <v/>
      </c>
      <c r="E2548" s="15" t="str">
        <f>IF($S2548="","",INDEX(Transjer!$B$6:$B$125,$B2548))</f>
        <v/>
      </c>
      <c r="F2548" s="16" t="str">
        <f>IF($S2548="","",INDEX(Transjer!$C$6:$C$125,$B2548))</f>
        <v/>
      </c>
      <c r="G2548" s="17" t="str">
        <f>IF($S2548="","",INDEX(Skjermingsrenter!$A$6:$A$35,$C2548))</f>
        <v/>
      </c>
      <c r="H2548" s="18" t="str">
        <f>IF($S2548="","",INDEX(Transjer!$D$6:$D$125,$B2548))</f>
        <v/>
      </c>
      <c r="I2548" s="18" t="str">
        <f>IF($S2548="","",INDEX(Transjer!$E$6:$E$125,$B2548))</f>
        <v/>
      </c>
      <c r="J2548" s="19" t="str">
        <f>IF($S2548="","",INDEX(Skjermingsrenter!$B$6:$B$35,$C2548))</f>
        <v/>
      </c>
      <c r="K2548" s="20" t="str">
        <f t="shared" si="313"/>
        <v/>
      </c>
      <c r="L2548" s="21" t="str">
        <f>IF($S2548="","",IF($G2548&lt;YEAR($F2548),0,$H2548*SUMIFS(Utbytter!$D$6:$D$1005,Utbytter!$A$6:$A$1005,$E2548,Utbytter!$B$6:$B$1005,"&gt;="&amp;$K2548,Utbytter!$B$6:$B$1005,"&lt;="&amp;DATE($G2548,12,31))))</f>
        <v/>
      </c>
      <c r="M2548" s="21" t="str">
        <f t="shared" si="319"/>
        <v/>
      </c>
      <c r="N2548" s="21" t="str">
        <f t="shared" si="314"/>
        <v/>
      </c>
      <c r="O2548" s="21" t="str">
        <f t="shared" si="315"/>
        <v/>
      </c>
      <c r="P2548" s="21" t="str">
        <f t="shared" si="316"/>
        <v/>
      </c>
      <c r="Q2548" s="21" t="str">
        <f t="shared" si="317"/>
        <v/>
      </c>
      <c r="R2548" s="21" t="str">
        <f t="shared" si="318"/>
        <v/>
      </c>
      <c r="S2548" s="7" t="str">
        <f>IF(ROW()-5&lt;=Kontroll!$B$8,1,"")</f>
        <v/>
      </c>
    </row>
    <row r="2549" spans="1:19" x14ac:dyDescent="0.2">
      <c r="A2549" s="7" t="str">
        <f t="shared" si="312"/>
        <v/>
      </c>
      <c r="B2549" s="7" t="str">
        <f>IF($S2549="","",INT(($A2549-1)/Kontroll!$B$6)+1)</f>
        <v/>
      </c>
      <c r="C2549" s="7" t="str">
        <f>IF($S2549="","",MOD($A2549-1,Kontroll!$B$6)+1)</f>
        <v/>
      </c>
      <c r="D2549" s="15" t="str">
        <f>IF($S2549="","",INDEX(Transjer!$A$6:$A$125,$B2549))</f>
        <v/>
      </c>
      <c r="E2549" s="15" t="str">
        <f>IF($S2549="","",INDEX(Transjer!$B$6:$B$125,$B2549))</f>
        <v/>
      </c>
      <c r="F2549" s="16" t="str">
        <f>IF($S2549="","",INDEX(Transjer!$C$6:$C$125,$B2549))</f>
        <v/>
      </c>
      <c r="G2549" s="17" t="str">
        <f>IF($S2549="","",INDEX(Skjermingsrenter!$A$6:$A$35,$C2549))</f>
        <v/>
      </c>
      <c r="H2549" s="18" t="str">
        <f>IF($S2549="","",INDEX(Transjer!$D$6:$D$125,$B2549))</f>
        <v/>
      </c>
      <c r="I2549" s="18" t="str">
        <f>IF($S2549="","",INDEX(Transjer!$E$6:$E$125,$B2549))</f>
        <v/>
      </c>
      <c r="J2549" s="19" t="str">
        <f>IF($S2549="","",INDEX(Skjermingsrenter!$B$6:$B$35,$C2549))</f>
        <v/>
      </c>
      <c r="K2549" s="20" t="str">
        <f t="shared" si="313"/>
        <v/>
      </c>
      <c r="L2549" s="21" t="str">
        <f>IF($S2549="","",IF($G2549&lt;YEAR($F2549),0,$H2549*SUMIFS(Utbytter!$D$6:$D$1005,Utbytter!$A$6:$A$1005,$E2549,Utbytter!$B$6:$B$1005,"&gt;="&amp;$K2549,Utbytter!$B$6:$B$1005,"&lt;="&amp;DATE($G2549,12,31))))</f>
        <v/>
      </c>
      <c r="M2549" s="21" t="str">
        <f t="shared" si="319"/>
        <v/>
      </c>
      <c r="N2549" s="21" t="str">
        <f t="shared" si="314"/>
        <v/>
      </c>
      <c r="O2549" s="21" t="str">
        <f t="shared" si="315"/>
        <v/>
      </c>
      <c r="P2549" s="21" t="str">
        <f t="shared" si="316"/>
        <v/>
      </c>
      <c r="Q2549" s="21" t="str">
        <f t="shared" si="317"/>
        <v/>
      </c>
      <c r="R2549" s="21" t="str">
        <f t="shared" si="318"/>
        <v/>
      </c>
      <c r="S2549" s="7" t="str">
        <f>IF(ROW()-5&lt;=Kontroll!$B$8,1,"")</f>
        <v/>
      </c>
    </row>
    <row r="2550" spans="1:19" x14ac:dyDescent="0.2">
      <c r="A2550" s="7" t="str">
        <f t="shared" si="312"/>
        <v/>
      </c>
      <c r="B2550" s="7" t="str">
        <f>IF($S2550="","",INT(($A2550-1)/Kontroll!$B$6)+1)</f>
        <v/>
      </c>
      <c r="C2550" s="7" t="str">
        <f>IF($S2550="","",MOD($A2550-1,Kontroll!$B$6)+1)</f>
        <v/>
      </c>
      <c r="D2550" s="15" t="str">
        <f>IF($S2550="","",INDEX(Transjer!$A$6:$A$125,$B2550))</f>
        <v/>
      </c>
      <c r="E2550" s="15" t="str">
        <f>IF($S2550="","",INDEX(Transjer!$B$6:$B$125,$B2550))</f>
        <v/>
      </c>
      <c r="F2550" s="16" t="str">
        <f>IF($S2550="","",INDEX(Transjer!$C$6:$C$125,$B2550))</f>
        <v/>
      </c>
      <c r="G2550" s="17" t="str">
        <f>IF($S2550="","",INDEX(Skjermingsrenter!$A$6:$A$35,$C2550))</f>
        <v/>
      </c>
      <c r="H2550" s="18" t="str">
        <f>IF($S2550="","",INDEX(Transjer!$D$6:$D$125,$B2550))</f>
        <v/>
      </c>
      <c r="I2550" s="18" t="str">
        <f>IF($S2550="","",INDEX(Transjer!$E$6:$E$125,$B2550))</f>
        <v/>
      </c>
      <c r="J2550" s="19" t="str">
        <f>IF($S2550="","",INDEX(Skjermingsrenter!$B$6:$B$35,$C2550))</f>
        <v/>
      </c>
      <c r="K2550" s="20" t="str">
        <f t="shared" si="313"/>
        <v/>
      </c>
      <c r="L2550" s="21" t="str">
        <f>IF($S2550="","",IF($G2550&lt;YEAR($F2550),0,$H2550*SUMIFS(Utbytter!$D$6:$D$1005,Utbytter!$A$6:$A$1005,$E2550,Utbytter!$B$6:$B$1005,"&gt;="&amp;$K2550,Utbytter!$B$6:$B$1005,"&lt;="&amp;DATE($G2550,12,31))))</f>
        <v/>
      </c>
      <c r="M2550" s="21" t="str">
        <f t="shared" si="319"/>
        <v/>
      </c>
      <c r="N2550" s="21" t="str">
        <f t="shared" si="314"/>
        <v/>
      </c>
      <c r="O2550" s="21" t="str">
        <f t="shared" si="315"/>
        <v/>
      </c>
      <c r="P2550" s="21" t="str">
        <f t="shared" si="316"/>
        <v/>
      </c>
      <c r="Q2550" s="21" t="str">
        <f t="shared" si="317"/>
        <v/>
      </c>
      <c r="R2550" s="21" t="str">
        <f t="shared" si="318"/>
        <v/>
      </c>
      <c r="S2550" s="7" t="str">
        <f>IF(ROW()-5&lt;=Kontroll!$B$8,1,"")</f>
        <v/>
      </c>
    </row>
    <row r="2551" spans="1:19" x14ac:dyDescent="0.2">
      <c r="A2551" s="7" t="str">
        <f t="shared" si="312"/>
        <v/>
      </c>
      <c r="B2551" s="7" t="str">
        <f>IF($S2551="","",INT(($A2551-1)/Kontroll!$B$6)+1)</f>
        <v/>
      </c>
      <c r="C2551" s="7" t="str">
        <f>IF($S2551="","",MOD($A2551-1,Kontroll!$B$6)+1)</f>
        <v/>
      </c>
      <c r="D2551" s="15" t="str">
        <f>IF($S2551="","",INDEX(Transjer!$A$6:$A$125,$B2551))</f>
        <v/>
      </c>
      <c r="E2551" s="15" t="str">
        <f>IF($S2551="","",INDEX(Transjer!$B$6:$B$125,$B2551))</f>
        <v/>
      </c>
      <c r="F2551" s="16" t="str">
        <f>IF($S2551="","",INDEX(Transjer!$C$6:$C$125,$B2551))</f>
        <v/>
      </c>
      <c r="G2551" s="17" t="str">
        <f>IF($S2551="","",INDEX(Skjermingsrenter!$A$6:$A$35,$C2551))</f>
        <v/>
      </c>
      <c r="H2551" s="18" t="str">
        <f>IF($S2551="","",INDEX(Transjer!$D$6:$D$125,$B2551))</f>
        <v/>
      </c>
      <c r="I2551" s="18" t="str">
        <f>IF($S2551="","",INDEX(Transjer!$E$6:$E$125,$B2551))</f>
        <v/>
      </c>
      <c r="J2551" s="19" t="str">
        <f>IF($S2551="","",INDEX(Skjermingsrenter!$B$6:$B$35,$C2551))</f>
        <v/>
      </c>
      <c r="K2551" s="20" t="str">
        <f t="shared" si="313"/>
        <v/>
      </c>
      <c r="L2551" s="21" t="str">
        <f>IF($S2551="","",IF($G2551&lt;YEAR($F2551),0,$H2551*SUMIFS(Utbytter!$D$6:$D$1005,Utbytter!$A$6:$A$1005,$E2551,Utbytter!$B$6:$B$1005,"&gt;="&amp;$K2551,Utbytter!$B$6:$B$1005,"&lt;="&amp;DATE($G2551,12,31))))</f>
        <v/>
      </c>
      <c r="M2551" s="21" t="str">
        <f t="shared" si="319"/>
        <v/>
      </c>
      <c r="N2551" s="21" t="str">
        <f t="shared" si="314"/>
        <v/>
      </c>
      <c r="O2551" s="21" t="str">
        <f t="shared" si="315"/>
        <v/>
      </c>
      <c r="P2551" s="21" t="str">
        <f t="shared" si="316"/>
        <v/>
      </c>
      <c r="Q2551" s="21" t="str">
        <f t="shared" si="317"/>
        <v/>
      </c>
      <c r="R2551" s="21" t="str">
        <f t="shared" si="318"/>
        <v/>
      </c>
      <c r="S2551" s="7" t="str">
        <f>IF(ROW()-5&lt;=Kontroll!$B$8,1,"")</f>
        <v/>
      </c>
    </row>
    <row r="2552" spans="1:19" x14ac:dyDescent="0.2">
      <c r="A2552" s="7" t="str">
        <f t="shared" si="312"/>
        <v/>
      </c>
      <c r="B2552" s="7" t="str">
        <f>IF($S2552="","",INT(($A2552-1)/Kontroll!$B$6)+1)</f>
        <v/>
      </c>
      <c r="C2552" s="7" t="str">
        <f>IF($S2552="","",MOD($A2552-1,Kontroll!$B$6)+1)</f>
        <v/>
      </c>
      <c r="D2552" s="15" t="str">
        <f>IF($S2552="","",INDEX(Transjer!$A$6:$A$125,$B2552))</f>
        <v/>
      </c>
      <c r="E2552" s="15" t="str">
        <f>IF($S2552="","",INDEX(Transjer!$B$6:$B$125,$B2552))</f>
        <v/>
      </c>
      <c r="F2552" s="16" t="str">
        <f>IF($S2552="","",INDEX(Transjer!$C$6:$C$125,$B2552))</f>
        <v/>
      </c>
      <c r="G2552" s="17" t="str">
        <f>IF($S2552="","",INDEX(Skjermingsrenter!$A$6:$A$35,$C2552))</f>
        <v/>
      </c>
      <c r="H2552" s="18" t="str">
        <f>IF($S2552="","",INDEX(Transjer!$D$6:$D$125,$B2552))</f>
        <v/>
      </c>
      <c r="I2552" s="18" t="str">
        <f>IF($S2552="","",INDEX(Transjer!$E$6:$E$125,$B2552))</f>
        <v/>
      </c>
      <c r="J2552" s="19" t="str">
        <f>IF($S2552="","",INDEX(Skjermingsrenter!$B$6:$B$35,$C2552))</f>
        <v/>
      </c>
      <c r="K2552" s="20" t="str">
        <f t="shared" si="313"/>
        <v/>
      </c>
      <c r="L2552" s="21" t="str">
        <f>IF($S2552="","",IF($G2552&lt;YEAR($F2552),0,$H2552*SUMIFS(Utbytter!$D$6:$D$1005,Utbytter!$A$6:$A$1005,$E2552,Utbytter!$B$6:$B$1005,"&gt;="&amp;$K2552,Utbytter!$B$6:$B$1005,"&lt;="&amp;DATE($G2552,12,31))))</f>
        <v/>
      </c>
      <c r="M2552" s="21" t="str">
        <f t="shared" si="319"/>
        <v/>
      </c>
      <c r="N2552" s="21" t="str">
        <f t="shared" si="314"/>
        <v/>
      </c>
      <c r="O2552" s="21" t="str">
        <f t="shared" si="315"/>
        <v/>
      </c>
      <c r="P2552" s="21" t="str">
        <f t="shared" si="316"/>
        <v/>
      </c>
      <c r="Q2552" s="21" t="str">
        <f t="shared" si="317"/>
        <v/>
      </c>
      <c r="R2552" s="21" t="str">
        <f t="shared" si="318"/>
        <v/>
      </c>
      <c r="S2552" s="7" t="str">
        <f>IF(ROW()-5&lt;=Kontroll!$B$8,1,"")</f>
        <v/>
      </c>
    </row>
    <row r="2553" spans="1:19" x14ac:dyDescent="0.2">
      <c r="A2553" s="7" t="str">
        <f t="shared" si="312"/>
        <v/>
      </c>
      <c r="B2553" s="7" t="str">
        <f>IF($S2553="","",INT(($A2553-1)/Kontroll!$B$6)+1)</f>
        <v/>
      </c>
      <c r="C2553" s="7" t="str">
        <f>IF($S2553="","",MOD($A2553-1,Kontroll!$B$6)+1)</f>
        <v/>
      </c>
      <c r="D2553" s="15" t="str">
        <f>IF($S2553="","",INDEX(Transjer!$A$6:$A$125,$B2553))</f>
        <v/>
      </c>
      <c r="E2553" s="15" t="str">
        <f>IF($S2553="","",INDEX(Transjer!$B$6:$B$125,$B2553))</f>
        <v/>
      </c>
      <c r="F2553" s="16" t="str">
        <f>IF($S2553="","",INDEX(Transjer!$C$6:$C$125,$B2553))</f>
        <v/>
      </c>
      <c r="G2553" s="17" t="str">
        <f>IF($S2553="","",INDEX(Skjermingsrenter!$A$6:$A$35,$C2553))</f>
        <v/>
      </c>
      <c r="H2553" s="18" t="str">
        <f>IF($S2553="","",INDEX(Transjer!$D$6:$D$125,$B2553))</f>
        <v/>
      </c>
      <c r="I2553" s="18" t="str">
        <f>IF($S2553="","",INDEX(Transjer!$E$6:$E$125,$B2553))</f>
        <v/>
      </c>
      <c r="J2553" s="19" t="str">
        <f>IF($S2553="","",INDEX(Skjermingsrenter!$B$6:$B$35,$C2553))</f>
        <v/>
      </c>
      <c r="K2553" s="20" t="str">
        <f t="shared" si="313"/>
        <v/>
      </c>
      <c r="L2553" s="21" t="str">
        <f>IF($S2553="","",IF($G2553&lt;YEAR($F2553),0,$H2553*SUMIFS(Utbytter!$D$6:$D$1005,Utbytter!$A$6:$A$1005,$E2553,Utbytter!$B$6:$B$1005,"&gt;="&amp;$K2553,Utbytter!$B$6:$B$1005,"&lt;="&amp;DATE($G2553,12,31))))</f>
        <v/>
      </c>
      <c r="M2553" s="21" t="str">
        <f t="shared" si="319"/>
        <v/>
      </c>
      <c r="N2553" s="21" t="str">
        <f t="shared" si="314"/>
        <v/>
      </c>
      <c r="O2553" s="21" t="str">
        <f t="shared" si="315"/>
        <v/>
      </c>
      <c r="P2553" s="21" t="str">
        <f t="shared" si="316"/>
        <v/>
      </c>
      <c r="Q2553" s="21" t="str">
        <f t="shared" si="317"/>
        <v/>
      </c>
      <c r="R2553" s="21" t="str">
        <f t="shared" si="318"/>
        <v/>
      </c>
      <c r="S2553" s="7" t="str">
        <f>IF(ROW()-5&lt;=Kontroll!$B$8,1,"")</f>
        <v/>
      </c>
    </row>
    <row r="2554" spans="1:19" x14ac:dyDescent="0.2">
      <c r="A2554" s="7" t="str">
        <f t="shared" si="312"/>
        <v/>
      </c>
      <c r="B2554" s="7" t="str">
        <f>IF($S2554="","",INT(($A2554-1)/Kontroll!$B$6)+1)</f>
        <v/>
      </c>
      <c r="C2554" s="7" t="str">
        <f>IF($S2554="","",MOD($A2554-1,Kontroll!$B$6)+1)</f>
        <v/>
      </c>
      <c r="D2554" s="15" t="str">
        <f>IF($S2554="","",INDEX(Transjer!$A$6:$A$125,$B2554))</f>
        <v/>
      </c>
      <c r="E2554" s="15" t="str">
        <f>IF($S2554="","",INDEX(Transjer!$B$6:$B$125,$B2554))</f>
        <v/>
      </c>
      <c r="F2554" s="16" t="str">
        <f>IF($S2554="","",INDEX(Transjer!$C$6:$C$125,$B2554))</f>
        <v/>
      </c>
      <c r="G2554" s="17" t="str">
        <f>IF($S2554="","",INDEX(Skjermingsrenter!$A$6:$A$35,$C2554))</f>
        <v/>
      </c>
      <c r="H2554" s="18" t="str">
        <f>IF($S2554="","",INDEX(Transjer!$D$6:$D$125,$B2554))</f>
        <v/>
      </c>
      <c r="I2554" s="18" t="str">
        <f>IF($S2554="","",INDEX(Transjer!$E$6:$E$125,$B2554))</f>
        <v/>
      </c>
      <c r="J2554" s="19" t="str">
        <f>IF($S2554="","",INDEX(Skjermingsrenter!$B$6:$B$35,$C2554))</f>
        <v/>
      </c>
      <c r="K2554" s="20" t="str">
        <f t="shared" si="313"/>
        <v/>
      </c>
      <c r="L2554" s="21" t="str">
        <f>IF($S2554="","",IF($G2554&lt;YEAR($F2554),0,$H2554*SUMIFS(Utbytter!$D$6:$D$1005,Utbytter!$A$6:$A$1005,$E2554,Utbytter!$B$6:$B$1005,"&gt;="&amp;$K2554,Utbytter!$B$6:$B$1005,"&lt;="&amp;DATE($G2554,12,31))))</f>
        <v/>
      </c>
      <c r="M2554" s="21" t="str">
        <f t="shared" si="319"/>
        <v/>
      </c>
      <c r="N2554" s="21" t="str">
        <f t="shared" si="314"/>
        <v/>
      </c>
      <c r="O2554" s="21" t="str">
        <f t="shared" si="315"/>
        <v/>
      </c>
      <c r="P2554" s="21" t="str">
        <f t="shared" si="316"/>
        <v/>
      </c>
      <c r="Q2554" s="21" t="str">
        <f t="shared" si="317"/>
        <v/>
      </c>
      <c r="R2554" s="21" t="str">
        <f t="shared" si="318"/>
        <v/>
      </c>
      <c r="S2554" s="7" t="str">
        <f>IF(ROW()-5&lt;=Kontroll!$B$8,1,"")</f>
        <v/>
      </c>
    </row>
    <row r="2555" spans="1:19" x14ac:dyDescent="0.2">
      <c r="A2555" s="7" t="str">
        <f t="shared" si="312"/>
        <v/>
      </c>
      <c r="B2555" s="7" t="str">
        <f>IF($S2555="","",INT(($A2555-1)/Kontroll!$B$6)+1)</f>
        <v/>
      </c>
      <c r="C2555" s="7" t="str">
        <f>IF($S2555="","",MOD($A2555-1,Kontroll!$B$6)+1)</f>
        <v/>
      </c>
      <c r="D2555" s="15" t="str">
        <f>IF($S2555="","",INDEX(Transjer!$A$6:$A$125,$B2555))</f>
        <v/>
      </c>
      <c r="E2555" s="15" t="str">
        <f>IF($S2555="","",INDEX(Transjer!$B$6:$B$125,$B2555))</f>
        <v/>
      </c>
      <c r="F2555" s="16" t="str">
        <f>IF($S2555="","",INDEX(Transjer!$C$6:$C$125,$B2555))</f>
        <v/>
      </c>
      <c r="G2555" s="17" t="str">
        <f>IF($S2555="","",INDEX(Skjermingsrenter!$A$6:$A$35,$C2555))</f>
        <v/>
      </c>
      <c r="H2555" s="18" t="str">
        <f>IF($S2555="","",INDEX(Transjer!$D$6:$D$125,$B2555))</f>
        <v/>
      </c>
      <c r="I2555" s="18" t="str">
        <f>IF($S2555="","",INDEX(Transjer!$E$6:$E$125,$B2555))</f>
        <v/>
      </c>
      <c r="J2555" s="19" t="str">
        <f>IF($S2555="","",INDEX(Skjermingsrenter!$B$6:$B$35,$C2555))</f>
        <v/>
      </c>
      <c r="K2555" s="20" t="str">
        <f t="shared" si="313"/>
        <v/>
      </c>
      <c r="L2555" s="21" t="str">
        <f>IF($S2555="","",IF($G2555&lt;YEAR($F2555),0,$H2555*SUMIFS(Utbytter!$D$6:$D$1005,Utbytter!$A$6:$A$1005,$E2555,Utbytter!$B$6:$B$1005,"&gt;="&amp;$K2555,Utbytter!$B$6:$B$1005,"&lt;="&amp;DATE($G2555,12,31))))</f>
        <v/>
      </c>
      <c r="M2555" s="21" t="str">
        <f t="shared" si="319"/>
        <v/>
      </c>
      <c r="N2555" s="21" t="str">
        <f t="shared" si="314"/>
        <v/>
      </c>
      <c r="O2555" s="21" t="str">
        <f t="shared" si="315"/>
        <v/>
      </c>
      <c r="P2555" s="21" t="str">
        <f t="shared" si="316"/>
        <v/>
      </c>
      <c r="Q2555" s="21" t="str">
        <f t="shared" si="317"/>
        <v/>
      </c>
      <c r="R2555" s="21" t="str">
        <f t="shared" si="318"/>
        <v/>
      </c>
      <c r="S2555" s="7" t="str">
        <f>IF(ROW()-5&lt;=Kontroll!$B$8,1,"")</f>
        <v/>
      </c>
    </row>
    <row r="2556" spans="1:19" x14ac:dyDescent="0.2">
      <c r="A2556" s="7" t="str">
        <f t="shared" si="312"/>
        <v/>
      </c>
      <c r="B2556" s="7" t="str">
        <f>IF($S2556="","",INT(($A2556-1)/Kontroll!$B$6)+1)</f>
        <v/>
      </c>
      <c r="C2556" s="7" t="str">
        <f>IF($S2556="","",MOD($A2556-1,Kontroll!$B$6)+1)</f>
        <v/>
      </c>
      <c r="D2556" s="15" t="str">
        <f>IF($S2556="","",INDEX(Transjer!$A$6:$A$125,$B2556))</f>
        <v/>
      </c>
      <c r="E2556" s="15" t="str">
        <f>IF($S2556="","",INDEX(Transjer!$B$6:$B$125,$B2556))</f>
        <v/>
      </c>
      <c r="F2556" s="16" t="str">
        <f>IF($S2556="","",INDEX(Transjer!$C$6:$C$125,$B2556))</f>
        <v/>
      </c>
      <c r="G2556" s="17" t="str">
        <f>IF($S2556="","",INDEX(Skjermingsrenter!$A$6:$A$35,$C2556))</f>
        <v/>
      </c>
      <c r="H2556" s="18" t="str">
        <f>IF($S2556="","",INDEX(Transjer!$D$6:$D$125,$B2556))</f>
        <v/>
      </c>
      <c r="I2556" s="18" t="str">
        <f>IF($S2556="","",INDEX(Transjer!$E$6:$E$125,$B2556))</f>
        <v/>
      </c>
      <c r="J2556" s="19" t="str">
        <f>IF($S2556="","",INDEX(Skjermingsrenter!$B$6:$B$35,$C2556))</f>
        <v/>
      </c>
      <c r="K2556" s="20" t="str">
        <f t="shared" si="313"/>
        <v/>
      </c>
      <c r="L2556" s="21" t="str">
        <f>IF($S2556="","",IF($G2556&lt;YEAR($F2556),0,$H2556*SUMIFS(Utbytter!$D$6:$D$1005,Utbytter!$A$6:$A$1005,$E2556,Utbytter!$B$6:$B$1005,"&gt;="&amp;$K2556,Utbytter!$B$6:$B$1005,"&lt;="&amp;DATE($G2556,12,31))))</f>
        <v/>
      </c>
      <c r="M2556" s="21" t="str">
        <f t="shared" si="319"/>
        <v/>
      </c>
      <c r="N2556" s="21" t="str">
        <f t="shared" si="314"/>
        <v/>
      </c>
      <c r="O2556" s="21" t="str">
        <f t="shared" si="315"/>
        <v/>
      </c>
      <c r="P2556" s="21" t="str">
        <f t="shared" si="316"/>
        <v/>
      </c>
      <c r="Q2556" s="21" t="str">
        <f t="shared" si="317"/>
        <v/>
      </c>
      <c r="R2556" s="21" t="str">
        <f t="shared" si="318"/>
        <v/>
      </c>
      <c r="S2556" s="7" t="str">
        <f>IF(ROW()-5&lt;=Kontroll!$B$8,1,"")</f>
        <v/>
      </c>
    </row>
    <row r="2557" spans="1:19" x14ac:dyDescent="0.2">
      <c r="A2557" s="7" t="str">
        <f t="shared" si="312"/>
        <v/>
      </c>
      <c r="B2557" s="7" t="str">
        <f>IF($S2557="","",INT(($A2557-1)/Kontroll!$B$6)+1)</f>
        <v/>
      </c>
      <c r="C2557" s="7" t="str">
        <f>IF($S2557="","",MOD($A2557-1,Kontroll!$B$6)+1)</f>
        <v/>
      </c>
      <c r="D2557" s="15" t="str">
        <f>IF($S2557="","",INDEX(Transjer!$A$6:$A$125,$B2557))</f>
        <v/>
      </c>
      <c r="E2557" s="15" t="str">
        <f>IF($S2557="","",INDEX(Transjer!$B$6:$B$125,$B2557))</f>
        <v/>
      </c>
      <c r="F2557" s="16" t="str">
        <f>IF($S2557="","",INDEX(Transjer!$C$6:$C$125,$B2557))</f>
        <v/>
      </c>
      <c r="G2557" s="17" t="str">
        <f>IF($S2557="","",INDEX(Skjermingsrenter!$A$6:$A$35,$C2557))</f>
        <v/>
      </c>
      <c r="H2557" s="18" t="str">
        <f>IF($S2557="","",INDEX(Transjer!$D$6:$D$125,$B2557))</f>
        <v/>
      </c>
      <c r="I2557" s="18" t="str">
        <f>IF($S2557="","",INDEX(Transjer!$E$6:$E$125,$B2557))</f>
        <v/>
      </c>
      <c r="J2557" s="19" t="str">
        <f>IF($S2557="","",INDEX(Skjermingsrenter!$B$6:$B$35,$C2557))</f>
        <v/>
      </c>
      <c r="K2557" s="20" t="str">
        <f t="shared" si="313"/>
        <v/>
      </c>
      <c r="L2557" s="21" t="str">
        <f>IF($S2557="","",IF($G2557&lt;YEAR($F2557),0,$H2557*SUMIFS(Utbytter!$D$6:$D$1005,Utbytter!$A$6:$A$1005,$E2557,Utbytter!$B$6:$B$1005,"&gt;="&amp;$K2557,Utbytter!$B$6:$B$1005,"&lt;="&amp;DATE($G2557,12,31))))</f>
        <v/>
      </c>
      <c r="M2557" s="21" t="str">
        <f t="shared" si="319"/>
        <v/>
      </c>
      <c r="N2557" s="21" t="str">
        <f t="shared" si="314"/>
        <v/>
      </c>
      <c r="O2557" s="21" t="str">
        <f t="shared" si="315"/>
        <v/>
      </c>
      <c r="P2557" s="21" t="str">
        <f t="shared" si="316"/>
        <v/>
      </c>
      <c r="Q2557" s="21" t="str">
        <f t="shared" si="317"/>
        <v/>
      </c>
      <c r="R2557" s="21" t="str">
        <f t="shared" si="318"/>
        <v/>
      </c>
      <c r="S2557" s="7" t="str">
        <f>IF(ROW()-5&lt;=Kontroll!$B$8,1,"")</f>
        <v/>
      </c>
    </row>
    <row r="2558" spans="1:19" x14ac:dyDescent="0.2">
      <c r="A2558" s="7" t="str">
        <f t="shared" si="312"/>
        <v/>
      </c>
      <c r="B2558" s="7" t="str">
        <f>IF($S2558="","",INT(($A2558-1)/Kontroll!$B$6)+1)</f>
        <v/>
      </c>
      <c r="C2558" s="7" t="str">
        <f>IF($S2558="","",MOD($A2558-1,Kontroll!$B$6)+1)</f>
        <v/>
      </c>
      <c r="D2558" s="15" t="str">
        <f>IF($S2558="","",INDEX(Transjer!$A$6:$A$125,$B2558))</f>
        <v/>
      </c>
      <c r="E2558" s="15" t="str">
        <f>IF($S2558="","",INDEX(Transjer!$B$6:$B$125,$B2558))</f>
        <v/>
      </c>
      <c r="F2558" s="16" t="str">
        <f>IF($S2558="","",INDEX(Transjer!$C$6:$C$125,$B2558))</f>
        <v/>
      </c>
      <c r="G2558" s="17" t="str">
        <f>IF($S2558="","",INDEX(Skjermingsrenter!$A$6:$A$35,$C2558))</f>
        <v/>
      </c>
      <c r="H2558" s="18" t="str">
        <f>IF($S2558="","",INDEX(Transjer!$D$6:$D$125,$B2558))</f>
        <v/>
      </c>
      <c r="I2558" s="18" t="str">
        <f>IF($S2558="","",INDEX(Transjer!$E$6:$E$125,$B2558))</f>
        <v/>
      </c>
      <c r="J2558" s="19" t="str">
        <f>IF($S2558="","",INDEX(Skjermingsrenter!$B$6:$B$35,$C2558))</f>
        <v/>
      </c>
      <c r="K2558" s="20" t="str">
        <f t="shared" si="313"/>
        <v/>
      </c>
      <c r="L2558" s="21" t="str">
        <f>IF($S2558="","",IF($G2558&lt;YEAR($F2558),0,$H2558*SUMIFS(Utbytter!$D$6:$D$1005,Utbytter!$A$6:$A$1005,$E2558,Utbytter!$B$6:$B$1005,"&gt;="&amp;$K2558,Utbytter!$B$6:$B$1005,"&lt;="&amp;DATE($G2558,12,31))))</f>
        <v/>
      </c>
      <c r="M2558" s="21" t="str">
        <f t="shared" si="319"/>
        <v/>
      </c>
      <c r="N2558" s="21" t="str">
        <f t="shared" si="314"/>
        <v/>
      </c>
      <c r="O2558" s="21" t="str">
        <f t="shared" si="315"/>
        <v/>
      </c>
      <c r="P2558" s="21" t="str">
        <f t="shared" si="316"/>
        <v/>
      </c>
      <c r="Q2558" s="21" t="str">
        <f t="shared" si="317"/>
        <v/>
      </c>
      <c r="R2558" s="21" t="str">
        <f t="shared" si="318"/>
        <v/>
      </c>
      <c r="S2558" s="7" t="str">
        <f>IF(ROW()-5&lt;=Kontroll!$B$8,1,"")</f>
        <v/>
      </c>
    </row>
    <row r="2559" spans="1:19" x14ac:dyDescent="0.2">
      <c r="A2559" s="7" t="str">
        <f t="shared" si="312"/>
        <v/>
      </c>
      <c r="B2559" s="7" t="str">
        <f>IF($S2559="","",INT(($A2559-1)/Kontroll!$B$6)+1)</f>
        <v/>
      </c>
      <c r="C2559" s="7" t="str">
        <f>IF($S2559="","",MOD($A2559-1,Kontroll!$B$6)+1)</f>
        <v/>
      </c>
      <c r="D2559" s="15" t="str">
        <f>IF($S2559="","",INDEX(Transjer!$A$6:$A$125,$B2559))</f>
        <v/>
      </c>
      <c r="E2559" s="15" t="str">
        <f>IF($S2559="","",INDEX(Transjer!$B$6:$B$125,$B2559))</f>
        <v/>
      </c>
      <c r="F2559" s="16" t="str">
        <f>IF($S2559="","",INDEX(Transjer!$C$6:$C$125,$B2559))</f>
        <v/>
      </c>
      <c r="G2559" s="17" t="str">
        <f>IF($S2559="","",INDEX(Skjermingsrenter!$A$6:$A$35,$C2559))</f>
        <v/>
      </c>
      <c r="H2559" s="18" t="str">
        <f>IF($S2559="","",INDEX(Transjer!$D$6:$D$125,$B2559))</f>
        <v/>
      </c>
      <c r="I2559" s="18" t="str">
        <f>IF($S2559="","",INDEX(Transjer!$E$6:$E$125,$B2559))</f>
        <v/>
      </c>
      <c r="J2559" s="19" t="str">
        <f>IF($S2559="","",INDEX(Skjermingsrenter!$B$6:$B$35,$C2559))</f>
        <v/>
      </c>
      <c r="K2559" s="20" t="str">
        <f t="shared" si="313"/>
        <v/>
      </c>
      <c r="L2559" s="21" t="str">
        <f>IF($S2559="","",IF($G2559&lt;YEAR($F2559),0,$H2559*SUMIFS(Utbytter!$D$6:$D$1005,Utbytter!$A$6:$A$1005,$E2559,Utbytter!$B$6:$B$1005,"&gt;="&amp;$K2559,Utbytter!$B$6:$B$1005,"&lt;="&amp;DATE($G2559,12,31))))</f>
        <v/>
      </c>
      <c r="M2559" s="21" t="str">
        <f t="shared" si="319"/>
        <v/>
      </c>
      <c r="N2559" s="21" t="str">
        <f t="shared" si="314"/>
        <v/>
      </c>
      <c r="O2559" s="21" t="str">
        <f t="shared" si="315"/>
        <v/>
      </c>
      <c r="P2559" s="21" t="str">
        <f t="shared" si="316"/>
        <v/>
      </c>
      <c r="Q2559" s="21" t="str">
        <f t="shared" si="317"/>
        <v/>
      </c>
      <c r="R2559" s="21" t="str">
        <f t="shared" si="318"/>
        <v/>
      </c>
      <c r="S2559" s="7" t="str">
        <f>IF(ROW()-5&lt;=Kontroll!$B$8,1,"")</f>
        <v/>
      </c>
    </row>
    <row r="2560" spans="1:19" x14ac:dyDescent="0.2">
      <c r="A2560" s="7" t="str">
        <f t="shared" si="312"/>
        <v/>
      </c>
      <c r="B2560" s="7" t="str">
        <f>IF($S2560="","",INT(($A2560-1)/Kontroll!$B$6)+1)</f>
        <v/>
      </c>
      <c r="C2560" s="7" t="str">
        <f>IF($S2560="","",MOD($A2560-1,Kontroll!$B$6)+1)</f>
        <v/>
      </c>
      <c r="D2560" s="15" t="str">
        <f>IF($S2560="","",INDEX(Transjer!$A$6:$A$125,$B2560))</f>
        <v/>
      </c>
      <c r="E2560" s="15" t="str">
        <f>IF($S2560="","",INDEX(Transjer!$B$6:$B$125,$B2560))</f>
        <v/>
      </c>
      <c r="F2560" s="16" t="str">
        <f>IF($S2560="","",INDEX(Transjer!$C$6:$C$125,$B2560))</f>
        <v/>
      </c>
      <c r="G2560" s="17" t="str">
        <f>IF($S2560="","",INDEX(Skjermingsrenter!$A$6:$A$35,$C2560))</f>
        <v/>
      </c>
      <c r="H2560" s="18" t="str">
        <f>IF($S2560="","",INDEX(Transjer!$D$6:$D$125,$B2560))</f>
        <v/>
      </c>
      <c r="I2560" s="18" t="str">
        <f>IF($S2560="","",INDEX(Transjer!$E$6:$E$125,$B2560))</f>
        <v/>
      </c>
      <c r="J2560" s="19" t="str">
        <f>IF($S2560="","",INDEX(Skjermingsrenter!$B$6:$B$35,$C2560))</f>
        <v/>
      </c>
      <c r="K2560" s="20" t="str">
        <f t="shared" si="313"/>
        <v/>
      </c>
      <c r="L2560" s="21" t="str">
        <f>IF($S2560="","",IF($G2560&lt;YEAR($F2560),0,$H2560*SUMIFS(Utbytter!$D$6:$D$1005,Utbytter!$A$6:$A$1005,$E2560,Utbytter!$B$6:$B$1005,"&gt;="&amp;$K2560,Utbytter!$B$6:$B$1005,"&lt;="&amp;DATE($G2560,12,31))))</f>
        <v/>
      </c>
      <c r="M2560" s="21" t="str">
        <f t="shared" si="319"/>
        <v/>
      </c>
      <c r="N2560" s="21" t="str">
        <f t="shared" si="314"/>
        <v/>
      </c>
      <c r="O2560" s="21" t="str">
        <f t="shared" si="315"/>
        <v/>
      </c>
      <c r="P2560" s="21" t="str">
        <f t="shared" si="316"/>
        <v/>
      </c>
      <c r="Q2560" s="21" t="str">
        <f t="shared" si="317"/>
        <v/>
      </c>
      <c r="R2560" s="21" t="str">
        <f t="shared" si="318"/>
        <v/>
      </c>
      <c r="S2560" s="7" t="str">
        <f>IF(ROW()-5&lt;=Kontroll!$B$8,1,"")</f>
        <v/>
      </c>
    </row>
    <row r="2561" spans="1:19" x14ac:dyDescent="0.2">
      <c r="A2561" s="7" t="str">
        <f t="shared" si="312"/>
        <v/>
      </c>
      <c r="B2561" s="7" t="str">
        <f>IF($S2561="","",INT(($A2561-1)/Kontroll!$B$6)+1)</f>
        <v/>
      </c>
      <c r="C2561" s="7" t="str">
        <f>IF($S2561="","",MOD($A2561-1,Kontroll!$B$6)+1)</f>
        <v/>
      </c>
      <c r="D2561" s="15" t="str">
        <f>IF($S2561="","",INDEX(Transjer!$A$6:$A$125,$B2561))</f>
        <v/>
      </c>
      <c r="E2561" s="15" t="str">
        <f>IF($S2561="","",INDEX(Transjer!$B$6:$B$125,$B2561))</f>
        <v/>
      </c>
      <c r="F2561" s="16" t="str">
        <f>IF($S2561="","",INDEX(Transjer!$C$6:$C$125,$B2561))</f>
        <v/>
      </c>
      <c r="G2561" s="17" t="str">
        <f>IF($S2561="","",INDEX(Skjermingsrenter!$A$6:$A$35,$C2561))</f>
        <v/>
      </c>
      <c r="H2561" s="18" t="str">
        <f>IF($S2561="","",INDEX(Transjer!$D$6:$D$125,$B2561))</f>
        <v/>
      </c>
      <c r="I2561" s="18" t="str">
        <f>IF($S2561="","",INDEX(Transjer!$E$6:$E$125,$B2561))</f>
        <v/>
      </c>
      <c r="J2561" s="19" t="str">
        <f>IF($S2561="","",INDEX(Skjermingsrenter!$B$6:$B$35,$C2561))</f>
        <v/>
      </c>
      <c r="K2561" s="20" t="str">
        <f t="shared" si="313"/>
        <v/>
      </c>
      <c r="L2561" s="21" t="str">
        <f>IF($S2561="","",IF($G2561&lt;YEAR($F2561),0,$H2561*SUMIFS(Utbytter!$D$6:$D$1005,Utbytter!$A$6:$A$1005,$E2561,Utbytter!$B$6:$B$1005,"&gt;="&amp;$K2561,Utbytter!$B$6:$B$1005,"&lt;="&amp;DATE($G2561,12,31))))</f>
        <v/>
      </c>
      <c r="M2561" s="21" t="str">
        <f t="shared" si="319"/>
        <v/>
      </c>
      <c r="N2561" s="21" t="str">
        <f t="shared" si="314"/>
        <v/>
      </c>
      <c r="O2561" s="21" t="str">
        <f t="shared" si="315"/>
        <v/>
      </c>
      <c r="P2561" s="21" t="str">
        <f t="shared" si="316"/>
        <v/>
      </c>
      <c r="Q2561" s="21" t="str">
        <f t="shared" si="317"/>
        <v/>
      </c>
      <c r="R2561" s="21" t="str">
        <f t="shared" si="318"/>
        <v/>
      </c>
      <c r="S2561" s="7" t="str">
        <f>IF(ROW()-5&lt;=Kontroll!$B$8,1,"")</f>
        <v/>
      </c>
    </row>
    <row r="2562" spans="1:19" x14ac:dyDescent="0.2">
      <c r="A2562" s="7" t="str">
        <f t="shared" si="312"/>
        <v/>
      </c>
      <c r="B2562" s="7" t="str">
        <f>IF($S2562="","",INT(($A2562-1)/Kontroll!$B$6)+1)</f>
        <v/>
      </c>
      <c r="C2562" s="7" t="str">
        <f>IF($S2562="","",MOD($A2562-1,Kontroll!$B$6)+1)</f>
        <v/>
      </c>
      <c r="D2562" s="15" t="str">
        <f>IF($S2562="","",INDEX(Transjer!$A$6:$A$125,$B2562))</f>
        <v/>
      </c>
      <c r="E2562" s="15" t="str">
        <f>IF($S2562="","",INDEX(Transjer!$B$6:$B$125,$B2562))</f>
        <v/>
      </c>
      <c r="F2562" s="16" t="str">
        <f>IF($S2562="","",INDEX(Transjer!$C$6:$C$125,$B2562))</f>
        <v/>
      </c>
      <c r="G2562" s="17" t="str">
        <f>IF($S2562="","",INDEX(Skjermingsrenter!$A$6:$A$35,$C2562))</f>
        <v/>
      </c>
      <c r="H2562" s="18" t="str">
        <f>IF($S2562="","",INDEX(Transjer!$D$6:$D$125,$B2562))</f>
        <v/>
      </c>
      <c r="I2562" s="18" t="str">
        <f>IF($S2562="","",INDEX(Transjer!$E$6:$E$125,$B2562))</f>
        <v/>
      </c>
      <c r="J2562" s="19" t="str">
        <f>IF($S2562="","",INDEX(Skjermingsrenter!$B$6:$B$35,$C2562))</f>
        <v/>
      </c>
      <c r="K2562" s="20" t="str">
        <f t="shared" si="313"/>
        <v/>
      </c>
      <c r="L2562" s="21" t="str">
        <f>IF($S2562="","",IF($G2562&lt;YEAR($F2562),0,$H2562*SUMIFS(Utbytter!$D$6:$D$1005,Utbytter!$A$6:$A$1005,$E2562,Utbytter!$B$6:$B$1005,"&gt;="&amp;$K2562,Utbytter!$B$6:$B$1005,"&lt;="&amp;DATE($G2562,12,31))))</f>
        <v/>
      </c>
      <c r="M2562" s="21" t="str">
        <f t="shared" si="319"/>
        <v/>
      </c>
      <c r="N2562" s="21" t="str">
        <f t="shared" si="314"/>
        <v/>
      </c>
      <c r="O2562" s="21" t="str">
        <f t="shared" si="315"/>
        <v/>
      </c>
      <c r="P2562" s="21" t="str">
        <f t="shared" si="316"/>
        <v/>
      </c>
      <c r="Q2562" s="21" t="str">
        <f t="shared" si="317"/>
        <v/>
      </c>
      <c r="R2562" s="21" t="str">
        <f t="shared" si="318"/>
        <v/>
      </c>
      <c r="S2562" s="7" t="str">
        <f>IF(ROW()-5&lt;=Kontroll!$B$8,1,"")</f>
        <v/>
      </c>
    </row>
    <row r="2563" spans="1:19" x14ac:dyDescent="0.2">
      <c r="A2563" s="7" t="str">
        <f t="shared" si="312"/>
        <v/>
      </c>
      <c r="B2563" s="7" t="str">
        <f>IF($S2563="","",INT(($A2563-1)/Kontroll!$B$6)+1)</f>
        <v/>
      </c>
      <c r="C2563" s="7" t="str">
        <f>IF($S2563="","",MOD($A2563-1,Kontroll!$B$6)+1)</f>
        <v/>
      </c>
      <c r="D2563" s="15" t="str">
        <f>IF($S2563="","",INDEX(Transjer!$A$6:$A$125,$B2563))</f>
        <v/>
      </c>
      <c r="E2563" s="15" t="str">
        <f>IF($S2563="","",INDEX(Transjer!$B$6:$B$125,$B2563))</f>
        <v/>
      </c>
      <c r="F2563" s="16" t="str">
        <f>IF($S2563="","",INDEX(Transjer!$C$6:$C$125,$B2563))</f>
        <v/>
      </c>
      <c r="G2563" s="17" t="str">
        <f>IF($S2563="","",INDEX(Skjermingsrenter!$A$6:$A$35,$C2563))</f>
        <v/>
      </c>
      <c r="H2563" s="18" t="str">
        <f>IF($S2563="","",INDEX(Transjer!$D$6:$D$125,$B2563))</f>
        <v/>
      </c>
      <c r="I2563" s="18" t="str">
        <f>IF($S2563="","",INDEX(Transjer!$E$6:$E$125,$B2563))</f>
        <v/>
      </c>
      <c r="J2563" s="19" t="str">
        <f>IF($S2563="","",INDEX(Skjermingsrenter!$B$6:$B$35,$C2563))</f>
        <v/>
      </c>
      <c r="K2563" s="20" t="str">
        <f t="shared" si="313"/>
        <v/>
      </c>
      <c r="L2563" s="21" t="str">
        <f>IF($S2563="","",IF($G2563&lt;YEAR($F2563),0,$H2563*SUMIFS(Utbytter!$D$6:$D$1005,Utbytter!$A$6:$A$1005,$E2563,Utbytter!$B$6:$B$1005,"&gt;="&amp;$K2563,Utbytter!$B$6:$B$1005,"&lt;="&amp;DATE($G2563,12,31))))</f>
        <v/>
      </c>
      <c r="M2563" s="21" t="str">
        <f t="shared" si="319"/>
        <v/>
      </c>
      <c r="N2563" s="21" t="str">
        <f t="shared" si="314"/>
        <v/>
      </c>
      <c r="O2563" s="21" t="str">
        <f t="shared" si="315"/>
        <v/>
      </c>
      <c r="P2563" s="21" t="str">
        <f t="shared" si="316"/>
        <v/>
      </c>
      <c r="Q2563" s="21" t="str">
        <f t="shared" si="317"/>
        <v/>
      </c>
      <c r="R2563" s="21" t="str">
        <f t="shared" si="318"/>
        <v/>
      </c>
      <c r="S2563" s="7" t="str">
        <f>IF(ROW()-5&lt;=Kontroll!$B$8,1,"")</f>
        <v/>
      </c>
    </row>
    <row r="2564" spans="1:19" x14ac:dyDescent="0.2">
      <c r="A2564" s="7" t="str">
        <f t="shared" si="312"/>
        <v/>
      </c>
      <c r="B2564" s="7" t="str">
        <f>IF($S2564="","",INT(($A2564-1)/Kontroll!$B$6)+1)</f>
        <v/>
      </c>
      <c r="C2564" s="7" t="str">
        <f>IF($S2564="","",MOD($A2564-1,Kontroll!$B$6)+1)</f>
        <v/>
      </c>
      <c r="D2564" s="15" t="str">
        <f>IF($S2564="","",INDEX(Transjer!$A$6:$A$125,$B2564))</f>
        <v/>
      </c>
      <c r="E2564" s="15" t="str">
        <f>IF($S2564="","",INDEX(Transjer!$B$6:$B$125,$B2564))</f>
        <v/>
      </c>
      <c r="F2564" s="16" t="str">
        <f>IF($S2564="","",INDEX(Transjer!$C$6:$C$125,$B2564))</f>
        <v/>
      </c>
      <c r="G2564" s="17" t="str">
        <f>IF($S2564="","",INDEX(Skjermingsrenter!$A$6:$A$35,$C2564))</f>
        <v/>
      </c>
      <c r="H2564" s="18" t="str">
        <f>IF($S2564="","",INDEX(Transjer!$D$6:$D$125,$B2564))</f>
        <v/>
      </c>
      <c r="I2564" s="18" t="str">
        <f>IF($S2564="","",INDEX(Transjer!$E$6:$E$125,$B2564))</f>
        <v/>
      </c>
      <c r="J2564" s="19" t="str">
        <f>IF($S2564="","",INDEX(Skjermingsrenter!$B$6:$B$35,$C2564))</f>
        <v/>
      </c>
      <c r="K2564" s="20" t="str">
        <f t="shared" si="313"/>
        <v/>
      </c>
      <c r="L2564" s="21" t="str">
        <f>IF($S2564="","",IF($G2564&lt;YEAR($F2564),0,$H2564*SUMIFS(Utbytter!$D$6:$D$1005,Utbytter!$A$6:$A$1005,$E2564,Utbytter!$B$6:$B$1005,"&gt;="&amp;$K2564,Utbytter!$B$6:$B$1005,"&lt;="&amp;DATE($G2564,12,31))))</f>
        <v/>
      </c>
      <c r="M2564" s="21" t="str">
        <f t="shared" si="319"/>
        <v/>
      </c>
      <c r="N2564" s="21" t="str">
        <f t="shared" si="314"/>
        <v/>
      </c>
      <c r="O2564" s="21" t="str">
        <f t="shared" si="315"/>
        <v/>
      </c>
      <c r="P2564" s="21" t="str">
        <f t="shared" si="316"/>
        <v/>
      </c>
      <c r="Q2564" s="21" t="str">
        <f t="shared" si="317"/>
        <v/>
      </c>
      <c r="R2564" s="21" t="str">
        <f t="shared" si="318"/>
        <v/>
      </c>
      <c r="S2564" s="7" t="str">
        <f>IF(ROW()-5&lt;=Kontroll!$B$8,1,"")</f>
        <v/>
      </c>
    </row>
    <row r="2565" spans="1:19" x14ac:dyDescent="0.2">
      <c r="A2565" s="7" t="str">
        <f t="shared" si="312"/>
        <v/>
      </c>
      <c r="B2565" s="7" t="str">
        <f>IF($S2565="","",INT(($A2565-1)/Kontroll!$B$6)+1)</f>
        <v/>
      </c>
      <c r="C2565" s="7" t="str">
        <f>IF($S2565="","",MOD($A2565-1,Kontroll!$B$6)+1)</f>
        <v/>
      </c>
      <c r="D2565" s="15" t="str">
        <f>IF($S2565="","",INDEX(Transjer!$A$6:$A$125,$B2565))</f>
        <v/>
      </c>
      <c r="E2565" s="15" t="str">
        <f>IF($S2565="","",INDEX(Transjer!$B$6:$B$125,$B2565))</f>
        <v/>
      </c>
      <c r="F2565" s="16" t="str">
        <f>IF($S2565="","",INDEX(Transjer!$C$6:$C$125,$B2565))</f>
        <v/>
      </c>
      <c r="G2565" s="17" t="str">
        <f>IF($S2565="","",INDEX(Skjermingsrenter!$A$6:$A$35,$C2565))</f>
        <v/>
      </c>
      <c r="H2565" s="18" t="str">
        <f>IF($S2565="","",INDEX(Transjer!$D$6:$D$125,$B2565))</f>
        <v/>
      </c>
      <c r="I2565" s="18" t="str">
        <f>IF($S2565="","",INDEX(Transjer!$E$6:$E$125,$B2565))</f>
        <v/>
      </c>
      <c r="J2565" s="19" t="str">
        <f>IF($S2565="","",INDEX(Skjermingsrenter!$B$6:$B$35,$C2565))</f>
        <v/>
      </c>
      <c r="K2565" s="20" t="str">
        <f t="shared" si="313"/>
        <v/>
      </c>
      <c r="L2565" s="21" t="str">
        <f>IF($S2565="","",IF($G2565&lt;YEAR($F2565),0,$H2565*SUMIFS(Utbytter!$D$6:$D$1005,Utbytter!$A$6:$A$1005,$E2565,Utbytter!$B$6:$B$1005,"&gt;="&amp;$K2565,Utbytter!$B$6:$B$1005,"&lt;="&amp;DATE($G2565,12,31))))</f>
        <v/>
      </c>
      <c r="M2565" s="21" t="str">
        <f t="shared" si="319"/>
        <v/>
      </c>
      <c r="N2565" s="21" t="str">
        <f t="shared" si="314"/>
        <v/>
      </c>
      <c r="O2565" s="21" t="str">
        <f t="shared" si="315"/>
        <v/>
      </c>
      <c r="P2565" s="21" t="str">
        <f t="shared" si="316"/>
        <v/>
      </c>
      <c r="Q2565" s="21" t="str">
        <f t="shared" si="317"/>
        <v/>
      </c>
      <c r="R2565" s="21" t="str">
        <f t="shared" si="318"/>
        <v/>
      </c>
      <c r="S2565" s="7" t="str">
        <f>IF(ROW()-5&lt;=Kontroll!$B$8,1,"")</f>
        <v/>
      </c>
    </row>
    <row r="2566" spans="1:19" x14ac:dyDescent="0.2">
      <c r="A2566" s="7" t="str">
        <f t="shared" ref="A2566:A2629" si="320">IF($S2566="","",ROW()-5)</f>
        <v/>
      </c>
      <c r="B2566" s="7" t="str">
        <f>IF($S2566="","",INT(($A2566-1)/Kontroll!$B$6)+1)</f>
        <v/>
      </c>
      <c r="C2566" s="7" t="str">
        <f>IF($S2566="","",MOD($A2566-1,Kontroll!$B$6)+1)</f>
        <v/>
      </c>
      <c r="D2566" s="15" t="str">
        <f>IF($S2566="","",INDEX(Transjer!$A$6:$A$125,$B2566))</f>
        <v/>
      </c>
      <c r="E2566" s="15" t="str">
        <f>IF($S2566="","",INDEX(Transjer!$B$6:$B$125,$B2566))</f>
        <v/>
      </c>
      <c r="F2566" s="16" t="str">
        <f>IF($S2566="","",INDEX(Transjer!$C$6:$C$125,$B2566))</f>
        <v/>
      </c>
      <c r="G2566" s="17" t="str">
        <f>IF($S2566="","",INDEX(Skjermingsrenter!$A$6:$A$35,$C2566))</f>
        <v/>
      </c>
      <c r="H2566" s="18" t="str">
        <f>IF($S2566="","",INDEX(Transjer!$D$6:$D$125,$B2566))</f>
        <v/>
      </c>
      <c r="I2566" s="18" t="str">
        <f>IF($S2566="","",INDEX(Transjer!$E$6:$E$125,$B2566))</f>
        <v/>
      </c>
      <c r="J2566" s="19" t="str">
        <f>IF($S2566="","",INDEX(Skjermingsrenter!$B$6:$B$35,$C2566))</f>
        <v/>
      </c>
      <c r="K2566" s="20" t="str">
        <f t="shared" ref="K2566:K2629" si="321">IF($S2566="","",MAX(DATE($G2566,1,1),$F2566))</f>
        <v/>
      </c>
      <c r="L2566" s="21" t="str">
        <f>IF($S2566="","",IF($G2566&lt;YEAR($F2566),0,$H2566*SUMIFS(Utbytter!$D$6:$D$1005,Utbytter!$A$6:$A$1005,$E2566,Utbytter!$B$6:$B$1005,"&gt;="&amp;$K2566,Utbytter!$B$6:$B$1005,"&lt;="&amp;DATE($G2566,12,31))))</f>
        <v/>
      </c>
      <c r="M2566" s="21" t="str">
        <f t="shared" si="319"/>
        <v/>
      </c>
      <c r="N2566" s="21" t="str">
        <f t="shared" ref="N2566:N2629" si="322">IF($S2566="","",IF($F2566&lt;=DATE($G2566,12,31),($I2566+$M2566)*$J2566,0))</f>
        <v/>
      </c>
      <c r="O2566" s="21" t="str">
        <f t="shared" ref="O2566:O2629" si="323">IF($S2566="","",$M2566+$N2566)</f>
        <v/>
      </c>
      <c r="P2566" s="21" t="str">
        <f t="shared" ref="P2566:P2629" si="324">IF($S2566="","",MIN($L2566,$O2566))</f>
        <v/>
      </c>
      <c r="Q2566" s="21" t="str">
        <f t="shared" ref="Q2566:Q2629" si="325">IF($S2566="","",$O2566-$P2566)</f>
        <v/>
      </c>
      <c r="R2566" s="21" t="str">
        <f t="shared" ref="R2566:R2629" si="326">IF($S2566="","",$L2566-$P2566)</f>
        <v/>
      </c>
      <c r="S2566" s="7" t="str">
        <f>IF(ROW()-5&lt;=Kontroll!$B$8,1,"")</f>
        <v/>
      </c>
    </row>
    <row r="2567" spans="1:19" x14ac:dyDescent="0.2">
      <c r="A2567" s="7" t="str">
        <f t="shared" si="320"/>
        <v/>
      </c>
      <c r="B2567" s="7" t="str">
        <f>IF($S2567="","",INT(($A2567-1)/Kontroll!$B$6)+1)</f>
        <v/>
      </c>
      <c r="C2567" s="7" t="str">
        <f>IF($S2567="","",MOD($A2567-1,Kontroll!$B$6)+1)</f>
        <v/>
      </c>
      <c r="D2567" s="15" t="str">
        <f>IF($S2567="","",INDEX(Transjer!$A$6:$A$125,$B2567))</f>
        <v/>
      </c>
      <c r="E2567" s="15" t="str">
        <f>IF($S2567="","",INDEX(Transjer!$B$6:$B$125,$B2567))</f>
        <v/>
      </c>
      <c r="F2567" s="16" t="str">
        <f>IF($S2567="","",INDEX(Transjer!$C$6:$C$125,$B2567))</f>
        <v/>
      </c>
      <c r="G2567" s="17" t="str">
        <f>IF($S2567="","",INDEX(Skjermingsrenter!$A$6:$A$35,$C2567))</f>
        <v/>
      </c>
      <c r="H2567" s="18" t="str">
        <f>IF($S2567="","",INDEX(Transjer!$D$6:$D$125,$B2567))</f>
        <v/>
      </c>
      <c r="I2567" s="18" t="str">
        <f>IF($S2567="","",INDEX(Transjer!$E$6:$E$125,$B2567))</f>
        <v/>
      </c>
      <c r="J2567" s="19" t="str">
        <f>IF($S2567="","",INDEX(Skjermingsrenter!$B$6:$B$35,$C2567))</f>
        <v/>
      </c>
      <c r="K2567" s="20" t="str">
        <f t="shared" si="321"/>
        <v/>
      </c>
      <c r="L2567" s="21" t="str">
        <f>IF($S2567="","",IF($G2567&lt;YEAR($F2567),0,$H2567*SUMIFS(Utbytter!$D$6:$D$1005,Utbytter!$A$6:$A$1005,$E2567,Utbytter!$B$6:$B$1005,"&gt;="&amp;$K2567,Utbytter!$B$6:$B$1005,"&lt;="&amp;DATE($G2567,12,31))))</f>
        <v/>
      </c>
      <c r="M2567" s="21" t="str">
        <f t="shared" ref="M2567:M2630" si="327">IF($S2567="","",IF($C2567=1,0,IF($D2567=$D2566,$Q2566,0)))</f>
        <v/>
      </c>
      <c r="N2567" s="21" t="str">
        <f t="shared" si="322"/>
        <v/>
      </c>
      <c r="O2567" s="21" t="str">
        <f t="shared" si="323"/>
        <v/>
      </c>
      <c r="P2567" s="21" t="str">
        <f t="shared" si="324"/>
        <v/>
      </c>
      <c r="Q2567" s="21" t="str">
        <f t="shared" si="325"/>
        <v/>
      </c>
      <c r="R2567" s="21" t="str">
        <f t="shared" si="326"/>
        <v/>
      </c>
      <c r="S2567" s="7" t="str">
        <f>IF(ROW()-5&lt;=Kontroll!$B$8,1,"")</f>
        <v/>
      </c>
    </row>
    <row r="2568" spans="1:19" x14ac:dyDescent="0.2">
      <c r="A2568" s="7" t="str">
        <f t="shared" si="320"/>
        <v/>
      </c>
      <c r="B2568" s="7" t="str">
        <f>IF($S2568="","",INT(($A2568-1)/Kontroll!$B$6)+1)</f>
        <v/>
      </c>
      <c r="C2568" s="7" t="str">
        <f>IF($S2568="","",MOD($A2568-1,Kontroll!$B$6)+1)</f>
        <v/>
      </c>
      <c r="D2568" s="15" t="str">
        <f>IF($S2568="","",INDEX(Transjer!$A$6:$A$125,$B2568))</f>
        <v/>
      </c>
      <c r="E2568" s="15" t="str">
        <f>IF($S2568="","",INDEX(Transjer!$B$6:$B$125,$B2568))</f>
        <v/>
      </c>
      <c r="F2568" s="16" t="str">
        <f>IF($S2568="","",INDEX(Transjer!$C$6:$C$125,$B2568))</f>
        <v/>
      </c>
      <c r="G2568" s="17" t="str">
        <f>IF($S2568="","",INDEX(Skjermingsrenter!$A$6:$A$35,$C2568))</f>
        <v/>
      </c>
      <c r="H2568" s="18" t="str">
        <f>IF($S2568="","",INDEX(Transjer!$D$6:$D$125,$B2568))</f>
        <v/>
      </c>
      <c r="I2568" s="18" t="str">
        <f>IF($S2568="","",INDEX(Transjer!$E$6:$E$125,$B2568))</f>
        <v/>
      </c>
      <c r="J2568" s="19" t="str">
        <f>IF($S2568="","",INDEX(Skjermingsrenter!$B$6:$B$35,$C2568))</f>
        <v/>
      </c>
      <c r="K2568" s="20" t="str">
        <f t="shared" si="321"/>
        <v/>
      </c>
      <c r="L2568" s="21" t="str">
        <f>IF($S2568="","",IF($G2568&lt;YEAR($F2568),0,$H2568*SUMIFS(Utbytter!$D$6:$D$1005,Utbytter!$A$6:$A$1005,$E2568,Utbytter!$B$6:$B$1005,"&gt;="&amp;$K2568,Utbytter!$B$6:$B$1005,"&lt;="&amp;DATE($G2568,12,31))))</f>
        <v/>
      </c>
      <c r="M2568" s="21" t="str">
        <f t="shared" si="327"/>
        <v/>
      </c>
      <c r="N2568" s="21" t="str">
        <f t="shared" si="322"/>
        <v/>
      </c>
      <c r="O2568" s="21" t="str">
        <f t="shared" si="323"/>
        <v/>
      </c>
      <c r="P2568" s="21" t="str">
        <f t="shared" si="324"/>
        <v/>
      </c>
      <c r="Q2568" s="21" t="str">
        <f t="shared" si="325"/>
        <v/>
      </c>
      <c r="R2568" s="21" t="str">
        <f t="shared" si="326"/>
        <v/>
      </c>
      <c r="S2568" s="7" t="str">
        <f>IF(ROW()-5&lt;=Kontroll!$B$8,1,"")</f>
        <v/>
      </c>
    </row>
    <row r="2569" spans="1:19" x14ac:dyDescent="0.2">
      <c r="A2569" s="7" t="str">
        <f t="shared" si="320"/>
        <v/>
      </c>
      <c r="B2569" s="7" t="str">
        <f>IF($S2569="","",INT(($A2569-1)/Kontroll!$B$6)+1)</f>
        <v/>
      </c>
      <c r="C2569" s="7" t="str">
        <f>IF($S2569="","",MOD($A2569-1,Kontroll!$B$6)+1)</f>
        <v/>
      </c>
      <c r="D2569" s="15" t="str">
        <f>IF($S2569="","",INDEX(Transjer!$A$6:$A$125,$B2569))</f>
        <v/>
      </c>
      <c r="E2569" s="15" t="str">
        <f>IF($S2569="","",INDEX(Transjer!$B$6:$B$125,$B2569))</f>
        <v/>
      </c>
      <c r="F2569" s="16" t="str">
        <f>IF($S2569="","",INDEX(Transjer!$C$6:$C$125,$B2569))</f>
        <v/>
      </c>
      <c r="G2569" s="17" t="str">
        <f>IF($S2569="","",INDEX(Skjermingsrenter!$A$6:$A$35,$C2569))</f>
        <v/>
      </c>
      <c r="H2569" s="18" t="str">
        <f>IF($S2569="","",INDEX(Transjer!$D$6:$D$125,$B2569))</f>
        <v/>
      </c>
      <c r="I2569" s="18" t="str">
        <f>IF($S2569="","",INDEX(Transjer!$E$6:$E$125,$B2569))</f>
        <v/>
      </c>
      <c r="J2569" s="19" t="str">
        <f>IF($S2569="","",INDEX(Skjermingsrenter!$B$6:$B$35,$C2569))</f>
        <v/>
      </c>
      <c r="K2569" s="20" t="str">
        <f t="shared" si="321"/>
        <v/>
      </c>
      <c r="L2569" s="21" t="str">
        <f>IF($S2569="","",IF($G2569&lt;YEAR($F2569),0,$H2569*SUMIFS(Utbytter!$D$6:$D$1005,Utbytter!$A$6:$A$1005,$E2569,Utbytter!$B$6:$B$1005,"&gt;="&amp;$K2569,Utbytter!$B$6:$B$1005,"&lt;="&amp;DATE($G2569,12,31))))</f>
        <v/>
      </c>
      <c r="M2569" s="21" t="str">
        <f t="shared" si="327"/>
        <v/>
      </c>
      <c r="N2569" s="21" t="str">
        <f t="shared" si="322"/>
        <v/>
      </c>
      <c r="O2569" s="21" t="str">
        <f t="shared" si="323"/>
        <v/>
      </c>
      <c r="P2569" s="21" t="str">
        <f t="shared" si="324"/>
        <v/>
      </c>
      <c r="Q2569" s="21" t="str">
        <f t="shared" si="325"/>
        <v/>
      </c>
      <c r="R2569" s="21" t="str">
        <f t="shared" si="326"/>
        <v/>
      </c>
      <c r="S2569" s="7" t="str">
        <f>IF(ROW()-5&lt;=Kontroll!$B$8,1,"")</f>
        <v/>
      </c>
    </row>
    <row r="2570" spans="1:19" x14ac:dyDescent="0.2">
      <c r="A2570" s="7" t="str">
        <f t="shared" si="320"/>
        <v/>
      </c>
      <c r="B2570" s="7" t="str">
        <f>IF($S2570="","",INT(($A2570-1)/Kontroll!$B$6)+1)</f>
        <v/>
      </c>
      <c r="C2570" s="7" t="str">
        <f>IF($S2570="","",MOD($A2570-1,Kontroll!$B$6)+1)</f>
        <v/>
      </c>
      <c r="D2570" s="15" t="str">
        <f>IF($S2570="","",INDEX(Transjer!$A$6:$A$125,$B2570))</f>
        <v/>
      </c>
      <c r="E2570" s="15" t="str">
        <f>IF($S2570="","",INDEX(Transjer!$B$6:$B$125,$B2570))</f>
        <v/>
      </c>
      <c r="F2570" s="16" t="str">
        <f>IF($S2570="","",INDEX(Transjer!$C$6:$C$125,$B2570))</f>
        <v/>
      </c>
      <c r="G2570" s="17" t="str">
        <f>IF($S2570="","",INDEX(Skjermingsrenter!$A$6:$A$35,$C2570))</f>
        <v/>
      </c>
      <c r="H2570" s="18" t="str">
        <f>IF($S2570="","",INDEX(Transjer!$D$6:$D$125,$B2570))</f>
        <v/>
      </c>
      <c r="I2570" s="18" t="str">
        <f>IF($S2570="","",INDEX(Transjer!$E$6:$E$125,$B2570))</f>
        <v/>
      </c>
      <c r="J2570" s="19" t="str">
        <f>IF($S2570="","",INDEX(Skjermingsrenter!$B$6:$B$35,$C2570))</f>
        <v/>
      </c>
      <c r="K2570" s="20" t="str">
        <f t="shared" si="321"/>
        <v/>
      </c>
      <c r="L2570" s="21" t="str">
        <f>IF($S2570="","",IF($G2570&lt;YEAR($F2570),0,$H2570*SUMIFS(Utbytter!$D$6:$D$1005,Utbytter!$A$6:$A$1005,$E2570,Utbytter!$B$6:$B$1005,"&gt;="&amp;$K2570,Utbytter!$B$6:$B$1005,"&lt;="&amp;DATE($G2570,12,31))))</f>
        <v/>
      </c>
      <c r="M2570" s="21" t="str">
        <f t="shared" si="327"/>
        <v/>
      </c>
      <c r="N2570" s="21" t="str">
        <f t="shared" si="322"/>
        <v/>
      </c>
      <c r="O2570" s="21" t="str">
        <f t="shared" si="323"/>
        <v/>
      </c>
      <c r="P2570" s="21" t="str">
        <f t="shared" si="324"/>
        <v/>
      </c>
      <c r="Q2570" s="21" t="str">
        <f t="shared" si="325"/>
        <v/>
      </c>
      <c r="R2570" s="21" t="str">
        <f t="shared" si="326"/>
        <v/>
      </c>
      <c r="S2570" s="7" t="str">
        <f>IF(ROW()-5&lt;=Kontroll!$B$8,1,"")</f>
        <v/>
      </c>
    </row>
    <row r="2571" spans="1:19" x14ac:dyDescent="0.2">
      <c r="A2571" s="7" t="str">
        <f t="shared" si="320"/>
        <v/>
      </c>
      <c r="B2571" s="7" t="str">
        <f>IF($S2571="","",INT(($A2571-1)/Kontroll!$B$6)+1)</f>
        <v/>
      </c>
      <c r="C2571" s="7" t="str">
        <f>IF($S2571="","",MOD($A2571-1,Kontroll!$B$6)+1)</f>
        <v/>
      </c>
      <c r="D2571" s="15" t="str">
        <f>IF($S2571="","",INDEX(Transjer!$A$6:$A$125,$B2571))</f>
        <v/>
      </c>
      <c r="E2571" s="15" t="str">
        <f>IF($S2571="","",INDEX(Transjer!$B$6:$B$125,$B2571))</f>
        <v/>
      </c>
      <c r="F2571" s="16" t="str">
        <f>IF($S2571="","",INDEX(Transjer!$C$6:$C$125,$B2571))</f>
        <v/>
      </c>
      <c r="G2571" s="17" t="str">
        <f>IF($S2571="","",INDEX(Skjermingsrenter!$A$6:$A$35,$C2571))</f>
        <v/>
      </c>
      <c r="H2571" s="18" t="str">
        <f>IF($S2571="","",INDEX(Transjer!$D$6:$D$125,$B2571))</f>
        <v/>
      </c>
      <c r="I2571" s="18" t="str">
        <f>IF($S2571="","",INDEX(Transjer!$E$6:$E$125,$B2571))</f>
        <v/>
      </c>
      <c r="J2571" s="19" t="str">
        <f>IF($S2571="","",INDEX(Skjermingsrenter!$B$6:$B$35,$C2571))</f>
        <v/>
      </c>
      <c r="K2571" s="20" t="str">
        <f t="shared" si="321"/>
        <v/>
      </c>
      <c r="L2571" s="21" t="str">
        <f>IF($S2571="","",IF($G2571&lt;YEAR($F2571),0,$H2571*SUMIFS(Utbytter!$D$6:$D$1005,Utbytter!$A$6:$A$1005,$E2571,Utbytter!$B$6:$B$1005,"&gt;="&amp;$K2571,Utbytter!$B$6:$B$1005,"&lt;="&amp;DATE($G2571,12,31))))</f>
        <v/>
      </c>
      <c r="M2571" s="21" t="str">
        <f t="shared" si="327"/>
        <v/>
      </c>
      <c r="N2571" s="21" t="str">
        <f t="shared" si="322"/>
        <v/>
      </c>
      <c r="O2571" s="21" t="str">
        <f t="shared" si="323"/>
        <v/>
      </c>
      <c r="P2571" s="21" t="str">
        <f t="shared" si="324"/>
        <v/>
      </c>
      <c r="Q2571" s="21" t="str">
        <f t="shared" si="325"/>
        <v/>
      </c>
      <c r="R2571" s="21" t="str">
        <f t="shared" si="326"/>
        <v/>
      </c>
      <c r="S2571" s="7" t="str">
        <f>IF(ROW()-5&lt;=Kontroll!$B$8,1,"")</f>
        <v/>
      </c>
    </row>
    <row r="2572" spans="1:19" x14ac:dyDescent="0.2">
      <c r="A2572" s="7" t="str">
        <f t="shared" si="320"/>
        <v/>
      </c>
      <c r="B2572" s="7" t="str">
        <f>IF($S2572="","",INT(($A2572-1)/Kontroll!$B$6)+1)</f>
        <v/>
      </c>
      <c r="C2572" s="7" t="str">
        <f>IF($S2572="","",MOD($A2572-1,Kontroll!$B$6)+1)</f>
        <v/>
      </c>
      <c r="D2572" s="15" t="str">
        <f>IF($S2572="","",INDEX(Transjer!$A$6:$A$125,$B2572))</f>
        <v/>
      </c>
      <c r="E2572" s="15" t="str">
        <f>IF($S2572="","",INDEX(Transjer!$B$6:$B$125,$B2572))</f>
        <v/>
      </c>
      <c r="F2572" s="16" t="str">
        <f>IF($S2572="","",INDEX(Transjer!$C$6:$C$125,$B2572))</f>
        <v/>
      </c>
      <c r="G2572" s="17" t="str">
        <f>IF($S2572="","",INDEX(Skjermingsrenter!$A$6:$A$35,$C2572))</f>
        <v/>
      </c>
      <c r="H2572" s="18" t="str">
        <f>IF($S2572="","",INDEX(Transjer!$D$6:$D$125,$B2572))</f>
        <v/>
      </c>
      <c r="I2572" s="18" t="str">
        <f>IF($S2572="","",INDEX(Transjer!$E$6:$E$125,$B2572))</f>
        <v/>
      </c>
      <c r="J2572" s="19" t="str">
        <f>IF($S2572="","",INDEX(Skjermingsrenter!$B$6:$B$35,$C2572))</f>
        <v/>
      </c>
      <c r="K2572" s="20" t="str">
        <f t="shared" si="321"/>
        <v/>
      </c>
      <c r="L2572" s="21" t="str">
        <f>IF($S2572="","",IF($G2572&lt;YEAR($F2572),0,$H2572*SUMIFS(Utbytter!$D$6:$D$1005,Utbytter!$A$6:$A$1005,$E2572,Utbytter!$B$6:$B$1005,"&gt;="&amp;$K2572,Utbytter!$B$6:$B$1005,"&lt;="&amp;DATE($G2572,12,31))))</f>
        <v/>
      </c>
      <c r="M2572" s="21" t="str">
        <f t="shared" si="327"/>
        <v/>
      </c>
      <c r="N2572" s="21" t="str">
        <f t="shared" si="322"/>
        <v/>
      </c>
      <c r="O2572" s="21" t="str">
        <f t="shared" si="323"/>
        <v/>
      </c>
      <c r="P2572" s="21" t="str">
        <f t="shared" si="324"/>
        <v/>
      </c>
      <c r="Q2572" s="21" t="str">
        <f t="shared" si="325"/>
        <v/>
      </c>
      <c r="R2572" s="21" t="str">
        <f t="shared" si="326"/>
        <v/>
      </c>
      <c r="S2572" s="7" t="str">
        <f>IF(ROW()-5&lt;=Kontroll!$B$8,1,"")</f>
        <v/>
      </c>
    </row>
    <row r="2573" spans="1:19" x14ac:dyDescent="0.2">
      <c r="A2573" s="7" t="str">
        <f t="shared" si="320"/>
        <v/>
      </c>
      <c r="B2573" s="7" t="str">
        <f>IF($S2573="","",INT(($A2573-1)/Kontroll!$B$6)+1)</f>
        <v/>
      </c>
      <c r="C2573" s="7" t="str">
        <f>IF($S2573="","",MOD($A2573-1,Kontroll!$B$6)+1)</f>
        <v/>
      </c>
      <c r="D2573" s="15" t="str">
        <f>IF($S2573="","",INDEX(Transjer!$A$6:$A$125,$B2573))</f>
        <v/>
      </c>
      <c r="E2573" s="15" t="str">
        <f>IF($S2573="","",INDEX(Transjer!$B$6:$B$125,$B2573))</f>
        <v/>
      </c>
      <c r="F2573" s="16" t="str">
        <f>IF($S2573="","",INDEX(Transjer!$C$6:$C$125,$B2573))</f>
        <v/>
      </c>
      <c r="G2573" s="17" t="str">
        <f>IF($S2573="","",INDEX(Skjermingsrenter!$A$6:$A$35,$C2573))</f>
        <v/>
      </c>
      <c r="H2573" s="18" t="str">
        <f>IF($S2573="","",INDEX(Transjer!$D$6:$D$125,$B2573))</f>
        <v/>
      </c>
      <c r="I2573" s="18" t="str">
        <f>IF($S2573="","",INDEX(Transjer!$E$6:$E$125,$B2573))</f>
        <v/>
      </c>
      <c r="J2573" s="19" t="str">
        <f>IF($S2573="","",INDEX(Skjermingsrenter!$B$6:$B$35,$C2573))</f>
        <v/>
      </c>
      <c r="K2573" s="20" t="str">
        <f t="shared" si="321"/>
        <v/>
      </c>
      <c r="L2573" s="21" t="str">
        <f>IF($S2573="","",IF($G2573&lt;YEAR($F2573),0,$H2573*SUMIFS(Utbytter!$D$6:$D$1005,Utbytter!$A$6:$A$1005,$E2573,Utbytter!$B$6:$B$1005,"&gt;="&amp;$K2573,Utbytter!$B$6:$B$1005,"&lt;="&amp;DATE($G2573,12,31))))</f>
        <v/>
      </c>
      <c r="M2573" s="21" t="str">
        <f t="shared" si="327"/>
        <v/>
      </c>
      <c r="N2573" s="21" t="str">
        <f t="shared" si="322"/>
        <v/>
      </c>
      <c r="O2573" s="21" t="str">
        <f t="shared" si="323"/>
        <v/>
      </c>
      <c r="P2573" s="21" t="str">
        <f t="shared" si="324"/>
        <v/>
      </c>
      <c r="Q2573" s="21" t="str">
        <f t="shared" si="325"/>
        <v/>
      </c>
      <c r="R2573" s="21" t="str">
        <f t="shared" si="326"/>
        <v/>
      </c>
      <c r="S2573" s="7" t="str">
        <f>IF(ROW()-5&lt;=Kontroll!$B$8,1,"")</f>
        <v/>
      </c>
    </row>
    <row r="2574" spans="1:19" x14ac:dyDescent="0.2">
      <c r="A2574" s="7" t="str">
        <f t="shared" si="320"/>
        <v/>
      </c>
      <c r="B2574" s="7" t="str">
        <f>IF($S2574="","",INT(($A2574-1)/Kontroll!$B$6)+1)</f>
        <v/>
      </c>
      <c r="C2574" s="7" t="str">
        <f>IF($S2574="","",MOD($A2574-1,Kontroll!$B$6)+1)</f>
        <v/>
      </c>
      <c r="D2574" s="15" t="str">
        <f>IF($S2574="","",INDEX(Transjer!$A$6:$A$125,$B2574))</f>
        <v/>
      </c>
      <c r="E2574" s="15" t="str">
        <f>IF($S2574="","",INDEX(Transjer!$B$6:$B$125,$B2574))</f>
        <v/>
      </c>
      <c r="F2574" s="16" t="str">
        <f>IF($S2574="","",INDEX(Transjer!$C$6:$C$125,$B2574))</f>
        <v/>
      </c>
      <c r="G2574" s="17" t="str">
        <f>IF($S2574="","",INDEX(Skjermingsrenter!$A$6:$A$35,$C2574))</f>
        <v/>
      </c>
      <c r="H2574" s="18" t="str">
        <f>IF($S2574="","",INDEX(Transjer!$D$6:$D$125,$B2574))</f>
        <v/>
      </c>
      <c r="I2574" s="18" t="str">
        <f>IF($S2574="","",INDEX(Transjer!$E$6:$E$125,$B2574))</f>
        <v/>
      </c>
      <c r="J2574" s="19" t="str">
        <f>IF($S2574="","",INDEX(Skjermingsrenter!$B$6:$B$35,$C2574))</f>
        <v/>
      </c>
      <c r="K2574" s="20" t="str">
        <f t="shared" si="321"/>
        <v/>
      </c>
      <c r="L2574" s="21" t="str">
        <f>IF($S2574="","",IF($G2574&lt;YEAR($F2574),0,$H2574*SUMIFS(Utbytter!$D$6:$D$1005,Utbytter!$A$6:$A$1005,$E2574,Utbytter!$B$6:$B$1005,"&gt;="&amp;$K2574,Utbytter!$B$6:$B$1005,"&lt;="&amp;DATE($G2574,12,31))))</f>
        <v/>
      </c>
      <c r="M2574" s="21" t="str">
        <f t="shared" si="327"/>
        <v/>
      </c>
      <c r="N2574" s="21" t="str">
        <f t="shared" si="322"/>
        <v/>
      </c>
      <c r="O2574" s="21" t="str">
        <f t="shared" si="323"/>
        <v/>
      </c>
      <c r="P2574" s="21" t="str">
        <f t="shared" si="324"/>
        <v/>
      </c>
      <c r="Q2574" s="21" t="str">
        <f t="shared" si="325"/>
        <v/>
      </c>
      <c r="R2574" s="21" t="str">
        <f t="shared" si="326"/>
        <v/>
      </c>
      <c r="S2574" s="7" t="str">
        <f>IF(ROW()-5&lt;=Kontroll!$B$8,1,"")</f>
        <v/>
      </c>
    </row>
    <row r="2575" spans="1:19" x14ac:dyDescent="0.2">
      <c r="A2575" s="7" t="str">
        <f t="shared" si="320"/>
        <v/>
      </c>
      <c r="B2575" s="7" t="str">
        <f>IF($S2575="","",INT(($A2575-1)/Kontroll!$B$6)+1)</f>
        <v/>
      </c>
      <c r="C2575" s="7" t="str">
        <f>IF($S2575="","",MOD($A2575-1,Kontroll!$B$6)+1)</f>
        <v/>
      </c>
      <c r="D2575" s="15" t="str">
        <f>IF($S2575="","",INDEX(Transjer!$A$6:$A$125,$B2575))</f>
        <v/>
      </c>
      <c r="E2575" s="15" t="str">
        <f>IF($S2575="","",INDEX(Transjer!$B$6:$B$125,$B2575))</f>
        <v/>
      </c>
      <c r="F2575" s="16" t="str">
        <f>IF($S2575="","",INDEX(Transjer!$C$6:$C$125,$B2575))</f>
        <v/>
      </c>
      <c r="G2575" s="17" t="str">
        <f>IF($S2575="","",INDEX(Skjermingsrenter!$A$6:$A$35,$C2575))</f>
        <v/>
      </c>
      <c r="H2575" s="18" t="str">
        <f>IF($S2575="","",INDEX(Transjer!$D$6:$D$125,$B2575))</f>
        <v/>
      </c>
      <c r="I2575" s="18" t="str">
        <f>IF($S2575="","",INDEX(Transjer!$E$6:$E$125,$B2575))</f>
        <v/>
      </c>
      <c r="J2575" s="19" t="str">
        <f>IF($S2575="","",INDEX(Skjermingsrenter!$B$6:$B$35,$C2575))</f>
        <v/>
      </c>
      <c r="K2575" s="20" t="str">
        <f t="shared" si="321"/>
        <v/>
      </c>
      <c r="L2575" s="21" t="str">
        <f>IF($S2575="","",IF($G2575&lt;YEAR($F2575),0,$H2575*SUMIFS(Utbytter!$D$6:$D$1005,Utbytter!$A$6:$A$1005,$E2575,Utbytter!$B$6:$B$1005,"&gt;="&amp;$K2575,Utbytter!$B$6:$B$1005,"&lt;="&amp;DATE($G2575,12,31))))</f>
        <v/>
      </c>
      <c r="M2575" s="21" t="str">
        <f t="shared" si="327"/>
        <v/>
      </c>
      <c r="N2575" s="21" t="str">
        <f t="shared" si="322"/>
        <v/>
      </c>
      <c r="O2575" s="21" t="str">
        <f t="shared" si="323"/>
        <v/>
      </c>
      <c r="P2575" s="21" t="str">
        <f t="shared" si="324"/>
        <v/>
      </c>
      <c r="Q2575" s="21" t="str">
        <f t="shared" si="325"/>
        <v/>
      </c>
      <c r="R2575" s="21" t="str">
        <f t="shared" si="326"/>
        <v/>
      </c>
      <c r="S2575" s="7" t="str">
        <f>IF(ROW()-5&lt;=Kontroll!$B$8,1,"")</f>
        <v/>
      </c>
    </row>
    <row r="2576" spans="1:19" x14ac:dyDescent="0.2">
      <c r="A2576" s="7" t="str">
        <f t="shared" si="320"/>
        <v/>
      </c>
      <c r="B2576" s="7" t="str">
        <f>IF($S2576="","",INT(($A2576-1)/Kontroll!$B$6)+1)</f>
        <v/>
      </c>
      <c r="C2576" s="7" t="str">
        <f>IF($S2576="","",MOD($A2576-1,Kontroll!$B$6)+1)</f>
        <v/>
      </c>
      <c r="D2576" s="15" t="str">
        <f>IF($S2576="","",INDEX(Transjer!$A$6:$A$125,$B2576))</f>
        <v/>
      </c>
      <c r="E2576" s="15" t="str">
        <f>IF($S2576="","",INDEX(Transjer!$B$6:$B$125,$B2576))</f>
        <v/>
      </c>
      <c r="F2576" s="16" t="str">
        <f>IF($S2576="","",INDEX(Transjer!$C$6:$C$125,$B2576))</f>
        <v/>
      </c>
      <c r="G2576" s="17" t="str">
        <f>IF($S2576="","",INDEX(Skjermingsrenter!$A$6:$A$35,$C2576))</f>
        <v/>
      </c>
      <c r="H2576" s="18" t="str">
        <f>IF($S2576="","",INDEX(Transjer!$D$6:$D$125,$B2576))</f>
        <v/>
      </c>
      <c r="I2576" s="18" t="str">
        <f>IF($S2576="","",INDEX(Transjer!$E$6:$E$125,$B2576))</f>
        <v/>
      </c>
      <c r="J2576" s="19" t="str">
        <f>IF($S2576="","",INDEX(Skjermingsrenter!$B$6:$B$35,$C2576))</f>
        <v/>
      </c>
      <c r="K2576" s="20" t="str">
        <f t="shared" si="321"/>
        <v/>
      </c>
      <c r="L2576" s="21" t="str">
        <f>IF($S2576="","",IF($G2576&lt;YEAR($F2576),0,$H2576*SUMIFS(Utbytter!$D$6:$D$1005,Utbytter!$A$6:$A$1005,$E2576,Utbytter!$B$6:$B$1005,"&gt;="&amp;$K2576,Utbytter!$B$6:$B$1005,"&lt;="&amp;DATE($G2576,12,31))))</f>
        <v/>
      </c>
      <c r="M2576" s="21" t="str">
        <f t="shared" si="327"/>
        <v/>
      </c>
      <c r="N2576" s="21" t="str">
        <f t="shared" si="322"/>
        <v/>
      </c>
      <c r="O2576" s="21" t="str">
        <f t="shared" si="323"/>
        <v/>
      </c>
      <c r="P2576" s="21" t="str">
        <f t="shared" si="324"/>
        <v/>
      </c>
      <c r="Q2576" s="21" t="str">
        <f t="shared" si="325"/>
        <v/>
      </c>
      <c r="R2576" s="21" t="str">
        <f t="shared" si="326"/>
        <v/>
      </c>
      <c r="S2576" s="7" t="str">
        <f>IF(ROW()-5&lt;=Kontroll!$B$8,1,"")</f>
        <v/>
      </c>
    </row>
    <row r="2577" spans="1:19" x14ac:dyDescent="0.2">
      <c r="A2577" s="7" t="str">
        <f t="shared" si="320"/>
        <v/>
      </c>
      <c r="B2577" s="7" t="str">
        <f>IF($S2577="","",INT(($A2577-1)/Kontroll!$B$6)+1)</f>
        <v/>
      </c>
      <c r="C2577" s="7" t="str">
        <f>IF($S2577="","",MOD($A2577-1,Kontroll!$B$6)+1)</f>
        <v/>
      </c>
      <c r="D2577" s="15" t="str">
        <f>IF($S2577="","",INDEX(Transjer!$A$6:$A$125,$B2577))</f>
        <v/>
      </c>
      <c r="E2577" s="15" t="str">
        <f>IF($S2577="","",INDEX(Transjer!$B$6:$B$125,$B2577))</f>
        <v/>
      </c>
      <c r="F2577" s="16" t="str">
        <f>IF($S2577="","",INDEX(Transjer!$C$6:$C$125,$B2577))</f>
        <v/>
      </c>
      <c r="G2577" s="17" t="str">
        <f>IF($S2577="","",INDEX(Skjermingsrenter!$A$6:$A$35,$C2577))</f>
        <v/>
      </c>
      <c r="H2577" s="18" t="str">
        <f>IF($S2577="","",INDEX(Transjer!$D$6:$D$125,$B2577))</f>
        <v/>
      </c>
      <c r="I2577" s="18" t="str">
        <f>IF($S2577="","",INDEX(Transjer!$E$6:$E$125,$B2577))</f>
        <v/>
      </c>
      <c r="J2577" s="19" t="str">
        <f>IF($S2577="","",INDEX(Skjermingsrenter!$B$6:$B$35,$C2577))</f>
        <v/>
      </c>
      <c r="K2577" s="20" t="str">
        <f t="shared" si="321"/>
        <v/>
      </c>
      <c r="L2577" s="21" t="str">
        <f>IF($S2577="","",IF($G2577&lt;YEAR($F2577),0,$H2577*SUMIFS(Utbytter!$D$6:$D$1005,Utbytter!$A$6:$A$1005,$E2577,Utbytter!$B$6:$B$1005,"&gt;="&amp;$K2577,Utbytter!$B$6:$B$1005,"&lt;="&amp;DATE($G2577,12,31))))</f>
        <v/>
      </c>
      <c r="M2577" s="21" t="str">
        <f t="shared" si="327"/>
        <v/>
      </c>
      <c r="N2577" s="21" t="str">
        <f t="shared" si="322"/>
        <v/>
      </c>
      <c r="O2577" s="21" t="str">
        <f t="shared" si="323"/>
        <v/>
      </c>
      <c r="P2577" s="21" t="str">
        <f t="shared" si="324"/>
        <v/>
      </c>
      <c r="Q2577" s="21" t="str">
        <f t="shared" si="325"/>
        <v/>
      </c>
      <c r="R2577" s="21" t="str">
        <f t="shared" si="326"/>
        <v/>
      </c>
      <c r="S2577" s="7" t="str">
        <f>IF(ROW()-5&lt;=Kontroll!$B$8,1,"")</f>
        <v/>
      </c>
    </row>
    <row r="2578" spans="1:19" x14ac:dyDescent="0.2">
      <c r="A2578" s="7" t="str">
        <f t="shared" si="320"/>
        <v/>
      </c>
      <c r="B2578" s="7" t="str">
        <f>IF($S2578="","",INT(($A2578-1)/Kontroll!$B$6)+1)</f>
        <v/>
      </c>
      <c r="C2578" s="7" t="str">
        <f>IF($S2578="","",MOD($A2578-1,Kontroll!$B$6)+1)</f>
        <v/>
      </c>
      <c r="D2578" s="15" t="str">
        <f>IF($S2578="","",INDEX(Transjer!$A$6:$A$125,$B2578))</f>
        <v/>
      </c>
      <c r="E2578" s="15" t="str">
        <f>IF($S2578="","",INDEX(Transjer!$B$6:$B$125,$B2578))</f>
        <v/>
      </c>
      <c r="F2578" s="16" t="str">
        <f>IF($S2578="","",INDEX(Transjer!$C$6:$C$125,$B2578))</f>
        <v/>
      </c>
      <c r="G2578" s="17" t="str">
        <f>IF($S2578="","",INDEX(Skjermingsrenter!$A$6:$A$35,$C2578))</f>
        <v/>
      </c>
      <c r="H2578" s="18" t="str">
        <f>IF($S2578="","",INDEX(Transjer!$D$6:$D$125,$B2578))</f>
        <v/>
      </c>
      <c r="I2578" s="18" t="str">
        <f>IF($S2578="","",INDEX(Transjer!$E$6:$E$125,$B2578))</f>
        <v/>
      </c>
      <c r="J2578" s="19" t="str">
        <f>IF($S2578="","",INDEX(Skjermingsrenter!$B$6:$B$35,$C2578))</f>
        <v/>
      </c>
      <c r="K2578" s="20" t="str">
        <f t="shared" si="321"/>
        <v/>
      </c>
      <c r="L2578" s="21" t="str">
        <f>IF($S2578="","",IF($G2578&lt;YEAR($F2578),0,$H2578*SUMIFS(Utbytter!$D$6:$D$1005,Utbytter!$A$6:$A$1005,$E2578,Utbytter!$B$6:$B$1005,"&gt;="&amp;$K2578,Utbytter!$B$6:$B$1005,"&lt;="&amp;DATE($G2578,12,31))))</f>
        <v/>
      </c>
      <c r="M2578" s="21" t="str">
        <f t="shared" si="327"/>
        <v/>
      </c>
      <c r="N2578" s="21" t="str">
        <f t="shared" si="322"/>
        <v/>
      </c>
      <c r="O2578" s="21" t="str">
        <f t="shared" si="323"/>
        <v/>
      </c>
      <c r="P2578" s="21" t="str">
        <f t="shared" si="324"/>
        <v/>
      </c>
      <c r="Q2578" s="21" t="str">
        <f t="shared" si="325"/>
        <v/>
      </c>
      <c r="R2578" s="21" t="str">
        <f t="shared" si="326"/>
        <v/>
      </c>
      <c r="S2578" s="7" t="str">
        <f>IF(ROW()-5&lt;=Kontroll!$B$8,1,"")</f>
        <v/>
      </c>
    </row>
    <row r="2579" spans="1:19" x14ac:dyDescent="0.2">
      <c r="A2579" s="7" t="str">
        <f t="shared" si="320"/>
        <v/>
      </c>
      <c r="B2579" s="7" t="str">
        <f>IF($S2579="","",INT(($A2579-1)/Kontroll!$B$6)+1)</f>
        <v/>
      </c>
      <c r="C2579" s="7" t="str">
        <f>IF($S2579="","",MOD($A2579-1,Kontroll!$B$6)+1)</f>
        <v/>
      </c>
      <c r="D2579" s="15" t="str">
        <f>IF($S2579="","",INDEX(Transjer!$A$6:$A$125,$B2579))</f>
        <v/>
      </c>
      <c r="E2579" s="15" t="str">
        <f>IF($S2579="","",INDEX(Transjer!$B$6:$B$125,$B2579))</f>
        <v/>
      </c>
      <c r="F2579" s="16" t="str">
        <f>IF($S2579="","",INDEX(Transjer!$C$6:$C$125,$B2579))</f>
        <v/>
      </c>
      <c r="G2579" s="17" t="str">
        <f>IF($S2579="","",INDEX(Skjermingsrenter!$A$6:$A$35,$C2579))</f>
        <v/>
      </c>
      <c r="H2579" s="18" t="str">
        <f>IF($S2579="","",INDEX(Transjer!$D$6:$D$125,$B2579))</f>
        <v/>
      </c>
      <c r="I2579" s="18" t="str">
        <f>IF($S2579="","",INDEX(Transjer!$E$6:$E$125,$B2579))</f>
        <v/>
      </c>
      <c r="J2579" s="19" t="str">
        <f>IF($S2579="","",INDEX(Skjermingsrenter!$B$6:$B$35,$C2579))</f>
        <v/>
      </c>
      <c r="K2579" s="20" t="str">
        <f t="shared" si="321"/>
        <v/>
      </c>
      <c r="L2579" s="21" t="str">
        <f>IF($S2579="","",IF($G2579&lt;YEAR($F2579),0,$H2579*SUMIFS(Utbytter!$D$6:$D$1005,Utbytter!$A$6:$A$1005,$E2579,Utbytter!$B$6:$B$1005,"&gt;="&amp;$K2579,Utbytter!$B$6:$B$1005,"&lt;="&amp;DATE($G2579,12,31))))</f>
        <v/>
      </c>
      <c r="M2579" s="21" t="str">
        <f t="shared" si="327"/>
        <v/>
      </c>
      <c r="N2579" s="21" t="str">
        <f t="shared" si="322"/>
        <v/>
      </c>
      <c r="O2579" s="21" t="str">
        <f t="shared" si="323"/>
        <v/>
      </c>
      <c r="P2579" s="21" t="str">
        <f t="shared" si="324"/>
        <v/>
      </c>
      <c r="Q2579" s="21" t="str">
        <f t="shared" si="325"/>
        <v/>
      </c>
      <c r="R2579" s="21" t="str">
        <f t="shared" si="326"/>
        <v/>
      </c>
      <c r="S2579" s="7" t="str">
        <f>IF(ROW()-5&lt;=Kontroll!$B$8,1,"")</f>
        <v/>
      </c>
    </row>
    <row r="2580" spans="1:19" x14ac:dyDescent="0.2">
      <c r="A2580" s="7" t="str">
        <f t="shared" si="320"/>
        <v/>
      </c>
      <c r="B2580" s="7" t="str">
        <f>IF($S2580="","",INT(($A2580-1)/Kontroll!$B$6)+1)</f>
        <v/>
      </c>
      <c r="C2580" s="7" t="str">
        <f>IF($S2580="","",MOD($A2580-1,Kontroll!$B$6)+1)</f>
        <v/>
      </c>
      <c r="D2580" s="15" t="str">
        <f>IF($S2580="","",INDEX(Transjer!$A$6:$A$125,$B2580))</f>
        <v/>
      </c>
      <c r="E2580" s="15" t="str">
        <f>IF($S2580="","",INDEX(Transjer!$B$6:$B$125,$B2580))</f>
        <v/>
      </c>
      <c r="F2580" s="16" t="str">
        <f>IF($S2580="","",INDEX(Transjer!$C$6:$C$125,$B2580))</f>
        <v/>
      </c>
      <c r="G2580" s="17" t="str">
        <f>IF($S2580="","",INDEX(Skjermingsrenter!$A$6:$A$35,$C2580))</f>
        <v/>
      </c>
      <c r="H2580" s="18" t="str">
        <f>IF($S2580="","",INDEX(Transjer!$D$6:$D$125,$B2580))</f>
        <v/>
      </c>
      <c r="I2580" s="18" t="str">
        <f>IF($S2580="","",INDEX(Transjer!$E$6:$E$125,$B2580))</f>
        <v/>
      </c>
      <c r="J2580" s="19" t="str">
        <f>IF($S2580="","",INDEX(Skjermingsrenter!$B$6:$B$35,$C2580))</f>
        <v/>
      </c>
      <c r="K2580" s="20" t="str">
        <f t="shared" si="321"/>
        <v/>
      </c>
      <c r="L2580" s="21" t="str">
        <f>IF($S2580="","",IF($G2580&lt;YEAR($F2580),0,$H2580*SUMIFS(Utbytter!$D$6:$D$1005,Utbytter!$A$6:$A$1005,$E2580,Utbytter!$B$6:$B$1005,"&gt;="&amp;$K2580,Utbytter!$B$6:$B$1005,"&lt;="&amp;DATE($G2580,12,31))))</f>
        <v/>
      </c>
      <c r="M2580" s="21" t="str">
        <f t="shared" si="327"/>
        <v/>
      </c>
      <c r="N2580" s="21" t="str">
        <f t="shared" si="322"/>
        <v/>
      </c>
      <c r="O2580" s="21" t="str">
        <f t="shared" si="323"/>
        <v/>
      </c>
      <c r="P2580" s="21" t="str">
        <f t="shared" si="324"/>
        <v/>
      </c>
      <c r="Q2580" s="21" t="str">
        <f t="shared" si="325"/>
        <v/>
      </c>
      <c r="R2580" s="21" t="str">
        <f t="shared" si="326"/>
        <v/>
      </c>
      <c r="S2580" s="7" t="str">
        <f>IF(ROW()-5&lt;=Kontroll!$B$8,1,"")</f>
        <v/>
      </c>
    </row>
    <row r="2581" spans="1:19" x14ac:dyDescent="0.2">
      <c r="A2581" s="7" t="str">
        <f t="shared" si="320"/>
        <v/>
      </c>
      <c r="B2581" s="7" t="str">
        <f>IF($S2581="","",INT(($A2581-1)/Kontroll!$B$6)+1)</f>
        <v/>
      </c>
      <c r="C2581" s="7" t="str">
        <f>IF($S2581="","",MOD($A2581-1,Kontroll!$B$6)+1)</f>
        <v/>
      </c>
      <c r="D2581" s="15" t="str">
        <f>IF($S2581="","",INDEX(Transjer!$A$6:$A$125,$B2581))</f>
        <v/>
      </c>
      <c r="E2581" s="15" t="str">
        <f>IF($S2581="","",INDEX(Transjer!$B$6:$B$125,$B2581))</f>
        <v/>
      </c>
      <c r="F2581" s="16" t="str">
        <f>IF($S2581="","",INDEX(Transjer!$C$6:$C$125,$B2581))</f>
        <v/>
      </c>
      <c r="G2581" s="17" t="str">
        <f>IF($S2581="","",INDEX(Skjermingsrenter!$A$6:$A$35,$C2581))</f>
        <v/>
      </c>
      <c r="H2581" s="18" t="str">
        <f>IF($S2581="","",INDEX(Transjer!$D$6:$D$125,$B2581))</f>
        <v/>
      </c>
      <c r="I2581" s="18" t="str">
        <f>IF($S2581="","",INDEX(Transjer!$E$6:$E$125,$B2581))</f>
        <v/>
      </c>
      <c r="J2581" s="19" t="str">
        <f>IF($S2581="","",INDEX(Skjermingsrenter!$B$6:$B$35,$C2581))</f>
        <v/>
      </c>
      <c r="K2581" s="20" t="str">
        <f t="shared" si="321"/>
        <v/>
      </c>
      <c r="L2581" s="21" t="str">
        <f>IF($S2581="","",IF($G2581&lt;YEAR($F2581),0,$H2581*SUMIFS(Utbytter!$D$6:$D$1005,Utbytter!$A$6:$A$1005,$E2581,Utbytter!$B$6:$B$1005,"&gt;="&amp;$K2581,Utbytter!$B$6:$B$1005,"&lt;="&amp;DATE($G2581,12,31))))</f>
        <v/>
      </c>
      <c r="M2581" s="21" t="str">
        <f t="shared" si="327"/>
        <v/>
      </c>
      <c r="N2581" s="21" t="str">
        <f t="shared" si="322"/>
        <v/>
      </c>
      <c r="O2581" s="21" t="str">
        <f t="shared" si="323"/>
        <v/>
      </c>
      <c r="P2581" s="21" t="str">
        <f t="shared" si="324"/>
        <v/>
      </c>
      <c r="Q2581" s="21" t="str">
        <f t="shared" si="325"/>
        <v/>
      </c>
      <c r="R2581" s="21" t="str">
        <f t="shared" si="326"/>
        <v/>
      </c>
      <c r="S2581" s="7" t="str">
        <f>IF(ROW()-5&lt;=Kontroll!$B$8,1,"")</f>
        <v/>
      </c>
    </row>
    <row r="2582" spans="1:19" x14ac:dyDescent="0.2">
      <c r="A2582" s="7" t="str">
        <f t="shared" si="320"/>
        <v/>
      </c>
      <c r="B2582" s="7" t="str">
        <f>IF($S2582="","",INT(($A2582-1)/Kontroll!$B$6)+1)</f>
        <v/>
      </c>
      <c r="C2582" s="7" t="str">
        <f>IF($S2582="","",MOD($A2582-1,Kontroll!$B$6)+1)</f>
        <v/>
      </c>
      <c r="D2582" s="15" t="str">
        <f>IF($S2582="","",INDEX(Transjer!$A$6:$A$125,$B2582))</f>
        <v/>
      </c>
      <c r="E2582" s="15" t="str">
        <f>IF($S2582="","",INDEX(Transjer!$B$6:$B$125,$B2582))</f>
        <v/>
      </c>
      <c r="F2582" s="16" t="str">
        <f>IF($S2582="","",INDEX(Transjer!$C$6:$C$125,$B2582))</f>
        <v/>
      </c>
      <c r="G2582" s="17" t="str">
        <f>IF($S2582="","",INDEX(Skjermingsrenter!$A$6:$A$35,$C2582))</f>
        <v/>
      </c>
      <c r="H2582" s="18" t="str">
        <f>IF($S2582="","",INDEX(Transjer!$D$6:$D$125,$B2582))</f>
        <v/>
      </c>
      <c r="I2582" s="18" t="str">
        <f>IF($S2582="","",INDEX(Transjer!$E$6:$E$125,$B2582))</f>
        <v/>
      </c>
      <c r="J2582" s="19" t="str">
        <f>IF($S2582="","",INDEX(Skjermingsrenter!$B$6:$B$35,$C2582))</f>
        <v/>
      </c>
      <c r="K2582" s="20" t="str">
        <f t="shared" si="321"/>
        <v/>
      </c>
      <c r="L2582" s="21" t="str">
        <f>IF($S2582="","",IF($G2582&lt;YEAR($F2582),0,$H2582*SUMIFS(Utbytter!$D$6:$D$1005,Utbytter!$A$6:$A$1005,$E2582,Utbytter!$B$6:$B$1005,"&gt;="&amp;$K2582,Utbytter!$B$6:$B$1005,"&lt;="&amp;DATE($G2582,12,31))))</f>
        <v/>
      </c>
      <c r="M2582" s="21" t="str">
        <f t="shared" si="327"/>
        <v/>
      </c>
      <c r="N2582" s="21" t="str">
        <f t="shared" si="322"/>
        <v/>
      </c>
      <c r="O2582" s="21" t="str">
        <f t="shared" si="323"/>
        <v/>
      </c>
      <c r="P2582" s="21" t="str">
        <f t="shared" si="324"/>
        <v/>
      </c>
      <c r="Q2582" s="21" t="str">
        <f t="shared" si="325"/>
        <v/>
      </c>
      <c r="R2582" s="21" t="str">
        <f t="shared" si="326"/>
        <v/>
      </c>
      <c r="S2582" s="7" t="str">
        <f>IF(ROW()-5&lt;=Kontroll!$B$8,1,"")</f>
        <v/>
      </c>
    </row>
    <row r="2583" spans="1:19" x14ac:dyDescent="0.2">
      <c r="A2583" s="7" t="str">
        <f t="shared" si="320"/>
        <v/>
      </c>
      <c r="B2583" s="7" t="str">
        <f>IF($S2583="","",INT(($A2583-1)/Kontroll!$B$6)+1)</f>
        <v/>
      </c>
      <c r="C2583" s="7" t="str">
        <f>IF($S2583="","",MOD($A2583-1,Kontroll!$B$6)+1)</f>
        <v/>
      </c>
      <c r="D2583" s="15" t="str">
        <f>IF($S2583="","",INDEX(Transjer!$A$6:$A$125,$B2583))</f>
        <v/>
      </c>
      <c r="E2583" s="15" t="str">
        <f>IF($S2583="","",INDEX(Transjer!$B$6:$B$125,$B2583))</f>
        <v/>
      </c>
      <c r="F2583" s="16" t="str">
        <f>IF($S2583="","",INDEX(Transjer!$C$6:$C$125,$B2583))</f>
        <v/>
      </c>
      <c r="G2583" s="17" t="str">
        <f>IF($S2583="","",INDEX(Skjermingsrenter!$A$6:$A$35,$C2583))</f>
        <v/>
      </c>
      <c r="H2583" s="18" t="str">
        <f>IF($S2583="","",INDEX(Transjer!$D$6:$D$125,$B2583))</f>
        <v/>
      </c>
      <c r="I2583" s="18" t="str">
        <f>IF($S2583="","",INDEX(Transjer!$E$6:$E$125,$B2583))</f>
        <v/>
      </c>
      <c r="J2583" s="19" t="str">
        <f>IF($S2583="","",INDEX(Skjermingsrenter!$B$6:$B$35,$C2583))</f>
        <v/>
      </c>
      <c r="K2583" s="20" t="str">
        <f t="shared" si="321"/>
        <v/>
      </c>
      <c r="L2583" s="21" t="str">
        <f>IF($S2583="","",IF($G2583&lt;YEAR($F2583),0,$H2583*SUMIFS(Utbytter!$D$6:$D$1005,Utbytter!$A$6:$A$1005,$E2583,Utbytter!$B$6:$B$1005,"&gt;="&amp;$K2583,Utbytter!$B$6:$B$1005,"&lt;="&amp;DATE($G2583,12,31))))</f>
        <v/>
      </c>
      <c r="M2583" s="21" t="str">
        <f t="shared" si="327"/>
        <v/>
      </c>
      <c r="N2583" s="21" t="str">
        <f t="shared" si="322"/>
        <v/>
      </c>
      <c r="O2583" s="21" t="str">
        <f t="shared" si="323"/>
        <v/>
      </c>
      <c r="P2583" s="21" t="str">
        <f t="shared" si="324"/>
        <v/>
      </c>
      <c r="Q2583" s="21" t="str">
        <f t="shared" si="325"/>
        <v/>
      </c>
      <c r="R2583" s="21" t="str">
        <f t="shared" si="326"/>
        <v/>
      </c>
      <c r="S2583" s="7" t="str">
        <f>IF(ROW()-5&lt;=Kontroll!$B$8,1,"")</f>
        <v/>
      </c>
    </row>
    <row r="2584" spans="1:19" x14ac:dyDescent="0.2">
      <c r="A2584" s="7" t="str">
        <f t="shared" si="320"/>
        <v/>
      </c>
      <c r="B2584" s="7" t="str">
        <f>IF($S2584="","",INT(($A2584-1)/Kontroll!$B$6)+1)</f>
        <v/>
      </c>
      <c r="C2584" s="7" t="str">
        <f>IF($S2584="","",MOD($A2584-1,Kontroll!$B$6)+1)</f>
        <v/>
      </c>
      <c r="D2584" s="15" t="str">
        <f>IF($S2584="","",INDEX(Transjer!$A$6:$A$125,$B2584))</f>
        <v/>
      </c>
      <c r="E2584" s="15" t="str">
        <f>IF($S2584="","",INDEX(Transjer!$B$6:$B$125,$B2584))</f>
        <v/>
      </c>
      <c r="F2584" s="16" t="str">
        <f>IF($S2584="","",INDEX(Transjer!$C$6:$C$125,$B2584))</f>
        <v/>
      </c>
      <c r="G2584" s="17" t="str">
        <f>IF($S2584="","",INDEX(Skjermingsrenter!$A$6:$A$35,$C2584))</f>
        <v/>
      </c>
      <c r="H2584" s="18" t="str">
        <f>IF($S2584="","",INDEX(Transjer!$D$6:$D$125,$B2584))</f>
        <v/>
      </c>
      <c r="I2584" s="18" t="str">
        <f>IF($S2584="","",INDEX(Transjer!$E$6:$E$125,$B2584))</f>
        <v/>
      </c>
      <c r="J2584" s="19" t="str">
        <f>IF($S2584="","",INDEX(Skjermingsrenter!$B$6:$B$35,$C2584))</f>
        <v/>
      </c>
      <c r="K2584" s="20" t="str">
        <f t="shared" si="321"/>
        <v/>
      </c>
      <c r="L2584" s="21" t="str">
        <f>IF($S2584="","",IF($G2584&lt;YEAR($F2584),0,$H2584*SUMIFS(Utbytter!$D$6:$D$1005,Utbytter!$A$6:$A$1005,$E2584,Utbytter!$B$6:$B$1005,"&gt;="&amp;$K2584,Utbytter!$B$6:$B$1005,"&lt;="&amp;DATE($G2584,12,31))))</f>
        <v/>
      </c>
      <c r="M2584" s="21" t="str">
        <f t="shared" si="327"/>
        <v/>
      </c>
      <c r="N2584" s="21" t="str">
        <f t="shared" si="322"/>
        <v/>
      </c>
      <c r="O2584" s="21" t="str">
        <f t="shared" si="323"/>
        <v/>
      </c>
      <c r="P2584" s="21" t="str">
        <f t="shared" si="324"/>
        <v/>
      </c>
      <c r="Q2584" s="21" t="str">
        <f t="shared" si="325"/>
        <v/>
      </c>
      <c r="R2584" s="21" t="str">
        <f t="shared" si="326"/>
        <v/>
      </c>
      <c r="S2584" s="7" t="str">
        <f>IF(ROW()-5&lt;=Kontroll!$B$8,1,"")</f>
        <v/>
      </c>
    </row>
    <row r="2585" spans="1:19" x14ac:dyDescent="0.2">
      <c r="A2585" s="7" t="str">
        <f t="shared" si="320"/>
        <v/>
      </c>
      <c r="B2585" s="7" t="str">
        <f>IF($S2585="","",INT(($A2585-1)/Kontroll!$B$6)+1)</f>
        <v/>
      </c>
      <c r="C2585" s="7" t="str">
        <f>IF($S2585="","",MOD($A2585-1,Kontroll!$B$6)+1)</f>
        <v/>
      </c>
      <c r="D2585" s="15" t="str">
        <f>IF($S2585="","",INDEX(Transjer!$A$6:$A$125,$B2585))</f>
        <v/>
      </c>
      <c r="E2585" s="15" t="str">
        <f>IF($S2585="","",INDEX(Transjer!$B$6:$B$125,$B2585))</f>
        <v/>
      </c>
      <c r="F2585" s="16" t="str">
        <f>IF($S2585="","",INDEX(Transjer!$C$6:$C$125,$B2585))</f>
        <v/>
      </c>
      <c r="G2585" s="17" t="str">
        <f>IF($S2585="","",INDEX(Skjermingsrenter!$A$6:$A$35,$C2585))</f>
        <v/>
      </c>
      <c r="H2585" s="18" t="str">
        <f>IF($S2585="","",INDEX(Transjer!$D$6:$D$125,$B2585))</f>
        <v/>
      </c>
      <c r="I2585" s="18" t="str">
        <f>IF($S2585="","",INDEX(Transjer!$E$6:$E$125,$B2585))</f>
        <v/>
      </c>
      <c r="J2585" s="19" t="str">
        <f>IF($S2585="","",INDEX(Skjermingsrenter!$B$6:$B$35,$C2585))</f>
        <v/>
      </c>
      <c r="K2585" s="20" t="str">
        <f t="shared" si="321"/>
        <v/>
      </c>
      <c r="L2585" s="21" t="str">
        <f>IF($S2585="","",IF($G2585&lt;YEAR($F2585),0,$H2585*SUMIFS(Utbytter!$D$6:$D$1005,Utbytter!$A$6:$A$1005,$E2585,Utbytter!$B$6:$B$1005,"&gt;="&amp;$K2585,Utbytter!$B$6:$B$1005,"&lt;="&amp;DATE($G2585,12,31))))</f>
        <v/>
      </c>
      <c r="M2585" s="21" t="str">
        <f t="shared" si="327"/>
        <v/>
      </c>
      <c r="N2585" s="21" t="str">
        <f t="shared" si="322"/>
        <v/>
      </c>
      <c r="O2585" s="21" t="str">
        <f t="shared" si="323"/>
        <v/>
      </c>
      <c r="P2585" s="21" t="str">
        <f t="shared" si="324"/>
        <v/>
      </c>
      <c r="Q2585" s="21" t="str">
        <f t="shared" si="325"/>
        <v/>
      </c>
      <c r="R2585" s="21" t="str">
        <f t="shared" si="326"/>
        <v/>
      </c>
      <c r="S2585" s="7" t="str">
        <f>IF(ROW()-5&lt;=Kontroll!$B$8,1,"")</f>
        <v/>
      </c>
    </row>
    <row r="2586" spans="1:19" x14ac:dyDescent="0.2">
      <c r="A2586" s="7" t="str">
        <f t="shared" si="320"/>
        <v/>
      </c>
      <c r="B2586" s="7" t="str">
        <f>IF($S2586="","",INT(($A2586-1)/Kontroll!$B$6)+1)</f>
        <v/>
      </c>
      <c r="C2586" s="7" t="str">
        <f>IF($S2586="","",MOD($A2586-1,Kontroll!$B$6)+1)</f>
        <v/>
      </c>
      <c r="D2586" s="15" t="str">
        <f>IF($S2586="","",INDEX(Transjer!$A$6:$A$125,$B2586))</f>
        <v/>
      </c>
      <c r="E2586" s="15" t="str">
        <f>IF($S2586="","",INDEX(Transjer!$B$6:$B$125,$B2586))</f>
        <v/>
      </c>
      <c r="F2586" s="16" t="str">
        <f>IF($S2586="","",INDEX(Transjer!$C$6:$C$125,$B2586))</f>
        <v/>
      </c>
      <c r="G2586" s="17" t="str">
        <f>IF($S2586="","",INDEX(Skjermingsrenter!$A$6:$A$35,$C2586))</f>
        <v/>
      </c>
      <c r="H2586" s="18" t="str">
        <f>IF($S2586="","",INDEX(Transjer!$D$6:$D$125,$B2586))</f>
        <v/>
      </c>
      <c r="I2586" s="18" t="str">
        <f>IF($S2586="","",INDEX(Transjer!$E$6:$E$125,$B2586))</f>
        <v/>
      </c>
      <c r="J2586" s="19" t="str">
        <f>IF($S2586="","",INDEX(Skjermingsrenter!$B$6:$B$35,$C2586))</f>
        <v/>
      </c>
      <c r="K2586" s="20" t="str">
        <f t="shared" si="321"/>
        <v/>
      </c>
      <c r="L2586" s="21" t="str">
        <f>IF($S2586="","",IF($G2586&lt;YEAR($F2586),0,$H2586*SUMIFS(Utbytter!$D$6:$D$1005,Utbytter!$A$6:$A$1005,$E2586,Utbytter!$B$6:$B$1005,"&gt;="&amp;$K2586,Utbytter!$B$6:$B$1005,"&lt;="&amp;DATE($G2586,12,31))))</f>
        <v/>
      </c>
      <c r="M2586" s="21" t="str">
        <f t="shared" si="327"/>
        <v/>
      </c>
      <c r="N2586" s="21" t="str">
        <f t="shared" si="322"/>
        <v/>
      </c>
      <c r="O2586" s="21" t="str">
        <f t="shared" si="323"/>
        <v/>
      </c>
      <c r="P2586" s="21" t="str">
        <f t="shared" si="324"/>
        <v/>
      </c>
      <c r="Q2586" s="21" t="str">
        <f t="shared" si="325"/>
        <v/>
      </c>
      <c r="R2586" s="21" t="str">
        <f t="shared" si="326"/>
        <v/>
      </c>
      <c r="S2586" s="7" t="str">
        <f>IF(ROW()-5&lt;=Kontroll!$B$8,1,"")</f>
        <v/>
      </c>
    </row>
    <row r="2587" spans="1:19" x14ac:dyDescent="0.2">
      <c r="A2587" s="7" t="str">
        <f t="shared" si="320"/>
        <v/>
      </c>
      <c r="B2587" s="7" t="str">
        <f>IF($S2587="","",INT(($A2587-1)/Kontroll!$B$6)+1)</f>
        <v/>
      </c>
      <c r="C2587" s="7" t="str">
        <f>IF($S2587="","",MOD($A2587-1,Kontroll!$B$6)+1)</f>
        <v/>
      </c>
      <c r="D2587" s="15" t="str">
        <f>IF($S2587="","",INDEX(Transjer!$A$6:$A$125,$B2587))</f>
        <v/>
      </c>
      <c r="E2587" s="15" t="str">
        <f>IF($S2587="","",INDEX(Transjer!$B$6:$B$125,$B2587))</f>
        <v/>
      </c>
      <c r="F2587" s="16" t="str">
        <f>IF($S2587="","",INDEX(Transjer!$C$6:$C$125,$B2587))</f>
        <v/>
      </c>
      <c r="G2587" s="17" t="str">
        <f>IF($S2587="","",INDEX(Skjermingsrenter!$A$6:$A$35,$C2587))</f>
        <v/>
      </c>
      <c r="H2587" s="18" t="str">
        <f>IF($S2587="","",INDEX(Transjer!$D$6:$D$125,$B2587))</f>
        <v/>
      </c>
      <c r="I2587" s="18" t="str">
        <f>IF($S2587="","",INDEX(Transjer!$E$6:$E$125,$B2587))</f>
        <v/>
      </c>
      <c r="J2587" s="19" t="str">
        <f>IF($S2587="","",INDEX(Skjermingsrenter!$B$6:$B$35,$C2587))</f>
        <v/>
      </c>
      <c r="K2587" s="20" t="str">
        <f t="shared" si="321"/>
        <v/>
      </c>
      <c r="L2587" s="21" t="str">
        <f>IF($S2587="","",IF($G2587&lt;YEAR($F2587),0,$H2587*SUMIFS(Utbytter!$D$6:$D$1005,Utbytter!$A$6:$A$1005,$E2587,Utbytter!$B$6:$B$1005,"&gt;="&amp;$K2587,Utbytter!$B$6:$B$1005,"&lt;="&amp;DATE($G2587,12,31))))</f>
        <v/>
      </c>
      <c r="M2587" s="21" t="str">
        <f t="shared" si="327"/>
        <v/>
      </c>
      <c r="N2587" s="21" t="str">
        <f t="shared" si="322"/>
        <v/>
      </c>
      <c r="O2587" s="21" t="str">
        <f t="shared" si="323"/>
        <v/>
      </c>
      <c r="P2587" s="21" t="str">
        <f t="shared" si="324"/>
        <v/>
      </c>
      <c r="Q2587" s="21" t="str">
        <f t="shared" si="325"/>
        <v/>
      </c>
      <c r="R2587" s="21" t="str">
        <f t="shared" si="326"/>
        <v/>
      </c>
      <c r="S2587" s="7" t="str">
        <f>IF(ROW()-5&lt;=Kontroll!$B$8,1,"")</f>
        <v/>
      </c>
    </row>
    <row r="2588" spans="1:19" x14ac:dyDescent="0.2">
      <c r="A2588" s="7" t="str">
        <f t="shared" si="320"/>
        <v/>
      </c>
      <c r="B2588" s="7" t="str">
        <f>IF($S2588="","",INT(($A2588-1)/Kontroll!$B$6)+1)</f>
        <v/>
      </c>
      <c r="C2588" s="7" t="str">
        <f>IF($S2588="","",MOD($A2588-1,Kontroll!$B$6)+1)</f>
        <v/>
      </c>
      <c r="D2588" s="15" t="str">
        <f>IF($S2588="","",INDEX(Transjer!$A$6:$A$125,$B2588))</f>
        <v/>
      </c>
      <c r="E2588" s="15" t="str">
        <f>IF($S2588="","",INDEX(Transjer!$B$6:$B$125,$B2588))</f>
        <v/>
      </c>
      <c r="F2588" s="16" t="str">
        <f>IF($S2588="","",INDEX(Transjer!$C$6:$C$125,$B2588))</f>
        <v/>
      </c>
      <c r="G2588" s="17" t="str">
        <f>IF($S2588="","",INDEX(Skjermingsrenter!$A$6:$A$35,$C2588))</f>
        <v/>
      </c>
      <c r="H2588" s="18" t="str">
        <f>IF($S2588="","",INDEX(Transjer!$D$6:$D$125,$B2588))</f>
        <v/>
      </c>
      <c r="I2588" s="18" t="str">
        <f>IF($S2588="","",INDEX(Transjer!$E$6:$E$125,$B2588))</f>
        <v/>
      </c>
      <c r="J2588" s="19" t="str">
        <f>IF($S2588="","",INDEX(Skjermingsrenter!$B$6:$B$35,$C2588))</f>
        <v/>
      </c>
      <c r="K2588" s="20" t="str">
        <f t="shared" si="321"/>
        <v/>
      </c>
      <c r="L2588" s="21" t="str">
        <f>IF($S2588="","",IF($G2588&lt;YEAR($F2588),0,$H2588*SUMIFS(Utbytter!$D$6:$D$1005,Utbytter!$A$6:$A$1005,$E2588,Utbytter!$B$6:$B$1005,"&gt;="&amp;$K2588,Utbytter!$B$6:$B$1005,"&lt;="&amp;DATE($G2588,12,31))))</f>
        <v/>
      </c>
      <c r="M2588" s="21" t="str">
        <f t="shared" si="327"/>
        <v/>
      </c>
      <c r="N2588" s="21" t="str">
        <f t="shared" si="322"/>
        <v/>
      </c>
      <c r="O2588" s="21" t="str">
        <f t="shared" si="323"/>
        <v/>
      </c>
      <c r="P2588" s="21" t="str">
        <f t="shared" si="324"/>
        <v/>
      </c>
      <c r="Q2588" s="21" t="str">
        <f t="shared" si="325"/>
        <v/>
      </c>
      <c r="R2588" s="21" t="str">
        <f t="shared" si="326"/>
        <v/>
      </c>
      <c r="S2588" s="7" t="str">
        <f>IF(ROW()-5&lt;=Kontroll!$B$8,1,"")</f>
        <v/>
      </c>
    </row>
    <row r="2589" spans="1:19" x14ac:dyDescent="0.2">
      <c r="A2589" s="7" t="str">
        <f t="shared" si="320"/>
        <v/>
      </c>
      <c r="B2589" s="7" t="str">
        <f>IF($S2589="","",INT(($A2589-1)/Kontroll!$B$6)+1)</f>
        <v/>
      </c>
      <c r="C2589" s="7" t="str">
        <f>IF($S2589="","",MOD($A2589-1,Kontroll!$B$6)+1)</f>
        <v/>
      </c>
      <c r="D2589" s="15" t="str">
        <f>IF($S2589="","",INDEX(Transjer!$A$6:$A$125,$B2589))</f>
        <v/>
      </c>
      <c r="E2589" s="15" t="str">
        <f>IF($S2589="","",INDEX(Transjer!$B$6:$B$125,$B2589))</f>
        <v/>
      </c>
      <c r="F2589" s="16" t="str">
        <f>IF($S2589="","",INDEX(Transjer!$C$6:$C$125,$B2589))</f>
        <v/>
      </c>
      <c r="G2589" s="17" t="str">
        <f>IF($S2589="","",INDEX(Skjermingsrenter!$A$6:$A$35,$C2589))</f>
        <v/>
      </c>
      <c r="H2589" s="18" t="str">
        <f>IF($S2589="","",INDEX(Transjer!$D$6:$D$125,$B2589))</f>
        <v/>
      </c>
      <c r="I2589" s="18" t="str">
        <f>IF($S2589="","",INDEX(Transjer!$E$6:$E$125,$B2589))</f>
        <v/>
      </c>
      <c r="J2589" s="19" t="str">
        <f>IF($S2589="","",INDEX(Skjermingsrenter!$B$6:$B$35,$C2589))</f>
        <v/>
      </c>
      <c r="K2589" s="20" t="str">
        <f t="shared" si="321"/>
        <v/>
      </c>
      <c r="L2589" s="21" t="str">
        <f>IF($S2589="","",IF($G2589&lt;YEAR($F2589),0,$H2589*SUMIFS(Utbytter!$D$6:$D$1005,Utbytter!$A$6:$A$1005,$E2589,Utbytter!$B$6:$B$1005,"&gt;="&amp;$K2589,Utbytter!$B$6:$B$1005,"&lt;="&amp;DATE($G2589,12,31))))</f>
        <v/>
      </c>
      <c r="M2589" s="21" t="str">
        <f t="shared" si="327"/>
        <v/>
      </c>
      <c r="N2589" s="21" t="str">
        <f t="shared" si="322"/>
        <v/>
      </c>
      <c r="O2589" s="21" t="str">
        <f t="shared" si="323"/>
        <v/>
      </c>
      <c r="P2589" s="21" t="str">
        <f t="shared" si="324"/>
        <v/>
      </c>
      <c r="Q2589" s="21" t="str">
        <f t="shared" si="325"/>
        <v/>
      </c>
      <c r="R2589" s="21" t="str">
        <f t="shared" si="326"/>
        <v/>
      </c>
      <c r="S2589" s="7" t="str">
        <f>IF(ROW()-5&lt;=Kontroll!$B$8,1,"")</f>
        <v/>
      </c>
    </row>
    <row r="2590" spans="1:19" x14ac:dyDescent="0.2">
      <c r="A2590" s="7" t="str">
        <f t="shared" si="320"/>
        <v/>
      </c>
      <c r="B2590" s="7" t="str">
        <f>IF($S2590="","",INT(($A2590-1)/Kontroll!$B$6)+1)</f>
        <v/>
      </c>
      <c r="C2590" s="7" t="str">
        <f>IF($S2590="","",MOD($A2590-1,Kontroll!$B$6)+1)</f>
        <v/>
      </c>
      <c r="D2590" s="15" t="str">
        <f>IF($S2590="","",INDEX(Transjer!$A$6:$A$125,$B2590))</f>
        <v/>
      </c>
      <c r="E2590" s="15" t="str">
        <f>IF($S2590="","",INDEX(Transjer!$B$6:$B$125,$B2590))</f>
        <v/>
      </c>
      <c r="F2590" s="16" t="str">
        <f>IF($S2590="","",INDEX(Transjer!$C$6:$C$125,$B2590))</f>
        <v/>
      </c>
      <c r="G2590" s="17" t="str">
        <f>IF($S2590="","",INDEX(Skjermingsrenter!$A$6:$A$35,$C2590))</f>
        <v/>
      </c>
      <c r="H2590" s="18" t="str">
        <f>IF($S2590="","",INDEX(Transjer!$D$6:$D$125,$B2590))</f>
        <v/>
      </c>
      <c r="I2590" s="18" t="str">
        <f>IF($S2590="","",INDEX(Transjer!$E$6:$E$125,$B2590))</f>
        <v/>
      </c>
      <c r="J2590" s="19" t="str">
        <f>IF($S2590="","",INDEX(Skjermingsrenter!$B$6:$B$35,$C2590))</f>
        <v/>
      </c>
      <c r="K2590" s="20" t="str">
        <f t="shared" si="321"/>
        <v/>
      </c>
      <c r="L2590" s="21" t="str">
        <f>IF($S2590="","",IF($G2590&lt;YEAR($F2590),0,$H2590*SUMIFS(Utbytter!$D$6:$D$1005,Utbytter!$A$6:$A$1005,$E2590,Utbytter!$B$6:$B$1005,"&gt;="&amp;$K2590,Utbytter!$B$6:$B$1005,"&lt;="&amp;DATE($G2590,12,31))))</f>
        <v/>
      </c>
      <c r="M2590" s="21" t="str">
        <f t="shared" si="327"/>
        <v/>
      </c>
      <c r="N2590" s="21" t="str">
        <f t="shared" si="322"/>
        <v/>
      </c>
      <c r="O2590" s="21" t="str">
        <f t="shared" si="323"/>
        <v/>
      </c>
      <c r="P2590" s="21" t="str">
        <f t="shared" si="324"/>
        <v/>
      </c>
      <c r="Q2590" s="21" t="str">
        <f t="shared" si="325"/>
        <v/>
      </c>
      <c r="R2590" s="21" t="str">
        <f t="shared" si="326"/>
        <v/>
      </c>
      <c r="S2590" s="7" t="str">
        <f>IF(ROW()-5&lt;=Kontroll!$B$8,1,"")</f>
        <v/>
      </c>
    </row>
    <row r="2591" spans="1:19" x14ac:dyDescent="0.2">
      <c r="A2591" s="7" t="str">
        <f t="shared" si="320"/>
        <v/>
      </c>
      <c r="B2591" s="7" t="str">
        <f>IF($S2591="","",INT(($A2591-1)/Kontroll!$B$6)+1)</f>
        <v/>
      </c>
      <c r="C2591" s="7" t="str">
        <f>IF($S2591="","",MOD($A2591-1,Kontroll!$B$6)+1)</f>
        <v/>
      </c>
      <c r="D2591" s="15" t="str">
        <f>IF($S2591="","",INDEX(Transjer!$A$6:$A$125,$B2591))</f>
        <v/>
      </c>
      <c r="E2591" s="15" t="str">
        <f>IF($S2591="","",INDEX(Transjer!$B$6:$B$125,$B2591))</f>
        <v/>
      </c>
      <c r="F2591" s="16" t="str">
        <f>IF($S2591="","",INDEX(Transjer!$C$6:$C$125,$B2591))</f>
        <v/>
      </c>
      <c r="G2591" s="17" t="str">
        <f>IF($S2591="","",INDEX(Skjermingsrenter!$A$6:$A$35,$C2591))</f>
        <v/>
      </c>
      <c r="H2591" s="18" t="str">
        <f>IF($S2591="","",INDEX(Transjer!$D$6:$D$125,$B2591))</f>
        <v/>
      </c>
      <c r="I2591" s="18" t="str">
        <f>IF($S2591="","",INDEX(Transjer!$E$6:$E$125,$B2591))</f>
        <v/>
      </c>
      <c r="J2591" s="19" t="str">
        <f>IF($S2591="","",INDEX(Skjermingsrenter!$B$6:$B$35,$C2591))</f>
        <v/>
      </c>
      <c r="K2591" s="20" t="str">
        <f t="shared" si="321"/>
        <v/>
      </c>
      <c r="L2591" s="21" t="str">
        <f>IF($S2591="","",IF($G2591&lt;YEAR($F2591),0,$H2591*SUMIFS(Utbytter!$D$6:$D$1005,Utbytter!$A$6:$A$1005,$E2591,Utbytter!$B$6:$B$1005,"&gt;="&amp;$K2591,Utbytter!$B$6:$B$1005,"&lt;="&amp;DATE($G2591,12,31))))</f>
        <v/>
      </c>
      <c r="M2591" s="21" t="str">
        <f t="shared" si="327"/>
        <v/>
      </c>
      <c r="N2591" s="21" t="str">
        <f t="shared" si="322"/>
        <v/>
      </c>
      <c r="O2591" s="21" t="str">
        <f t="shared" si="323"/>
        <v/>
      </c>
      <c r="P2591" s="21" t="str">
        <f t="shared" si="324"/>
        <v/>
      </c>
      <c r="Q2591" s="21" t="str">
        <f t="shared" si="325"/>
        <v/>
      </c>
      <c r="R2591" s="21" t="str">
        <f t="shared" si="326"/>
        <v/>
      </c>
      <c r="S2591" s="7" t="str">
        <f>IF(ROW()-5&lt;=Kontroll!$B$8,1,"")</f>
        <v/>
      </c>
    </row>
    <row r="2592" spans="1:19" x14ac:dyDescent="0.2">
      <c r="A2592" s="7" t="str">
        <f t="shared" si="320"/>
        <v/>
      </c>
      <c r="B2592" s="7" t="str">
        <f>IF($S2592="","",INT(($A2592-1)/Kontroll!$B$6)+1)</f>
        <v/>
      </c>
      <c r="C2592" s="7" t="str">
        <f>IF($S2592="","",MOD($A2592-1,Kontroll!$B$6)+1)</f>
        <v/>
      </c>
      <c r="D2592" s="15" t="str">
        <f>IF($S2592="","",INDEX(Transjer!$A$6:$A$125,$B2592))</f>
        <v/>
      </c>
      <c r="E2592" s="15" t="str">
        <f>IF($S2592="","",INDEX(Transjer!$B$6:$B$125,$B2592))</f>
        <v/>
      </c>
      <c r="F2592" s="16" t="str">
        <f>IF($S2592="","",INDEX(Transjer!$C$6:$C$125,$B2592))</f>
        <v/>
      </c>
      <c r="G2592" s="17" t="str">
        <f>IF($S2592="","",INDEX(Skjermingsrenter!$A$6:$A$35,$C2592))</f>
        <v/>
      </c>
      <c r="H2592" s="18" t="str">
        <f>IF($S2592="","",INDEX(Transjer!$D$6:$D$125,$B2592))</f>
        <v/>
      </c>
      <c r="I2592" s="18" t="str">
        <f>IF($S2592="","",INDEX(Transjer!$E$6:$E$125,$B2592))</f>
        <v/>
      </c>
      <c r="J2592" s="19" t="str">
        <f>IF($S2592="","",INDEX(Skjermingsrenter!$B$6:$B$35,$C2592))</f>
        <v/>
      </c>
      <c r="K2592" s="20" t="str">
        <f t="shared" si="321"/>
        <v/>
      </c>
      <c r="L2592" s="21" t="str">
        <f>IF($S2592="","",IF($G2592&lt;YEAR($F2592),0,$H2592*SUMIFS(Utbytter!$D$6:$D$1005,Utbytter!$A$6:$A$1005,$E2592,Utbytter!$B$6:$B$1005,"&gt;="&amp;$K2592,Utbytter!$B$6:$B$1005,"&lt;="&amp;DATE($G2592,12,31))))</f>
        <v/>
      </c>
      <c r="M2592" s="21" t="str">
        <f t="shared" si="327"/>
        <v/>
      </c>
      <c r="N2592" s="21" t="str">
        <f t="shared" si="322"/>
        <v/>
      </c>
      <c r="O2592" s="21" t="str">
        <f t="shared" si="323"/>
        <v/>
      </c>
      <c r="P2592" s="21" t="str">
        <f t="shared" si="324"/>
        <v/>
      </c>
      <c r="Q2592" s="21" t="str">
        <f t="shared" si="325"/>
        <v/>
      </c>
      <c r="R2592" s="21" t="str">
        <f t="shared" si="326"/>
        <v/>
      </c>
      <c r="S2592" s="7" t="str">
        <f>IF(ROW()-5&lt;=Kontroll!$B$8,1,"")</f>
        <v/>
      </c>
    </row>
    <row r="2593" spans="1:19" x14ac:dyDescent="0.2">
      <c r="A2593" s="7" t="str">
        <f t="shared" si="320"/>
        <v/>
      </c>
      <c r="B2593" s="7" t="str">
        <f>IF($S2593="","",INT(($A2593-1)/Kontroll!$B$6)+1)</f>
        <v/>
      </c>
      <c r="C2593" s="7" t="str">
        <f>IF($S2593="","",MOD($A2593-1,Kontroll!$B$6)+1)</f>
        <v/>
      </c>
      <c r="D2593" s="15" t="str">
        <f>IF($S2593="","",INDEX(Transjer!$A$6:$A$125,$B2593))</f>
        <v/>
      </c>
      <c r="E2593" s="15" t="str">
        <f>IF($S2593="","",INDEX(Transjer!$B$6:$B$125,$B2593))</f>
        <v/>
      </c>
      <c r="F2593" s="16" t="str">
        <f>IF($S2593="","",INDEX(Transjer!$C$6:$C$125,$B2593))</f>
        <v/>
      </c>
      <c r="G2593" s="17" t="str">
        <f>IF($S2593="","",INDEX(Skjermingsrenter!$A$6:$A$35,$C2593))</f>
        <v/>
      </c>
      <c r="H2593" s="18" t="str">
        <f>IF($S2593="","",INDEX(Transjer!$D$6:$D$125,$B2593))</f>
        <v/>
      </c>
      <c r="I2593" s="18" t="str">
        <f>IF($S2593="","",INDEX(Transjer!$E$6:$E$125,$B2593))</f>
        <v/>
      </c>
      <c r="J2593" s="19" t="str">
        <f>IF($S2593="","",INDEX(Skjermingsrenter!$B$6:$B$35,$C2593))</f>
        <v/>
      </c>
      <c r="K2593" s="20" t="str">
        <f t="shared" si="321"/>
        <v/>
      </c>
      <c r="L2593" s="21" t="str">
        <f>IF($S2593="","",IF($G2593&lt;YEAR($F2593),0,$H2593*SUMIFS(Utbytter!$D$6:$D$1005,Utbytter!$A$6:$A$1005,$E2593,Utbytter!$B$6:$B$1005,"&gt;="&amp;$K2593,Utbytter!$B$6:$B$1005,"&lt;="&amp;DATE($G2593,12,31))))</f>
        <v/>
      </c>
      <c r="M2593" s="21" t="str">
        <f t="shared" si="327"/>
        <v/>
      </c>
      <c r="N2593" s="21" t="str">
        <f t="shared" si="322"/>
        <v/>
      </c>
      <c r="O2593" s="21" t="str">
        <f t="shared" si="323"/>
        <v/>
      </c>
      <c r="P2593" s="21" t="str">
        <f t="shared" si="324"/>
        <v/>
      </c>
      <c r="Q2593" s="21" t="str">
        <f t="shared" si="325"/>
        <v/>
      </c>
      <c r="R2593" s="21" t="str">
        <f t="shared" si="326"/>
        <v/>
      </c>
      <c r="S2593" s="7" t="str">
        <f>IF(ROW()-5&lt;=Kontroll!$B$8,1,"")</f>
        <v/>
      </c>
    </row>
    <row r="2594" spans="1:19" x14ac:dyDescent="0.2">
      <c r="A2594" s="7" t="str">
        <f t="shared" si="320"/>
        <v/>
      </c>
      <c r="B2594" s="7" t="str">
        <f>IF($S2594="","",INT(($A2594-1)/Kontroll!$B$6)+1)</f>
        <v/>
      </c>
      <c r="C2594" s="7" t="str">
        <f>IF($S2594="","",MOD($A2594-1,Kontroll!$B$6)+1)</f>
        <v/>
      </c>
      <c r="D2594" s="15" t="str">
        <f>IF($S2594="","",INDEX(Transjer!$A$6:$A$125,$B2594))</f>
        <v/>
      </c>
      <c r="E2594" s="15" t="str">
        <f>IF($S2594="","",INDEX(Transjer!$B$6:$B$125,$B2594))</f>
        <v/>
      </c>
      <c r="F2594" s="16" t="str">
        <f>IF($S2594="","",INDEX(Transjer!$C$6:$C$125,$B2594))</f>
        <v/>
      </c>
      <c r="G2594" s="17" t="str">
        <f>IF($S2594="","",INDEX(Skjermingsrenter!$A$6:$A$35,$C2594))</f>
        <v/>
      </c>
      <c r="H2594" s="18" t="str">
        <f>IF($S2594="","",INDEX(Transjer!$D$6:$D$125,$B2594))</f>
        <v/>
      </c>
      <c r="I2594" s="18" t="str">
        <f>IF($S2594="","",INDEX(Transjer!$E$6:$E$125,$B2594))</f>
        <v/>
      </c>
      <c r="J2594" s="19" t="str">
        <f>IF($S2594="","",INDEX(Skjermingsrenter!$B$6:$B$35,$C2594))</f>
        <v/>
      </c>
      <c r="K2594" s="20" t="str">
        <f t="shared" si="321"/>
        <v/>
      </c>
      <c r="L2594" s="21" t="str">
        <f>IF($S2594="","",IF($G2594&lt;YEAR($F2594),0,$H2594*SUMIFS(Utbytter!$D$6:$D$1005,Utbytter!$A$6:$A$1005,$E2594,Utbytter!$B$6:$B$1005,"&gt;="&amp;$K2594,Utbytter!$B$6:$B$1005,"&lt;="&amp;DATE($G2594,12,31))))</f>
        <v/>
      </c>
      <c r="M2594" s="21" t="str">
        <f t="shared" si="327"/>
        <v/>
      </c>
      <c r="N2594" s="21" t="str">
        <f t="shared" si="322"/>
        <v/>
      </c>
      <c r="O2594" s="21" t="str">
        <f t="shared" si="323"/>
        <v/>
      </c>
      <c r="P2594" s="21" t="str">
        <f t="shared" si="324"/>
        <v/>
      </c>
      <c r="Q2594" s="21" t="str">
        <f t="shared" si="325"/>
        <v/>
      </c>
      <c r="R2594" s="21" t="str">
        <f t="shared" si="326"/>
        <v/>
      </c>
      <c r="S2594" s="7" t="str">
        <f>IF(ROW()-5&lt;=Kontroll!$B$8,1,"")</f>
        <v/>
      </c>
    </row>
    <row r="2595" spans="1:19" x14ac:dyDescent="0.2">
      <c r="A2595" s="7" t="str">
        <f t="shared" si="320"/>
        <v/>
      </c>
      <c r="B2595" s="7" t="str">
        <f>IF($S2595="","",INT(($A2595-1)/Kontroll!$B$6)+1)</f>
        <v/>
      </c>
      <c r="C2595" s="7" t="str">
        <f>IF($S2595="","",MOD($A2595-1,Kontroll!$B$6)+1)</f>
        <v/>
      </c>
      <c r="D2595" s="15" t="str">
        <f>IF($S2595="","",INDEX(Transjer!$A$6:$A$125,$B2595))</f>
        <v/>
      </c>
      <c r="E2595" s="15" t="str">
        <f>IF($S2595="","",INDEX(Transjer!$B$6:$B$125,$B2595))</f>
        <v/>
      </c>
      <c r="F2595" s="16" t="str">
        <f>IF($S2595="","",INDEX(Transjer!$C$6:$C$125,$B2595))</f>
        <v/>
      </c>
      <c r="G2595" s="17" t="str">
        <f>IF($S2595="","",INDEX(Skjermingsrenter!$A$6:$A$35,$C2595))</f>
        <v/>
      </c>
      <c r="H2595" s="18" t="str">
        <f>IF($S2595="","",INDEX(Transjer!$D$6:$D$125,$B2595))</f>
        <v/>
      </c>
      <c r="I2595" s="18" t="str">
        <f>IF($S2595="","",INDEX(Transjer!$E$6:$E$125,$B2595))</f>
        <v/>
      </c>
      <c r="J2595" s="19" t="str">
        <f>IF($S2595="","",INDEX(Skjermingsrenter!$B$6:$B$35,$C2595))</f>
        <v/>
      </c>
      <c r="K2595" s="20" t="str">
        <f t="shared" si="321"/>
        <v/>
      </c>
      <c r="L2595" s="21" t="str">
        <f>IF($S2595="","",IF($G2595&lt;YEAR($F2595),0,$H2595*SUMIFS(Utbytter!$D$6:$D$1005,Utbytter!$A$6:$A$1005,$E2595,Utbytter!$B$6:$B$1005,"&gt;="&amp;$K2595,Utbytter!$B$6:$B$1005,"&lt;="&amp;DATE($G2595,12,31))))</f>
        <v/>
      </c>
      <c r="M2595" s="21" t="str">
        <f t="shared" si="327"/>
        <v/>
      </c>
      <c r="N2595" s="21" t="str">
        <f t="shared" si="322"/>
        <v/>
      </c>
      <c r="O2595" s="21" t="str">
        <f t="shared" si="323"/>
        <v/>
      </c>
      <c r="P2595" s="21" t="str">
        <f t="shared" si="324"/>
        <v/>
      </c>
      <c r="Q2595" s="21" t="str">
        <f t="shared" si="325"/>
        <v/>
      </c>
      <c r="R2595" s="21" t="str">
        <f t="shared" si="326"/>
        <v/>
      </c>
      <c r="S2595" s="7" t="str">
        <f>IF(ROW()-5&lt;=Kontroll!$B$8,1,"")</f>
        <v/>
      </c>
    </row>
    <row r="2596" spans="1:19" x14ac:dyDescent="0.2">
      <c r="A2596" s="7" t="str">
        <f t="shared" si="320"/>
        <v/>
      </c>
      <c r="B2596" s="7" t="str">
        <f>IF($S2596="","",INT(($A2596-1)/Kontroll!$B$6)+1)</f>
        <v/>
      </c>
      <c r="C2596" s="7" t="str">
        <f>IF($S2596="","",MOD($A2596-1,Kontroll!$B$6)+1)</f>
        <v/>
      </c>
      <c r="D2596" s="15" t="str">
        <f>IF($S2596="","",INDEX(Transjer!$A$6:$A$125,$B2596))</f>
        <v/>
      </c>
      <c r="E2596" s="15" t="str">
        <f>IF($S2596="","",INDEX(Transjer!$B$6:$B$125,$B2596))</f>
        <v/>
      </c>
      <c r="F2596" s="16" t="str">
        <f>IF($S2596="","",INDEX(Transjer!$C$6:$C$125,$B2596))</f>
        <v/>
      </c>
      <c r="G2596" s="17" t="str">
        <f>IF($S2596="","",INDEX(Skjermingsrenter!$A$6:$A$35,$C2596))</f>
        <v/>
      </c>
      <c r="H2596" s="18" t="str">
        <f>IF($S2596="","",INDEX(Transjer!$D$6:$D$125,$B2596))</f>
        <v/>
      </c>
      <c r="I2596" s="18" t="str">
        <f>IF($S2596="","",INDEX(Transjer!$E$6:$E$125,$B2596))</f>
        <v/>
      </c>
      <c r="J2596" s="19" t="str">
        <f>IF($S2596="","",INDEX(Skjermingsrenter!$B$6:$B$35,$C2596))</f>
        <v/>
      </c>
      <c r="K2596" s="20" t="str">
        <f t="shared" si="321"/>
        <v/>
      </c>
      <c r="L2596" s="21" t="str">
        <f>IF($S2596="","",IF($G2596&lt;YEAR($F2596),0,$H2596*SUMIFS(Utbytter!$D$6:$D$1005,Utbytter!$A$6:$A$1005,$E2596,Utbytter!$B$6:$B$1005,"&gt;="&amp;$K2596,Utbytter!$B$6:$B$1005,"&lt;="&amp;DATE($G2596,12,31))))</f>
        <v/>
      </c>
      <c r="M2596" s="21" t="str">
        <f t="shared" si="327"/>
        <v/>
      </c>
      <c r="N2596" s="21" t="str">
        <f t="shared" si="322"/>
        <v/>
      </c>
      <c r="O2596" s="21" t="str">
        <f t="shared" si="323"/>
        <v/>
      </c>
      <c r="P2596" s="21" t="str">
        <f t="shared" si="324"/>
        <v/>
      </c>
      <c r="Q2596" s="21" t="str">
        <f t="shared" si="325"/>
        <v/>
      </c>
      <c r="R2596" s="21" t="str">
        <f t="shared" si="326"/>
        <v/>
      </c>
      <c r="S2596" s="7" t="str">
        <f>IF(ROW()-5&lt;=Kontroll!$B$8,1,"")</f>
        <v/>
      </c>
    </row>
    <row r="2597" spans="1:19" x14ac:dyDescent="0.2">
      <c r="A2597" s="7" t="str">
        <f t="shared" si="320"/>
        <v/>
      </c>
      <c r="B2597" s="7" t="str">
        <f>IF($S2597="","",INT(($A2597-1)/Kontroll!$B$6)+1)</f>
        <v/>
      </c>
      <c r="C2597" s="7" t="str">
        <f>IF($S2597="","",MOD($A2597-1,Kontroll!$B$6)+1)</f>
        <v/>
      </c>
      <c r="D2597" s="15" t="str">
        <f>IF($S2597="","",INDEX(Transjer!$A$6:$A$125,$B2597))</f>
        <v/>
      </c>
      <c r="E2597" s="15" t="str">
        <f>IF($S2597="","",INDEX(Transjer!$B$6:$B$125,$B2597))</f>
        <v/>
      </c>
      <c r="F2597" s="16" t="str">
        <f>IF($S2597="","",INDEX(Transjer!$C$6:$C$125,$B2597))</f>
        <v/>
      </c>
      <c r="G2597" s="17" t="str">
        <f>IF($S2597="","",INDEX(Skjermingsrenter!$A$6:$A$35,$C2597))</f>
        <v/>
      </c>
      <c r="H2597" s="18" t="str">
        <f>IF($S2597="","",INDEX(Transjer!$D$6:$D$125,$B2597))</f>
        <v/>
      </c>
      <c r="I2597" s="18" t="str">
        <f>IF($S2597="","",INDEX(Transjer!$E$6:$E$125,$B2597))</f>
        <v/>
      </c>
      <c r="J2597" s="19" t="str">
        <f>IF($S2597="","",INDEX(Skjermingsrenter!$B$6:$B$35,$C2597))</f>
        <v/>
      </c>
      <c r="K2597" s="20" t="str">
        <f t="shared" si="321"/>
        <v/>
      </c>
      <c r="L2597" s="21" t="str">
        <f>IF($S2597="","",IF($G2597&lt;YEAR($F2597),0,$H2597*SUMIFS(Utbytter!$D$6:$D$1005,Utbytter!$A$6:$A$1005,$E2597,Utbytter!$B$6:$B$1005,"&gt;="&amp;$K2597,Utbytter!$B$6:$B$1005,"&lt;="&amp;DATE($G2597,12,31))))</f>
        <v/>
      </c>
      <c r="M2597" s="21" t="str">
        <f t="shared" si="327"/>
        <v/>
      </c>
      <c r="N2597" s="21" t="str">
        <f t="shared" si="322"/>
        <v/>
      </c>
      <c r="O2597" s="21" t="str">
        <f t="shared" si="323"/>
        <v/>
      </c>
      <c r="P2597" s="21" t="str">
        <f t="shared" si="324"/>
        <v/>
      </c>
      <c r="Q2597" s="21" t="str">
        <f t="shared" si="325"/>
        <v/>
      </c>
      <c r="R2597" s="21" t="str">
        <f t="shared" si="326"/>
        <v/>
      </c>
      <c r="S2597" s="7" t="str">
        <f>IF(ROW()-5&lt;=Kontroll!$B$8,1,"")</f>
        <v/>
      </c>
    </row>
    <row r="2598" spans="1:19" x14ac:dyDescent="0.2">
      <c r="A2598" s="7" t="str">
        <f t="shared" si="320"/>
        <v/>
      </c>
      <c r="B2598" s="7" t="str">
        <f>IF($S2598="","",INT(($A2598-1)/Kontroll!$B$6)+1)</f>
        <v/>
      </c>
      <c r="C2598" s="7" t="str">
        <f>IF($S2598="","",MOD($A2598-1,Kontroll!$B$6)+1)</f>
        <v/>
      </c>
      <c r="D2598" s="15" t="str">
        <f>IF($S2598="","",INDEX(Transjer!$A$6:$A$125,$B2598))</f>
        <v/>
      </c>
      <c r="E2598" s="15" t="str">
        <f>IF($S2598="","",INDEX(Transjer!$B$6:$B$125,$B2598))</f>
        <v/>
      </c>
      <c r="F2598" s="16" t="str">
        <f>IF($S2598="","",INDEX(Transjer!$C$6:$C$125,$B2598))</f>
        <v/>
      </c>
      <c r="G2598" s="17" t="str">
        <f>IF($S2598="","",INDEX(Skjermingsrenter!$A$6:$A$35,$C2598))</f>
        <v/>
      </c>
      <c r="H2598" s="18" t="str">
        <f>IF($S2598="","",INDEX(Transjer!$D$6:$D$125,$B2598))</f>
        <v/>
      </c>
      <c r="I2598" s="18" t="str">
        <f>IF($S2598="","",INDEX(Transjer!$E$6:$E$125,$B2598))</f>
        <v/>
      </c>
      <c r="J2598" s="19" t="str">
        <f>IF($S2598="","",INDEX(Skjermingsrenter!$B$6:$B$35,$C2598))</f>
        <v/>
      </c>
      <c r="K2598" s="20" t="str">
        <f t="shared" si="321"/>
        <v/>
      </c>
      <c r="L2598" s="21" t="str">
        <f>IF($S2598="","",IF($G2598&lt;YEAR($F2598),0,$H2598*SUMIFS(Utbytter!$D$6:$D$1005,Utbytter!$A$6:$A$1005,$E2598,Utbytter!$B$6:$B$1005,"&gt;="&amp;$K2598,Utbytter!$B$6:$B$1005,"&lt;="&amp;DATE($G2598,12,31))))</f>
        <v/>
      </c>
      <c r="M2598" s="21" t="str">
        <f t="shared" si="327"/>
        <v/>
      </c>
      <c r="N2598" s="21" t="str">
        <f t="shared" si="322"/>
        <v/>
      </c>
      <c r="O2598" s="21" t="str">
        <f t="shared" si="323"/>
        <v/>
      </c>
      <c r="P2598" s="21" t="str">
        <f t="shared" si="324"/>
        <v/>
      </c>
      <c r="Q2598" s="21" t="str">
        <f t="shared" si="325"/>
        <v/>
      </c>
      <c r="R2598" s="21" t="str">
        <f t="shared" si="326"/>
        <v/>
      </c>
      <c r="S2598" s="7" t="str">
        <f>IF(ROW()-5&lt;=Kontroll!$B$8,1,"")</f>
        <v/>
      </c>
    </row>
    <row r="2599" spans="1:19" x14ac:dyDescent="0.2">
      <c r="A2599" s="7" t="str">
        <f t="shared" si="320"/>
        <v/>
      </c>
      <c r="B2599" s="7" t="str">
        <f>IF($S2599="","",INT(($A2599-1)/Kontroll!$B$6)+1)</f>
        <v/>
      </c>
      <c r="C2599" s="7" t="str">
        <f>IF($S2599="","",MOD($A2599-1,Kontroll!$B$6)+1)</f>
        <v/>
      </c>
      <c r="D2599" s="15" t="str">
        <f>IF($S2599="","",INDEX(Transjer!$A$6:$A$125,$B2599))</f>
        <v/>
      </c>
      <c r="E2599" s="15" t="str">
        <f>IF($S2599="","",INDEX(Transjer!$B$6:$B$125,$B2599))</f>
        <v/>
      </c>
      <c r="F2599" s="16" t="str">
        <f>IF($S2599="","",INDEX(Transjer!$C$6:$C$125,$B2599))</f>
        <v/>
      </c>
      <c r="G2599" s="17" t="str">
        <f>IF($S2599="","",INDEX(Skjermingsrenter!$A$6:$A$35,$C2599))</f>
        <v/>
      </c>
      <c r="H2599" s="18" t="str">
        <f>IF($S2599="","",INDEX(Transjer!$D$6:$D$125,$B2599))</f>
        <v/>
      </c>
      <c r="I2599" s="18" t="str">
        <f>IF($S2599="","",INDEX(Transjer!$E$6:$E$125,$B2599))</f>
        <v/>
      </c>
      <c r="J2599" s="19" t="str">
        <f>IF($S2599="","",INDEX(Skjermingsrenter!$B$6:$B$35,$C2599))</f>
        <v/>
      </c>
      <c r="K2599" s="20" t="str">
        <f t="shared" si="321"/>
        <v/>
      </c>
      <c r="L2599" s="21" t="str">
        <f>IF($S2599="","",IF($G2599&lt;YEAR($F2599),0,$H2599*SUMIFS(Utbytter!$D$6:$D$1005,Utbytter!$A$6:$A$1005,$E2599,Utbytter!$B$6:$B$1005,"&gt;="&amp;$K2599,Utbytter!$B$6:$B$1005,"&lt;="&amp;DATE($G2599,12,31))))</f>
        <v/>
      </c>
      <c r="M2599" s="21" t="str">
        <f t="shared" si="327"/>
        <v/>
      </c>
      <c r="N2599" s="21" t="str">
        <f t="shared" si="322"/>
        <v/>
      </c>
      <c r="O2599" s="21" t="str">
        <f t="shared" si="323"/>
        <v/>
      </c>
      <c r="P2599" s="21" t="str">
        <f t="shared" si="324"/>
        <v/>
      </c>
      <c r="Q2599" s="21" t="str">
        <f t="shared" si="325"/>
        <v/>
      </c>
      <c r="R2599" s="21" t="str">
        <f t="shared" si="326"/>
        <v/>
      </c>
      <c r="S2599" s="7" t="str">
        <f>IF(ROW()-5&lt;=Kontroll!$B$8,1,"")</f>
        <v/>
      </c>
    </row>
    <row r="2600" spans="1:19" x14ac:dyDescent="0.2">
      <c r="A2600" s="7" t="str">
        <f t="shared" si="320"/>
        <v/>
      </c>
      <c r="B2600" s="7" t="str">
        <f>IF($S2600="","",INT(($A2600-1)/Kontroll!$B$6)+1)</f>
        <v/>
      </c>
      <c r="C2600" s="7" t="str">
        <f>IF($S2600="","",MOD($A2600-1,Kontroll!$B$6)+1)</f>
        <v/>
      </c>
      <c r="D2600" s="15" t="str">
        <f>IF($S2600="","",INDEX(Transjer!$A$6:$A$125,$B2600))</f>
        <v/>
      </c>
      <c r="E2600" s="15" t="str">
        <f>IF($S2600="","",INDEX(Transjer!$B$6:$B$125,$B2600))</f>
        <v/>
      </c>
      <c r="F2600" s="16" t="str">
        <f>IF($S2600="","",INDEX(Transjer!$C$6:$C$125,$B2600))</f>
        <v/>
      </c>
      <c r="G2600" s="17" t="str">
        <f>IF($S2600="","",INDEX(Skjermingsrenter!$A$6:$A$35,$C2600))</f>
        <v/>
      </c>
      <c r="H2600" s="18" t="str">
        <f>IF($S2600="","",INDEX(Transjer!$D$6:$D$125,$B2600))</f>
        <v/>
      </c>
      <c r="I2600" s="18" t="str">
        <f>IF($S2600="","",INDEX(Transjer!$E$6:$E$125,$B2600))</f>
        <v/>
      </c>
      <c r="J2600" s="19" t="str">
        <f>IF($S2600="","",INDEX(Skjermingsrenter!$B$6:$B$35,$C2600))</f>
        <v/>
      </c>
      <c r="K2600" s="20" t="str">
        <f t="shared" si="321"/>
        <v/>
      </c>
      <c r="L2600" s="21" t="str">
        <f>IF($S2600="","",IF($G2600&lt;YEAR($F2600),0,$H2600*SUMIFS(Utbytter!$D$6:$D$1005,Utbytter!$A$6:$A$1005,$E2600,Utbytter!$B$6:$B$1005,"&gt;="&amp;$K2600,Utbytter!$B$6:$B$1005,"&lt;="&amp;DATE($G2600,12,31))))</f>
        <v/>
      </c>
      <c r="M2600" s="21" t="str">
        <f t="shared" si="327"/>
        <v/>
      </c>
      <c r="N2600" s="21" t="str">
        <f t="shared" si="322"/>
        <v/>
      </c>
      <c r="O2600" s="21" t="str">
        <f t="shared" si="323"/>
        <v/>
      </c>
      <c r="P2600" s="21" t="str">
        <f t="shared" si="324"/>
        <v/>
      </c>
      <c r="Q2600" s="21" t="str">
        <f t="shared" si="325"/>
        <v/>
      </c>
      <c r="R2600" s="21" t="str">
        <f t="shared" si="326"/>
        <v/>
      </c>
      <c r="S2600" s="7" t="str">
        <f>IF(ROW()-5&lt;=Kontroll!$B$8,1,"")</f>
        <v/>
      </c>
    </row>
    <row r="2601" spans="1:19" x14ac:dyDescent="0.2">
      <c r="A2601" s="7" t="str">
        <f t="shared" si="320"/>
        <v/>
      </c>
      <c r="B2601" s="7" t="str">
        <f>IF($S2601="","",INT(($A2601-1)/Kontroll!$B$6)+1)</f>
        <v/>
      </c>
      <c r="C2601" s="7" t="str">
        <f>IF($S2601="","",MOD($A2601-1,Kontroll!$B$6)+1)</f>
        <v/>
      </c>
      <c r="D2601" s="15" t="str">
        <f>IF($S2601="","",INDEX(Transjer!$A$6:$A$125,$B2601))</f>
        <v/>
      </c>
      <c r="E2601" s="15" t="str">
        <f>IF($S2601="","",INDEX(Transjer!$B$6:$B$125,$B2601))</f>
        <v/>
      </c>
      <c r="F2601" s="16" t="str">
        <f>IF($S2601="","",INDEX(Transjer!$C$6:$C$125,$B2601))</f>
        <v/>
      </c>
      <c r="G2601" s="17" t="str">
        <f>IF($S2601="","",INDEX(Skjermingsrenter!$A$6:$A$35,$C2601))</f>
        <v/>
      </c>
      <c r="H2601" s="18" t="str">
        <f>IF($S2601="","",INDEX(Transjer!$D$6:$D$125,$B2601))</f>
        <v/>
      </c>
      <c r="I2601" s="18" t="str">
        <f>IF($S2601="","",INDEX(Transjer!$E$6:$E$125,$B2601))</f>
        <v/>
      </c>
      <c r="J2601" s="19" t="str">
        <f>IF($S2601="","",INDEX(Skjermingsrenter!$B$6:$B$35,$C2601))</f>
        <v/>
      </c>
      <c r="K2601" s="20" t="str">
        <f t="shared" si="321"/>
        <v/>
      </c>
      <c r="L2601" s="21" t="str">
        <f>IF($S2601="","",IF($G2601&lt;YEAR($F2601),0,$H2601*SUMIFS(Utbytter!$D$6:$D$1005,Utbytter!$A$6:$A$1005,$E2601,Utbytter!$B$6:$B$1005,"&gt;="&amp;$K2601,Utbytter!$B$6:$B$1005,"&lt;="&amp;DATE($G2601,12,31))))</f>
        <v/>
      </c>
      <c r="M2601" s="21" t="str">
        <f t="shared" si="327"/>
        <v/>
      </c>
      <c r="N2601" s="21" t="str">
        <f t="shared" si="322"/>
        <v/>
      </c>
      <c r="O2601" s="21" t="str">
        <f t="shared" si="323"/>
        <v/>
      </c>
      <c r="P2601" s="21" t="str">
        <f t="shared" si="324"/>
        <v/>
      </c>
      <c r="Q2601" s="21" t="str">
        <f t="shared" si="325"/>
        <v/>
      </c>
      <c r="R2601" s="21" t="str">
        <f t="shared" si="326"/>
        <v/>
      </c>
      <c r="S2601" s="7" t="str">
        <f>IF(ROW()-5&lt;=Kontroll!$B$8,1,"")</f>
        <v/>
      </c>
    </row>
    <row r="2602" spans="1:19" x14ac:dyDescent="0.2">
      <c r="A2602" s="7" t="str">
        <f t="shared" si="320"/>
        <v/>
      </c>
      <c r="B2602" s="7" t="str">
        <f>IF($S2602="","",INT(($A2602-1)/Kontroll!$B$6)+1)</f>
        <v/>
      </c>
      <c r="C2602" s="7" t="str">
        <f>IF($S2602="","",MOD($A2602-1,Kontroll!$B$6)+1)</f>
        <v/>
      </c>
      <c r="D2602" s="15" t="str">
        <f>IF($S2602="","",INDEX(Transjer!$A$6:$A$125,$B2602))</f>
        <v/>
      </c>
      <c r="E2602" s="15" t="str">
        <f>IF($S2602="","",INDEX(Transjer!$B$6:$B$125,$B2602))</f>
        <v/>
      </c>
      <c r="F2602" s="16" t="str">
        <f>IF($S2602="","",INDEX(Transjer!$C$6:$C$125,$B2602))</f>
        <v/>
      </c>
      <c r="G2602" s="17" t="str">
        <f>IF($S2602="","",INDEX(Skjermingsrenter!$A$6:$A$35,$C2602))</f>
        <v/>
      </c>
      <c r="H2602" s="18" t="str">
        <f>IF($S2602="","",INDEX(Transjer!$D$6:$D$125,$B2602))</f>
        <v/>
      </c>
      <c r="I2602" s="18" t="str">
        <f>IF($S2602="","",INDEX(Transjer!$E$6:$E$125,$B2602))</f>
        <v/>
      </c>
      <c r="J2602" s="19" t="str">
        <f>IF($S2602="","",INDEX(Skjermingsrenter!$B$6:$B$35,$C2602))</f>
        <v/>
      </c>
      <c r="K2602" s="20" t="str">
        <f t="shared" si="321"/>
        <v/>
      </c>
      <c r="L2602" s="21" t="str">
        <f>IF($S2602="","",IF($G2602&lt;YEAR($F2602),0,$H2602*SUMIFS(Utbytter!$D$6:$D$1005,Utbytter!$A$6:$A$1005,$E2602,Utbytter!$B$6:$B$1005,"&gt;="&amp;$K2602,Utbytter!$B$6:$B$1005,"&lt;="&amp;DATE($G2602,12,31))))</f>
        <v/>
      </c>
      <c r="M2602" s="21" t="str">
        <f t="shared" si="327"/>
        <v/>
      </c>
      <c r="N2602" s="21" t="str">
        <f t="shared" si="322"/>
        <v/>
      </c>
      <c r="O2602" s="21" t="str">
        <f t="shared" si="323"/>
        <v/>
      </c>
      <c r="P2602" s="21" t="str">
        <f t="shared" si="324"/>
        <v/>
      </c>
      <c r="Q2602" s="21" t="str">
        <f t="shared" si="325"/>
        <v/>
      </c>
      <c r="R2602" s="21" t="str">
        <f t="shared" si="326"/>
        <v/>
      </c>
      <c r="S2602" s="7" t="str">
        <f>IF(ROW()-5&lt;=Kontroll!$B$8,1,"")</f>
        <v/>
      </c>
    </row>
    <row r="2603" spans="1:19" x14ac:dyDescent="0.2">
      <c r="A2603" s="7" t="str">
        <f t="shared" si="320"/>
        <v/>
      </c>
      <c r="B2603" s="7" t="str">
        <f>IF($S2603="","",INT(($A2603-1)/Kontroll!$B$6)+1)</f>
        <v/>
      </c>
      <c r="C2603" s="7" t="str">
        <f>IF($S2603="","",MOD($A2603-1,Kontroll!$B$6)+1)</f>
        <v/>
      </c>
      <c r="D2603" s="15" t="str">
        <f>IF($S2603="","",INDEX(Transjer!$A$6:$A$125,$B2603))</f>
        <v/>
      </c>
      <c r="E2603" s="15" t="str">
        <f>IF($S2603="","",INDEX(Transjer!$B$6:$B$125,$B2603))</f>
        <v/>
      </c>
      <c r="F2603" s="16" t="str">
        <f>IF($S2603="","",INDEX(Transjer!$C$6:$C$125,$B2603))</f>
        <v/>
      </c>
      <c r="G2603" s="17" t="str">
        <f>IF($S2603="","",INDEX(Skjermingsrenter!$A$6:$A$35,$C2603))</f>
        <v/>
      </c>
      <c r="H2603" s="18" t="str">
        <f>IF($S2603="","",INDEX(Transjer!$D$6:$D$125,$B2603))</f>
        <v/>
      </c>
      <c r="I2603" s="18" t="str">
        <f>IF($S2603="","",INDEX(Transjer!$E$6:$E$125,$B2603))</f>
        <v/>
      </c>
      <c r="J2603" s="19" t="str">
        <f>IF($S2603="","",INDEX(Skjermingsrenter!$B$6:$B$35,$C2603))</f>
        <v/>
      </c>
      <c r="K2603" s="20" t="str">
        <f t="shared" si="321"/>
        <v/>
      </c>
      <c r="L2603" s="21" t="str">
        <f>IF($S2603="","",IF($G2603&lt;YEAR($F2603),0,$H2603*SUMIFS(Utbytter!$D$6:$D$1005,Utbytter!$A$6:$A$1005,$E2603,Utbytter!$B$6:$B$1005,"&gt;="&amp;$K2603,Utbytter!$B$6:$B$1005,"&lt;="&amp;DATE($G2603,12,31))))</f>
        <v/>
      </c>
      <c r="M2603" s="21" t="str">
        <f t="shared" si="327"/>
        <v/>
      </c>
      <c r="N2603" s="21" t="str">
        <f t="shared" si="322"/>
        <v/>
      </c>
      <c r="O2603" s="21" t="str">
        <f t="shared" si="323"/>
        <v/>
      </c>
      <c r="P2603" s="21" t="str">
        <f t="shared" si="324"/>
        <v/>
      </c>
      <c r="Q2603" s="21" t="str">
        <f t="shared" si="325"/>
        <v/>
      </c>
      <c r="R2603" s="21" t="str">
        <f t="shared" si="326"/>
        <v/>
      </c>
      <c r="S2603" s="7" t="str">
        <f>IF(ROW()-5&lt;=Kontroll!$B$8,1,"")</f>
        <v/>
      </c>
    </row>
    <row r="2604" spans="1:19" x14ac:dyDescent="0.2">
      <c r="A2604" s="7" t="str">
        <f t="shared" si="320"/>
        <v/>
      </c>
      <c r="B2604" s="7" t="str">
        <f>IF($S2604="","",INT(($A2604-1)/Kontroll!$B$6)+1)</f>
        <v/>
      </c>
      <c r="C2604" s="7" t="str">
        <f>IF($S2604="","",MOD($A2604-1,Kontroll!$B$6)+1)</f>
        <v/>
      </c>
      <c r="D2604" s="15" t="str">
        <f>IF($S2604="","",INDEX(Transjer!$A$6:$A$125,$B2604))</f>
        <v/>
      </c>
      <c r="E2604" s="15" t="str">
        <f>IF($S2604="","",INDEX(Transjer!$B$6:$B$125,$B2604))</f>
        <v/>
      </c>
      <c r="F2604" s="16" t="str">
        <f>IF($S2604="","",INDEX(Transjer!$C$6:$C$125,$B2604))</f>
        <v/>
      </c>
      <c r="G2604" s="17" t="str">
        <f>IF($S2604="","",INDEX(Skjermingsrenter!$A$6:$A$35,$C2604))</f>
        <v/>
      </c>
      <c r="H2604" s="18" t="str">
        <f>IF($S2604="","",INDEX(Transjer!$D$6:$D$125,$B2604))</f>
        <v/>
      </c>
      <c r="I2604" s="18" t="str">
        <f>IF($S2604="","",INDEX(Transjer!$E$6:$E$125,$B2604))</f>
        <v/>
      </c>
      <c r="J2604" s="19" t="str">
        <f>IF($S2604="","",INDEX(Skjermingsrenter!$B$6:$B$35,$C2604))</f>
        <v/>
      </c>
      <c r="K2604" s="20" t="str">
        <f t="shared" si="321"/>
        <v/>
      </c>
      <c r="L2604" s="21" t="str">
        <f>IF($S2604="","",IF($G2604&lt;YEAR($F2604),0,$H2604*SUMIFS(Utbytter!$D$6:$D$1005,Utbytter!$A$6:$A$1005,$E2604,Utbytter!$B$6:$B$1005,"&gt;="&amp;$K2604,Utbytter!$B$6:$B$1005,"&lt;="&amp;DATE($G2604,12,31))))</f>
        <v/>
      </c>
      <c r="M2604" s="21" t="str">
        <f t="shared" si="327"/>
        <v/>
      </c>
      <c r="N2604" s="21" t="str">
        <f t="shared" si="322"/>
        <v/>
      </c>
      <c r="O2604" s="21" t="str">
        <f t="shared" si="323"/>
        <v/>
      </c>
      <c r="P2604" s="21" t="str">
        <f t="shared" si="324"/>
        <v/>
      </c>
      <c r="Q2604" s="21" t="str">
        <f t="shared" si="325"/>
        <v/>
      </c>
      <c r="R2604" s="21" t="str">
        <f t="shared" si="326"/>
        <v/>
      </c>
      <c r="S2604" s="7" t="str">
        <f>IF(ROW()-5&lt;=Kontroll!$B$8,1,"")</f>
        <v/>
      </c>
    </row>
    <row r="2605" spans="1:19" x14ac:dyDescent="0.2">
      <c r="A2605" s="7" t="str">
        <f t="shared" si="320"/>
        <v/>
      </c>
      <c r="B2605" s="7" t="str">
        <f>IF($S2605="","",INT(($A2605-1)/Kontroll!$B$6)+1)</f>
        <v/>
      </c>
      <c r="C2605" s="7" t="str">
        <f>IF($S2605="","",MOD($A2605-1,Kontroll!$B$6)+1)</f>
        <v/>
      </c>
      <c r="D2605" s="15" t="str">
        <f>IF($S2605="","",INDEX(Transjer!$A$6:$A$125,$B2605))</f>
        <v/>
      </c>
      <c r="E2605" s="15" t="str">
        <f>IF($S2605="","",INDEX(Transjer!$B$6:$B$125,$B2605))</f>
        <v/>
      </c>
      <c r="F2605" s="16" t="str">
        <f>IF($S2605="","",INDEX(Transjer!$C$6:$C$125,$B2605))</f>
        <v/>
      </c>
      <c r="G2605" s="17" t="str">
        <f>IF($S2605="","",INDEX(Skjermingsrenter!$A$6:$A$35,$C2605))</f>
        <v/>
      </c>
      <c r="H2605" s="18" t="str">
        <f>IF($S2605="","",INDEX(Transjer!$D$6:$D$125,$B2605))</f>
        <v/>
      </c>
      <c r="I2605" s="18" t="str">
        <f>IF($S2605="","",INDEX(Transjer!$E$6:$E$125,$B2605))</f>
        <v/>
      </c>
      <c r="J2605" s="19" t="str">
        <f>IF($S2605="","",INDEX(Skjermingsrenter!$B$6:$B$35,$C2605))</f>
        <v/>
      </c>
      <c r="K2605" s="20" t="str">
        <f t="shared" si="321"/>
        <v/>
      </c>
      <c r="L2605" s="21" t="str">
        <f>IF($S2605="","",IF($G2605&lt;YEAR($F2605),0,$H2605*SUMIFS(Utbytter!$D$6:$D$1005,Utbytter!$A$6:$A$1005,$E2605,Utbytter!$B$6:$B$1005,"&gt;="&amp;$K2605,Utbytter!$B$6:$B$1005,"&lt;="&amp;DATE($G2605,12,31))))</f>
        <v/>
      </c>
      <c r="M2605" s="21" t="str">
        <f t="shared" si="327"/>
        <v/>
      </c>
      <c r="N2605" s="21" t="str">
        <f t="shared" si="322"/>
        <v/>
      </c>
      <c r="O2605" s="21" t="str">
        <f t="shared" si="323"/>
        <v/>
      </c>
      <c r="P2605" s="21" t="str">
        <f t="shared" si="324"/>
        <v/>
      </c>
      <c r="Q2605" s="21" t="str">
        <f t="shared" si="325"/>
        <v/>
      </c>
      <c r="R2605" s="21" t="str">
        <f t="shared" si="326"/>
        <v/>
      </c>
      <c r="S2605" s="7" t="str">
        <f>IF(ROW()-5&lt;=Kontroll!$B$8,1,"")</f>
        <v/>
      </c>
    </row>
    <row r="2606" spans="1:19" x14ac:dyDescent="0.2">
      <c r="A2606" s="7" t="str">
        <f t="shared" si="320"/>
        <v/>
      </c>
      <c r="B2606" s="7" t="str">
        <f>IF($S2606="","",INT(($A2606-1)/Kontroll!$B$6)+1)</f>
        <v/>
      </c>
      <c r="C2606" s="7" t="str">
        <f>IF($S2606="","",MOD($A2606-1,Kontroll!$B$6)+1)</f>
        <v/>
      </c>
      <c r="D2606" s="15" t="str">
        <f>IF($S2606="","",INDEX(Transjer!$A$6:$A$125,$B2606))</f>
        <v/>
      </c>
      <c r="E2606" s="15" t="str">
        <f>IF($S2606="","",INDEX(Transjer!$B$6:$B$125,$B2606))</f>
        <v/>
      </c>
      <c r="F2606" s="16" t="str">
        <f>IF($S2606="","",INDEX(Transjer!$C$6:$C$125,$B2606))</f>
        <v/>
      </c>
      <c r="G2606" s="17" t="str">
        <f>IF($S2606="","",INDEX(Skjermingsrenter!$A$6:$A$35,$C2606))</f>
        <v/>
      </c>
      <c r="H2606" s="18" t="str">
        <f>IF($S2606="","",INDEX(Transjer!$D$6:$D$125,$B2606))</f>
        <v/>
      </c>
      <c r="I2606" s="18" t="str">
        <f>IF($S2606="","",INDEX(Transjer!$E$6:$E$125,$B2606))</f>
        <v/>
      </c>
      <c r="J2606" s="19" t="str">
        <f>IF($S2606="","",INDEX(Skjermingsrenter!$B$6:$B$35,$C2606))</f>
        <v/>
      </c>
      <c r="K2606" s="20" t="str">
        <f t="shared" si="321"/>
        <v/>
      </c>
      <c r="L2606" s="21" t="str">
        <f>IF($S2606="","",IF($G2606&lt;YEAR($F2606),0,$H2606*SUMIFS(Utbytter!$D$6:$D$1005,Utbytter!$A$6:$A$1005,$E2606,Utbytter!$B$6:$B$1005,"&gt;="&amp;$K2606,Utbytter!$B$6:$B$1005,"&lt;="&amp;DATE($G2606,12,31))))</f>
        <v/>
      </c>
      <c r="M2606" s="21" t="str">
        <f t="shared" si="327"/>
        <v/>
      </c>
      <c r="N2606" s="21" t="str">
        <f t="shared" si="322"/>
        <v/>
      </c>
      <c r="O2606" s="21" t="str">
        <f t="shared" si="323"/>
        <v/>
      </c>
      <c r="P2606" s="21" t="str">
        <f t="shared" si="324"/>
        <v/>
      </c>
      <c r="Q2606" s="21" t="str">
        <f t="shared" si="325"/>
        <v/>
      </c>
      <c r="R2606" s="21" t="str">
        <f t="shared" si="326"/>
        <v/>
      </c>
      <c r="S2606" s="7" t="str">
        <f>IF(ROW()-5&lt;=Kontroll!$B$8,1,"")</f>
        <v/>
      </c>
    </row>
    <row r="2607" spans="1:19" x14ac:dyDescent="0.2">
      <c r="A2607" s="7" t="str">
        <f t="shared" si="320"/>
        <v/>
      </c>
      <c r="B2607" s="7" t="str">
        <f>IF($S2607="","",INT(($A2607-1)/Kontroll!$B$6)+1)</f>
        <v/>
      </c>
      <c r="C2607" s="7" t="str">
        <f>IF($S2607="","",MOD($A2607-1,Kontroll!$B$6)+1)</f>
        <v/>
      </c>
      <c r="D2607" s="15" t="str">
        <f>IF($S2607="","",INDEX(Transjer!$A$6:$A$125,$B2607))</f>
        <v/>
      </c>
      <c r="E2607" s="15" t="str">
        <f>IF($S2607="","",INDEX(Transjer!$B$6:$B$125,$B2607))</f>
        <v/>
      </c>
      <c r="F2607" s="16" t="str">
        <f>IF($S2607="","",INDEX(Transjer!$C$6:$C$125,$B2607))</f>
        <v/>
      </c>
      <c r="G2607" s="17" t="str">
        <f>IF($S2607="","",INDEX(Skjermingsrenter!$A$6:$A$35,$C2607))</f>
        <v/>
      </c>
      <c r="H2607" s="18" t="str">
        <f>IF($S2607="","",INDEX(Transjer!$D$6:$D$125,$B2607))</f>
        <v/>
      </c>
      <c r="I2607" s="18" t="str">
        <f>IF($S2607="","",INDEX(Transjer!$E$6:$E$125,$B2607))</f>
        <v/>
      </c>
      <c r="J2607" s="19" t="str">
        <f>IF($S2607="","",INDEX(Skjermingsrenter!$B$6:$B$35,$C2607))</f>
        <v/>
      </c>
      <c r="K2607" s="20" t="str">
        <f t="shared" si="321"/>
        <v/>
      </c>
      <c r="L2607" s="21" t="str">
        <f>IF($S2607="","",IF($G2607&lt;YEAR($F2607),0,$H2607*SUMIFS(Utbytter!$D$6:$D$1005,Utbytter!$A$6:$A$1005,$E2607,Utbytter!$B$6:$B$1005,"&gt;="&amp;$K2607,Utbytter!$B$6:$B$1005,"&lt;="&amp;DATE($G2607,12,31))))</f>
        <v/>
      </c>
      <c r="M2607" s="21" t="str">
        <f t="shared" si="327"/>
        <v/>
      </c>
      <c r="N2607" s="21" t="str">
        <f t="shared" si="322"/>
        <v/>
      </c>
      <c r="O2607" s="21" t="str">
        <f t="shared" si="323"/>
        <v/>
      </c>
      <c r="P2607" s="21" t="str">
        <f t="shared" si="324"/>
        <v/>
      </c>
      <c r="Q2607" s="21" t="str">
        <f t="shared" si="325"/>
        <v/>
      </c>
      <c r="R2607" s="21" t="str">
        <f t="shared" si="326"/>
        <v/>
      </c>
      <c r="S2607" s="7" t="str">
        <f>IF(ROW()-5&lt;=Kontroll!$B$8,1,"")</f>
        <v/>
      </c>
    </row>
    <row r="2608" spans="1:19" x14ac:dyDescent="0.2">
      <c r="A2608" s="7" t="str">
        <f t="shared" si="320"/>
        <v/>
      </c>
      <c r="B2608" s="7" t="str">
        <f>IF($S2608="","",INT(($A2608-1)/Kontroll!$B$6)+1)</f>
        <v/>
      </c>
      <c r="C2608" s="7" t="str">
        <f>IF($S2608="","",MOD($A2608-1,Kontroll!$B$6)+1)</f>
        <v/>
      </c>
      <c r="D2608" s="15" t="str">
        <f>IF($S2608="","",INDEX(Transjer!$A$6:$A$125,$B2608))</f>
        <v/>
      </c>
      <c r="E2608" s="15" t="str">
        <f>IF($S2608="","",INDEX(Transjer!$B$6:$B$125,$B2608))</f>
        <v/>
      </c>
      <c r="F2608" s="16" t="str">
        <f>IF($S2608="","",INDEX(Transjer!$C$6:$C$125,$B2608))</f>
        <v/>
      </c>
      <c r="G2608" s="17" t="str">
        <f>IF($S2608="","",INDEX(Skjermingsrenter!$A$6:$A$35,$C2608))</f>
        <v/>
      </c>
      <c r="H2608" s="18" t="str">
        <f>IF($S2608="","",INDEX(Transjer!$D$6:$D$125,$B2608))</f>
        <v/>
      </c>
      <c r="I2608" s="18" t="str">
        <f>IF($S2608="","",INDEX(Transjer!$E$6:$E$125,$B2608))</f>
        <v/>
      </c>
      <c r="J2608" s="19" t="str">
        <f>IF($S2608="","",INDEX(Skjermingsrenter!$B$6:$B$35,$C2608))</f>
        <v/>
      </c>
      <c r="K2608" s="20" t="str">
        <f t="shared" si="321"/>
        <v/>
      </c>
      <c r="L2608" s="21" t="str">
        <f>IF($S2608="","",IF($G2608&lt;YEAR($F2608),0,$H2608*SUMIFS(Utbytter!$D$6:$D$1005,Utbytter!$A$6:$A$1005,$E2608,Utbytter!$B$6:$B$1005,"&gt;="&amp;$K2608,Utbytter!$B$6:$B$1005,"&lt;="&amp;DATE($G2608,12,31))))</f>
        <v/>
      </c>
      <c r="M2608" s="21" t="str">
        <f t="shared" si="327"/>
        <v/>
      </c>
      <c r="N2608" s="21" t="str">
        <f t="shared" si="322"/>
        <v/>
      </c>
      <c r="O2608" s="21" t="str">
        <f t="shared" si="323"/>
        <v/>
      </c>
      <c r="P2608" s="21" t="str">
        <f t="shared" si="324"/>
        <v/>
      </c>
      <c r="Q2608" s="21" t="str">
        <f t="shared" si="325"/>
        <v/>
      </c>
      <c r="R2608" s="21" t="str">
        <f t="shared" si="326"/>
        <v/>
      </c>
      <c r="S2608" s="7" t="str">
        <f>IF(ROW()-5&lt;=Kontroll!$B$8,1,"")</f>
        <v/>
      </c>
    </row>
    <row r="2609" spans="1:19" x14ac:dyDescent="0.2">
      <c r="A2609" s="7" t="str">
        <f t="shared" si="320"/>
        <v/>
      </c>
      <c r="B2609" s="7" t="str">
        <f>IF($S2609="","",INT(($A2609-1)/Kontroll!$B$6)+1)</f>
        <v/>
      </c>
      <c r="C2609" s="7" t="str">
        <f>IF($S2609="","",MOD($A2609-1,Kontroll!$B$6)+1)</f>
        <v/>
      </c>
      <c r="D2609" s="15" t="str">
        <f>IF($S2609="","",INDEX(Transjer!$A$6:$A$125,$B2609))</f>
        <v/>
      </c>
      <c r="E2609" s="15" t="str">
        <f>IF($S2609="","",INDEX(Transjer!$B$6:$B$125,$B2609))</f>
        <v/>
      </c>
      <c r="F2609" s="16" t="str">
        <f>IF($S2609="","",INDEX(Transjer!$C$6:$C$125,$B2609))</f>
        <v/>
      </c>
      <c r="G2609" s="17" t="str">
        <f>IF($S2609="","",INDEX(Skjermingsrenter!$A$6:$A$35,$C2609))</f>
        <v/>
      </c>
      <c r="H2609" s="18" t="str">
        <f>IF($S2609="","",INDEX(Transjer!$D$6:$D$125,$B2609))</f>
        <v/>
      </c>
      <c r="I2609" s="18" t="str">
        <f>IF($S2609="","",INDEX(Transjer!$E$6:$E$125,$B2609))</f>
        <v/>
      </c>
      <c r="J2609" s="19" t="str">
        <f>IF($S2609="","",INDEX(Skjermingsrenter!$B$6:$B$35,$C2609))</f>
        <v/>
      </c>
      <c r="K2609" s="20" t="str">
        <f t="shared" si="321"/>
        <v/>
      </c>
      <c r="L2609" s="21" t="str">
        <f>IF($S2609="","",IF($G2609&lt;YEAR($F2609),0,$H2609*SUMIFS(Utbytter!$D$6:$D$1005,Utbytter!$A$6:$A$1005,$E2609,Utbytter!$B$6:$B$1005,"&gt;="&amp;$K2609,Utbytter!$B$6:$B$1005,"&lt;="&amp;DATE($G2609,12,31))))</f>
        <v/>
      </c>
      <c r="M2609" s="21" t="str">
        <f t="shared" si="327"/>
        <v/>
      </c>
      <c r="N2609" s="21" t="str">
        <f t="shared" si="322"/>
        <v/>
      </c>
      <c r="O2609" s="21" t="str">
        <f t="shared" si="323"/>
        <v/>
      </c>
      <c r="P2609" s="21" t="str">
        <f t="shared" si="324"/>
        <v/>
      </c>
      <c r="Q2609" s="21" t="str">
        <f t="shared" si="325"/>
        <v/>
      </c>
      <c r="R2609" s="21" t="str">
        <f t="shared" si="326"/>
        <v/>
      </c>
      <c r="S2609" s="7" t="str">
        <f>IF(ROW()-5&lt;=Kontroll!$B$8,1,"")</f>
        <v/>
      </c>
    </row>
    <row r="2610" spans="1:19" x14ac:dyDescent="0.2">
      <c r="A2610" s="7" t="str">
        <f t="shared" si="320"/>
        <v/>
      </c>
      <c r="B2610" s="7" t="str">
        <f>IF($S2610="","",INT(($A2610-1)/Kontroll!$B$6)+1)</f>
        <v/>
      </c>
      <c r="C2610" s="7" t="str">
        <f>IF($S2610="","",MOD($A2610-1,Kontroll!$B$6)+1)</f>
        <v/>
      </c>
      <c r="D2610" s="15" t="str">
        <f>IF($S2610="","",INDEX(Transjer!$A$6:$A$125,$B2610))</f>
        <v/>
      </c>
      <c r="E2610" s="15" t="str">
        <f>IF($S2610="","",INDEX(Transjer!$B$6:$B$125,$B2610))</f>
        <v/>
      </c>
      <c r="F2610" s="16" t="str">
        <f>IF($S2610="","",INDEX(Transjer!$C$6:$C$125,$B2610))</f>
        <v/>
      </c>
      <c r="G2610" s="17" t="str">
        <f>IF($S2610="","",INDEX(Skjermingsrenter!$A$6:$A$35,$C2610))</f>
        <v/>
      </c>
      <c r="H2610" s="18" t="str">
        <f>IF($S2610="","",INDEX(Transjer!$D$6:$D$125,$B2610))</f>
        <v/>
      </c>
      <c r="I2610" s="18" t="str">
        <f>IF($S2610="","",INDEX(Transjer!$E$6:$E$125,$B2610))</f>
        <v/>
      </c>
      <c r="J2610" s="19" t="str">
        <f>IF($S2610="","",INDEX(Skjermingsrenter!$B$6:$B$35,$C2610))</f>
        <v/>
      </c>
      <c r="K2610" s="20" t="str">
        <f t="shared" si="321"/>
        <v/>
      </c>
      <c r="L2610" s="21" t="str">
        <f>IF($S2610="","",IF($G2610&lt;YEAR($F2610),0,$H2610*SUMIFS(Utbytter!$D$6:$D$1005,Utbytter!$A$6:$A$1005,$E2610,Utbytter!$B$6:$B$1005,"&gt;="&amp;$K2610,Utbytter!$B$6:$B$1005,"&lt;="&amp;DATE($G2610,12,31))))</f>
        <v/>
      </c>
      <c r="M2610" s="21" t="str">
        <f t="shared" si="327"/>
        <v/>
      </c>
      <c r="N2610" s="21" t="str">
        <f t="shared" si="322"/>
        <v/>
      </c>
      <c r="O2610" s="21" t="str">
        <f t="shared" si="323"/>
        <v/>
      </c>
      <c r="P2610" s="21" t="str">
        <f t="shared" si="324"/>
        <v/>
      </c>
      <c r="Q2610" s="21" t="str">
        <f t="shared" si="325"/>
        <v/>
      </c>
      <c r="R2610" s="21" t="str">
        <f t="shared" si="326"/>
        <v/>
      </c>
      <c r="S2610" s="7" t="str">
        <f>IF(ROW()-5&lt;=Kontroll!$B$8,1,"")</f>
        <v/>
      </c>
    </row>
    <row r="2611" spans="1:19" x14ac:dyDescent="0.2">
      <c r="A2611" s="7" t="str">
        <f t="shared" si="320"/>
        <v/>
      </c>
      <c r="B2611" s="7" t="str">
        <f>IF($S2611="","",INT(($A2611-1)/Kontroll!$B$6)+1)</f>
        <v/>
      </c>
      <c r="C2611" s="7" t="str">
        <f>IF($S2611="","",MOD($A2611-1,Kontroll!$B$6)+1)</f>
        <v/>
      </c>
      <c r="D2611" s="15" t="str">
        <f>IF($S2611="","",INDEX(Transjer!$A$6:$A$125,$B2611))</f>
        <v/>
      </c>
      <c r="E2611" s="15" t="str">
        <f>IF($S2611="","",INDEX(Transjer!$B$6:$B$125,$B2611))</f>
        <v/>
      </c>
      <c r="F2611" s="16" t="str">
        <f>IF($S2611="","",INDEX(Transjer!$C$6:$C$125,$B2611))</f>
        <v/>
      </c>
      <c r="G2611" s="17" t="str">
        <f>IF($S2611="","",INDEX(Skjermingsrenter!$A$6:$A$35,$C2611))</f>
        <v/>
      </c>
      <c r="H2611" s="18" t="str">
        <f>IF($S2611="","",INDEX(Transjer!$D$6:$D$125,$B2611))</f>
        <v/>
      </c>
      <c r="I2611" s="18" t="str">
        <f>IF($S2611="","",INDEX(Transjer!$E$6:$E$125,$B2611))</f>
        <v/>
      </c>
      <c r="J2611" s="19" t="str">
        <f>IF($S2611="","",INDEX(Skjermingsrenter!$B$6:$B$35,$C2611))</f>
        <v/>
      </c>
      <c r="K2611" s="20" t="str">
        <f t="shared" si="321"/>
        <v/>
      </c>
      <c r="L2611" s="21" t="str">
        <f>IF($S2611="","",IF($G2611&lt;YEAR($F2611),0,$H2611*SUMIFS(Utbytter!$D$6:$D$1005,Utbytter!$A$6:$A$1005,$E2611,Utbytter!$B$6:$B$1005,"&gt;="&amp;$K2611,Utbytter!$B$6:$B$1005,"&lt;="&amp;DATE($G2611,12,31))))</f>
        <v/>
      </c>
      <c r="M2611" s="21" t="str">
        <f t="shared" si="327"/>
        <v/>
      </c>
      <c r="N2611" s="21" t="str">
        <f t="shared" si="322"/>
        <v/>
      </c>
      <c r="O2611" s="21" t="str">
        <f t="shared" si="323"/>
        <v/>
      </c>
      <c r="P2611" s="21" t="str">
        <f t="shared" si="324"/>
        <v/>
      </c>
      <c r="Q2611" s="21" t="str">
        <f t="shared" si="325"/>
        <v/>
      </c>
      <c r="R2611" s="21" t="str">
        <f t="shared" si="326"/>
        <v/>
      </c>
      <c r="S2611" s="7" t="str">
        <f>IF(ROW()-5&lt;=Kontroll!$B$8,1,"")</f>
        <v/>
      </c>
    </row>
    <row r="2612" spans="1:19" x14ac:dyDescent="0.2">
      <c r="A2612" s="7" t="str">
        <f t="shared" si="320"/>
        <v/>
      </c>
      <c r="B2612" s="7" t="str">
        <f>IF($S2612="","",INT(($A2612-1)/Kontroll!$B$6)+1)</f>
        <v/>
      </c>
      <c r="C2612" s="7" t="str">
        <f>IF($S2612="","",MOD($A2612-1,Kontroll!$B$6)+1)</f>
        <v/>
      </c>
      <c r="D2612" s="15" t="str">
        <f>IF($S2612="","",INDEX(Transjer!$A$6:$A$125,$B2612))</f>
        <v/>
      </c>
      <c r="E2612" s="15" t="str">
        <f>IF($S2612="","",INDEX(Transjer!$B$6:$B$125,$B2612))</f>
        <v/>
      </c>
      <c r="F2612" s="16" t="str">
        <f>IF($S2612="","",INDEX(Transjer!$C$6:$C$125,$B2612))</f>
        <v/>
      </c>
      <c r="G2612" s="17" t="str">
        <f>IF($S2612="","",INDEX(Skjermingsrenter!$A$6:$A$35,$C2612))</f>
        <v/>
      </c>
      <c r="H2612" s="18" t="str">
        <f>IF($S2612="","",INDEX(Transjer!$D$6:$D$125,$B2612))</f>
        <v/>
      </c>
      <c r="I2612" s="18" t="str">
        <f>IF($S2612="","",INDEX(Transjer!$E$6:$E$125,$B2612))</f>
        <v/>
      </c>
      <c r="J2612" s="19" t="str">
        <f>IF($S2612="","",INDEX(Skjermingsrenter!$B$6:$B$35,$C2612))</f>
        <v/>
      </c>
      <c r="K2612" s="20" t="str">
        <f t="shared" si="321"/>
        <v/>
      </c>
      <c r="L2612" s="21" t="str">
        <f>IF($S2612="","",IF($G2612&lt;YEAR($F2612),0,$H2612*SUMIFS(Utbytter!$D$6:$D$1005,Utbytter!$A$6:$A$1005,$E2612,Utbytter!$B$6:$B$1005,"&gt;="&amp;$K2612,Utbytter!$B$6:$B$1005,"&lt;="&amp;DATE($G2612,12,31))))</f>
        <v/>
      </c>
      <c r="M2612" s="21" t="str">
        <f t="shared" si="327"/>
        <v/>
      </c>
      <c r="N2612" s="21" t="str">
        <f t="shared" si="322"/>
        <v/>
      </c>
      <c r="O2612" s="21" t="str">
        <f t="shared" si="323"/>
        <v/>
      </c>
      <c r="P2612" s="21" t="str">
        <f t="shared" si="324"/>
        <v/>
      </c>
      <c r="Q2612" s="21" t="str">
        <f t="shared" si="325"/>
        <v/>
      </c>
      <c r="R2612" s="21" t="str">
        <f t="shared" si="326"/>
        <v/>
      </c>
      <c r="S2612" s="7" t="str">
        <f>IF(ROW()-5&lt;=Kontroll!$B$8,1,"")</f>
        <v/>
      </c>
    </row>
    <row r="2613" spans="1:19" x14ac:dyDescent="0.2">
      <c r="A2613" s="7" t="str">
        <f t="shared" si="320"/>
        <v/>
      </c>
      <c r="B2613" s="7" t="str">
        <f>IF($S2613="","",INT(($A2613-1)/Kontroll!$B$6)+1)</f>
        <v/>
      </c>
      <c r="C2613" s="7" t="str">
        <f>IF($S2613="","",MOD($A2613-1,Kontroll!$B$6)+1)</f>
        <v/>
      </c>
      <c r="D2613" s="15" t="str">
        <f>IF($S2613="","",INDEX(Transjer!$A$6:$A$125,$B2613))</f>
        <v/>
      </c>
      <c r="E2613" s="15" t="str">
        <f>IF($S2613="","",INDEX(Transjer!$B$6:$B$125,$B2613))</f>
        <v/>
      </c>
      <c r="F2613" s="16" t="str">
        <f>IF($S2613="","",INDEX(Transjer!$C$6:$C$125,$B2613))</f>
        <v/>
      </c>
      <c r="G2613" s="17" t="str">
        <f>IF($S2613="","",INDEX(Skjermingsrenter!$A$6:$A$35,$C2613))</f>
        <v/>
      </c>
      <c r="H2613" s="18" t="str">
        <f>IF($S2613="","",INDEX(Transjer!$D$6:$D$125,$B2613))</f>
        <v/>
      </c>
      <c r="I2613" s="18" t="str">
        <f>IF($S2613="","",INDEX(Transjer!$E$6:$E$125,$B2613))</f>
        <v/>
      </c>
      <c r="J2613" s="19" t="str">
        <f>IF($S2613="","",INDEX(Skjermingsrenter!$B$6:$B$35,$C2613))</f>
        <v/>
      </c>
      <c r="K2613" s="20" t="str">
        <f t="shared" si="321"/>
        <v/>
      </c>
      <c r="L2613" s="21" t="str">
        <f>IF($S2613="","",IF($G2613&lt;YEAR($F2613),0,$H2613*SUMIFS(Utbytter!$D$6:$D$1005,Utbytter!$A$6:$A$1005,$E2613,Utbytter!$B$6:$B$1005,"&gt;="&amp;$K2613,Utbytter!$B$6:$B$1005,"&lt;="&amp;DATE($G2613,12,31))))</f>
        <v/>
      </c>
      <c r="M2613" s="21" t="str">
        <f t="shared" si="327"/>
        <v/>
      </c>
      <c r="N2613" s="21" t="str">
        <f t="shared" si="322"/>
        <v/>
      </c>
      <c r="O2613" s="21" t="str">
        <f t="shared" si="323"/>
        <v/>
      </c>
      <c r="P2613" s="21" t="str">
        <f t="shared" si="324"/>
        <v/>
      </c>
      <c r="Q2613" s="21" t="str">
        <f t="shared" si="325"/>
        <v/>
      </c>
      <c r="R2613" s="21" t="str">
        <f t="shared" si="326"/>
        <v/>
      </c>
      <c r="S2613" s="7" t="str">
        <f>IF(ROW()-5&lt;=Kontroll!$B$8,1,"")</f>
        <v/>
      </c>
    </row>
    <row r="2614" spans="1:19" x14ac:dyDescent="0.2">
      <c r="A2614" s="7" t="str">
        <f t="shared" si="320"/>
        <v/>
      </c>
      <c r="B2614" s="7" t="str">
        <f>IF($S2614="","",INT(($A2614-1)/Kontroll!$B$6)+1)</f>
        <v/>
      </c>
      <c r="C2614" s="7" t="str">
        <f>IF($S2614="","",MOD($A2614-1,Kontroll!$B$6)+1)</f>
        <v/>
      </c>
      <c r="D2614" s="15" t="str">
        <f>IF($S2614="","",INDEX(Transjer!$A$6:$A$125,$B2614))</f>
        <v/>
      </c>
      <c r="E2614" s="15" t="str">
        <f>IF($S2614="","",INDEX(Transjer!$B$6:$B$125,$B2614))</f>
        <v/>
      </c>
      <c r="F2614" s="16" t="str">
        <f>IF($S2614="","",INDEX(Transjer!$C$6:$C$125,$B2614))</f>
        <v/>
      </c>
      <c r="G2614" s="17" t="str">
        <f>IF($S2614="","",INDEX(Skjermingsrenter!$A$6:$A$35,$C2614))</f>
        <v/>
      </c>
      <c r="H2614" s="18" t="str">
        <f>IF($S2614="","",INDEX(Transjer!$D$6:$D$125,$B2614))</f>
        <v/>
      </c>
      <c r="I2614" s="18" t="str">
        <f>IF($S2614="","",INDEX(Transjer!$E$6:$E$125,$B2614))</f>
        <v/>
      </c>
      <c r="J2614" s="19" t="str">
        <f>IF($S2614="","",INDEX(Skjermingsrenter!$B$6:$B$35,$C2614))</f>
        <v/>
      </c>
      <c r="K2614" s="20" t="str">
        <f t="shared" si="321"/>
        <v/>
      </c>
      <c r="L2614" s="21" t="str">
        <f>IF($S2614="","",IF($G2614&lt;YEAR($F2614),0,$H2614*SUMIFS(Utbytter!$D$6:$D$1005,Utbytter!$A$6:$A$1005,$E2614,Utbytter!$B$6:$B$1005,"&gt;="&amp;$K2614,Utbytter!$B$6:$B$1005,"&lt;="&amp;DATE($G2614,12,31))))</f>
        <v/>
      </c>
      <c r="M2614" s="21" t="str">
        <f t="shared" si="327"/>
        <v/>
      </c>
      <c r="N2614" s="21" t="str">
        <f t="shared" si="322"/>
        <v/>
      </c>
      <c r="O2614" s="21" t="str">
        <f t="shared" si="323"/>
        <v/>
      </c>
      <c r="P2614" s="21" t="str">
        <f t="shared" si="324"/>
        <v/>
      </c>
      <c r="Q2614" s="21" t="str">
        <f t="shared" si="325"/>
        <v/>
      </c>
      <c r="R2614" s="21" t="str">
        <f t="shared" si="326"/>
        <v/>
      </c>
      <c r="S2614" s="7" t="str">
        <f>IF(ROW()-5&lt;=Kontroll!$B$8,1,"")</f>
        <v/>
      </c>
    </row>
    <row r="2615" spans="1:19" x14ac:dyDescent="0.2">
      <c r="A2615" s="7" t="str">
        <f t="shared" si="320"/>
        <v/>
      </c>
      <c r="B2615" s="7" t="str">
        <f>IF($S2615="","",INT(($A2615-1)/Kontroll!$B$6)+1)</f>
        <v/>
      </c>
      <c r="C2615" s="7" t="str">
        <f>IF($S2615="","",MOD($A2615-1,Kontroll!$B$6)+1)</f>
        <v/>
      </c>
      <c r="D2615" s="15" t="str">
        <f>IF($S2615="","",INDEX(Transjer!$A$6:$A$125,$B2615))</f>
        <v/>
      </c>
      <c r="E2615" s="15" t="str">
        <f>IF($S2615="","",INDEX(Transjer!$B$6:$B$125,$B2615))</f>
        <v/>
      </c>
      <c r="F2615" s="16" t="str">
        <f>IF($S2615="","",INDEX(Transjer!$C$6:$C$125,$B2615))</f>
        <v/>
      </c>
      <c r="G2615" s="17" t="str">
        <f>IF($S2615="","",INDEX(Skjermingsrenter!$A$6:$A$35,$C2615))</f>
        <v/>
      </c>
      <c r="H2615" s="18" t="str">
        <f>IF($S2615="","",INDEX(Transjer!$D$6:$D$125,$B2615))</f>
        <v/>
      </c>
      <c r="I2615" s="18" t="str">
        <f>IF($S2615="","",INDEX(Transjer!$E$6:$E$125,$B2615))</f>
        <v/>
      </c>
      <c r="J2615" s="19" t="str">
        <f>IF($S2615="","",INDEX(Skjermingsrenter!$B$6:$B$35,$C2615))</f>
        <v/>
      </c>
      <c r="K2615" s="20" t="str">
        <f t="shared" si="321"/>
        <v/>
      </c>
      <c r="L2615" s="21" t="str">
        <f>IF($S2615="","",IF($G2615&lt;YEAR($F2615),0,$H2615*SUMIFS(Utbytter!$D$6:$D$1005,Utbytter!$A$6:$A$1005,$E2615,Utbytter!$B$6:$B$1005,"&gt;="&amp;$K2615,Utbytter!$B$6:$B$1005,"&lt;="&amp;DATE($G2615,12,31))))</f>
        <v/>
      </c>
      <c r="M2615" s="21" t="str">
        <f t="shared" si="327"/>
        <v/>
      </c>
      <c r="N2615" s="21" t="str">
        <f t="shared" si="322"/>
        <v/>
      </c>
      <c r="O2615" s="21" t="str">
        <f t="shared" si="323"/>
        <v/>
      </c>
      <c r="P2615" s="21" t="str">
        <f t="shared" si="324"/>
        <v/>
      </c>
      <c r="Q2615" s="21" t="str">
        <f t="shared" si="325"/>
        <v/>
      </c>
      <c r="R2615" s="21" t="str">
        <f t="shared" si="326"/>
        <v/>
      </c>
      <c r="S2615" s="7" t="str">
        <f>IF(ROW()-5&lt;=Kontroll!$B$8,1,"")</f>
        <v/>
      </c>
    </row>
    <row r="2616" spans="1:19" x14ac:dyDescent="0.2">
      <c r="A2616" s="7" t="str">
        <f t="shared" si="320"/>
        <v/>
      </c>
      <c r="B2616" s="7" t="str">
        <f>IF($S2616="","",INT(($A2616-1)/Kontroll!$B$6)+1)</f>
        <v/>
      </c>
      <c r="C2616" s="7" t="str">
        <f>IF($S2616="","",MOD($A2616-1,Kontroll!$B$6)+1)</f>
        <v/>
      </c>
      <c r="D2616" s="15" t="str">
        <f>IF($S2616="","",INDEX(Transjer!$A$6:$A$125,$B2616))</f>
        <v/>
      </c>
      <c r="E2616" s="15" t="str">
        <f>IF($S2616="","",INDEX(Transjer!$B$6:$B$125,$B2616))</f>
        <v/>
      </c>
      <c r="F2616" s="16" t="str">
        <f>IF($S2616="","",INDEX(Transjer!$C$6:$C$125,$B2616))</f>
        <v/>
      </c>
      <c r="G2616" s="17" t="str">
        <f>IF($S2616="","",INDEX(Skjermingsrenter!$A$6:$A$35,$C2616))</f>
        <v/>
      </c>
      <c r="H2616" s="18" t="str">
        <f>IF($S2616="","",INDEX(Transjer!$D$6:$D$125,$B2616))</f>
        <v/>
      </c>
      <c r="I2616" s="18" t="str">
        <f>IF($S2616="","",INDEX(Transjer!$E$6:$E$125,$B2616))</f>
        <v/>
      </c>
      <c r="J2616" s="19" t="str">
        <f>IF($S2616="","",INDEX(Skjermingsrenter!$B$6:$B$35,$C2616))</f>
        <v/>
      </c>
      <c r="K2616" s="20" t="str">
        <f t="shared" si="321"/>
        <v/>
      </c>
      <c r="L2616" s="21" t="str">
        <f>IF($S2616="","",IF($G2616&lt;YEAR($F2616),0,$H2616*SUMIFS(Utbytter!$D$6:$D$1005,Utbytter!$A$6:$A$1005,$E2616,Utbytter!$B$6:$B$1005,"&gt;="&amp;$K2616,Utbytter!$B$6:$B$1005,"&lt;="&amp;DATE($G2616,12,31))))</f>
        <v/>
      </c>
      <c r="M2616" s="21" t="str">
        <f t="shared" si="327"/>
        <v/>
      </c>
      <c r="N2616" s="21" t="str">
        <f t="shared" si="322"/>
        <v/>
      </c>
      <c r="O2616" s="21" t="str">
        <f t="shared" si="323"/>
        <v/>
      </c>
      <c r="P2616" s="21" t="str">
        <f t="shared" si="324"/>
        <v/>
      </c>
      <c r="Q2616" s="21" t="str">
        <f t="shared" si="325"/>
        <v/>
      </c>
      <c r="R2616" s="21" t="str">
        <f t="shared" si="326"/>
        <v/>
      </c>
      <c r="S2616" s="7" t="str">
        <f>IF(ROW()-5&lt;=Kontroll!$B$8,1,"")</f>
        <v/>
      </c>
    </row>
    <row r="2617" spans="1:19" x14ac:dyDescent="0.2">
      <c r="A2617" s="7" t="str">
        <f t="shared" si="320"/>
        <v/>
      </c>
      <c r="B2617" s="7" t="str">
        <f>IF($S2617="","",INT(($A2617-1)/Kontroll!$B$6)+1)</f>
        <v/>
      </c>
      <c r="C2617" s="7" t="str">
        <f>IF($S2617="","",MOD($A2617-1,Kontroll!$B$6)+1)</f>
        <v/>
      </c>
      <c r="D2617" s="15" t="str">
        <f>IF($S2617="","",INDEX(Transjer!$A$6:$A$125,$B2617))</f>
        <v/>
      </c>
      <c r="E2617" s="15" t="str">
        <f>IF($S2617="","",INDEX(Transjer!$B$6:$B$125,$B2617))</f>
        <v/>
      </c>
      <c r="F2617" s="16" t="str">
        <f>IF($S2617="","",INDEX(Transjer!$C$6:$C$125,$B2617))</f>
        <v/>
      </c>
      <c r="G2617" s="17" t="str">
        <f>IF($S2617="","",INDEX(Skjermingsrenter!$A$6:$A$35,$C2617))</f>
        <v/>
      </c>
      <c r="H2617" s="18" t="str">
        <f>IF($S2617="","",INDEX(Transjer!$D$6:$D$125,$B2617))</f>
        <v/>
      </c>
      <c r="I2617" s="18" t="str">
        <f>IF($S2617="","",INDEX(Transjer!$E$6:$E$125,$B2617))</f>
        <v/>
      </c>
      <c r="J2617" s="19" t="str">
        <f>IF($S2617="","",INDEX(Skjermingsrenter!$B$6:$B$35,$C2617))</f>
        <v/>
      </c>
      <c r="K2617" s="20" t="str">
        <f t="shared" si="321"/>
        <v/>
      </c>
      <c r="L2617" s="21" t="str">
        <f>IF($S2617="","",IF($G2617&lt;YEAR($F2617),0,$H2617*SUMIFS(Utbytter!$D$6:$D$1005,Utbytter!$A$6:$A$1005,$E2617,Utbytter!$B$6:$B$1005,"&gt;="&amp;$K2617,Utbytter!$B$6:$B$1005,"&lt;="&amp;DATE($G2617,12,31))))</f>
        <v/>
      </c>
      <c r="M2617" s="21" t="str">
        <f t="shared" si="327"/>
        <v/>
      </c>
      <c r="N2617" s="21" t="str">
        <f t="shared" si="322"/>
        <v/>
      </c>
      <c r="O2617" s="21" t="str">
        <f t="shared" si="323"/>
        <v/>
      </c>
      <c r="P2617" s="21" t="str">
        <f t="shared" si="324"/>
        <v/>
      </c>
      <c r="Q2617" s="21" t="str">
        <f t="shared" si="325"/>
        <v/>
      </c>
      <c r="R2617" s="21" t="str">
        <f t="shared" si="326"/>
        <v/>
      </c>
      <c r="S2617" s="7" t="str">
        <f>IF(ROW()-5&lt;=Kontroll!$B$8,1,"")</f>
        <v/>
      </c>
    </row>
    <row r="2618" spans="1:19" x14ac:dyDescent="0.2">
      <c r="A2618" s="7" t="str">
        <f t="shared" si="320"/>
        <v/>
      </c>
      <c r="B2618" s="7" t="str">
        <f>IF($S2618="","",INT(($A2618-1)/Kontroll!$B$6)+1)</f>
        <v/>
      </c>
      <c r="C2618" s="7" t="str">
        <f>IF($S2618="","",MOD($A2618-1,Kontroll!$B$6)+1)</f>
        <v/>
      </c>
      <c r="D2618" s="15" t="str">
        <f>IF($S2618="","",INDEX(Transjer!$A$6:$A$125,$B2618))</f>
        <v/>
      </c>
      <c r="E2618" s="15" t="str">
        <f>IF($S2618="","",INDEX(Transjer!$B$6:$B$125,$B2618))</f>
        <v/>
      </c>
      <c r="F2618" s="16" t="str">
        <f>IF($S2618="","",INDEX(Transjer!$C$6:$C$125,$B2618))</f>
        <v/>
      </c>
      <c r="G2618" s="17" t="str">
        <f>IF($S2618="","",INDEX(Skjermingsrenter!$A$6:$A$35,$C2618))</f>
        <v/>
      </c>
      <c r="H2618" s="18" t="str">
        <f>IF($S2618="","",INDEX(Transjer!$D$6:$D$125,$B2618))</f>
        <v/>
      </c>
      <c r="I2618" s="18" t="str">
        <f>IF($S2618="","",INDEX(Transjer!$E$6:$E$125,$B2618))</f>
        <v/>
      </c>
      <c r="J2618" s="19" t="str">
        <f>IF($S2618="","",INDEX(Skjermingsrenter!$B$6:$B$35,$C2618))</f>
        <v/>
      </c>
      <c r="K2618" s="20" t="str">
        <f t="shared" si="321"/>
        <v/>
      </c>
      <c r="L2618" s="21" t="str">
        <f>IF($S2618="","",IF($G2618&lt;YEAR($F2618),0,$H2618*SUMIFS(Utbytter!$D$6:$D$1005,Utbytter!$A$6:$A$1005,$E2618,Utbytter!$B$6:$B$1005,"&gt;="&amp;$K2618,Utbytter!$B$6:$B$1005,"&lt;="&amp;DATE($G2618,12,31))))</f>
        <v/>
      </c>
      <c r="M2618" s="21" t="str">
        <f t="shared" si="327"/>
        <v/>
      </c>
      <c r="N2618" s="21" t="str">
        <f t="shared" si="322"/>
        <v/>
      </c>
      <c r="O2618" s="21" t="str">
        <f t="shared" si="323"/>
        <v/>
      </c>
      <c r="P2618" s="21" t="str">
        <f t="shared" si="324"/>
        <v/>
      </c>
      <c r="Q2618" s="21" t="str">
        <f t="shared" si="325"/>
        <v/>
      </c>
      <c r="R2618" s="21" t="str">
        <f t="shared" si="326"/>
        <v/>
      </c>
      <c r="S2618" s="7" t="str">
        <f>IF(ROW()-5&lt;=Kontroll!$B$8,1,"")</f>
        <v/>
      </c>
    </row>
    <row r="2619" spans="1:19" x14ac:dyDescent="0.2">
      <c r="A2619" s="7" t="str">
        <f t="shared" si="320"/>
        <v/>
      </c>
      <c r="B2619" s="7" t="str">
        <f>IF($S2619="","",INT(($A2619-1)/Kontroll!$B$6)+1)</f>
        <v/>
      </c>
      <c r="C2619" s="7" t="str">
        <f>IF($S2619="","",MOD($A2619-1,Kontroll!$B$6)+1)</f>
        <v/>
      </c>
      <c r="D2619" s="15" t="str">
        <f>IF($S2619="","",INDEX(Transjer!$A$6:$A$125,$B2619))</f>
        <v/>
      </c>
      <c r="E2619" s="15" t="str">
        <f>IF($S2619="","",INDEX(Transjer!$B$6:$B$125,$B2619))</f>
        <v/>
      </c>
      <c r="F2619" s="16" t="str">
        <f>IF($S2619="","",INDEX(Transjer!$C$6:$C$125,$B2619))</f>
        <v/>
      </c>
      <c r="G2619" s="17" t="str">
        <f>IF($S2619="","",INDEX(Skjermingsrenter!$A$6:$A$35,$C2619))</f>
        <v/>
      </c>
      <c r="H2619" s="18" t="str">
        <f>IF($S2619="","",INDEX(Transjer!$D$6:$D$125,$B2619))</f>
        <v/>
      </c>
      <c r="I2619" s="18" t="str">
        <f>IF($S2619="","",INDEX(Transjer!$E$6:$E$125,$B2619))</f>
        <v/>
      </c>
      <c r="J2619" s="19" t="str">
        <f>IF($S2619="","",INDEX(Skjermingsrenter!$B$6:$B$35,$C2619))</f>
        <v/>
      </c>
      <c r="K2619" s="20" t="str">
        <f t="shared" si="321"/>
        <v/>
      </c>
      <c r="L2619" s="21" t="str">
        <f>IF($S2619="","",IF($G2619&lt;YEAR($F2619),0,$H2619*SUMIFS(Utbytter!$D$6:$D$1005,Utbytter!$A$6:$A$1005,$E2619,Utbytter!$B$6:$B$1005,"&gt;="&amp;$K2619,Utbytter!$B$6:$B$1005,"&lt;="&amp;DATE($G2619,12,31))))</f>
        <v/>
      </c>
      <c r="M2619" s="21" t="str">
        <f t="shared" si="327"/>
        <v/>
      </c>
      <c r="N2619" s="21" t="str">
        <f t="shared" si="322"/>
        <v/>
      </c>
      <c r="O2619" s="21" t="str">
        <f t="shared" si="323"/>
        <v/>
      </c>
      <c r="P2619" s="21" t="str">
        <f t="shared" si="324"/>
        <v/>
      </c>
      <c r="Q2619" s="21" t="str">
        <f t="shared" si="325"/>
        <v/>
      </c>
      <c r="R2619" s="21" t="str">
        <f t="shared" si="326"/>
        <v/>
      </c>
      <c r="S2619" s="7" t="str">
        <f>IF(ROW()-5&lt;=Kontroll!$B$8,1,"")</f>
        <v/>
      </c>
    </row>
    <row r="2620" spans="1:19" x14ac:dyDescent="0.2">
      <c r="A2620" s="7" t="str">
        <f t="shared" si="320"/>
        <v/>
      </c>
      <c r="B2620" s="7" t="str">
        <f>IF($S2620="","",INT(($A2620-1)/Kontroll!$B$6)+1)</f>
        <v/>
      </c>
      <c r="C2620" s="7" t="str">
        <f>IF($S2620="","",MOD($A2620-1,Kontroll!$B$6)+1)</f>
        <v/>
      </c>
      <c r="D2620" s="15" t="str">
        <f>IF($S2620="","",INDEX(Transjer!$A$6:$A$125,$B2620))</f>
        <v/>
      </c>
      <c r="E2620" s="15" t="str">
        <f>IF($S2620="","",INDEX(Transjer!$B$6:$B$125,$B2620))</f>
        <v/>
      </c>
      <c r="F2620" s="16" t="str">
        <f>IF($S2620="","",INDEX(Transjer!$C$6:$C$125,$B2620))</f>
        <v/>
      </c>
      <c r="G2620" s="17" t="str">
        <f>IF($S2620="","",INDEX(Skjermingsrenter!$A$6:$A$35,$C2620))</f>
        <v/>
      </c>
      <c r="H2620" s="18" t="str">
        <f>IF($S2620="","",INDEX(Transjer!$D$6:$D$125,$B2620))</f>
        <v/>
      </c>
      <c r="I2620" s="18" t="str">
        <f>IF($S2620="","",INDEX(Transjer!$E$6:$E$125,$B2620))</f>
        <v/>
      </c>
      <c r="J2620" s="19" t="str">
        <f>IF($S2620="","",INDEX(Skjermingsrenter!$B$6:$B$35,$C2620))</f>
        <v/>
      </c>
      <c r="K2620" s="20" t="str">
        <f t="shared" si="321"/>
        <v/>
      </c>
      <c r="L2620" s="21" t="str">
        <f>IF($S2620="","",IF($G2620&lt;YEAR($F2620),0,$H2620*SUMIFS(Utbytter!$D$6:$D$1005,Utbytter!$A$6:$A$1005,$E2620,Utbytter!$B$6:$B$1005,"&gt;="&amp;$K2620,Utbytter!$B$6:$B$1005,"&lt;="&amp;DATE($G2620,12,31))))</f>
        <v/>
      </c>
      <c r="M2620" s="21" t="str">
        <f t="shared" si="327"/>
        <v/>
      </c>
      <c r="N2620" s="21" t="str">
        <f t="shared" si="322"/>
        <v/>
      </c>
      <c r="O2620" s="21" t="str">
        <f t="shared" si="323"/>
        <v/>
      </c>
      <c r="P2620" s="21" t="str">
        <f t="shared" si="324"/>
        <v/>
      </c>
      <c r="Q2620" s="21" t="str">
        <f t="shared" si="325"/>
        <v/>
      </c>
      <c r="R2620" s="21" t="str">
        <f t="shared" si="326"/>
        <v/>
      </c>
      <c r="S2620" s="7" t="str">
        <f>IF(ROW()-5&lt;=Kontroll!$B$8,1,"")</f>
        <v/>
      </c>
    </row>
    <row r="2621" spans="1:19" x14ac:dyDescent="0.2">
      <c r="A2621" s="7" t="str">
        <f t="shared" si="320"/>
        <v/>
      </c>
      <c r="B2621" s="7" t="str">
        <f>IF($S2621="","",INT(($A2621-1)/Kontroll!$B$6)+1)</f>
        <v/>
      </c>
      <c r="C2621" s="7" t="str">
        <f>IF($S2621="","",MOD($A2621-1,Kontroll!$B$6)+1)</f>
        <v/>
      </c>
      <c r="D2621" s="15" t="str">
        <f>IF($S2621="","",INDEX(Transjer!$A$6:$A$125,$B2621))</f>
        <v/>
      </c>
      <c r="E2621" s="15" t="str">
        <f>IF($S2621="","",INDEX(Transjer!$B$6:$B$125,$B2621))</f>
        <v/>
      </c>
      <c r="F2621" s="16" t="str">
        <f>IF($S2621="","",INDEX(Transjer!$C$6:$C$125,$B2621))</f>
        <v/>
      </c>
      <c r="G2621" s="17" t="str">
        <f>IF($S2621="","",INDEX(Skjermingsrenter!$A$6:$A$35,$C2621))</f>
        <v/>
      </c>
      <c r="H2621" s="18" t="str">
        <f>IF($S2621="","",INDEX(Transjer!$D$6:$D$125,$B2621))</f>
        <v/>
      </c>
      <c r="I2621" s="18" t="str">
        <f>IF($S2621="","",INDEX(Transjer!$E$6:$E$125,$B2621))</f>
        <v/>
      </c>
      <c r="J2621" s="19" t="str">
        <f>IF($S2621="","",INDEX(Skjermingsrenter!$B$6:$B$35,$C2621))</f>
        <v/>
      </c>
      <c r="K2621" s="20" t="str">
        <f t="shared" si="321"/>
        <v/>
      </c>
      <c r="L2621" s="21" t="str">
        <f>IF($S2621="","",IF($G2621&lt;YEAR($F2621),0,$H2621*SUMIFS(Utbytter!$D$6:$D$1005,Utbytter!$A$6:$A$1005,$E2621,Utbytter!$B$6:$B$1005,"&gt;="&amp;$K2621,Utbytter!$B$6:$B$1005,"&lt;="&amp;DATE($G2621,12,31))))</f>
        <v/>
      </c>
      <c r="M2621" s="21" t="str">
        <f t="shared" si="327"/>
        <v/>
      </c>
      <c r="N2621" s="21" t="str">
        <f t="shared" si="322"/>
        <v/>
      </c>
      <c r="O2621" s="21" t="str">
        <f t="shared" si="323"/>
        <v/>
      </c>
      <c r="P2621" s="21" t="str">
        <f t="shared" si="324"/>
        <v/>
      </c>
      <c r="Q2621" s="21" t="str">
        <f t="shared" si="325"/>
        <v/>
      </c>
      <c r="R2621" s="21" t="str">
        <f t="shared" si="326"/>
        <v/>
      </c>
      <c r="S2621" s="7" t="str">
        <f>IF(ROW()-5&lt;=Kontroll!$B$8,1,"")</f>
        <v/>
      </c>
    </row>
    <row r="2622" spans="1:19" x14ac:dyDescent="0.2">
      <c r="A2622" s="7" t="str">
        <f t="shared" si="320"/>
        <v/>
      </c>
      <c r="B2622" s="7" t="str">
        <f>IF($S2622="","",INT(($A2622-1)/Kontroll!$B$6)+1)</f>
        <v/>
      </c>
      <c r="C2622" s="7" t="str">
        <f>IF($S2622="","",MOD($A2622-1,Kontroll!$B$6)+1)</f>
        <v/>
      </c>
      <c r="D2622" s="15" t="str">
        <f>IF($S2622="","",INDEX(Transjer!$A$6:$A$125,$B2622))</f>
        <v/>
      </c>
      <c r="E2622" s="15" t="str">
        <f>IF($S2622="","",INDEX(Transjer!$B$6:$B$125,$B2622))</f>
        <v/>
      </c>
      <c r="F2622" s="16" t="str">
        <f>IF($S2622="","",INDEX(Transjer!$C$6:$C$125,$B2622))</f>
        <v/>
      </c>
      <c r="G2622" s="17" t="str">
        <f>IF($S2622="","",INDEX(Skjermingsrenter!$A$6:$A$35,$C2622))</f>
        <v/>
      </c>
      <c r="H2622" s="18" t="str">
        <f>IF($S2622="","",INDEX(Transjer!$D$6:$D$125,$B2622))</f>
        <v/>
      </c>
      <c r="I2622" s="18" t="str">
        <f>IF($S2622="","",INDEX(Transjer!$E$6:$E$125,$B2622))</f>
        <v/>
      </c>
      <c r="J2622" s="19" t="str">
        <f>IF($S2622="","",INDEX(Skjermingsrenter!$B$6:$B$35,$C2622))</f>
        <v/>
      </c>
      <c r="K2622" s="20" t="str">
        <f t="shared" si="321"/>
        <v/>
      </c>
      <c r="L2622" s="21" t="str">
        <f>IF($S2622="","",IF($G2622&lt;YEAR($F2622),0,$H2622*SUMIFS(Utbytter!$D$6:$D$1005,Utbytter!$A$6:$A$1005,$E2622,Utbytter!$B$6:$B$1005,"&gt;="&amp;$K2622,Utbytter!$B$6:$B$1005,"&lt;="&amp;DATE($G2622,12,31))))</f>
        <v/>
      </c>
      <c r="M2622" s="21" t="str">
        <f t="shared" si="327"/>
        <v/>
      </c>
      <c r="N2622" s="21" t="str">
        <f t="shared" si="322"/>
        <v/>
      </c>
      <c r="O2622" s="21" t="str">
        <f t="shared" si="323"/>
        <v/>
      </c>
      <c r="P2622" s="21" t="str">
        <f t="shared" si="324"/>
        <v/>
      </c>
      <c r="Q2622" s="21" t="str">
        <f t="shared" si="325"/>
        <v/>
      </c>
      <c r="R2622" s="21" t="str">
        <f t="shared" si="326"/>
        <v/>
      </c>
      <c r="S2622" s="7" t="str">
        <f>IF(ROW()-5&lt;=Kontroll!$B$8,1,"")</f>
        <v/>
      </c>
    </row>
    <row r="2623" spans="1:19" x14ac:dyDescent="0.2">
      <c r="A2623" s="7" t="str">
        <f t="shared" si="320"/>
        <v/>
      </c>
      <c r="B2623" s="7" t="str">
        <f>IF($S2623="","",INT(($A2623-1)/Kontroll!$B$6)+1)</f>
        <v/>
      </c>
      <c r="C2623" s="7" t="str">
        <f>IF($S2623="","",MOD($A2623-1,Kontroll!$B$6)+1)</f>
        <v/>
      </c>
      <c r="D2623" s="15" t="str">
        <f>IF($S2623="","",INDEX(Transjer!$A$6:$A$125,$B2623))</f>
        <v/>
      </c>
      <c r="E2623" s="15" t="str">
        <f>IF($S2623="","",INDEX(Transjer!$B$6:$B$125,$B2623))</f>
        <v/>
      </c>
      <c r="F2623" s="16" t="str">
        <f>IF($S2623="","",INDEX(Transjer!$C$6:$C$125,$B2623))</f>
        <v/>
      </c>
      <c r="G2623" s="17" t="str">
        <f>IF($S2623="","",INDEX(Skjermingsrenter!$A$6:$A$35,$C2623))</f>
        <v/>
      </c>
      <c r="H2623" s="18" t="str">
        <f>IF($S2623="","",INDEX(Transjer!$D$6:$D$125,$B2623))</f>
        <v/>
      </c>
      <c r="I2623" s="18" t="str">
        <f>IF($S2623="","",INDEX(Transjer!$E$6:$E$125,$B2623))</f>
        <v/>
      </c>
      <c r="J2623" s="19" t="str">
        <f>IF($S2623="","",INDEX(Skjermingsrenter!$B$6:$B$35,$C2623))</f>
        <v/>
      </c>
      <c r="K2623" s="20" t="str">
        <f t="shared" si="321"/>
        <v/>
      </c>
      <c r="L2623" s="21" t="str">
        <f>IF($S2623="","",IF($G2623&lt;YEAR($F2623),0,$H2623*SUMIFS(Utbytter!$D$6:$D$1005,Utbytter!$A$6:$A$1005,$E2623,Utbytter!$B$6:$B$1005,"&gt;="&amp;$K2623,Utbytter!$B$6:$B$1005,"&lt;="&amp;DATE($G2623,12,31))))</f>
        <v/>
      </c>
      <c r="M2623" s="21" t="str">
        <f t="shared" si="327"/>
        <v/>
      </c>
      <c r="N2623" s="21" t="str">
        <f t="shared" si="322"/>
        <v/>
      </c>
      <c r="O2623" s="21" t="str">
        <f t="shared" si="323"/>
        <v/>
      </c>
      <c r="P2623" s="21" t="str">
        <f t="shared" si="324"/>
        <v/>
      </c>
      <c r="Q2623" s="21" t="str">
        <f t="shared" si="325"/>
        <v/>
      </c>
      <c r="R2623" s="21" t="str">
        <f t="shared" si="326"/>
        <v/>
      </c>
      <c r="S2623" s="7" t="str">
        <f>IF(ROW()-5&lt;=Kontroll!$B$8,1,"")</f>
        <v/>
      </c>
    </row>
    <row r="2624" spans="1:19" x14ac:dyDescent="0.2">
      <c r="A2624" s="7" t="str">
        <f t="shared" si="320"/>
        <v/>
      </c>
      <c r="B2624" s="7" t="str">
        <f>IF($S2624="","",INT(($A2624-1)/Kontroll!$B$6)+1)</f>
        <v/>
      </c>
      <c r="C2624" s="7" t="str">
        <f>IF($S2624="","",MOD($A2624-1,Kontroll!$B$6)+1)</f>
        <v/>
      </c>
      <c r="D2624" s="15" t="str">
        <f>IF($S2624="","",INDEX(Transjer!$A$6:$A$125,$B2624))</f>
        <v/>
      </c>
      <c r="E2624" s="15" t="str">
        <f>IF($S2624="","",INDEX(Transjer!$B$6:$B$125,$B2624))</f>
        <v/>
      </c>
      <c r="F2624" s="16" t="str">
        <f>IF($S2624="","",INDEX(Transjer!$C$6:$C$125,$B2624))</f>
        <v/>
      </c>
      <c r="G2624" s="17" t="str">
        <f>IF($S2624="","",INDEX(Skjermingsrenter!$A$6:$A$35,$C2624))</f>
        <v/>
      </c>
      <c r="H2624" s="18" t="str">
        <f>IF($S2624="","",INDEX(Transjer!$D$6:$D$125,$B2624))</f>
        <v/>
      </c>
      <c r="I2624" s="18" t="str">
        <f>IF($S2624="","",INDEX(Transjer!$E$6:$E$125,$B2624))</f>
        <v/>
      </c>
      <c r="J2624" s="19" t="str">
        <f>IF($S2624="","",INDEX(Skjermingsrenter!$B$6:$B$35,$C2624))</f>
        <v/>
      </c>
      <c r="K2624" s="20" t="str">
        <f t="shared" si="321"/>
        <v/>
      </c>
      <c r="L2624" s="21" t="str">
        <f>IF($S2624="","",IF($G2624&lt;YEAR($F2624),0,$H2624*SUMIFS(Utbytter!$D$6:$D$1005,Utbytter!$A$6:$A$1005,$E2624,Utbytter!$B$6:$B$1005,"&gt;="&amp;$K2624,Utbytter!$B$6:$B$1005,"&lt;="&amp;DATE($G2624,12,31))))</f>
        <v/>
      </c>
      <c r="M2624" s="21" t="str">
        <f t="shared" si="327"/>
        <v/>
      </c>
      <c r="N2624" s="21" t="str">
        <f t="shared" si="322"/>
        <v/>
      </c>
      <c r="O2624" s="21" t="str">
        <f t="shared" si="323"/>
        <v/>
      </c>
      <c r="P2624" s="21" t="str">
        <f t="shared" si="324"/>
        <v/>
      </c>
      <c r="Q2624" s="21" t="str">
        <f t="shared" si="325"/>
        <v/>
      </c>
      <c r="R2624" s="21" t="str">
        <f t="shared" si="326"/>
        <v/>
      </c>
      <c r="S2624" s="7" t="str">
        <f>IF(ROW()-5&lt;=Kontroll!$B$8,1,"")</f>
        <v/>
      </c>
    </row>
    <row r="2625" spans="1:19" x14ac:dyDescent="0.2">
      <c r="A2625" s="7" t="str">
        <f t="shared" si="320"/>
        <v/>
      </c>
      <c r="B2625" s="7" t="str">
        <f>IF($S2625="","",INT(($A2625-1)/Kontroll!$B$6)+1)</f>
        <v/>
      </c>
      <c r="C2625" s="7" t="str">
        <f>IF($S2625="","",MOD($A2625-1,Kontroll!$B$6)+1)</f>
        <v/>
      </c>
      <c r="D2625" s="15" t="str">
        <f>IF($S2625="","",INDEX(Transjer!$A$6:$A$125,$B2625))</f>
        <v/>
      </c>
      <c r="E2625" s="15" t="str">
        <f>IF($S2625="","",INDEX(Transjer!$B$6:$B$125,$B2625))</f>
        <v/>
      </c>
      <c r="F2625" s="16" t="str">
        <f>IF($S2625="","",INDEX(Transjer!$C$6:$C$125,$B2625))</f>
        <v/>
      </c>
      <c r="G2625" s="17" t="str">
        <f>IF($S2625="","",INDEX(Skjermingsrenter!$A$6:$A$35,$C2625))</f>
        <v/>
      </c>
      <c r="H2625" s="18" t="str">
        <f>IF($S2625="","",INDEX(Transjer!$D$6:$D$125,$B2625))</f>
        <v/>
      </c>
      <c r="I2625" s="18" t="str">
        <f>IF($S2625="","",INDEX(Transjer!$E$6:$E$125,$B2625))</f>
        <v/>
      </c>
      <c r="J2625" s="19" t="str">
        <f>IF($S2625="","",INDEX(Skjermingsrenter!$B$6:$B$35,$C2625))</f>
        <v/>
      </c>
      <c r="K2625" s="20" t="str">
        <f t="shared" si="321"/>
        <v/>
      </c>
      <c r="L2625" s="21" t="str">
        <f>IF($S2625="","",IF($G2625&lt;YEAR($F2625),0,$H2625*SUMIFS(Utbytter!$D$6:$D$1005,Utbytter!$A$6:$A$1005,$E2625,Utbytter!$B$6:$B$1005,"&gt;="&amp;$K2625,Utbytter!$B$6:$B$1005,"&lt;="&amp;DATE($G2625,12,31))))</f>
        <v/>
      </c>
      <c r="M2625" s="21" t="str">
        <f t="shared" si="327"/>
        <v/>
      </c>
      <c r="N2625" s="21" t="str">
        <f t="shared" si="322"/>
        <v/>
      </c>
      <c r="O2625" s="21" t="str">
        <f t="shared" si="323"/>
        <v/>
      </c>
      <c r="P2625" s="21" t="str">
        <f t="shared" si="324"/>
        <v/>
      </c>
      <c r="Q2625" s="21" t="str">
        <f t="shared" si="325"/>
        <v/>
      </c>
      <c r="R2625" s="21" t="str">
        <f t="shared" si="326"/>
        <v/>
      </c>
      <c r="S2625" s="7" t="str">
        <f>IF(ROW()-5&lt;=Kontroll!$B$8,1,"")</f>
        <v/>
      </c>
    </row>
    <row r="2626" spans="1:19" x14ac:dyDescent="0.2">
      <c r="A2626" s="7" t="str">
        <f t="shared" si="320"/>
        <v/>
      </c>
      <c r="B2626" s="7" t="str">
        <f>IF($S2626="","",INT(($A2626-1)/Kontroll!$B$6)+1)</f>
        <v/>
      </c>
      <c r="C2626" s="7" t="str">
        <f>IF($S2626="","",MOD($A2626-1,Kontroll!$B$6)+1)</f>
        <v/>
      </c>
      <c r="D2626" s="15" t="str">
        <f>IF($S2626="","",INDEX(Transjer!$A$6:$A$125,$B2626))</f>
        <v/>
      </c>
      <c r="E2626" s="15" t="str">
        <f>IF($S2626="","",INDEX(Transjer!$B$6:$B$125,$B2626))</f>
        <v/>
      </c>
      <c r="F2626" s="16" t="str">
        <f>IF($S2626="","",INDEX(Transjer!$C$6:$C$125,$B2626))</f>
        <v/>
      </c>
      <c r="G2626" s="17" t="str">
        <f>IF($S2626="","",INDEX(Skjermingsrenter!$A$6:$A$35,$C2626))</f>
        <v/>
      </c>
      <c r="H2626" s="18" t="str">
        <f>IF($S2626="","",INDEX(Transjer!$D$6:$D$125,$B2626))</f>
        <v/>
      </c>
      <c r="I2626" s="18" t="str">
        <f>IF($S2626="","",INDEX(Transjer!$E$6:$E$125,$B2626))</f>
        <v/>
      </c>
      <c r="J2626" s="19" t="str">
        <f>IF($S2626="","",INDEX(Skjermingsrenter!$B$6:$B$35,$C2626))</f>
        <v/>
      </c>
      <c r="K2626" s="20" t="str">
        <f t="shared" si="321"/>
        <v/>
      </c>
      <c r="L2626" s="21" t="str">
        <f>IF($S2626="","",IF($G2626&lt;YEAR($F2626),0,$H2626*SUMIFS(Utbytter!$D$6:$D$1005,Utbytter!$A$6:$A$1005,$E2626,Utbytter!$B$6:$B$1005,"&gt;="&amp;$K2626,Utbytter!$B$6:$B$1005,"&lt;="&amp;DATE($G2626,12,31))))</f>
        <v/>
      </c>
      <c r="M2626" s="21" t="str">
        <f t="shared" si="327"/>
        <v/>
      </c>
      <c r="N2626" s="21" t="str">
        <f t="shared" si="322"/>
        <v/>
      </c>
      <c r="O2626" s="21" t="str">
        <f t="shared" si="323"/>
        <v/>
      </c>
      <c r="P2626" s="21" t="str">
        <f t="shared" si="324"/>
        <v/>
      </c>
      <c r="Q2626" s="21" t="str">
        <f t="shared" si="325"/>
        <v/>
      </c>
      <c r="R2626" s="21" t="str">
        <f t="shared" si="326"/>
        <v/>
      </c>
      <c r="S2626" s="7" t="str">
        <f>IF(ROW()-5&lt;=Kontroll!$B$8,1,"")</f>
        <v/>
      </c>
    </row>
    <row r="2627" spans="1:19" x14ac:dyDescent="0.2">
      <c r="A2627" s="7" t="str">
        <f t="shared" si="320"/>
        <v/>
      </c>
      <c r="B2627" s="7" t="str">
        <f>IF($S2627="","",INT(($A2627-1)/Kontroll!$B$6)+1)</f>
        <v/>
      </c>
      <c r="C2627" s="7" t="str">
        <f>IF($S2627="","",MOD($A2627-1,Kontroll!$B$6)+1)</f>
        <v/>
      </c>
      <c r="D2627" s="15" t="str">
        <f>IF($S2627="","",INDEX(Transjer!$A$6:$A$125,$B2627))</f>
        <v/>
      </c>
      <c r="E2627" s="15" t="str">
        <f>IF($S2627="","",INDEX(Transjer!$B$6:$B$125,$B2627))</f>
        <v/>
      </c>
      <c r="F2627" s="16" t="str">
        <f>IF($S2627="","",INDEX(Transjer!$C$6:$C$125,$B2627))</f>
        <v/>
      </c>
      <c r="G2627" s="17" t="str">
        <f>IF($S2627="","",INDEX(Skjermingsrenter!$A$6:$A$35,$C2627))</f>
        <v/>
      </c>
      <c r="H2627" s="18" t="str">
        <f>IF($S2627="","",INDEX(Transjer!$D$6:$D$125,$B2627))</f>
        <v/>
      </c>
      <c r="I2627" s="18" t="str">
        <f>IF($S2627="","",INDEX(Transjer!$E$6:$E$125,$B2627))</f>
        <v/>
      </c>
      <c r="J2627" s="19" t="str">
        <f>IF($S2627="","",INDEX(Skjermingsrenter!$B$6:$B$35,$C2627))</f>
        <v/>
      </c>
      <c r="K2627" s="20" t="str">
        <f t="shared" si="321"/>
        <v/>
      </c>
      <c r="L2627" s="21" t="str">
        <f>IF($S2627="","",IF($G2627&lt;YEAR($F2627),0,$H2627*SUMIFS(Utbytter!$D$6:$D$1005,Utbytter!$A$6:$A$1005,$E2627,Utbytter!$B$6:$B$1005,"&gt;="&amp;$K2627,Utbytter!$B$6:$B$1005,"&lt;="&amp;DATE($G2627,12,31))))</f>
        <v/>
      </c>
      <c r="M2627" s="21" t="str">
        <f t="shared" si="327"/>
        <v/>
      </c>
      <c r="N2627" s="21" t="str">
        <f t="shared" si="322"/>
        <v/>
      </c>
      <c r="O2627" s="21" t="str">
        <f t="shared" si="323"/>
        <v/>
      </c>
      <c r="P2627" s="21" t="str">
        <f t="shared" si="324"/>
        <v/>
      </c>
      <c r="Q2627" s="21" t="str">
        <f t="shared" si="325"/>
        <v/>
      </c>
      <c r="R2627" s="21" t="str">
        <f t="shared" si="326"/>
        <v/>
      </c>
      <c r="S2627" s="7" t="str">
        <f>IF(ROW()-5&lt;=Kontroll!$B$8,1,"")</f>
        <v/>
      </c>
    </row>
    <row r="2628" spans="1:19" x14ac:dyDescent="0.2">
      <c r="A2628" s="7" t="str">
        <f t="shared" si="320"/>
        <v/>
      </c>
      <c r="B2628" s="7" t="str">
        <f>IF($S2628="","",INT(($A2628-1)/Kontroll!$B$6)+1)</f>
        <v/>
      </c>
      <c r="C2628" s="7" t="str">
        <f>IF($S2628="","",MOD($A2628-1,Kontroll!$B$6)+1)</f>
        <v/>
      </c>
      <c r="D2628" s="15" t="str">
        <f>IF($S2628="","",INDEX(Transjer!$A$6:$A$125,$B2628))</f>
        <v/>
      </c>
      <c r="E2628" s="15" t="str">
        <f>IF($S2628="","",INDEX(Transjer!$B$6:$B$125,$B2628))</f>
        <v/>
      </c>
      <c r="F2628" s="16" t="str">
        <f>IF($S2628="","",INDEX(Transjer!$C$6:$C$125,$B2628))</f>
        <v/>
      </c>
      <c r="G2628" s="17" t="str">
        <f>IF($S2628="","",INDEX(Skjermingsrenter!$A$6:$A$35,$C2628))</f>
        <v/>
      </c>
      <c r="H2628" s="18" t="str">
        <f>IF($S2628="","",INDEX(Transjer!$D$6:$D$125,$B2628))</f>
        <v/>
      </c>
      <c r="I2628" s="18" t="str">
        <f>IF($S2628="","",INDEX(Transjer!$E$6:$E$125,$B2628))</f>
        <v/>
      </c>
      <c r="J2628" s="19" t="str">
        <f>IF($S2628="","",INDEX(Skjermingsrenter!$B$6:$B$35,$C2628))</f>
        <v/>
      </c>
      <c r="K2628" s="20" t="str">
        <f t="shared" si="321"/>
        <v/>
      </c>
      <c r="L2628" s="21" t="str">
        <f>IF($S2628="","",IF($G2628&lt;YEAR($F2628),0,$H2628*SUMIFS(Utbytter!$D$6:$D$1005,Utbytter!$A$6:$A$1005,$E2628,Utbytter!$B$6:$B$1005,"&gt;="&amp;$K2628,Utbytter!$B$6:$B$1005,"&lt;="&amp;DATE($G2628,12,31))))</f>
        <v/>
      </c>
      <c r="M2628" s="21" t="str">
        <f t="shared" si="327"/>
        <v/>
      </c>
      <c r="N2628" s="21" t="str">
        <f t="shared" si="322"/>
        <v/>
      </c>
      <c r="O2628" s="21" t="str">
        <f t="shared" si="323"/>
        <v/>
      </c>
      <c r="P2628" s="21" t="str">
        <f t="shared" si="324"/>
        <v/>
      </c>
      <c r="Q2628" s="21" t="str">
        <f t="shared" si="325"/>
        <v/>
      </c>
      <c r="R2628" s="21" t="str">
        <f t="shared" si="326"/>
        <v/>
      </c>
      <c r="S2628" s="7" t="str">
        <f>IF(ROW()-5&lt;=Kontroll!$B$8,1,"")</f>
        <v/>
      </c>
    </row>
    <row r="2629" spans="1:19" x14ac:dyDescent="0.2">
      <c r="A2629" s="7" t="str">
        <f t="shared" si="320"/>
        <v/>
      </c>
      <c r="B2629" s="7" t="str">
        <f>IF($S2629="","",INT(($A2629-1)/Kontroll!$B$6)+1)</f>
        <v/>
      </c>
      <c r="C2629" s="7" t="str">
        <f>IF($S2629="","",MOD($A2629-1,Kontroll!$B$6)+1)</f>
        <v/>
      </c>
      <c r="D2629" s="15" t="str">
        <f>IF($S2629="","",INDEX(Transjer!$A$6:$A$125,$B2629))</f>
        <v/>
      </c>
      <c r="E2629" s="15" t="str">
        <f>IF($S2629="","",INDEX(Transjer!$B$6:$B$125,$B2629))</f>
        <v/>
      </c>
      <c r="F2629" s="16" t="str">
        <f>IF($S2629="","",INDEX(Transjer!$C$6:$C$125,$B2629))</f>
        <v/>
      </c>
      <c r="G2629" s="17" t="str">
        <f>IF($S2629="","",INDEX(Skjermingsrenter!$A$6:$A$35,$C2629))</f>
        <v/>
      </c>
      <c r="H2629" s="18" t="str">
        <f>IF($S2629="","",INDEX(Transjer!$D$6:$D$125,$B2629))</f>
        <v/>
      </c>
      <c r="I2629" s="18" t="str">
        <f>IF($S2629="","",INDEX(Transjer!$E$6:$E$125,$B2629))</f>
        <v/>
      </c>
      <c r="J2629" s="19" t="str">
        <f>IF($S2629="","",INDEX(Skjermingsrenter!$B$6:$B$35,$C2629))</f>
        <v/>
      </c>
      <c r="K2629" s="20" t="str">
        <f t="shared" si="321"/>
        <v/>
      </c>
      <c r="L2629" s="21" t="str">
        <f>IF($S2629="","",IF($G2629&lt;YEAR($F2629),0,$H2629*SUMIFS(Utbytter!$D$6:$D$1005,Utbytter!$A$6:$A$1005,$E2629,Utbytter!$B$6:$B$1005,"&gt;="&amp;$K2629,Utbytter!$B$6:$B$1005,"&lt;="&amp;DATE($G2629,12,31))))</f>
        <v/>
      </c>
      <c r="M2629" s="21" t="str">
        <f t="shared" si="327"/>
        <v/>
      </c>
      <c r="N2629" s="21" t="str">
        <f t="shared" si="322"/>
        <v/>
      </c>
      <c r="O2629" s="21" t="str">
        <f t="shared" si="323"/>
        <v/>
      </c>
      <c r="P2629" s="21" t="str">
        <f t="shared" si="324"/>
        <v/>
      </c>
      <c r="Q2629" s="21" t="str">
        <f t="shared" si="325"/>
        <v/>
      </c>
      <c r="R2629" s="21" t="str">
        <f t="shared" si="326"/>
        <v/>
      </c>
      <c r="S2629" s="7" t="str">
        <f>IF(ROW()-5&lt;=Kontroll!$B$8,1,"")</f>
        <v/>
      </c>
    </row>
    <row r="2630" spans="1:19" x14ac:dyDescent="0.2">
      <c r="A2630" s="7" t="str">
        <f t="shared" ref="A2630:A2693" si="328">IF($S2630="","",ROW()-5)</f>
        <v/>
      </c>
      <c r="B2630" s="7" t="str">
        <f>IF($S2630="","",INT(($A2630-1)/Kontroll!$B$6)+1)</f>
        <v/>
      </c>
      <c r="C2630" s="7" t="str">
        <f>IF($S2630="","",MOD($A2630-1,Kontroll!$B$6)+1)</f>
        <v/>
      </c>
      <c r="D2630" s="15" t="str">
        <f>IF($S2630="","",INDEX(Transjer!$A$6:$A$125,$B2630))</f>
        <v/>
      </c>
      <c r="E2630" s="15" t="str">
        <f>IF($S2630="","",INDEX(Transjer!$B$6:$B$125,$B2630))</f>
        <v/>
      </c>
      <c r="F2630" s="16" t="str">
        <f>IF($S2630="","",INDEX(Transjer!$C$6:$C$125,$B2630))</f>
        <v/>
      </c>
      <c r="G2630" s="17" t="str">
        <f>IF($S2630="","",INDEX(Skjermingsrenter!$A$6:$A$35,$C2630))</f>
        <v/>
      </c>
      <c r="H2630" s="18" t="str">
        <f>IF($S2630="","",INDEX(Transjer!$D$6:$D$125,$B2630))</f>
        <v/>
      </c>
      <c r="I2630" s="18" t="str">
        <f>IF($S2630="","",INDEX(Transjer!$E$6:$E$125,$B2630))</f>
        <v/>
      </c>
      <c r="J2630" s="19" t="str">
        <f>IF($S2630="","",INDEX(Skjermingsrenter!$B$6:$B$35,$C2630))</f>
        <v/>
      </c>
      <c r="K2630" s="20" t="str">
        <f t="shared" ref="K2630:K2693" si="329">IF($S2630="","",MAX(DATE($G2630,1,1),$F2630))</f>
        <v/>
      </c>
      <c r="L2630" s="21" t="str">
        <f>IF($S2630="","",IF($G2630&lt;YEAR($F2630),0,$H2630*SUMIFS(Utbytter!$D$6:$D$1005,Utbytter!$A$6:$A$1005,$E2630,Utbytter!$B$6:$B$1005,"&gt;="&amp;$K2630,Utbytter!$B$6:$B$1005,"&lt;="&amp;DATE($G2630,12,31))))</f>
        <v/>
      </c>
      <c r="M2630" s="21" t="str">
        <f t="shared" si="327"/>
        <v/>
      </c>
      <c r="N2630" s="21" t="str">
        <f t="shared" ref="N2630:N2693" si="330">IF($S2630="","",IF($F2630&lt;=DATE($G2630,12,31),($I2630+$M2630)*$J2630,0))</f>
        <v/>
      </c>
      <c r="O2630" s="21" t="str">
        <f t="shared" ref="O2630:O2693" si="331">IF($S2630="","",$M2630+$N2630)</f>
        <v/>
      </c>
      <c r="P2630" s="21" t="str">
        <f t="shared" ref="P2630:P2693" si="332">IF($S2630="","",MIN($L2630,$O2630))</f>
        <v/>
      </c>
      <c r="Q2630" s="21" t="str">
        <f t="shared" ref="Q2630:Q2693" si="333">IF($S2630="","",$O2630-$P2630)</f>
        <v/>
      </c>
      <c r="R2630" s="21" t="str">
        <f t="shared" ref="R2630:R2693" si="334">IF($S2630="","",$L2630-$P2630)</f>
        <v/>
      </c>
      <c r="S2630" s="7" t="str">
        <f>IF(ROW()-5&lt;=Kontroll!$B$8,1,"")</f>
        <v/>
      </c>
    </row>
    <row r="2631" spans="1:19" x14ac:dyDescent="0.2">
      <c r="A2631" s="7" t="str">
        <f t="shared" si="328"/>
        <v/>
      </c>
      <c r="B2631" s="7" t="str">
        <f>IF($S2631="","",INT(($A2631-1)/Kontroll!$B$6)+1)</f>
        <v/>
      </c>
      <c r="C2631" s="7" t="str">
        <f>IF($S2631="","",MOD($A2631-1,Kontroll!$B$6)+1)</f>
        <v/>
      </c>
      <c r="D2631" s="15" t="str">
        <f>IF($S2631="","",INDEX(Transjer!$A$6:$A$125,$B2631))</f>
        <v/>
      </c>
      <c r="E2631" s="15" t="str">
        <f>IF($S2631="","",INDEX(Transjer!$B$6:$B$125,$B2631))</f>
        <v/>
      </c>
      <c r="F2631" s="16" t="str">
        <f>IF($S2631="","",INDEX(Transjer!$C$6:$C$125,$B2631))</f>
        <v/>
      </c>
      <c r="G2631" s="17" t="str">
        <f>IF($S2631="","",INDEX(Skjermingsrenter!$A$6:$A$35,$C2631))</f>
        <v/>
      </c>
      <c r="H2631" s="18" t="str">
        <f>IF($S2631="","",INDEX(Transjer!$D$6:$D$125,$B2631))</f>
        <v/>
      </c>
      <c r="I2631" s="18" t="str">
        <f>IF($S2631="","",INDEX(Transjer!$E$6:$E$125,$B2631))</f>
        <v/>
      </c>
      <c r="J2631" s="19" t="str">
        <f>IF($S2631="","",INDEX(Skjermingsrenter!$B$6:$B$35,$C2631))</f>
        <v/>
      </c>
      <c r="K2631" s="20" t="str">
        <f t="shared" si="329"/>
        <v/>
      </c>
      <c r="L2631" s="21" t="str">
        <f>IF($S2631="","",IF($G2631&lt;YEAR($F2631),0,$H2631*SUMIFS(Utbytter!$D$6:$D$1005,Utbytter!$A$6:$A$1005,$E2631,Utbytter!$B$6:$B$1005,"&gt;="&amp;$K2631,Utbytter!$B$6:$B$1005,"&lt;="&amp;DATE($G2631,12,31))))</f>
        <v/>
      </c>
      <c r="M2631" s="21" t="str">
        <f t="shared" ref="M2631:M2694" si="335">IF($S2631="","",IF($C2631=1,0,IF($D2631=$D2630,$Q2630,0)))</f>
        <v/>
      </c>
      <c r="N2631" s="21" t="str">
        <f t="shared" si="330"/>
        <v/>
      </c>
      <c r="O2631" s="21" t="str">
        <f t="shared" si="331"/>
        <v/>
      </c>
      <c r="P2631" s="21" t="str">
        <f t="shared" si="332"/>
        <v/>
      </c>
      <c r="Q2631" s="21" t="str">
        <f t="shared" si="333"/>
        <v/>
      </c>
      <c r="R2631" s="21" t="str">
        <f t="shared" si="334"/>
        <v/>
      </c>
      <c r="S2631" s="7" t="str">
        <f>IF(ROW()-5&lt;=Kontroll!$B$8,1,"")</f>
        <v/>
      </c>
    </row>
    <row r="2632" spans="1:19" x14ac:dyDescent="0.2">
      <c r="A2632" s="7" t="str">
        <f t="shared" si="328"/>
        <v/>
      </c>
      <c r="B2632" s="7" t="str">
        <f>IF($S2632="","",INT(($A2632-1)/Kontroll!$B$6)+1)</f>
        <v/>
      </c>
      <c r="C2632" s="7" t="str">
        <f>IF($S2632="","",MOD($A2632-1,Kontroll!$B$6)+1)</f>
        <v/>
      </c>
      <c r="D2632" s="15" t="str">
        <f>IF($S2632="","",INDEX(Transjer!$A$6:$A$125,$B2632))</f>
        <v/>
      </c>
      <c r="E2632" s="15" t="str">
        <f>IF($S2632="","",INDEX(Transjer!$B$6:$B$125,$B2632))</f>
        <v/>
      </c>
      <c r="F2632" s="16" t="str">
        <f>IF($S2632="","",INDEX(Transjer!$C$6:$C$125,$B2632))</f>
        <v/>
      </c>
      <c r="G2632" s="17" t="str">
        <f>IF($S2632="","",INDEX(Skjermingsrenter!$A$6:$A$35,$C2632))</f>
        <v/>
      </c>
      <c r="H2632" s="18" t="str">
        <f>IF($S2632="","",INDEX(Transjer!$D$6:$D$125,$B2632))</f>
        <v/>
      </c>
      <c r="I2632" s="18" t="str">
        <f>IF($S2632="","",INDEX(Transjer!$E$6:$E$125,$B2632))</f>
        <v/>
      </c>
      <c r="J2632" s="19" t="str">
        <f>IF($S2632="","",INDEX(Skjermingsrenter!$B$6:$B$35,$C2632))</f>
        <v/>
      </c>
      <c r="K2632" s="20" t="str">
        <f t="shared" si="329"/>
        <v/>
      </c>
      <c r="L2632" s="21" t="str">
        <f>IF($S2632="","",IF($G2632&lt;YEAR($F2632),0,$H2632*SUMIFS(Utbytter!$D$6:$D$1005,Utbytter!$A$6:$A$1005,$E2632,Utbytter!$B$6:$B$1005,"&gt;="&amp;$K2632,Utbytter!$B$6:$B$1005,"&lt;="&amp;DATE($G2632,12,31))))</f>
        <v/>
      </c>
      <c r="M2632" s="21" t="str">
        <f t="shared" si="335"/>
        <v/>
      </c>
      <c r="N2632" s="21" t="str">
        <f t="shared" si="330"/>
        <v/>
      </c>
      <c r="O2632" s="21" t="str">
        <f t="shared" si="331"/>
        <v/>
      </c>
      <c r="P2632" s="21" t="str">
        <f t="shared" si="332"/>
        <v/>
      </c>
      <c r="Q2632" s="21" t="str">
        <f t="shared" si="333"/>
        <v/>
      </c>
      <c r="R2632" s="21" t="str">
        <f t="shared" si="334"/>
        <v/>
      </c>
      <c r="S2632" s="7" t="str">
        <f>IF(ROW()-5&lt;=Kontroll!$B$8,1,"")</f>
        <v/>
      </c>
    </row>
    <row r="2633" spans="1:19" x14ac:dyDescent="0.2">
      <c r="A2633" s="7" t="str">
        <f t="shared" si="328"/>
        <v/>
      </c>
      <c r="B2633" s="7" t="str">
        <f>IF($S2633="","",INT(($A2633-1)/Kontroll!$B$6)+1)</f>
        <v/>
      </c>
      <c r="C2633" s="7" t="str">
        <f>IF($S2633="","",MOD($A2633-1,Kontroll!$B$6)+1)</f>
        <v/>
      </c>
      <c r="D2633" s="15" t="str">
        <f>IF($S2633="","",INDEX(Transjer!$A$6:$A$125,$B2633))</f>
        <v/>
      </c>
      <c r="E2633" s="15" t="str">
        <f>IF($S2633="","",INDEX(Transjer!$B$6:$B$125,$B2633))</f>
        <v/>
      </c>
      <c r="F2633" s="16" t="str">
        <f>IF($S2633="","",INDEX(Transjer!$C$6:$C$125,$B2633))</f>
        <v/>
      </c>
      <c r="G2633" s="17" t="str">
        <f>IF($S2633="","",INDEX(Skjermingsrenter!$A$6:$A$35,$C2633))</f>
        <v/>
      </c>
      <c r="H2633" s="18" t="str">
        <f>IF($S2633="","",INDEX(Transjer!$D$6:$D$125,$B2633))</f>
        <v/>
      </c>
      <c r="I2633" s="18" t="str">
        <f>IF($S2633="","",INDEX(Transjer!$E$6:$E$125,$B2633))</f>
        <v/>
      </c>
      <c r="J2633" s="19" t="str">
        <f>IF($S2633="","",INDEX(Skjermingsrenter!$B$6:$B$35,$C2633))</f>
        <v/>
      </c>
      <c r="K2633" s="20" t="str">
        <f t="shared" si="329"/>
        <v/>
      </c>
      <c r="L2633" s="21" t="str">
        <f>IF($S2633="","",IF($G2633&lt;YEAR($F2633),0,$H2633*SUMIFS(Utbytter!$D$6:$D$1005,Utbytter!$A$6:$A$1005,$E2633,Utbytter!$B$6:$B$1005,"&gt;="&amp;$K2633,Utbytter!$B$6:$B$1005,"&lt;="&amp;DATE($G2633,12,31))))</f>
        <v/>
      </c>
      <c r="M2633" s="21" t="str">
        <f t="shared" si="335"/>
        <v/>
      </c>
      <c r="N2633" s="21" t="str">
        <f t="shared" si="330"/>
        <v/>
      </c>
      <c r="O2633" s="21" t="str">
        <f t="shared" si="331"/>
        <v/>
      </c>
      <c r="P2633" s="21" t="str">
        <f t="shared" si="332"/>
        <v/>
      </c>
      <c r="Q2633" s="21" t="str">
        <f t="shared" si="333"/>
        <v/>
      </c>
      <c r="R2633" s="21" t="str">
        <f t="shared" si="334"/>
        <v/>
      </c>
      <c r="S2633" s="7" t="str">
        <f>IF(ROW()-5&lt;=Kontroll!$B$8,1,"")</f>
        <v/>
      </c>
    </row>
    <row r="2634" spans="1:19" x14ac:dyDescent="0.2">
      <c r="A2634" s="7" t="str">
        <f t="shared" si="328"/>
        <v/>
      </c>
      <c r="B2634" s="7" t="str">
        <f>IF($S2634="","",INT(($A2634-1)/Kontroll!$B$6)+1)</f>
        <v/>
      </c>
      <c r="C2634" s="7" t="str">
        <f>IF($S2634="","",MOD($A2634-1,Kontroll!$B$6)+1)</f>
        <v/>
      </c>
      <c r="D2634" s="15" t="str">
        <f>IF($S2634="","",INDEX(Transjer!$A$6:$A$125,$B2634))</f>
        <v/>
      </c>
      <c r="E2634" s="15" t="str">
        <f>IF($S2634="","",INDEX(Transjer!$B$6:$B$125,$B2634))</f>
        <v/>
      </c>
      <c r="F2634" s="16" t="str">
        <f>IF($S2634="","",INDEX(Transjer!$C$6:$C$125,$B2634))</f>
        <v/>
      </c>
      <c r="G2634" s="17" t="str">
        <f>IF($S2634="","",INDEX(Skjermingsrenter!$A$6:$A$35,$C2634))</f>
        <v/>
      </c>
      <c r="H2634" s="18" t="str">
        <f>IF($S2634="","",INDEX(Transjer!$D$6:$D$125,$B2634))</f>
        <v/>
      </c>
      <c r="I2634" s="18" t="str">
        <f>IF($S2634="","",INDEX(Transjer!$E$6:$E$125,$B2634))</f>
        <v/>
      </c>
      <c r="J2634" s="19" t="str">
        <f>IF($S2634="","",INDEX(Skjermingsrenter!$B$6:$B$35,$C2634))</f>
        <v/>
      </c>
      <c r="K2634" s="20" t="str">
        <f t="shared" si="329"/>
        <v/>
      </c>
      <c r="L2634" s="21" t="str">
        <f>IF($S2634="","",IF($G2634&lt;YEAR($F2634),0,$H2634*SUMIFS(Utbytter!$D$6:$D$1005,Utbytter!$A$6:$A$1005,$E2634,Utbytter!$B$6:$B$1005,"&gt;="&amp;$K2634,Utbytter!$B$6:$B$1005,"&lt;="&amp;DATE($G2634,12,31))))</f>
        <v/>
      </c>
      <c r="M2634" s="21" t="str">
        <f t="shared" si="335"/>
        <v/>
      </c>
      <c r="N2634" s="21" t="str">
        <f t="shared" si="330"/>
        <v/>
      </c>
      <c r="O2634" s="21" t="str">
        <f t="shared" si="331"/>
        <v/>
      </c>
      <c r="P2634" s="21" t="str">
        <f t="shared" si="332"/>
        <v/>
      </c>
      <c r="Q2634" s="21" t="str">
        <f t="shared" si="333"/>
        <v/>
      </c>
      <c r="R2634" s="21" t="str">
        <f t="shared" si="334"/>
        <v/>
      </c>
      <c r="S2634" s="7" t="str">
        <f>IF(ROW()-5&lt;=Kontroll!$B$8,1,"")</f>
        <v/>
      </c>
    </row>
    <row r="2635" spans="1:19" x14ac:dyDescent="0.2">
      <c r="A2635" s="7" t="str">
        <f t="shared" si="328"/>
        <v/>
      </c>
      <c r="B2635" s="7" t="str">
        <f>IF($S2635="","",INT(($A2635-1)/Kontroll!$B$6)+1)</f>
        <v/>
      </c>
      <c r="C2635" s="7" t="str">
        <f>IF($S2635="","",MOD($A2635-1,Kontroll!$B$6)+1)</f>
        <v/>
      </c>
      <c r="D2635" s="15" t="str">
        <f>IF($S2635="","",INDEX(Transjer!$A$6:$A$125,$B2635))</f>
        <v/>
      </c>
      <c r="E2635" s="15" t="str">
        <f>IF($S2635="","",INDEX(Transjer!$B$6:$B$125,$B2635))</f>
        <v/>
      </c>
      <c r="F2635" s="16" t="str">
        <f>IF($S2635="","",INDEX(Transjer!$C$6:$C$125,$B2635))</f>
        <v/>
      </c>
      <c r="G2635" s="17" t="str">
        <f>IF($S2635="","",INDEX(Skjermingsrenter!$A$6:$A$35,$C2635))</f>
        <v/>
      </c>
      <c r="H2635" s="18" t="str">
        <f>IF($S2635="","",INDEX(Transjer!$D$6:$D$125,$B2635))</f>
        <v/>
      </c>
      <c r="I2635" s="18" t="str">
        <f>IF($S2635="","",INDEX(Transjer!$E$6:$E$125,$B2635))</f>
        <v/>
      </c>
      <c r="J2635" s="19" t="str">
        <f>IF($S2635="","",INDEX(Skjermingsrenter!$B$6:$B$35,$C2635))</f>
        <v/>
      </c>
      <c r="K2635" s="20" t="str">
        <f t="shared" si="329"/>
        <v/>
      </c>
      <c r="L2635" s="21" t="str">
        <f>IF($S2635="","",IF($G2635&lt;YEAR($F2635),0,$H2635*SUMIFS(Utbytter!$D$6:$D$1005,Utbytter!$A$6:$A$1005,$E2635,Utbytter!$B$6:$B$1005,"&gt;="&amp;$K2635,Utbytter!$B$6:$B$1005,"&lt;="&amp;DATE($G2635,12,31))))</f>
        <v/>
      </c>
      <c r="M2635" s="21" t="str">
        <f t="shared" si="335"/>
        <v/>
      </c>
      <c r="N2635" s="21" t="str">
        <f t="shared" si="330"/>
        <v/>
      </c>
      <c r="O2635" s="21" t="str">
        <f t="shared" si="331"/>
        <v/>
      </c>
      <c r="P2635" s="21" t="str">
        <f t="shared" si="332"/>
        <v/>
      </c>
      <c r="Q2635" s="21" t="str">
        <f t="shared" si="333"/>
        <v/>
      </c>
      <c r="R2635" s="21" t="str">
        <f t="shared" si="334"/>
        <v/>
      </c>
      <c r="S2635" s="7" t="str">
        <f>IF(ROW()-5&lt;=Kontroll!$B$8,1,"")</f>
        <v/>
      </c>
    </row>
    <row r="2636" spans="1:19" x14ac:dyDescent="0.2">
      <c r="A2636" s="7" t="str">
        <f t="shared" si="328"/>
        <v/>
      </c>
      <c r="B2636" s="7" t="str">
        <f>IF($S2636="","",INT(($A2636-1)/Kontroll!$B$6)+1)</f>
        <v/>
      </c>
      <c r="C2636" s="7" t="str">
        <f>IF($S2636="","",MOD($A2636-1,Kontroll!$B$6)+1)</f>
        <v/>
      </c>
      <c r="D2636" s="15" t="str">
        <f>IF($S2636="","",INDEX(Transjer!$A$6:$A$125,$B2636))</f>
        <v/>
      </c>
      <c r="E2636" s="15" t="str">
        <f>IF($S2636="","",INDEX(Transjer!$B$6:$B$125,$B2636))</f>
        <v/>
      </c>
      <c r="F2636" s="16" t="str">
        <f>IF($S2636="","",INDEX(Transjer!$C$6:$C$125,$B2636))</f>
        <v/>
      </c>
      <c r="G2636" s="17" t="str">
        <f>IF($S2636="","",INDEX(Skjermingsrenter!$A$6:$A$35,$C2636))</f>
        <v/>
      </c>
      <c r="H2636" s="18" t="str">
        <f>IF($S2636="","",INDEX(Transjer!$D$6:$D$125,$B2636))</f>
        <v/>
      </c>
      <c r="I2636" s="18" t="str">
        <f>IF($S2636="","",INDEX(Transjer!$E$6:$E$125,$B2636))</f>
        <v/>
      </c>
      <c r="J2636" s="19" t="str">
        <f>IF($S2636="","",INDEX(Skjermingsrenter!$B$6:$B$35,$C2636))</f>
        <v/>
      </c>
      <c r="K2636" s="20" t="str">
        <f t="shared" si="329"/>
        <v/>
      </c>
      <c r="L2636" s="21" t="str">
        <f>IF($S2636="","",IF($G2636&lt;YEAR($F2636),0,$H2636*SUMIFS(Utbytter!$D$6:$D$1005,Utbytter!$A$6:$A$1005,$E2636,Utbytter!$B$6:$B$1005,"&gt;="&amp;$K2636,Utbytter!$B$6:$B$1005,"&lt;="&amp;DATE($G2636,12,31))))</f>
        <v/>
      </c>
      <c r="M2636" s="21" t="str">
        <f t="shared" si="335"/>
        <v/>
      </c>
      <c r="N2636" s="21" t="str">
        <f t="shared" si="330"/>
        <v/>
      </c>
      <c r="O2636" s="21" t="str">
        <f t="shared" si="331"/>
        <v/>
      </c>
      <c r="P2636" s="21" t="str">
        <f t="shared" si="332"/>
        <v/>
      </c>
      <c r="Q2636" s="21" t="str">
        <f t="shared" si="333"/>
        <v/>
      </c>
      <c r="R2636" s="21" t="str">
        <f t="shared" si="334"/>
        <v/>
      </c>
      <c r="S2636" s="7" t="str">
        <f>IF(ROW()-5&lt;=Kontroll!$B$8,1,"")</f>
        <v/>
      </c>
    </row>
    <row r="2637" spans="1:19" x14ac:dyDescent="0.2">
      <c r="A2637" s="7" t="str">
        <f t="shared" si="328"/>
        <v/>
      </c>
      <c r="B2637" s="7" t="str">
        <f>IF($S2637="","",INT(($A2637-1)/Kontroll!$B$6)+1)</f>
        <v/>
      </c>
      <c r="C2637" s="7" t="str">
        <f>IF($S2637="","",MOD($A2637-1,Kontroll!$B$6)+1)</f>
        <v/>
      </c>
      <c r="D2637" s="15" t="str">
        <f>IF($S2637="","",INDEX(Transjer!$A$6:$A$125,$B2637))</f>
        <v/>
      </c>
      <c r="E2637" s="15" t="str">
        <f>IF($S2637="","",INDEX(Transjer!$B$6:$B$125,$B2637))</f>
        <v/>
      </c>
      <c r="F2637" s="16" t="str">
        <f>IF($S2637="","",INDEX(Transjer!$C$6:$C$125,$B2637))</f>
        <v/>
      </c>
      <c r="G2637" s="17" t="str">
        <f>IF($S2637="","",INDEX(Skjermingsrenter!$A$6:$A$35,$C2637))</f>
        <v/>
      </c>
      <c r="H2637" s="18" t="str">
        <f>IF($S2637="","",INDEX(Transjer!$D$6:$D$125,$B2637))</f>
        <v/>
      </c>
      <c r="I2637" s="18" t="str">
        <f>IF($S2637="","",INDEX(Transjer!$E$6:$E$125,$B2637))</f>
        <v/>
      </c>
      <c r="J2637" s="19" t="str">
        <f>IF($S2637="","",INDEX(Skjermingsrenter!$B$6:$B$35,$C2637))</f>
        <v/>
      </c>
      <c r="K2637" s="20" t="str">
        <f t="shared" si="329"/>
        <v/>
      </c>
      <c r="L2637" s="21" t="str">
        <f>IF($S2637="","",IF($G2637&lt;YEAR($F2637),0,$H2637*SUMIFS(Utbytter!$D$6:$D$1005,Utbytter!$A$6:$A$1005,$E2637,Utbytter!$B$6:$B$1005,"&gt;="&amp;$K2637,Utbytter!$B$6:$B$1005,"&lt;="&amp;DATE($G2637,12,31))))</f>
        <v/>
      </c>
      <c r="M2637" s="21" t="str">
        <f t="shared" si="335"/>
        <v/>
      </c>
      <c r="N2637" s="21" t="str">
        <f t="shared" si="330"/>
        <v/>
      </c>
      <c r="O2637" s="21" t="str">
        <f t="shared" si="331"/>
        <v/>
      </c>
      <c r="P2637" s="21" t="str">
        <f t="shared" si="332"/>
        <v/>
      </c>
      <c r="Q2637" s="21" t="str">
        <f t="shared" si="333"/>
        <v/>
      </c>
      <c r="R2637" s="21" t="str">
        <f t="shared" si="334"/>
        <v/>
      </c>
      <c r="S2637" s="7" t="str">
        <f>IF(ROW()-5&lt;=Kontroll!$B$8,1,"")</f>
        <v/>
      </c>
    </row>
    <row r="2638" spans="1:19" x14ac:dyDescent="0.2">
      <c r="A2638" s="7" t="str">
        <f t="shared" si="328"/>
        <v/>
      </c>
      <c r="B2638" s="7" t="str">
        <f>IF($S2638="","",INT(($A2638-1)/Kontroll!$B$6)+1)</f>
        <v/>
      </c>
      <c r="C2638" s="7" t="str">
        <f>IF($S2638="","",MOD($A2638-1,Kontroll!$B$6)+1)</f>
        <v/>
      </c>
      <c r="D2638" s="15" t="str">
        <f>IF($S2638="","",INDEX(Transjer!$A$6:$A$125,$B2638))</f>
        <v/>
      </c>
      <c r="E2638" s="15" t="str">
        <f>IF($S2638="","",INDEX(Transjer!$B$6:$B$125,$B2638))</f>
        <v/>
      </c>
      <c r="F2638" s="16" t="str">
        <f>IF($S2638="","",INDEX(Transjer!$C$6:$C$125,$B2638))</f>
        <v/>
      </c>
      <c r="G2638" s="17" t="str">
        <f>IF($S2638="","",INDEX(Skjermingsrenter!$A$6:$A$35,$C2638))</f>
        <v/>
      </c>
      <c r="H2638" s="18" t="str">
        <f>IF($S2638="","",INDEX(Transjer!$D$6:$D$125,$B2638))</f>
        <v/>
      </c>
      <c r="I2638" s="18" t="str">
        <f>IF($S2638="","",INDEX(Transjer!$E$6:$E$125,$B2638))</f>
        <v/>
      </c>
      <c r="J2638" s="19" t="str">
        <f>IF($S2638="","",INDEX(Skjermingsrenter!$B$6:$B$35,$C2638))</f>
        <v/>
      </c>
      <c r="K2638" s="20" t="str">
        <f t="shared" si="329"/>
        <v/>
      </c>
      <c r="L2638" s="21" t="str">
        <f>IF($S2638="","",IF($G2638&lt;YEAR($F2638),0,$H2638*SUMIFS(Utbytter!$D$6:$D$1005,Utbytter!$A$6:$A$1005,$E2638,Utbytter!$B$6:$B$1005,"&gt;="&amp;$K2638,Utbytter!$B$6:$B$1005,"&lt;="&amp;DATE($G2638,12,31))))</f>
        <v/>
      </c>
      <c r="M2638" s="21" t="str">
        <f t="shared" si="335"/>
        <v/>
      </c>
      <c r="N2638" s="21" t="str">
        <f t="shared" si="330"/>
        <v/>
      </c>
      <c r="O2638" s="21" t="str">
        <f t="shared" si="331"/>
        <v/>
      </c>
      <c r="P2638" s="21" t="str">
        <f t="shared" si="332"/>
        <v/>
      </c>
      <c r="Q2638" s="21" t="str">
        <f t="shared" si="333"/>
        <v/>
      </c>
      <c r="R2638" s="21" t="str">
        <f t="shared" si="334"/>
        <v/>
      </c>
      <c r="S2638" s="7" t="str">
        <f>IF(ROW()-5&lt;=Kontroll!$B$8,1,"")</f>
        <v/>
      </c>
    </row>
    <row r="2639" spans="1:19" x14ac:dyDescent="0.2">
      <c r="A2639" s="7" t="str">
        <f t="shared" si="328"/>
        <v/>
      </c>
      <c r="B2639" s="7" t="str">
        <f>IF($S2639="","",INT(($A2639-1)/Kontroll!$B$6)+1)</f>
        <v/>
      </c>
      <c r="C2639" s="7" t="str">
        <f>IF($S2639="","",MOD($A2639-1,Kontroll!$B$6)+1)</f>
        <v/>
      </c>
      <c r="D2639" s="15" t="str">
        <f>IF($S2639="","",INDEX(Transjer!$A$6:$A$125,$B2639))</f>
        <v/>
      </c>
      <c r="E2639" s="15" t="str">
        <f>IF($S2639="","",INDEX(Transjer!$B$6:$B$125,$B2639))</f>
        <v/>
      </c>
      <c r="F2639" s="16" t="str">
        <f>IF($S2639="","",INDEX(Transjer!$C$6:$C$125,$B2639))</f>
        <v/>
      </c>
      <c r="G2639" s="17" t="str">
        <f>IF($S2639="","",INDEX(Skjermingsrenter!$A$6:$A$35,$C2639))</f>
        <v/>
      </c>
      <c r="H2639" s="18" t="str">
        <f>IF($S2639="","",INDEX(Transjer!$D$6:$D$125,$B2639))</f>
        <v/>
      </c>
      <c r="I2639" s="18" t="str">
        <f>IF($S2639="","",INDEX(Transjer!$E$6:$E$125,$B2639))</f>
        <v/>
      </c>
      <c r="J2639" s="19" t="str">
        <f>IF($S2639="","",INDEX(Skjermingsrenter!$B$6:$B$35,$C2639))</f>
        <v/>
      </c>
      <c r="K2639" s="20" t="str">
        <f t="shared" si="329"/>
        <v/>
      </c>
      <c r="L2639" s="21" t="str">
        <f>IF($S2639="","",IF($G2639&lt;YEAR($F2639),0,$H2639*SUMIFS(Utbytter!$D$6:$D$1005,Utbytter!$A$6:$A$1005,$E2639,Utbytter!$B$6:$B$1005,"&gt;="&amp;$K2639,Utbytter!$B$6:$B$1005,"&lt;="&amp;DATE($G2639,12,31))))</f>
        <v/>
      </c>
      <c r="M2639" s="21" t="str">
        <f t="shared" si="335"/>
        <v/>
      </c>
      <c r="N2639" s="21" t="str">
        <f t="shared" si="330"/>
        <v/>
      </c>
      <c r="O2639" s="21" t="str">
        <f t="shared" si="331"/>
        <v/>
      </c>
      <c r="P2639" s="21" t="str">
        <f t="shared" si="332"/>
        <v/>
      </c>
      <c r="Q2639" s="21" t="str">
        <f t="shared" si="333"/>
        <v/>
      </c>
      <c r="R2639" s="21" t="str">
        <f t="shared" si="334"/>
        <v/>
      </c>
      <c r="S2639" s="7" t="str">
        <f>IF(ROW()-5&lt;=Kontroll!$B$8,1,"")</f>
        <v/>
      </c>
    </row>
    <row r="2640" spans="1:19" x14ac:dyDescent="0.2">
      <c r="A2640" s="7" t="str">
        <f t="shared" si="328"/>
        <v/>
      </c>
      <c r="B2640" s="7" t="str">
        <f>IF($S2640="","",INT(($A2640-1)/Kontroll!$B$6)+1)</f>
        <v/>
      </c>
      <c r="C2640" s="7" t="str">
        <f>IF($S2640="","",MOD($A2640-1,Kontroll!$B$6)+1)</f>
        <v/>
      </c>
      <c r="D2640" s="15" t="str">
        <f>IF($S2640="","",INDEX(Transjer!$A$6:$A$125,$B2640))</f>
        <v/>
      </c>
      <c r="E2640" s="15" t="str">
        <f>IF($S2640="","",INDEX(Transjer!$B$6:$B$125,$B2640))</f>
        <v/>
      </c>
      <c r="F2640" s="16" t="str">
        <f>IF($S2640="","",INDEX(Transjer!$C$6:$C$125,$B2640))</f>
        <v/>
      </c>
      <c r="G2640" s="17" t="str">
        <f>IF($S2640="","",INDEX(Skjermingsrenter!$A$6:$A$35,$C2640))</f>
        <v/>
      </c>
      <c r="H2640" s="18" t="str">
        <f>IF($S2640="","",INDEX(Transjer!$D$6:$D$125,$B2640))</f>
        <v/>
      </c>
      <c r="I2640" s="18" t="str">
        <f>IF($S2640="","",INDEX(Transjer!$E$6:$E$125,$B2640))</f>
        <v/>
      </c>
      <c r="J2640" s="19" t="str">
        <f>IF($S2640="","",INDEX(Skjermingsrenter!$B$6:$B$35,$C2640))</f>
        <v/>
      </c>
      <c r="K2640" s="20" t="str">
        <f t="shared" si="329"/>
        <v/>
      </c>
      <c r="L2640" s="21" t="str">
        <f>IF($S2640="","",IF($G2640&lt;YEAR($F2640),0,$H2640*SUMIFS(Utbytter!$D$6:$D$1005,Utbytter!$A$6:$A$1005,$E2640,Utbytter!$B$6:$B$1005,"&gt;="&amp;$K2640,Utbytter!$B$6:$B$1005,"&lt;="&amp;DATE($G2640,12,31))))</f>
        <v/>
      </c>
      <c r="M2640" s="21" t="str">
        <f t="shared" si="335"/>
        <v/>
      </c>
      <c r="N2640" s="21" t="str">
        <f t="shared" si="330"/>
        <v/>
      </c>
      <c r="O2640" s="21" t="str">
        <f t="shared" si="331"/>
        <v/>
      </c>
      <c r="P2640" s="21" t="str">
        <f t="shared" si="332"/>
        <v/>
      </c>
      <c r="Q2640" s="21" t="str">
        <f t="shared" si="333"/>
        <v/>
      </c>
      <c r="R2640" s="21" t="str">
        <f t="shared" si="334"/>
        <v/>
      </c>
      <c r="S2640" s="7" t="str">
        <f>IF(ROW()-5&lt;=Kontroll!$B$8,1,"")</f>
        <v/>
      </c>
    </row>
    <row r="2641" spans="1:19" x14ac:dyDescent="0.2">
      <c r="A2641" s="7" t="str">
        <f t="shared" si="328"/>
        <v/>
      </c>
      <c r="B2641" s="7" t="str">
        <f>IF($S2641="","",INT(($A2641-1)/Kontroll!$B$6)+1)</f>
        <v/>
      </c>
      <c r="C2641" s="7" t="str">
        <f>IF($S2641="","",MOD($A2641-1,Kontroll!$B$6)+1)</f>
        <v/>
      </c>
      <c r="D2641" s="15" t="str">
        <f>IF($S2641="","",INDEX(Transjer!$A$6:$A$125,$B2641))</f>
        <v/>
      </c>
      <c r="E2641" s="15" t="str">
        <f>IF($S2641="","",INDEX(Transjer!$B$6:$B$125,$B2641))</f>
        <v/>
      </c>
      <c r="F2641" s="16" t="str">
        <f>IF($S2641="","",INDEX(Transjer!$C$6:$C$125,$B2641))</f>
        <v/>
      </c>
      <c r="G2641" s="17" t="str">
        <f>IF($S2641="","",INDEX(Skjermingsrenter!$A$6:$A$35,$C2641))</f>
        <v/>
      </c>
      <c r="H2641" s="18" t="str">
        <f>IF($S2641="","",INDEX(Transjer!$D$6:$D$125,$B2641))</f>
        <v/>
      </c>
      <c r="I2641" s="18" t="str">
        <f>IF($S2641="","",INDEX(Transjer!$E$6:$E$125,$B2641))</f>
        <v/>
      </c>
      <c r="J2641" s="19" t="str">
        <f>IF($S2641="","",INDEX(Skjermingsrenter!$B$6:$B$35,$C2641))</f>
        <v/>
      </c>
      <c r="K2641" s="20" t="str">
        <f t="shared" si="329"/>
        <v/>
      </c>
      <c r="L2641" s="21" t="str">
        <f>IF($S2641="","",IF($G2641&lt;YEAR($F2641),0,$H2641*SUMIFS(Utbytter!$D$6:$D$1005,Utbytter!$A$6:$A$1005,$E2641,Utbytter!$B$6:$B$1005,"&gt;="&amp;$K2641,Utbytter!$B$6:$B$1005,"&lt;="&amp;DATE($G2641,12,31))))</f>
        <v/>
      </c>
      <c r="M2641" s="21" t="str">
        <f t="shared" si="335"/>
        <v/>
      </c>
      <c r="N2641" s="21" t="str">
        <f t="shared" si="330"/>
        <v/>
      </c>
      <c r="O2641" s="21" t="str">
        <f t="shared" si="331"/>
        <v/>
      </c>
      <c r="P2641" s="21" t="str">
        <f t="shared" si="332"/>
        <v/>
      </c>
      <c r="Q2641" s="21" t="str">
        <f t="shared" si="333"/>
        <v/>
      </c>
      <c r="R2641" s="21" t="str">
        <f t="shared" si="334"/>
        <v/>
      </c>
      <c r="S2641" s="7" t="str">
        <f>IF(ROW()-5&lt;=Kontroll!$B$8,1,"")</f>
        <v/>
      </c>
    </row>
    <row r="2642" spans="1:19" x14ac:dyDescent="0.2">
      <c r="A2642" s="7" t="str">
        <f t="shared" si="328"/>
        <v/>
      </c>
      <c r="B2642" s="7" t="str">
        <f>IF($S2642="","",INT(($A2642-1)/Kontroll!$B$6)+1)</f>
        <v/>
      </c>
      <c r="C2642" s="7" t="str">
        <f>IF($S2642="","",MOD($A2642-1,Kontroll!$B$6)+1)</f>
        <v/>
      </c>
      <c r="D2642" s="15" t="str">
        <f>IF($S2642="","",INDEX(Transjer!$A$6:$A$125,$B2642))</f>
        <v/>
      </c>
      <c r="E2642" s="15" t="str">
        <f>IF($S2642="","",INDEX(Transjer!$B$6:$B$125,$B2642))</f>
        <v/>
      </c>
      <c r="F2642" s="16" t="str">
        <f>IF($S2642="","",INDEX(Transjer!$C$6:$C$125,$B2642))</f>
        <v/>
      </c>
      <c r="G2642" s="17" t="str">
        <f>IF($S2642="","",INDEX(Skjermingsrenter!$A$6:$A$35,$C2642))</f>
        <v/>
      </c>
      <c r="H2642" s="18" t="str">
        <f>IF($S2642="","",INDEX(Transjer!$D$6:$D$125,$B2642))</f>
        <v/>
      </c>
      <c r="I2642" s="18" t="str">
        <f>IF($S2642="","",INDEX(Transjer!$E$6:$E$125,$B2642))</f>
        <v/>
      </c>
      <c r="J2642" s="19" t="str">
        <f>IF($S2642="","",INDEX(Skjermingsrenter!$B$6:$B$35,$C2642))</f>
        <v/>
      </c>
      <c r="K2642" s="20" t="str">
        <f t="shared" si="329"/>
        <v/>
      </c>
      <c r="L2642" s="21" t="str">
        <f>IF($S2642="","",IF($G2642&lt;YEAR($F2642),0,$H2642*SUMIFS(Utbytter!$D$6:$D$1005,Utbytter!$A$6:$A$1005,$E2642,Utbytter!$B$6:$B$1005,"&gt;="&amp;$K2642,Utbytter!$B$6:$B$1005,"&lt;="&amp;DATE($G2642,12,31))))</f>
        <v/>
      </c>
      <c r="M2642" s="21" t="str">
        <f t="shared" si="335"/>
        <v/>
      </c>
      <c r="N2642" s="21" t="str">
        <f t="shared" si="330"/>
        <v/>
      </c>
      <c r="O2642" s="21" t="str">
        <f t="shared" si="331"/>
        <v/>
      </c>
      <c r="P2642" s="21" t="str">
        <f t="shared" si="332"/>
        <v/>
      </c>
      <c r="Q2642" s="21" t="str">
        <f t="shared" si="333"/>
        <v/>
      </c>
      <c r="R2642" s="21" t="str">
        <f t="shared" si="334"/>
        <v/>
      </c>
      <c r="S2642" s="7" t="str">
        <f>IF(ROW()-5&lt;=Kontroll!$B$8,1,"")</f>
        <v/>
      </c>
    </row>
    <row r="2643" spans="1:19" x14ac:dyDescent="0.2">
      <c r="A2643" s="7" t="str">
        <f t="shared" si="328"/>
        <v/>
      </c>
      <c r="B2643" s="7" t="str">
        <f>IF($S2643="","",INT(($A2643-1)/Kontroll!$B$6)+1)</f>
        <v/>
      </c>
      <c r="C2643" s="7" t="str">
        <f>IF($S2643="","",MOD($A2643-1,Kontroll!$B$6)+1)</f>
        <v/>
      </c>
      <c r="D2643" s="15" t="str">
        <f>IF($S2643="","",INDEX(Transjer!$A$6:$A$125,$B2643))</f>
        <v/>
      </c>
      <c r="E2643" s="15" t="str">
        <f>IF($S2643="","",INDEX(Transjer!$B$6:$B$125,$B2643))</f>
        <v/>
      </c>
      <c r="F2643" s="16" t="str">
        <f>IF($S2643="","",INDEX(Transjer!$C$6:$C$125,$B2643))</f>
        <v/>
      </c>
      <c r="G2643" s="17" t="str">
        <f>IF($S2643="","",INDEX(Skjermingsrenter!$A$6:$A$35,$C2643))</f>
        <v/>
      </c>
      <c r="H2643" s="18" t="str">
        <f>IF($S2643="","",INDEX(Transjer!$D$6:$D$125,$B2643))</f>
        <v/>
      </c>
      <c r="I2643" s="18" t="str">
        <f>IF($S2643="","",INDEX(Transjer!$E$6:$E$125,$B2643))</f>
        <v/>
      </c>
      <c r="J2643" s="19" t="str">
        <f>IF($S2643="","",INDEX(Skjermingsrenter!$B$6:$B$35,$C2643))</f>
        <v/>
      </c>
      <c r="K2643" s="20" t="str">
        <f t="shared" si="329"/>
        <v/>
      </c>
      <c r="L2643" s="21" t="str">
        <f>IF($S2643="","",IF($G2643&lt;YEAR($F2643),0,$H2643*SUMIFS(Utbytter!$D$6:$D$1005,Utbytter!$A$6:$A$1005,$E2643,Utbytter!$B$6:$B$1005,"&gt;="&amp;$K2643,Utbytter!$B$6:$B$1005,"&lt;="&amp;DATE($G2643,12,31))))</f>
        <v/>
      </c>
      <c r="M2643" s="21" t="str">
        <f t="shared" si="335"/>
        <v/>
      </c>
      <c r="N2643" s="21" t="str">
        <f t="shared" si="330"/>
        <v/>
      </c>
      <c r="O2643" s="21" t="str">
        <f t="shared" si="331"/>
        <v/>
      </c>
      <c r="P2643" s="21" t="str">
        <f t="shared" si="332"/>
        <v/>
      </c>
      <c r="Q2643" s="21" t="str">
        <f t="shared" si="333"/>
        <v/>
      </c>
      <c r="R2643" s="21" t="str">
        <f t="shared" si="334"/>
        <v/>
      </c>
      <c r="S2643" s="7" t="str">
        <f>IF(ROW()-5&lt;=Kontroll!$B$8,1,"")</f>
        <v/>
      </c>
    </row>
    <row r="2644" spans="1:19" x14ac:dyDescent="0.2">
      <c r="A2644" s="7" t="str">
        <f t="shared" si="328"/>
        <v/>
      </c>
      <c r="B2644" s="7" t="str">
        <f>IF($S2644="","",INT(($A2644-1)/Kontroll!$B$6)+1)</f>
        <v/>
      </c>
      <c r="C2644" s="7" t="str">
        <f>IF($S2644="","",MOD($A2644-1,Kontroll!$B$6)+1)</f>
        <v/>
      </c>
      <c r="D2644" s="15" t="str">
        <f>IF($S2644="","",INDEX(Transjer!$A$6:$A$125,$B2644))</f>
        <v/>
      </c>
      <c r="E2644" s="15" t="str">
        <f>IF($S2644="","",INDEX(Transjer!$B$6:$B$125,$B2644))</f>
        <v/>
      </c>
      <c r="F2644" s="16" t="str">
        <f>IF($S2644="","",INDEX(Transjer!$C$6:$C$125,$B2644))</f>
        <v/>
      </c>
      <c r="G2644" s="17" t="str">
        <f>IF($S2644="","",INDEX(Skjermingsrenter!$A$6:$A$35,$C2644))</f>
        <v/>
      </c>
      <c r="H2644" s="18" t="str">
        <f>IF($S2644="","",INDEX(Transjer!$D$6:$D$125,$B2644))</f>
        <v/>
      </c>
      <c r="I2644" s="18" t="str">
        <f>IF($S2644="","",INDEX(Transjer!$E$6:$E$125,$B2644))</f>
        <v/>
      </c>
      <c r="J2644" s="19" t="str">
        <f>IF($S2644="","",INDEX(Skjermingsrenter!$B$6:$B$35,$C2644))</f>
        <v/>
      </c>
      <c r="K2644" s="20" t="str">
        <f t="shared" si="329"/>
        <v/>
      </c>
      <c r="L2644" s="21" t="str">
        <f>IF($S2644="","",IF($G2644&lt;YEAR($F2644),0,$H2644*SUMIFS(Utbytter!$D$6:$D$1005,Utbytter!$A$6:$A$1005,$E2644,Utbytter!$B$6:$B$1005,"&gt;="&amp;$K2644,Utbytter!$B$6:$B$1005,"&lt;="&amp;DATE($G2644,12,31))))</f>
        <v/>
      </c>
      <c r="M2644" s="21" t="str">
        <f t="shared" si="335"/>
        <v/>
      </c>
      <c r="N2644" s="21" t="str">
        <f t="shared" si="330"/>
        <v/>
      </c>
      <c r="O2644" s="21" t="str">
        <f t="shared" si="331"/>
        <v/>
      </c>
      <c r="P2644" s="21" t="str">
        <f t="shared" si="332"/>
        <v/>
      </c>
      <c r="Q2644" s="21" t="str">
        <f t="shared" si="333"/>
        <v/>
      </c>
      <c r="R2644" s="21" t="str">
        <f t="shared" si="334"/>
        <v/>
      </c>
      <c r="S2644" s="7" t="str">
        <f>IF(ROW()-5&lt;=Kontroll!$B$8,1,"")</f>
        <v/>
      </c>
    </row>
    <row r="2645" spans="1:19" x14ac:dyDescent="0.2">
      <c r="A2645" s="7" t="str">
        <f t="shared" si="328"/>
        <v/>
      </c>
      <c r="B2645" s="7" t="str">
        <f>IF($S2645="","",INT(($A2645-1)/Kontroll!$B$6)+1)</f>
        <v/>
      </c>
      <c r="C2645" s="7" t="str">
        <f>IF($S2645="","",MOD($A2645-1,Kontroll!$B$6)+1)</f>
        <v/>
      </c>
      <c r="D2645" s="15" t="str">
        <f>IF($S2645="","",INDEX(Transjer!$A$6:$A$125,$B2645))</f>
        <v/>
      </c>
      <c r="E2645" s="15" t="str">
        <f>IF($S2645="","",INDEX(Transjer!$B$6:$B$125,$B2645))</f>
        <v/>
      </c>
      <c r="F2645" s="16" t="str">
        <f>IF($S2645="","",INDEX(Transjer!$C$6:$C$125,$B2645))</f>
        <v/>
      </c>
      <c r="G2645" s="17" t="str">
        <f>IF($S2645="","",INDEX(Skjermingsrenter!$A$6:$A$35,$C2645))</f>
        <v/>
      </c>
      <c r="H2645" s="18" t="str">
        <f>IF($S2645="","",INDEX(Transjer!$D$6:$D$125,$B2645))</f>
        <v/>
      </c>
      <c r="I2645" s="18" t="str">
        <f>IF($S2645="","",INDEX(Transjer!$E$6:$E$125,$B2645))</f>
        <v/>
      </c>
      <c r="J2645" s="19" t="str">
        <f>IF($S2645="","",INDEX(Skjermingsrenter!$B$6:$B$35,$C2645))</f>
        <v/>
      </c>
      <c r="K2645" s="20" t="str">
        <f t="shared" si="329"/>
        <v/>
      </c>
      <c r="L2645" s="21" t="str">
        <f>IF($S2645="","",IF($G2645&lt;YEAR($F2645),0,$H2645*SUMIFS(Utbytter!$D$6:$D$1005,Utbytter!$A$6:$A$1005,$E2645,Utbytter!$B$6:$B$1005,"&gt;="&amp;$K2645,Utbytter!$B$6:$B$1005,"&lt;="&amp;DATE($G2645,12,31))))</f>
        <v/>
      </c>
      <c r="M2645" s="21" t="str">
        <f t="shared" si="335"/>
        <v/>
      </c>
      <c r="N2645" s="21" t="str">
        <f t="shared" si="330"/>
        <v/>
      </c>
      <c r="O2645" s="21" t="str">
        <f t="shared" si="331"/>
        <v/>
      </c>
      <c r="P2645" s="21" t="str">
        <f t="shared" si="332"/>
        <v/>
      </c>
      <c r="Q2645" s="21" t="str">
        <f t="shared" si="333"/>
        <v/>
      </c>
      <c r="R2645" s="21" t="str">
        <f t="shared" si="334"/>
        <v/>
      </c>
      <c r="S2645" s="7" t="str">
        <f>IF(ROW()-5&lt;=Kontroll!$B$8,1,"")</f>
        <v/>
      </c>
    </row>
    <row r="2646" spans="1:19" x14ac:dyDescent="0.2">
      <c r="A2646" s="7" t="str">
        <f t="shared" si="328"/>
        <v/>
      </c>
      <c r="B2646" s="7" t="str">
        <f>IF($S2646="","",INT(($A2646-1)/Kontroll!$B$6)+1)</f>
        <v/>
      </c>
      <c r="C2646" s="7" t="str">
        <f>IF($S2646="","",MOD($A2646-1,Kontroll!$B$6)+1)</f>
        <v/>
      </c>
      <c r="D2646" s="15" t="str">
        <f>IF($S2646="","",INDEX(Transjer!$A$6:$A$125,$B2646))</f>
        <v/>
      </c>
      <c r="E2646" s="15" t="str">
        <f>IF($S2646="","",INDEX(Transjer!$B$6:$B$125,$B2646))</f>
        <v/>
      </c>
      <c r="F2646" s="16" t="str">
        <f>IF($S2646="","",INDEX(Transjer!$C$6:$C$125,$B2646))</f>
        <v/>
      </c>
      <c r="G2646" s="17" t="str">
        <f>IF($S2646="","",INDEX(Skjermingsrenter!$A$6:$A$35,$C2646))</f>
        <v/>
      </c>
      <c r="H2646" s="18" t="str">
        <f>IF($S2646="","",INDEX(Transjer!$D$6:$D$125,$B2646))</f>
        <v/>
      </c>
      <c r="I2646" s="18" t="str">
        <f>IF($S2646="","",INDEX(Transjer!$E$6:$E$125,$B2646))</f>
        <v/>
      </c>
      <c r="J2646" s="19" t="str">
        <f>IF($S2646="","",INDEX(Skjermingsrenter!$B$6:$B$35,$C2646))</f>
        <v/>
      </c>
      <c r="K2646" s="20" t="str">
        <f t="shared" si="329"/>
        <v/>
      </c>
      <c r="L2646" s="21" t="str">
        <f>IF($S2646="","",IF($G2646&lt;YEAR($F2646),0,$H2646*SUMIFS(Utbytter!$D$6:$D$1005,Utbytter!$A$6:$A$1005,$E2646,Utbytter!$B$6:$B$1005,"&gt;="&amp;$K2646,Utbytter!$B$6:$B$1005,"&lt;="&amp;DATE($G2646,12,31))))</f>
        <v/>
      </c>
      <c r="M2646" s="21" t="str">
        <f t="shared" si="335"/>
        <v/>
      </c>
      <c r="N2646" s="21" t="str">
        <f t="shared" si="330"/>
        <v/>
      </c>
      <c r="O2646" s="21" t="str">
        <f t="shared" si="331"/>
        <v/>
      </c>
      <c r="P2646" s="21" t="str">
        <f t="shared" si="332"/>
        <v/>
      </c>
      <c r="Q2646" s="21" t="str">
        <f t="shared" si="333"/>
        <v/>
      </c>
      <c r="R2646" s="21" t="str">
        <f t="shared" si="334"/>
        <v/>
      </c>
      <c r="S2646" s="7" t="str">
        <f>IF(ROW()-5&lt;=Kontroll!$B$8,1,"")</f>
        <v/>
      </c>
    </row>
    <row r="2647" spans="1:19" x14ac:dyDescent="0.2">
      <c r="A2647" s="7" t="str">
        <f t="shared" si="328"/>
        <v/>
      </c>
      <c r="B2647" s="7" t="str">
        <f>IF($S2647="","",INT(($A2647-1)/Kontroll!$B$6)+1)</f>
        <v/>
      </c>
      <c r="C2647" s="7" t="str">
        <f>IF($S2647="","",MOD($A2647-1,Kontroll!$B$6)+1)</f>
        <v/>
      </c>
      <c r="D2647" s="15" t="str">
        <f>IF($S2647="","",INDEX(Transjer!$A$6:$A$125,$B2647))</f>
        <v/>
      </c>
      <c r="E2647" s="15" t="str">
        <f>IF($S2647="","",INDEX(Transjer!$B$6:$B$125,$B2647))</f>
        <v/>
      </c>
      <c r="F2647" s="16" t="str">
        <f>IF($S2647="","",INDEX(Transjer!$C$6:$C$125,$B2647))</f>
        <v/>
      </c>
      <c r="G2647" s="17" t="str">
        <f>IF($S2647="","",INDEX(Skjermingsrenter!$A$6:$A$35,$C2647))</f>
        <v/>
      </c>
      <c r="H2647" s="18" t="str">
        <f>IF($S2647="","",INDEX(Transjer!$D$6:$D$125,$B2647))</f>
        <v/>
      </c>
      <c r="I2647" s="18" t="str">
        <f>IF($S2647="","",INDEX(Transjer!$E$6:$E$125,$B2647))</f>
        <v/>
      </c>
      <c r="J2647" s="19" t="str">
        <f>IF($S2647="","",INDEX(Skjermingsrenter!$B$6:$B$35,$C2647))</f>
        <v/>
      </c>
      <c r="K2647" s="20" t="str">
        <f t="shared" si="329"/>
        <v/>
      </c>
      <c r="L2647" s="21" t="str">
        <f>IF($S2647="","",IF($G2647&lt;YEAR($F2647),0,$H2647*SUMIFS(Utbytter!$D$6:$D$1005,Utbytter!$A$6:$A$1005,$E2647,Utbytter!$B$6:$B$1005,"&gt;="&amp;$K2647,Utbytter!$B$6:$B$1005,"&lt;="&amp;DATE($G2647,12,31))))</f>
        <v/>
      </c>
      <c r="M2647" s="21" t="str">
        <f t="shared" si="335"/>
        <v/>
      </c>
      <c r="N2647" s="21" t="str">
        <f t="shared" si="330"/>
        <v/>
      </c>
      <c r="O2647" s="21" t="str">
        <f t="shared" si="331"/>
        <v/>
      </c>
      <c r="P2647" s="21" t="str">
        <f t="shared" si="332"/>
        <v/>
      </c>
      <c r="Q2647" s="21" t="str">
        <f t="shared" si="333"/>
        <v/>
      </c>
      <c r="R2647" s="21" t="str">
        <f t="shared" si="334"/>
        <v/>
      </c>
      <c r="S2647" s="7" t="str">
        <f>IF(ROW()-5&lt;=Kontroll!$B$8,1,"")</f>
        <v/>
      </c>
    </row>
    <row r="2648" spans="1:19" x14ac:dyDescent="0.2">
      <c r="A2648" s="7" t="str">
        <f t="shared" si="328"/>
        <v/>
      </c>
      <c r="B2648" s="7" t="str">
        <f>IF($S2648="","",INT(($A2648-1)/Kontroll!$B$6)+1)</f>
        <v/>
      </c>
      <c r="C2648" s="7" t="str">
        <f>IF($S2648="","",MOD($A2648-1,Kontroll!$B$6)+1)</f>
        <v/>
      </c>
      <c r="D2648" s="15" t="str">
        <f>IF($S2648="","",INDEX(Transjer!$A$6:$A$125,$B2648))</f>
        <v/>
      </c>
      <c r="E2648" s="15" t="str">
        <f>IF($S2648="","",INDEX(Transjer!$B$6:$B$125,$B2648))</f>
        <v/>
      </c>
      <c r="F2648" s="16" t="str">
        <f>IF($S2648="","",INDEX(Transjer!$C$6:$C$125,$B2648))</f>
        <v/>
      </c>
      <c r="G2648" s="17" t="str">
        <f>IF($S2648="","",INDEX(Skjermingsrenter!$A$6:$A$35,$C2648))</f>
        <v/>
      </c>
      <c r="H2648" s="18" t="str">
        <f>IF($S2648="","",INDEX(Transjer!$D$6:$D$125,$B2648))</f>
        <v/>
      </c>
      <c r="I2648" s="18" t="str">
        <f>IF($S2648="","",INDEX(Transjer!$E$6:$E$125,$B2648))</f>
        <v/>
      </c>
      <c r="J2648" s="19" t="str">
        <f>IF($S2648="","",INDEX(Skjermingsrenter!$B$6:$B$35,$C2648))</f>
        <v/>
      </c>
      <c r="K2648" s="20" t="str">
        <f t="shared" si="329"/>
        <v/>
      </c>
      <c r="L2648" s="21" t="str">
        <f>IF($S2648="","",IF($G2648&lt;YEAR($F2648),0,$H2648*SUMIFS(Utbytter!$D$6:$D$1005,Utbytter!$A$6:$A$1005,$E2648,Utbytter!$B$6:$B$1005,"&gt;="&amp;$K2648,Utbytter!$B$6:$B$1005,"&lt;="&amp;DATE($G2648,12,31))))</f>
        <v/>
      </c>
      <c r="M2648" s="21" t="str">
        <f t="shared" si="335"/>
        <v/>
      </c>
      <c r="N2648" s="21" t="str">
        <f t="shared" si="330"/>
        <v/>
      </c>
      <c r="O2648" s="21" t="str">
        <f t="shared" si="331"/>
        <v/>
      </c>
      <c r="P2648" s="21" t="str">
        <f t="shared" si="332"/>
        <v/>
      </c>
      <c r="Q2648" s="21" t="str">
        <f t="shared" si="333"/>
        <v/>
      </c>
      <c r="R2648" s="21" t="str">
        <f t="shared" si="334"/>
        <v/>
      </c>
      <c r="S2648" s="7" t="str">
        <f>IF(ROW()-5&lt;=Kontroll!$B$8,1,"")</f>
        <v/>
      </c>
    </row>
    <row r="2649" spans="1:19" x14ac:dyDescent="0.2">
      <c r="A2649" s="7" t="str">
        <f t="shared" si="328"/>
        <v/>
      </c>
      <c r="B2649" s="7" t="str">
        <f>IF($S2649="","",INT(($A2649-1)/Kontroll!$B$6)+1)</f>
        <v/>
      </c>
      <c r="C2649" s="7" t="str">
        <f>IF($S2649="","",MOD($A2649-1,Kontroll!$B$6)+1)</f>
        <v/>
      </c>
      <c r="D2649" s="15" t="str">
        <f>IF($S2649="","",INDEX(Transjer!$A$6:$A$125,$B2649))</f>
        <v/>
      </c>
      <c r="E2649" s="15" t="str">
        <f>IF($S2649="","",INDEX(Transjer!$B$6:$B$125,$B2649))</f>
        <v/>
      </c>
      <c r="F2649" s="16" t="str">
        <f>IF($S2649="","",INDEX(Transjer!$C$6:$C$125,$B2649))</f>
        <v/>
      </c>
      <c r="G2649" s="17" t="str">
        <f>IF($S2649="","",INDEX(Skjermingsrenter!$A$6:$A$35,$C2649))</f>
        <v/>
      </c>
      <c r="H2649" s="18" t="str">
        <f>IF($S2649="","",INDEX(Transjer!$D$6:$D$125,$B2649))</f>
        <v/>
      </c>
      <c r="I2649" s="18" t="str">
        <f>IF($S2649="","",INDEX(Transjer!$E$6:$E$125,$B2649))</f>
        <v/>
      </c>
      <c r="J2649" s="19" t="str">
        <f>IF($S2649="","",INDEX(Skjermingsrenter!$B$6:$B$35,$C2649))</f>
        <v/>
      </c>
      <c r="K2649" s="20" t="str">
        <f t="shared" si="329"/>
        <v/>
      </c>
      <c r="L2649" s="21" t="str">
        <f>IF($S2649="","",IF($G2649&lt;YEAR($F2649),0,$H2649*SUMIFS(Utbytter!$D$6:$D$1005,Utbytter!$A$6:$A$1005,$E2649,Utbytter!$B$6:$B$1005,"&gt;="&amp;$K2649,Utbytter!$B$6:$B$1005,"&lt;="&amp;DATE($G2649,12,31))))</f>
        <v/>
      </c>
      <c r="M2649" s="21" t="str">
        <f t="shared" si="335"/>
        <v/>
      </c>
      <c r="N2649" s="21" t="str">
        <f t="shared" si="330"/>
        <v/>
      </c>
      <c r="O2649" s="21" t="str">
        <f t="shared" si="331"/>
        <v/>
      </c>
      <c r="P2649" s="21" t="str">
        <f t="shared" si="332"/>
        <v/>
      </c>
      <c r="Q2649" s="21" t="str">
        <f t="shared" si="333"/>
        <v/>
      </c>
      <c r="R2649" s="21" t="str">
        <f t="shared" si="334"/>
        <v/>
      </c>
      <c r="S2649" s="7" t="str">
        <f>IF(ROW()-5&lt;=Kontroll!$B$8,1,"")</f>
        <v/>
      </c>
    </row>
    <row r="2650" spans="1:19" x14ac:dyDescent="0.2">
      <c r="A2650" s="7" t="str">
        <f t="shared" si="328"/>
        <v/>
      </c>
      <c r="B2650" s="7" t="str">
        <f>IF($S2650="","",INT(($A2650-1)/Kontroll!$B$6)+1)</f>
        <v/>
      </c>
      <c r="C2650" s="7" t="str">
        <f>IF($S2650="","",MOD($A2650-1,Kontroll!$B$6)+1)</f>
        <v/>
      </c>
      <c r="D2650" s="15" t="str">
        <f>IF($S2650="","",INDEX(Transjer!$A$6:$A$125,$B2650))</f>
        <v/>
      </c>
      <c r="E2650" s="15" t="str">
        <f>IF($S2650="","",INDEX(Transjer!$B$6:$B$125,$B2650))</f>
        <v/>
      </c>
      <c r="F2650" s="16" t="str">
        <f>IF($S2650="","",INDEX(Transjer!$C$6:$C$125,$B2650))</f>
        <v/>
      </c>
      <c r="G2650" s="17" t="str">
        <f>IF($S2650="","",INDEX(Skjermingsrenter!$A$6:$A$35,$C2650))</f>
        <v/>
      </c>
      <c r="H2650" s="18" t="str">
        <f>IF($S2650="","",INDEX(Transjer!$D$6:$D$125,$B2650))</f>
        <v/>
      </c>
      <c r="I2650" s="18" t="str">
        <f>IF($S2650="","",INDEX(Transjer!$E$6:$E$125,$B2650))</f>
        <v/>
      </c>
      <c r="J2650" s="19" t="str">
        <f>IF($S2650="","",INDEX(Skjermingsrenter!$B$6:$B$35,$C2650))</f>
        <v/>
      </c>
      <c r="K2650" s="20" t="str">
        <f t="shared" si="329"/>
        <v/>
      </c>
      <c r="L2650" s="21" t="str">
        <f>IF($S2650="","",IF($G2650&lt;YEAR($F2650),0,$H2650*SUMIFS(Utbytter!$D$6:$D$1005,Utbytter!$A$6:$A$1005,$E2650,Utbytter!$B$6:$B$1005,"&gt;="&amp;$K2650,Utbytter!$B$6:$B$1005,"&lt;="&amp;DATE($G2650,12,31))))</f>
        <v/>
      </c>
      <c r="M2650" s="21" t="str">
        <f t="shared" si="335"/>
        <v/>
      </c>
      <c r="N2650" s="21" t="str">
        <f t="shared" si="330"/>
        <v/>
      </c>
      <c r="O2650" s="21" t="str">
        <f t="shared" si="331"/>
        <v/>
      </c>
      <c r="P2650" s="21" t="str">
        <f t="shared" si="332"/>
        <v/>
      </c>
      <c r="Q2650" s="21" t="str">
        <f t="shared" si="333"/>
        <v/>
      </c>
      <c r="R2650" s="21" t="str">
        <f t="shared" si="334"/>
        <v/>
      </c>
      <c r="S2650" s="7" t="str">
        <f>IF(ROW()-5&lt;=Kontroll!$B$8,1,"")</f>
        <v/>
      </c>
    </row>
    <row r="2651" spans="1:19" x14ac:dyDescent="0.2">
      <c r="A2651" s="7" t="str">
        <f t="shared" si="328"/>
        <v/>
      </c>
      <c r="B2651" s="7" t="str">
        <f>IF($S2651="","",INT(($A2651-1)/Kontroll!$B$6)+1)</f>
        <v/>
      </c>
      <c r="C2651" s="7" t="str">
        <f>IF($S2651="","",MOD($A2651-1,Kontroll!$B$6)+1)</f>
        <v/>
      </c>
      <c r="D2651" s="15" t="str">
        <f>IF($S2651="","",INDEX(Transjer!$A$6:$A$125,$B2651))</f>
        <v/>
      </c>
      <c r="E2651" s="15" t="str">
        <f>IF($S2651="","",INDEX(Transjer!$B$6:$B$125,$B2651))</f>
        <v/>
      </c>
      <c r="F2651" s="16" t="str">
        <f>IF($S2651="","",INDEX(Transjer!$C$6:$C$125,$B2651))</f>
        <v/>
      </c>
      <c r="G2651" s="17" t="str">
        <f>IF($S2651="","",INDEX(Skjermingsrenter!$A$6:$A$35,$C2651))</f>
        <v/>
      </c>
      <c r="H2651" s="18" t="str">
        <f>IF($S2651="","",INDEX(Transjer!$D$6:$D$125,$B2651))</f>
        <v/>
      </c>
      <c r="I2651" s="18" t="str">
        <f>IF($S2651="","",INDEX(Transjer!$E$6:$E$125,$B2651))</f>
        <v/>
      </c>
      <c r="J2651" s="19" t="str">
        <f>IF($S2651="","",INDEX(Skjermingsrenter!$B$6:$B$35,$C2651))</f>
        <v/>
      </c>
      <c r="K2651" s="20" t="str">
        <f t="shared" si="329"/>
        <v/>
      </c>
      <c r="L2651" s="21" t="str">
        <f>IF($S2651="","",IF($G2651&lt;YEAR($F2651),0,$H2651*SUMIFS(Utbytter!$D$6:$D$1005,Utbytter!$A$6:$A$1005,$E2651,Utbytter!$B$6:$B$1005,"&gt;="&amp;$K2651,Utbytter!$B$6:$B$1005,"&lt;="&amp;DATE($G2651,12,31))))</f>
        <v/>
      </c>
      <c r="M2651" s="21" t="str">
        <f t="shared" si="335"/>
        <v/>
      </c>
      <c r="N2651" s="21" t="str">
        <f t="shared" si="330"/>
        <v/>
      </c>
      <c r="O2651" s="21" t="str">
        <f t="shared" si="331"/>
        <v/>
      </c>
      <c r="P2651" s="21" t="str">
        <f t="shared" si="332"/>
        <v/>
      </c>
      <c r="Q2651" s="21" t="str">
        <f t="shared" si="333"/>
        <v/>
      </c>
      <c r="R2651" s="21" t="str">
        <f t="shared" si="334"/>
        <v/>
      </c>
      <c r="S2651" s="7" t="str">
        <f>IF(ROW()-5&lt;=Kontroll!$B$8,1,"")</f>
        <v/>
      </c>
    </row>
    <row r="2652" spans="1:19" x14ac:dyDescent="0.2">
      <c r="A2652" s="7" t="str">
        <f t="shared" si="328"/>
        <v/>
      </c>
      <c r="B2652" s="7" t="str">
        <f>IF($S2652="","",INT(($A2652-1)/Kontroll!$B$6)+1)</f>
        <v/>
      </c>
      <c r="C2652" s="7" t="str">
        <f>IF($S2652="","",MOD($A2652-1,Kontroll!$B$6)+1)</f>
        <v/>
      </c>
      <c r="D2652" s="15" t="str">
        <f>IF($S2652="","",INDEX(Transjer!$A$6:$A$125,$B2652))</f>
        <v/>
      </c>
      <c r="E2652" s="15" t="str">
        <f>IF($S2652="","",INDEX(Transjer!$B$6:$B$125,$B2652))</f>
        <v/>
      </c>
      <c r="F2652" s="16" t="str">
        <f>IF($S2652="","",INDEX(Transjer!$C$6:$C$125,$B2652))</f>
        <v/>
      </c>
      <c r="G2652" s="17" t="str">
        <f>IF($S2652="","",INDEX(Skjermingsrenter!$A$6:$A$35,$C2652))</f>
        <v/>
      </c>
      <c r="H2652" s="18" t="str">
        <f>IF($S2652="","",INDEX(Transjer!$D$6:$D$125,$B2652))</f>
        <v/>
      </c>
      <c r="I2652" s="18" t="str">
        <f>IF($S2652="","",INDEX(Transjer!$E$6:$E$125,$B2652))</f>
        <v/>
      </c>
      <c r="J2652" s="19" t="str">
        <f>IF($S2652="","",INDEX(Skjermingsrenter!$B$6:$B$35,$C2652))</f>
        <v/>
      </c>
      <c r="K2652" s="20" t="str">
        <f t="shared" si="329"/>
        <v/>
      </c>
      <c r="L2652" s="21" t="str">
        <f>IF($S2652="","",IF($G2652&lt;YEAR($F2652),0,$H2652*SUMIFS(Utbytter!$D$6:$D$1005,Utbytter!$A$6:$A$1005,$E2652,Utbytter!$B$6:$B$1005,"&gt;="&amp;$K2652,Utbytter!$B$6:$B$1005,"&lt;="&amp;DATE($G2652,12,31))))</f>
        <v/>
      </c>
      <c r="M2652" s="21" t="str">
        <f t="shared" si="335"/>
        <v/>
      </c>
      <c r="N2652" s="21" t="str">
        <f t="shared" si="330"/>
        <v/>
      </c>
      <c r="O2652" s="21" t="str">
        <f t="shared" si="331"/>
        <v/>
      </c>
      <c r="P2652" s="21" t="str">
        <f t="shared" si="332"/>
        <v/>
      </c>
      <c r="Q2652" s="21" t="str">
        <f t="shared" si="333"/>
        <v/>
      </c>
      <c r="R2652" s="21" t="str">
        <f t="shared" si="334"/>
        <v/>
      </c>
      <c r="S2652" s="7" t="str">
        <f>IF(ROW()-5&lt;=Kontroll!$B$8,1,"")</f>
        <v/>
      </c>
    </row>
    <row r="2653" spans="1:19" x14ac:dyDescent="0.2">
      <c r="A2653" s="7" t="str">
        <f t="shared" si="328"/>
        <v/>
      </c>
      <c r="B2653" s="7" t="str">
        <f>IF($S2653="","",INT(($A2653-1)/Kontroll!$B$6)+1)</f>
        <v/>
      </c>
      <c r="C2653" s="7" t="str">
        <f>IF($S2653="","",MOD($A2653-1,Kontroll!$B$6)+1)</f>
        <v/>
      </c>
      <c r="D2653" s="15" t="str">
        <f>IF($S2653="","",INDEX(Transjer!$A$6:$A$125,$B2653))</f>
        <v/>
      </c>
      <c r="E2653" s="15" t="str">
        <f>IF($S2653="","",INDEX(Transjer!$B$6:$B$125,$B2653))</f>
        <v/>
      </c>
      <c r="F2653" s="16" t="str">
        <f>IF($S2653="","",INDEX(Transjer!$C$6:$C$125,$B2653))</f>
        <v/>
      </c>
      <c r="G2653" s="17" t="str">
        <f>IF($S2653="","",INDEX(Skjermingsrenter!$A$6:$A$35,$C2653))</f>
        <v/>
      </c>
      <c r="H2653" s="18" t="str">
        <f>IF($S2653="","",INDEX(Transjer!$D$6:$D$125,$B2653))</f>
        <v/>
      </c>
      <c r="I2653" s="18" t="str">
        <f>IF($S2653="","",INDEX(Transjer!$E$6:$E$125,$B2653))</f>
        <v/>
      </c>
      <c r="J2653" s="19" t="str">
        <f>IF($S2653="","",INDEX(Skjermingsrenter!$B$6:$B$35,$C2653))</f>
        <v/>
      </c>
      <c r="K2653" s="20" t="str">
        <f t="shared" si="329"/>
        <v/>
      </c>
      <c r="L2653" s="21" t="str">
        <f>IF($S2653="","",IF($G2653&lt;YEAR($F2653),0,$H2653*SUMIFS(Utbytter!$D$6:$D$1005,Utbytter!$A$6:$A$1005,$E2653,Utbytter!$B$6:$B$1005,"&gt;="&amp;$K2653,Utbytter!$B$6:$B$1005,"&lt;="&amp;DATE($G2653,12,31))))</f>
        <v/>
      </c>
      <c r="M2653" s="21" t="str">
        <f t="shared" si="335"/>
        <v/>
      </c>
      <c r="N2653" s="21" t="str">
        <f t="shared" si="330"/>
        <v/>
      </c>
      <c r="O2653" s="21" t="str">
        <f t="shared" si="331"/>
        <v/>
      </c>
      <c r="P2653" s="21" t="str">
        <f t="shared" si="332"/>
        <v/>
      </c>
      <c r="Q2653" s="21" t="str">
        <f t="shared" si="333"/>
        <v/>
      </c>
      <c r="R2653" s="21" t="str">
        <f t="shared" si="334"/>
        <v/>
      </c>
      <c r="S2653" s="7" t="str">
        <f>IF(ROW()-5&lt;=Kontroll!$B$8,1,"")</f>
        <v/>
      </c>
    </row>
    <row r="2654" spans="1:19" x14ac:dyDescent="0.2">
      <c r="A2654" s="7" t="str">
        <f t="shared" si="328"/>
        <v/>
      </c>
      <c r="B2654" s="7" t="str">
        <f>IF($S2654="","",INT(($A2654-1)/Kontroll!$B$6)+1)</f>
        <v/>
      </c>
      <c r="C2654" s="7" t="str">
        <f>IF($S2654="","",MOD($A2654-1,Kontroll!$B$6)+1)</f>
        <v/>
      </c>
      <c r="D2654" s="15" t="str">
        <f>IF($S2654="","",INDEX(Transjer!$A$6:$A$125,$B2654))</f>
        <v/>
      </c>
      <c r="E2654" s="15" t="str">
        <f>IF($S2654="","",INDEX(Transjer!$B$6:$B$125,$B2654))</f>
        <v/>
      </c>
      <c r="F2654" s="16" t="str">
        <f>IF($S2654="","",INDEX(Transjer!$C$6:$C$125,$B2654))</f>
        <v/>
      </c>
      <c r="G2654" s="17" t="str">
        <f>IF($S2654="","",INDEX(Skjermingsrenter!$A$6:$A$35,$C2654))</f>
        <v/>
      </c>
      <c r="H2654" s="18" t="str">
        <f>IF($S2654="","",INDEX(Transjer!$D$6:$D$125,$B2654))</f>
        <v/>
      </c>
      <c r="I2654" s="18" t="str">
        <f>IF($S2654="","",INDEX(Transjer!$E$6:$E$125,$B2654))</f>
        <v/>
      </c>
      <c r="J2654" s="19" t="str">
        <f>IF($S2654="","",INDEX(Skjermingsrenter!$B$6:$B$35,$C2654))</f>
        <v/>
      </c>
      <c r="K2654" s="20" t="str">
        <f t="shared" si="329"/>
        <v/>
      </c>
      <c r="L2654" s="21" t="str">
        <f>IF($S2654="","",IF($G2654&lt;YEAR($F2654),0,$H2654*SUMIFS(Utbytter!$D$6:$D$1005,Utbytter!$A$6:$A$1005,$E2654,Utbytter!$B$6:$B$1005,"&gt;="&amp;$K2654,Utbytter!$B$6:$B$1005,"&lt;="&amp;DATE($G2654,12,31))))</f>
        <v/>
      </c>
      <c r="M2654" s="21" t="str">
        <f t="shared" si="335"/>
        <v/>
      </c>
      <c r="N2654" s="21" t="str">
        <f t="shared" si="330"/>
        <v/>
      </c>
      <c r="O2654" s="21" t="str">
        <f t="shared" si="331"/>
        <v/>
      </c>
      <c r="P2654" s="21" t="str">
        <f t="shared" si="332"/>
        <v/>
      </c>
      <c r="Q2654" s="21" t="str">
        <f t="shared" si="333"/>
        <v/>
      </c>
      <c r="R2654" s="21" t="str">
        <f t="shared" si="334"/>
        <v/>
      </c>
      <c r="S2654" s="7" t="str">
        <f>IF(ROW()-5&lt;=Kontroll!$B$8,1,"")</f>
        <v/>
      </c>
    </row>
    <row r="2655" spans="1:19" x14ac:dyDescent="0.2">
      <c r="A2655" s="7" t="str">
        <f t="shared" si="328"/>
        <v/>
      </c>
      <c r="B2655" s="7" t="str">
        <f>IF($S2655="","",INT(($A2655-1)/Kontroll!$B$6)+1)</f>
        <v/>
      </c>
      <c r="C2655" s="7" t="str">
        <f>IF($S2655="","",MOD($A2655-1,Kontroll!$B$6)+1)</f>
        <v/>
      </c>
      <c r="D2655" s="15" t="str">
        <f>IF($S2655="","",INDEX(Transjer!$A$6:$A$125,$B2655))</f>
        <v/>
      </c>
      <c r="E2655" s="15" t="str">
        <f>IF($S2655="","",INDEX(Transjer!$B$6:$B$125,$B2655))</f>
        <v/>
      </c>
      <c r="F2655" s="16" t="str">
        <f>IF($S2655="","",INDEX(Transjer!$C$6:$C$125,$B2655))</f>
        <v/>
      </c>
      <c r="G2655" s="17" t="str">
        <f>IF($S2655="","",INDEX(Skjermingsrenter!$A$6:$A$35,$C2655))</f>
        <v/>
      </c>
      <c r="H2655" s="18" t="str">
        <f>IF($S2655="","",INDEX(Transjer!$D$6:$D$125,$B2655))</f>
        <v/>
      </c>
      <c r="I2655" s="18" t="str">
        <f>IF($S2655="","",INDEX(Transjer!$E$6:$E$125,$B2655))</f>
        <v/>
      </c>
      <c r="J2655" s="19" t="str">
        <f>IF($S2655="","",INDEX(Skjermingsrenter!$B$6:$B$35,$C2655))</f>
        <v/>
      </c>
      <c r="K2655" s="20" t="str">
        <f t="shared" si="329"/>
        <v/>
      </c>
      <c r="L2655" s="21" t="str">
        <f>IF($S2655="","",IF($G2655&lt;YEAR($F2655),0,$H2655*SUMIFS(Utbytter!$D$6:$D$1005,Utbytter!$A$6:$A$1005,$E2655,Utbytter!$B$6:$B$1005,"&gt;="&amp;$K2655,Utbytter!$B$6:$B$1005,"&lt;="&amp;DATE($G2655,12,31))))</f>
        <v/>
      </c>
      <c r="M2655" s="21" t="str">
        <f t="shared" si="335"/>
        <v/>
      </c>
      <c r="N2655" s="21" t="str">
        <f t="shared" si="330"/>
        <v/>
      </c>
      <c r="O2655" s="21" t="str">
        <f t="shared" si="331"/>
        <v/>
      </c>
      <c r="P2655" s="21" t="str">
        <f t="shared" si="332"/>
        <v/>
      </c>
      <c r="Q2655" s="21" t="str">
        <f t="shared" si="333"/>
        <v/>
      </c>
      <c r="R2655" s="21" t="str">
        <f t="shared" si="334"/>
        <v/>
      </c>
      <c r="S2655" s="7" t="str">
        <f>IF(ROW()-5&lt;=Kontroll!$B$8,1,"")</f>
        <v/>
      </c>
    </row>
    <row r="2656" spans="1:19" x14ac:dyDescent="0.2">
      <c r="A2656" s="7" t="str">
        <f t="shared" si="328"/>
        <v/>
      </c>
      <c r="B2656" s="7" t="str">
        <f>IF($S2656="","",INT(($A2656-1)/Kontroll!$B$6)+1)</f>
        <v/>
      </c>
      <c r="C2656" s="7" t="str">
        <f>IF($S2656="","",MOD($A2656-1,Kontroll!$B$6)+1)</f>
        <v/>
      </c>
      <c r="D2656" s="15" t="str">
        <f>IF($S2656="","",INDEX(Transjer!$A$6:$A$125,$B2656))</f>
        <v/>
      </c>
      <c r="E2656" s="15" t="str">
        <f>IF($S2656="","",INDEX(Transjer!$B$6:$B$125,$B2656))</f>
        <v/>
      </c>
      <c r="F2656" s="16" t="str">
        <f>IF($S2656="","",INDEX(Transjer!$C$6:$C$125,$B2656))</f>
        <v/>
      </c>
      <c r="G2656" s="17" t="str">
        <f>IF($S2656="","",INDEX(Skjermingsrenter!$A$6:$A$35,$C2656))</f>
        <v/>
      </c>
      <c r="H2656" s="18" t="str">
        <f>IF($S2656="","",INDEX(Transjer!$D$6:$D$125,$B2656))</f>
        <v/>
      </c>
      <c r="I2656" s="18" t="str">
        <f>IF($S2656="","",INDEX(Transjer!$E$6:$E$125,$B2656))</f>
        <v/>
      </c>
      <c r="J2656" s="19" t="str">
        <f>IF($S2656="","",INDEX(Skjermingsrenter!$B$6:$B$35,$C2656))</f>
        <v/>
      </c>
      <c r="K2656" s="20" t="str">
        <f t="shared" si="329"/>
        <v/>
      </c>
      <c r="L2656" s="21" t="str">
        <f>IF($S2656="","",IF($G2656&lt;YEAR($F2656),0,$H2656*SUMIFS(Utbytter!$D$6:$D$1005,Utbytter!$A$6:$A$1005,$E2656,Utbytter!$B$6:$B$1005,"&gt;="&amp;$K2656,Utbytter!$B$6:$B$1005,"&lt;="&amp;DATE($G2656,12,31))))</f>
        <v/>
      </c>
      <c r="M2656" s="21" t="str">
        <f t="shared" si="335"/>
        <v/>
      </c>
      <c r="N2656" s="21" t="str">
        <f t="shared" si="330"/>
        <v/>
      </c>
      <c r="O2656" s="21" t="str">
        <f t="shared" si="331"/>
        <v/>
      </c>
      <c r="P2656" s="21" t="str">
        <f t="shared" si="332"/>
        <v/>
      </c>
      <c r="Q2656" s="21" t="str">
        <f t="shared" si="333"/>
        <v/>
      </c>
      <c r="R2656" s="21" t="str">
        <f t="shared" si="334"/>
        <v/>
      </c>
      <c r="S2656" s="7" t="str">
        <f>IF(ROW()-5&lt;=Kontroll!$B$8,1,"")</f>
        <v/>
      </c>
    </row>
    <row r="2657" spans="1:19" x14ac:dyDescent="0.2">
      <c r="A2657" s="7" t="str">
        <f t="shared" si="328"/>
        <v/>
      </c>
      <c r="B2657" s="7" t="str">
        <f>IF($S2657="","",INT(($A2657-1)/Kontroll!$B$6)+1)</f>
        <v/>
      </c>
      <c r="C2657" s="7" t="str">
        <f>IF($S2657="","",MOD($A2657-1,Kontroll!$B$6)+1)</f>
        <v/>
      </c>
      <c r="D2657" s="15" t="str">
        <f>IF($S2657="","",INDEX(Transjer!$A$6:$A$125,$B2657))</f>
        <v/>
      </c>
      <c r="E2657" s="15" t="str">
        <f>IF($S2657="","",INDEX(Transjer!$B$6:$B$125,$B2657))</f>
        <v/>
      </c>
      <c r="F2657" s="16" t="str">
        <f>IF($S2657="","",INDEX(Transjer!$C$6:$C$125,$B2657))</f>
        <v/>
      </c>
      <c r="G2657" s="17" t="str">
        <f>IF($S2657="","",INDEX(Skjermingsrenter!$A$6:$A$35,$C2657))</f>
        <v/>
      </c>
      <c r="H2657" s="18" t="str">
        <f>IF($S2657="","",INDEX(Transjer!$D$6:$D$125,$B2657))</f>
        <v/>
      </c>
      <c r="I2657" s="18" t="str">
        <f>IF($S2657="","",INDEX(Transjer!$E$6:$E$125,$B2657))</f>
        <v/>
      </c>
      <c r="J2657" s="19" t="str">
        <f>IF($S2657="","",INDEX(Skjermingsrenter!$B$6:$B$35,$C2657))</f>
        <v/>
      </c>
      <c r="K2657" s="20" t="str">
        <f t="shared" si="329"/>
        <v/>
      </c>
      <c r="L2657" s="21" t="str">
        <f>IF($S2657="","",IF($G2657&lt;YEAR($F2657),0,$H2657*SUMIFS(Utbytter!$D$6:$D$1005,Utbytter!$A$6:$A$1005,$E2657,Utbytter!$B$6:$B$1005,"&gt;="&amp;$K2657,Utbytter!$B$6:$B$1005,"&lt;="&amp;DATE($G2657,12,31))))</f>
        <v/>
      </c>
      <c r="M2657" s="21" t="str">
        <f t="shared" si="335"/>
        <v/>
      </c>
      <c r="N2657" s="21" t="str">
        <f t="shared" si="330"/>
        <v/>
      </c>
      <c r="O2657" s="21" t="str">
        <f t="shared" si="331"/>
        <v/>
      </c>
      <c r="P2657" s="21" t="str">
        <f t="shared" si="332"/>
        <v/>
      </c>
      <c r="Q2657" s="21" t="str">
        <f t="shared" si="333"/>
        <v/>
      </c>
      <c r="R2657" s="21" t="str">
        <f t="shared" si="334"/>
        <v/>
      </c>
      <c r="S2657" s="7" t="str">
        <f>IF(ROW()-5&lt;=Kontroll!$B$8,1,"")</f>
        <v/>
      </c>
    </row>
    <row r="2658" spans="1:19" x14ac:dyDescent="0.2">
      <c r="A2658" s="7" t="str">
        <f t="shared" si="328"/>
        <v/>
      </c>
      <c r="B2658" s="7" t="str">
        <f>IF($S2658="","",INT(($A2658-1)/Kontroll!$B$6)+1)</f>
        <v/>
      </c>
      <c r="C2658" s="7" t="str">
        <f>IF($S2658="","",MOD($A2658-1,Kontroll!$B$6)+1)</f>
        <v/>
      </c>
      <c r="D2658" s="15" t="str">
        <f>IF($S2658="","",INDEX(Transjer!$A$6:$A$125,$B2658))</f>
        <v/>
      </c>
      <c r="E2658" s="15" t="str">
        <f>IF($S2658="","",INDEX(Transjer!$B$6:$B$125,$B2658))</f>
        <v/>
      </c>
      <c r="F2658" s="16" t="str">
        <f>IF($S2658="","",INDEX(Transjer!$C$6:$C$125,$B2658))</f>
        <v/>
      </c>
      <c r="G2658" s="17" t="str">
        <f>IF($S2658="","",INDEX(Skjermingsrenter!$A$6:$A$35,$C2658))</f>
        <v/>
      </c>
      <c r="H2658" s="18" t="str">
        <f>IF($S2658="","",INDEX(Transjer!$D$6:$D$125,$B2658))</f>
        <v/>
      </c>
      <c r="I2658" s="18" t="str">
        <f>IF($S2658="","",INDEX(Transjer!$E$6:$E$125,$B2658))</f>
        <v/>
      </c>
      <c r="J2658" s="19" t="str">
        <f>IF($S2658="","",INDEX(Skjermingsrenter!$B$6:$B$35,$C2658))</f>
        <v/>
      </c>
      <c r="K2658" s="20" t="str">
        <f t="shared" si="329"/>
        <v/>
      </c>
      <c r="L2658" s="21" t="str">
        <f>IF($S2658="","",IF($G2658&lt;YEAR($F2658),0,$H2658*SUMIFS(Utbytter!$D$6:$D$1005,Utbytter!$A$6:$A$1005,$E2658,Utbytter!$B$6:$B$1005,"&gt;="&amp;$K2658,Utbytter!$B$6:$B$1005,"&lt;="&amp;DATE($G2658,12,31))))</f>
        <v/>
      </c>
      <c r="M2658" s="21" t="str">
        <f t="shared" si="335"/>
        <v/>
      </c>
      <c r="N2658" s="21" t="str">
        <f t="shared" si="330"/>
        <v/>
      </c>
      <c r="O2658" s="21" t="str">
        <f t="shared" si="331"/>
        <v/>
      </c>
      <c r="P2658" s="21" t="str">
        <f t="shared" si="332"/>
        <v/>
      </c>
      <c r="Q2658" s="21" t="str">
        <f t="shared" si="333"/>
        <v/>
      </c>
      <c r="R2658" s="21" t="str">
        <f t="shared" si="334"/>
        <v/>
      </c>
      <c r="S2658" s="7" t="str">
        <f>IF(ROW()-5&lt;=Kontroll!$B$8,1,"")</f>
        <v/>
      </c>
    </row>
    <row r="2659" spans="1:19" x14ac:dyDescent="0.2">
      <c r="A2659" s="7" t="str">
        <f t="shared" si="328"/>
        <v/>
      </c>
      <c r="B2659" s="7" t="str">
        <f>IF($S2659="","",INT(($A2659-1)/Kontroll!$B$6)+1)</f>
        <v/>
      </c>
      <c r="C2659" s="7" t="str">
        <f>IF($S2659="","",MOD($A2659-1,Kontroll!$B$6)+1)</f>
        <v/>
      </c>
      <c r="D2659" s="15" t="str">
        <f>IF($S2659="","",INDEX(Transjer!$A$6:$A$125,$B2659))</f>
        <v/>
      </c>
      <c r="E2659" s="15" t="str">
        <f>IF($S2659="","",INDEX(Transjer!$B$6:$B$125,$B2659))</f>
        <v/>
      </c>
      <c r="F2659" s="16" t="str">
        <f>IF($S2659="","",INDEX(Transjer!$C$6:$C$125,$B2659))</f>
        <v/>
      </c>
      <c r="G2659" s="17" t="str">
        <f>IF($S2659="","",INDEX(Skjermingsrenter!$A$6:$A$35,$C2659))</f>
        <v/>
      </c>
      <c r="H2659" s="18" t="str">
        <f>IF($S2659="","",INDEX(Transjer!$D$6:$D$125,$B2659))</f>
        <v/>
      </c>
      <c r="I2659" s="18" t="str">
        <f>IF($S2659="","",INDEX(Transjer!$E$6:$E$125,$B2659))</f>
        <v/>
      </c>
      <c r="J2659" s="19" t="str">
        <f>IF($S2659="","",INDEX(Skjermingsrenter!$B$6:$B$35,$C2659))</f>
        <v/>
      </c>
      <c r="K2659" s="20" t="str">
        <f t="shared" si="329"/>
        <v/>
      </c>
      <c r="L2659" s="21" t="str">
        <f>IF($S2659="","",IF($G2659&lt;YEAR($F2659),0,$H2659*SUMIFS(Utbytter!$D$6:$D$1005,Utbytter!$A$6:$A$1005,$E2659,Utbytter!$B$6:$B$1005,"&gt;="&amp;$K2659,Utbytter!$B$6:$B$1005,"&lt;="&amp;DATE($G2659,12,31))))</f>
        <v/>
      </c>
      <c r="M2659" s="21" t="str">
        <f t="shared" si="335"/>
        <v/>
      </c>
      <c r="N2659" s="21" t="str">
        <f t="shared" si="330"/>
        <v/>
      </c>
      <c r="O2659" s="21" t="str">
        <f t="shared" si="331"/>
        <v/>
      </c>
      <c r="P2659" s="21" t="str">
        <f t="shared" si="332"/>
        <v/>
      </c>
      <c r="Q2659" s="21" t="str">
        <f t="shared" si="333"/>
        <v/>
      </c>
      <c r="R2659" s="21" t="str">
        <f t="shared" si="334"/>
        <v/>
      </c>
      <c r="S2659" s="7" t="str">
        <f>IF(ROW()-5&lt;=Kontroll!$B$8,1,"")</f>
        <v/>
      </c>
    </row>
    <row r="2660" spans="1:19" x14ac:dyDescent="0.2">
      <c r="A2660" s="7" t="str">
        <f t="shared" si="328"/>
        <v/>
      </c>
      <c r="B2660" s="7" t="str">
        <f>IF($S2660="","",INT(($A2660-1)/Kontroll!$B$6)+1)</f>
        <v/>
      </c>
      <c r="C2660" s="7" t="str">
        <f>IF($S2660="","",MOD($A2660-1,Kontroll!$B$6)+1)</f>
        <v/>
      </c>
      <c r="D2660" s="15" t="str">
        <f>IF($S2660="","",INDEX(Transjer!$A$6:$A$125,$B2660))</f>
        <v/>
      </c>
      <c r="E2660" s="15" t="str">
        <f>IF($S2660="","",INDEX(Transjer!$B$6:$B$125,$B2660))</f>
        <v/>
      </c>
      <c r="F2660" s="16" t="str">
        <f>IF($S2660="","",INDEX(Transjer!$C$6:$C$125,$B2660))</f>
        <v/>
      </c>
      <c r="G2660" s="17" t="str">
        <f>IF($S2660="","",INDEX(Skjermingsrenter!$A$6:$A$35,$C2660))</f>
        <v/>
      </c>
      <c r="H2660" s="18" t="str">
        <f>IF($S2660="","",INDEX(Transjer!$D$6:$D$125,$B2660))</f>
        <v/>
      </c>
      <c r="I2660" s="18" t="str">
        <f>IF($S2660="","",INDEX(Transjer!$E$6:$E$125,$B2660))</f>
        <v/>
      </c>
      <c r="J2660" s="19" t="str">
        <f>IF($S2660="","",INDEX(Skjermingsrenter!$B$6:$B$35,$C2660))</f>
        <v/>
      </c>
      <c r="K2660" s="20" t="str">
        <f t="shared" si="329"/>
        <v/>
      </c>
      <c r="L2660" s="21" t="str">
        <f>IF($S2660="","",IF($G2660&lt;YEAR($F2660),0,$H2660*SUMIFS(Utbytter!$D$6:$D$1005,Utbytter!$A$6:$A$1005,$E2660,Utbytter!$B$6:$B$1005,"&gt;="&amp;$K2660,Utbytter!$B$6:$B$1005,"&lt;="&amp;DATE($G2660,12,31))))</f>
        <v/>
      </c>
      <c r="M2660" s="21" t="str">
        <f t="shared" si="335"/>
        <v/>
      </c>
      <c r="N2660" s="21" t="str">
        <f t="shared" si="330"/>
        <v/>
      </c>
      <c r="O2660" s="21" t="str">
        <f t="shared" si="331"/>
        <v/>
      </c>
      <c r="P2660" s="21" t="str">
        <f t="shared" si="332"/>
        <v/>
      </c>
      <c r="Q2660" s="21" t="str">
        <f t="shared" si="333"/>
        <v/>
      </c>
      <c r="R2660" s="21" t="str">
        <f t="shared" si="334"/>
        <v/>
      </c>
      <c r="S2660" s="7" t="str">
        <f>IF(ROW()-5&lt;=Kontroll!$B$8,1,"")</f>
        <v/>
      </c>
    </row>
    <row r="2661" spans="1:19" x14ac:dyDescent="0.2">
      <c r="A2661" s="7" t="str">
        <f t="shared" si="328"/>
        <v/>
      </c>
      <c r="B2661" s="7" t="str">
        <f>IF($S2661="","",INT(($A2661-1)/Kontroll!$B$6)+1)</f>
        <v/>
      </c>
      <c r="C2661" s="7" t="str">
        <f>IF($S2661="","",MOD($A2661-1,Kontroll!$B$6)+1)</f>
        <v/>
      </c>
      <c r="D2661" s="15" t="str">
        <f>IF($S2661="","",INDEX(Transjer!$A$6:$A$125,$B2661))</f>
        <v/>
      </c>
      <c r="E2661" s="15" t="str">
        <f>IF($S2661="","",INDEX(Transjer!$B$6:$B$125,$B2661))</f>
        <v/>
      </c>
      <c r="F2661" s="16" t="str">
        <f>IF($S2661="","",INDEX(Transjer!$C$6:$C$125,$B2661))</f>
        <v/>
      </c>
      <c r="G2661" s="17" t="str">
        <f>IF($S2661="","",INDEX(Skjermingsrenter!$A$6:$A$35,$C2661))</f>
        <v/>
      </c>
      <c r="H2661" s="18" t="str">
        <f>IF($S2661="","",INDEX(Transjer!$D$6:$D$125,$B2661))</f>
        <v/>
      </c>
      <c r="I2661" s="18" t="str">
        <f>IF($S2661="","",INDEX(Transjer!$E$6:$E$125,$B2661))</f>
        <v/>
      </c>
      <c r="J2661" s="19" t="str">
        <f>IF($S2661="","",INDEX(Skjermingsrenter!$B$6:$B$35,$C2661))</f>
        <v/>
      </c>
      <c r="K2661" s="20" t="str">
        <f t="shared" si="329"/>
        <v/>
      </c>
      <c r="L2661" s="21" t="str">
        <f>IF($S2661="","",IF($G2661&lt;YEAR($F2661),0,$H2661*SUMIFS(Utbytter!$D$6:$D$1005,Utbytter!$A$6:$A$1005,$E2661,Utbytter!$B$6:$B$1005,"&gt;="&amp;$K2661,Utbytter!$B$6:$B$1005,"&lt;="&amp;DATE($G2661,12,31))))</f>
        <v/>
      </c>
      <c r="M2661" s="21" t="str">
        <f t="shared" si="335"/>
        <v/>
      </c>
      <c r="N2661" s="21" t="str">
        <f t="shared" si="330"/>
        <v/>
      </c>
      <c r="O2661" s="21" t="str">
        <f t="shared" si="331"/>
        <v/>
      </c>
      <c r="P2661" s="21" t="str">
        <f t="shared" si="332"/>
        <v/>
      </c>
      <c r="Q2661" s="21" t="str">
        <f t="shared" si="333"/>
        <v/>
      </c>
      <c r="R2661" s="21" t="str">
        <f t="shared" si="334"/>
        <v/>
      </c>
      <c r="S2661" s="7" t="str">
        <f>IF(ROW()-5&lt;=Kontroll!$B$8,1,"")</f>
        <v/>
      </c>
    </row>
    <row r="2662" spans="1:19" x14ac:dyDescent="0.2">
      <c r="A2662" s="7" t="str">
        <f t="shared" si="328"/>
        <v/>
      </c>
      <c r="B2662" s="7" t="str">
        <f>IF($S2662="","",INT(($A2662-1)/Kontroll!$B$6)+1)</f>
        <v/>
      </c>
      <c r="C2662" s="7" t="str">
        <f>IF($S2662="","",MOD($A2662-1,Kontroll!$B$6)+1)</f>
        <v/>
      </c>
      <c r="D2662" s="15" t="str">
        <f>IF($S2662="","",INDEX(Transjer!$A$6:$A$125,$B2662))</f>
        <v/>
      </c>
      <c r="E2662" s="15" t="str">
        <f>IF($S2662="","",INDEX(Transjer!$B$6:$B$125,$B2662))</f>
        <v/>
      </c>
      <c r="F2662" s="16" t="str">
        <f>IF($S2662="","",INDEX(Transjer!$C$6:$C$125,$B2662))</f>
        <v/>
      </c>
      <c r="G2662" s="17" t="str">
        <f>IF($S2662="","",INDEX(Skjermingsrenter!$A$6:$A$35,$C2662))</f>
        <v/>
      </c>
      <c r="H2662" s="18" t="str">
        <f>IF($S2662="","",INDEX(Transjer!$D$6:$D$125,$B2662))</f>
        <v/>
      </c>
      <c r="I2662" s="18" t="str">
        <f>IF($S2662="","",INDEX(Transjer!$E$6:$E$125,$B2662))</f>
        <v/>
      </c>
      <c r="J2662" s="19" t="str">
        <f>IF($S2662="","",INDEX(Skjermingsrenter!$B$6:$B$35,$C2662))</f>
        <v/>
      </c>
      <c r="K2662" s="20" t="str">
        <f t="shared" si="329"/>
        <v/>
      </c>
      <c r="L2662" s="21" t="str">
        <f>IF($S2662="","",IF($G2662&lt;YEAR($F2662),0,$H2662*SUMIFS(Utbytter!$D$6:$D$1005,Utbytter!$A$6:$A$1005,$E2662,Utbytter!$B$6:$B$1005,"&gt;="&amp;$K2662,Utbytter!$B$6:$B$1005,"&lt;="&amp;DATE($G2662,12,31))))</f>
        <v/>
      </c>
      <c r="M2662" s="21" t="str">
        <f t="shared" si="335"/>
        <v/>
      </c>
      <c r="N2662" s="21" t="str">
        <f t="shared" si="330"/>
        <v/>
      </c>
      <c r="O2662" s="21" t="str">
        <f t="shared" si="331"/>
        <v/>
      </c>
      <c r="P2662" s="21" t="str">
        <f t="shared" si="332"/>
        <v/>
      </c>
      <c r="Q2662" s="21" t="str">
        <f t="shared" si="333"/>
        <v/>
      </c>
      <c r="R2662" s="21" t="str">
        <f t="shared" si="334"/>
        <v/>
      </c>
      <c r="S2662" s="7" t="str">
        <f>IF(ROW()-5&lt;=Kontroll!$B$8,1,"")</f>
        <v/>
      </c>
    </row>
    <row r="2663" spans="1:19" x14ac:dyDescent="0.2">
      <c r="A2663" s="7" t="str">
        <f t="shared" si="328"/>
        <v/>
      </c>
      <c r="B2663" s="7" t="str">
        <f>IF($S2663="","",INT(($A2663-1)/Kontroll!$B$6)+1)</f>
        <v/>
      </c>
      <c r="C2663" s="7" t="str">
        <f>IF($S2663="","",MOD($A2663-1,Kontroll!$B$6)+1)</f>
        <v/>
      </c>
      <c r="D2663" s="15" t="str">
        <f>IF($S2663="","",INDEX(Transjer!$A$6:$A$125,$B2663))</f>
        <v/>
      </c>
      <c r="E2663" s="15" t="str">
        <f>IF($S2663="","",INDEX(Transjer!$B$6:$B$125,$B2663))</f>
        <v/>
      </c>
      <c r="F2663" s="16" t="str">
        <f>IF($S2663="","",INDEX(Transjer!$C$6:$C$125,$B2663))</f>
        <v/>
      </c>
      <c r="G2663" s="17" t="str">
        <f>IF($S2663="","",INDEX(Skjermingsrenter!$A$6:$A$35,$C2663))</f>
        <v/>
      </c>
      <c r="H2663" s="18" t="str">
        <f>IF($S2663="","",INDEX(Transjer!$D$6:$D$125,$B2663))</f>
        <v/>
      </c>
      <c r="I2663" s="18" t="str">
        <f>IF($S2663="","",INDEX(Transjer!$E$6:$E$125,$B2663))</f>
        <v/>
      </c>
      <c r="J2663" s="19" t="str">
        <f>IF($S2663="","",INDEX(Skjermingsrenter!$B$6:$B$35,$C2663))</f>
        <v/>
      </c>
      <c r="K2663" s="20" t="str">
        <f t="shared" si="329"/>
        <v/>
      </c>
      <c r="L2663" s="21" t="str">
        <f>IF($S2663="","",IF($G2663&lt;YEAR($F2663),0,$H2663*SUMIFS(Utbytter!$D$6:$D$1005,Utbytter!$A$6:$A$1005,$E2663,Utbytter!$B$6:$B$1005,"&gt;="&amp;$K2663,Utbytter!$B$6:$B$1005,"&lt;="&amp;DATE($G2663,12,31))))</f>
        <v/>
      </c>
      <c r="M2663" s="21" t="str">
        <f t="shared" si="335"/>
        <v/>
      </c>
      <c r="N2663" s="21" t="str">
        <f t="shared" si="330"/>
        <v/>
      </c>
      <c r="O2663" s="21" t="str">
        <f t="shared" si="331"/>
        <v/>
      </c>
      <c r="P2663" s="21" t="str">
        <f t="shared" si="332"/>
        <v/>
      </c>
      <c r="Q2663" s="21" t="str">
        <f t="shared" si="333"/>
        <v/>
      </c>
      <c r="R2663" s="21" t="str">
        <f t="shared" si="334"/>
        <v/>
      </c>
      <c r="S2663" s="7" t="str">
        <f>IF(ROW()-5&lt;=Kontroll!$B$8,1,"")</f>
        <v/>
      </c>
    </row>
    <row r="2664" spans="1:19" x14ac:dyDescent="0.2">
      <c r="A2664" s="7" t="str">
        <f t="shared" si="328"/>
        <v/>
      </c>
      <c r="B2664" s="7" t="str">
        <f>IF($S2664="","",INT(($A2664-1)/Kontroll!$B$6)+1)</f>
        <v/>
      </c>
      <c r="C2664" s="7" t="str">
        <f>IF($S2664="","",MOD($A2664-1,Kontroll!$B$6)+1)</f>
        <v/>
      </c>
      <c r="D2664" s="15" t="str">
        <f>IF($S2664="","",INDEX(Transjer!$A$6:$A$125,$B2664))</f>
        <v/>
      </c>
      <c r="E2664" s="15" t="str">
        <f>IF($S2664="","",INDEX(Transjer!$B$6:$B$125,$B2664))</f>
        <v/>
      </c>
      <c r="F2664" s="16" t="str">
        <f>IF($S2664="","",INDEX(Transjer!$C$6:$C$125,$B2664))</f>
        <v/>
      </c>
      <c r="G2664" s="17" t="str">
        <f>IF($S2664="","",INDEX(Skjermingsrenter!$A$6:$A$35,$C2664))</f>
        <v/>
      </c>
      <c r="H2664" s="18" t="str">
        <f>IF($S2664="","",INDEX(Transjer!$D$6:$D$125,$B2664))</f>
        <v/>
      </c>
      <c r="I2664" s="18" t="str">
        <f>IF($S2664="","",INDEX(Transjer!$E$6:$E$125,$B2664))</f>
        <v/>
      </c>
      <c r="J2664" s="19" t="str">
        <f>IF($S2664="","",INDEX(Skjermingsrenter!$B$6:$B$35,$C2664))</f>
        <v/>
      </c>
      <c r="K2664" s="20" t="str">
        <f t="shared" si="329"/>
        <v/>
      </c>
      <c r="L2664" s="21" t="str">
        <f>IF($S2664="","",IF($G2664&lt;YEAR($F2664),0,$H2664*SUMIFS(Utbytter!$D$6:$D$1005,Utbytter!$A$6:$A$1005,$E2664,Utbytter!$B$6:$B$1005,"&gt;="&amp;$K2664,Utbytter!$B$6:$B$1005,"&lt;="&amp;DATE($G2664,12,31))))</f>
        <v/>
      </c>
      <c r="M2664" s="21" t="str">
        <f t="shared" si="335"/>
        <v/>
      </c>
      <c r="N2664" s="21" t="str">
        <f t="shared" si="330"/>
        <v/>
      </c>
      <c r="O2664" s="21" t="str">
        <f t="shared" si="331"/>
        <v/>
      </c>
      <c r="P2664" s="21" t="str">
        <f t="shared" si="332"/>
        <v/>
      </c>
      <c r="Q2664" s="21" t="str">
        <f t="shared" si="333"/>
        <v/>
      </c>
      <c r="R2664" s="21" t="str">
        <f t="shared" si="334"/>
        <v/>
      </c>
      <c r="S2664" s="7" t="str">
        <f>IF(ROW()-5&lt;=Kontroll!$B$8,1,"")</f>
        <v/>
      </c>
    </row>
    <row r="2665" spans="1:19" x14ac:dyDescent="0.2">
      <c r="A2665" s="7" t="str">
        <f t="shared" si="328"/>
        <v/>
      </c>
      <c r="B2665" s="7" t="str">
        <f>IF($S2665="","",INT(($A2665-1)/Kontroll!$B$6)+1)</f>
        <v/>
      </c>
      <c r="C2665" s="7" t="str">
        <f>IF($S2665="","",MOD($A2665-1,Kontroll!$B$6)+1)</f>
        <v/>
      </c>
      <c r="D2665" s="15" t="str">
        <f>IF($S2665="","",INDEX(Transjer!$A$6:$A$125,$B2665))</f>
        <v/>
      </c>
      <c r="E2665" s="15" t="str">
        <f>IF($S2665="","",INDEX(Transjer!$B$6:$B$125,$B2665))</f>
        <v/>
      </c>
      <c r="F2665" s="16" t="str">
        <f>IF($S2665="","",INDEX(Transjer!$C$6:$C$125,$B2665))</f>
        <v/>
      </c>
      <c r="G2665" s="17" t="str">
        <f>IF($S2665="","",INDEX(Skjermingsrenter!$A$6:$A$35,$C2665))</f>
        <v/>
      </c>
      <c r="H2665" s="18" t="str">
        <f>IF($S2665="","",INDEX(Transjer!$D$6:$D$125,$B2665))</f>
        <v/>
      </c>
      <c r="I2665" s="18" t="str">
        <f>IF($S2665="","",INDEX(Transjer!$E$6:$E$125,$B2665))</f>
        <v/>
      </c>
      <c r="J2665" s="19" t="str">
        <f>IF($S2665="","",INDEX(Skjermingsrenter!$B$6:$B$35,$C2665))</f>
        <v/>
      </c>
      <c r="K2665" s="20" t="str">
        <f t="shared" si="329"/>
        <v/>
      </c>
      <c r="L2665" s="21" t="str">
        <f>IF($S2665="","",IF($G2665&lt;YEAR($F2665),0,$H2665*SUMIFS(Utbytter!$D$6:$D$1005,Utbytter!$A$6:$A$1005,$E2665,Utbytter!$B$6:$B$1005,"&gt;="&amp;$K2665,Utbytter!$B$6:$B$1005,"&lt;="&amp;DATE($G2665,12,31))))</f>
        <v/>
      </c>
      <c r="M2665" s="21" t="str">
        <f t="shared" si="335"/>
        <v/>
      </c>
      <c r="N2665" s="21" t="str">
        <f t="shared" si="330"/>
        <v/>
      </c>
      <c r="O2665" s="21" t="str">
        <f t="shared" si="331"/>
        <v/>
      </c>
      <c r="P2665" s="21" t="str">
        <f t="shared" si="332"/>
        <v/>
      </c>
      <c r="Q2665" s="21" t="str">
        <f t="shared" si="333"/>
        <v/>
      </c>
      <c r="R2665" s="21" t="str">
        <f t="shared" si="334"/>
        <v/>
      </c>
      <c r="S2665" s="7" t="str">
        <f>IF(ROW()-5&lt;=Kontroll!$B$8,1,"")</f>
        <v/>
      </c>
    </row>
    <row r="2666" spans="1:19" x14ac:dyDescent="0.2">
      <c r="A2666" s="7" t="str">
        <f t="shared" si="328"/>
        <v/>
      </c>
      <c r="B2666" s="7" t="str">
        <f>IF($S2666="","",INT(($A2666-1)/Kontroll!$B$6)+1)</f>
        <v/>
      </c>
      <c r="C2666" s="7" t="str">
        <f>IF($S2666="","",MOD($A2666-1,Kontroll!$B$6)+1)</f>
        <v/>
      </c>
      <c r="D2666" s="15" t="str">
        <f>IF($S2666="","",INDEX(Transjer!$A$6:$A$125,$B2666))</f>
        <v/>
      </c>
      <c r="E2666" s="15" t="str">
        <f>IF($S2666="","",INDEX(Transjer!$B$6:$B$125,$B2666))</f>
        <v/>
      </c>
      <c r="F2666" s="16" t="str">
        <f>IF($S2666="","",INDEX(Transjer!$C$6:$C$125,$B2666))</f>
        <v/>
      </c>
      <c r="G2666" s="17" t="str">
        <f>IF($S2666="","",INDEX(Skjermingsrenter!$A$6:$A$35,$C2666))</f>
        <v/>
      </c>
      <c r="H2666" s="18" t="str">
        <f>IF($S2666="","",INDEX(Transjer!$D$6:$D$125,$B2666))</f>
        <v/>
      </c>
      <c r="I2666" s="18" t="str">
        <f>IF($S2666="","",INDEX(Transjer!$E$6:$E$125,$B2666))</f>
        <v/>
      </c>
      <c r="J2666" s="19" t="str">
        <f>IF($S2666="","",INDEX(Skjermingsrenter!$B$6:$B$35,$C2666))</f>
        <v/>
      </c>
      <c r="K2666" s="20" t="str">
        <f t="shared" si="329"/>
        <v/>
      </c>
      <c r="L2666" s="21" t="str">
        <f>IF($S2666="","",IF($G2666&lt;YEAR($F2666),0,$H2666*SUMIFS(Utbytter!$D$6:$D$1005,Utbytter!$A$6:$A$1005,$E2666,Utbytter!$B$6:$B$1005,"&gt;="&amp;$K2666,Utbytter!$B$6:$B$1005,"&lt;="&amp;DATE($G2666,12,31))))</f>
        <v/>
      </c>
      <c r="M2666" s="21" t="str">
        <f t="shared" si="335"/>
        <v/>
      </c>
      <c r="N2666" s="21" t="str">
        <f t="shared" si="330"/>
        <v/>
      </c>
      <c r="O2666" s="21" t="str">
        <f t="shared" si="331"/>
        <v/>
      </c>
      <c r="P2666" s="21" t="str">
        <f t="shared" si="332"/>
        <v/>
      </c>
      <c r="Q2666" s="21" t="str">
        <f t="shared" si="333"/>
        <v/>
      </c>
      <c r="R2666" s="21" t="str">
        <f t="shared" si="334"/>
        <v/>
      </c>
      <c r="S2666" s="7" t="str">
        <f>IF(ROW()-5&lt;=Kontroll!$B$8,1,"")</f>
        <v/>
      </c>
    </row>
    <row r="2667" spans="1:19" x14ac:dyDescent="0.2">
      <c r="A2667" s="7" t="str">
        <f t="shared" si="328"/>
        <v/>
      </c>
      <c r="B2667" s="7" t="str">
        <f>IF($S2667="","",INT(($A2667-1)/Kontroll!$B$6)+1)</f>
        <v/>
      </c>
      <c r="C2667" s="7" t="str">
        <f>IF($S2667="","",MOD($A2667-1,Kontroll!$B$6)+1)</f>
        <v/>
      </c>
      <c r="D2667" s="15" t="str">
        <f>IF($S2667="","",INDEX(Transjer!$A$6:$A$125,$B2667))</f>
        <v/>
      </c>
      <c r="E2667" s="15" t="str">
        <f>IF($S2667="","",INDEX(Transjer!$B$6:$B$125,$B2667))</f>
        <v/>
      </c>
      <c r="F2667" s="16" t="str">
        <f>IF($S2667="","",INDEX(Transjer!$C$6:$C$125,$B2667))</f>
        <v/>
      </c>
      <c r="G2667" s="17" t="str">
        <f>IF($S2667="","",INDEX(Skjermingsrenter!$A$6:$A$35,$C2667))</f>
        <v/>
      </c>
      <c r="H2667" s="18" t="str">
        <f>IF($S2667="","",INDEX(Transjer!$D$6:$D$125,$B2667))</f>
        <v/>
      </c>
      <c r="I2667" s="18" t="str">
        <f>IF($S2667="","",INDEX(Transjer!$E$6:$E$125,$B2667))</f>
        <v/>
      </c>
      <c r="J2667" s="19" t="str">
        <f>IF($S2667="","",INDEX(Skjermingsrenter!$B$6:$B$35,$C2667))</f>
        <v/>
      </c>
      <c r="K2667" s="20" t="str">
        <f t="shared" si="329"/>
        <v/>
      </c>
      <c r="L2667" s="21" t="str">
        <f>IF($S2667="","",IF($G2667&lt;YEAR($F2667),0,$H2667*SUMIFS(Utbytter!$D$6:$D$1005,Utbytter!$A$6:$A$1005,$E2667,Utbytter!$B$6:$B$1005,"&gt;="&amp;$K2667,Utbytter!$B$6:$B$1005,"&lt;="&amp;DATE($G2667,12,31))))</f>
        <v/>
      </c>
      <c r="M2667" s="21" t="str">
        <f t="shared" si="335"/>
        <v/>
      </c>
      <c r="N2667" s="21" t="str">
        <f t="shared" si="330"/>
        <v/>
      </c>
      <c r="O2667" s="21" t="str">
        <f t="shared" si="331"/>
        <v/>
      </c>
      <c r="P2667" s="21" t="str">
        <f t="shared" si="332"/>
        <v/>
      </c>
      <c r="Q2667" s="21" t="str">
        <f t="shared" si="333"/>
        <v/>
      </c>
      <c r="R2667" s="21" t="str">
        <f t="shared" si="334"/>
        <v/>
      </c>
      <c r="S2667" s="7" t="str">
        <f>IF(ROW()-5&lt;=Kontroll!$B$8,1,"")</f>
        <v/>
      </c>
    </row>
    <row r="2668" spans="1:19" x14ac:dyDescent="0.2">
      <c r="A2668" s="7" t="str">
        <f t="shared" si="328"/>
        <v/>
      </c>
      <c r="B2668" s="7" t="str">
        <f>IF($S2668="","",INT(($A2668-1)/Kontroll!$B$6)+1)</f>
        <v/>
      </c>
      <c r="C2668" s="7" t="str">
        <f>IF($S2668="","",MOD($A2668-1,Kontroll!$B$6)+1)</f>
        <v/>
      </c>
      <c r="D2668" s="15" t="str">
        <f>IF($S2668="","",INDEX(Transjer!$A$6:$A$125,$B2668))</f>
        <v/>
      </c>
      <c r="E2668" s="15" t="str">
        <f>IF($S2668="","",INDEX(Transjer!$B$6:$B$125,$B2668))</f>
        <v/>
      </c>
      <c r="F2668" s="16" t="str">
        <f>IF($S2668="","",INDEX(Transjer!$C$6:$C$125,$B2668))</f>
        <v/>
      </c>
      <c r="G2668" s="17" t="str">
        <f>IF($S2668="","",INDEX(Skjermingsrenter!$A$6:$A$35,$C2668))</f>
        <v/>
      </c>
      <c r="H2668" s="18" t="str">
        <f>IF($S2668="","",INDEX(Transjer!$D$6:$D$125,$B2668))</f>
        <v/>
      </c>
      <c r="I2668" s="18" t="str">
        <f>IF($S2668="","",INDEX(Transjer!$E$6:$E$125,$B2668))</f>
        <v/>
      </c>
      <c r="J2668" s="19" t="str">
        <f>IF($S2668="","",INDEX(Skjermingsrenter!$B$6:$B$35,$C2668))</f>
        <v/>
      </c>
      <c r="K2668" s="20" t="str">
        <f t="shared" si="329"/>
        <v/>
      </c>
      <c r="L2668" s="21" t="str">
        <f>IF($S2668="","",IF($G2668&lt;YEAR($F2668),0,$H2668*SUMIFS(Utbytter!$D$6:$D$1005,Utbytter!$A$6:$A$1005,$E2668,Utbytter!$B$6:$B$1005,"&gt;="&amp;$K2668,Utbytter!$B$6:$B$1005,"&lt;="&amp;DATE($G2668,12,31))))</f>
        <v/>
      </c>
      <c r="M2668" s="21" t="str">
        <f t="shared" si="335"/>
        <v/>
      </c>
      <c r="N2668" s="21" t="str">
        <f t="shared" si="330"/>
        <v/>
      </c>
      <c r="O2668" s="21" t="str">
        <f t="shared" si="331"/>
        <v/>
      </c>
      <c r="P2668" s="21" t="str">
        <f t="shared" si="332"/>
        <v/>
      </c>
      <c r="Q2668" s="21" t="str">
        <f t="shared" si="333"/>
        <v/>
      </c>
      <c r="R2668" s="21" t="str">
        <f t="shared" si="334"/>
        <v/>
      </c>
      <c r="S2668" s="7" t="str">
        <f>IF(ROW()-5&lt;=Kontroll!$B$8,1,"")</f>
        <v/>
      </c>
    </row>
    <row r="2669" spans="1:19" x14ac:dyDescent="0.2">
      <c r="A2669" s="7" t="str">
        <f t="shared" si="328"/>
        <v/>
      </c>
      <c r="B2669" s="7" t="str">
        <f>IF($S2669="","",INT(($A2669-1)/Kontroll!$B$6)+1)</f>
        <v/>
      </c>
      <c r="C2669" s="7" t="str">
        <f>IF($S2669="","",MOD($A2669-1,Kontroll!$B$6)+1)</f>
        <v/>
      </c>
      <c r="D2669" s="15" t="str">
        <f>IF($S2669="","",INDEX(Transjer!$A$6:$A$125,$B2669))</f>
        <v/>
      </c>
      <c r="E2669" s="15" t="str">
        <f>IF($S2669="","",INDEX(Transjer!$B$6:$B$125,$B2669))</f>
        <v/>
      </c>
      <c r="F2669" s="16" t="str">
        <f>IF($S2669="","",INDEX(Transjer!$C$6:$C$125,$B2669))</f>
        <v/>
      </c>
      <c r="G2669" s="17" t="str">
        <f>IF($S2669="","",INDEX(Skjermingsrenter!$A$6:$A$35,$C2669))</f>
        <v/>
      </c>
      <c r="H2669" s="18" t="str">
        <f>IF($S2669="","",INDEX(Transjer!$D$6:$D$125,$B2669))</f>
        <v/>
      </c>
      <c r="I2669" s="18" t="str">
        <f>IF($S2669="","",INDEX(Transjer!$E$6:$E$125,$B2669))</f>
        <v/>
      </c>
      <c r="J2669" s="19" t="str">
        <f>IF($S2669="","",INDEX(Skjermingsrenter!$B$6:$B$35,$C2669))</f>
        <v/>
      </c>
      <c r="K2669" s="20" t="str">
        <f t="shared" si="329"/>
        <v/>
      </c>
      <c r="L2669" s="21" t="str">
        <f>IF($S2669="","",IF($G2669&lt;YEAR($F2669),0,$H2669*SUMIFS(Utbytter!$D$6:$D$1005,Utbytter!$A$6:$A$1005,$E2669,Utbytter!$B$6:$B$1005,"&gt;="&amp;$K2669,Utbytter!$B$6:$B$1005,"&lt;="&amp;DATE($G2669,12,31))))</f>
        <v/>
      </c>
      <c r="M2669" s="21" t="str">
        <f t="shared" si="335"/>
        <v/>
      </c>
      <c r="N2669" s="21" t="str">
        <f t="shared" si="330"/>
        <v/>
      </c>
      <c r="O2669" s="21" t="str">
        <f t="shared" si="331"/>
        <v/>
      </c>
      <c r="P2669" s="21" t="str">
        <f t="shared" si="332"/>
        <v/>
      </c>
      <c r="Q2669" s="21" t="str">
        <f t="shared" si="333"/>
        <v/>
      </c>
      <c r="R2669" s="21" t="str">
        <f t="shared" si="334"/>
        <v/>
      </c>
      <c r="S2669" s="7" t="str">
        <f>IF(ROW()-5&lt;=Kontroll!$B$8,1,"")</f>
        <v/>
      </c>
    </row>
    <row r="2670" spans="1:19" x14ac:dyDescent="0.2">
      <c r="A2670" s="7" t="str">
        <f t="shared" si="328"/>
        <v/>
      </c>
      <c r="B2670" s="7" t="str">
        <f>IF($S2670="","",INT(($A2670-1)/Kontroll!$B$6)+1)</f>
        <v/>
      </c>
      <c r="C2670" s="7" t="str">
        <f>IF($S2670="","",MOD($A2670-1,Kontroll!$B$6)+1)</f>
        <v/>
      </c>
      <c r="D2670" s="15" t="str">
        <f>IF($S2670="","",INDEX(Transjer!$A$6:$A$125,$B2670))</f>
        <v/>
      </c>
      <c r="E2670" s="15" t="str">
        <f>IF($S2670="","",INDEX(Transjer!$B$6:$B$125,$B2670))</f>
        <v/>
      </c>
      <c r="F2670" s="16" t="str">
        <f>IF($S2670="","",INDEX(Transjer!$C$6:$C$125,$B2670))</f>
        <v/>
      </c>
      <c r="G2670" s="17" t="str">
        <f>IF($S2670="","",INDEX(Skjermingsrenter!$A$6:$A$35,$C2670))</f>
        <v/>
      </c>
      <c r="H2670" s="18" t="str">
        <f>IF($S2670="","",INDEX(Transjer!$D$6:$D$125,$B2670))</f>
        <v/>
      </c>
      <c r="I2670" s="18" t="str">
        <f>IF($S2670="","",INDEX(Transjer!$E$6:$E$125,$B2670))</f>
        <v/>
      </c>
      <c r="J2670" s="19" t="str">
        <f>IF($S2670="","",INDEX(Skjermingsrenter!$B$6:$B$35,$C2670))</f>
        <v/>
      </c>
      <c r="K2670" s="20" t="str">
        <f t="shared" si="329"/>
        <v/>
      </c>
      <c r="L2670" s="21" t="str">
        <f>IF($S2670="","",IF($G2670&lt;YEAR($F2670),0,$H2670*SUMIFS(Utbytter!$D$6:$D$1005,Utbytter!$A$6:$A$1005,$E2670,Utbytter!$B$6:$B$1005,"&gt;="&amp;$K2670,Utbytter!$B$6:$B$1005,"&lt;="&amp;DATE($G2670,12,31))))</f>
        <v/>
      </c>
      <c r="M2670" s="21" t="str">
        <f t="shared" si="335"/>
        <v/>
      </c>
      <c r="N2670" s="21" t="str">
        <f t="shared" si="330"/>
        <v/>
      </c>
      <c r="O2670" s="21" t="str">
        <f t="shared" si="331"/>
        <v/>
      </c>
      <c r="P2670" s="21" t="str">
        <f t="shared" si="332"/>
        <v/>
      </c>
      <c r="Q2670" s="21" t="str">
        <f t="shared" si="333"/>
        <v/>
      </c>
      <c r="R2670" s="21" t="str">
        <f t="shared" si="334"/>
        <v/>
      </c>
      <c r="S2670" s="7" t="str">
        <f>IF(ROW()-5&lt;=Kontroll!$B$8,1,"")</f>
        <v/>
      </c>
    </row>
    <row r="2671" spans="1:19" x14ac:dyDescent="0.2">
      <c r="A2671" s="7" t="str">
        <f t="shared" si="328"/>
        <v/>
      </c>
      <c r="B2671" s="7" t="str">
        <f>IF($S2671="","",INT(($A2671-1)/Kontroll!$B$6)+1)</f>
        <v/>
      </c>
      <c r="C2671" s="7" t="str">
        <f>IF($S2671="","",MOD($A2671-1,Kontroll!$B$6)+1)</f>
        <v/>
      </c>
      <c r="D2671" s="15" t="str">
        <f>IF($S2671="","",INDEX(Transjer!$A$6:$A$125,$B2671))</f>
        <v/>
      </c>
      <c r="E2671" s="15" t="str">
        <f>IF($S2671="","",INDEX(Transjer!$B$6:$B$125,$B2671))</f>
        <v/>
      </c>
      <c r="F2671" s="16" t="str">
        <f>IF($S2671="","",INDEX(Transjer!$C$6:$C$125,$B2671))</f>
        <v/>
      </c>
      <c r="G2671" s="17" t="str">
        <f>IF($S2671="","",INDEX(Skjermingsrenter!$A$6:$A$35,$C2671))</f>
        <v/>
      </c>
      <c r="H2671" s="18" t="str">
        <f>IF($S2671="","",INDEX(Transjer!$D$6:$D$125,$B2671))</f>
        <v/>
      </c>
      <c r="I2671" s="18" t="str">
        <f>IF($S2671="","",INDEX(Transjer!$E$6:$E$125,$B2671))</f>
        <v/>
      </c>
      <c r="J2671" s="19" t="str">
        <f>IF($S2671="","",INDEX(Skjermingsrenter!$B$6:$B$35,$C2671))</f>
        <v/>
      </c>
      <c r="K2671" s="20" t="str">
        <f t="shared" si="329"/>
        <v/>
      </c>
      <c r="L2671" s="21" t="str">
        <f>IF($S2671="","",IF($G2671&lt;YEAR($F2671),0,$H2671*SUMIFS(Utbytter!$D$6:$D$1005,Utbytter!$A$6:$A$1005,$E2671,Utbytter!$B$6:$B$1005,"&gt;="&amp;$K2671,Utbytter!$B$6:$B$1005,"&lt;="&amp;DATE($G2671,12,31))))</f>
        <v/>
      </c>
      <c r="M2671" s="21" t="str">
        <f t="shared" si="335"/>
        <v/>
      </c>
      <c r="N2671" s="21" t="str">
        <f t="shared" si="330"/>
        <v/>
      </c>
      <c r="O2671" s="21" t="str">
        <f t="shared" si="331"/>
        <v/>
      </c>
      <c r="P2671" s="21" t="str">
        <f t="shared" si="332"/>
        <v/>
      </c>
      <c r="Q2671" s="21" t="str">
        <f t="shared" si="333"/>
        <v/>
      </c>
      <c r="R2671" s="21" t="str">
        <f t="shared" si="334"/>
        <v/>
      </c>
      <c r="S2671" s="7" t="str">
        <f>IF(ROW()-5&lt;=Kontroll!$B$8,1,"")</f>
        <v/>
      </c>
    </row>
    <row r="2672" spans="1:19" x14ac:dyDescent="0.2">
      <c r="A2672" s="7" t="str">
        <f t="shared" si="328"/>
        <v/>
      </c>
      <c r="B2672" s="7" t="str">
        <f>IF($S2672="","",INT(($A2672-1)/Kontroll!$B$6)+1)</f>
        <v/>
      </c>
      <c r="C2672" s="7" t="str">
        <f>IF($S2672="","",MOD($A2672-1,Kontroll!$B$6)+1)</f>
        <v/>
      </c>
      <c r="D2672" s="15" t="str">
        <f>IF($S2672="","",INDEX(Transjer!$A$6:$A$125,$B2672))</f>
        <v/>
      </c>
      <c r="E2672" s="15" t="str">
        <f>IF($S2672="","",INDEX(Transjer!$B$6:$B$125,$B2672))</f>
        <v/>
      </c>
      <c r="F2672" s="16" t="str">
        <f>IF($S2672="","",INDEX(Transjer!$C$6:$C$125,$B2672))</f>
        <v/>
      </c>
      <c r="G2672" s="17" t="str">
        <f>IF($S2672="","",INDEX(Skjermingsrenter!$A$6:$A$35,$C2672))</f>
        <v/>
      </c>
      <c r="H2672" s="18" t="str">
        <f>IF($S2672="","",INDEX(Transjer!$D$6:$D$125,$B2672))</f>
        <v/>
      </c>
      <c r="I2672" s="18" t="str">
        <f>IF($S2672="","",INDEX(Transjer!$E$6:$E$125,$B2672))</f>
        <v/>
      </c>
      <c r="J2672" s="19" t="str">
        <f>IF($S2672="","",INDEX(Skjermingsrenter!$B$6:$B$35,$C2672))</f>
        <v/>
      </c>
      <c r="K2672" s="20" t="str">
        <f t="shared" si="329"/>
        <v/>
      </c>
      <c r="L2672" s="21" t="str">
        <f>IF($S2672="","",IF($G2672&lt;YEAR($F2672),0,$H2672*SUMIFS(Utbytter!$D$6:$D$1005,Utbytter!$A$6:$A$1005,$E2672,Utbytter!$B$6:$B$1005,"&gt;="&amp;$K2672,Utbytter!$B$6:$B$1005,"&lt;="&amp;DATE($G2672,12,31))))</f>
        <v/>
      </c>
      <c r="M2672" s="21" t="str">
        <f t="shared" si="335"/>
        <v/>
      </c>
      <c r="N2672" s="21" t="str">
        <f t="shared" si="330"/>
        <v/>
      </c>
      <c r="O2672" s="21" t="str">
        <f t="shared" si="331"/>
        <v/>
      </c>
      <c r="P2672" s="21" t="str">
        <f t="shared" si="332"/>
        <v/>
      </c>
      <c r="Q2672" s="21" t="str">
        <f t="shared" si="333"/>
        <v/>
      </c>
      <c r="R2672" s="21" t="str">
        <f t="shared" si="334"/>
        <v/>
      </c>
      <c r="S2672" s="7" t="str">
        <f>IF(ROW()-5&lt;=Kontroll!$B$8,1,"")</f>
        <v/>
      </c>
    </row>
    <row r="2673" spans="1:19" x14ac:dyDescent="0.2">
      <c r="A2673" s="7" t="str">
        <f t="shared" si="328"/>
        <v/>
      </c>
      <c r="B2673" s="7" t="str">
        <f>IF($S2673="","",INT(($A2673-1)/Kontroll!$B$6)+1)</f>
        <v/>
      </c>
      <c r="C2673" s="7" t="str">
        <f>IF($S2673="","",MOD($A2673-1,Kontroll!$B$6)+1)</f>
        <v/>
      </c>
      <c r="D2673" s="15" t="str">
        <f>IF($S2673="","",INDEX(Transjer!$A$6:$A$125,$B2673))</f>
        <v/>
      </c>
      <c r="E2673" s="15" t="str">
        <f>IF($S2673="","",INDEX(Transjer!$B$6:$B$125,$B2673))</f>
        <v/>
      </c>
      <c r="F2673" s="16" t="str">
        <f>IF($S2673="","",INDEX(Transjer!$C$6:$C$125,$B2673))</f>
        <v/>
      </c>
      <c r="G2673" s="17" t="str">
        <f>IF($S2673="","",INDEX(Skjermingsrenter!$A$6:$A$35,$C2673))</f>
        <v/>
      </c>
      <c r="H2673" s="18" t="str">
        <f>IF($S2673="","",INDEX(Transjer!$D$6:$D$125,$B2673))</f>
        <v/>
      </c>
      <c r="I2673" s="18" t="str">
        <f>IF($S2673="","",INDEX(Transjer!$E$6:$E$125,$B2673))</f>
        <v/>
      </c>
      <c r="J2673" s="19" t="str">
        <f>IF($S2673="","",INDEX(Skjermingsrenter!$B$6:$B$35,$C2673))</f>
        <v/>
      </c>
      <c r="K2673" s="20" t="str">
        <f t="shared" si="329"/>
        <v/>
      </c>
      <c r="L2673" s="21" t="str">
        <f>IF($S2673="","",IF($G2673&lt;YEAR($F2673),0,$H2673*SUMIFS(Utbytter!$D$6:$D$1005,Utbytter!$A$6:$A$1005,$E2673,Utbytter!$B$6:$B$1005,"&gt;="&amp;$K2673,Utbytter!$B$6:$B$1005,"&lt;="&amp;DATE($G2673,12,31))))</f>
        <v/>
      </c>
      <c r="M2673" s="21" t="str">
        <f t="shared" si="335"/>
        <v/>
      </c>
      <c r="N2673" s="21" t="str">
        <f t="shared" si="330"/>
        <v/>
      </c>
      <c r="O2673" s="21" t="str">
        <f t="shared" si="331"/>
        <v/>
      </c>
      <c r="P2673" s="21" t="str">
        <f t="shared" si="332"/>
        <v/>
      </c>
      <c r="Q2673" s="21" t="str">
        <f t="shared" si="333"/>
        <v/>
      </c>
      <c r="R2673" s="21" t="str">
        <f t="shared" si="334"/>
        <v/>
      </c>
      <c r="S2673" s="7" t="str">
        <f>IF(ROW()-5&lt;=Kontroll!$B$8,1,"")</f>
        <v/>
      </c>
    </row>
    <row r="2674" spans="1:19" x14ac:dyDescent="0.2">
      <c r="A2674" s="7" t="str">
        <f t="shared" si="328"/>
        <v/>
      </c>
      <c r="B2674" s="7" t="str">
        <f>IF($S2674="","",INT(($A2674-1)/Kontroll!$B$6)+1)</f>
        <v/>
      </c>
      <c r="C2674" s="7" t="str">
        <f>IF($S2674="","",MOD($A2674-1,Kontroll!$B$6)+1)</f>
        <v/>
      </c>
      <c r="D2674" s="15" t="str">
        <f>IF($S2674="","",INDEX(Transjer!$A$6:$A$125,$B2674))</f>
        <v/>
      </c>
      <c r="E2674" s="15" t="str">
        <f>IF($S2674="","",INDEX(Transjer!$B$6:$B$125,$B2674))</f>
        <v/>
      </c>
      <c r="F2674" s="16" t="str">
        <f>IF($S2674="","",INDEX(Transjer!$C$6:$C$125,$B2674))</f>
        <v/>
      </c>
      <c r="G2674" s="17" t="str">
        <f>IF($S2674="","",INDEX(Skjermingsrenter!$A$6:$A$35,$C2674))</f>
        <v/>
      </c>
      <c r="H2674" s="18" t="str">
        <f>IF($S2674="","",INDEX(Transjer!$D$6:$D$125,$B2674))</f>
        <v/>
      </c>
      <c r="I2674" s="18" t="str">
        <f>IF($S2674="","",INDEX(Transjer!$E$6:$E$125,$B2674))</f>
        <v/>
      </c>
      <c r="J2674" s="19" t="str">
        <f>IF($S2674="","",INDEX(Skjermingsrenter!$B$6:$B$35,$C2674))</f>
        <v/>
      </c>
      <c r="K2674" s="20" t="str">
        <f t="shared" si="329"/>
        <v/>
      </c>
      <c r="L2674" s="21" t="str">
        <f>IF($S2674="","",IF($G2674&lt;YEAR($F2674),0,$H2674*SUMIFS(Utbytter!$D$6:$D$1005,Utbytter!$A$6:$A$1005,$E2674,Utbytter!$B$6:$B$1005,"&gt;="&amp;$K2674,Utbytter!$B$6:$B$1005,"&lt;="&amp;DATE($G2674,12,31))))</f>
        <v/>
      </c>
      <c r="M2674" s="21" t="str">
        <f t="shared" si="335"/>
        <v/>
      </c>
      <c r="N2674" s="21" t="str">
        <f t="shared" si="330"/>
        <v/>
      </c>
      <c r="O2674" s="21" t="str">
        <f t="shared" si="331"/>
        <v/>
      </c>
      <c r="P2674" s="21" t="str">
        <f t="shared" si="332"/>
        <v/>
      </c>
      <c r="Q2674" s="21" t="str">
        <f t="shared" si="333"/>
        <v/>
      </c>
      <c r="R2674" s="21" t="str">
        <f t="shared" si="334"/>
        <v/>
      </c>
      <c r="S2674" s="7" t="str">
        <f>IF(ROW()-5&lt;=Kontroll!$B$8,1,"")</f>
        <v/>
      </c>
    </row>
    <row r="2675" spans="1:19" x14ac:dyDescent="0.2">
      <c r="A2675" s="7" t="str">
        <f t="shared" si="328"/>
        <v/>
      </c>
      <c r="B2675" s="7" t="str">
        <f>IF($S2675="","",INT(($A2675-1)/Kontroll!$B$6)+1)</f>
        <v/>
      </c>
      <c r="C2675" s="7" t="str">
        <f>IF($S2675="","",MOD($A2675-1,Kontroll!$B$6)+1)</f>
        <v/>
      </c>
      <c r="D2675" s="15" t="str">
        <f>IF($S2675="","",INDEX(Transjer!$A$6:$A$125,$B2675))</f>
        <v/>
      </c>
      <c r="E2675" s="15" t="str">
        <f>IF($S2675="","",INDEX(Transjer!$B$6:$B$125,$B2675))</f>
        <v/>
      </c>
      <c r="F2675" s="16" t="str">
        <f>IF($S2675="","",INDEX(Transjer!$C$6:$C$125,$B2675))</f>
        <v/>
      </c>
      <c r="G2675" s="17" t="str">
        <f>IF($S2675="","",INDEX(Skjermingsrenter!$A$6:$A$35,$C2675))</f>
        <v/>
      </c>
      <c r="H2675" s="18" t="str">
        <f>IF($S2675="","",INDEX(Transjer!$D$6:$D$125,$B2675))</f>
        <v/>
      </c>
      <c r="I2675" s="18" t="str">
        <f>IF($S2675="","",INDEX(Transjer!$E$6:$E$125,$B2675))</f>
        <v/>
      </c>
      <c r="J2675" s="19" t="str">
        <f>IF($S2675="","",INDEX(Skjermingsrenter!$B$6:$B$35,$C2675))</f>
        <v/>
      </c>
      <c r="K2675" s="20" t="str">
        <f t="shared" si="329"/>
        <v/>
      </c>
      <c r="L2675" s="21" t="str">
        <f>IF($S2675="","",IF($G2675&lt;YEAR($F2675),0,$H2675*SUMIFS(Utbytter!$D$6:$D$1005,Utbytter!$A$6:$A$1005,$E2675,Utbytter!$B$6:$B$1005,"&gt;="&amp;$K2675,Utbytter!$B$6:$B$1005,"&lt;="&amp;DATE($G2675,12,31))))</f>
        <v/>
      </c>
      <c r="M2675" s="21" t="str">
        <f t="shared" si="335"/>
        <v/>
      </c>
      <c r="N2675" s="21" t="str">
        <f t="shared" si="330"/>
        <v/>
      </c>
      <c r="O2675" s="21" t="str">
        <f t="shared" si="331"/>
        <v/>
      </c>
      <c r="P2675" s="21" t="str">
        <f t="shared" si="332"/>
        <v/>
      </c>
      <c r="Q2675" s="21" t="str">
        <f t="shared" si="333"/>
        <v/>
      </c>
      <c r="R2675" s="21" t="str">
        <f t="shared" si="334"/>
        <v/>
      </c>
      <c r="S2675" s="7" t="str">
        <f>IF(ROW()-5&lt;=Kontroll!$B$8,1,"")</f>
        <v/>
      </c>
    </row>
    <row r="2676" spans="1:19" x14ac:dyDescent="0.2">
      <c r="A2676" s="7" t="str">
        <f t="shared" si="328"/>
        <v/>
      </c>
      <c r="B2676" s="7" t="str">
        <f>IF($S2676="","",INT(($A2676-1)/Kontroll!$B$6)+1)</f>
        <v/>
      </c>
      <c r="C2676" s="7" t="str">
        <f>IF($S2676="","",MOD($A2676-1,Kontroll!$B$6)+1)</f>
        <v/>
      </c>
      <c r="D2676" s="15" t="str">
        <f>IF($S2676="","",INDEX(Transjer!$A$6:$A$125,$B2676))</f>
        <v/>
      </c>
      <c r="E2676" s="15" t="str">
        <f>IF($S2676="","",INDEX(Transjer!$B$6:$B$125,$B2676))</f>
        <v/>
      </c>
      <c r="F2676" s="16" t="str">
        <f>IF($S2676="","",INDEX(Transjer!$C$6:$C$125,$B2676))</f>
        <v/>
      </c>
      <c r="G2676" s="17" t="str">
        <f>IF($S2676="","",INDEX(Skjermingsrenter!$A$6:$A$35,$C2676))</f>
        <v/>
      </c>
      <c r="H2676" s="18" t="str">
        <f>IF($S2676="","",INDEX(Transjer!$D$6:$D$125,$B2676))</f>
        <v/>
      </c>
      <c r="I2676" s="18" t="str">
        <f>IF($S2676="","",INDEX(Transjer!$E$6:$E$125,$B2676))</f>
        <v/>
      </c>
      <c r="J2676" s="19" t="str">
        <f>IF($S2676="","",INDEX(Skjermingsrenter!$B$6:$B$35,$C2676))</f>
        <v/>
      </c>
      <c r="K2676" s="20" t="str">
        <f t="shared" si="329"/>
        <v/>
      </c>
      <c r="L2676" s="21" t="str">
        <f>IF($S2676="","",IF($G2676&lt;YEAR($F2676),0,$H2676*SUMIFS(Utbytter!$D$6:$D$1005,Utbytter!$A$6:$A$1005,$E2676,Utbytter!$B$6:$B$1005,"&gt;="&amp;$K2676,Utbytter!$B$6:$B$1005,"&lt;="&amp;DATE($G2676,12,31))))</f>
        <v/>
      </c>
      <c r="M2676" s="21" t="str">
        <f t="shared" si="335"/>
        <v/>
      </c>
      <c r="N2676" s="21" t="str">
        <f t="shared" si="330"/>
        <v/>
      </c>
      <c r="O2676" s="21" t="str">
        <f t="shared" si="331"/>
        <v/>
      </c>
      <c r="P2676" s="21" t="str">
        <f t="shared" si="332"/>
        <v/>
      </c>
      <c r="Q2676" s="21" t="str">
        <f t="shared" si="333"/>
        <v/>
      </c>
      <c r="R2676" s="21" t="str">
        <f t="shared" si="334"/>
        <v/>
      </c>
      <c r="S2676" s="7" t="str">
        <f>IF(ROW()-5&lt;=Kontroll!$B$8,1,"")</f>
        <v/>
      </c>
    </row>
    <row r="2677" spans="1:19" x14ac:dyDescent="0.2">
      <c r="A2677" s="7" t="str">
        <f t="shared" si="328"/>
        <v/>
      </c>
      <c r="B2677" s="7" t="str">
        <f>IF($S2677="","",INT(($A2677-1)/Kontroll!$B$6)+1)</f>
        <v/>
      </c>
      <c r="C2677" s="7" t="str">
        <f>IF($S2677="","",MOD($A2677-1,Kontroll!$B$6)+1)</f>
        <v/>
      </c>
      <c r="D2677" s="15" t="str">
        <f>IF($S2677="","",INDEX(Transjer!$A$6:$A$125,$B2677))</f>
        <v/>
      </c>
      <c r="E2677" s="15" t="str">
        <f>IF($S2677="","",INDEX(Transjer!$B$6:$B$125,$B2677))</f>
        <v/>
      </c>
      <c r="F2677" s="16" t="str">
        <f>IF($S2677="","",INDEX(Transjer!$C$6:$C$125,$B2677))</f>
        <v/>
      </c>
      <c r="G2677" s="17" t="str">
        <f>IF($S2677="","",INDEX(Skjermingsrenter!$A$6:$A$35,$C2677))</f>
        <v/>
      </c>
      <c r="H2677" s="18" t="str">
        <f>IF($S2677="","",INDEX(Transjer!$D$6:$D$125,$B2677))</f>
        <v/>
      </c>
      <c r="I2677" s="18" t="str">
        <f>IF($S2677="","",INDEX(Transjer!$E$6:$E$125,$B2677))</f>
        <v/>
      </c>
      <c r="J2677" s="19" t="str">
        <f>IF($S2677="","",INDEX(Skjermingsrenter!$B$6:$B$35,$C2677))</f>
        <v/>
      </c>
      <c r="K2677" s="20" t="str">
        <f t="shared" si="329"/>
        <v/>
      </c>
      <c r="L2677" s="21" t="str">
        <f>IF($S2677="","",IF($G2677&lt;YEAR($F2677),0,$H2677*SUMIFS(Utbytter!$D$6:$D$1005,Utbytter!$A$6:$A$1005,$E2677,Utbytter!$B$6:$B$1005,"&gt;="&amp;$K2677,Utbytter!$B$6:$B$1005,"&lt;="&amp;DATE($G2677,12,31))))</f>
        <v/>
      </c>
      <c r="M2677" s="21" t="str">
        <f t="shared" si="335"/>
        <v/>
      </c>
      <c r="N2677" s="21" t="str">
        <f t="shared" si="330"/>
        <v/>
      </c>
      <c r="O2677" s="21" t="str">
        <f t="shared" si="331"/>
        <v/>
      </c>
      <c r="P2677" s="21" t="str">
        <f t="shared" si="332"/>
        <v/>
      </c>
      <c r="Q2677" s="21" t="str">
        <f t="shared" si="333"/>
        <v/>
      </c>
      <c r="R2677" s="21" t="str">
        <f t="shared" si="334"/>
        <v/>
      </c>
      <c r="S2677" s="7" t="str">
        <f>IF(ROW()-5&lt;=Kontroll!$B$8,1,"")</f>
        <v/>
      </c>
    </row>
    <row r="2678" spans="1:19" x14ac:dyDescent="0.2">
      <c r="A2678" s="7" t="str">
        <f t="shared" si="328"/>
        <v/>
      </c>
      <c r="B2678" s="7" t="str">
        <f>IF($S2678="","",INT(($A2678-1)/Kontroll!$B$6)+1)</f>
        <v/>
      </c>
      <c r="C2678" s="7" t="str">
        <f>IF($S2678="","",MOD($A2678-1,Kontroll!$B$6)+1)</f>
        <v/>
      </c>
      <c r="D2678" s="15" t="str">
        <f>IF($S2678="","",INDEX(Transjer!$A$6:$A$125,$B2678))</f>
        <v/>
      </c>
      <c r="E2678" s="15" t="str">
        <f>IF($S2678="","",INDEX(Transjer!$B$6:$B$125,$B2678))</f>
        <v/>
      </c>
      <c r="F2678" s="16" t="str">
        <f>IF($S2678="","",INDEX(Transjer!$C$6:$C$125,$B2678))</f>
        <v/>
      </c>
      <c r="G2678" s="17" t="str">
        <f>IF($S2678="","",INDEX(Skjermingsrenter!$A$6:$A$35,$C2678))</f>
        <v/>
      </c>
      <c r="H2678" s="18" t="str">
        <f>IF($S2678="","",INDEX(Transjer!$D$6:$D$125,$B2678))</f>
        <v/>
      </c>
      <c r="I2678" s="18" t="str">
        <f>IF($S2678="","",INDEX(Transjer!$E$6:$E$125,$B2678))</f>
        <v/>
      </c>
      <c r="J2678" s="19" t="str">
        <f>IF($S2678="","",INDEX(Skjermingsrenter!$B$6:$B$35,$C2678))</f>
        <v/>
      </c>
      <c r="K2678" s="20" t="str">
        <f t="shared" si="329"/>
        <v/>
      </c>
      <c r="L2678" s="21" t="str">
        <f>IF($S2678="","",IF($G2678&lt;YEAR($F2678),0,$H2678*SUMIFS(Utbytter!$D$6:$D$1005,Utbytter!$A$6:$A$1005,$E2678,Utbytter!$B$6:$B$1005,"&gt;="&amp;$K2678,Utbytter!$B$6:$B$1005,"&lt;="&amp;DATE($G2678,12,31))))</f>
        <v/>
      </c>
      <c r="M2678" s="21" t="str">
        <f t="shared" si="335"/>
        <v/>
      </c>
      <c r="N2678" s="21" t="str">
        <f t="shared" si="330"/>
        <v/>
      </c>
      <c r="O2678" s="21" t="str">
        <f t="shared" si="331"/>
        <v/>
      </c>
      <c r="P2678" s="21" t="str">
        <f t="shared" si="332"/>
        <v/>
      </c>
      <c r="Q2678" s="21" t="str">
        <f t="shared" si="333"/>
        <v/>
      </c>
      <c r="R2678" s="21" t="str">
        <f t="shared" si="334"/>
        <v/>
      </c>
      <c r="S2678" s="7" t="str">
        <f>IF(ROW()-5&lt;=Kontroll!$B$8,1,"")</f>
        <v/>
      </c>
    </row>
    <row r="2679" spans="1:19" x14ac:dyDescent="0.2">
      <c r="A2679" s="7" t="str">
        <f t="shared" si="328"/>
        <v/>
      </c>
      <c r="B2679" s="7" t="str">
        <f>IF($S2679="","",INT(($A2679-1)/Kontroll!$B$6)+1)</f>
        <v/>
      </c>
      <c r="C2679" s="7" t="str">
        <f>IF($S2679="","",MOD($A2679-1,Kontroll!$B$6)+1)</f>
        <v/>
      </c>
      <c r="D2679" s="15" t="str">
        <f>IF($S2679="","",INDEX(Transjer!$A$6:$A$125,$B2679))</f>
        <v/>
      </c>
      <c r="E2679" s="15" t="str">
        <f>IF($S2679="","",INDEX(Transjer!$B$6:$B$125,$B2679))</f>
        <v/>
      </c>
      <c r="F2679" s="16" t="str">
        <f>IF($S2679="","",INDEX(Transjer!$C$6:$C$125,$B2679))</f>
        <v/>
      </c>
      <c r="G2679" s="17" t="str">
        <f>IF($S2679="","",INDEX(Skjermingsrenter!$A$6:$A$35,$C2679))</f>
        <v/>
      </c>
      <c r="H2679" s="18" t="str">
        <f>IF($S2679="","",INDEX(Transjer!$D$6:$D$125,$B2679))</f>
        <v/>
      </c>
      <c r="I2679" s="18" t="str">
        <f>IF($S2679="","",INDEX(Transjer!$E$6:$E$125,$B2679))</f>
        <v/>
      </c>
      <c r="J2679" s="19" t="str">
        <f>IF($S2679="","",INDEX(Skjermingsrenter!$B$6:$B$35,$C2679))</f>
        <v/>
      </c>
      <c r="K2679" s="20" t="str">
        <f t="shared" si="329"/>
        <v/>
      </c>
      <c r="L2679" s="21" t="str">
        <f>IF($S2679="","",IF($G2679&lt;YEAR($F2679),0,$H2679*SUMIFS(Utbytter!$D$6:$D$1005,Utbytter!$A$6:$A$1005,$E2679,Utbytter!$B$6:$B$1005,"&gt;="&amp;$K2679,Utbytter!$B$6:$B$1005,"&lt;="&amp;DATE($G2679,12,31))))</f>
        <v/>
      </c>
      <c r="M2679" s="21" t="str">
        <f t="shared" si="335"/>
        <v/>
      </c>
      <c r="N2679" s="21" t="str">
        <f t="shared" si="330"/>
        <v/>
      </c>
      <c r="O2679" s="21" t="str">
        <f t="shared" si="331"/>
        <v/>
      </c>
      <c r="P2679" s="21" t="str">
        <f t="shared" si="332"/>
        <v/>
      </c>
      <c r="Q2679" s="21" t="str">
        <f t="shared" si="333"/>
        <v/>
      </c>
      <c r="R2679" s="21" t="str">
        <f t="shared" si="334"/>
        <v/>
      </c>
      <c r="S2679" s="7" t="str">
        <f>IF(ROW()-5&lt;=Kontroll!$B$8,1,"")</f>
        <v/>
      </c>
    </row>
    <row r="2680" spans="1:19" x14ac:dyDescent="0.2">
      <c r="A2680" s="7" t="str">
        <f t="shared" si="328"/>
        <v/>
      </c>
      <c r="B2680" s="7" t="str">
        <f>IF($S2680="","",INT(($A2680-1)/Kontroll!$B$6)+1)</f>
        <v/>
      </c>
      <c r="C2680" s="7" t="str">
        <f>IF($S2680="","",MOD($A2680-1,Kontroll!$B$6)+1)</f>
        <v/>
      </c>
      <c r="D2680" s="15" t="str">
        <f>IF($S2680="","",INDEX(Transjer!$A$6:$A$125,$B2680))</f>
        <v/>
      </c>
      <c r="E2680" s="15" t="str">
        <f>IF($S2680="","",INDEX(Transjer!$B$6:$B$125,$B2680))</f>
        <v/>
      </c>
      <c r="F2680" s="16" t="str">
        <f>IF($S2680="","",INDEX(Transjer!$C$6:$C$125,$B2680))</f>
        <v/>
      </c>
      <c r="G2680" s="17" t="str">
        <f>IF($S2680="","",INDEX(Skjermingsrenter!$A$6:$A$35,$C2680))</f>
        <v/>
      </c>
      <c r="H2680" s="18" t="str">
        <f>IF($S2680="","",INDEX(Transjer!$D$6:$D$125,$B2680))</f>
        <v/>
      </c>
      <c r="I2680" s="18" t="str">
        <f>IF($S2680="","",INDEX(Transjer!$E$6:$E$125,$B2680))</f>
        <v/>
      </c>
      <c r="J2680" s="19" t="str">
        <f>IF($S2680="","",INDEX(Skjermingsrenter!$B$6:$B$35,$C2680))</f>
        <v/>
      </c>
      <c r="K2680" s="20" t="str">
        <f t="shared" si="329"/>
        <v/>
      </c>
      <c r="L2680" s="21" t="str">
        <f>IF($S2680="","",IF($G2680&lt;YEAR($F2680),0,$H2680*SUMIFS(Utbytter!$D$6:$D$1005,Utbytter!$A$6:$A$1005,$E2680,Utbytter!$B$6:$B$1005,"&gt;="&amp;$K2680,Utbytter!$B$6:$B$1005,"&lt;="&amp;DATE($G2680,12,31))))</f>
        <v/>
      </c>
      <c r="M2680" s="21" t="str">
        <f t="shared" si="335"/>
        <v/>
      </c>
      <c r="N2680" s="21" t="str">
        <f t="shared" si="330"/>
        <v/>
      </c>
      <c r="O2680" s="21" t="str">
        <f t="shared" si="331"/>
        <v/>
      </c>
      <c r="P2680" s="21" t="str">
        <f t="shared" si="332"/>
        <v/>
      </c>
      <c r="Q2680" s="21" t="str">
        <f t="shared" si="333"/>
        <v/>
      </c>
      <c r="R2680" s="21" t="str">
        <f t="shared" si="334"/>
        <v/>
      </c>
      <c r="S2680" s="7" t="str">
        <f>IF(ROW()-5&lt;=Kontroll!$B$8,1,"")</f>
        <v/>
      </c>
    </row>
    <row r="2681" spans="1:19" x14ac:dyDescent="0.2">
      <c r="A2681" s="7" t="str">
        <f t="shared" si="328"/>
        <v/>
      </c>
      <c r="B2681" s="7" t="str">
        <f>IF($S2681="","",INT(($A2681-1)/Kontroll!$B$6)+1)</f>
        <v/>
      </c>
      <c r="C2681" s="7" t="str">
        <f>IF($S2681="","",MOD($A2681-1,Kontroll!$B$6)+1)</f>
        <v/>
      </c>
      <c r="D2681" s="15" t="str">
        <f>IF($S2681="","",INDEX(Transjer!$A$6:$A$125,$B2681))</f>
        <v/>
      </c>
      <c r="E2681" s="15" t="str">
        <f>IF($S2681="","",INDEX(Transjer!$B$6:$B$125,$B2681))</f>
        <v/>
      </c>
      <c r="F2681" s="16" t="str">
        <f>IF($S2681="","",INDEX(Transjer!$C$6:$C$125,$B2681))</f>
        <v/>
      </c>
      <c r="G2681" s="17" t="str">
        <f>IF($S2681="","",INDEX(Skjermingsrenter!$A$6:$A$35,$C2681))</f>
        <v/>
      </c>
      <c r="H2681" s="18" t="str">
        <f>IF($S2681="","",INDEX(Transjer!$D$6:$D$125,$B2681))</f>
        <v/>
      </c>
      <c r="I2681" s="18" t="str">
        <f>IF($S2681="","",INDEX(Transjer!$E$6:$E$125,$B2681))</f>
        <v/>
      </c>
      <c r="J2681" s="19" t="str">
        <f>IF($S2681="","",INDEX(Skjermingsrenter!$B$6:$B$35,$C2681))</f>
        <v/>
      </c>
      <c r="K2681" s="20" t="str">
        <f t="shared" si="329"/>
        <v/>
      </c>
      <c r="L2681" s="21" t="str">
        <f>IF($S2681="","",IF($G2681&lt;YEAR($F2681),0,$H2681*SUMIFS(Utbytter!$D$6:$D$1005,Utbytter!$A$6:$A$1005,$E2681,Utbytter!$B$6:$B$1005,"&gt;="&amp;$K2681,Utbytter!$B$6:$B$1005,"&lt;="&amp;DATE($G2681,12,31))))</f>
        <v/>
      </c>
      <c r="M2681" s="21" t="str">
        <f t="shared" si="335"/>
        <v/>
      </c>
      <c r="N2681" s="21" t="str">
        <f t="shared" si="330"/>
        <v/>
      </c>
      <c r="O2681" s="21" t="str">
        <f t="shared" si="331"/>
        <v/>
      </c>
      <c r="P2681" s="21" t="str">
        <f t="shared" si="332"/>
        <v/>
      </c>
      <c r="Q2681" s="21" t="str">
        <f t="shared" si="333"/>
        <v/>
      </c>
      <c r="R2681" s="21" t="str">
        <f t="shared" si="334"/>
        <v/>
      </c>
      <c r="S2681" s="7" t="str">
        <f>IF(ROW()-5&lt;=Kontroll!$B$8,1,"")</f>
        <v/>
      </c>
    </row>
    <row r="2682" spans="1:19" x14ac:dyDescent="0.2">
      <c r="A2682" s="7" t="str">
        <f t="shared" si="328"/>
        <v/>
      </c>
      <c r="B2682" s="7" t="str">
        <f>IF($S2682="","",INT(($A2682-1)/Kontroll!$B$6)+1)</f>
        <v/>
      </c>
      <c r="C2682" s="7" t="str">
        <f>IF($S2682="","",MOD($A2682-1,Kontroll!$B$6)+1)</f>
        <v/>
      </c>
      <c r="D2682" s="15" t="str">
        <f>IF($S2682="","",INDEX(Transjer!$A$6:$A$125,$B2682))</f>
        <v/>
      </c>
      <c r="E2682" s="15" t="str">
        <f>IF($S2682="","",INDEX(Transjer!$B$6:$B$125,$B2682))</f>
        <v/>
      </c>
      <c r="F2682" s="16" t="str">
        <f>IF($S2682="","",INDEX(Transjer!$C$6:$C$125,$B2682))</f>
        <v/>
      </c>
      <c r="G2682" s="17" t="str">
        <f>IF($S2682="","",INDEX(Skjermingsrenter!$A$6:$A$35,$C2682))</f>
        <v/>
      </c>
      <c r="H2682" s="18" t="str">
        <f>IF($S2682="","",INDEX(Transjer!$D$6:$D$125,$B2682))</f>
        <v/>
      </c>
      <c r="I2682" s="18" t="str">
        <f>IF($S2682="","",INDEX(Transjer!$E$6:$E$125,$B2682))</f>
        <v/>
      </c>
      <c r="J2682" s="19" t="str">
        <f>IF($S2682="","",INDEX(Skjermingsrenter!$B$6:$B$35,$C2682))</f>
        <v/>
      </c>
      <c r="K2682" s="20" t="str">
        <f t="shared" si="329"/>
        <v/>
      </c>
      <c r="L2682" s="21" t="str">
        <f>IF($S2682="","",IF($G2682&lt;YEAR($F2682),0,$H2682*SUMIFS(Utbytter!$D$6:$D$1005,Utbytter!$A$6:$A$1005,$E2682,Utbytter!$B$6:$B$1005,"&gt;="&amp;$K2682,Utbytter!$B$6:$B$1005,"&lt;="&amp;DATE($G2682,12,31))))</f>
        <v/>
      </c>
      <c r="M2682" s="21" t="str">
        <f t="shared" si="335"/>
        <v/>
      </c>
      <c r="N2682" s="21" t="str">
        <f t="shared" si="330"/>
        <v/>
      </c>
      <c r="O2682" s="21" t="str">
        <f t="shared" si="331"/>
        <v/>
      </c>
      <c r="P2682" s="21" t="str">
        <f t="shared" si="332"/>
        <v/>
      </c>
      <c r="Q2682" s="21" t="str">
        <f t="shared" si="333"/>
        <v/>
      </c>
      <c r="R2682" s="21" t="str">
        <f t="shared" si="334"/>
        <v/>
      </c>
      <c r="S2682" s="7" t="str">
        <f>IF(ROW()-5&lt;=Kontroll!$B$8,1,"")</f>
        <v/>
      </c>
    </row>
    <row r="2683" spans="1:19" x14ac:dyDescent="0.2">
      <c r="A2683" s="7" t="str">
        <f t="shared" si="328"/>
        <v/>
      </c>
      <c r="B2683" s="7" t="str">
        <f>IF($S2683="","",INT(($A2683-1)/Kontroll!$B$6)+1)</f>
        <v/>
      </c>
      <c r="C2683" s="7" t="str">
        <f>IF($S2683="","",MOD($A2683-1,Kontroll!$B$6)+1)</f>
        <v/>
      </c>
      <c r="D2683" s="15" t="str">
        <f>IF($S2683="","",INDEX(Transjer!$A$6:$A$125,$B2683))</f>
        <v/>
      </c>
      <c r="E2683" s="15" t="str">
        <f>IF($S2683="","",INDEX(Transjer!$B$6:$B$125,$B2683))</f>
        <v/>
      </c>
      <c r="F2683" s="16" t="str">
        <f>IF($S2683="","",INDEX(Transjer!$C$6:$C$125,$B2683))</f>
        <v/>
      </c>
      <c r="G2683" s="17" t="str">
        <f>IF($S2683="","",INDEX(Skjermingsrenter!$A$6:$A$35,$C2683))</f>
        <v/>
      </c>
      <c r="H2683" s="18" t="str">
        <f>IF($S2683="","",INDEX(Transjer!$D$6:$D$125,$B2683))</f>
        <v/>
      </c>
      <c r="I2683" s="18" t="str">
        <f>IF($S2683="","",INDEX(Transjer!$E$6:$E$125,$B2683))</f>
        <v/>
      </c>
      <c r="J2683" s="19" t="str">
        <f>IF($S2683="","",INDEX(Skjermingsrenter!$B$6:$B$35,$C2683))</f>
        <v/>
      </c>
      <c r="K2683" s="20" t="str">
        <f t="shared" si="329"/>
        <v/>
      </c>
      <c r="L2683" s="21" t="str">
        <f>IF($S2683="","",IF($G2683&lt;YEAR($F2683),0,$H2683*SUMIFS(Utbytter!$D$6:$D$1005,Utbytter!$A$6:$A$1005,$E2683,Utbytter!$B$6:$B$1005,"&gt;="&amp;$K2683,Utbytter!$B$6:$B$1005,"&lt;="&amp;DATE($G2683,12,31))))</f>
        <v/>
      </c>
      <c r="M2683" s="21" t="str">
        <f t="shared" si="335"/>
        <v/>
      </c>
      <c r="N2683" s="21" t="str">
        <f t="shared" si="330"/>
        <v/>
      </c>
      <c r="O2683" s="21" t="str">
        <f t="shared" si="331"/>
        <v/>
      </c>
      <c r="P2683" s="21" t="str">
        <f t="shared" si="332"/>
        <v/>
      </c>
      <c r="Q2683" s="21" t="str">
        <f t="shared" si="333"/>
        <v/>
      </c>
      <c r="R2683" s="21" t="str">
        <f t="shared" si="334"/>
        <v/>
      </c>
      <c r="S2683" s="7" t="str">
        <f>IF(ROW()-5&lt;=Kontroll!$B$8,1,"")</f>
        <v/>
      </c>
    </row>
    <row r="2684" spans="1:19" x14ac:dyDescent="0.2">
      <c r="A2684" s="7" t="str">
        <f t="shared" si="328"/>
        <v/>
      </c>
      <c r="B2684" s="7" t="str">
        <f>IF($S2684="","",INT(($A2684-1)/Kontroll!$B$6)+1)</f>
        <v/>
      </c>
      <c r="C2684" s="7" t="str">
        <f>IF($S2684="","",MOD($A2684-1,Kontroll!$B$6)+1)</f>
        <v/>
      </c>
      <c r="D2684" s="15" t="str">
        <f>IF($S2684="","",INDEX(Transjer!$A$6:$A$125,$B2684))</f>
        <v/>
      </c>
      <c r="E2684" s="15" t="str">
        <f>IF($S2684="","",INDEX(Transjer!$B$6:$B$125,$B2684))</f>
        <v/>
      </c>
      <c r="F2684" s="16" t="str">
        <f>IF($S2684="","",INDEX(Transjer!$C$6:$C$125,$B2684))</f>
        <v/>
      </c>
      <c r="G2684" s="17" t="str">
        <f>IF($S2684="","",INDEX(Skjermingsrenter!$A$6:$A$35,$C2684))</f>
        <v/>
      </c>
      <c r="H2684" s="18" t="str">
        <f>IF($S2684="","",INDEX(Transjer!$D$6:$D$125,$B2684))</f>
        <v/>
      </c>
      <c r="I2684" s="18" t="str">
        <f>IF($S2684="","",INDEX(Transjer!$E$6:$E$125,$B2684))</f>
        <v/>
      </c>
      <c r="J2684" s="19" t="str">
        <f>IF($S2684="","",INDEX(Skjermingsrenter!$B$6:$B$35,$C2684))</f>
        <v/>
      </c>
      <c r="K2684" s="20" t="str">
        <f t="shared" si="329"/>
        <v/>
      </c>
      <c r="L2684" s="21" t="str">
        <f>IF($S2684="","",IF($G2684&lt;YEAR($F2684),0,$H2684*SUMIFS(Utbytter!$D$6:$D$1005,Utbytter!$A$6:$A$1005,$E2684,Utbytter!$B$6:$B$1005,"&gt;="&amp;$K2684,Utbytter!$B$6:$B$1005,"&lt;="&amp;DATE($G2684,12,31))))</f>
        <v/>
      </c>
      <c r="M2684" s="21" t="str">
        <f t="shared" si="335"/>
        <v/>
      </c>
      <c r="N2684" s="21" t="str">
        <f t="shared" si="330"/>
        <v/>
      </c>
      <c r="O2684" s="21" t="str">
        <f t="shared" si="331"/>
        <v/>
      </c>
      <c r="P2684" s="21" t="str">
        <f t="shared" si="332"/>
        <v/>
      </c>
      <c r="Q2684" s="21" t="str">
        <f t="shared" si="333"/>
        <v/>
      </c>
      <c r="R2684" s="21" t="str">
        <f t="shared" si="334"/>
        <v/>
      </c>
      <c r="S2684" s="7" t="str">
        <f>IF(ROW()-5&lt;=Kontroll!$B$8,1,"")</f>
        <v/>
      </c>
    </row>
    <row r="2685" spans="1:19" x14ac:dyDescent="0.2">
      <c r="A2685" s="7" t="str">
        <f t="shared" si="328"/>
        <v/>
      </c>
      <c r="B2685" s="7" t="str">
        <f>IF($S2685="","",INT(($A2685-1)/Kontroll!$B$6)+1)</f>
        <v/>
      </c>
      <c r="C2685" s="7" t="str">
        <f>IF($S2685="","",MOD($A2685-1,Kontroll!$B$6)+1)</f>
        <v/>
      </c>
      <c r="D2685" s="15" t="str">
        <f>IF($S2685="","",INDEX(Transjer!$A$6:$A$125,$B2685))</f>
        <v/>
      </c>
      <c r="E2685" s="15" t="str">
        <f>IF($S2685="","",INDEX(Transjer!$B$6:$B$125,$B2685))</f>
        <v/>
      </c>
      <c r="F2685" s="16" t="str">
        <f>IF($S2685="","",INDEX(Transjer!$C$6:$C$125,$B2685))</f>
        <v/>
      </c>
      <c r="G2685" s="17" t="str">
        <f>IF($S2685="","",INDEX(Skjermingsrenter!$A$6:$A$35,$C2685))</f>
        <v/>
      </c>
      <c r="H2685" s="18" t="str">
        <f>IF($S2685="","",INDEX(Transjer!$D$6:$D$125,$B2685))</f>
        <v/>
      </c>
      <c r="I2685" s="18" t="str">
        <f>IF($S2685="","",INDEX(Transjer!$E$6:$E$125,$B2685))</f>
        <v/>
      </c>
      <c r="J2685" s="19" t="str">
        <f>IF($S2685="","",INDEX(Skjermingsrenter!$B$6:$B$35,$C2685))</f>
        <v/>
      </c>
      <c r="K2685" s="20" t="str">
        <f t="shared" si="329"/>
        <v/>
      </c>
      <c r="L2685" s="21" t="str">
        <f>IF($S2685="","",IF($G2685&lt;YEAR($F2685),0,$H2685*SUMIFS(Utbytter!$D$6:$D$1005,Utbytter!$A$6:$A$1005,$E2685,Utbytter!$B$6:$B$1005,"&gt;="&amp;$K2685,Utbytter!$B$6:$B$1005,"&lt;="&amp;DATE($G2685,12,31))))</f>
        <v/>
      </c>
      <c r="M2685" s="21" t="str">
        <f t="shared" si="335"/>
        <v/>
      </c>
      <c r="N2685" s="21" t="str">
        <f t="shared" si="330"/>
        <v/>
      </c>
      <c r="O2685" s="21" t="str">
        <f t="shared" si="331"/>
        <v/>
      </c>
      <c r="P2685" s="21" t="str">
        <f t="shared" si="332"/>
        <v/>
      </c>
      <c r="Q2685" s="21" t="str">
        <f t="shared" si="333"/>
        <v/>
      </c>
      <c r="R2685" s="21" t="str">
        <f t="shared" si="334"/>
        <v/>
      </c>
      <c r="S2685" s="7" t="str">
        <f>IF(ROW()-5&lt;=Kontroll!$B$8,1,"")</f>
        <v/>
      </c>
    </row>
    <row r="2686" spans="1:19" x14ac:dyDescent="0.2">
      <c r="A2686" s="7" t="str">
        <f t="shared" si="328"/>
        <v/>
      </c>
      <c r="B2686" s="7" t="str">
        <f>IF($S2686="","",INT(($A2686-1)/Kontroll!$B$6)+1)</f>
        <v/>
      </c>
      <c r="C2686" s="7" t="str">
        <f>IF($S2686="","",MOD($A2686-1,Kontroll!$B$6)+1)</f>
        <v/>
      </c>
      <c r="D2686" s="15" t="str">
        <f>IF($S2686="","",INDEX(Transjer!$A$6:$A$125,$B2686))</f>
        <v/>
      </c>
      <c r="E2686" s="15" t="str">
        <f>IF($S2686="","",INDEX(Transjer!$B$6:$B$125,$B2686))</f>
        <v/>
      </c>
      <c r="F2686" s="16" t="str">
        <f>IF($S2686="","",INDEX(Transjer!$C$6:$C$125,$B2686))</f>
        <v/>
      </c>
      <c r="G2686" s="17" t="str">
        <f>IF($S2686="","",INDEX(Skjermingsrenter!$A$6:$A$35,$C2686))</f>
        <v/>
      </c>
      <c r="H2686" s="18" t="str">
        <f>IF($S2686="","",INDEX(Transjer!$D$6:$D$125,$B2686))</f>
        <v/>
      </c>
      <c r="I2686" s="18" t="str">
        <f>IF($S2686="","",INDEX(Transjer!$E$6:$E$125,$B2686))</f>
        <v/>
      </c>
      <c r="J2686" s="19" t="str">
        <f>IF($S2686="","",INDEX(Skjermingsrenter!$B$6:$B$35,$C2686))</f>
        <v/>
      </c>
      <c r="K2686" s="20" t="str">
        <f t="shared" si="329"/>
        <v/>
      </c>
      <c r="L2686" s="21" t="str">
        <f>IF($S2686="","",IF($G2686&lt;YEAR($F2686),0,$H2686*SUMIFS(Utbytter!$D$6:$D$1005,Utbytter!$A$6:$A$1005,$E2686,Utbytter!$B$6:$B$1005,"&gt;="&amp;$K2686,Utbytter!$B$6:$B$1005,"&lt;="&amp;DATE($G2686,12,31))))</f>
        <v/>
      </c>
      <c r="M2686" s="21" t="str">
        <f t="shared" si="335"/>
        <v/>
      </c>
      <c r="N2686" s="21" t="str">
        <f t="shared" si="330"/>
        <v/>
      </c>
      <c r="O2686" s="21" t="str">
        <f t="shared" si="331"/>
        <v/>
      </c>
      <c r="P2686" s="21" t="str">
        <f t="shared" si="332"/>
        <v/>
      </c>
      <c r="Q2686" s="21" t="str">
        <f t="shared" si="333"/>
        <v/>
      </c>
      <c r="R2686" s="21" t="str">
        <f t="shared" si="334"/>
        <v/>
      </c>
      <c r="S2686" s="7" t="str">
        <f>IF(ROW()-5&lt;=Kontroll!$B$8,1,"")</f>
        <v/>
      </c>
    </row>
    <row r="2687" spans="1:19" x14ac:dyDescent="0.2">
      <c r="A2687" s="7" t="str">
        <f t="shared" si="328"/>
        <v/>
      </c>
      <c r="B2687" s="7" t="str">
        <f>IF($S2687="","",INT(($A2687-1)/Kontroll!$B$6)+1)</f>
        <v/>
      </c>
      <c r="C2687" s="7" t="str">
        <f>IF($S2687="","",MOD($A2687-1,Kontroll!$B$6)+1)</f>
        <v/>
      </c>
      <c r="D2687" s="15" t="str">
        <f>IF($S2687="","",INDEX(Transjer!$A$6:$A$125,$B2687))</f>
        <v/>
      </c>
      <c r="E2687" s="15" t="str">
        <f>IF($S2687="","",INDEX(Transjer!$B$6:$B$125,$B2687))</f>
        <v/>
      </c>
      <c r="F2687" s="16" t="str">
        <f>IF($S2687="","",INDEX(Transjer!$C$6:$C$125,$B2687))</f>
        <v/>
      </c>
      <c r="G2687" s="17" t="str">
        <f>IF($S2687="","",INDEX(Skjermingsrenter!$A$6:$A$35,$C2687))</f>
        <v/>
      </c>
      <c r="H2687" s="18" t="str">
        <f>IF($S2687="","",INDEX(Transjer!$D$6:$D$125,$B2687))</f>
        <v/>
      </c>
      <c r="I2687" s="18" t="str">
        <f>IF($S2687="","",INDEX(Transjer!$E$6:$E$125,$B2687))</f>
        <v/>
      </c>
      <c r="J2687" s="19" t="str">
        <f>IF($S2687="","",INDEX(Skjermingsrenter!$B$6:$B$35,$C2687))</f>
        <v/>
      </c>
      <c r="K2687" s="20" t="str">
        <f t="shared" si="329"/>
        <v/>
      </c>
      <c r="L2687" s="21" t="str">
        <f>IF($S2687="","",IF($G2687&lt;YEAR($F2687),0,$H2687*SUMIFS(Utbytter!$D$6:$D$1005,Utbytter!$A$6:$A$1005,$E2687,Utbytter!$B$6:$B$1005,"&gt;="&amp;$K2687,Utbytter!$B$6:$B$1005,"&lt;="&amp;DATE($G2687,12,31))))</f>
        <v/>
      </c>
      <c r="M2687" s="21" t="str">
        <f t="shared" si="335"/>
        <v/>
      </c>
      <c r="N2687" s="21" t="str">
        <f t="shared" si="330"/>
        <v/>
      </c>
      <c r="O2687" s="21" t="str">
        <f t="shared" si="331"/>
        <v/>
      </c>
      <c r="P2687" s="21" t="str">
        <f t="shared" si="332"/>
        <v/>
      </c>
      <c r="Q2687" s="21" t="str">
        <f t="shared" si="333"/>
        <v/>
      </c>
      <c r="R2687" s="21" t="str">
        <f t="shared" si="334"/>
        <v/>
      </c>
      <c r="S2687" s="7" t="str">
        <f>IF(ROW()-5&lt;=Kontroll!$B$8,1,"")</f>
        <v/>
      </c>
    </row>
    <row r="2688" spans="1:19" x14ac:dyDescent="0.2">
      <c r="A2688" s="7" t="str">
        <f t="shared" si="328"/>
        <v/>
      </c>
      <c r="B2688" s="7" t="str">
        <f>IF($S2688="","",INT(($A2688-1)/Kontroll!$B$6)+1)</f>
        <v/>
      </c>
      <c r="C2688" s="7" t="str">
        <f>IF($S2688="","",MOD($A2688-1,Kontroll!$B$6)+1)</f>
        <v/>
      </c>
      <c r="D2688" s="15" t="str">
        <f>IF($S2688="","",INDEX(Transjer!$A$6:$A$125,$B2688))</f>
        <v/>
      </c>
      <c r="E2688" s="15" t="str">
        <f>IF($S2688="","",INDEX(Transjer!$B$6:$B$125,$B2688))</f>
        <v/>
      </c>
      <c r="F2688" s="16" t="str">
        <f>IF($S2688="","",INDEX(Transjer!$C$6:$C$125,$B2688))</f>
        <v/>
      </c>
      <c r="G2688" s="17" t="str">
        <f>IF($S2688="","",INDEX(Skjermingsrenter!$A$6:$A$35,$C2688))</f>
        <v/>
      </c>
      <c r="H2688" s="18" t="str">
        <f>IF($S2688="","",INDEX(Transjer!$D$6:$D$125,$B2688))</f>
        <v/>
      </c>
      <c r="I2688" s="18" t="str">
        <f>IF($S2688="","",INDEX(Transjer!$E$6:$E$125,$B2688))</f>
        <v/>
      </c>
      <c r="J2688" s="19" t="str">
        <f>IF($S2688="","",INDEX(Skjermingsrenter!$B$6:$B$35,$C2688))</f>
        <v/>
      </c>
      <c r="K2688" s="20" t="str">
        <f t="shared" si="329"/>
        <v/>
      </c>
      <c r="L2688" s="21" t="str">
        <f>IF($S2688="","",IF($G2688&lt;YEAR($F2688),0,$H2688*SUMIFS(Utbytter!$D$6:$D$1005,Utbytter!$A$6:$A$1005,$E2688,Utbytter!$B$6:$B$1005,"&gt;="&amp;$K2688,Utbytter!$B$6:$B$1005,"&lt;="&amp;DATE($G2688,12,31))))</f>
        <v/>
      </c>
      <c r="M2688" s="21" t="str">
        <f t="shared" si="335"/>
        <v/>
      </c>
      <c r="N2688" s="21" t="str">
        <f t="shared" si="330"/>
        <v/>
      </c>
      <c r="O2688" s="21" t="str">
        <f t="shared" si="331"/>
        <v/>
      </c>
      <c r="P2688" s="21" t="str">
        <f t="shared" si="332"/>
        <v/>
      </c>
      <c r="Q2688" s="21" t="str">
        <f t="shared" si="333"/>
        <v/>
      </c>
      <c r="R2688" s="21" t="str">
        <f t="shared" si="334"/>
        <v/>
      </c>
      <c r="S2688" s="7" t="str">
        <f>IF(ROW()-5&lt;=Kontroll!$B$8,1,"")</f>
        <v/>
      </c>
    </row>
    <row r="2689" spans="1:19" x14ac:dyDescent="0.2">
      <c r="A2689" s="7" t="str">
        <f t="shared" si="328"/>
        <v/>
      </c>
      <c r="B2689" s="7" t="str">
        <f>IF($S2689="","",INT(($A2689-1)/Kontroll!$B$6)+1)</f>
        <v/>
      </c>
      <c r="C2689" s="7" t="str">
        <f>IF($S2689="","",MOD($A2689-1,Kontroll!$B$6)+1)</f>
        <v/>
      </c>
      <c r="D2689" s="15" t="str">
        <f>IF($S2689="","",INDEX(Transjer!$A$6:$A$125,$B2689))</f>
        <v/>
      </c>
      <c r="E2689" s="15" t="str">
        <f>IF($S2689="","",INDEX(Transjer!$B$6:$B$125,$B2689))</f>
        <v/>
      </c>
      <c r="F2689" s="16" t="str">
        <f>IF($S2689="","",INDEX(Transjer!$C$6:$C$125,$B2689))</f>
        <v/>
      </c>
      <c r="G2689" s="17" t="str">
        <f>IF($S2689="","",INDEX(Skjermingsrenter!$A$6:$A$35,$C2689))</f>
        <v/>
      </c>
      <c r="H2689" s="18" t="str">
        <f>IF($S2689="","",INDEX(Transjer!$D$6:$D$125,$B2689))</f>
        <v/>
      </c>
      <c r="I2689" s="18" t="str">
        <f>IF($S2689="","",INDEX(Transjer!$E$6:$E$125,$B2689))</f>
        <v/>
      </c>
      <c r="J2689" s="19" t="str">
        <f>IF($S2689="","",INDEX(Skjermingsrenter!$B$6:$B$35,$C2689))</f>
        <v/>
      </c>
      <c r="K2689" s="20" t="str">
        <f t="shared" si="329"/>
        <v/>
      </c>
      <c r="L2689" s="21" t="str">
        <f>IF($S2689="","",IF($G2689&lt;YEAR($F2689),0,$H2689*SUMIFS(Utbytter!$D$6:$D$1005,Utbytter!$A$6:$A$1005,$E2689,Utbytter!$B$6:$B$1005,"&gt;="&amp;$K2689,Utbytter!$B$6:$B$1005,"&lt;="&amp;DATE($G2689,12,31))))</f>
        <v/>
      </c>
      <c r="M2689" s="21" t="str">
        <f t="shared" si="335"/>
        <v/>
      </c>
      <c r="N2689" s="21" t="str">
        <f t="shared" si="330"/>
        <v/>
      </c>
      <c r="O2689" s="21" t="str">
        <f t="shared" si="331"/>
        <v/>
      </c>
      <c r="P2689" s="21" t="str">
        <f t="shared" si="332"/>
        <v/>
      </c>
      <c r="Q2689" s="21" t="str">
        <f t="shared" si="333"/>
        <v/>
      </c>
      <c r="R2689" s="21" t="str">
        <f t="shared" si="334"/>
        <v/>
      </c>
      <c r="S2689" s="7" t="str">
        <f>IF(ROW()-5&lt;=Kontroll!$B$8,1,"")</f>
        <v/>
      </c>
    </row>
    <row r="2690" spans="1:19" x14ac:dyDescent="0.2">
      <c r="A2690" s="7" t="str">
        <f t="shared" si="328"/>
        <v/>
      </c>
      <c r="B2690" s="7" t="str">
        <f>IF($S2690="","",INT(($A2690-1)/Kontroll!$B$6)+1)</f>
        <v/>
      </c>
      <c r="C2690" s="7" t="str">
        <f>IF($S2690="","",MOD($A2690-1,Kontroll!$B$6)+1)</f>
        <v/>
      </c>
      <c r="D2690" s="15" t="str">
        <f>IF($S2690="","",INDEX(Transjer!$A$6:$A$125,$B2690))</f>
        <v/>
      </c>
      <c r="E2690" s="15" t="str">
        <f>IF($S2690="","",INDEX(Transjer!$B$6:$B$125,$B2690))</f>
        <v/>
      </c>
      <c r="F2690" s="16" t="str">
        <f>IF($S2690="","",INDEX(Transjer!$C$6:$C$125,$B2690))</f>
        <v/>
      </c>
      <c r="G2690" s="17" t="str">
        <f>IF($S2690="","",INDEX(Skjermingsrenter!$A$6:$A$35,$C2690))</f>
        <v/>
      </c>
      <c r="H2690" s="18" t="str">
        <f>IF($S2690="","",INDEX(Transjer!$D$6:$D$125,$B2690))</f>
        <v/>
      </c>
      <c r="I2690" s="18" t="str">
        <f>IF($S2690="","",INDEX(Transjer!$E$6:$E$125,$B2690))</f>
        <v/>
      </c>
      <c r="J2690" s="19" t="str">
        <f>IF($S2690="","",INDEX(Skjermingsrenter!$B$6:$B$35,$C2690))</f>
        <v/>
      </c>
      <c r="K2690" s="20" t="str">
        <f t="shared" si="329"/>
        <v/>
      </c>
      <c r="L2690" s="21" t="str">
        <f>IF($S2690="","",IF($G2690&lt;YEAR($F2690),0,$H2690*SUMIFS(Utbytter!$D$6:$D$1005,Utbytter!$A$6:$A$1005,$E2690,Utbytter!$B$6:$B$1005,"&gt;="&amp;$K2690,Utbytter!$B$6:$B$1005,"&lt;="&amp;DATE($G2690,12,31))))</f>
        <v/>
      </c>
      <c r="M2690" s="21" t="str">
        <f t="shared" si="335"/>
        <v/>
      </c>
      <c r="N2690" s="21" t="str">
        <f t="shared" si="330"/>
        <v/>
      </c>
      <c r="O2690" s="21" t="str">
        <f t="shared" si="331"/>
        <v/>
      </c>
      <c r="P2690" s="21" t="str">
        <f t="shared" si="332"/>
        <v/>
      </c>
      <c r="Q2690" s="21" t="str">
        <f t="shared" si="333"/>
        <v/>
      </c>
      <c r="R2690" s="21" t="str">
        <f t="shared" si="334"/>
        <v/>
      </c>
      <c r="S2690" s="7" t="str">
        <f>IF(ROW()-5&lt;=Kontroll!$B$8,1,"")</f>
        <v/>
      </c>
    </row>
    <row r="2691" spans="1:19" x14ac:dyDescent="0.2">
      <c r="A2691" s="7" t="str">
        <f t="shared" si="328"/>
        <v/>
      </c>
      <c r="B2691" s="7" t="str">
        <f>IF($S2691="","",INT(($A2691-1)/Kontroll!$B$6)+1)</f>
        <v/>
      </c>
      <c r="C2691" s="7" t="str">
        <f>IF($S2691="","",MOD($A2691-1,Kontroll!$B$6)+1)</f>
        <v/>
      </c>
      <c r="D2691" s="15" t="str">
        <f>IF($S2691="","",INDEX(Transjer!$A$6:$A$125,$B2691))</f>
        <v/>
      </c>
      <c r="E2691" s="15" t="str">
        <f>IF($S2691="","",INDEX(Transjer!$B$6:$B$125,$B2691))</f>
        <v/>
      </c>
      <c r="F2691" s="16" t="str">
        <f>IF($S2691="","",INDEX(Transjer!$C$6:$C$125,$B2691))</f>
        <v/>
      </c>
      <c r="G2691" s="17" t="str">
        <f>IF($S2691="","",INDEX(Skjermingsrenter!$A$6:$A$35,$C2691))</f>
        <v/>
      </c>
      <c r="H2691" s="18" t="str">
        <f>IF($S2691="","",INDEX(Transjer!$D$6:$D$125,$B2691))</f>
        <v/>
      </c>
      <c r="I2691" s="18" t="str">
        <f>IF($S2691="","",INDEX(Transjer!$E$6:$E$125,$B2691))</f>
        <v/>
      </c>
      <c r="J2691" s="19" t="str">
        <f>IF($S2691="","",INDEX(Skjermingsrenter!$B$6:$B$35,$C2691))</f>
        <v/>
      </c>
      <c r="K2691" s="20" t="str">
        <f t="shared" si="329"/>
        <v/>
      </c>
      <c r="L2691" s="21" t="str">
        <f>IF($S2691="","",IF($G2691&lt;YEAR($F2691),0,$H2691*SUMIFS(Utbytter!$D$6:$D$1005,Utbytter!$A$6:$A$1005,$E2691,Utbytter!$B$6:$B$1005,"&gt;="&amp;$K2691,Utbytter!$B$6:$B$1005,"&lt;="&amp;DATE($G2691,12,31))))</f>
        <v/>
      </c>
      <c r="M2691" s="21" t="str">
        <f t="shared" si="335"/>
        <v/>
      </c>
      <c r="N2691" s="21" t="str">
        <f t="shared" si="330"/>
        <v/>
      </c>
      <c r="O2691" s="21" t="str">
        <f t="shared" si="331"/>
        <v/>
      </c>
      <c r="P2691" s="21" t="str">
        <f t="shared" si="332"/>
        <v/>
      </c>
      <c r="Q2691" s="21" t="str">
        <f t="shared" si="333"/>
        <v/>
      </c>
      <c r="R2691" s="21" t="str">
        <f t="shared" si="334"/>
        <v/>
      </c>
      <c r="S2691" s="7" t="str">
        <f>IF(ROW()-5&lt;=Kontroll!$B$8,1,"")</f>
        <v/>
      </c>
    </row>
    <row r="2692" spans="1:19" x14ac:dyDescent="0.2">
      <c r="A2692" s="7" t="str">
        <f t="shared" si="328"/>
        <v/>
      </c>
      <c r="B2692" s="7" t="str">
        <f>IF($S2692="","",INT(($A2692-1)/Kontroll!$B$6)+1)</f>
        <v/>
      </c>
      <c r="C2692" s="7" t="str">
        <f>IF($S2692="","",MOD($A2692-1,Kontroll!$B$6)+1)</f>
        <v/>
      </c>
      <c r="D2692" s="15" t="str">
        <f>IF($S2692="","",INDEX(Transjer!$A$6:$A$125,$B2692))</f>
        <v/>
      </c>
      <c r="E2692" s="15" t="str">
        <f>IF($S2692="","",INDEX(Transjer!$B$6:$B$125,$B2692))</f>
        <v/>
      </c>
      <c r="F2692" s="16" t="str">
        <f>IF($S2692="","",INDEX(Transjer!$C$6:$C$125,$B2692))</f>
        <v/>
      </c>
      <c r="G2692" s="17" t="str">
        <f>IF($S2692="","",INDEX(Skjermingsrenter!$A$6:$A$35,$C2692))</f>
        <v/>
      </c>
      <c r="H2692" s="18" t="str">
        <f>IF($S2692="","",INDEX(Transjer!$D$6:$D$125,$B2692))</f>
        <v/>
      </c>
      <c r="I2692" s="18" t="str">
        <f>IF($S2692="","",INDEX(Transjer!$E$6:$E$125,$B2692))</f>
        <v/>
      </c>
      <c r="J2692" s="19" t="str">
        <f>IF($S2692="","",INDEX(Skjermingsrenter!$B$6:$B$35,$C2692))</f>
        <v/>
      </c>
      <c r="K2692" s="20" t="str">
        <f t="shared" si="329"/>
        <v/>
      </c>
      <c r="L2692" s="21" t="str">
        <f>IF($S2692="","",IF($G2692&lt;YEAR($F2692),0,$H2692*SUMIFS(Utbytter!$D$6:$D$1005,Utbytter!$A$6:$A$1005,$E2692,Utbytter!$B$6:$B$1005,"&gt;="&amp;$K2692,Utbytter!$B$6:$B$1005,"&lt;="&amp;DATE($G2692,12,31))))</f>
        <v/>
      </c>
      <c r="M2692" s="21" t="str">
        <f t="shared" si="335"/>
        <v/>
      </c>
      <c r="N2692" s="21" t="str">
        <f t="shared" si="330"/>
        <v/>
      </c>
      <c r="O2692" s="21" t="str">
        <f t="shared" si="331"/>
        <v/>
      </c>
      <c r="P2692" s="21" t="str">
        <f t="shared" si="332"/>
        <v/>
      </c>
      <c r="Q2692" s="21" t="str">
        <f t="shared" si="333"/>
        <v/>
      </c>
      <c r="R2692" s="21" t="str">
        <f t="shared" si="334"/>
        <v/>
      </c>
      <c r="S2692" s="7" t="str">
        <f>IF(ROW()-5&lt;=Kontroll!$B$8,1,"")</f>
        <v/>
      </c>
    </row>
    <row r="2693" spans="1:19" x14ac:dyDescent="0.2">
      <c r="A2693" s="7" t="str">
        <f t="shared" si="328"/>
        <v/>
      </c>
      <c r="B2693" s="7" t="str">
        <f>IF($S2693="","",INT(($A2693-1)/Kontroll!$B$6)+1)</f>
        <v/>
      </c>
      <c r="C2693" s="7" t="str">
        <f>IF($S2693="","",MOD($A2693-1,Kontroll!$B$6)+1)</f>
        <v/>
      </c>
      <c r="D2693" s="15" t="str">
        <f>IF($S2693="","",INDEX(Transjer!$A$6:$A$125,$B2693))</f>
        <v/>
      </c>
      <c r="E2693" s="15" t="str">
        <f>IF($S2693="","",INDEX(Transjer!$B$6:$B$125,$B2693))</f>
        <v/>
      </c>
      <c r="F2693" s="16" t="str">
        <f>IF($S2693="","",INDEX(Transjer!$C$6:$C$125,$B2693))</f>
        <v/>
      </c>
      <c r="G2693" s="17" t="str">
        <f>IF($S2693="","",INDEX(Skjermingsrenter!$A$6:$A$35,$C2693))</f>
        <v/>
      </c>
      <c r="H2693" s="18" t="str">
        <f>IF($S2693="","",INDEX(Transjer!$D$6:$D$125,$B2693))</f>
        <v/>
      </c>
      <c r="I2693" s="18" t="str">
        <f>IF($S2693="","",INDEX(Transjer!$E$6:$E$125,$B2693))</f>
        <v/>
      </c>
      <c r="J2693" s="19" t="str">
        <f>IF($S2693="","",INDEX(Skjermingsrenter!$B$6:$B$35,$C2693))</f>
        <v/>
      </c>
      <c r="K2693" s="20" t="str">
        <f t="shared" si="329"/>
        <v/>
      </c>
      <c r="L2693" s="21" t="str">
        <f>IF($S2693="","",IF($G2693&lt;YEAR($F2693),0,$H2693*SUMIFS(Utbytter!$D$6:$D$1005,Utbytter!$A$6:$A$1005,$E2693,Utbytter!$B$6:$B$1005,"&gt;="&amp;$K2693,Utbytter!$B$6:$B$1005,"&lt;="&amp;DATE($G2693,12,31))))</f>
        <v/>
      </c>
      <c r="M2693" s="21" t="str">
        <f t="shared" si="335"/>
        <v/>
      </c>
      <c r="N2693" s="21" t="str">
        <f t="shared" si="330"/>
        <v/>
      </c>
      <c r="O2693" s="21" t="str">
        <f t="shared" si="331"/>
        <v/>
      </c>
      <c r="P2693" s="21" t="str">
        <f t="shared" si="332"/>
        <v/>
      </c>
      <c r="Q2693" s="21" t="str">
        <f t="shared" si="333"/>
        <v/>
      </c>
      <c r="R2693" s="21" t="str">
        <f t="shared" si="334"/>
        <v/>
      </c>
      <c r="S2693" s="7" t="str">
        <f>IF(ROW()-5&lt;=Kontroll!$B$8,1,"")</f>
        <v/>
      </c>
    </row>
    <row r="2694" spans="1:19" x14ac:dyDescent="0.2">
      <c r="A2694" s="7" t="str">
        <f t="shared" ref="A2694:A2757" si="336">IF($S2694="","",ROW()-5)</f>
        <v/>
      </c>
      <c r="B2694" s="7" t="str">
        <f>IF($S2694="","",INT(($A2694-1)/Kontroll!$B$6)+1)</f>
        <v/>
      </c>
      <c r="C2694" s="7" t="str">
        <f>IF($S2694="","",MOD($A2694-1,Kontroll!$B$6)+1)</f>
        <v/>
      </c>
      <c r="D2694" s="15" t="str">
        <f>IF($S2694="","",INDEX(Transjer!$A$6:$A$125,$B2694))</f>
        <v/>
      </c>
      <c r="E2694" s="15" t="str">
        <f>IF($S2694="","",INDEX(Transjer!$B$6:$B$125,$B2694))</f>
        <v/>
      </c>
      <c r="F2694" s="16" t="str">
        <f>IF($S2694="","",INDEX(Transjer!$C$6:$C$125,$B2694))</f>
        <v/>
      </c>
      <c r="G2694" s="17" t="str">
        <f>IF($S2694="","",INDEX(Skjermingsrenter!$A$6:$A$35,$C2694))</f>
        <v/>
      </c>
      <c r="H2694" s="18" t="str">
        <f>IF($S2694="","",INDEX(Transjer!$D$6:$D$125,$B2694))</f>
        <v/>
      </c>
      <c r="I2694" s="18" t="str">
        <f>IF($S2694="","",INDEX(Transjer!$E$6:$E$125,$B2694))</f>
        <v/>
      </c>
      <c r="J2694" s="19" t="str">
        <f>IF($S2694="","",INDEX(Skjermingsrenter!$B$6:$B$35,$C2694))</f>
        <v/>
      </c>
      <c r="K2694" s="20" t="str">
        <f t="shared" ref="K2694:K2757" si="337">IF($S2694="","",MAX(DATE($G2694,1,1),$F2694))</f>
        <v/>
      </c>
      <c r="L2694" s="21" t="str">
        <f>IF($S2694="","",IF($G2694&lt;YEAR($F2694),0,$H2694*SUMIFS(Utbytter!$D$6:$D$1005,Utbytter!$A$6:$A$1005,$E2694,Utbytter!$B$6:$B$1005,"&gt;="&amp;$K2694,Utbytter!$B$6:$B$1005,"&lt;="&amp;DATE($G2694,12,31))))</f>
        <v/>
      </c>
      <c r="M2694" s="21" t="str">
        <f t="shared" si="335"/>
        <v/>
      </c>
      <c r="N2694" s="21" t="str">
        <f t="shared" ref="N2694:N2757" si="338">IF($S2694="","",IF($F2694&lt;=DATE($G2694,12,31),($I2694+$M2694)*$J2694,0))</f>
        <v/>
      </c>
      <c r="O2694" s="21" t="str">
        <f t="shared" ref="O2694:O2757" si="339">IF($S2694="","",$M2694+$N2694)</f>
        <v/>
      </c>
      <c r="P2694" s="21" t="str">
        <f t="shared" ref="P2694:P2757" si="340">IF($S2694="","",MIN($L2694,$O2694))</f>
        <v/>
      </c>
      <c r="Q2694" s="21" t="str">
        <f t="shared" ref="Q2694:Q2757" si="341">IF($S2694="","",$O2694-$P2694)</f>
        <v/>
      </c>
      <c r="R2694" s="21" t="str">
        <f t="shared" ref="R2694:R2757" si="342">IF($S2694="","",$L2694-$P2694)</f>
        <v/>
      </c>
      <c r="S2694" s="7" t="str">
        <f>IF(ROW()-5&lt;=Kontroll!$B$8,1,"")</f>
        <v/>
      </c>
    </row>
    <row r="2695" spans="1:19" x14ac:dyDescent="0.2">
      <c r="A2695" s="7" t="str">
        <f t="shared" si="336"/>
        <v/>
      </c>
      <c r="B2695" s="7" t="str">
        <f>IF($S2695="","",INT(($A2695-1)/Kontroll!$B$6)+1)</f>
        <v/>
      </c>
      <c r="C2695" s="7" t="str">
        <f>IF($S2695="","",MOD($A2695-1,Kontroll!$B$6)+1)</f>
        <v/>
      </c>
      <c r="D2695" s="15" t="str">
        <f>IF($S2695="","",INDEX(Transjer!$A$6:$A$125,$B2695))</f>
        <v/>
      </c>
      <c r="E2695" s="15" t="str">
        <f>IF($S2695="","",INDEX(Transjer!$B$6:$B$125,$B2695))</f>
        <v/>
      </c>
      <c r="F2695" s="16" t="str">
        <f>IF($S2695="","",INDEX(Transjer!$C$6:$C$125,$B2695))</f>
        <v/>
      </c>
      <c r="G2695" s="17" t="str">
        <f>IF($S2695="","",INDEX(Skjermingsrenter!$A$6:$A$35,$C2695))</f>
        <v/>
      </c>
      <c r="H2695" s="18" t="str">
        <f>IF($S2695="","",INDEX(Transjer!$D$6:$D$125,$B2695))</f>
        <v/>
      </c>
      <c r="I2695" s="18" t="str">
        <f>IF($S2695="","",INDEX(Transjer!$E$6:$E$125,$B2695))</f>
        <v/>
      </c>
      <c r="J2695" s="19" t="str">
        <f>IF($S2695="","",INDEX(Skjermingsrenter!$B$6:$B$35,$C2695))</f>
        <v/>
      </c>
      <c r="K2695" s="20" t="str">
        <f t="shared" si="337"/>
        <v/>
      </c>
      <c r="L2695" s="21" t="str">
        <f>IF($S2695="","",IF($G2695&lt;YEAR($F2695),0,$H2695*SUMIFS(Utbytter!$D$6:$D$1005,Utbytter!$A$6:$A$1005,$E2695,Utbytter!$B$6:$B$1005,"&gt;="&amp;$K2695,Utbytter!$B$6:$B$1005,"&lt;="&amp;DATE($G2695,12,31))))</f>
        <v/>
      </c>
      <c r="M2695" s="21" t="str">
        <f t="shared" ref="M2695:M2758" si="343">IF($S2695="","",IF($C2695=1,0,IF($D2695=$D2694,$Q2694,0)))</f>
        <v/>
      </c>
      <c r="N2695" s="21" t="str">
        <f t="shared" si="338"/>
        <v/>
      </c>
      <c r="O2695" s="21" t="str">
        <f t="shared" si="339"/>
        <v/>
      </c>
      <c r="P2695" s="21" t="str">
        <f t="shared" si="340"/>
        <v/>
      </c>
      <c r="Q2695" s="21" t="str">
        <f t="shared" si="341"/>
        <v/>
      </c>
      <c r="R2695" s="21" t="str">
        <f t="shared" si="342"/>
        <v/>
      </c>
      <c r="S2695" s="7" t="str">
        <f>IF(ROW()-5&lt;=Kontroll!$B$8,1,"")</f>
        <v/>
      </c>
    </row>
    <row r="2696" spans="1:19" x14ac:dyDescent="0.2">
      <c r="A2696" s="7" t="str">
        <f t="shared" si="336"/>
        <v/>
      </c>
      <c r="B2696" s="7" t="str">
        <f>IF($S2696="","",INT(($A2696-1)/Kontroll!$B$6)+1)</f>
        <v/>
      </c>
      <c r="C2696" s="7" t="str">
        <f>IF($S2696="","",MOD($A2696-1,Kontroll!$B$6)+1)</f>
        <v/>
      </c>
      <c r="D2696" s="15" t="str">
        <f>IF($S2696="","",INDEX(Transjer!$A$6:$A$125,$B2696))</f>
        <v/>
      </c>
      <c r="E2696" s="15" t="str">
        <f>IF($S2696="","",INDEX(Transjer!$B$6:$B$125,$B2696))</f>
        <v/>
      </c>
      <c r="F2696" s="16" t="str">
        <f>IF($S2696="","",INDEX(Transjer!$C$6:$C$125,$B2696))</f>
        <v/>
      </c>
      <c r="G2696" s="17" t="str">
        <f>IF($S2696="","",INDEX(Skjermingsrenter!$A$6:$A$35,$C2696))</f>
        <v/>
      </c>
      <c r="H2696" s="18" t="str">
        <f>IF($S2696="","",INDEX(Transjer!$D$6:$D$125,$B2696))</f>
        <v/>
      </c>
      <c r="I2696" s="18" t="str">
        <f>IF($S2696="","",INDEX(Transjer!$E$6:$E$125,$B2696))</f>
        <v/>
      </c>
      <c r="J2696" s="19" t="str">
        <f>IF($S2696="","",INDEX(Skjermingsrenter!$B$6:$B$35,$C2696))</f>
        <v/>
      </c>
      <c r="K2696" s="20" t="str">
        <f t="shared" si="337"/>
        <v/>
      </c>
      <c r="L2696" s="21" t="str">
        <f>IF($S2696="","",IF($G2696&lt;YEAR($F2696),0,$H2696*SUMIFS(Utbytter!$D$6:$D$1005,Utbytter!$A$6:$A$1005,$E2696,Utbytter!$B$6:$B$1005,"&gt;="&amp;$K2696,Utbytter!$B$6:$B$1005,"&lt;="&amp;DATE($G2696,12,31))))</f>
        <v/>
      </c>
      <c r="M2696" s="21" t="str">
        <f t="shared" si="343"/>
        <v/>
      </c>
      <c r="N2696" s="21" t="str">
        <f t="shared" si="338"/>
        <v/>
      </c>
      <c r="O2696" s="21" t="str">
        <f t="shared" si="339"/>
        <v/>
      </c>
      <c r="P2696" s="21" t="str">
        <f t="shared" si="340"/>
        <v/>
      </c>
      <c r="Q2696" s="21" t="str">
        <f t="shared" si="341"/>
        <v/>
      </c>
      <c r="R2696" s="21" t="str">
        <f t="shared" si="342"/>
        <v/>
      </c>
      <c r="S2696" s="7" t="str">
        <f>IF(ROW()-5&lt;=Kontroll!$B$8,1,"")</f>
        <v/>
      </c>
    </row>
    <row r="2697" spans="1:19" x14ac:dyDescent="0.2">
      <c r="A2697" s="7" t="str">
        <f t="shared" si="336"/>
        <v/>
      </c>
      <c r="B2697" s="7" t="str">
        <f>IF($S2697="","",INT(($A2697-1)/Kontroll!$B$6)+1)</f>
        <v/>
      </c>
      <c r="C2697" s="7" t="str">
        <f>IF($S2697="","",MOD($A2697-1,Kontroll!$B$6)+1)</f>
        <v/>
      </c>
      <c r="D2697" s="15" t="str">
        <f>IF($S2697="","",INDEX(Transjer!$A$6:$A$125,$B2697))</f>
        <v/>
      </c>
      <c r="E2697" s="15" t="str">
        <f>IF($S2697="","",INDEX(Transjer!$B$6:$B$125,$B2697))</f>
        <v/>
      </c>
      <c r="F2697" s="16" t="str">
        <f>IF($S2697="","",INDEX(Transjer!$C$6:$C$125,$B2697))</f>
        <v/>
      </c>
      <c r="G2697" s="17" t="str">
        <f>IF($S2697="","",INDEX(Skjermingsrenter!$A$6:$A$35,$C2697))</f>
        <v/>
      </c>
      <c r="H2697" s="18" t="str">
        <f>IF($S2697="","",INDEX(Transjer!$D$6:$D$125,$B2697))</f>
        <v/>
      </c>
      <c r="I2697" s="18" t="str">
        <f>IF($S2697="","",INDEX(Transjer!$E$6:$E$125,$B2697))</f>
        <v/>
      </c>
      <c r="J2697" s="19" t="str">
        <f>IF($S2697="","",INDEX(Skjermingsrenter!$B$6:$B$35,$C2697))</f>
        <v/>
      </c>
      <c r="K2697" s="20" t="str">
        <f t="shared" si="337"/>
        <v/>
      </c>
      <c r="L2697" s="21" t="str">
        <f>IF($S2697="","",IF($G2697&lt;YEAR($F2697),0,$H2697*SUMIFS(Utbytter!$D$6:$D$1005,Utbytter!$A$6:$A$1005,$E2697,Utbytter!$B$6:$B$1005,"&gt;="&amp;$K2697,Utbytter!$B$6:$B$1005,"&lt;="&amp;DATE($G2697,12,31))))</f>
        <v/>
      </c>
      <c r="M2697" s="21" t="str">
        <f t="shared" si="343"/>
        <v/>
      </c>
      <c r="N2697" s="21" t="str">
        <f t="shared" si="338"/>
        <v/>
      </c>
      <c r="O2697" s="21" t="str">
        <f t="shared" si="339"/>
        <v/>
      </c>
      <c r="P2697" s="21" t="str">
        <f t="shared" si="340"/>
        <v/>
      </c>
      <c r="Q2697" s="21" t="str">
        <f t="shared" si="341"/>
        <v/>
      </c>
      <c r="R2697" s="21" t="str">
        <f t="shared" si="342"/>
        <v/>
      </c>
      <c r="S2697" s="7" t="str">
        <f>IF(ROW()-5&lt;=Kontroll!$B$8,1,"")</f>
        <v/>
      </c>
    </row>
    <row r="2698" spans="1:19" x14ac:dyDescent="0.2">
      <c r="A2698" s="7" t="str">
        <f t="shared" si="336"/>
        <v/>
      </c>
      <c r="B2698" s="7" t="str">
        <f>IF($S2698="","",INT(($A2698-1)/Kontroll!$B$6)+1)</f>
        <v/>
      </c>
      <c r="C2698" s="7" t="str">
        <f>IF($S2698="","",MOD($A2698-1,Kontroll!$B$6)+1)</f>
        <v/>
      </c>
      <c r="D2698" s="15" t="str">
        <f>IF($S2698="","",INDEX(Transjer!$A$6:$A$125,$B2698))</f>
        <v/>
      </c>
      <c r="E2698" s="15" t="str">
        <f>IF($S2698="","",INDEX(Transjer!$B$6:$B$125,$B2698))</f>
        <v/>
      </c>
      <c r="F2698" s="16" t="str">
        <f>IF($S2698="","",INDEX(Transjer!$C$6:$C$125,$B2698))</f>
        <v/>
      </c>
      <c r="G2698" s="17" t="str">
        <f>IF($S2698="","",INDEX(Skjermingsrenter!$A$6:$A$35,$C2698))</f>
        <v/>
      </c>
      <c r="H2698" s="18" t="str">
        <f>IF($S2698="","",INDEX(Transjer!$D$6:$D$125,$B2698))</f>
        <v/>
      </c>
      <c r="I2698" s="18" t="str">
        <f>IF($S2698="","",INDEX(Transjer!$E$6:$E$125,$B2698))</f>
        <v/>
      </c>
      <c r="J2698" s="19" t="str">
        <f>IF($S2698="","",INDEX(Skjermingsrenter!$B$6:$B$35,$C2698))</f>
        <v/>
      </c>
      <c r="K2698" s="20" t="str">
        <f t="shared" si="337"/>
        <v/>
      </c>
      <c r="L2698" s="21" t="str">
        <f>IF($S2698="","",IF($G2698&lt;YEAR($F2698),0,$H2698*SUMIFS(Utbytter!$D$6:$D$1005,Utbytter!$A$6:$A$1005,$E2698,Utbytter!$B$6:$B$1005,"&gt;="&amp;$K2698,Utbytter!$B$6:$B$1005,"&lt;="&amp;DATE($G2698,12,31))))</f>
        <v/>
      </c>
      <c r="M2698" s="21" t="str">
        <f t="shared" si="343"/>
        <v/>
      </c>
      <c r="N2698" s="21" t="str">
        <f t="shared" si="338"/>
        <v/>
      </c>
      <c r="O2698" s="21" t="str">
        <f t="shared" si="339"/>
        <v/>
      </c>
      <c r="P2698" s="21" t="str">
        <f t="shared" si="340"/>
        <v/>
      </c>
      <c r="Q2698" s="21" t="str">
        <f t="shared" si="341"/>
        <v/>
      </c>
      <c r="R2698" s="21" t="str">
        <f t="shared" si="342"/>
        <v/>
      </c>
      <c r="S2698" s="7" t="str">
        <f>IF(ROW()-5&lt;=Kontroll!$B$8,1,"")</f>
        <v/>
      </c>
    </row>
    <row r="2699" spans="1:19" x14ac:dyDescent="0.2">
      <c r="A2699" s="7" t="str">
        <f t="shared" si="336"/>
        <v/>
      </c>
      <c r="B2699" s="7" t="str">
        <f>IF($S2699="","",INT(($A2699-1)/Kontroll!$B$6)+1)</f>
        <v/>
      </c>
      <c r="C2699" s="7" t="str">
        <f>IF($S2699="","",MOD($A2699-1,Kontroll!$B$6)+1)</f>
        <v/>
      </c>
      <c r="D2699" s="15" t="str">
        <f>IF($S2699="","",INDEX(Transjer!$A$6:$A$125,$B2699))</f>
        <v/>
      </c>
      <c r="E2699" s="15" t="str">
        <f>IF($S2699="","",INDEX(Transjer!$B$6:$B$125,$B2699))</f>
        <v/>
      </c>
      <c r="F2699" s="16" t="str">
        <f>IF($S2699="","",INDEX(Transjer!$C$6:$C$125,$B2699))</f>
        <v/>
      </c>
      <c r="G2699" s="17" t="str">
        <f>IF($S2699="","",INDEX(Skjermingsrenter!$A$6:$A$35,$C2699))</f>
        <v/>
      </c>
      <c r="H2699" s="18" t="str">
        <f>IF($S2699="","",INDEX(Transjer!$D$6:$D$125,$B2699))</f>
        <v/>
      </c>
      <c r="I2699" s="18" t="str">
        <f>IF($S2699="","",INDEX(Transjer!$E$6:$E$125,$B2699))</f>
        <v/>
      </c>
      <c r="J2699" s="19" t="str">
        <f>IF($S2699="","",INDEX(Skjermingsrenter!$B$6:$B$35,$C2699))</f>
        <v/>
      </c>
      <c r="K2699" s="20" t="str">
        <f t="shared" si="337"/>
        <v/>
      </c>
      <c r="L2699" s="21" t="str">
        <f>IF($S2699="","",IF($G2699&lt;YEAR($F2699),0,$H2699*SUMIFS(Utbytter!$D$6:$D$1005,Utbytter!$A$6:$A$1005,$E2699,Utbytter!$B$6:$B$1005,"&gt;="&amp;$K2699,Utbytter!$B$6:$B$1005,"&lt;="&amp;DATE($G2699,12,31))))</f>
        <v/>
      </c>
      <c r="M2699" s="21" t="str">
        <f t="shared" si="343"/>
        <v/>
      </c>
      <c r="N2699" s="21" t="str">
        <f t="shared" si="338"/>
        <v/>
      </c>
      <c r="O2699" s="21" t="str">
        <f t="shared" si="339"/>
        <v/>
      </c>
      <c r="P2699" s="21" t="str">
        <f t="shared" si="340"/>
        <v/>
      </c>
      <c r="Q2699" s="21" t="str">
        <f t="shared" si="341"/>
        <v/>
      </c>
      <c r="R2699" s="21" t="str">
        <f t="shared" si="342"/>
        <v/>
      </c>
      <c r="S2699" s="7" t="str">
        <f>IF(ROW()-5&lt;=Kontroll!$B$8,1,"")</f>
        <v/>
      </c>
    </row>
    <row r="2700" spans="1:19" x14ac:dyDescent="0.2">
      <c r="A2700" s="7" t="str">
        <f t="shared" si="336"/>
        <v/>
      </c>
      <c r="B2700" s="7" t="str">
        <f>IF($S2700="","",INT(($A2700-1)/Kontroll!$B$6)+1)</f>
        <v/>
      </c>
      <c r="C2700" s="7" t="str">
        <f>IF($S2700="","",MOD($A2700-1,Kontroll!$B$6)+1)</f>
        <v/>
      </c>
      <c r="D2700" s="15" t="str">
        <f>IF($S2700="","",INDEX(Transjer!$A$6:$A$125,$B2700))</f>
        <v/>
      </c>
      <c r="E2700" s="15" t="str">
        <f>IF($S2700="","",INDEX(Transjer!$B$6:$B$125,$B2700))</f>
        <v/>
      </c>
      <c r="F2700" s="16" t="str">
        <f>IF($S2700="","",INDEX(Transjer!$C$6:$C$125,$B2700))</f>
        <v/>
      </c>
      <c r="G2700" s="17" t="str">
        <f>IF($S2700="","",INDEX(Skjermingsrenter!$A$6:$A$35,$C2700))</f>
        <v/>
      </c>
      <c r="H2700" s="18" t="str">
        <f>IF($S2700="","",INDEX(Transjer!$D$6:$D$125,$B2700))</f>
        <v/>
      </c>
      <c r="I2700" s="18" t="str">
        <f>IF($S2700="","",INDEX(Transjer!$E$6:$E$125,$B2700))</f>
        <v/>
      </c>
      <c r="J2700" s="19" t="str">
        <f>IF($S2700="","",INDEX(Skjermingsrenter!$B$6:$B$35,$C2700))</f>
        <v/>
      </c>
      <c r="K2700" s="20" t="str">
        <f t="shared" si="337"/>
        <v/>
      </c>
      <c r="L2700" s="21" t="str">
        <f>IF($S2700="","",IF($G2700&lt;YEAR($F2700),0,$H2700*SUMIFS(Utbytter!$D$6:$D$1005,Utbytter!$A$6:$A$1005,$E2700,Utbytter!$B$6:$B$1005,"&gt;="&amp;$K2700,Utbytter!$B$6:$B$1005,"&lt;="&amp;DATE($G2700,12,31))))</f>
        <v/>
      </c>
      <c r="M2700" s="21" t="str">
        <f t="shared" si="343"/>
        <v/>
      </c>
      <c r="N2700" s="21" t="str">
        <f t="shared" si="338"/>
        <v/>
      </c>
      <c r="O2700" s="21" t="str">
        <f t="shared" si="339"/>
        <v/>
      </c>
      <c r="P2700" s="21" t="str">
        <f t="shared" si="340"/>
        <v/>
      </c>
      <c r="Q2700" s="21" t="str">
        <f t="shared" si="341"/>
        <v/>
      </c>
      <c r="R2700" s="21" t="str">
        <f t="shared" si="342"/>
        <v/>
      </c>
      <c r="S2700" s="7" t="str">
        <f>IF(ROW()-5&lt;=Kontroll!$B$8,1,"")</f>
        <v/>
      </c>
    </row>
    <row r="2701" spans="1:19" x14ac:dyDescent="0.2">
      <c r="A2701" s="7" t="str">
        <f t="shared" si="336"/>
        <v/>
      </c>
      <c r="B2701" s="7" t="str">
        <f>IF($S2701="","",INT(($A2701-1)/Kontroll!$B$6)+1)</f>
        <v/>
      </c>
      <c r="C2701" s="7" t="str">
        <f>IF($S2701="","",MOD($A2701-1,Kontroll!$B$6)+1)</f>
        <v/>
      </c>
      <c r="D2701" s="15" t="str">
        <f>IF($S2701="","",INDEX(Transjer!$A$6:$A$125,$B2701))</f>
        <v/>
      </c>
      <c r="E2701" s="15" t="str">
        <f>IF($S2701="","",INDEX(Transjer!$B$6:$B$125,$B2701))</f>
        <v/>
      </c>
      <c r="F2701" s="16" t="str">
        <f>IF($S2701="","",INDEX(Transjer!$C$6:$C$125,$B2701))</f>
        <v/>
      </c>
      <c r="G2701" s="17" t="str">
        <f>IF($S2701="","",INDEX(Skjermingsrenter!$A$6:$A$35,$C2701))</f>
        <v/>
      </c>
      <c r="H2701" s="18" t="str">
        <f>IF($S2701="","",INDEX(Transjer!$D$6:$D$125,$B2701))</f>
        <v/>
      </c>
      <c r="I2701" s="18" t="str">
        <f>IF($S2701="","",INDEX(Transjer!$E$6:$E$125,$B2701))</f>
        <v/>
      </c>
      <c r="J2701" s="19" t="str">
        <f>IF($S2701="","",INDEX(Skjermingsrenter!$B$6:$B$35,$C2701))</f>
        <v/>
      </c>
      <c r="K2701" s="20" t="str">
        <f t="shared" si="337"/>
        <v/>
      </c>
      <c r="L2701" s="21" t="str">
        <f>IF($S2701="","",IF($G2701&lt;YEAR($F2701),0,$H2701*SUMIFS(Utbytter!$D$6:$D$1005,Utbytter!$A$6:$A$1005,$E2701,Utbytter!$B$6:$B$1005,"&gt;="&amp;$K2701,Utbytter!$B$6:$B$1005,"&lt;="&amp;DATE($G2701,12,31))))</f>
        <v/>
      </c>
      <c r="M2701" s="21" t="str">
        <f t="shared" si="343"/>
        <v/>
      </c>
      <c r="N2701" s="21" t="str">
        <f t="shared" si="338"/>
        <v/>
      </c>
      <c r="O2701" s="21" t="str">
        <f t="shared" si="339"/>
        <v/>
      </c>
      <c r="P2701" s="21" t="str">
        <f t="shared" si="340"/>
        <v/>
      </c>
      <c r="Q2701" s="21" t="str">
        <f t="shared" si="341"/>
        <v/>
      </c>
      <c r="R2701" s="21" t="str">
        <f t="shared" si="342"/>
        <v/>
      </c>
      <c r="S2701" s="7" t="str">
        <f>IF(ROW()-5&lt;=Kontroll!$B$8,1,"")</f>
        <v/>
      </c>
    </row>
    <row r="2702" spans="1:19" x14ac:dyDescent="0.2">
      <c r="A2702" s="7" t="str">
        <f t="shared" si="336"/>
        <v/>
      </c>
      <c r="B2702" s="7" t="str">
        <f>IF($S2702="","",INT(($A2702-1)/Kontroll!$B$6)+1)</f>
        <v/>
      </c>
      <c r="C2702" s="7" t="str">
        <f>IF($S2702="","",MOD($A2702-1,Kontroll!$B$6)+1)</f>
        <v/>
      </c>
      <c r="D2702" s="15" t="str">
        <f>IF($S2702="","",INDEX(Transjer!$A$6:$A$125,$B2702))</f>
        <v/>
      </c>
      <c r="E2702" s="15" t="str">
        <f>IF($S2702="","",INDEX(Transjer!$B$6:$B$125,$B2702))</f>
        <v/>
      </c>
      <c r="F2702" s="16" t="str">
        <f>IF($S2702="","",INDEX(Transjer!$C$6:$C$125,$B2702))</f>
        <v/>
      </c>
      <c r="G2702" s="17" t="str">
        <f>IF($S2702="","",INDEX(Skjermingsrenter!$A$6:$A$35,$C2702))</f>
        <v/>
      </c>
      <c r="H2702" s="18" t="str">
        <f>IF($S2702="","",INDEX(Transjer!$D$6:$D$125,$B2702))</f>
        <v/>
      </c>
      <c r="I2702" s="18" t="str">
        <f>IF($S2702="","",INDEX(Transjer!$E$6:$E$125,$B2702))</f>
        <v/>
      </c>
      <c r="J2702" s="19" t="str">
        <f>IF($S2702="","",INDEX(Skjermingsrenter!$B$6:$B$35,$C2702))</f>
        <v/>
      </c>
      <c r="K2702" s="20" t="str">
        <f t="shared" si="337"/>
        <v/>
      </c>
      <c r="L2702" s="21" t="str">
        <f>IF($S2702="","",IF($G2702&lt;YEAR($F2702),0,$H2702*SUMIFS(Utbytter!$D$6:$D$1005,Utbytter!$A$6:$A$1005,$E2702,Utbytter!$B$6:$B$1005,"&gt;="&amp;$K2702,Utbytter!$B$6:$B$1005,"&lt;="&amp;DATE($G2702,12,31))))</f>
        <v/>
      </c>
      <c r="M2702" s="21" t="str">
        <f t="shared" si="343"/>
        <v/>
      </c>
      <c r="N2702" s="21" t="str">
        <f t="shared" si="338"/>
        <v/>
      </c>
      <c r="O2702" s="21" t="str">
        <f t="shared" si="339"/>
        <v/>
      </c>
      <c r="P2702" s="21" t="str">
        <f t="shared" si="340"/>
        <v/>
      </c>
      <c r="Q2702" s="21" t="str">
        <f t="shared" si="341"/>
        <v/>
      </c>
      <c r="R2702" s="21" t="str">
        <f t="shared" si="342"/>
        <v/>
      </c>
      <c r="S2702" s="7" t="str">
        <f>IF(ROW()-5&lt;=Kontroll!$B$8,1,"")</f>
        <v/>
      </c>
    </row>
    <row r="2703" spans="1:19" x14ac:dyDescent="0.2">
      <c r="A2703" s="7" t="str">
        <f t="shared" si="336"/>
        <v/>
      </c>
      <c r="B2703" s="7" t="str">
        <f>IF($S2703="","",INT(($A2703-1)/Kontroll!$B$6)+1)</f>
        <v/>
      </c>
      <c r="C2703" s="7" t="str">
        <f>IF($S2703="","",MOD($A2703-1,Kontroll!$B$6)+1)</f>
        <v/>
      </c>
      <c r="D2703" s="15" t="str">
        <f>IF($S2703="","",INDEX(Transjer!$A$6:$A$125,$B2703))</f>
        <v/>
      </c>
      <c r="E2703" s="15" t="str">
        <f>IF($S2703="","",INDEX(Transjer!$B$6:$B$125,$B2703))</f>
        <v/>
      </c>
      <c r="F2703" s="16" t="str">
        <f>IF($S2703="","",INDEX(Transjer!$C$6:$C$125,$B2703))</f>
        <v/>
      </c>
      <c r="G2703" s="17" t="str">
        <f>IF($S2703="","",INDEX(Skjermingsrenter!$A$6:$A$35,$C2703))</f>
        <v/>
      </c>
      <c r="H2703" s="18" t="str">
        <f>IF($S2703="","",INDEX(Transjer!$D$6:$D$125,$B2703))</f>
        <v/>
      </c>
      <c r="I2703" s="18" t="str">
        <f>IF($S2703="","",INDEX(Transjer!$E$6:$E$125,$B2703))</f>
        <v/>
      </c>
      <c r="J2703" s="19" t="str">
        <f>IF($S2703="","",INDEX(Skjermingsrenter!$B$6:$B$35,$C2703))</f>
        <v/>
      </c>
      <c r="K2703" s="20" t="str">
        <f t="shared" si="337"/>
        <v/>
      </c>
      <c r="L2703" s="21" t="str">
        <f>IF($S2703="","",IF($G2703&lt;YEAR($F2703),0,$H2703*SUMIFS(Utbytter!$D$6:$D$1005,Utbytter!$A$6:$A$1005,$E2703,Utbytter!$B$6:$B$1005,"&gt;="&amp;$K2703,Utbytter!$B$6:$B$1005,"&lt;="&amp;DATE($G2703,12,31))))</f>
        <v/>
      </c>
      <c r="M2703" s="21" t="str">
        <f t="shared" si="343"/>
        <v/>
      </c>
      <c r="N2703" s="21" t="str">
        <f t="shared" si="338"/>
        <v/>
      </c>
      <c r="O2703" s="21" t="str">
        <f t="shared" si="339"/>
        <v/>
      </c>
      <c r="P2703" s="21" t="str">
        <f t="shared" si="340"/>
        <v/>
      </c>
      <c r="Q2703" s="21" t="str">
        <f t="shared" si="341"/>
        <v/>
      </c>
      <c r="R2703" s="21" t="str">
        <f t="shared" si="342"/>
        <v/>
      </c>
      <c r="S2703" s="7" t="str">
        <f>IF(ROW()-5&lt;=Kontroll!$B$8,1,"")</f>
        <v/>
      </c>
    </row>
    <row r="2704" spans="1:19" x14ac:dyDescent="0.2">
      <c r="A2704" s="7" t="str">
        <f t="shared" si="336"/>
        <v/>
      </c>
      <c r="B2704" s="7" t="str">
        <f>IF($S2704="","",INT(($A2704-1)/Kontroll!$B$6)+1)</f>
        <v/>
      </c>
      <c r="C2704" s="7" t="str">
        <f>IF($S2704="","",MOD($A2704-1,Kontroll!$B$6)+1)</f>
        <v/>
      </c>
      <c r="D2704" s="15" t="str">
        <f>IF($S2704="","",INDEX(Transjer!$A$6:$A$125,$B2704))</f>
        <v/>
      </c>
      <c r="E2704" s="15" t="str">
        <f>IF($S2704="","",INDEX(Transjer!$B$6:$B$125,$B2704))</f>
        <v/>
      </c>
      <c r="F2704" s="16" t="str">
        <f>IF($S2704="","",INDEX(Transjer!$C$6:$C$125,$B2704))</f>
        <v/>
      </c>
      <c r="G2704" s="17" t="str">
        <f>IF($S2704="","",INDEX(Skjermingsrenter!$A$6:$A$35,$C2704))</f>
        <v/>
      </c>
      <c r="H2704" s="18" t="str">
        <f>IF($S2704="","",INDEX(Transjer!$D$6:$D$125,$B2704))</f>
        <v/>
      </c>
      <c r="I2704" s="18" t="str">
        <f>IF($S2704="","",INDEX(Transjer!$E$6:$E$125,$B2704))</f>
        <v/>
      </c>
      <c r="J2704" s="19" t="str">
        <f>IF($S2704="","",INDEX(Skjermingsrenter!$B$6:$B$35,$C2704))</f>
        <v/>
      </c>
      <c r="K2704" s="20" t="str">
        <f t="shared" si="337"/>
        <v/>
      </c>
      <c r="L2704" s="21" t="str">
        <f>IF($S2704="","",IF($G2704&lt;YEAR($F2704),0,$H2704*SUMIFS(Utbytter!$D$6:$D$1005,Utbytter!$A$6:$A$1005,$E2704,Utbytter!$B$6:$B$1005,"&gt;="&amp;$K2704,Utbytter!$B$6:$B$1005,"&lt;="&amp;DATE($G2704,12,31))))</f>
        <v/>
      </c>
      <c r="M2704" s="21" t="str">
        <f t="shared" si="343"/>
        <v/>
      </c>
      <c r="N2704" s="21" t="str">
        <f t="shared" si="338"/>
        <v/>
      </c>
      <c r="O2704" s="21" t="str">
        <f t="shared" si="339"/>
        <v/>
      </c>
      <c r="P2704" s="21" t="str">
        <f t="shared" si="340"/>
        <v/>
      </c>
      <c r="Q2704" s="21" t="str">
        <f t="shared" si="341"/>
        <v/>
      </c>
      <c r="R2704" s="21" t="str">
        <f t="shared" si="342"/>
        <v/>
      </c>
      <c r="S2704" s="7" t="str">
        <f>IF(ROW()-5&lt;=Kontroll!$B$8,1,"")</f>
        <v/>
      </c>
    </row>
    <row r="2705" spans="1:19" x14ac:dyDescent="0.2">
      <c r="A2705" s="7" t="str">
        <f t="shared" si="336"/>
        <v/>
      </c>
      <c r="B2705" s="7" t="str">
        <f>IF($S2705="","",INT(($A2705-1)/Kontroll!$B$6)+1)</f>
        <v/>
      </c>
      <c r="C2705" s="7" t="str">
        <f>IF($S2705="","",MOD($A2705-1,Kontroll!$B$6)+1)</f>
        <v/>
      </c>
      <c r="D2705" s="15" t="str">
        <f>IF($S2705="","",INDEX(Transjer!$A$6:$A$125,$B2705))</f>
        <v/>
      </c>
      <c r="E2705" s="15" t="str">
        <f>IF($S2705="","",INDEX(Transjer!$B$6:$B$125,$B2705))</f>
        <v/>
      </c>
      <c r="F2705" s="16" t="str">
        <f>IF($S2705="","",INDEX(Transjer!$C$6:$C$125,$B2705))</f>
        <v/>
      </c>
      <c r="G2705" s="17" t="str">
        <f>IF($S2705="","",INDEX(Skjermingsrenter!$A$6:$A$35,$C2705))</f>
        <v/>
      </c>
      <c r="H2705" s="18" t="str">
        <f>IF($S2705="","",INDEX(Transjer!$D$6:$D$125,$B2705))</f>
        <v/>
      </c>
      <c r="I2705" s="18" t="str">
        <f>IF($S2705="","",INDEX(Transjer!$E$6:$E$125,$B2705))</f>
        <v/>
      </c>
      <c r="J2705" s="19" t="str">
        <f>IF($S2705="","",INDEX(Skjermingsrenter!$B$6:$B$35,$C2705))</f>
        <v/>
      </c>
      <c r="K2705" s="20" t="str">
        <f t="shared" si="337"/>
        <v/>
      </c>
      <c r="L2705" s="21" t="str">
        <f>IF($S2705="","",IF($G2705&lt;YEAR($F2705),0,$H2705*SUMIFS(Utbytter!$D$6:$D$1005,Utbytter!$A$6:$A$1005,$E2705,Utbytter!$B$6:$B$1005,"&gt;="&amp;$K2705,Utbytter!$B$6:$B$1005,"&lt;="&amp;DATE($G2705,12,31))))</f>
        <v/>
      </c>
      <c r="M2705" s="21" t="str">
        <f t="shared" si="343"/>
        <v/>
      </c>
      <c r="N2705" s="21" t="str">
        <f t="shared" si="338"/>
        <v/>
      </c>
      <c r="O2705" s="21" t="str">
        <f t="shared" si="339"/>
        <v/>
      </c>
      <c r="P2705" s="21" t="str">
        <f t="shared" si="340"/>
        <v/>
      </c>
      <c r="Q2705" s="21" t="str">
        <f t="shared" si="341"/>
        <v/>
      </c>
      <c r="R2705" s="21" t="str">
        <f t="shared" si="342"/>
        <v/>
      </c>
      <c r="S2705" s="7" t="str">
        <f>IF(ROW()-5&lt;=Kontroll!$B$8,1,"")</f>
        <v/>
      </c>
    </row>
    <row r="2706" spans="1:19" x14ac:dyDescent="0.2">
      <c r="A2706" s="7" t="str">
        <f t="shared" si="336"/>
        <v/>
      </c>
      <c r="B2706" s="7" t="str">
        <f>IF($S2706="","",INT(($A2706-1)/Kontroll!$B$6)+1)</f>
        <v/>
      </c>
      <c r="C2706" s="7" t="str">
        <f>IF($S2706="","",MOD($A2706-1,Kontroll!$B$6)+1)</f>
        <v/>
      </c>
      <c r="D2706" s="15" t="str">
        <f>IF($S2706="","",INDEX(Transjer!$A$6:$A$125,$B2706))</f>
        <v/>
      </c>
      <c r="E2706" s="15" t="str">
        <f>IF($S2706="","",INDEX(Transjer!$B$6:$B$125,$B2706))</f>
        <v/>
      </c>
      <c r="F2706" s="16" t="str">
        <f>IF($S2706="","",INDEX(Transjer!$C$6:$C$125,$B2706))</f>
        <v/>
      </c>
      <c r="G2706" s="17" t="str">
        <f>IF($S2706="","",INDEX(Skjermingsrenter!$A$6:$A$35,$C2706))</f>
        <v/>
      </c>
      <c r="H2706" s="18" t="str">
        <f>IF($S2706="","",INDEX(Transjer!$D$6:$D$125,$B2706))</f>
        <v/>
      </c>
      <c r="I2706" s="18" t="str">
        <f>IF($S2706="","",INDEX(Transjer!$E$6:$E$125,$B2706))</f>
        <v/>
      </c>
      <c r="J2706" s="19" t="str">
        <f>IF($S2706="","",INDEX(Skjermingsrenter!$B$6:$B$35,$C2706))</f>
        <v/>
      </c>
      <c r="K2706" s="20" t="str">
        <f t="shared" si="337"/>
        <v/>
      </c>
      <c r="L2706" s="21" t="str">
        <f>IF($S2706="","",IF($G2706&lt;YEAR($F2706),0,$H2706*SUMIFS(Utbytter!$D$6:$D$1005,Utbytter!$A$6:$A$1005,$E2706,Utbytter!$B$6:$B$1005,"&gt;="&amp;$K2706,Utbytter!$B$6:$B$1005,"&lt;="&amp;DATE($G2706,12,31))))</f>
        <v/>
      </c>
      <c r="M2706" s="21" t="str">
        <f t="shared" si="343"/>
        <v/>
      </c>
      <c r="N2706" s="21" t="str">
        <f t="shared" si="338"/>
        <v/>
      </c>
      <c r="O2706" s="21" t="str">
        <f t="shared" si="339"/>
        <v/>
      </c>
      <c r="P2706" s="21" t="str">
        <f t="shared" si="340"/>
        <v/>
      </c>
      <c r="Q2706" s="21" t="str">
        <f t="shared" si="341"/>
        <v/>
      </c>
      <c r="R2706" s="21" t="str">
        <f t="shared" si="342"/>
        <v/>
      </c>
      <c r="S2706" s="7" t="str">
        <f>IF(ROW()-5&lt;=Kontroll!$B$8,1,"")</f>
        <v/>
      </c>
    </row>
    <row r="2707" spans="1:19" x14ac:dyDescent="0.2">
      <c r="A2707" s="7" t="str">
        <f t="shared" si="336"/>
        <v/>
      </c>
      <c r="B2707" s="7" t="str">
        <f>IF($S2707="","",INT(($A2707-1)/Kontroll!$B$6)+1)</f>
        <v/>
      </c>
      <c r="C2707" s="7" t="str">
        <f>IF($S2707="","",MOD($A2707-1,Kontroll!$B$6)+1)</f>
        <v/>
      </c>
      <c r="D2707" s="15" t="str">
        <f>IF($S2707="","",INDEX(Transjer!$A$6:$A$125,$B2707))</f>
        <v/>
      </c>
      <c r="E2707" s="15" t="str">
        <f>IF($S2707="","",INDEX(Transjer!$B$6:$B$125,$B2707))</f>
        <v/>
      </c>
      <c r="F2707" s="16" t="str">
        <f>IF($S2707="","",INDEX(Transjer!$C$6:$C$125,$B2707))</f>
        <v/>
      </c>
      <c r="G2707" s="17" t="str">
        <f>IF($S2707="","",INDEX(Skjermingsrenter!$A$6:$A$35,$C2707))</f>
        <v/>
      </c>
      <c r="H2707" s="18" t="str">
        <f>IF($S2707="","",INDEX(Transjer!$D$6:$D$125,$B2707))</f>
        <v/>
      </c>
      <c r="I2707" s="18" t="str">
        <f>IF($S2707="","",INDEX(Transjer!$E$6:$E$125,$B2707))</f>
        <v/>
      </c>
      <c r="J2707" s="19" t="str">
        <f>IF($S2707="","",INDEX(Skjermingsrenter!$B$6:$B$35,$C2707))</f>
        <v/>
      </c>
      <c r="K2707" s="20" t="str">
        <f t="shared" si="337"/>
        <v/>
      </c>
      <c r="L2707" s="21" t="str">
        <f>IF($S2707="","",IF($G2707&lt;YEAR($F2707),0,$H2707*SUMIFS(Utbytter!$D$6:$D$1005,Utbytter!$A$6:$A$1005,$E2707,Utbytter!$B$6:$B$1005,"&gt;="&amp;$K2707,Utbytter!$B$6:$B$1005,"&lt;="&amp;DATE($G2707,12,31))))</f>
        <v/>
      </c>
      <c r="M2707" s="21" t="str">
        <f t="shared" si="343"/>
        <v/>
      </c>
      <c r="N2707" s="21" t="str">
        <f t="shared" si="338"/>
        <v/>
      </c>
      <c r="O2707" s="21" t="str">
        <f t="shared" si="339"/>
        <v/>
      </c>
      <c r="P2707" s="21" t="str">
        <f t="shared" si="340"/>
        <v/>
      </c>
      <c r="Q2707" s="21" t="str">
        <f t="shared" si="341"/>
        <v/>
      </c>
      <c r="R2707" s="21" t="str">
        <f t="shared" si="342"/>
        <v/>
      </c>
      <c r="S2707" s="7" t="str">
        <f>IF(ROW()-5&lt;=Kontroll!$B$8,1,"")</f>
        <v/>
      </c>
    </row>
    <row r="2708" spans="1:19" x14ac:dyDescent="0.2">
      <c r="A2708" s="7" t="str">
        <f t="shared" si="336"/>
        <v/>
      </c>
      <c r="B2708" s="7" t="str">
        <f>IF($S2708="","",INT(($A2708-1)/Kontroll!$B$6)+1)</f>
        <v/>
      </c>
      <c r="C2708" s="7" t="str">
        <f>IF($S2708="","",MOD($A2708-1,Kontroll!$B$6)+1)</f>
        <v/>
      </c>
      <c r="D2708" s="15" t="str">
        <f>IF($S2708="","",INDEX(Transjer!$A$6:$A$125,$B2708))</f>
        <v/>
      </c>
      <c r="E2708" s="15" t="str">
        <f>IF($S2708="","",INDEX(Transjer!$B$6:$B$125,$B2708))</f>
        <v/>
      </c>
      <c r="F2708" s="16" t="str">
        <f>IF($S2708="","",INDEX(Transjer!$C$6:$C$125,$B2708))</f>
        <v/>
      </c>
      <c r="G2708" s="17" t="str">
        <f>IF($S2708="","",INDEX(Skjermingsrenter!$A$6:$A$35,$C2708))</f>
        <v/>
      </c>
      <c r="H2708" s="18" t="str">
        <f>IF($S2708="","",INDEX(Transjer!$D$6:$D$125,$B2708))</f>
        <v/>
      </c>
      <c r="I2708" s="18" t="str">
        <f>IF($S2708="","",INDEX(Transjer!$E$6:$E$125,$B2708))</f>
        <v/>
      </c>
      <c r="J2708" s="19" t="str">
        <f>IF($S2708="","",INDEX(Skjermingsrenter!$B$6:$B$35,$C2708))</f>
        <v/>
      </c>
      <c r="K2708" s="20" t="str">
        <f t="shared" si="337"/>
        <v/>
      </c>
      <c r="L2708" s="21" t="str">
        <f>IF($S2708="","",IF($G2708&lt;YEAR($F2708),0,$H2708*SUMIFS(Utbytter!$D$6:$D$1005,Utbytter!$A$6:$A$1005,$E2708,Utbytter!$B$6:$B$1005,"&gt;="&amp;$K2708,Utbytter!$B$6:$B$1005,"&lt;="&amp;DATE($G2708,12,31))))</f>
        <v/>
      </c>
      <c r="M2708" s="21" t="str">
        <f t="shared" si="343"/>
        <v/>
      </c>
      <c r="N2708" s="21" t="str">
        <f t="shared" si="338"/>
        <v/>
      </c>
      <c r="O2708" s="21" t="str">
        <f t="shared" si="339"/>
        <v/>
      </c>
      <c r="P2708" s="21" t="str">
        <f t="shared" si="340"/>
        <v/>
      </c>
      <c r="Q2708" s="21" t="str">
        <f t="shared" si="341"/>
        <v/>
      </c>
      <c r="R2708" s="21" t="str">
        <f t="shared" si="342"/>
        <v/>
      </c>
      <c r="S2708" s="7" t="str">
        <f>IF(ROW()-5&lt;=Kontroll!$B$8,1,"")</f>
        <v/>
      </c>
    </row>
    <row r="2709" spans="1:19" x14ac:dyDescent="0.2">
      <c r="A2709" s="7" t="str">
        <f t="shared" si="336"/>
        <v/>
      </c>
      <c r="B2709" s="7" t="str">
        <f>IF($S2709="","",INT(($A2709-1)/Kontroll!$B$6)+1)</f>
        <v/>
      </c>
      <c r="C2709" s="7" t="str">
        <f>IF($S2709="","",MOD($A2709-1,Kontroll!$B$6)+1)</f>
        <v/>
      </c>
      <c r="D2709" s="15" t="str">
        <f>IF($S2709="","",INDEX(Transjer!$A$6:$A$125,$B2709))</f>
        <v/>
      </c>
      <c r="E2709" s="15" t="str">
        <f>IF($S2709="","",INDEX(Transjer!$B$6:$B$125,$B2709))</f>
        <v/>
      </c>
      <c r="F2709" s="16" t="str">
        <f>IF($S2709="","",INDEX(Transjer!$C$6:$C$125,$B2709))</f>
        <v/>
      </c>
      <c r="G2709" s="17" t="str">
        <f>IF($S2709="","",INDEX(Skjermingsrenter!$A$6:$A$35,$C2709))</f>
        <v/>
      </c>
      <c r="H2709" s="18" t="str">
        <f>IF($S2709="","",INDEX(Transjer!$D$6:$D$125,$B2709))</f>
        <v/>
      </c>
      <c r="I2709" s="18" t="str">
        <f>IF($S2709="","",INDEX(Transjer!$E$6:$E$125,$B2709))</f>
        <v/>
      </c>
      <c r="J2709" s="19" t="str">
        <f>IF($S2709="","",INDEX(Skjermingsrenter!$B$6:$B$35,$C2709))</f>
        <v/>
      </c>
      <c r="K2709" s="20" t="str">
        <f t="shared" si="337"/>
        <v/>
      </c>
      <c r="L2709" s="21" t="str">
        <f>IF($S2709="","",IF($G2709&lt;YEAR($F2709),0,$H2709*SUMIFS(Utbytter!$D$6:$D$1005,Utbytter!$A$6:$A$1005,$E2709,Utbytter!$B$6:$B$1005,"&gt;="&amp;$K2709,Utbytter!$B$6:$B$1005,"&lt;="&amp;DATE($G2709,12,31))))</f>
        <v/>
      </c>
      <c r="M2709" s="21" t="str">
        <f t="shared" si="343"/>
        <v/>
      </c>
      <c r="N2709" s="21" t="str">
        <f t="shared" si="338"/>
        <v/>
      </c>
      <c r="O2709" s="21" t="str">
        <f t="shared" si="339"/>
        <v/>
      </c>
      <c r="P2709" s="21" t="str">
        <f t="shared" si="340"/>
        <v/>
      </c>
      <c r="Q2709" s="21" t="str">
        <f t="shared" si="341"/>
        <v/>
      </c>
      <c r="R2709" s="21" t="str">
        <f t="shared" si="342"/>
        <v/>
      </c>
      <c r="S2709" s="7" t="str">
        <f>IF(ROW()-5&lt;=Kontroll!$B$8,1,"")</f>
        <v/>
      </c>
    </row>
    <row r="2710" spans="1:19" x14ac:dyDescent="0.2">
      <c r="A2710" s="7" t="str">
        <f t="shared" si="336"/>
        <v/>
      </c>
      <c r="B2710" s="7" t="str">
        <f>IF($S2710="","",INT(($A2710-1)/Kontroll!$B$6)+1)</f>
        <v/>
      </c>
      <c r="C2710" s="7" t="str">
        <f>IF($S2710="","",MOD($A2710-1,Kontroll!$B$6)+1)</f>
        <v/>
      </c>
      <c r="D2710" s="15" t="str">
        <f>IF($S2710="","",INDEX(Transjer!$A$6:$A$125,$B2710))</f>
        <v/>
      </c>
      <c r="E2710" s="15" t="str">
        <f>IF($S2710="","",INDEX(Transjer!$B$6:$B$125,$B2710))</f>
        <v/>
      </c>
      <c r="F2710" s="16" t="str">
        <f>IF($S2710="","",INDEX(Transjer!$C$6:$C$125,$B2710))</f>
        <v/>
      </c>
      <c r="G2710" s="17" t="str">
        <f>IF($S2710="","",INDEX(Skjermingsrenter!$A$6:$A$35,$C2710))</f>
        <v/>
      </c>
      <c r="H2710" s="18" t="str">
        <f>IF($S2710="","",INDEX(Transjer!$D$6:$D$125,$B2710))</f>
        <v/>
      </c>
      <c r="I2710" s="18" t="str">
        <f>IF($S2710="","",INDEX(Transjer!$E$6:$E$125,$B2710))</f>
        <v/>
      </c>
      <c r="J2710" s="19" t="str">
        <f>IF($S2710="","",INDEX(Skjermingsrenter!$B$6:$B$35,$C2710))</f>
        <v/>
      </c>
      <c r="K2710" s="20" t="str">
        <f t="shared" si="337"/>
        <v/>
      </c>
      <c r="L2710" s="21" t="str">
        <f>IF($S2710="","",IF($G2710&lt;YEAR($F2710),0,$H2710*SUMIFS(Utbytter!$D$6:$D$1005,Utbytter!$A$6:$A$1005,$E2710,Utbytter!$B$6:$B$1005,"&gt;="&amp;$K2710,Utbytter!$B$6:$B$1005,"&lt;="&amp;DATE($G2710,12,31))))</f>
        <v/>
      </c>
      <c r="M2710" s="21" t="str">
        <f t="shared" si="343"/>
        <v/>
      </c>
      <c r="N2710" s="21" t="str">
        <f t="shared" si="338"/>
        <v/>
      </c>
      <c r="O2710" s="21" t="str">
        <f t="shared" si="339"/>
        <v/>
      </c>
      <c r="P2710" s="21" t="str">
        <f t="shared" si="340"/>
        <v/>
      </c>
      <c r="Q2710" s="21" t="str">
        <f t="shared" si="341"/>
        <v/>
      </c>
      <c r="R2710" s="21" t="str">
        <f t="shared" si="342"/>
        <v/>
      </c>
      <c r="S2710" s="7" t="str">
        <f>IF(ROW()-5&lt;=Kontroll!$B$8,1,"")</f>
        <v/>
      </c>
    </row>
    <row r="2711" spans="1:19" x14ac:dyDescent="0.2">
      <c r="A2711" s="7" t="str">
        <f t="shared" si="336"/>
        <v/>
      </c>
      <c r="B2711" s="7" t="str">
        <f>IF($S2711="","",INT(($A2711-1)/Kontroll!$B$6)+1)</f>
        <v/>
      </c>
      <c r="C2711" s="7" t="str">
        <f>IF($S2711="","",MOD($A2711-1,Kontroll!$B$6)+1)</f>
        <v/>
      </c>
      <c r="D2711" s="15" t="str">
        <f>IF($S2711="","",INDEX(Transjer!$A$6:$A$125,$B2711))</f>
        <v/>
      </c>
      <c r="E2711" s="15" t="str">
        <f>IF($S2711="","",INDEX(Transjer!$B$6:$B$125,$B2711))</f>
        <v/>
      </c>
      <c r="F2711" s="16" t="str">
        <f>IF($S2711="","",INDEX(Transjer!$C$6:$C$125,$B2711))</f>
        <v/>
      </c>
      <c r="G2711" s="17" t="str">
        <f>IF($S2711="","",INDEX(Skjermingsrenter!$A$6:$A$35,$C2711))</f>
        <v/>
      </c>
      <c r="H2711" s="18" t="str">
        <f>IF($S2711="","",INDEX(Transjer!$D$6:$D$125,$B2711))</f>
        <v/>
      </c>
      <c r="I2711" s="18" t="str">
        <f>IF($S2711="","",INDEX(Transjer!$E$6:$E$125,$B2711))</f>
        <v/>
      </c>
      <c r="J2711" s="19" t="str">
        <f>IF($S2711="","",INDEX(Skjermingsrenter!$B$6:$B$35,$C2711))</f>
        <v/>
      </c>
      <c r="K2711" s="20" t="str">
        <f t="shared" si="337"/>
        <v/>
      </c>
      <c r="L2711" s="21" t="str">
        <f>IF($S2711="","",IF($G2711&lt;YEAR($F2711),0,$H2711*SUMIFS(Utbytter!$D$6:$D$1005,Utbytter!$A$6:$A$1005,$E2711,Utbytter!$B$6:$B$1005,"&gt;="&amp;$K2711,Utbytter!$B$6:$B$1005,"&lt;="&amp;DATE($G2711,12,31))))</f>
        <v/>
      </c>
      <c r="M2711" s="21" t="str">
        <f t="shared" si="343"/>
        <v/>
      </c>
      <c r="N2711" s="21" t="str">
        <f t="shared" si="338"/>
        <v/>
      </c>
      <c r="O2711" s="21" t="str">
        <f t="shared" si="339"/>
        <v/>
      </c>
      <c r="P2711" s="21" t="str">
        <f t="shared" si="340"/>
        <v/>
      </c>
      <c r="Q2711" s="21" t="str">
        <f t="shared" si="341"/>
        <v/>
      </c>
      <c r="R2711" s="21" t="str">
        <f t="shared" si="342"/>
        <v/>
      </c>
      <c r="S2711" s="7" t="str">
        <f>IF(ROW()-5&lt;=Kontroll!$B$8,1,"")</f>
        <v/>
      </c>
    </row>
    <row r="2712" spans="1:19" x14ac:dyDescent="0.2">
      <c r="A2712" s="7" t="str">
        <f t="shared" si="336"/>
        <v/>
      </c>
      <c r="B2712" s="7" t="str">
        <f>IF($S2712="","",INT(($A2712-1)/Kontroll!$B$6)+1)</f>
        <v/>
      </c>
      <c r="C2712" s="7" t="str">
        <f>IF($S2712="","",MOD($A2712-1,Kontroll!$B$6)+1)</f>
        <v/>
      </c>
      <c r="D2712" s="15" t="str">
        <f>IF($S2712="","",INDEX(Transjer!$A$6:$A$125,$B2712))</f>
        <v/>
      </c>
      <c r="E2712" s="15" t="str">
        <f>IF($S2712="","",INDEX(Transjer!$B$6:$B$125,$B2712))</f>
        <v/>
      </c>
      <c r="F2712" s="16" t="str">
        <f>IF($S2712="","",INDEX(Transjer!$C$6:$C$125,$B2712))</f>
        <v/>
      </c>
      <c r="G2712" s="17" t="str">
        <f>IF($S2712="","",INDEX(Skjermingsrenter!$A$6:$A$35,$C2712))</f>
        <v/>
      </c>
      <c r="H2712" s="18" t="str">
        <f>IF($S2712="","",INDEX(Transjer!$D$6:$D$125,$B2712))</f>
        <v/>
      </c>
      <c r="I2712" s="18" t="str">
        <f>IF($S2712="","",INDEX(Transjer!$E$6:$E$125,$B2712))</f>
        <v/>
      </c>
      <c r="J2712" s="19" t="str">
        <f>IF($S2712="","",INDEX(Skjermingsrenter!$B$6:$B$35,$C2712))</f>
        <v/>
      </c>
      <c r="K2712" s="20" t="str">
        <f t="shared" si="337"/>
        <v/>
      </c>
      <c r="L2712" s="21" t="str">
        <f>IF($S2712="","",IF($G2712&lt;YEAR($F2712),0,$H2712*SUMIFS(Utbytter!$D$6:$D$1005,Utbytter!$A$6:$A$1005,$E2712,Utbytter!$B$6:$B$1005,"&gt;="&amp;$K2712,Utbytter!$B$6:$B$1005,"&lt;="&amp;DATE($G2712,12,31))))</f>
        <v/>
      </c>
      <c r="M2712" s="21" t="str">
        <f t="shared" si="343"/>
        <v/>
      </c>
      <c r="N2712" s="21" t="str">
        <f t="shared" si="338"/>
        <v/>
      </c>
      <c r="O2712" s="21" t="str">
        <f t="shared" si="339"/>
        <v/>
      </c>
      <c r="P2712" s="21" t="str">
        <f t="shared" si="340"/>
        <v/>
      </c>
      <c r="Q2712" s="21" t="str">
        <f t="shared" si="341"/>
        <v/>
      </c>
      <c r="R2712" s="21" t="str">
        <f t="shared" si="342"/>
        <v/>
      </c>
      <c r="S2712" s="7" t="str">
        <f>IF(ROW()-5&lt;=Kontroll!$B$8,1,"")</f>
        <v/>
      </c>
    </row>
    <row r="2713" spans="1:19" x14ac:dyDescent="0.2">
      <c r="A2713" s="7" t="str">
        <f t="shared" si="336"/>
        <v/>
      </c>
      <c r="B2713" s="7" t="str">
        <f>IF($S2713="","",INT(($A2713-1)/Kontroll!$B$6)+1)</f>
        <v/>
      </c>
      <c r="C2713" s="7" t="str">
        <f>IF($S2713="","",MOD($A2713-1,Kontroll!$B$6)+1)</f>
        <v/>
      </c>
      <c r="D2713" s="15" t="str">
        <f>IF($S2713="","",INDEX(Transjer!$A$6:$A$125,$B2713))</f>
        <v/>
      </c>
      <c r="E2713" s="15" t="str">
        <f>IF($S2713="","",INDEX(Transjer!$B$6:$B$125,$B2713))</f>
        <v/>
      </c>
      <c r="F2713" s="16" t="str">
        <f>IF($S2713="","",INDEX(Transjer!$C$6:$C$125,$B2713))</f>
        <v/>
      </c>
      <c r="G2713" s="17" t="str">
        <f>IF($S2713="","",INDEX(Skjermingsrenter!$A$6:$A$35,$C2713))</f>
        <v/>
      </c>
      <c r="H2713" s="18" t="str">
        <f>IF($S2713="","",INDEX(Transjer!$D$6:$D$125,$B2713))</f>
        <v/>
      </c>
      <c r="I2713" s="18" t="str">
        <f>IF($S2713="","",INDEX(Transjer!$E$6:$E$125,$B2713))</f>
        <v/>
      </c>
      <c r="J2713" s="19" t="str">
        <f>IF($S2713="","",INDEX(Skjermingsrenter!$B$6:$B$35,$C2713))</f>
        <v/>
      </c>
      <c r="K2713" s="20" t="str">
        <f t="shared" si="337"/>
        <v/>
      </c>
      <c r="L2713" s="21" t="str">
        <f>IF($S2713="","",IF($G2713&lt;YEAR($F2713),0,$H2713*SUMIFS(Utbytter!$D$6:$D$1005,Utbytter!$A$6:$A$1005,$E2713,Utbytter!$B$6:$B$1005,"&gt;="&amp;$K2713,Utbytter!$B$6:$B$1005,"&lt;="&amp;DATE($G2713,12,31))))</f>
        <v/>
      </c>
      <c r="M2713" s="21" t="str">
        <f t="shared" si="343"/>
        <v/>
      </c>
      <c r="N2713" s="21" t="str">
        <f t="shared" si="338"/>
        <v/>
      </c>
      <c r="O2713" s="21" t="str">
        <f t="shared" si="339"/>
        <v/>
      </c>
      <c r="P2713" s="21" t="str">
        <f t="shared" si="340"/>
        <v/>
      </c>
      <c r="Q2713" s="21" t="str">
        <f t="shared" si="341"/>
        <v/>
      </c>
      <c r="R2713" s="21" t="str">
        <f t="shared" si="342"/>
        <v/>
      </c>
      <c r="S2713" s="7" t="str">
        <f>IF(ROW()-5&lt;=Kontroll!$B$8,1,"")</f>
        <v/>
      </c>
    </row>
    <row r="2714" spans="1:19" x14ac:dyDescent="0.2">
      <c r="A2714" s="7" t="str">
        <f t="shared" si="336"/>
        <v/>
      </c>
      <c r="B2714" s="7" t="str">
        <f>IF($S2714="","",INT(($A2714-1)/Kontroll!$B$6)+1)</f>
        <v/>
      </c>
      <c r="C2714" s="7" t="str">
        <f>IF($S2714="","",MOD($A2714-1,Kontroll!$B$6)+1)</f>
        <v/>
      </c>
      <c r="D2714" s="15" t="str">
        <f>IF($S2714="","",INDEX(Transjer!$A$6:$A$125,$B2714))</f>
        <v/>
      </c>
      <c r="E2714" s="15" t="str">
        <f>IF($S2714="","",INDEX(Transjer!$B$6:$B$125,$B2714))</f>
        <v/>
      </c>
      <c r="F2714" s="16" t="str">
        <f>IF($S2714="","",INDEX(Transjer!$C$6:$C$125,$B2714))</f>
        <v/>
      </c>
      <c r="G2714" s="17" t="str">
        <f>IF($S2714="","",INDEX(Skjermingsrenter!$A$6:$A$35,$C2714))</f>
        <v/>
      </c>
      <c r="H2714" s="18" t="str">
        <f>IF($S2714="","",INDEX(Transjer!$D$6:$D$125,$B2714))</f>
        <v/>
      </c>
      <c r="I2714" s="18" t="str">
        <f>IF($S2714="","",INDEX(Transjer!$E$6:$E$125,$B2714))</f>
        <v/>
      </c>
      <c r="J2714" s="19" t="str">
        <f>IF($S2714="","",INDEX(Skjermingsrenter!$B$6:$B$35,$C2714))</f>
        <v/>
      </c>
      <c r="K2714" s="20" t="str">
        <f t="shared" si="337"/>
        <v/>
      </c>
      <c r="L2714" s="21" t="str">
        <f>IF($S2714="","",IF($G2714&lt;YEAR($F2714),0,$H2714*SUMIFS(Utbytter!$D$6:$D$1005,Utbytter!$A$6:$A$1005,$E2714,Utbytter!$B$6:$B$1005,"&gt;="&amp;$K2714,Utbytter!$B$6:$B$1005,"&lt;="&amp;DATE($G2714,12,31))))</f>
        <v/>
      </c>
      <c r="M2714" s="21" t="str">
        <f t="shared" si="343"/>
        <v/>
      </c>
      <c r="N2714" s="21" t="str">
        <f t="shared" si="338"/>
        <v/>
      </c>
      <c r="O2714" s="21" t="str">
        <f t="shared" si="339"/>
        <v/>
      </c>
      <c r="P2714" s="21" t="str">
        <f t="shared" si="340"/>
        <v/>
      </c>
      <c r="Q2714" s="21" t="str">
        <f t="shared" si="341"/>
        <v/>
      </c>
      <c r="R2714" s="21" t="str">
        <f t="shared" si="342"/>
        <v/>
      </c>
      <c r="S2714" s="7" t="str">
        <f>IF(ROW()-5&lt;=Kontroll!$B$8,1,"")</f>
        <v/>
      </c>
    </row>
    <row r="2715" spans="1:19" x14ac:dyDescent="0.2">
      <c r="A2715" s="7" t="str">
        <f t="shared" si="336"/>
        <v/>
      </c>
      <c r="B2715" s="7" t="str">
        <f>IF($S2715="","",INT(($A2715-1)/Kontroll!$B$6)+1)</f>
        <v/>
      </c>
      <c r="C2715" s="7" t="str">
        <f>IF($S2715="","",MOD($A2715-1,Kontroll!$B$6)+1)</f>
        <v/>
      </c>
      <c r="D2715" s="15" t="str">
        <f>IF($S2715="","",INDEX(Transjer!$A$6:$A$125,$B2715))</f>
        <v/>
      </c>
      <c r="E2715" s="15" t="str">
        <f>IF($S2715="","",INDEX(Transjer!$B$6:$B$125,$B2715))</f>
        <v/>
      </c>
      <c r="F2715" s="16" t="str">
        <f>IF($S2715="","",INDEX(Transjer!$C$6:$C$125,$B2715))</f>
        <v/>
      </c>
      <c r="G2715" s="17" t="str">
        <f>IF($S2715="","",INDEX(Skjermingsrenter!$A$6:$A$35,$C2715))</f>
        <v/>
      </c>
      <c r="H2715" s="18" t="str">
        <f>IF($S2715="","",INDEX(Transjer!$D$6:$D$125,$B2715))</f>
        <v/>
      </c>
      <c r="I2715" s="18" t="str">
        <f>IF($S2715="","",INDEX(Transjer!$E$6:$E$125,$B2715))</f>
        <v/>
      </c>
      <c r="J2715" s="19" t="str">
        <f>IF($S2715="","",INDEX(Skjermingsrenter!$B$6:$B$35,$C2715))</f>
        <v/>
      </c>
      <c r="K2715" s="20" t="str">
        <f t="shared" si="337"/>
        <v/>
      </c>
      <c r="L2715" s="21" t="str">
        <f>IF($S2715="","",IF($G2715&lt;YEAR($F2715),0,$H2715*SUMIFS(Utbytter!$D$6:$D$1005,Utbytter!$A$6:$A$1005,$E2715,Utbytter!$B$6:$B$1005,"&gt;="&amp;$K2715,Utbytter!$B$6:$B$1005,"&lt;="&amp;DATE($G2715,12,31))))</f>
        <v/>
      </c>
      <c r="M2715" s="21" t="str">
        <f t="shared" si="343"/>
        <v/>
      </c>
      <c r="N2715" s="21" t="str">
        <f t="shared" si="338"/>
        <v/>
      </c>
      <c r="O2715" s="21" t="str">
        <f t="shared" si="339"/>
        <v/>
      </c>
      <c r="P2715" s="21" t="str">
        <f t="shared" si="340"/>
        <v/>
      </c>
      <c r="Q2715" s="21" t="str">
        <f t="shared" si="341"/>
        <v/>
      </c>
      <c r="R2715" s="21" t="str">
        <f t="shared" si="342"/>
        <v/>
      </c>
      <c r="S2715" s="7" t="str">
        <f>IF(ROW()-5&lt;=Kontroll!$B$8,1,"")</f>
        <v/>
      </c>
    </row>
    <row r="2716" spans="1:19" x14ac:dyDescent="0.2">
      <c r="A2716" s="7" t="str">
        <f t="shared" si="336"/>
        <v/>
      </c>
      <c r="B2716" s="7" t="str">
        <f>IF($S2716="","",INT(($A2716-1)/Kontroll!$B$6)+1)</f>
        <v/>
      </c>
      <c r="C2716" s="7" t="str">
        <f>IF($S2716="","",MOD($A2716-1,Kontroll!$B$6)+1)</f>
        <v/>
      </c>
      <c r="D2716" s="15" t="str">
        <f>IF($S2716="","",INDEX(Transjer!$A$6:$A$125,$B2716))</f>
        <v/>
      </c>
      <c r="E2716" s="15" t="str">
        <f>IF($S2716="","",INDEX(Transjer!$B$6:$B$125,$B2716))</f>
        <v/>
      </c>
      <c r="F2716" s="16" t="str">
        <f>IF($S2716="","",INDEX(Transjer!$C$6:$C$125,$B2716))</f>
        <v/>
      </c>
      <c r="G2716" s="17" t="str">
        <f>IF($S2716="","",INDEX(Skjermingsrenter!$A$6:$A$35,$C2716))</f>
        <v/>
      </c>
      <c r="H2716" s="18" t="str">
        <f>IF($S2716="","",INDEX(Transjer!$D$6:$D$125,$B2716))</f>
        <v/>
      </c>
      <c r="I2716" s="18" t="str">
        <f>IF($S2716="","",INDEX(Transjer!$E$6:$E$125,$B2716))</f>
        <v/>
      </c>
      <c r="J2716" s="19" t="str">
        <f>IF($S2716="","",INDEX(Skjermingsrenter!$B$6:$B$35,$C2716))</f>
        <v/>
      </c>
      <c r="K2716" s="20" t="str">
        <f t="shared" si="337"/>
        <v/>
      </c>
      <c r="L2716" s="21" t="str">
        <f>IF($S2716="","",IF($G2716&lt;YEAR($F2716),0,$H2716*SUMIFS(Utbytter!$D$6:$D$1005,Utbytter!$A$6:$A$1005,$E2716,Utbytter!$B$6:$B$1005,"&gt;="&amp;$K2716,Utbytter!$B$6:$B$1005,"&lt;="&amp;DATE($G2716,12,31))))</f>
        <v/>
      </c>
      <c r="M2716" s="21" t="str">
        <f t="shared" si="343"/>
        <v/>
      </c>
      <c r="N2716" s="21" t="str">
        <f t="shared" si="338"/>
        <v/>
      </c>
      <c r="O2716" s="21" t="str">
        <f t="shared" si="339"/>
        <v/>
      </c>
      <c r="P2716" s="21" t="str">
        <f t="shared" si="340"/>
        <v/>
      </c>
      <c r="Q2716" s="21" t="str">
        <f t="shared" si="341"/>
        <v/>
      </c>
      <c r="R2716" s="21" t="str">
        <f t="shared" si="342"/>
        <v/>
      </c>
      <c r="S2716" s="7" t="str">
        <f>IF(ROW()-5&lt;=Kontroll!$B$8,1,"")</f>
        <v/>
      </c>
    </row>
    <row r="2717" spans="1:19" x14ac:dyDescent="0.2">
      <c r="A2717" s="7" t="str">
        <f t="shared" si="336"/>
        <v/>
      </c>
      <c r="B2717" s="7" t="str">
        <f>IF($S2717="","",INT(($A2717-1)/Kontroll!$B$6)+1)</f>
        <v/>
      </c>
      <c r="C2717" s="7" t="str">
        <f>IF($S2717="","",MOD($A2717-1,Kontroll!$B$6)+1)</f>
        <v/>
      </c>
      <c r="D2717" s="15" t="str">
        <f>IF($S2717="","",INDEX(Transjer!$A$6:$A$125,$B2717))</f>
        <v/>
      </c>
      <c r="E2717" s="15" t="str">
        <f>IF($S2717="","",INDEX(Transjer!$B$6:$B$125,$B2717))</f>
        <v/>
      </c>
      <c r="F2717" s="16" t="str">
        <f>IF($S2717="","",INDEX(Transjer!$C$6:$C$125,$B2717))</f>
        <v/>
      </c>
      <c r="G2717" s="17" t="str">
        <f>IF($S2717="","",INDEX(Skjermingsrenter!$A$6:$A$35,$C2717))</f>
        <v/>
      </c>
      <c r="H2717" s="18" t="str">
        <f>IF($S2717="","",INDEX(Transjer!$D$6:$D$125,$B2717))</f>
        <v/>
      </c>
      <c r="I2717" s="18" t="str">
        <f>IF($S2717="","",INDEX(Transjer!$E$6:$E$125,$B2717))</f>
        <v/>
      </c>
      <c r="J2717" s="19" t="str">
        <f>IF($S2717="","",INDEX(Skjermingsrenter!$B$6:$B$35,$C2717))</f>
        <v/>
      </c>
      <c r="K2717" s="20" t="str">
        <f t="shared" si="337"/>
        <v/>
      </c>
      <c r="L2717" s="21" t="str">
        <f>IF($S2717="","",IF($G2717&lt;YEAR($F2717),0,$H2717*SUMIFS(Utbytter!$D$6:$D$1005,Utbytter!$A$6:$A$1005,$E2717,Utbytter!$B$6:$B$1005,"&gt;="&amp;$K2717,Utbytter!$B$6:$B$1005,"&lt;="&amp;DATE($G2717,12,31))))</f>
        <v/>
      </c>
      <c r="M2717" s="21" t="str">
        <f t="shared" si="343"/>
        <v/>
      </c>
      <c r="N2717" s="21" t="str">
        <f t="shared" si="338"/>
        <v/>
      </c>
      <c r="O2717" s="21" t="str">
        <f t="shared" si="339"/>
        <v/>
      </c>
      <c r="P2717" s="21" t="str">
        <f t="shared" si="340"/>
        <v/>
      </c>
      <c r="Q2717" s="21" t="str">
        <f t="shared" si="341"/>
        <v/>
      </c>
      <c r="R2717" s="21" t="str">
        <f t="shared" si="342"/>
        <v/>
      </c>
      <c r="S2717" s="7" t="str">
        <f>IF(ROW()-5&lt;=Kontroll!$B$8,1,"")</f>
        <v/>
      </c>
    </row>
    <row r="2718" spans="1:19" x14ac:dyDescent="0.2">
      <c r="A2718" s="7" t="str">
        <f t="shared" si="336"/>
        <v/>
      </c>
      <c r="B2718" s="7" t="str">
        <f>IF($S2718="","",INT(($A2718-1)/Kontroll!$B$6)+1)</f>
        <v/>
      </c>
      <c r="C2718" s="7" t="str">
        <f>IF($S2718="","",MOD($A2718-1,Kontroll!$B$6)+1)</f>
        <v/>
      </c>
      <c r="D2718" s="15" t="str">
        <f>IF($S2718="","",INDEX(Transjer!$A$6:$A$125,$B2718))</f>
        <v/>
      </c>
      <c r="E2718" s="15" t="str">
        <f>IF($S2718="","",INDEX(Transjer!$B$6:$B$125,$B2718))</f>
        <v/>
      </c>
      <c r="F2718" s="16" t="str">
        <f>IF($S2718="","",INDEX(Transjer!$C$6:$C$125,$B2718))</f>
        <v/>
      </c>
      <c r="G2718" s="17" t="str">
        <f>IF($S2718="","",INDEX(Skjermingsrenter!$A$6:$A$35,$C2718))</f>
        <v/>
      </c>
      <c r="H2718" s="18" t="str">
        <f>IF($S2718="","",INDEX(Transjer!$D$6:$D$125,$B2718))</f>
        <v/>
      </c>
      <c r="I2718" s="18" t="str">
        <f>IF($S2718="","",INDEX(Transjer!$E$6:$E$125,$B2718))</f>
        <v/>
      </c>
      <c r="J2718" s="19" t="str">
        <f>IF($S2718="","",INDEX(Skjermingsrenter!$B$6:$B$35,$C2718))</f>
        <v/>
      </c>
      <c r="K2718" s="20" t="str">
        <f t="shared" si="337"/>
        <v/>
      </c>
      <c r="L2718" s="21" t="str">
        <f>IF($S2718="","",IF($G2718&lt;YEAR($F2718),0,$H2718*SUMIFS(Utbytter!$D$6:$D$1005,Utbytter!$A$6:$A$1005,$E2718,Utbytter!$B$6:$B$1005,"&gt;="&amp;$K2718,Utbytter!$B$6:$B$1005,"&lt;="&amp;DATE($G2718,12,31))))</f>
        <v/>
      </c>
      <c r="M2718" s="21" t="str">
        <f t="shared" si="343"/>
        <v/>
      </c>
      <c r="N2718" s="21" t="str">
        <f t="shared" si="338"/>
        <v/>
      </c>
      <c r="O2718" s="21" t="str">
        <f t="shared" si="339"/>
        <v/>
      </c>
      <c r="P2718" s="21" t="str">
        <f t="shared" si="340"/>
        <v/>
      </c>
      <c r="Q2718" s="21" t="str">
        <f t="shared" si="341"/>
        <v/>
      </c>
      <c r="R2718" s="21" t="str">
        <f t="shared" si="342"/>
        <v/>
      </c>
      <c r="S2718" s="7" t="str">
        <f>IF(ROW()-5&lt;=Kontroll!$B$8,1,"")</f>
        <v/>
      </c>
    </row>
    <row r="2719" spans="1:19" x14ac:dyDescent="0.2">
      <c r="A2719" s="7" t="str">
        <f t="shared" si="336"/>
        <v/>
      </c>
      <c r="B2719" s="7" t="str">
        <f>IF($S2719="","",INT(($A2719-1)/Kontroll!$B$6)+1)</f>
        <v/>
      </c>
      <c r="C2719" s="7" t="str">
        <f>IF($S2719="","",MOD($A2719-1,Kontroll!$B$6)+1)</f>
        <v/>
      </c>
      <c r="D2719" s="15" t="str">
        <f>IF($S2719="","",INDEX(Transjer!$A$6:$A$125,$B2719))</f>
        <v/>
      </c>
      <c r="E2719" s="15" t="str">
        <f>IF($S2719="","",INDEX(Transjer!$B$6:$B$125,$B2719))</f>
        <v/>
      </c>
      <c r="F2719" s="16" t="str">
        <f>IF($S2719="","",INDEX(Transjer!$C$6:$C$125,$B2719))</f>
        <v/>
      </c>
      <c r="G2719" s="17" t="str">
        <f>IF($S2719="","",INDEX(Skjermingsrenter!$A$6:$A$35,$C2719))</f>
        <v/>
      </c>
      <c r="H2719" s="18" t="str">
        <f>IF($S2719="","",INDEX(Transjer!$D$6:$D$125,$B2719))</f>
        <v/>
      </c>
      <c r="I2719" s="18" t="str">
        <f>IF($S2719="","",INDEX(Transjer!$E$6:$E$125,$B2719))</f>
        <v/>
      </c>
      <c r="J2719" s="19" t="str">
        <f>IF($S2719="","",INDEX(Skjermingsrenter!$B$6:$B$35,$C2719))</f>
        <v/>
      </c>
      <c r="K2719" s="20" t="str">
        <f t="shared" si="337"/>
        <v/>
      </c>
      <c r="L2719" s="21" t="str">
        <f>IF($S2719="","",IF($G2719&lt;YEAR($F2719),0,$H2719*SUMIFS(Utbytter!$D$6:$D$1005,Utbytter!$A$6:$A$1005,$E2719,Utbytter!$B$6:$B$1005,"&gt;="&amp;$K2719,Utbytter!$B$6:$B$1005,"&lt;="&amp;DATE($G2719,12,31))))</f>
        <v/>
      </c>
      <c r="M2719" s="21" t="str">
        <f t="shared" si="343"/>
        <v/>
      </c>
      <c r="N2719" s="21" t="str">
        <f t="shared" si="338"/>
        <v/>
      </c>
      <c r="O2719" s="21" t="str">
        <f t="shared" si="339"/>
        <v/>
      </c>
      <c r="P2719" s="21" t="str">
        <f t="shared" si="340"/>
        <v/>
      </c>
      <c r="Q2719" s="21" t="str">
        <f t="shared" si="341"/>
        <v/>
      </c>
      <c r="R2719" s="21" t="str">
        <f t="shared" si="342"/>
        <v/>
      </c>
      <c r="S2719" s="7" t="str">
        <f>IF(ROW()-5&lt;=Kontroll!$B$8,1,"")</f>
        <v/>
      </c>
    </row>
    <row r="2720" spans="1:19" x14ac:dyDescent="0.2">
      <c r="A2720" s="7" t="str">
        <f t="shared" si="336"/>
        <v/>
      </c>
      <c r="B2720" s="7" t="str">
        <f>IF($S2720="","",INT(($A2720-1)/Kontroll!$B$6)+1)</f>
        <v/>
      </c>
      <c r="C2720" s="7" t="str">
        <f>IF($S2720="","",MOD($A2720-1,Kontroll!$B$6)+1)</f>
        <v/>
      </c>
      <c r="D2720" s="15" t="str">
        <f>IF($S2720="","",INDEX(Transjer!$A$6:$A$125,$B2720))</f>
        <v/>
      </c>
      <c r="E2720" s="15" t="str">
        <f>IF($S2720="","",INDEX(Transjer!$B$6:$B$125,$B2720))</f>
        <v/>
      </c>
      <c r="F2720" s="16" t="str">
        <f>IF($S2720="","",INDEX(Transjer!$C$6:$C$125,$B2720))</f>
        <v/>
      </c>
      <c r="G2720" s="17" t="str">
        <f>IF($S2720="","",INDEX(Skjermingsrenter!$A$6:$A$35,$C2720))</f>
        <v/>
      </c>
      <c r="H2720" s="18" t="str">
        <f>IF($S2720="","",INDEX(Transjer!$D$6:$D$125,$B2720))</f>
        <v/>
      </c>
      <c r="I2720" s="18" t="str">
        <f>IF($S2720="","",INDEX(Transjer!$E$6:$E$125,$B2720))</f>
        <v/>
      </c>
      <c r="J2720" s="19" t="str">
        <f>IF($S2720="","",INDEX(Skjermingsrenter!$B$6:$B$35,$C2720))</f>
        <v/>
      </c>
      <c r="K2720" s="20" t="str">
        <f t="shared" si="337"/>
        <v/>
      </c>
      <c r="L2720" s="21" t="str">
        <f>IF($S2720="","",IF($G2720&lt;YEAR($F2720),0,$H2720*SUMIFS(Utbytter!$D$6:$D$1005,Utbytter!$A$6:$A$1005,$E2720,Utbytter!$B$6:$B$1005,"&gt;="&amp;$K2720,Utbytter!$B$6:$B$1005,"&lt;="&amp;DATE($G2720,12,31))))</f>
        <v/>
      </c>
      <c r="M2720" s="21" t="str">
        <f t="shared" si="343"/>
        <v/>
      </c>
      <c r="N2720" s="21" t="str">
        <f t="shared" si="338"/>
        <v/>
      </c>
      <c r="O2720" s="21" t="str">
        <f t="shared" si="339"/>
        <v/>
      </c>
      <c r="P2720" s="21" t="str">
        <f t="shared" si="340"/>
        <v/>
      </c>
      <c r="Q2720" s="21" t="str">
        <f t="shared" si="341"/>
        <v/>
      </c>
      <c r="R2720" s="21" t="str">
        <f t="shared" si="342"/>
        <v/>
      </c>
      <c r="S2720" s="7" t="str">
        <f>IF(ROW()-5&lt;=Kontroll!$B$8,1,"")</f>
        <v/>
      </c>
    </row>
    <row r="2721" spans="1:19" x14ac:dyDescent="0.2">
      <c r="A2721" s="7" t="str">
        <f t="shared" si="336"/>
        <v/>
      </c>
      <c r="B2721" s="7" t="str">
        <f>IF($S2721="","",INT(($A2721-1)/Kontroll!$B$6)+1)</f>
        <v/>
      </c>
      <c r="C2721" s="7" t="str">
        <f>IF($S2721="","",MOD($A2721-1,Kontroll!$B$6)+1)</f>
        <v/>
      </c>
      <c r="D2721" s="15" t="str">
        <f>IF($S2721="","",INDEX(Transjer!$A$6:$A$125,$B2721))</f>
        <v/>
      </c>
      <c r="E2721" s="15" t="str">
        <f>IF($S2721="","",INDEX(Transjer!$B$6:$B$125,$B2721))</f>
        <v/>
      </c>
      <c r="F2721" s="16" t="str">
        <f>IF($S2721="","",INDEX(Transjer!$C$6:$C$125,$B2721))</f>
        <v/>
      </c>
      <c r="G2721" s="17" t="str">
        <f>IF($S2721="","",INDEX(Skjermingsrenter!$A$6:$A$35,$C2721))</f>
        <v/>
      </c>
      <c r="H2721" s="18" t="str">
        <f>IF($S2721="","",INDEX(Transjer!$D$6:$D$125,$B2721))</f>
        <v/>
      </c>
      <c r="I2721" s="18" t="str">
        <f>IF($S2721="","",INDEX(Transjer!$E$6:$E$125,$B2721))</f>
        <v/>
      </c>
      <c r="J2721" s="19" t="str">
        <f>IF($S2721="","",INDEX(Skjermingsrenter!$B$6:$B$35,$C2721))</f>
        <v/>
      </c>
      <c r="K2721" s="20" t="str">
        <f t="shared" si="337"/>
        <v/>
      </c>
      <c r="L2721" s="21" t="str">
        <f>IF($S2721="","",IF($G2721&lt;YEAR($F2721),0,$H2721*SUMIFS(Utbytter!$D$6:$D$1005,Utbytter!$A$6:$A$1005,$E2721,Utbytter!$B$6:$B$1005,"&gt;="&amp;$K2721,Utbytter!$B$6:$B$1005,"&lt;="&amp;DATE($G2721,12,31))))</f>
        <v/>
      </c>
      <c r="M2721" s="21" t="str">
        <f t="shared" si="343"/>
        <v/>
      </c>
      <c r="N2721" s="21" t="str">
        <f t="shared" si="338"/>
        <v/>
      </c>
      <c r="O2721" s="21" t="str">
        <f t="shared" si="339"/>
        <v/>
      </c>
      <c r="P2721" s="21" t="str">
        <f t="shared" si="340"/>
        <v/>
      </c>
      <c r="Q2721" s="21" t="str">
        <f t="shared" si="341"/>
        <v/>
      </c>
      <c r="R2721" s="21" t="str">
        <f t="shared" si="342"/>
        <v/>
      </c>
      <c r="S2721" s="7" t="str">
        <f>IF(ROW()-5&lt;=Kontroll!$B$8,1,"")</f>
        <v/>
      </c>
    </row>
    <row r="2722" spans="1:19" x14ac:dyDescent="0.2">
      <c r="A2722" s="7" t="str">
        <f t="shared" si="336"/>
        <v/>
      </c>
      <c r="B2722" s="7" t="str">
        <f>IF($S2722="","",INT(($A2722-1)/Kontroll!$B$6)+1)</f>
        <v/>
      </c>
      <c r="C2722" s="7" t="str">
        <f>IF($S2722="","",MOD($A2722-1,Kontroll!$B$6)+1)</f>
        <v/>
      </c>
      <c r="D2722" s="15" t="str">
        <f>IF($S2722="","",INDEX(Transjer!$A$6:$A$125,$B2722))</f>
        <v/>
      </c>
      <c r="E2722" s="15" t="str">
        <f>IF($S2722="","",INDEX(Transjer!$B$6:$B$125,$B2722))</f>
        <v/>
      </c>
      <c r="F2722" s="16" t="str">
        <f>IF($S2722="","",INDEX(Transjer!$C$6:$C$125,$B2722))</f>
        <v/>
      </c>
      <c r="G2722" s="17" t="str">
        <f>IF($S2722="","",INDEX(Skjermingsrenter!$A$6:$A$35,$C2722))</f>
        <v/>
      </c>
      <c r="H2722" s="18" t="str">
        <f>IF($S2722="","",INDEX(Transjer!$D$6:$D$125,$B2722))</f>
        <v/>
      </c>
      <c r="I2722" s="18" t="str">
        <f>IF($S2722="","",INDEX(Transjer!$E$6:$E$125,$B2722))</f>
        <v/>
      </c>
      <c r="J2722" s="19" t="str">
        <f>IF($S2722="","",INDEX(Skjermingsrenter!$B$6:$B$35,$C2722))</f>
        <v/>
      </c>
      <c r="K2722" s="20" t="str">
        <f t="shared" si="337"/>
        <v/>
      </c>
      <c r="L2722" s="21" t="str">
        <f>IF($S2722="","",IF($G2722&lt;YEAR($F2722),0,$H2722*SUMIFS(Utbytter!$D$6:$D$1005,Utbytter!$A$6:$A$1005,$E2722,Utbytter!$B$6:$B$1005,"&gt;="&amp;$K2722,Utbytter!$B$6:$B$1005,"&lt;="&amp;DATE($G2722,12,31))))</f>
        <v/>
      </c>
      <c r="M2722" s="21" t="str">
        <f t="shared" si="343"/>
        <v/>
      </c>
      <c r="N2722" s="21" t="str">
        <f t="shared" si="338"/>
        <v/>
      </c>
      <c r="O2722" s="21" t="str">
        <f t="shared" si="339"/>
        <v/>
      </c>
      <c r="P2722" s="21" t="str">
        <f t="shared" si="340"/>
        <v/>
      </c>
      <c r="Q2722" s="21" t="str">
        <f t="shared" si="341"/>
        <v/>
      </c>
      <c r="R2722" s="21" t="str">
        <f t="shared" si="342"/>
        <v/>
      </c>
      <c r="S2722" s="7" t="str">
        <f>IF(ROW()-5&lt;=Kontroll!$B$8,1,"")</f>
        <v/>
      </c>
    </row>
    <row r="2723" spans="1:19" x14ac:dyDescent="0.2">
      <c r="A2723" s="7" t="str">
        <f t="shared" si="336"/>
        <v/>
      </c>
      <c r="B2723" s="7" t="str">
        <f>IF($S2723="","",INT(($A2723-1)/Kontroll!$B$6)+1)</f>
        <v/>
      </c>
      <c r="C2723" s="7" t="str">
        <f>IF($S2723="","",MOD($A2723-1,Kontroll!$B$6)+1)</f>
        <v/>
      </c>
      <c r="D2723" s="15" t="str">
        <f>IF($S2723="","",INDEX(Transjer!$A$6:$A$125,$B2723))</f>
        <v/>
      </c>
      <c r="E2723" s="15" t="str">
        <f>IF($S2723="","",INDEX(Transjer!$B$6:$B$125,$B2723))</f>
        <v/>
      </c>
      <c r="F2723" s="16" t="str">
        <f>IF($S2723="","",INDEX(Transjer!$C$6:$C$125,$B2723))</f>
        <v/>
      </c>
      <c r="G2723" s="17" t="str">
        <f>IF($S2723="","",INDEX(Skjermingsrenter!$A$6:$A$35,$C2723))</f>
        <v/>
      </c>
      <c r="H2723" s="18" t="str">
        <f>IF($S2723="","",INDEX(Transjer!$D$6:$D$125,$B2723))</f>
        <v/>
      </c>
      <c r="I2723" s="18" t="str">
        <f>IF($S2723="","",INDEX(Transjer!$E$6:$E$125,$B2723))</f>
        <v/>
      </c>
      <c r="J2723" s="19" t="str">
        <f>IF($S2723="","",INDEX(Skjermingsrenter!$B$6:$B$35,$C2723))</f>
        <v/>
      </c>
      <c r="K2723" s="20" t="str">
        <f t="shared" si="337"/>
        <v/>
      </c>
      <c r="L2723" s="21" t="str">
        <f>IF($S2723="","",IF($G2723&lt;YEAR($F2723),0,$H2723*SUMIFS(Utbytter!$D$6:$D$1005,Utbytter!$A$6:$A$1005,$E2723,Utbytter!$B$6:$B$1005,"&gt;="&amp;$K2723,Utbytter!$B$6:$B$1005,"&lt;="&amp;DATE($G2723,12,31))))</f>
        <v/>
      </c>
      <c r="M2723" s="21" t="str">
        <f t="shared" si="343"/>
        <v/>
      </c>
      <c r="N2723" s="21" t="str">
        <f t="shared" si="338"/>
        <v/>
      </c>
      <c r="O2723" s="21" t="str">
        <f t="shared" si="339"/>
        <v/>
      </c>
      <c r="P2723" s="21" t="str">
        <f t="shared" si="340"/>
        <v/>
      </c>
      <c r="Q2723" s="21" t="str">
        <f t="shared" si="341"/>
        <v/>
      </c>
      <c r="R2723" s="21" t="str">
        <f t="shared" si="342"/>
        <v/>
      </c>
      <c r="S2723" s="7" t="str">
        <f>IF(ROW()-5&lt;=Kontroll!$B$8,1,"")</f>
        <v/>
      </c>
    </row>
    <row r="2724" spans="1:19" x14ac:dyDescent="0.2">
      <c r="A2724" s="7" t="str">
        <f t="shared" si="336"/>
        <v/>
      </c>
      <c r="B2724" s="7" t="str">
        <f>IF($S2724="","",INT(($A2724-1)/Kontroll!$B$6)+1)</f>
        <v/>
      </c>
      <c r="C2724" s="7" t="str">
        <f>IF($S2724="","",MOD($A2724-1,Kontroll!$B$6)+1)</f>
        <v/>
      </c>
      <c r="D2724" s="15" t="str">
        <f>IF($S2724="","",INDEX(Transjer!$A$6:$A$125,$B2724))</f>
        <v/>
      </c>
      <c r="E2724" s="15" t="str">
        <f>IF($S2724="","",INDEX(Transjer!$B$6:$B$125,$B2724))</f>
        <v/>
      </c>
      <c r="F2724" s="16" t="str">
        <f>IF($S2724="","",INDEX(Transjer!$C$6:$C$125,$B2724))</f>
        <v/>
      </c>
      <c r="G2724" s="17" t="str">
        <f>IF($S2724="","",INDEX(Skjermingsrenter!$A$6:$A$35,$C2724))</f>
        <v/>
      </c>
      <c r="H2724" s="18" t="str">
        <f>IF($S2724="","",INDEX(Transjer!$D$6:$D$125,$B2724))</f>
        <v/>
      </c>
      <c r="I2724" s="18" t="str">
        <f>IF($S2724="","",INDEX(Transjer!$E$6:$E$125,$B2724))</f>
        <v/>
      </c>
      <c r="J2724" s="19" t="str">
        <f>IF($S2724="","",INDEX(Skjermingsrenter!$B$6:$B$35,$C2724))</f>
        <v/>
      </c>
      <c r="K2724" s="20" t="str">
        <f t="shared" si="337"/>
        <v/>
      </c>
      <c r="L2724" s="21" t="str">
        <f>IF($S2724="","",IF($G2724&lt;YEAR($F2724),0,$H2724*SUMIFS(Utbytter!$D$6:$D$1005,Utbytter!$A$6:$A$1005,$E2724,Utbytter!$B$6:$B$1005,"&gt;="&amp;$K2724,Utbytter!$B$6:$B$1005,"&lt;="&amp;DATE($G2724,12,31))))</f>
        <v/>
      </c>
      <c r="M2724" s="21" t="str">
        <f t="shared" si="343"/>
        <v/>
      </c>
      <c r="N2724" s="21" t="str">
        <f t="shared" si="338"/>
        <v/>
      </c>
      <c r="O2724" s="21" t="str">
        <f t="shared" si="339"/>
        <v/>
      </c>
      <c r="P2724" s="21" t="str">
        <f t="shared" si="340"/>
        <v/>
      </c>
      <c r="Q2724" s="21" t="str">
        <f t="shared" si="341"/>
        <v/>
      </c>
      <c r="R2724" s="21" t="str">
        <f t="shared" si="342"/>
        <v/>
      </c>
      <c r="S2724" s="7" t="str">
        <f>IF(ROW()-5&lt;=Kontroll!$B$8,1,"")</f>
        <v/>
      </c>
    </row>
    <row r="2725" spans="1:19" x14ac:dyDescent="0.2">
      <c r="A2725" s="7" t="str">
        <f t="shared" si="336"/>
        <v/>
      </c>
      <c r="B2725" s="7" t="str">
        <f>IF($S2725="","",INT(($A2725-1)/Kontroll!$B$6)+1)</f>
        <v/>
      </c>
      <c r="C2725" s="7" t="str">
        <f>IF($S2725="","",MOD($A2725-1,Kontroll!$B$6)+1)</f>
        <v/>
      </c>
      <c r="D2725" s="15" t="str">
        <f>IF($S2725="","",INDEX(Transjer!$A$6:$A$125,$B2725))</f>
        <v/>
      </c>
      <c r="E2725" s="15" t="str">
        <f>IF($S2725="","",INDEX(Transjer!$B$6:$B$125,$B2725))</f>
        <v/>
      </c>
      <c r="F2725" s="16" t="str">
        <f>IF($S2725="","",INDEX(Transjer!$C$6:$C$125,$B2725))</f>
        <v/>
      </c>
      <c r="G2725" s="17" t="str">
        <f>IF($S2725="","",INDEX(Skjermingsrenter!$A$6:$A$35,$C2725))</f>
        <v/>
      </c>
      <c r="H2725" s="18" t="str">
        <f>IF($S2725="","",INDEX(Transjer!$D$6:$D$125,$B2725))</f>
        <v/>
      </c>
      <c r="I2725" s="18" t="str">
        <f>IF($S2725="","",INDEX(Transjer!$E$6:$E$125,$B2725))</f>
        <v/>
      </c>
      <c r="J2725" s="19" t="str">
        <f>IF($S2725="","",INDEX(Skjermingsrenter!$B$6:$B$35,$C2725))</f>
        <v/>
      </c>
      <c r="K2725" s="20" t="str">
        <f t="shared" si="337"/>
        <v/>
      </c>
      <c r="L2725" s="21" t="str">
        <f>IF($S2725="","",IF($G2725&lt;YEAR($F2725),0,$H2725*SUMIFS(Utbytter!$D$6:$D$1005,Utbytter!$A$6:$A$1005,$E2725,Utbytter!$B$6:$B$1005,"&gt;="&amp;$K2725,Utbytter!$B$6:$B$1005,"&lt;="&amp;DATE($G2725,12,31))))</f>
        <v/>
      </c>
      <c r="M2725" s="21" t="str">
        <f t="shared" si="343"/>
        <v/>
      </c>
      <c r="N2725" s="21" t="str">
        <f t="shared" si="338"/>
        <v/>
      </c>
      <c r="O2725" s="21" t="str">
        <f t="shared" si="339"/>
        <v/>
      </c>
      <c r="P2725" s="21" t="str">
        <f t="shared" si="340"/>
        <v/>
      </c>
      <c r="Q2725" s="21" t="str">
        <f t="shared" si="341"/>
        <v/>
      </c>
      <c r="R2725" s="21" t="str">
        <f t="shared" si="342"/>
        <v/>
      </c>
      <c r="S2725" s="7" t="str">
        <f>IF(ROW()-5&lt;=Kontroll!$B$8,1,"")</f>
        <v/>
      </c>
    </row>
    <row r="2726" spans="1:19" x14ac:dyDescent="0.2">
      <c r="A2726" s="7" t="str">
        <f t="shared" si="336"/>
        <v/>
      </c>
      <c r="B2726" s="7" t="str">
        <f>IF($S2726="","",INT(($A2726-1)/Kontroll!$B$6)+1)</f>
        <v/>
      </c>
      <c r="C2726" s="7" t="str">
        <f>IF($S2726="","",MOD($A2726-1,Kontroll!$B$6)+1)</f>
        <v/>
      </c>
      <c r="D2726" s="15" t="str">
        <f>IF($S2726="","",INDEX(Transjer!$A$6:$A$125,$B2726))</f>
        <v/>
      </c>
      <c r="E2726" s="15" t="str">
        <f>IF($S2726="","",INDEX(Transjer!$B$6:$B$125,$B2726))</f>
        <v/>
      </c>
      <c r="F2726" s="16" t="str">
        <f>IF($S2726="","",INDEX(Transjer!$C$6:$C$125,$B2726))</f>
        <v/>
      </c>
      <c r="G2726" s="17" t="str">
        <f>IF($S2726="","",INDEX(Skjermingsrenter!$A$6:$A$35,$C2726))</f>
        <v/>
      </c>
      <c r="H2726" s="18" t="str">
        <f>IF($S2726="","",INDEX(Transjer!$D$6:$D$125,$B2726))</f>
        <v/>
      </c>
      <c r="I2726" s="18" t="str">
        <f>IF($S2726="","",INDEX(Transjer!$E$6:$E$125,$B2726))</f>
        <v/>
      </c>
      <c r="J2726" s="19" t="str">
        <f>IF($S2726="","",INDEX(Skjermingsrenter!$B$6:$B$35,$C2726))</f>
        <v/>
      </c>
      <c r="K2726" s="20" t="str">
        <f t="shared" si="337"/>
        <v/>
      </c>
      <c r="L2726" s="21" t="str">
        <f>IF($S2726="","",IF($G2726&lt;YEAR($F2726),0,$H2726*SUMIFS(Utbytter!$D$6:$D$1005,Utbytter!$A$6:$A$1005,$E2726,Utbytter!$B$6:$B$1005,"&gt;="&amp;$K2726,Utbytter!$B$6:$B$1005,"&lt;="&amp;DATE($G2726,12,31))))</f>
        <v/>
      </c>
      <c r="M2726" s="21" t="str">
        <f t="shared" si="343"/>
        <v/>
      </c>
      <c r="N2726" s="21" t="str">
        <f t="shared" si="338"/>
        <v/>
      </c>
      <c r="O2726" s="21" t="str">
        <f t="shared" si="339"/>
        <v/>
      </c>
      <c r="P2726" s="21" t="str">
        <f t="shared" si="340"/>
        <v/>
      </c>
      <c r="Q2726" s="21" t="str">
        <f t="shared" si="341"/>
        <v/>
      </c>
      <c r="R2726" s="21" t="str">
        <f t="shared" si="342"/>
        <v/>
      </c>
      <c r="S2726" s="7" t="str">
        <f>IF(ROW()-5&lt;=Kontroll!$B$8,1,"")</f>
        <v/>
      </c>
    </row>
    <row r="2727" spans="1:19" x14ac:dyDescent="0.2">
      <c r="A2727" s="7" t="str">
        <f t="shared" si="336"/>
        <v/>
      </c>
      <c r="B2727" s="7" t="str">
        <f>IF($S2727="","",INT(($A2727-1)/Kontroll!$B$6)+1)</f>
        <v/>
      </c>
      <c r="C2727" s="7" t="str">
        <f>IF($S2727="","",MOD($A2727-1,Kontroll!$B$6)+1)</f>
        <v/>
      </c>
      <c r="D2727" s="15" t="str">
        <f>IF($S2727="","",INDEX(Transjer!$A$6:$A$125,$B2727))</f>
        <v/>
      </c>
      <c r="E2727" s="15" t="str">
        <f>IF($S2727="","",INDEX(Transjer!$B$6:$B$125,$B2727))</f>
        <v/>
      </c>
      <c r="F2727" s="16" t="str">
        <f>IF($S2727="","",INDEX(Transjer!$C$6:$C$125,$B2727))</f>
        <v/>
      </c>
      <c r="G2727" s="17" t="str">
        <f>IF($S2727="","",INDEX(Skjermingsrenter!$A$6:$A$35,$C2727))</f>
        <v/>
      </c>
      <c r="H2727" s="18" t="str">
        <f>IF($S2727="","",INDEX(Transjer!$D$6:$D$125,$B2727))</f>
        <v/>
      </c>
      <c r="I2727" s="18" t="str">
        <f>IF($S2727="","",INDEX(Transjer!$E$6:$E$125,$B2727))</f>
        <v/>
      </c>
      <c r="J2727" s="19" t="str">
        <f>IF($S2727="","",INDEX(Skjermingsrenter!$B$6:$B$35,$C2727))</f>
        <v/>
      </c>
      <c r="K2727" s="20" t="str">
        <f t="shared" si="337"/>
        <v/>
      </c>
      <c r="L2727" s="21" t="str">
        <f>IF($S2727="","",IF($G2727&lt;YEAR($F2727),0,$H2727*SUMIFS(Utbytter!$D$6:$D$1005,Utbytter!$A$6:$A$1005,$E2727,Utbytter!$B$6:$B$1005,"&gt;="&amp;$K2727,Utbytter!$B$6:$B$1005,"&lt;="&amp;DATE($G2727,12,31))))</f>
        <v/>
      </c>
      <c r="M2727" s="21" t="str">
        <f t="shared" si="343"/>
        <v/>
      </c>
      <c r="N2727" s="21" t="str">
        <f t="shared" si="338"/>
        <v/>
      </c>
      <c r="O2727" s="21" t="str">
        <f t="shared" si="339"/>
        <v/>
      </c>
      <c r="P2727" s="21" t="str">
        <f t="shared" si="340"/>
        <v/>
      </c>
      <c r="Q2727" s="21" t="str">
        <f t="shared" si="341"/>
        <v/>
      </c>
      <c r="R2727" s="21" t="str">
        <f t="shared" si="342"/>
        <v/>
      </c>
      <c r="S2727" s="7" t="str">
        <f>IF(ROW()-5&lt;=Kontroll!$B$8,1,"")</f>
        <v/>
      </c>
    </row>
    <row r="2728" spans="1:19" x14ac:dyDescent="0.2">
      <c r="A2728" s="7" t="str">
        <f t="shared" si="336"/>
        <v/>
      </c>
      <c r="B2728" s="7" t="str">
        <f>IF($S2728="","",INT(($A2728-1)/Kontroll!$B$6)+1)</f>
        <v/>
      </c>
      <c r="C2728" s="7" t="str">
        <f>IF($S2728="","",MOD($A2728-1,Kontroll!$B$6)+1)</f>
        <v/>
      </c>
      <c r="D2728" s="15" t="str">
        <f>IF($S2728="","",INDEX(Transjer!$A$6:$A$125,$B2728))</f>
        <v/>
      </c>
      <c r="E2728" s="15" t="str">
        <f>IF($S2728="","",INDEX(Transjer!$B$6:$B$125,$B2728))</f>
        <v/>
      </c>
      <c r="F2728" s="16" t="str">
        <f>IF($S2728="","",INDEX(Transjer!$C$6:$C$125,$B2728))</f>
        <v/>
      </c>
      <c r="G2728" s="17" t="str">
        <f>IF($S2728="","",INDEX(Skjermingsrenter!$A$6:$A$35,$C2728))</f>
        <v/>
      </c>
      <c r="H2728" s="18" t="str">
        <f>IF($S2728="","",INDEX(Transjer!$D$6:$D$125,$B2728))</f>
        <v/>
      </c>
      <c r="I2728" s="18" t="str">
        <f>IF($S2728="","",INDEX(Transjer!$E$6:$E$125,$B2728))</f>
        <v/>
      </c>
      <c r="J2728" s="19" t="str">
        <f>IF($S2728="","",INDEX(Skjermingsrenter!$B$6:$B$35,$C2728))</f>
        <v/>
      </c>
      <c r="K2728" s="20" t="str">
        <f t="shared" si="337"/>
        <v/>
      </c>
      <c r="L2728" s="21" t="str">
        <f>IF($S2728="","",IF($G2728&lt;YEAR($F2728),0,$H2728*SUMIFS(Utbytter!$D$6:$D$1005,Utbytter!$A$6:$A$1005,$E2728,Utbytter!$B$6:$B$1005,"&gt;="&amp;$K2728,Utbytter!$B$6:$B$1005,"&lt;="&amp;DATE($G2728,12,31))))</f>
        <v/>
      </c>
      <c r="M2728" s="21" t="str">
        <f t="shared" si="343"/>
        <v/>
      </c>
      <c r="N2728" s="21" t="str">
        <f t="shared" si="338"/>
        <v/>
      </c>
      <c r="O2728" s="21" t="str">
        <f t="shared" si="339"/>
        <v/>
      </c>
      <c r="P2728" s="21" t="str">
        <f t="shared" si="340"/>
        <v/>
      </c>
      <c r="Q2728" s="21" t="str">
        <f t="shared" si="341"/>
        <v/>
      </c>
      <c r="R2728" s="21" t="str">
        <f t="shared" si="342"/>
        <v/>
      </c>
      <c r="S2728" s="7" t="str">
        <f>IF(ROW()-5&lt;=Kontroll!$B$8,1,"")</f>
        <v/>
      </c>
    </row>
    <row r="2729" spans="1:19" x14ac:dyDescent="0.2">
      <c r="A2729" s="7" t="str">
        <f t="shared" si="336"/>
        <v/>
      </c>
      <c r="B2729" s="7" t="str">
        <f>IF($S2729="","",INT(($A2729-1)/Kontroll!$B$6)+1)</f>
        <v/>
      </c>
      <c r="C2729" s="7" t="str">
        <f>IF($S2729="","",MOD($A2729-1,Kontroll!$B$6)+1)</f>
        <v/>
      </c>
      <c r="D2729" s="15" t="str">
        <f>IF($S2729="","",INDEX(Transjer!$A$6:$A$125,$B2729))</f>
        <v/>
      </c>
      <c r="E2729" s="15" t="str">
        <f>IF($S2729="","",INDEX(Transjer!$B$6:$B$125,$B2729))</f>
        <v/>
      </c>
      <c r="F2729" s="16" t="str">
        <f>IF($S2729="","",INDEX(Transjer!$C$6:$C$125,$B2729))</f>
        <v/>
      </c>
      <c r="G2729" s="17" t="str">
        <f>IF($S2729="","",INDEX(Skjermingsrenter!$A$6:$A$35,$C2729))</f>
        <v/>
      </c>
      <c r="H2729" s="18" t="str">
        <f>IF($S2729="","",INDEX(Transjer!$D$6:$D$125,$B2729))</f>
        <v/>
      </c>
      <c r="I2729" s="18" t="str">
        <f>IF($S2729="","",INDEX(Transjer!$E$6:$E$125,$B2729))</f>
        <v/>
      </c>
      <c r="J2729" s="19" t="str">
        <f>IF($S2729="","",INDEX(Skjermingsrenter!$B$6:$B$35,$C2729))</f>
        <v/>
      </c>
      <c r="K2729" s="20" t="str">
        <f t="shared" si="337"/>
        <v/>
      </c>
      <c r="L2729" s="21" t="str">
        <f>IF($S2729="","",IF($G2729&lt;YEAR($F2729),0,$H2729*SUMIFS(Utbytter!$D$6:$D$1005,Utbytter!$A$6:$A$1005,$E2729,Utbytter!$B$6:$B$1005,"&gt;="&amp;$K2729,Utbytter!$B$6:$B$1005,"&lt;="&amp;DATE($G2729,12,31))))</f>
        <v/>
      </c>
      <c r="M2729" s="21" t="str">
        <f t="shared" si="343"/>
        <v/>
      </c>
      <c r="N2729" s="21" t="str">
        <f t="shared" si="338"/>
        <v/>
      </c>
      <c r="O2729" s="21" t="str">
        <f t="shared" si="339"/>
        <v/>
      </c>
      <c r="P2729" s="21" t="str">
        <f t="shared" si="340"/>
        <v/>
      </c>
      <c r="Q2729" s="21" t="str">
        <f t="shared" si="341"/>
        <v/>
      </c>
      <c r="R2729" s="21" t="str">
        <f t="shared" si="342"/>
        <v/>
      </c>
      <c r="S2729" s="7" t="str">
        <f>IF(ROW()-5&lt;=Kontroll!$B$8,1,"")</f>
        <v/>
      </c>
    </row>
    <row r="2730" spans="1:19" x14ac:dyDescent="0.2">
      <c r="A2730" s="7" t="str">
        <f t="shared" si="336"/>
        <v/>
      </c>
      <c r="B2730" s="7" t="str">
        <f>IF($S2730="","",INT(($A2730-1)/Kontroll!$B$6)+1)</f>
        <v/>
      </c>
      <c r="C2730" s="7" t="str">
        <f>IF($S2730="","",MOD($A2730-1,Kontroll!$B$6)+1)</f>
        <v/>
      </c>
      <c r="D2730" s="15" t="str">
        <f>IF($S2730="","",INDEX(Transjer!$A$6:$A$125,$B2730))</f>
        <v/>
      </c>
      <c r="E2730" s="15" t="str">
        <f>IF($S2730="","",INDEX(Transjer!$B$6:$B$125,$B2730))</f>
        <v/>
      </c>
      <c r="F2730" s="16" t="str">
        <f>IF($S2730="","",INDEX(Transjer!$C$6:$C$125,$B2730))</f>
        <v/>
      </c>
      <c r="G2730" s="17" t="str">
        <f>IF($S2730="","",INDEX(Skjermingsrenter!$A$6:$A$35,$C2730))</f>
        <v/>
      </c>
      <c r="H2730" s="18" t="str">
        <f>IF($S2730="","",INDEX(Transjer!$D$6:$D$125,$B2730))</f>
        <v/>
      </c>
      <c r="I2730" s="18" t="str">
        <f>IF($S2730="","",INDEX(Transjer!$E$6:$E$125,$B2730))</f>
        <v/>
      </c>
      <c r="J2730" s="19" t="str">
        <f>IF($S2730="","",INDEX(Skjermingsrenter!$B$6:$B$35,$C2730))</f>
        <v/>
      </c>
      <c r="K2730" s="20" t="str">
        <f t="shared" si="337"/>
        <v/>
      </c>
      <c r="L2730" s="21" t="str">
        <f>IF($S2730="","",IF($G2730&lt;YEAR($F2730),0,$H2730*SUMIFS(Utbytter!$D$6:$D$1005,Utbytter!$A$6:$A$1005,$E2730,Utbytter!$B$6:$B$1005,"&gt;="&amp;$K2730,Utbytter!$B$6:$B$1005,"&lt;="&amp;DATE($G2730,12,31))))</f>
        <v/>
      </c>
      <c r="M2730" s="21" t="str">
        <f t="shared" si="343"/>
        <v/>
      </c>
      <c r="N2730" s="21" t="str">
        <f t="shared" si="338"/>
        <v/>
      </c>
      <c r="O2730" s="21" t="str">
        <f t="shared" si="339"/>
        <v/>
      </c>
      <c r="P2730" s="21" t="str">
        <f t="shared" si="340"/>
        <v/>
      </c>
      <c r="Q2730" s="21" t="str">
        <f t="shared" si="341"/>
        <v/>
      </c>
      <c r="R2730" s="21" t="str">
        <f t="shared" si="342"/>
        <v/>
      </c>
      <c r="S2730" s="7" t="str">
        <f>IF(ROW()-5&lt;=Kontroll!$B$8,1,"")</f>
        <v/>
      </c>
    </row>
    <row r="2731" spans="1:19" x14ac:dyDescent="0.2">
      <c r="A2731" s="7" t="str">
        <f t="shared" si="336"/>
        <v/>
      </c>
      <c r="B2731" s="7" t="str">
        <f>IF($S2731="","",INT(($A2731-1)/Kontroll!$B$6)+1)</f>
        <v/>
      </c>
      <c r="C2731" s="7" t="str">
        <f>IF($S2731="","",MOD($A2731-1,Kontroll!$B$6)+1)</f>
        <v/>
      </c>
      <c r="D2731" s="15" t="str">
        <f>IF($S2731="","",INDEX(Transjer!$A$6:$A$125,$B2731))</f>
        <v/>
      </c>
      <c r="E2731" s="15" t="str">
        <f>IF($S2731="","",INDEX(Transjer!$B$6:$B$125,$B2731))</f>
        <v/>
      </c>
      <c r="F2731" s="16" t="str">
        <f>IF($S2731="","",INDEX(Transjer!$C$6:$C$125,$B2731))</f>
        <v/>
      </c>
      <c r="G2731" s="17" t="str">
        <f>IF($S2731="","",INDEX(Skjermingsrenter!$A$6:$A$35,$C2731))</f>
        <v/>
      </c>
      <c r="H2731" s="18" t="str">
        <f>IF($S2731="","",INDEX(Transjer!$D$6:$D$125,$B2731))</f>
        <v/>
      </c>
      <c r="I2731" s="18" t="str">
        <f>IF($S2731="","",INDEX(Transjer!$E$6:$E$125,$B2731))</f>
        <v/>
      </c>
      <c r="J2731" s="19" t="str">
        <f>IF($S2731="","",INDEX(Skjermingsrenter!$B$6:$B$35,$C2731))</f>
        <v/>
      </c>
      <c r="K2731" s="20" t="str">
        <f t="shared" si="337"/>
        <v/>
      </c>
      <c r="L2731" s="21" t="str">
        <f>IF($S2731="","",IF($G2731&lt;YEAR($F2731),0,$H2731*SUMIFS(Utbytter!$D$6:$D$1005,Utbytter!$A$6:$A$1005,$E2731,Utbytter!$B$6:$B$1005,"&gt;="&amp;$K2731,Utbytter!$B$6:$B$1005,"&lt;="&amp;DATE($G2731,12,31))))</f>
        <v/>
      </c>
      <c r="M2731" s="21" t="str">
        <f t="shared" si="343"/>
        <v/>
      </c>
      <c r="N2731" s="21" t="str">
        <f t="shared" si="338"/>
        <v/>
      </c>
      <c r="O2731" s="21" t="str">
        <f t="shared" si="339"/>
        <v/>
      </c>
      <c r="P2731" s="21" t="str">
        <f t="shared" si="340"/>
        <v/>
      </c>
      <c r="Q2731" s="21" t="str">
        <f t="shared" si="341"/>
        <v/>
      </c>
      <c r="R2731" s="21" t="str">
        <f t="shared" si="342"/>
        <v/>
      </c>
      <c r="S2731" s="7" t="str">
        <f>IF(ROW()-5&lt;=Kontroll!$B$8,1,"")</f>
        <v/>
      </c>
    </row>
    <row r="2732" spans="1:19" x14ac:dyDescent="0.2">
      <c r="A2732" s="7" t="str">
        <f t="shared" si="336"/>
        <v/>
      </c>
      <c r="B2732" s="7" t="str">
        <f>IF($S2732="","",INT(($A2732-1)/Kontroll!$B$6)+1)</f>
        <v/>
      </c>
      <c r="C2732" s="7" t="str">
        <f>IF($S2732="","",MOD($A2732-1,Kontroll!$B$6)+1)</f>
        <v/>
      </c>
      <c r="D2732" s="15" t="str">
        <f>IF($S2732="","",INDEX(Transjer!$A$6:$A$125,$B2732))</f>
        <v/>
      </c>
      <c r="E2732" s="15" t="str">
        <f>IF($S2732="","",INDEX(Transjer!$B$6:$B$125,$B2732))</f>
        <v/>
      </c>
      <c r="F2732" s="16" t="str">
        <f>IF($S2732="","",INDEX(Transjer!$C$6:$C$125,$B2732))</f>
        <v/>
      </c>
      <c r="G2732" s="17" t="str">
        <f>IF($S2732="","",INDEX(Skjermingsrenter!$A$6:$A$35,$C2732))</f>
        <v/>
      </c>
      <c r="H2732" s="18" t="str">
        <f>IF($S2732="","",INDEX(Transjer!$D$6:$D$125,$B2732))</f>
        <v/>
      </c>
      <c r="I2732" s="18" t="str">
        <f>IF($S2732="","",INDEX(Transjer!$E$6:$E$125,$B2732))</f>
        <v/>
      </c>
      <c r="J2732" s="19" t="str">
        <f>IF($S2732="","",INDEX(Skjermingsrenter!$B$6:$B$35,$C2732))</f>
        <v/>
      </c>
      <c r="K2732" s="20" t="str">
        <f t="shared" si="337"/>
        <v/>
      </c>
      <c r="L2732" s="21" t="str">
        <f>IF($S2732="","",IF($G2732&lt;YEAR($F2732),0,$H2732*SUMIFS(Utbytter!$D$6:$D$1005,Utbytter!$A$6:$A$1005,$E2732,Utbytter!$B$6:$B$1005,"&gt;="&amp;$K2732,Utbytter!$B$6:$B$1005,"&lt;="&amp;DATE($G2732,12,31))))</f>
        <v/>
      </c>
      <c r="M2732" s="21" t="str">
        <f t="shared" si="343"/>
        <v/>
      </c>
      <c r="N2732" s="21" t="str">
        <f t="shared" si="338"/>
        <v/>
      </c>
      <c r="O2732" s="21" t="str">
        <f t="shared" si="339"/>
        <v/>
      </c>
      <c r="P2732" s="21" t="str">
        <f t="shared" si="340"/>
        <v/>
      </c>
      <c r="Q2732" s="21" t="str">
        <f t="shared" si="341"/>
        <v/>
      </c>
      <c r="R2732" s="21" t="str">
        <f t="shared" si="342"/>
        <v/>
      </c>
      <c r="S2732" s="7" t="str">
        <f>IF(ROW()-5&lt;=Kontroll!$B$8,1,"")</f>
        <v/>
      </c>
    </row>
    <row r="2733" spans="1:19" x14ac:dyDescent="0.2">
      <c r="A2733" s="7" t="str">
        <f t="shared" si="336"/>
        <v/>
      </c>
      <c r="B2733" s="7" t="str">
        <f>IF($S2733="","",INT(($A2733-1)/Kontroll!$B$6)+1)</f>
        <v/>
      </c>
      <c r="C2733" s="7" t="str">
        <f>IF($S2733="","",MOD($A2733-1,Kontroll!$B$6)+1)</f>
        <v/>
      </c>
      <c r="D2733" s="15" t="str">
        <f>IF($S2733="","",INDEX(Transjer!$A$6:$A$125,$B2733))</f>
        <v/>
      </c>
      <c r="E2733" s="15" t="str">
        <f>IF($S2733="","",INDEX(Transjer!$B$6:$B$125,$B2733))</f>
        <v/>
      </c>
      <c r="F2733" s="16" t="str">
        <f>IF($S2733="","",INDEX(Transjer!$C$6:$C$125,$B2733))</f>
        <v/>
      </c>
      <c r="G2733" s="17" t="str">
        <f>IF($S2733="","",INDEX(Skjermingsrenter!$A$6:$A$35,$C2733))</f>
        <v/>
      </c>
      <c r="H2733" s="18" t="str">
        <f>IF($S2733="","",INDEX(Transjer!$D$6:$D$125,$B2733))</f>
        <v/>
      </c>
      <c r="I2733" s="18" t="str">
        <f>IF($S2733="","",INDEX(Transjer!$E$6:$E$125,$B2733))</f>
        <v/>
      </c>
      <c r="J2733" s="19" t="str">
        <f>IF($S2733="","",INDEX(Skjermingsrenter!$B$6:$B$35,$C2733))</f>
        <v/>
      </c>
      <c r="K2733" s="20" t="str">
        <f t="shared" si="337"/>
        <v/>
      </c>
      <c r="L2733" s="21" t="str">
        <f>IF($S2733="","",IF($G2733&lt;YEAR($F2733),0,$H2733*SUMIFS(Utbytter!$D$6:$D$1005,Utbytter!$A$6:$A$1005,$E2733,Utbytter!$B$6:$B$1005,"&gt;="&amp;$K2733,Utbytter!$B$6:$B$1005,"&lt;="&amp;DATE($G2733,12,31))))</f>
        <v/>
      </c>
      <c r="M2733" s="21" t="str">
        <f t="shared" si="343"/>
        <v/>
      </c>
      <c r="N2733" s="21" t="str">
        <f t="shared" si="338"/>
        <v/>
      </c>
      <c r="O2733" s="21" t="str">
        <f t="shared" si="339"/>
        <v/>
      </c>
      <c r="P2733" s="21" t="str">
        <f t="shared" si="340"/>
        <v/>
      </c>
      <c r="Q2733" s="21" t="str">
        <f t="shared" si="341"/>
        <v/>
      </c>
      <c r="R2733" s="21" t="str">
        <f t="shared" si="342"/>
        <v/>
      </c>
      <c r="S2733" s="7" t="str">
        <f>IF(ROW()-5&lt;=Kontroll!$B$8,1,"")</f>
        <v/>
      </c>
    </row>
    <row r="2734" spans="1:19" x14ac:dyDescent="0.2">
      <c r="A2734" s="7" t="str">
        <f t="shared" si="336"/>
        <v/>
      </c>
      <c r="B2734" s="7" t="str">
        <f>IF($S2734="","",INT(($A2734-1)/Kontroll!$B$6)+1)</f>
        <v/>
      </c>
      <c r="C2734" s="7" t="str">
        <f>IF($S2734="","",MOD($A2734-1,Kontroll!$B$6)+1)</f>
        <v/>
      </c>
      <c r="D2734" s="15" t="str">
        <f>IF($S2734="","",INDEX(Transjer!$A$6:$A$125,$B2734))</f>
        <v/>
      </c>
      <c r="E2734" s="15" t="str">
        <f>IF($S2734="","",INDEX(Transjer!$B$6:$B$125,$B2734))</f>
        <v/>
      </c>
      <c r="F2734" s="16" t="str">
        <f>IF($S2734="","",INDEX(Transjer!$C$6:$C$125,$B2734))</f>
        <v/>
      </c>
      <c r="G2734" s="17" t="str">
        <f>IF($S2734="","",INDEX(Skjermingsrenter!$A$6:$A$35,$C2734))</f>
        <v/>
      </c>
      <c r="H2734" s="18" t="str">
        <f>IF($S2734="","",INDEX(Transjer!$D$6:$D$125,$B2734))</f>
        <v/>
      </c>
      <c r="I2734" s="18" t="str">
        <f>IF($S2734="","",INDEX(Transjer!$E$6:$E$125,$B2734))</f>
        <v/>
      </c>
      <c r="J2734" s="19" t="str">
        <f>IF($S2734="","",INDEX(Skjermingsrenter!$B$6:$B$35,$C2734))</f>
        <v/>
      </c>
      <c r="K2734" s="20" t="str">
        <f t="shared" si="337"/>
        <v/>
      </c>
      <c r="L2734" s="21" t="str">
        <f>IF($S2734="","",IF($G2734&lt;YEAR($F2734),0,$H2734*SUMIFS(Utbytter!$D$6:$D$1005,Utbytter!$A$6:$A$1005,$E2734,Utbytter!$B$6:$B$1005,"&gt;="&amp;$K2734,Utbytter!$B$6:$B$1005,"&lt;="&amp;DATE($G2734,12,31))))</f>
        <v/>
      </c>
      <c r="M2734" s="21" t="str">
        <f t="shared" si="343"/>
        <v/>
      </c>
      <c r="N2734" s="21" t="str">
        <f t="shared" si="338"/>
        <v/>
      </c>
      <c r="O2734" s="21" t="str">
        <f t="shared" si="339"/>
        <v/>
      </c>
      <c r="P2734" s="21" t="str">
        <f t="shared" si="340"/>
        <v/>
      </c>
      <c r="Q2734" s="21" t="str">
        <f t="shared" si="341"/>
        <v/>
      </c>
      <c r="R2734" s="21" t="str">
        <f t="shared" si="342"/>
        <v/>
      </c>
      <c r="S2734" s="7" t="str">
        <f>IF(ROW()-5&lt;=Kontroll!$B$8,1,"")</f>
        <v/>
      </c>
    </row>
    <row r="2735" spans="1:19" x14ac:dyDescent="0.2">
      <c r="A2735" s="7" t="str">
        <f t="shared" si="336"/>
        <v/>
      </c>
      <c r="B2735" s="7" t="str">
        <f>IF($S2735="","",INT(($A2735-1)/Kontroll!$B$6)+1)</f>
        <v/>
      </c>
      <c r="C2735" s="7" t="str">
        <f>IF($S2735="","",MOD($A2735-1,Kontroll!$B$6)+1)</f>
        <v/>
      </c>
      <c r="D2735" s="15" t="str">
        <f>IF($S2735="","",INDEX(Transjer!$A$6:$A$125,$B2735))</f>
        <v/>
      </c>
      <c r="E2735" s="15" t="str">
        <f>IF($S2735="","",INDEX(Transjer!$B$6:$B$125,$B2735))</f>
        <v/>
      </c>
      <c r="F2735" s="16" t="str">
        <f>IF($S2735="","",INDEX(Transjer!$C$6:$C$125,$B2735))</f>
        <v/>
      </c>
      <c r="G2735" s="17" t="str">
        <f>IF($S2735="","",INDEX(Skjermingsrenter!$A$6:$A$35,$C2735))</f>
        <v/>
      </c>
      <c r="H2735" s="18" t="str">
        <f>IF($S2735="","",INDEX(Transjer!$D$6:$D$125,$B2735))</f>
        <v/>
      </c>
      <c r="I2735" s="18" t="str">
        <f>IF($S2735="","",INDEX(Transjer!$E$6:$E$125,$B2735))</f>
        <v/>
      </c>
      <c r="J2735" s="19" t="str">
        <f>IF($S2735="","",INDEX(Skjermingsrenter!$B$6:$B$35,$C2735))</f>
        <v/>
      </c>
      <c r="K2735" s="20" t="str">
        <f t="shared" si="337"/>
        <v/>
      </c>
      <c r="L2735" s="21" t="str">
        <f>IF($S2735="","",IF($G2735&lt;YEAR($F2735),0,$H2735*SUMIFS(Utbytter!$D$6:$D$1005,Utbytter!$A$6:$A$1005,$E2735,Utbytter!$B$6:$B$1005,"&gt;="&amp;$K2735,Utbytter!$B$6:$B$1005,"&lt;="&amp;DATE($G2735,12,31))))</f>
        <v/>
      </c>
      <c r="M2735" s="21" t="str">
        <f t="shared" si="343"/>
        <v/>
      </c>
      <c r="N2735" s="21" t="str">
        <f t="shared" si="338"/>
        <v/>
      </c>
      <c r="O2735" s="21" t="str">
        <f t="shared" si="339"/>
        <v/>
      </c>
      <c r="P2735" s="21" t="str">
        <f t="shared" si="340"/>
        <v/>
      </c>
      <c r="Q2735" s="21" t="str">
        <f t="shared" si="341"/>
        <v/>
      </c>
      <c r="R2735" s="21" t="str">
        <f t="shared" si="342"/>
        <v/>
      </c>
      <c r="S2735" s="7" t="str">
        <f>IF(ROW()-5&lt;=Kontroll!$B$8,1,"")</f>
        <v/>
      </c>
    </row>
    <row r="2736" spans="1:19" x14ac:dyDescent="0.2">
      <c r="A2736" s="7" t="str">
        <f t="shared" si="336"/>
        <v/>
      </c>
      <c r="B2736" s="7" t="str">
        <f>IF($S2736="","",INT(($A2736-1)/Kontroll!$B$6)+1)</f>
        <v/>
      </c>
      <c r="C2736" s="7" t="str">
        <f>IF($S2736="","",MOD($A2736-1,Kontroll!$B$6)+1)</f>
        <v/>
      </c>
      <c r="D2736" s="15" t="str">
        <f>IF($S2736="","",INDEX(Transjer!$A$6:$A$125,$B2736))</f>
        <v/>
      </c>
      <c r="E2736" s="15" t="str">
        <f>IF($S2736="","",INDEX(Transjer!$B$6:$B$125,$B2736))</f>
        <v/>
      </c>
      <c r="F2736" s="16" t="str">
        <f>IF($S2736="","",INDEX(Transjer!$C$6:$C$125,$B2736))</f>
        <v/>
      </c>
      <c r="G2736" s="17" t="str">
        <f>IF($S2736="","",INDEX(Skjermingsrenter!$A$6:$A$35,$C2736))</f>
        <v/>
      </c>
      <c r="H2736" s="18" t="str">
        <f>IF($S2736="","",INDEX(Transjer!$D$6:$D$125,$B2736))</f>
        <v/>
      </c>
      <c r="I2736" s="18" t="str">
        <f>IF($S2736="","",INDEX(Transjer!$E$6:$E$125,$B2736))</f>
        <v/>
      </c>
      <c r="J2736" s="19" t="str">
        <f>IF($S2736="","",INDEX(Skjermingsrenter!$B$6:$B$35,$C2736))</f>
        <v/>
      </c>
      <c r="K2736" s="20" t="str">
        <f t="shared" si="337"/>
        <v/>
      </c>
      <c r="L2736" s="21" t="str">
        <f>IF($S2736="","",IF($G2736&lt;YEAR($F2736),0,$H2736*SUMIFS(Utbytter!$D$6:$D$1005,Utbytter!$A$6:$A$1005,$E2736,Utbytter!$B$6:$B$1005,"&gt;="&amp;$K2736,Utbytter!$B$6:$B$1005,"&lt;="&amp;DATE($G2736,12,31))))</f>
        <v/>
      </c>
      <c r="M2736" s="21" t="str">
        <f t="shared" si="343"/>
        <v/>
      </c>
      <c r="N2736" s="21" t="str">
        <f t="shared" si="338"/>
        <v/>
      </c>
      <c r="O2736" s="21" t="str">
        <f t="shared" si="339"/>
        <v/>
      </c>
      <c r="P2736" s="21" t="str">
        <f t="shared" si="340"/>
        <v/>
      </c>
      <c r="Q2736" s="21" t="str">
        <f t="shared" si="341"/>
        <v/>
      </c>
      <c r="R2736" s="21" t="str">
        <f t="shared" si="342"/>
        <v/>
      </c>
      <c r="S2736" s="7" t="str">
        <f>IF(ROW()-5&lt;=Kontroll!$B$8,1,"")</f>
        <v/>
      </c>
    </row>
    <row r="2737" spans="1:19" x14ac:dyDescent="0.2">
      <c r="A2737" s="7" t="str">
        <f t="shared" si="336"/>
        <v/>
      </c>
      <c r="B2737" s="7" t="str">
        <f>IF($S2737="","",INT(($A2737-1)/Kontroll!$B$6)+1)</f>
        <v/>
      </c>
      <c r="C2737" s="7" t="str">
        <f>IF($S2737="","",MOD($A2737-1,Kontroll!$B$6)+1)</f>
        <v/>
      </c>
      <c r="D2737" s="15" t="str">
        <f>IF($S2737="","",INDEX(Transjer!$A$6:$A$125,$B2737))</f>
        <v/>
      </c>
      <c r="E2737" s="15" t="str">
        <f>IF($S2737="","",INDEX(Transjer!$B$6:$B$125,$B2737))</f>
        <v/>
      </c>
      <c r="F2737" s="16" t="str">
        <f>IF($S2737="","",INDEX(Transjer!$C$6:$C$125,$B2737))</f>
        <v/>
      </c>
      <c r="G2737" s="17" t="str">
        <f>IF($S2737="","",INDEX(Skjermingsrenter!$A$6:$A$35,$C2737))</f>
        <v/>
      </c>
      <c r="H2737" s="18" t="str">
        <f>IF($S2737="","",INDEX(Transjer!$D$6:$D$125,$B2737))</f>
        <v/>
      </c>
      <c r="I2737" s="18" t="str">
        <f>IF($S2737="","",INDEX(Transjer!$E$6:$E$125,$B2737))</f>
        <v/>
      </c>
      <c r="J2737" s="19" t="str">
        <f>IF($S2737="","",INDEX(Skjermingsrenter!$B$6:$B$35,$C2737))</f>
        <v/>
      </c>
      <c r="K2737" s="20" t="str">
        <f t="shared" si="337"/>
        <v/>
      </c>
      <c r="L2737" s="21" t="str">
        <f>IF($S2737="","",IF($G2737&lt;YEAR($F2737),0,$H2737*SUMIFS(Utbytter!$D$6:$D$1005,Utbytter!$A$6:$A$1005,$E2737,Utbytter!$B$6:$B$1005,"&gt;="&amp;$K2737,Utbytter!$B$6:$B$1005,"&lt;="&amp;DATE($G2737,12,31))))</f>
        <v/>
      </c>
      <c r="M2737" s="21" t="str">
        <f t="shared" si="343"/>
        <v/>
      </c>
      <c r="N2737" s="21" t="str">
        <f t="shared" si="338"/>
        <v/>
      </c>
      <c r="O2737" s="21" t="str">
        <f t="shared" si="339"/>
        <v/>
      </c>
      <c r="P2737" s="21" t="str">
        <f t="shared" si="340"/>
        <v/>
      </c>
      <c r="Q2737" s="21" t="str">
        <f t="shared" si="341"/>
        <v/>
      </c>
      <c r="R2737" s="21" t="str">
        <f t="shared" si="342"/>
        <v/>
      </c>
      <c r="S2737" s="7" t="str">
        <f>IF(ROW()-5&lt;=Kontroll!$B$8,1,"")</f>
        <v/>
      </c>
    </row>
    <row r="2738" spans="1:19" x14ac:dyDescent="0.2">
      <c r="A2738" s="7" t="str">
        <f t="shared" si="336"/>
        <v/>
      </c>
      <c r="B2738" s="7" t="str">
        <f>IF($S2738="","",INT(($A2738-1)/Kontroll!$B$6)+1)</f>
        <v/>
      </c>
      <c r="C2738" s="7" t="str">
        <f>IF($S2738="","",MOD($A2738-1,Kontroll!$B$6)+1)</f>
        <v/>
      </c>
      <c r="D2738" s="15" t="str">
        <f>IF($S2738="","",INDEX(Transjer!$A$6:$A$125,$B2738))</f>
        <v/>
      </c>
      <c r="E2738" s="15" t="str">
        <f>IF($S2738="","",INDEX(Transjer!$B$6:$B$125,$B2738))</f>
        <v/>
      </c>
      <c r="F2738" s="16" t="str">
        <f>IF($S2738="","",INDEX(Transjer!$C$6:$C$125,$B2738))</f>
        <v/>
      </c>
      <c r="G2738" s="17" t="str">
        <f>IF($S2738="","",INDEX(Skjermingsrenter!$A$6:$A$35,$C2738))</f>
        <v/>
      </c>
      <c r="H2738" s="18" t="str">
        <f>IF($S2738="","",INDEX(Transjer!$D$6:$D$125,$B2738))</f>
        <v/>
      </c>
      <c r="I2738" s="18" t="str">
        <f>IF($S2738="","",INDEX(Transjer!$E$6:$E$125,$B2738))</f>
        <v/>
      </c>
      <c r="J2738" s="19" t="str">
        <f>IF($S2738="","",INDEX(Skjermingsrenter!$B$6:$B$35,$C2738))</f>
        <v/>
      </c>
      <c r="K2738" s="20" t="str">
        <f t="shared" si="337"/>
        <v/>
      </c>
      <c r="L2738" s="21" t="str">
        <f>IF($S2738="","",IF($G2738&lt;YEAR($F2738),0,$H2738*SUMIFS(Utbytter!$D$6:$D$1005,Utbytter!$A$6:$A$1005,$E2738,Utbytter!$B$6:$B$1005,"&gt;="&amp;$K2738,Utbytter!$B$6:$B$1005,"&lt;="&amp;DATE($G2738,12,31))))</f>
        <v/>
      </c>
      <c r="M2738" s="21" t="str">
        <f t="shared" si="343"/>
        <v/>
      </c>
      <c r="N2738" s="21" t="str">
        <f t="shared" si="338"/>
        <v/>
      </c>
      <c r="O2738" s="21" t="str">
        <f t="shared" si="339"/>
        <v/>
      </c>
      <c r="P2738" s="21" t="str">
        <f t="shared" si="340"/>
        <v/>
      </c>
      <c r="Q2738" s="21" t="str">
        <f t="shared" si="341"/>
        <v/>
      </c>
      <c r="R2738" s="21" t="str">
        <f t="shared" si="342"/>
        <v/>
      </c>
      <c r="S2738" s="7" t="str">
        <f>IF(ROW()-5&lt;=Kontroll!$B$8,1,"")</f>
        <v/>
      </c>
    </row>
    <row r="2739" spans="1:19" x14ac:dyDescent="0.2">
      <c r="A2739" s="7" t="str">
        <f t="shared" si="336"/>
        <v/>
      </c>
      <c r="B2739" s="7" t="str">
        <f>IF($S2739="","",INT(($A2739-1)/Kontroll!$B$6)+1)</f>
        <v/>
      </c>
      <c r="C2739" s="7" t="str">
        <f>IF($S2739="","",MOD($A2739-1,Kontroll!$B$6)+1)</f>
        <v/>
      </c>
      <c r="D2739" s="15" t="str">
        <f>IF($S2739="","",INDEX(Transjer!$A$6:$A$125,$B2739))</f>
        <v/>
      </c>
      <c r="E2739" s="15" t="str">
        <f>IF($S2739="","",INDEX(Transjer!$B$6:$B$125,$B2739))</f>
        <v/>
      </c>
      <c r="F2739" s="16" t="str">
        <f>IF($S2739="","",INDEX(Transjer!$C$6:$C$125,$B2739))</f>
        <v/>
      </c>
      <c r="G2739" s="17" t="str">
        <f>IF($S2739="","",INDEX(Skjermingsrenter!$A$6:$A$35,$C2739))</f>
        <v/>
      </c>
      <c r="H2739" s="18" t="str">
        <f>IF($S2739="","",INDEX(Transjer!$D$6:$D$125,$B2739))</f>
        <v/>
      </c>
      <c r="I2739" s="18" t="str">
        <f>IF($S2739="","",INDEX(Transjer!$E$6:$E$125,$B2739))</f>
        <v/>
      </c>
      <c r="J2739" s="19" t="str">
        <f>IF($S2739="","",INDEX(Skjermingsrenter!$B$6:$B$35,$C2739))</f>
        <v/>
      </c>
      <c r="K2739" s="20" t="str">
        <f t="shared" si="337"/>
        <v/>
      </c>
      <c r="L2739" s="21" t="str">
        <f>IF($S2739="","",IF($G2739&lt;YEAR($F2739),0,$H2739*SUMIFS(Utbytter!$D$6:$D$1005,Utbytter!$A$6:$A$1005,$E2739,Utbytter!$B$6:$B$1005,"&gt;="&amp;$K2739,Utbytter!$B$6:$B$1005,"&lt;="&amp;DATE($G2739,12,31))))</f>
        <v/>
      </c>
      <c r="M2739" s="21" t="str">
        <f t="shared" si="343"/>
        <v/>
      </c>
      <c r="N2739" s="21" t="str">
        <f t="shared" si="338"/>
        <v/>
      </c>
      <c r="O2739" s="21" t="str">
        <f t="shared" si="339"/>
        <v/>
      </c>
      <c r="P2739" s="21" t="str">
        <f t="shared" si="340"/>
        <v/>
      </c>
      <c r="Q2739" s="21" t="str">
        <f t="shared" si="341"/>
        <v/>
      </c>
      <c r="R2739" s="21" t="str">
        <f t="shared" si="342"/>
        <v/>
      </c>
      <c r="S2739" s="7" t="str">
        <f>IF(ROW()-5&lt;=Kontroll!$B$8,1,"")</f>
        <v/>
      </c>
    </row>
    <row r="2740" spans="1:19" x14ac:dyDescent="0.2">
      <c r="A2740" s="7" t="str">
        <f t="shared" si="336"/>
        <v/>
      </c>
      <c r="B2740" s="7" t="str">
        <f>IF($S2740="","",INT(($A2740-1)/Kontroll!$B$6)+1)</f>
        <v/>
      </c>
      <c r="C2740" s="7" t="str">
        <f>IF($S2740="","",MOD($A2740-1,Kontroll!$B$6)+1)</f>
        <v/>
      </c>
      <c r="D2740" s="15" t="str">
        <f>IF($S2740="","",INDEX(Transjer!$A$6:$A$125,$B2740))</f>
        <v/>
      </c>
      <c r="E2740" s="15" t="str">
        <f>IF($S2740="","",INDEX(Transjer!$B$6:$B$125,$B2740))</f>
        <v/>
      </c>
      <c r="F2740" s="16" t="str">
        <f>IF($S2740="","",INDEX(Transjer!$C$6:$C$125,$B2740))</f>
        <v/>
      </c>
      <c r="G2740" s="17" t="str">
        <f>IF($S2740="","",INDEX(Skjermingsrenter!$A$6:$A$35,$C2740))</f>
        <v/>
      </c>
      <c r="H2740" s="18" t="str">
        <f>IF($S2740="","",INDEX(Transjer!$D$6:$D$125,$B2740))</f>
        <v/>
      </c>
      <c r="I2740" s="18" t="str">
        <f>IF($S2740="","",INDEX(Transjer!$E$6:$E$125,$B2740))</f>
        <v/>
      </c>
      <c r="J2740" s="19" t="str">
        <f>IF($S2740="","",INDEX(Skjermingsrenter!$B$6:$B$35,$C2740))</f>
        <v/>
      </c>
      <c r="K2740" s="20" t="str">
        <f t="shared" si="337"/>
        <v/>
      </c>
      <c r="L2740" s="21" t="str">
        <f>IF($S2740="","",IF($G2740&lt;YEAR($F2740),0,$H2740*SUMIFS(Utbytter!$D$6:$D$1005,Utbytter!$A$6:$A$1005,$E2740,Utbytter!$B$6:$B$1005,"&gt;="&amp;$K2740,Utbytter!$B$6:$B$1005,"&lt;="&amp;DATE($G2740,12,31))))</f>
        <v/>
      </c>
      <c r="M2740" s="21" t="str">
        <f t="shared" si="343"/>
        <v/>
      </c>
      <c r="N2740" s="21" t="str">
        <f t="shared" si="338"/>
        <v/>
      </c>
      <c r="O2740" s="21" t="str">
        <f t="shared" si="339"/>
        <v/>
      </c>
      <c r="P2740" s="21" t="str">
        <f t="shared" si="340"/>
        <v/>
      </c>
      <c r="Q2740" s="21" t="str">
        <f t="shared" si="341"/>
        <v/>
      </c>
      <c r="R2740" s="21" t="str">
        <f t="shared" si="342"/>
        <v/>
      </c>
      <c r="S2740" s="7" t="str">
        <f>IF(ROW()-5&lt;=Kontroll!$B$8,1,"")</f>
        <v/>
      </c>
    </row>
    <row r="2741" spans="1:19" x14ac:dyDescent="0.2">
      <c r="A2741" s="7" t="str">
        <f t="shared" si="336"/>
        <v/>
      </c>
      <c r="B2741" s="7" t="str">
        <f>IF($S2741="","",INT(($A2741-1)/Kontroll!$B$6)+1)</f>
        <v/>
      </c>
      <c r="C2741" s="7" t="str">
        <f>IF($S2741="","",MOD($A2741-1,Kontroll!$B$6)+1)</f>
        <v/>
      </c>
      <c r="D2741" s="15" t="str">
        <f>IF($S2741="","",INDEX(Transjer!$A$6:$A$125,$B2741))</f>
        <v/>
      </c>
      <c r="E2741" s="15" t="str">
        <f>IF($S2741="","",INDEX(Transjer!$B$6:$B$125,$B2741))</f>
        <v/>
      </c>
      <c r="F2741" s="16" t="str">
        <f>IF($S2741="","",INDEX(Transjer!$C$6:$C$125,$B2741))</f>
        <v/>
      </c>
      <c r="G2741" s="17" t="str">
        <f>IF($S2741="","",INDEX(Skjermingsrenter!$A$6:$A$35,$C2741))</f>
        <v/>
      </c>
      <c r="H2741" s="18" t="str">
        <f>IF($S2741="","",INDEX(Transjer!$D$6:$D$125,$B2741))</f>
        <v/>
      </c>
      <c r="I2741" s="18" t="str">
        <f>IF($S2741="","",INDEX(Transjer!$E$6:$E$125,$B2741))</f>
        <v/>
      </c>
      <c r="J2741" s="19" t="str">
        <f>IF($S2741="","",INDEX(Skjermingsrenter!$B$6:$B$35,$C2741))</f>
        <v/>
      </c>
      <c r="K2741" s="20" t="str">
        <f t="shared" si="337"/>
        <v/>
      </c>
      <c r="L2741" s="21" t="str">
        <f>IF($S2741="","",IF($G2741&lt;YEAR($F2741),0,$H2741*SUMIFS(Utbytter!$D$6:$D$1005,Utbytter!$A$6:$A$1005,$E2741,Utbytter!$B$6:$B$1005,"&gt;="&amp;$K2741,Utbytter!$B$6:$B$1005,"&lt;="&amp;DATE($G2741,12,31))))</f>
        <v/>
      </c>
      <c r="M2741" s="21" t="str">
        <f t="shared" si="343"/>
        <v/>
      </c>
      <c r="N2741" s="21" t="str">
        <f t="shared" si="338"/>
        <v/>
      </c>
      <c r="O2741" s="21" t="str">
        <f t="shared" si="339"/>
        <v/>
      </c>
      <c r="P2741" s="21" t="str">
        <f t="shared" si="340"/>
        <v/>
      </c>
      <c r="Q2741" s="21" t="str">
        <f t="shared" si="341"/>
        <v/>
      </c>
      <c r="R2741" s="21" t="str">
        <f t="shared" si="342"/>
        <v/>
      </c>
      <c r="S2741" s="7" t="str">
        <f>IF(ROW()-5&lt;=Kontroll!$B$8,1,"")</f>
        <v/>
      </c>
    </row>
    <row r="2742" spans="1:19" x14ac:dyDescent="0.2">
      <c r="A2742" s="7" t="str">
        <f t="shared" si="336"/>
        <v/>
      </c>
      <c r="B2742" s="7" t="str">
        <f>IF($S2742="","",INT(($A2742-1)/Kontroll!$B$6)+1)</f>
        <v/>
      </c>
      <c r="C2742" s="7" t="str">
        <f>IF($S2742="","",MOD($A2742-1,Kontroll!$B$6)+1)</f>
        <v/>
      </c>
      <c r="D2742" s="15" t="str">
        <f>IF($S2742="","",INDEX(Transjer!$A$6:$A$125,$B2742))</f>
        <v/>
      </c>
      <c r="E2742" s="15" t="str">
        <f>IF($S2742="","",INDEX(Transjer!$B$6:$B$125,$B2742))</f>
        <v/>
      </c>
      <c r="F2742" s="16" t="str">
        <f>IF($S2742="","",INDEX(Transjer!$C$6:$C$125,$B2742))</f>
        <v/>
      </c>
      <c r="G2742" s="17" t="str">
        <f>IF($S2742="","",INDEX(Skjermingsrenter!$A$6:$A$35,$C2742))</f>
        <v/>
      </c>
      <c r="H2742" s="18" t="str">
        <f>IF($S2742="","",INDEX(Transjer!$D$6:$D$125,$B2742))</f>
        <v/>
      </c>
      <c r="I2742" s="18" t="str">
        <f>IF($S2742="","",INDEX(Transjer!$E$6:$E$125,$B2742))</f>
        <v/>
      </c>
      <c r="J2742" s="19" t="str">
        <f>IF($S2742="","",INDEX(Skjermingsrenter!$B$6:$B$35,$C2742))</f>
        <v/>
      </c>
      <c r="K2742" s="20" t="str">
        <f t="shared" si="337"/>
        <v/>
      </c>
      <c r="L2742" s="21" t="str">
        <f>IF($S2742="","",IF($G2742&lt;YEAR($F2742),0,$H2742*SUMIFS(Utbytter!$D$6:$D$1005,Utbytter!$A$6:$A$1005,$E2742,Utbytter!$B$6:$B$1005,"&gt;="&amp;$K2742,Utbytter!$B$6:$B$1005,"&lt;="&amp;DATE($G2742,12,31))))</f>
        <v/>
      </c>
      <c r="M2742" s="21" t="str">
        <f t="shared" si="343"/>
        <v/>
      </c>
      <c r="N2742" s="21" t="str">
        <f t="shared" si="338"/>
        <v/>
      </c>
      <c r="O2742" s="21" t="str">
        <f t="shared" si="339"/>
        <v/>
      </c>
      <c r="P2742" s="21" t="str">
        <f t="shared" si="340"/>
        <v/>
      </c>
      <c r="Q2742" s="21" t="str">
        <f t="shared" si="341"/>
        <v/>
      </c>
      <c r="R2742" s="21" t="str">
        <f t="shared" si="342"/>
        <v/>
      </c>
      <c r="S2742" s="7" t="str">
        <f>IF(ROW()-5&lt;=Kontroll!$B$8,1,"")</f>
        <v/>
      </c>
    </row>
    <row r="2743" spans="1:19" x14ac:dyDescent="0.2">
      <c r="A2743" s="7" t="str">
        <f t="shared" si="336"/>
        <v/>
      </c>
      <c r="B2743" s="7" t="str">
        <f>IF($S2743="","",INT(($A2743-1)/Kontroll!$B$6)+1)</f>
        <v/>
      </c>
      <c r="C2743" s="7" t="str">
        <f>IF($S2743="","",MOD($A2743-1,Kontroll!$B$6)+1)</f>
        <v/>
      </c>
      <c r="D2743" s="15" t="str">
        <f>IF($S2743="","",INDEX(Transjer!$A$6:$A$125,$B2743))</f>
        <v/>
      </c>
      <c r="E2743" s="15" t="str">
        <f>IF($S2743="","",INDEX(Transjer!$B$6:$B$125,$B2743))</f>
        <v/>
      </c>
      <c r="F2743" s="16" t="str">
        <f>IF($S2743="","",INDEX(Transjer!$C$6:$C$125,$B2743))</f>
        <v/>
      </c>
      <c r="G2743" s="17" t="str">
        <f>IF($S2743="","",INDEX(Skjermingsrenter!$A$6:$A$35,$C2743))</f>
        <v/>
      </c>
      <c r="H2743" s="18" t="str">
        <f>IF($S2743="","",INDEX(Transjer!$D$6:$D$125,$B2743))</f>
        <v/>
      </c>
      <c r="I2743" s="18" t="str">
        <f>IF($S2743="","",INDEX(Transjer!$E$6:$E$125,$B2743))</f>
        <v/>
      </c>
      <c r="J2743" s="19" t="str">
        <f>IF($S2743="","",INDEX(Skjermingsrenter!$B$6:$B$35,$C2743))</f>
        <v/>
      </c>
      <c r="K2743" s="20" t="str">
        <f t="shared" si="337"/>
        <v/>
      </c>
      <c r="L2743" s="21" t="str">
        <f>IF($S2743="","",IF($G2743&lt;YEAR($F2743),0,$H2743*SUMIFS(Utbytter!$D$6:$D$1005,Utbytter!$A$6:$A$1005,$E2743,Utbytter!$B$6:$B$1005,"&gt;="&amp;$K2743,Utbytter!$B$6:$B$1005,"&lt;="&amp;DATE($G2743,12,31))))</f>
        <v/>
      </c>
      <c r="M2743" s="21" t="str">
        <f t="shared" si="343"/>
        <v/>
      </c>
      <c r="N2743" s="21" t="str">
        <f t="shared" si="338"/>
        <v/>
      </c>
      <c r="O2743" s="21" t="str">
        <f t="shared" si="339"/>
        <v/>
      </c>
      <c r="P2743" s="21" t="str">
        <f t="shared" si="340"/>
        <v/>
      </c>
      <c r="Q2743" s="21" t="str">
        <f t="shared" si="341"/>
        <v/>
      </c>
      <c r="R2743" s="21" t="str">
        <f t="shared" si="342"/>
        <v/>
      </c>
      <c r="S2743" s="7" t="str">
        <f>IF(ROW()-5&lt;=Kontroll!$B$8,1,"")</f>
        <v/>
      </c>
    </row>
    <row r="2744" spans="1:19" x14ac:dyDescent="0.2">
      <c r="A2744" s="7" t="str">
        <f t="shared" si="336"/>
        <v/>
      </c>
      <c r="B2744" s="7" t="str">
        <f>IF($S2744="","",INT(($A2744-1)/Kontroll!$B$6)+1)</f>
        <v/>
      </c>
      <c r="C2744" s="7" t="str">
        <f>IF($S2744="","",MOD($A2744-1,Kontroll!$B$6)+1)</f>
        <v/>
      </c>
      <c r="D2744" s="15" t="str">
        <f>IF($S2744="","",INDEX(Transjer!$A$6:$A$125,$B2744))</f>
        <v/>
      </c>
      <c r="E2744" s="15" t="str">
        <f>IF($S2744="","",INDEX(Transjer!$B$6:$B$125,$B2744))</f>
        <v/>
      </c>
      <c r="F2744" s="16" t="str">
        <f>IF($S2744="","",INDEX(Transjer!$C$6:$C$125,$B2744))</f>
        <v/>
      </c>
      <c r="G2744" s="17" t="str">
        <f>IF($S2744="","",INDEX(Skjermingsrenter!$A$6:$A$35,$C2744))</f>
        <v/>
      </c>
      <c r="H2744" s="18" t="str">
        <f>IF($S2744="","",INDEX(Transjer!$D$6:$D$125,$B2744))</f>
        <v/>
      </c>
      <c r="I2744" s="18" t="str">
        <f>IF($S2744="","",INDEX(Transjer!$E$6:$E$125,$B2744))</f>
        <v/>
      </c>
      <c r="J2744" s="19" t="str">
        <f>IF($S2744="","",INDEX(Skjermingsrenter!$B$6:$B$35,$C2744))</f>
        <v/>
      </c>
      <c r="K2744" s="20" t="str">
        <f t="shared" si="337"/>
        <v/>
      </c>
      <c r="L2744" s="21" t="str">
        <f>IF($S2744="","",IF($G2744&lt;YEAR($F2744),0,$H2744*SUMIFS(Utbytter!$D$6:$D$1005,Utbytter!$A$6:$A$1005,$E2744,Utbytter!$B$6:$B$1005,"&gt;="&amp;$K2744,Utbytter!$B$6:$B$1005,"&lt;="&amp;DATE($G2744,12,31))))</f>
        <v/>
      </c>
      <c r="M2744" s="21" t="str">
        <f t="shared" si="343"/>
        <v/>
      </c>
      <c r="N2744" s="21" t="str">
        <f t="shared" si="338"/>
        <v/>
      </c>
      <c r="O2744" s="21" t="str">
        <f t="shared" si="339"/>
        <v/>
      </c>
      <c r="P2744" s="21" t="str">
        <f t="shared" si="340"/>
        <v/>
      </c>
      <c r="Q2744" s="21" t="str">
        <f t="shared" si="341"/>
        <v/>
      </c>
      <c r="R2744" s="21" t="str">
        <f t="shared" si="342"/>
        <v/>
      </c>
      <c r="S2744" s="7" t="str">
        <f>IF(ROW()-5&lt;=Kontroll!$B$8,1,"")</f>
        <v/>
      </c>
    </row>
    <row r="2745" spans="1:19" x14ac:dyDescent="0.2">
      <c r="A2745" s="7" t="str">
        <f t="shared" si="336"/>
        <v/>
      </c>
      <c r="B2745" s="7" t="str">
        <f>IF($S2745="","",INT(($A2745-1)/Kontroll!$B$6)+1)</f>
        <v/>
      </c>
      <c r="C2745" s="7" t="str">
        <f>IF($S2745="","",MOD($A2745-1,Kontroll!$B$6)+1)</f>
        <v/>
      </c>
      <c r="D2745" s="15" t="str">
        <f>IF($S2745="","",INDEX(Transjer!$A$6:$A$125,$B2745))</f>
        <v/>
      </c>
      <c r="E2745" s="15" t="str">
        <f>IF($S2745="","",INDEX(Transjer!$B$6:$B$125,$B2745))</f>
        <v/>
      </c>
      <c r="F2745" s="16" t="str">
        <f>IF($S2745="","",INDEX(Transjer!$C$6:$C$125,$B2745))</f>
        <v/>
      </c>
      <c r="G2745" s="17" t="str">
        <f>IF($S2745="","",INDEX(Skjermingsrenter!$A$6:$A$35,$C2745))</f>
        <v/>
      </c>
      <c r="H2745" s="18" t="str">
        <f>IF($S2745="","",INDEX(Transjer!$D$6:$D$125,$B2745))</f>
        <v/>
      </c>
      <c r="I2745" s="18" t="str">
        <f>IF($S2745="","",INDEX(Transjer!$E$6:$E$125,$B2745))</f>
        <v/>
      </c>
      <c r="J2745" s="19" t="str">
        <f>IF($S2745="","",INDEX(Skjermingsrenter!$B$6:$B$35,$C2745))</f>
        <v/>
      </c>
      <c r="K2745" s="20" t="str">
        <f t="shared" si="337"/>
        <v/>
      </c>
      <c r="L2745" s="21" t="str">
        <f>IF($S2745="","",IF($G2745&lt;YEAR($F2745),0,$H2745*SUMIFS(Utbytter!$D$6:$D$1005,Utbytter!$A$6:$A$1005,$E2745,Utbytter!$B$6:$B$1005,"&gt;="&amp;$K2745,Utbytter!$B$6:$B$1005,"&lt;="&amp;DATE($G2745,12,31))))</f>
        <v/>
      </c>
      <c r="M2745" s="21" t="str">
        <f t="shared" si="343"/>
        <v/>
      </c>
      <c r="N2745" s="21" t="str">
        <f t="shared" si="338"/>
        <v/>
      </c>
      <c r="O2745" s="21" t="str">
        <f t="shared" si="339"/>
        <v/>
      </c>
      <c r="P2745" s="21" t="str">
        <f t="shared" si="340"/>
        <v/>
      </c>
      <c r="Q2745" s="21" t="str">
        <f t="shared" si="341"/>
        <v/>
      </c>
      <c r="R2745" s="21" t="str">
        <f t="shared" si="342"/>
        <v/>
      </c>
      <c r="S2745" s="7" t="str">
        <f>IF(ROW()-5&lt;=Kontroll!$B$8,1,"")</f>
        <v/>
      </c>
    </row>
    <row r="2746" spans="1:19" x14ac:dyDescent="0.2">
      <c r="A2746" s="7" t="str">
        <f t="shared" si="336"/>
        <v/>
      </c>
      <c r="B2746" s="7" t="str">
        <f>IF($S2746="","",INT(($A2746-1)/Kontroll!$B$6)+1)</f>
        <v/>
      </c>
      <c r="C2746" s="7" t="str">
        <f>IF($S2746="","",MOD($A2746-1,Kontroll!$B$6)+1)</f>
        <v/>
      </c>
      <c r="D2746" s="15" t="str">
        <f>IF($S2746="","",INDEX(Transjer!$A$6:$A$125,$B2746))</f>
        <v/>
      </c>
      <c r="E2746" s="15" t="str">
        <f>IF($S2746="","",INDEX(Transjer!$B$6:$B$125,$B2746))</f>
        <v/>
      </c>
      <c r="F2746" s="16" t="str">
        <f>IF($S2746="","",INDEX(Transjer!$C$6:$C$125,$B2746))</f>
        <v/>
      </c>
      <c r="G2746" s="17" t="str">
        <f>IF($S2746="","",INDEX(Skjermingsrenter!$A$6:$A$35,$C2746))</f>
        <v/>
      </c>
      <c r="H2746" s="18" t="str">
        <f>IF($S2746="","",INDEX(Transjer!$D$6:$D$125,$B2746))</f>
        <v/>
      </c>
      <c r="I2746" s="18" t="str">
        <f>IF($S2746="","",INDEX(Transjer!$E$6:$E$125,$B2746))</f>
        <v/>
      </c>
      <c r="J2746" s="19" t="str">
        <f>IF($S2746="","",INDEX(Skjermingsrenter!$B$6:$B$35,$C2746))</f>
        <v/>
      </c>
      <c r="K2746" s="20" t="str">
        <f t="shared" si="337"/>
        <v/>
      </c>
      <c r="L2746" s="21" t="str">
        <f>IF($S2746="","",IF($G2746&lt;YEAR($F2746),0,$H2746*SUMIFS(Utbytter!$D$6:$D$1005,Utbytter!$A$6:$A$1005,$E2746,Utbytter!$B$6:$B$1005,"&gt;="&amp;$K2746,Utbytter!$B$6:$B$1005,"&lt;="&amp;DATE($G2746,12,31))))</f>
        <v/>
      </c>
      <c r="M2746" s="21" t="str">
        <f t="shared" si="343"/>
        <v/>
      </c>
      <c r="N2746" s="21" t="str">
        <f t="shared" si="338"/>
        <v/>
      </c>
      <c r="O2746" s="21" t="str">
        <f t="shared" si="339"/>
        <v/>
      </c>
      <c r="P2746" s="21" t="str">
        <f t="shared" si="340"/>
        <v/>
      </c>
      <c r="Q2746" s="21" t="str">
        <f t="shared" si="341"/>
        <v/>
      </c>
      <c r="R2746" s="21" t="str">
        <f t="shared" si="342"/>
        <v/>
      </c>
      <c r="S2746" s="7" t="str">
        <f>IF(ROW()-5&lt;=Kontroll!$B$8,1,"")</f>
        <v/>
      </c>
    </row>
    <row r="2747" spans="1:19" x14ac:dyDescent="0.2">
      <c r="A2747" s="7" t="str">
        <f t="shared" si="336"/>
        <v/>
      </c>
      <c r="B2747" s="7" t="str">
        <f>IF($S2747="","",INT(($A2747-1)/Kontroll!$B$6)+1)</f>
        <v/>
      </c>
      <c r="C2747" s="7" t="str">
        <f>IF($S2747="","",MOD($A2747-1,Kontroll!$B$6)+1)</f>
        <v/>
      </c>
      <c r="D2747" s="15" t="str">
        <f>IF($S2747="","",INDEX(Transjer!$A$6:$A$125,$B2747))</f>
        <v/>
      </c>
      <c r="E2747" s="15" t="str">
        <f>IF($S2747="","",INDEX(Transjer!$B$6:$B$125,$B2747))</f>
        <v/>
      </c>
      <c r="F2747" s="16" t="str">
        <f>IF($S2747="","",INDEX(Transjer!$C$6:$C$125,$B2747))</f>
        <v/>
      </c>
      <c r="G2747" s="17" t="str">
        <f>IF($S2747="","",INDEX(Skjermingsrenter!$A$6:$A$35,$C2747))</f>
        <v/>
      </c>
      <c r="H2747" s="18" t="str">
        <f>IF($S2747="","",INDEX(Transjer!$D$6:$D$125,$B2747))</f>
        <v/>
      </c>
      <c r="I2747" s="18" t="str">
        <f>IF($S2747="","",INDEX(Transjer!$E$6:$E$125,$B2747))</f>
        <v/>
      </c>
      <c r="J2747" s="19" t="str">
        <f>IF($S2747="","",INDEX(Skjermingsrenter!$B$6:$B$35,$C2747))</f>
        <v/>
      </c>
      <c r="K2747" s="20" t="str">
        <f t="shared" si="337"/>
        <v/>
      </c>
      <c r="L2747" s="21" t="str">
        <f>IF($S2747="","",IF($G2747&lt;YEAR($F2747),0,$H2747*SUMIFS(Utbytter!$D$6:$D$1005,Utbytter!$A$6:$A$1005,$E2747,Utbytter!$B$6:$B$1005,"&gt;="&amp;$K2747,Utbytter!$B$6:$B$1005,"&lt;="&amp;DATE($G2747,12,31))))</f>
        <v/>
      </c>
      <c r="M2747" s="21" t="str">
        <f t="shared" si="343"/>
        <v/>
      </c>
      <c r="N2747" s="21" t="str">
        <f t="shared" si="338"/>
        <v/>
      </c>
      <c r="O2747" s="21" t="str">
        <f t="shared" si="339"/>
        <v/>
      </c>
      <c r="P2747" s="21" t="str">
        <f t="shared" si="340"/>
        <v/>
      </c>
      <c r="Q2747" s="21" t="str">
        <f t="shared" si="341"/>
        <v/>
      </c>
      <c r="R2747" s="21" t="str">
        <f t="shared" si="342"/>
        <v/>
      </c>
      <c r="S2747" s="7" t="str">
        <f>IF(ROW()-5&lt;=Kontroll!$B$8,1,"")</f>
        <v/>
      </c>
    </row>
    <row r="2748" spans="1:19" x14ac:dyDescent="0.2">
      <c r="A2748" s="7" t="str">
        <f t="shared" si="336"/>
        <v/>
      </c>
      <c r="B2748" s="7" t="str">
        <f>IF($S2748="","",INT(($A2748-1)/Kontroll!$B$6)+1)</f>
        <v/>
      </c>
      <c r="C2748" s="7" t="str">
        <f>IF($S2748="","",MOD($A2748-1,Kontroll!$B$6)+1)</f>
        <v/>
      </c>
      <c r="D2748" s="15" t="str">
        <f>IF($S2748="","",INDEX(Transjer!$A$6:$A$125,$B2748))</f>
        <v/>
      </c>
      <c r="E2748" s="15" t="str">
        <f>IF($S2748="","",INDEX(Transjer!$B$6:$B$125,$B2748))</f>
        <v/>
      </c>
      <c r="F2748" s="16" t="str">
        <f>IF($S2748="","",INDEX(Transjer!$C$6:$C$125,$B2748))</f>
        <v/>
      </c>
      <c r="G2748" s="17" t="str">
        <f>IF($S2748="","",INDEX(Skjermingsrenter!$A$6:$A$35,$C2748))</f>
        <v/>
      </c>
      <c r="H2748" s="18" t="str">
        <f>IF($S2748="","",INDEX(Transjer!$D$6:$D$125,$B2748))</f>
        <v/>
      </c>
      <c r="I2748" s="18" t="str">
        <f>IF($S2748="","",INDEX(Transjer!$E$6:$E$125,$B2748))</f>
        <v/>
      </c>
      <c r="J2748" s="19" t="str">
        <f>IF($S2748="","",INDEX(Skjermingsrenter!$B$6:$B$35,$C2748))</f>
        <v/>
      </c>
      <c r="K2748" s="20" t="str">
        <f t="shared" si="337"/>
        <v/>
      </c>
      <c r="L2748" s="21" t="str">
        <f>IF($S2748="","",IF($G2748&lt;YEAR($F2748),0,$H2748*SUMIFS(Utbytter!$D$6:$D$1005,Utbytter!$A$6:$A$1005,$E2748,Utbytter!$B$6:$B$1005,"&gt;="&amp;$K2748,Utbytter!$B$6:$B$1005,"&lt;="&amp;DATE($G2748,12,31))))</f>
        <v/>
      </c>
      <c r="M2748" s="21" t="str">
        <f t="shared" si="343"/>
        <v/>
      </c>
      <c r="N2748" s="21" t="str">
        <f t="shared" si="338"/>
        <v/>
      </c>
      <c r="O2748" s="21" t="str">
        <f t="shared" si="339"/>
        <v/>
      </c>
      <c r="P2748" s="21" t="str">
        <f t="shared" si="340"/>
        <v/>
      </c>
      <c r="Q2748" s="21" t="str">
        <f t="shared" si="341"/>
        <v/>
      </c>
      <c r="R2748" s="21" t="str">
        <f t="shared" si="342"/>
        <v/>
      </c>
      <c r="S2748" s="7" t="str">
        <f>IF(ROW()-5&lt;=Kontroll!$B$8,1,"")</f>
        <v/>
      </c>
    </row>
    <row r="2749" spans="1:19" x14ac:dyDescent="0.2">
      <c r="A2749" s="7" t="str">
        <f t="shared" si="336"/>
        <v/>
      </c>
      <c r="B2749" s="7" t="str">
        <f>IF($S2749="","",INT(($A2749-1)/Kontroll!$B$6)+1)</f>
        <v/>
      </c>
      <c r="C2749" s="7" t="str">
        <f>IF($S2749="","",MOD($A2749-1,Kontroll!$B$6)+1)</f>
        <v/>
      </c>
      <c r="D2749" s="15" t="str">
        <f>IF($S2749="","",INDEX(Transjer!$A$6:$A$125,$B2749))</f>
        <v/>
      </c>
      <c r="E2749" s="15" t="str">
        <f>IF($S2749="","",INDEX(Transjer!$B$6:$B$125,$B2749))</f>
        <v/>
      </c>
      <c r="F2749" s="16" t="str">
        <f>IF($S2749="","",INDEX(Transjer!$C$6:$C$125,$B2749))</f>
        <v/>
      </c>
      <c r="G2749" s="17" t="str">
        <f>IF($S2749="","",INDEX(Skjermingsrenter!$A$6:$A$35,$C2749))</f>
        <v/>
      </c>
      <c r="H2749" s="18" t="str">
        <f>IF($S2749="","",INDEX(Transjer!$D$6:$D$125,$B2749))</f>
        <v/>
      </c>
      <c r="I2749" s="18" t="str">
        <f>IF($S2749="","",INDEX(Transjer!$E$6:$E$125,$B2749))</f>
        <v/>
      </c>
      <c r="J2749" s="19" t="str">
        <f>IF($S2749="","",INDEX(Skjermingsrenter!$B$6:$B$35,$C2749))</f>
        <v/>
      </c>
      <c r="K2749" s="20" t="str">
        <f t="shared" si="337"/>
        <v/>
      </c>
      <c r="L2749" s="21" t="str">
        <f>IF($S2749="","",IF($G2749&lt;YEAR($F2749),0,$H2749*SUMIFS(Utbytter!$D$6:$D$1005,Utbytter!$A$6:$A$1005,$E2749,Utbytter!$B$6:$B$1005,"&gt;="&amp;$K2749,Utbytter!$B$6:$B$1005,"&lt;="&amp;DATE($G2749,12,31))))</f>
        <v/>
      </c>
      <c r="M2749" s="21" t="str">
        <f t="shared" si="343"/>
        <v/>
      </c>
      <c r="N2749" s="21" t="str">
        <f t="shared" si="338"/>
        <v/>
      </c>
      <c r="O2749" s="21" t="str">
        <f t="shared" si="339"/>
        <v/>
      </c>
      <c r="P2749" s="21" t="str">
        <f t="shared" si="340"/>
        <v/>
      </c>
      <c r="Q2749" s="21" t="str">
        <f t="shared" si="341"/>
        <v/>
      </c>
      <c r="R2749" s="21" t="str">
        <f t="shared" si="342"/>
        <v/>
      </c>
      <c r="S2749" s="7" t="str">
        <f>IF(ROW()-5&lt;=Kontroll!$B$8,1,"")</f>
        <v/>
      </c>
    </row>
    <row r="2750" spans="1:19" x14ac:dyDescent="0.2">
      <c r="A2750" s="7" t="str">
        <f t="shared" si="336"/>
        <v/>
      </c>
      <c r="B2750" s="7" t="str">
        <f>IF($S2750="","",INT(($A2750-1)/Kontroll!$B$6)+1)</f>
        <v/>
      </c>
      <c r="C2750" s="7" t="str">
        <f>IF($S2750="","",MOD($A2750-1,Kontroll!$B$6)+1)</f>
        <v/>
      </c>
      <c r="D2750" s="15" t="str">
        <f>IF($S2750="","",INDEX(Transjer!$A$6:$A$125,$B2750))</f>
        <v/>
      </c>
      <c r="E2750" s="15" t="str">
        <f>IF($S2750="","",INDEX(Transjer!$B$6:$B$125,$B2750))</f>
        <v/>
      </c>
      <c r="F2750" s="16" t="str">
        <f>IF($S2750="","",INDEX(Transjer!$C$6:$C$125,$B2750))</f>
        <v/>
      </c>
      <c r="G2750" s="17" t="str">
        <f>IF($S2750="","",INDEX(Skjermingsrenter!$A$6:$A$35,$C2750))</f>
        <v/>
      </c>
      <c r="H2750" s="18" t="str">
        <f>IF($S2750="","",INDEX(Transjer!$D$6:$D$125,$B2750))</f>
        <v/>
      </c>
      <c r="I2750" s="18" t="str">
        <f>IF($S2750="","",INDEX(Transjer!$E$6:$E$125,$B2750))</f>
        <v/>
      </c>
      <c r="J2750" s="19" t="str">
        <f>IF($S2750="","",INDEX(Skjermingsrenter!$B$6:$B$35,$C2750))</f>
        <v/>
      </c>
      <c r="K2750" s="20" t="str">
        <f t="shared" si="337"/>
        <v/>
      </c>
      <c r="L2750" s="21" t="str">
        <f>IF($S2750="","",IF($G2750&lt;YEAR($F2750),0,$H2750*SUMIFS(Utbytter!$D$6:$D$1005,Utbytter!$A$6:$A$1005,$E2750,Utbytter!$B$6:$B$1005,"&gt;="&amp;$K2750,Utbytter!$B$6:$B$1005,"&lt;="&amp;DATE($G2750,12,31))))</f>
        <v/>
      </c>
      <c r="M2750" s="21" t="str">
        <f t="shared" si="343"/>
        <v/>
      </c>
      <c r="N2750" s="21" t="str">
        <f t="shared" si="338"/>
        <v/>
      </c>
      <c r="O2750" s="21" t="str">
        <f t="shared" si="339"/>
        <v/>
      </c>
      <c r="P2750" s="21" t="str">
        <f t="shared" si="340"/>
        <v/>
      </c>
      <c r="Q2750" s="21" t="str">
        <f t="shared" si="341"/>
        <v/>
      </c>
      <c r="R2750" s="21" t="str">
        <f t="shared" si="342"/>
        <v/>
      </c>
      <c r="S2750" s="7" t="str">
        <f>IF(ROW()-5&lt;=Kontroll!$B$8,1,"")</f>
        <v/>
      </c>
    </row>
    <row r="2751" spans="1:19" x14ac:dyDescent="0.2">
      <c r="A2751" s="7" t="str">
        <f t="shared" si="336"/>
        <v/>
      </c>
      <c r="B2751" s="7" t="str">
        <f>IF($S2751="","",INT(($A2751-1)/Kontroll!$B$6)+1)</f>
        <v/>
      </c>
      <c r="C2751" s="7" t="str">
        <f>IF($S2751="","",MOD($A2751-1,Kontroll!$B$6)+1)</f>
        <v/>
      </c>
      <c r="D2751" s="15" t="str">
        <f>IF($S2751="","",INDEX(Transjer!$A$6:$A$125,$B2751))</f>
        <v/>
      </c>
      <c r="E2751" s="15" t="str">
        <f>IF($S2751="","",INDEX(Transjer!$B$6:$B$125,$B2751))</f>
        <v/>
      </c>
      <c r="F2751" s="16" t="str">
        <f>IF($S2751="","",INDEX(Transjer!$C$6:$C$125,$B2751))</f>
        <v/>
      </c>
      <c r="G2751" s="17" t="str">
        <f>IF($S2751="","",INDEX(Skjermingsrenter!$A$6:$A$35,$C2751))</f>
        <v/>
      </c>
      <c r="H2751" s="18" t="str">
        <f>IF($S2751="","",INDEX(Transjer!$D$6:$D$125,$B2751))</f>
        <v/>
      </c>
      <c r="I2751" s="18" t="str">
        <f>IF($S2751="","",INDEX(Transjer!$E$6:$E$125,$B2751))</f>
        <v/>
      </c>
      <c r="J2751" s="19" t="str">
        <f>IF($S2751="","",INDEX(Skjermingsrenter!$B$6:$B$35,$C2751))</f>
        <v/>
      </c>
      <c r="K2751" s="20" t="str">
        <f t="shared" si="337"/>
        <v/>
      </c>
      <c r="L2751" s="21" t="str">
        <f>IF($S2751="","",IF($G2751&lt;YEAR($F2751),0,$H2751*SUMIFS(Utbytter!$D$6:$D$1005,Utbytter!$A$6:$A$1005,$E2751,Utbytter!$B$6:$B$1005,"&gt;="&amp;$K2751,Utbytter!$B$6:$B$1005,"&lt;="&amp;DATE($G2751,12,31))))</f>
        <v/>
      </c>
      <c r="M2751" s="21" t="str">
        <f t="shared" si="343"/>
        <v/>
      </c>
      <c r="N2751" s="21" t="str">
        <f t="shared" si="338"/>
        <v/>
      </c>
      <c r="O2751" s="21" t="str">
        <f t="shared" si="339"/>
        <v/>
      </c>
      <c r="P2751" s="21" t="str">
        <f t="shared" si="340"/>
        <v/>
      </c>
      <c r="Q2751" s="21" t="str">
        <f t="shared" si="341"/>
        <v/>
      </c>
      <c r="R2751" s="21" t="str">
        <f t="shared" si="342"/>
        <v/>
      </c>
      <c r="S2751" s="7" t="str">
        <f>IF(ROW()-5&lt;=Kontroll!$B$8,1,"")</f>
        <v/>
      </c>
    </row>
    <row r="2752" spans="1:19" x14ac:dyDescent="0.2">
      <c r="A2752" s="7" t="str">
        <f t="shared" si="336"/>
        <v/>
      </c>
      <c r="B2752" s="7" t="str">
        <f>IF($S2752="","",INT(($A2752-1)/Kontroll!$B$6)+1)</f>
        <v/>
      </c>
      <c r="C2752" s="7" t="str">
        <f>IF($S2752="","",MOD($A2752-1,Kontroll!$B$6)+1)</f>
        <v/>
      </c>
      <c r="D2752" s="15" t="str">
        <f>IF($S2752="","",INDEX(Transjer!$A$6:$A$125,$B2752))</f>
        <v/>
      </c>
      <c r="E2752" s="15" t="str">
        <f>IF($S2752="","",INDEX(Transjer!$B$6:$B$125,$B2752))</f>
        <v/>
      </c>
      <c r="F2752" s="16" t="str">
        <f>IF($S2752="","",INDEX(Transjer!$C$6:$C$125,$B2752))</f>
        <v/>
      </c>
      <c r="G2752" s="17" t="str">
        <f>IF($S2752="","",INDEX(Skjermingsrenter!$A$6:$A$35,$C2752))</f>
        <v/>
      </c>
      <c r="H2752" s="18" t="str">
        <f>IF($S2752="","",INDEX(Transjer!$D$6:$D$125,$B2752))</f>
        <v/>
      </c>
      <c r="I2752" s="18" t="str">
        <f>IF($S2752="","",INDEX(Transjer!$E$6:$E$125,$B2752))</f>
        <v/>
      </c>
      <c r="J2752" s="19" t="str">
        <f>IF($S2752="","",INDEX(Skjermingsrenter!$B$6:$B$35,$C2752))</f>
        <v/>
      </c>
      <c r="K2752" s="20" t="str">
        <f t="shared" si="337"/>
        <v/>
      </c>
      <c r="L2752" s="21" t="str">
        <f>IF($S2752="","",IF($G2752&lt;YEAR($F2752),0,$H2752*SUMIFS(Utbytter!$D$6:$D$1005,Utbytter!$A$6:$A$1005,$E2752,Utbytter!$B$6:$B$1005,"&gt;="&amp;$K2752,Utbytter!$B$6:$B$1005,"&lt;="&amp;DATE($G2752,12,31))))</f>
        <v/>
      </c>
      <c r="M2752" s="21" t="str">
        <f t="shared" si="343"/>
        <v/>
      </c>
      <c r="N2752" s="21" t="str">
        <f t="shared" si="338"/>
        <v/>
      </c>
      <c r="O2752" s="21" t="str">
        <f t="shared" si="339"/>
        <v/>
      </c>
      <c r="P2752" s="21" t="str">
        <f t="shared" si="340"/>
        <v/>
      </c>
      <c r="Q2752" s="21" t="str">
        <f t="shared" si="341"/>
        <v/>
      </c>
      <c r="R2752" s="21" t="str">
        <f t="shared" si="342"/>
        <v/>
      </c>
      <c r="S2752" s="7" t="str">
        <f>IF(ROW()-5&lt;=Kontroll!$B$8,1,"")</f>
        <v/>
      </c>
    </row>
    <row r="2753" spans="1:19" x14ac:dyDescent="0.2">
      <c r="A2753" s="7" t="str">
        <f t="shared" si="336"/>
        <v/>
      </c>
      <c r="B2753" s="7" t="str">
        <f>IF($S2753="","",INT(($A2753-1)/Kontroll!$B$6)+1)</f>
        <v/>
      </c>
      <c r="C2753" s="7" t="str">
        <f>IF($S2753="","",MOD($A2753-1,Kontroll!$B$6)+1)</f>
        <v/>
      </c>
      <c r="D2753" s="15" t="str">
        <f>IF($S2753="","",INDEX(Transjer!$A$6:$A$125,$B2753))</f>
        <v/>
      </c>
      <c r="E2753" s="15" t="str">
        <f>IF($S2753="","",INDEX(Transjer!$B$6:$B$125,$B2753))</f>
        <v/>
      </c>
      <c r="F2753" s="16" t="str">
        <f>IF($S2753="","",INDEX(Transjer!$C$6:$C$125,$B2753))</f>
        <v/>
      </c>
      <c r="G2753" s="17" t="str">
        <f>IF($S2753="","",INDEX(Skjermingsrenter!$A$6:$A$35,$C2753))</f>
        <v/>
      </c>
      <c r="H2753" s="18" t="str">
        <f>IF($S2753="","",INDEX(Transjer!$D$6:$D$125,$B2753))</f>
        <v/>
      </c>
      <c r="I2753" s="18" t="str">
        <f>IF($S2753="","",INDEX(Transjer!$E$6:$E$125,$B2753))</f>
        <v/>
      </c>
      <c r="J2753" s="19" t="str">
        <f>IF($S2753="","",INDEX(Skjermingsrenter!$B$6:$B$35,$C2753))</f>
        <v/>
      </c>
      <c r="K2753" s="20" t="str">
        <f t="shared" si="337"/>
        <v/>
      </c>
      <c r="L2753" s="21" t="str">
        <f>IF($S2753="","",IF($G2753&lt;YEAR($F2753),0,$H2753*SUMIFS(Utbytter!$D$6:$D$1005,Utbytter!$A$6:$A$1005,$E2753,Utbytter!$B$6:$B$1005,"&gt;="&amp;$K2753,Utbytter!$B$6:$B$1005,"&lt;="&amp;DATE($G2753,12,31))))</f>
        <v/>
      </c>
      <c r="M2753" s="21" t="str">
        <f t="shared" si="343"/>
        <v/>
      </c>
      <c r="N2753" s="21" t="str">
        <f t="shared" si="338"/>
        <v/>
      </c>
      <c r="O2753" s="21" t="str">
        <f t="shared" si="339"/>
        <v/>
      </c>
      <c r="P2753" s="21" t="str">
        <f t="shared" si="340"/>
        <v/>
      </c>
      <c r="Q2753" s="21" t="str">
        <f t="shared" si="341"/>
        <v/>
      </c>
      <c r="R2753" s="21" t="str">
        <f t="shared" si="342"/>
        <v/>
      </c>
      <c r="S2753" s="7" t="str">
        <f>IF(ROW()-5&lt;=Kontroll!$B$8,1,"")</f>
        <v/>
      </c>
    </row>
    <row r="2754" spans="1:19" x14ac:dyDescent="0.2">
      <c r="A2754" s="7" t="str">
        <f t="shared" si="336"/>
        <v/>
      </c>
      <c r="B2754" s="7" t="str">
        <f>IF($S2754="","",INT(($A2754-1)/Kontroll!$B$6)+1)</f>
        <v/>
      </c>
      <c r="C2754" s="7" t="str">
        <f>IF($S2754="","",MOD($A2754-1,Kontroll!$B$6)+1)</f>
        <v/>
      </c>
      <c r="D2754" s="15" t="str">
        <f>IF($S2754="","",INDEX(Transjer!$A$6:$A$125,$B2754))</f>
        <v/>
      </c>
      <c r="E2754" s="15" t="str">
        <f>IF($S2754="","",INDEX(Transjer!$B$6:$B$125,$B2754))</f>
        <v/>
      </c>
      <c r="F2754" s="16" t="str">
        <f>IF($S2754="","",INDEX(Transjer!$C$6:$C$125,$B2754))</f>
        <v/>
      </c>
      <c r="G2754" s="17" t="str">
        <f>IF($S2754="","",INDEX(Skjermingsrenter!$A$6:$A$35,$C2754))</f>
        <v/>
      </c>
      <c r="H2754" s="18" t="str">
        <f>IF($S2754="","",INDEX(Transjer!$D$6:$D$125,$B2754))</f>
        <v/>
      </c>
      <c r="I2754" s="18" t="str">
        <f>IF($S2754="","",INDEX(Transjer!$E$6:$E$125,$B2754))</f>
        <v/>
      </c>
      <c r="J2754" s="19" t="str">
        <f>IF($S2754="","",INDEX(Skjermingsrenter!$B$6:$B$35,$C2754))</f>
        <v/>
      </c>
      <c r="K2754" s="20" t="str">
        <f t="shared" si="337"/>
        <v/>
      </c>
      <c r="L2754" s="21" t="str">
        <f>IF($S2754="","",IF($G2754&lt;YEAR($F2754),0,$H2754*SUMIFS(Utbytter!$D$6:$D$1005,Utbytter!$A$6:$A$1005,$E2754,Utbytter!$B$6:$B$1005,"&gt;="&amp;$K2754,Utbytter!$B$6:$B$1005,"&lt;="&amp;DATE($G2754,12,31))))</f>
        <v/>
      </c>
      <c r="M2754" s="21" t="str">
        <f t="shared" si="343"/>
        <v/>
      </c>
      <c r="N2754" s="21" t="str">
        <f t="shared" si="338"/>
        <v/>
      </c>
      <c r="O2754" s="21" t="str">
        <f t="shared" si="339"/>
        <v/>
      </c>
      <c r="P2754" s="21" t="str">
        <f t="shared" si="340"/>
        <v/>
      </c>
      <c r="Q2754" s="21" t="str">
        <f t="shared" si="341"/>
        <v/>
      </c>
      <c r="R2754" s="21" t="str">
        <f t="shared" si="342"/>
        <v/>
      </c>
      <c r="S2754" s="7" t="str">
        <f>IF(ROW()-5&lt;=Kontroll!$B$8,1,"")</f>
        <v/>
      </c>
    </row>
    <row r="2755" spans="1:19" x14ac:dyDescent="0.2">
      <c r="A2755" s="7" t="str">
        <f t="shared" si="336"/>
        <v/>
      </c>
      <c r="B2755" s="7" t="str">
        <f>IF($S2755="","",INT(($A2755-1)/Kontroll!$B$6)+1)</f>
        <v/>
      </c>
      <c r="C2755" s="7" t="str">
        <f>IF($S2755="","",MOD($A2755-1,Kontroll!$B$6)+1)</f>
        <v/>
      </c>
      <c r="D2755" s="15" t="str">
        <f>IF($S2755="","",INDEX(Transjer!$A$6:$A$125,$B2755))</f>
        <v/>
      </c>
      <c r="E2755" s="15" t="str">
        <f>IF($S2755="","",INDEX(Transjer!$B$6:$B$125,$B2755))</f>
        <v/>
      </c>
      <c r="F2755" s="16" t="str">
        <f>IF($S2755="","",INDEX(Transjer!$C$6:$C$125,$B2755))</f>
        <v/>
      </c>
      <c r="G2755" s="17" t="str">
        <f>IF($S2755="","",INDEX(Skjermingsrenter!$A$6:$A$35,$C2755))</f>
        <v/>
      </c>
      <c r="H2755" s="18" t="str">
        <f>IF($S2755="","",INDEX(Transjer!$D$6:$D$125,$B2755))</f>
        <v/>
      </c>
      <c r="I2755" s="18" t="str">
        <f>IF($S2755="","",INDEX(Transjer!$E$6:$E$125,$B2755))</f>
        <v/>
      </c>
      <c r="J2755" s="19" t="str">
        <f>IF($S2755="","",INDEX(Skjermingsrenter!$B$6:$B$35,$C2755))</f>
        <v/>
      </c>
      <c r="K2755" s="20" t="str">
        <f t="shared" si="337"/>
        <v/>
      </c>
      <c r="L2755" s="21" t="str">
        <f>IF($S2755="","",IF($G2755&lt;YEAR($F2755),0,$H2755*SUMIFS(Utbytter!$D$6:$D$1005,Utbytter!$A$6:$A$1005,$E2755,Utbytter!$B$6:$B$1005,"&gt;="&amp;$K2755,Utbytter!$B$6:$B$1005,"&lt;="&amp;DATE($G2755,12,31))))</f>
        <v/>
      </c>
      <c r="M2755" s="21" t="str">
        <f t="shared" si="343"/>
        <v/>
      </c>
      <c r="N2755" s="21" t="str">
        <f t="shared" si="338"/>
        <v/>
      </c>
      <c r="O2755" s="21" t="str">
        <f t="shared" si="339"/>
        <v/>
      </c>
      <c r="P2755" s="21" t="str">
        <f t="shared" si="340"/>
        <v/>
      </c>
      <c r="Q2755" s="21" t="str">
        <f t="shared" si="341"/>
        <v/>
      </c>
      <c r="R2755" s="21" t="str">
        <f t="shared" si="342"/>
        <v/>
      </c>
      <c r="S2755" s="7" t="str">
        <f>IF(ROW()-5&lt;=Kontroll!$B$8,1,"")</f>
        <v/>
      </c>
    </row>
    <row r="2756" spans="1:19" x14ac:dyDescent="0.2">
      <c r="A2756" s="7" t="str">
        <f t="shared" si="336"/>
        <v/>
      </c>
      <c r="B2756" s="7" t="str">
        <f>IF($S2756="","",INT(($A2756-1)/Kontroll!$B$6)+1)</f>
        <v/>
      </c>
      <c r="C2756" s="7" t="str">
        <f>IF($S2756="","",MOD($A2756-1,Kontroll!$B$6)+1)</f>
        <v/>
      </c>
      <c r="D2756" s="15" t="str">
        <f>IF($S2756="","",INDEX(Transjer!$A$6:$A$125,$B2756))</f>
        <v/>
      </c>
      <c r="E2756" s="15" t="str">
        <f>IF($S2756="","",INDEX(Transjer!$B$6:$B$125,$B2756))</f>
        <v/>
      </c>
      <c r="F2756" s="16" t="str">
        <f>IF($S2756="","",INDEX(Transjer!$C$6:$C$125,$B2756))</f>
        <v/>
      </c>
      <c r="G2756" s="17" t="str">
        <f>IF($S2756="","",INDEX(Skjermingsrenter!$A$6:$A$35,$C2756))</f>
        <v/>
      </c>
      <c r="H2756" s="18" t="str">
        <f>IF($S2756="","",INDEX(Transjer!$D$6:$D$125,$B2756))</f>
        <v/>
      </c>
      <c r="I2756" s="18" t="str">
        <f>IF($S2756="","",INDEX(Transjer!$E$6:$E$125,$B2756))</f>
        <v/>
      </c>
      <c r="J2756" s="19" t="str">
        <f>IF($S2756="","",INDEX(Skjermingsrenter!$B$6:$B$35,$C2756))</f>
        <v/>
      </c>
      <c r="K2756" s="20" t="str">
        <f t="shared" si="337"/>
        <v/>
      </c>
      <c r="L2756" s="21" t="str">
        <f>IF($S2756="","",IF($G2756&lt;YEAR($F2756),0,$H2756*SUMIFS(Utbytter!$D$6:$D$1005,Utbytter!$A$6:$A$1005,$E2756,Utbytter!$B$6:$B$1005,"&gt;="&amp;$K2756,Utbytter!$B$6:$B$1005,"&lt;="&amp;DATE($G2756,12,31))))</f>
        <v/>
      </c>
      <c r="M2756" s="21" t="str">
        <f t="shared" si="343"/>
        <v/>
      </c>
      <c r="N2756" s="21" t="str">
        <f t="shared" si="338"/>
        <v/>
      </c>
      <c r="O2756" s="21" t="str">
        <f t="shared" si="339"/>
        <v/>
      </c>
      <c r="P2756" s="21" t="str">
        <f t="shared" si="340"/>
        <v/>
      </c>
      <c r="Q2756" s="21" t="str">
        <f t="shared" si="341"/>
        <v/>
      </c>
      <c r="R2756" s="21" t="str">
        <f t="shared" si="342"/>
        <v/>
      </c>
      <c r="S2756" s="7" t="str">
        <f>IF(ROW()-5&lt;=Kontroll!$B$8,1,"")</f>
        <v/>
      </c>
    </row>
    <row r="2757" spans="1:19" x14ac:dyDescent="0.2">
      <c r="A2757" s="7" t="str">
        <f t="shared" si="336"/>
        <v/>
      </c>
      <c r="B2757" s="7" t="str">
        <f>IF($S2757="","",INT(($A2757-1)/Kontroll!$B$6)+1)</f>
        <v/>
      </c>
      <c r="C2757" s="7" t="str">
        <f>IF($S2757="","",MOD($A2757-1,Kontroll!$B$6)+1)</f>
        <v/>
      </c>
      <c r="D2757" s="15" t="str">
        <f>IF($S2757="","",INDEX(Transjer!$A$6:$A$125,$B2757))</f>
        <v/>
      </c>
      <c r="E2757" s="15" t="str">
        <f>IF($S2757="","",INDEX(Transjer!$B$6:$B$125,$B2757))</f>
        <v/>
      </c>
      <c r="F2757" s="16" t="str">
        <f>IF($S2757="","",INDEX(Transjer!$C$6:$C$125,$B2757))</f>
        <v/>
      </c>
      <c r="G2757" s="17" t="str">
        <f>IF($S2757="","",INDEX(Skjermingsrenter!$A$6:$A$35,$C2757))</f>
        <v/>
      </c>
      <c r="H2757" s="18" t="str">
        <f>IF($S2757="","",INDEX(Transjer!$D$6:$D$125,$B2757))</f>
        <v/>
      </c>
      <c r="I2757" s="18" t="str">
        <f>IF($S2757="","",INDEX(Transjer!$E$6:$E$125,$B2757))</f>
        <v/>
      </c>
      <c r="J2757" s="19" t="str">
        <f>IF($S2757="","",INDEX(Skjermingsrenter!$B$6:$B$35,$C2757))</f>
        <v/>
      </c>
      <c r="K2757" s="20" t="str">
        <f t="shared" si="337"/>
        <v/>
      </c>
      <c r="L2757" s="21" t="str">
        <f>IF($S2757="","",IF($G2757&lt;YEAR($F2757),0,$H2757*SUMIFS(Utbytter!$D$6:$D$1005,Utbytter!$A$6:$A$1005,$E2757,Utbytter!$B$6:$B$1005,"&gt;="&amp;$K2757,Utbytter!$B$6:$B$1005,"&lt;="&amp;DATE($G2757,12,31))))</f>
        <v/>
      </c>
      <c r="M2757" s="21" t="str">
        <f t="shared" si="343"/>
        <v/>
      </c>
      <c r="N2757" s="21" t="str">
        <f t="shared" si="338"/>
        <v/>
      </c>
      <c r="O2757" s="21" t="str">
        <f t="shared" si="339"/>
        <v/>
      </c>
      <c r="P2757" s="21" t="str">
        <f t="shared" si="340"/>
        <v/>
      </c>
      <c r="Q2757" s="21" t="str">
        <f t="shared" si="341"/>
        <v/>
      </c>
      <c r="R2757" s="21" t="str">
        <f t="shared" si="342"/>
        <v/>
      </c>
      <c r="S2757" s="7" t="str">
        <f>IF(ROW()-5&lt;=Kontroll!$B$8,1,"")</f>
        <v/>
      </c>
    </row>
    <row r="2758" spans="1:19" x14ac:dyDescent="0.2">
      <c r="A2758" s="7" t="str">
        <f t="shared" ref="A2758:A2821" si="344">IF($S2758="","",ROW()-5)</f>
        <v/>
      </c>
      <c r="B2758" s="7" t="str">
        <f>IF($S2758="","",INT(($A2758-1)/Kontroll!$B$6)+1)</f>
        <v/>
      </c>
      <c r="C2758" s="7" t="str">
        <f>IF($S2758="","",MOD($A2758-1,Kontroll!$B$6)+1)</f>
        <v/>
      </c>
      <c r="D2758" s="15" t="str">
        <f>IF($S2758="","",INDEX(Transjer!$A$6:$A$125,$B2758))</f>
        <v/>
      </c>
      <c r="E2758" s="15" t="str">
        <f>IF($S2758="","",INDEX(Transjer!$B$6:$B$125,$B2758))</f>
        <v/>
      </c>
      <c r="F2758" s="16" t="str">
        <f>IF($S2758="","",INDEX(Transjer!$C$6:$C$125,$B2758))</f>
        <v/>
      </c>
      <c r="G2758" s="17" t="str">
        <f>IF($S2758="","",INDEX(Skjermingsrenter!$A$6:$A$35,$C2758))</f>
        <v/>
      </c>
      <c r="H2758" s="18" t="str">
        <f>IF($S2758="","",INDEX(Transjer!$D$6:$D$125,$B2758))</f>
        <v/>
      </c>
      <c r="I2758" s="18" t="str">
        <f>IF($S2758="","",INDEX(Transjer!$E$6:$E$125,$B2758))</f>
        <v/>
      </c>
      <c r="J2758" s="19" t="str">
        <f>IF($S2758="","",INDEX(Skjermingsrenter!$B$6:$B$35,$C2758))</f>
        <v/>
      </c>
      <c r="K2758" s="20" t="str">
        <f t="shared" ref="K2758:K2821" si="345">IF($S2758="","",MAX(DATE($G2758,1,1),$F2758))</f>
        <v/>
      </c>
      <c r="L2758" s="21" t="str">
        <f>IF($S2758="","",IF($G2758&lt;YEAR($F2758),0,$H2758*SUMIFS(Utbytter!$D$6:$D$1005,Utbytter!$A$6:$A$1005,$E2758,Utbytter!$B$6:$B$1005,"&gt;="&amp;$K2758,Utbytter!$B$6:$B$1005,"&lt;="&amp;DATE($G2758,12,31))))</f>
        <v/>
      </c>
      <c r="M2758" s="21" t="str">
        <f t="shared" si="343"/>
        <v/>
      </c>
      <c r="N2758" s="21" t="str">
        <f t="shared" ref="N2758:N2821" si="346">IF($S2758="","",IF($F2758&lt;=DATE($G2758,12,31),($I2758+$M2758)*$J2758,0))</f>
        <v/>
      </c>
      <c r="O2758" s="21" t="str">
        <f t="shared" ref="O2758:O2821" si="347">IF($S2758="","",$M2758+$N2758)</f>
        <v/>
      </c>
      <c r="P2758" s="21" t="str">
        <f t="shared" ref="P2758:P2821" si="348">IF($S2758="","",MIN($L2758,$O2758))</f>
        <v/>
      </c>
      <c r="Q2758" s="21" t="str">
        <f t="shared" ref="Q2758:Q2821" si="349">IF($S2758="","",$O2758-$P2758)</f>
        <v/>
      </c>
      <c r="R2758" s="21" t="str">
        <f t="shared" ref="R2758:R2821" si="350">IF($S2758="","",$L2758-$P2758)</f>
        <v/>
      </c>
      <c r="S2758" s="7" t="str">
        <f>IF(ROW()-5&lt;=Kontroll!$B$8,1,"")</f>
        <v/>
      </c>
    </row>
    <row r="2759" spans="1:19" x14ac:dyDescent="0.2">
      <c r="A2759" s="7" t="str">
        <f t="shared" si="344"/>
        <v/>
      </c>
      <c r="B2759" s="7" t="str">
        <f>IF($S2759="","",INT(($A2759-1)/Kontroll!$B$6)+1)</f>
        <v/>
      </c>
      <c r="C2759" s="7" t="str">
        <f>IF($S2759="","",MOD($A2759-1,Kontroll!$B$6)+1)</f>
        <v/>
      </c>
      <c r="D2759" s="15" t="str">
        <f>IF($S2759="","",INDEX(Transjer!$A$6:$A$125,$B2759))</f>
        <v/>
      </c>
      <c r="E2759" s="15" t="str">
        <f>IF($S2759="","",INDEX(Transjer!$B$6:$B$125,$B2759))</f>
        <v/>
      </c>
      <c r="F2759" s="16" t="str">
        <f>IF($S2759="","",INDEX(Transjer!$C$6:$C$125,$B2759))</f>
        <v/>
      </c>
      <c r="G2759" s="17" t="str">
        <f>IF($S2759="","",INDEX(Skjermingsrenter!$A$6:$A$35,$C2759))</f>
        <v/>
      </c>
      <c r="H2759" s="18" t="str">
        <f>IF($S2759="","",INDEX(Transjer!$D$6:$D$125,$B2759))</f>
        <v/>
      </c>
      <c r="I2759" s="18" t="str">
        <f>IF($S2759="","",INDEX(Transjer!$E$6:$E$125,$B2759))</f>
        <v/>
      </c>
      <c r="J2759" s="19" t="str">
        <f>IF($S2759="","",INDEX(Skjermingsrenter!$B$6:$B$35,$C2759))</f>
        <v/>
      </c>
      <c r="K2759" s="20" t="str">
        <f t="shared" si="345"/>
        <v/>
      </c>
      <c r="L2759" s="21" t="str">
        <f>IF($S2759="","",IF($G2759&lt;YEAR($F2759),0,$H2759*SUMIFS(Utbytter!$D$6:$D$1005,Utbytter!$A$6:$A$1005,$E2759,Utbytter!$B$6:$B$1005,"&gt;="&amp;$K2759,Utbytter!$B$6:$B$1005,"&lt;="&amp;DATE($G2759,12,31))))</f>
        <v/>
      </c>
      <c r="M2759" s="21" t="str">
        <f t="shared" ref="M2759:M2822" si="351">IF($S2759="","",IF($C2759=1,0,IF($D2759=$D2758,$Q2758,0)))</f>
        <v/>
      </c>
      <c r="N2759" s="21" t="str">
        <f t="shared" si="346"/>
        <v/>
      </c>
      <c r="O2759" s="21" t="str">
        <f t="shared" si="347"/>
        <v/>
      </c>
      <c r="P2759" s="21" t="str">
        <f t="shared" si="348"/>
        <v/>
      </c>
      <c r="Q2759" s="21" t="str">
        <f t="shared" si="349"/>
        <v/>
      </c>
      <c r="R2759" s="21" t="str">
        <f t="shared" si="350"/>
        <v/>
      </c>
      <c r="S2759" s="7" t="str">
        <f>IF(ROW()-5&lt;=Kontroll!$B$8,1,"")</f>
        <v/>
      </c>
    </row>
    <row r="2760" spans="1:19" x14ac:dyDescent="0.2">
      <c r="A2760" s="7" t="str">
        <f t="shared" si="344"/>
        <v/>
      </c>
      <c r="B2760" s="7" t="str">
        <f>IF($S2760="","",INT(($A2760-1)/Kontroll!$B$6)+1)</f>
        <v/>
      </c>
      <c r="C2760" s="7" t="str">
        <f>IF($S2760="","",MOD($A2760-1,Kontroll!$B$6)+1)</f>
        <v/>
      </c>
      <c r="D2760" s="15" t="str">
        <f>IF($S2760="","",INDEX(Transjer!$A$6:$A$125,$B2760))</f>
        <v/>
      </c>
      <c r="E2760" s="15" t="str">
        <f>IF($S2760="","",INDEX(Transjer!$B$6:$B$125,$B2760))</f>
        <v/>
      </c>
      <c r="F2760" s="16" t="str">
        <f>IF($S2760="","",INDEX(Transjer!$C$6:$C$125,$B2760))</f>
        <v/>
      </c>
      <c r="G2760" s="17" t="str">
        <f>IF($S2760="","",INDEX(Skjermingsrenter!$A$6:$A$35,$C2760))</f>
        <v/>
      </c>
      <c r="H2760" s="18" t="str">
        <f>IF($S2760="","",INDEX(Transjer!$D$6:$D$125,$B2760))</f>
        <v/>
      </c>
      <c r="I2760" s="18" t="str">
        <f>IF($S2760="","",INDEX(Transjer!$E$6:$E$125,$B2760))</f>
        <v/>
      </c>
      <c r="J2760" s="19" t="str">
        <f>IF($S2760="","",INDEX(Skjermingsrenter!$B$6:$B$35,$C2760))</f>
        <v/>
      </c>
      <c r="K2760" s="20" t="str">
        <f t="shared" si="345"/>
        <v/>
      </c>
      <c r="L2760" s="21" t="str">
        <f>IF($S2760="","",IF($G2760&lt;YEAR($F2760),0,$H2760*SUMIFS(Utbytter!$D$6:$D$1005,Utbytter!$A$6:$A$1005,$E2760,Utbytter!$B$6:$B$1005,"&gt;="&amp;$K2760,Utbytter!$B$6:$B$1005,"&lt;="&amp;DATE($G2760,12,31))))</f>
        <v/>
      </c>
      <c r="M2760" s="21" t="str">
        <f t="shared" si="351"/>
        <v/>
      </c>
      <c r="N2760" s="21" t="str">
        <f t="shared" si="346"/>
        <v/>
      </c>
      <c r="O2760" s="21" t="str">
        <f t="shared" si="347"/>
        <v/>
      </c>
      <c r="P2760" s="21" t="str">
        <f t="shared" si="348"/>
        <v/>
      </c>
      <c r="Q2760" s="21" t="str">
        <f t="shared" si="349"/>
        <v/>
      </c>
      <c r="R2760" s="21" t="str">
        <f t="shared" si="350"/>
        <v/>
      </c>
      <c r="S2760" s="7" t="str">
        <f>IF(ROW()-5&lt;=Kontroll!$B$8,1,"")</f>
        <v/>
      </c>
    </row>
    <row r="2761" spans="1:19" x14ac:dyDescent="0.2">
      <c r="A2761" s="7" t="str">
        <f t="shared" si="344"/>
        <v/>
      </c>
      <c r="B2761" s="7" t="str">
        <f>IF($S2761="","",INT(($A2761-1)/Kontroll!$B$6)+1)</f>
        <v/>
      </c>
      <c r="C2761" s="7" t="str">
        <f>IF($S2761="","",MOD($A2761-1,Kontroll!$B$6)+1)</f>
        <v/>
      </c>
      <c r="D2761" s="15" t="str">
        <f>IF($S2761="","",INDEX(Transjer!$A$6:$A$125,$B2761))</f>
        <v/>
      </c>
      <c r="E2761" s="15" t="str">
        <f>IF($S2761="","",INDEX(Transjer!$B$6:$B$125,$B2761))</f>
        <v/>
      </c>
      <c r="F2761" s="16" t="str">
        <f>IF($S2761="","",INDEX(Transjer!$C$6:$C$125,$B2761))</f>
        <v/>
      </c>
      <c r="G2761" s="17" t="str">
        <f>IF($S2761="","",INDEX(Skjermingsrenter!$A$6:$A$35,$C2761))</f>
        <v/>
      </c>
      <c r="H2761" s="18" t="str">
        <f>IF($S2761="","",INDEX(Transjer!$D$6:$D$125,$B2761))</f>
        <v/>
      </c>
      <c r="I2761" s="18" t="str">
        <f>IF($S2761="","",INDEX(Transjer!$E$6:$E$125,$B2761))</f>
        <v/>
      </c>
      <c r="J2761" s="19" t="str">
        <f>IF($S2761="","",INDEX(Skjermingsrenter!$B$6:$B$35,$C2761))</f>
        <v/>
      </c>
      <c r="K2761" s="20" t="str">
        <f t="shared" si="345"/>
        <v/>
      </c>
      <c r="L2761" s="21" t="str">
        <f>IF($S2761="","",IF($G2761&lt;YEAR($F2761),0,$H2761*SUMIFS(Utbytter!$D$6:$D$1005,Utbytter!$A$6:$A$1005,$E2761,Utbytter!$B$6:$B$1005,"&gt;="&amp;$K2761,Utbytter!$B$6:$B$1005,"&lt;="&amp;DATE($G2761,12,31))))</f>
        <v/>
      </c>
      <c r="M2761" s="21" t="str">
        <f t="shared" si="351"/>
        <v/>
      </c>
      <c r="N2761" s="21" t="str">
        <f t="shared" si="346"/>
        <v/>
      </c>
      <c r="O2761" s="21" t="str">
        <f t="shared" si="347"/>
        <v/>
      </c>
      <c r="P2761" s="21" t="str">
        <f t="shared" si="348"/>
        <v/>
      </c>
      <c r="Q2761" s="21" t="str">
        <f t="shared" si="349"/>
        <v/>
      </c>
      <c r="R2761" s="21" t="str">
        <f t="shared" si="350"/>
        <v/>
      </c>
      <c r="S2761" s="7" t="str">
        <f>IF(ROW()-5&lt;=Kontroll!$B$8,1,"")</f>
        <v/>
      </c>
    </row>
    <row r="2762" spans="1:19" x14ac:dyDescent="0.2">
      <c r="A2762" s="7" t="str">
        <f t="shared" si="344"/>
        <v/>
      </c>
      <c r="B2762" s="7" t="str">
        <f>IF($S2762="","",INT(($A2762-1)/Kontroll!$B$6)+1)</f>
        <v/>
      </c>
      <c r="C2762" s="7" t="str">
        <f>IF($S2762="","",MOD($A2762-1,Kontroll!$B$6)+1)</f>
        <v/>
      </c>
      <c r="D2762" s="15" t="str">
        <f>IF($S2762="","",INDEX(Transjer!$A$6:$A$125,$B2762))</f>
        <v/>
      </c>
      <c r="E2762" s="15" t="str">
        <f>IF($S2762="","",INDEX(Transjer!$B$6:$B$125,$B2762))</f>
        <v/>
      </c>
      <c r="F2762" s="16" t="str">
        <f>IF($S2762="","",INDEX(Transjer!$C$6:$C$125,$B2762))</f>
        <v/>
      </c>
      <c r="G2762" s="17" t="str">
        <f>IF($S2762="","",INDEX(Skjermingsrenter!$A$6:$A$35,$C2762))</f>
        <v/>
      </c>
      <c r="H2762" s="18" t="str">
        <f>IF($S2762="","",INDEX(Transjer!$D$6:$D$125,$B2762))</f>
        <v/>
      </c>
      <c r="I2762" s="18" t="str">
        <f>IF($S2762="","",INDEX(Transjer!$E$6:$E$125,$B2762))</f>
        <v/>
      </c>
      <c r="J2762" s="19" t="str">
        <f>IF($S2762="","",INDEX(Skjermingsrenter!$B$6:$B$35,$C2762))</f>
        <v/>
      </c>
      <c r="K2762" s="20" t="str">
        <f t="shared" si="345"/>
        <v/>
      </c>
      <c r="L2762" s="21" t="str">
        <f>IF($S2762="","",IF($G2762&lt;YEAR($F2762),0,$H2762*SUMIFS(Utbytter!$D$6:$D$1005,Utbytter!$A$6:$A$1005,$E2762,Utbytter!$B$6:$B$1005,"&gt;="&amp;$K2762,Utbytter!$B$6:$B$1005,"&lt;="&amp;DATE($G2762,12,31))))</f>
        <v/>
      </c>
      <c r="M2762" s="21" t="str">
        <f t="shared" si="351"/>
        <v/>
      </c>
      <c r="N2762" s="21" t="str">
        <f t="shared" si="346"/>
        <v/>
      </c>
      <c r="O2762" s="21" t="str">
        <f t="shared" si="347"/>
        <v/>
      </c>
      <c r="P2762" s="21" t="str">
        <f t="shared" si="348"/>
        <v/>
      </c>
      <c r="Q2762" s="21" t="str">
        <f t="shared" si="349"/>
        <v/>
      </c>
      <c r="R2762" s="21" t="str">
        <f t="shared" si="350"/>
        <v/>
      </c>
      <c r="S2762" s="7" t="str">
        <f>IF(ROW()-5&lt;=Kontroll!$B$8,1,"")</f>
        <v/>
      </c>
    </row>
    <row r="2763" spans="1:19" x14ac:dyDescent="0.2">
      <c r="A2763" s="7" t="str">
        <f t="shared" si="344"/>
        <v/>
      </c>
      <c r="B2763" s="7" t="str">
        <f>IF($S2763="","",INT(($A2763-1)/Kontroll!$B$6)+1)</f>
        <v/>
      </c>
      <c r="C2763" s="7" t="str">
        <f>IF($S2763="","",MOD($A2763-1,Kontroll!$B$6)+1)</f>
        <v/>
      </c>
      <c r="D2763" s="15" t="str">
        <f>IF($S2763="","",INDEX(Transjer!$A$6:$A$125,$B2763))</f>
        <v/>
      </c>
      <c r="E2763" s="15" t="str">
        <f>IF($S2763="","",INDEX(Transjer!$B$6:$B$125,$B2763))</f>
        <v/>
      </c>
      <c r="F2763" s="16" t="str">
        <f>IF($S2763="","",INDEX(Transjer!$C$6:$C$125,$B2763))</f>
        <v/>
      </c>
      <c r="G2763" s="17" t="str">
        <f>IF($S2763="","",INDEX(Skjermingsrenter!$A$6:$A$35,$C2763))</f>
        <v/>
      </c>
      <c r="H2763" s="18" t="str">
        <f>IF($S2763="","",INDEX(Transjer!$D$6:$D$125,$B2763))</f>
        <v/>
      </c>
      <c r="I2763" s="18" t="str">
        <f>IF($S2763="","",INDEX(Transjer!$E$6:$E$125,$B2763))</f>
        <v/>
      </c>
      <c r="J2763" s="19" t="str">
        <f>IF($S2763="","",INDEX(Skjermingsrenter!$B$6:$B$35,$C2763))</f>
        <v/>
      </c>
      <c r="K2763" s="20" t="str">
        <f t="shared" si="345"/>
        <v/>
      </c>
      <c r="L2763" s="21" t="str">
        <f>IF($S2763="","",IF($G2763&lt;YEAR($F2763),0,$H2763*SUMIFS(Utbytter!$D$6:$D$1005,Utbytter!$A$6:$A$1005,$E2763,Utbytter!$B$6:$B$1005,"&gt;="&amp;$K2763,Utbytter!$B$6:$B$1005,"&lt;="&amp;DATE($G2763,12,31))))</f>
        <v/>
      </c>
      <c r="M2763" s="21" t="str">
        <f t="shared" si="351"/>
        <v/>
      </c>
      <c r="N2763" s="21" t="str">
        <f t="shared" si="346"/>
        <v/>
      </c>
      <c r="O2763" s="21" t="str">
        <f t="shared" si="347"/>
        <v/>
      </c>
      <c r="P2763" s="21" t="str">
        <f t="shared" si="348"/>
        <v/>
      </c>
      <c r="Q2763" s="21" t="str">
        <f t="shared" si="349"/>
        <v/>
      </c>
      <c r="R2763" s="21" t="str">
        <f t="shared" si="350"/>
        <v/>
      </c>
      <c r="S2763" s="7" t="str">
        <f>IF(ROW()-5&lt;=Kontroll!$B$8,1,"")</f>
        <v/>
      </c>
    </row>
    <row r="2764" spans="1:19" x14ac:dyDescent="0.2">
      <c r="A2764" s="7" t="str">
        <f t="shared" si="344"/>
        <v/>
      </c>
      <c r="B2764" s="7" t="str">
        <f>IF($S2764="","",INT(($A2764-1)/Kontroll!$B$6)+1)</f>
        <v/>
      </c>
      <c r="C2764" s="7" t="str">
        <f>IF($S2764="","",MOD($A2764-1,Kontroll!$B$6)+1)</f>
        <v/>
      </c>
      <c r="D2764" s="15" t="str">
        <f>IF($S2764="","",INDEX(Transjer!$A$6:$A$125,$B2764))</f>
        <v/>
      </c>
      <c r="E2764" s="15" t="str">
        <f>IF($S2764="","",INDEX(Transjer!$B$6:$B$125,$B2764))</f>
        <v/>
      </c>
      <c r="F2764" s="16" t="str">
        <f>IF($S2764="","",INDEX(Transjer!$C$6:$C$125,$B2764))</f>
        <v/>
      </c>
      <c r="G2764" s="17" t="str">
        <f>IF($S2764="","",INDEX(Skjermingsrenter!$A$6:$A$35,$C2764))</f>
        <v/>
      </c>
      <c r="H2764" s="18" t="str">
        <f>IF($S2764="","",INDEX(Transjer!$D$6:$D$125,$B2764))</f>
        <v/>
      </c>
      <c r="I2764" s="18" t="str">
        <f>IF($S2764="","",INDEX(Transjer!$E$6:$E$125,$B2764))</f>
        <v/>
      </c>
      <c r="J2764" s="19" t="str">
        <f>IF($S2764="","",INDEX(Skjermingsrenter!$B$6:$B$35,$C2764))</f>
        <v/>
      </c>
      <c r="K2764" s="20" t="str">
        <f t="shared" si="345"/>
        <v/>
      </c>
      <c r="L2764" s="21" t="str">
        <f>IF($S2764="","",IF($G2764&lt;YEAR($F2764),0,$H2764*SUMIFS(Utbytter!$D$6:$D$1005,Utbytter!$A$6:$A$1005,$E2764,Utbytter!$B$6:$B$1005,"&gt;="&amp;$K2764,Utbytter!$B$6:$B$1005,"&lt;="&amp;DATE($G2764,12,31))))</f>
        <v/>
      </c>
      <c r="M2764" s="21" t="str">
        <f t="shared" si="351"/>
        <v/>
      </c>
      <c r="N2764" s="21" t="str">
        <f t="shared" si="346"/>
        <v/>
      </c>
      <c r="O2764" s="21" t="str">
        <f t="shared" si="347"/>
        <v/>
      </c>
      <c r="P2764" s="21" t="str">
        <f t="shared" si="348"/>
        <v/>
      </c>
      <c r="Q2764" s="21" t="str">
        <f t="shared" si="349"/>
        <v/>
      </c>
      <c r="R2764" s="21" t="str">
        <f t="shared" si="350"/>
        <v/>
      </c>
      <c r="S2764" s="7" t="str">
        <f>IF(ROW()-5&lt;=Kontroll!$B$8,1,"")</f>
        <v/>
      </c>
    </row>
    <row r="2765" spans="1:19" x14ac:dyDescent="0.2">
      <c r="A2765" s="7" t="str">
        <f t="shared" si="344"/>
        <v/>
      </c>
      <c r="B2765" s="7" t="str">
        <f>IF($S2765="","",INT(($A2765-1)/Kontroll!$B$6)+1)</f>
        <v/>
      </c>
      <c r="C2765" s="7" t="str">
        <f>IF($S2765="","",MOD($A2765-1,Kontroll!$B$6)+1)</f>
        <v/>
      </c>
      <c r="D2765" s="15" t="str">
        <f>IF($S2765="","",INDEX(Transjer!$A$6:$A$125,$B2765))</f>
        <v/>
      </c>
      <c r="E2765" s="15" t="str">
        <f>IF($S2765="","",INDEX(Transjer!$B$6:$B$125,$B2765))</f>
        <v/>
      </c>
      <c r="F2765" s="16" t="str">
        <f>IF($S2765="","",INDEX(Transjer!$C$6:$C$125,$B2765))</f>
        <v/>
      </c>
      <c r="G2765" s="17" t="str">
        <f>IF($S2765="","",INDEX(Skjermingsrenter!$A$6:$A$35,$C2765))</f>
        <v/>
      </c>
      <c r="H2765" s="18" t="str">
        <f>IF($S2765="","",INDEX(Transjer!$D$6:$D$125,$B2765))</f>
        <v/>
      </c>
      <c r="I2765" s="18" t="str">
        <f>IF($S2765="","",INDEX(Transjer!$E$6:$E$125,$B2765))</f>
        <v/>
      </c>
      <c r="J2765" s="19" t="str">
        <f>IF($S2765="","",INDEX(Skjermingsrenter!$B$6:$B$35,$C2765))</f>
        <v/>
      </c>
      <c r="K2765" s="20" t="str">
        <f t="shared" si="345"/>
        <v/>
      </c>
      <c r="L2765" s="21" t="str">
        <f>IF($S2765="","",IF($G2765&lt;YEAR($F2765),0,$H2765*SUMIFS(Utbytter!$D$6:$D$1005,Utbytter!$A$6:$A$1005,$E2765,Utbytter!$B$6:$B$1005,"&gt;="&amp;$K2765,Utbytter!$B$6:$B$1005,"&lt;="&amp;DATE($G2765,12,31))))</f>
        <v/>
      </c>
      <c r="M2765" s="21" t="str">
        <f t="shared" si="351"/>
        <v/>
      </c>
      <c r="N2765" s="21" t="str">
        <f t="shared" si="346"/>
        <v/>
      </c>
      <c r="O2765" s="21" t="str">
        <f t="shared" si="347"/>
        <v/>
      </c>
      <c r="P2765" s="21" t="str">
        <f t="shared" si="348"/>
        <v/>
      </c>
      <c r="Q2765" s="21" t="str">
        <f t="shared" si="349"/>
        <v/>
      </c>
      <c r="R2765" s="21" t="str">
        <f t="shared" si="350"/>
        <v/>
      </c>
      <c r="S2765" s="7" t="str">
        <f>IF(ROW()-5&lt;=Kontroll!$B$8,1,"")</f>
        <v/>
      </c>
    </row>
    <row r="2766" spans="1:19" x14ac:dyDescent="0.2">
      <c r="A2766" s="7" t="str">
        <f t="shared" si="344"/>
        <v/>
      </c>
      <c r="B2766" s="7" t="str">
        <f>IF($S2766="","",INT(($A2766-1)/Kontroll!$B$6)+1)</f>
        <v/>
      </c>
      <c r="C2766" s="7" t="str">
        <f>IF($S2766="","",MOD($A2766-1,Kontroll!$B$6)+1)</f>
        <v/>
      </c>
      <c r="D2766" s="15" t="str">
        <f>IF($S2766="","",INDEX(Transjer!$A$6:$A$125,$B2766))</f>
        <v/>
      </c>
      <c r="E2766" s="15" t="str">
        <f>IF($S2766="","",INDEX(Transjer!$B$6:$B$125,$B2766))</f>
        <v/>
      </c>
      <c r="F2766" s="16" t="str">
        <f>IF($S2766="","",INDEX(Transjer!$C$6:$C$125,$B2766))</f>
        <v/>
      </c>
      <c r="G2766" s="17" t="str">
        <f>IF($S2766="","",INDEX(Skjermingsrenter!$A$6:$A$35,$C2766))</f>
        <v/>
      </c>
      <c r="H2766" s="18" t="str">
        <f>IF($S2766="","",INDEX(Transjer!$D$6:$D$125,$B2766))</f>
        <v/>
      </c>
      <c r="I2766" s="18" t="str">
        <f>IF($S2766="","",INDEX(Transjer!$E$6:$E$125,$B2766))</f>
        <v/>
      </c>
      <c r="J2766" s="19" t="str">
        <f>IF($S2766="","",INDEX(Skjermingsrenter!$B$6:$B$35,$C2766))</f>
        <v/>
      </c>
      <c r="K2766" s="20" t="str">
        <f t="shared" si="345"/>
        <v/>
      </c>
      <c r="L2766" s="21" t="str">
        <f>IF($S2766="","",IF($G2766&lt;YEAR($F2766),0,$H2766*SUMIFS(Utbytter!$D$6:$D$1005,Utbytter!$A$6:$A$1005,$E2766,Utbytter!$B$6:$B$1005,"&gt;="&amp;$K2766,Utbytter!$B$6:$B$1005,"&lt;="&amp;DATE($G2766,12,31))))</f>
        <v/>
      </c>
      <c r="M2766" s="21" t="str">
        <f t="shared" si="351"/>
        <v/>
      </c>
      <c r="N2766" s="21" t="str">
        <f t="shared" si="346"/>
        <v/>
      </c>
      <c r="O2766" s="21" t="str">
        <f t="shared" si="347"/>
        <v/>
      </c>
      <c r="P2766" s="21" t="str">
        <f t="shared" si="348"/>
        <v/>
      </c>
      <c r="Q2766" s="21" t="str">
        <f t="shared" si="349"/>
        <v/>
      </c>
      <c r="R2766" s="21" t="str">
        <f t="shared" si="350"/>
        <v/>
      </c>
      <c r="S2766" s="7" t="str">
        <f>IF(ROW()-5&lt;=Kontroll!$B$8,1,"")</f>
        <v/>
      </c>
    </row>
    <row r="2767" spans="1:19" x14ac:dyDescent="0.2">
      <c r="A2767" s="7" t="str">
        <f t="shared" si="344"/>
        <v/>
      </c>
      <c r="B2767" s="7" t="str">
        <f>IF($S2767="","",INT(($A2767-1)/Kontroll!$B$6)+1)</f>
        <v/>
      </c>
      <c r="C2767" s="7" t="str">
        <f>IF($S2767="","",MOD($A2767-1,Kontroll!$B$6)+1)</f>
        <v/>
      </c>
      <c r="D2767" s="15" t="str">
        <f>IF($S2767="","",INDEX(Transjer!$A$6:$A$125,$B2767))</f>
        <v/>
      </c>
      <c r="E2767" s="15" t="str">
        <f>IF($S2767="","",INDEX(Transjer!$B$6:$B$125,$B2767))</f>
        <v/>
      </c>
      <c r="F2767" s="16" t="str">
        <f>IF($S2767="","",INDEX(Transjer!$C$6:$C$125,$B2767))</f>
        <v/>
      </c>
      <c r="G2767" s="17" t="str">
        <f>IF($S2767="","",INDEX(Skjermingsrenter!$A$6:$A$35,$C2767))</f>
        <v/>
      </c>
      <c r="H2767" s="18" t="str">
        <f>IF($S2767="","",INDEX(Transjer!$D$6:$D$125,$B2767))</f>
        <v/>
      </c>
      <c r="I2767" s="18" t="str">
        <f>IF($S2767="","",INDEX(Transjer!$E$6:$E$125,$B2767))</f>
        <v/>
      </c>
      <c r="J2767" s="19" t="str">
        <f>IF($S2767="","",INDEX(Skjermingsrenter!$B$6:$B$35,$C2767))</f>
        <v/>
      </c>
      <c r="K2767" s="20" t="str">
        <f t="shared" si="345"/>
        <v/>
      </c>
      <c r="L2767" s="21" t="str">
        <f>IF($S2767="","",IF($G2767&lt;YEAR($F2767),0,$H2767*SUMIFS(Utbytter!$D$6:$D$1005,Utbytter!$A$6:$A$1005,$E2767,Utbytter!$B$6:$B$1005,"&gt;="&amp;$K2767,Utbytter!$B$6:$B$1005,"&lt;="&amp;DATE($G2767,12,31))))</f>
        <v/>
      </c>
      <c r="M2767" s="21" t="str">
        <f t="shared" si="351"/>
        <v/>
      </c>
      <c r="N2767" s="21" t="str">
        <f t="shared" si="346"/>
        <v/>
      </c>
      <c r="O2767" s="21" t="str">
        <f t="shared" si="347"/>
        <v/>
      </c>
      <c r="P2767" s="21" t="str">
        <f t="shared" si="348"/>
        <v/>
      </c>
      <c r="Q2767" s="21" t="str">
        <f t="shared" si="349"/>
        <v/>
      </c>
      <c r="R2767" s="21" t="str">
        <f t="shared" si="350"/>
        <v/>
      </c>
      <c r="S2767" s="7" t="str">
        <f>IF(ROW()-5&lt;=Kontroll!$B$8,1,"")</f>
        <v/>
      </c>
    </row>
    <row r="2768" spans="1:19" x14ac:dyDescent="0.2">
      <c r="A2768" s="7" t="str">
        <f t="shared" si="344"/>
        <v/>
      </c>
      <c r="B2768" s="7" t="str">
        <f>IF($S2768="","",INT(($A2768-1)/Kontroll!$B$6)+1)</f>
        <v/>
      </c>
      <c r="C2768" s="7" t="str">
        <f>IF($S2768="","",MOD($A2768-1,Kontroll!$B$6)+1)</f>
        <v/>
      </c>
      <c r="D2768" s="15" t="str">
        <f>IF($S2768="","",INDEX(Transjer!$A$6:$A$125,$B2768))</f>
        <v/>
      </c>
      <c r="E2768" s="15" t="str">
        <f>IF($S2768="","",INDEX(Transjer!$B$6:$B$125,$B2768))</f>
        <v/>
      </c>
      <c r="F2768" s="16" t="str">
        <f>IF($S2768="","",INDEX(Transjer!$C$6:$C$125,$B2768))</f>
        <v/>
      </c>
      <c r="G2768" s="17" t="str">
        <f>IF($S2768="","",INDEX(Skjermingsrenter!$A$6:$A$35,$C2768))</f>
        <v/>
      </c>
      <c r="H2768" s="18" t="str">
        <f>IF($S2768="","",INDEX(Transjer!$D$6:$D$125,$B2768))</f>
        <v/>
      </c>
      <c r="I2768" s="18" t="str">
        <f>IF($S2768="","",INDEX(Transjer!$E$6:$E$125,$B2768))</f>
        <v/>
      </c>
      <c r="J2768" s="19" t="str">
        <f>IF($S2768="","",INDEX(Skjermingsrenter!$B$6:$B$35,$C2768))</f>
        <v/>
      </c>
      <c r="K2768" s="20" t="str">
        <f t="shared" si="345"/>
        <v/>
      </c>
      <c r="L2768" s="21" t="str">
        <f>IF($S2768="","",IF($G2768&lt;YEAR($F2768),0,$H2768*SUMIFS(Utbytter!$D$6:$D$1005,Utbytter!$A$6:$A$1005,$E2768,Utbytter!$B$6:$B$1005,"&gt;="&amp;$K2768,Utbytter!$B$6:$B$1005,"&lt;="&amp;DATE($G2768,12,31))))</f>
        <v/>
      </c>
      <c r="M2768" s="21" t="str">
        <f t="shared" si="351"/>
        <v/>
      </c>
      <c r="N2768" s="21" t="str">
        <f t="shared" si="346"/>
        <v/>
      </c>
      <c r="O2768" s="21" t="str">
        <f t="shared" si="347"/>
        <v/>
      </c>
      <c r="P2768" s="21" t="str">
        <f t="shared" si="348"/>
        <v/>
      </c>
      <c r="Q2768" s="21" t="str">
        <f t="shared" si="349"/>
        <v/>
      </c>
      <c r="R2768" s="21" t="str">
        <f t="shared" si="350"/>
        <v/>
      </c>
      <c r="S2768" s="7" t="str">
        <f>IF(ROW()-5&lt;=Kontroll!$B$8,1,"")</f>
        <v/>
      </c>
    </row>
    <row r="2769" spans="1:19" x14ac:dyDescent="0.2">
      <c r="A2769" s="7" t="str">
        <f t="shared" si="344"/>
        <v/>
      </c>
      <c r="B2769" s="7" t="str">
        <f>IF($S2769="","",INT(($A2769-1)/Kontroll!$B$6)+1)</f>
        <v/>
      </c>
      <c r="C2769" s="7" t="str">
        <f>IF($S2769="","",MOD($A2769-1,Kontroll!$B$6)+1)</f>
        <v/>
      </c>
      <c r="D2769" s="15" t="str">
        <f>IF($S2769="","",INDEX(Transjer!$A$6:$A$125,$B2769))</f>
        <v/>
      </c>
      <c r="E2769" s="15" t="str">
        <f>IF($S2769="","",INDEX(Transjer!$B$6:$B$125,$B2769))</f>
        <v/>
      </c>
      <c r="F2769" s="16" t="str">
        <f>IF($S2769="","",INDEX(Transjer!$C$6:$C$125,$B2769))</f>
        <v/>
      </c>
      <c r="G2769" s="17" t="str">
        <f>IF($S2769="","",INDEX(Skjermingsrenter!$A$6:$A$35,$C2769))</f>
        <v/>
      </c>
      <c r="H2769" s="18" t="str">
        <f>IF($S2769="","",INDEX(Transjer!$D$6:$D$125,$B2769))</f>
        <v/>
      </c>
      <c r="I2769" s="18" t="str">
        <f>IF($S2769="","",INDEX(Transjer!$E$6:$E$125,$B2769))</f>
        <v/>
      </c>
      <c r="J2769" s="19" t="str">
        <f>IF($S2769="","",INDEX(Skjermingsrenter!$B$6:$B$35,$C2769))</f>
        <v/>
      </c>
      <c r="K2769" s="20" t="str">
        <f t="shared" si="345"/>
        <v/>
      </c>
      <c r="L2769" s="21" t="str">
        <f>IF($S2769="","",IF($G2769&lt;YEAR($F2769),0,$H2769*SUMIFS(Utbytter!$D$6:$D$1005,Utbytter!$A$6:$A$1005,$E2769,Utbytter!$B$6:$B$1005,"&gt;="&amp;$K2769,Utbytter!$B$6:$B$1005,"&lt;="&amp;DATE($G2769,12,31))))</f>
        <v/>
      </c>
      <c r="M2769" s="21" t="str">
        <f t="shared" si="351"/>
        <v/>
      </c>
      <c r="N2769" s="21" t="str">
        <f t="shared" si="346"/>
        <v/>
      </c>
      <c r="O2769" s="21" t="str">
        <f t="shared" si="347"/>
        <v/>
      </c>
      <c r="P2769" s="21" t="str">
        <f t="shared" si="348"/>
        <v/>
      </c>
      <c r="Q2769" s="21" t="str">
        <f t="shared" si="349"/>
        <v/>
      </c>
      <c r="R2769" s="21" t="str">
        <f t="shared" si="350"/>
        <v/>
      </c>
      <c r="S2769" s="7" t="str">
        <f>IF(ROW()-5&lt;=Kontroll!$B$8,1,"")</f>
        <v/>
      </c>
    </row>
    <row r="2770" spans="1:19" x14ac:dyDescent="0.2">
      <c r="A2770" s="7" t="str">
        <f t="shared" si="344"/>
        <v/>
      </c>
      <c r="B2770" s="7" t="str">
        <f>IF($S2770="","",INT(($A2770-1)/Kontroll!$B$6)+1)</f>
        <v/>
      </c>
      <c r="C2770" s="7" t="str">
        <f>IF($S2770="","",MOD($A2770-1,Kontroll!$B$6)+1)</f>
        <v/>
      </c>
      <c r="D2770" s="15" t="str">
        <f>IF($S2770="","",INDEX(Transjer!$A$6:$A$125,$B2770))</f>
        <v/>
      </c>
      <c r="E2770" s="15" t="str">
        <f>IF($S2770="","",INDEX(Transjer!$B$6:$B$125,$B2770))</f>
        <v/>
      </c>
      <c r="F2770" s="16" t="str">
        <f>IF($S2770="","",INDEX(Transjer!$C$6:$C$125,$B2770))</f>
        <v/>
      </c>
      <c r="G2770" s="17" t="str">
        <f>IF($S2770="","",INDEX(Skjermingsrenter!$A$6:$A$35,$C2770))</f>
        <v/>
      </c>
      <c r="H2770" s="18" t="str">
        <f>IF($S2770="","",INDEX(Transjer!$D$6:$D$125,$B2770))</f>
        <v/>
      </c>
      <c r="I2770" s="18" t="str">
        <f>IF($S2770="","",INDEX(Transjer!$E$6:$E$125,$B2770))</f>
        <v/>
      </c>
      <c r="J2770" s="19" t="str">
        <f>IF($S2770="","",INDEX(Skjermingsrenter!$B$6:$B$35,$C2770))</f>
        <v/>
      </c>
      <c r="K2770" s="20" t="str">
        <f t="shared" si="345"/>
        <v/>
      </c>
      <c r="L2770" s="21" t="str">
        <f>IF($S2770="","",IF($G2770&lt;YEAR($F2770),0,$H2770*SUMIFS(Utbytter!$D$6:$D$1005,Utbytter!$A$6:$A$1005,$E2770,Utbytter!$B$6:$B$1005,"&gt;="&amp;$K2770,Utbytter!$B$6:$B$1005,"&lt;="&amp;DATE($G2770,12,31))))</f>
        <v/>
      </c>
      <c r="M2770" s="21" t="str">
        <f t="shared" si="351"/>
        <v/>
      </c>
      <c r="N2770" s="21" t="str">
        <f t="shared" si="346"/>
        <v/>
      </c>
      <c r="O2770" s="21" t="str">
        <f t="shared" si="347"/>
        <v/>
      </c>
      <c r="P2770" s="21" t="str">
        <f t="shared" si="348"/>
        <v/>
      </c>
      <c r="Q2770" s="21" t="str">
        <f t="shared" si="349"/>
        <v/>
      </c>
      <c r="R2770" s="21" t="str">
        <f t="shared" si="350"/>
        <v/>
      </c>
      <c r="S2770" s="7" t="str">
        <f>IF(ROW()-5&lt;=Kontroll!$B$8,1,"")</f>
        <v/>
      </c>
    </row>
    <row r="2771" spans="1:19" x14ac:dyDescent="0.2">
      <c r="A2771" s="7" t="str">
        <f t="shared" si="344"/>
        <v/>
      </c>
      <c r="B2771" s="7" t="str">
        <f>IF($S2771="","",INT(($A2771-1)/Kontroll!$B$6)+1)</f>
        <v/>
      </c>
      <c r="C2771" s="7" t="str">
        <f>IF($S2771="","",MOD($A2771-1,Kontroll!$B$6)+1)</f>
        <v/>
      </c>
      <c r="D2771" s="15" t="str">
        <f>IF($S2771="","",INDEX(Transjer!$A$6:$A$125,$B2771))</f>
        <v/>
      </c>
      <c r="E2771" s="15" t="str">
        <f>IF($S2771="","",INDEX(Transjer!$B$6:$B$125,$B2771))</f>
        <v/>
      </c>
      <c r="F2771" s="16" t="str">
        <f>IF($S2771="","",INDEX(Transjer!$C$6:$C$125,$B2771))</f>
        <v/>
      </c>
      <c r="G2771" s="17" t="str">
        <f>IF($S2771="","",INDEX(Skjermingsrenter!$A$6:$A$35,$C2771))</f>
        <v/>
      </c>
      <c r="H2771" s="18" t="str">
        <f>IF($S2771="","",INDEX(Transjer!$D$6:$D$125,$B2771))</f>
        <v/>
      </c>
      <c r="I2771" s="18" t="str">
        <f>IF($S2771="","",INDEX(Transjer!$E$6:$E$125,$B2771))</f>
        <v/>
      </c>
      <c r="J2771" s="19" t="str">
        <f>IF($S2771="","",INDEX(Skjermingsrenter!$B$6:$B$35,$C2771))</f>
        <v/>
      </c>
      <c r="K2771" s="20" t="str">
        <f t="shared" si="345"/>
        <v/>
      </c>
      <c r="L2771" s="21" t="str">
        <f>IF($S2771="","",IF($G2771&lt;YEAR($F2771),0,$H2771*SUMIFS(Utbytter!$D$6:$D$1005,Utbytter!$A$6:$A$1005,$E2771,Utbytter!$B$6:$B$1005,"&gt;="&amp;$K2771,Utbytter!$B$6:$B$1005,"&lt;="&amp;DATE($G2771,12,31))))</f>
        <v/>
      </c>
      <c r="M2771" s="21" t="str">
        <f t="shared" si="351"/>
        <v/>
      </c>
      <c r="N2771" s="21" t="str">
        <f t="shared" si="346"/>
        <v/>
      </c>
      <c r="O2771" s="21" t="str">
        <f t="shared" si="347"/>
        <v/>
      </c>
      <c r="P2771" s="21" t="str">
        <f t="shared" si="348"/>
        <v/>
      </c>
      <c r="Q2771" s="21" t="str">
        <f t="shared" si="349"/>
        <v/>
      </c>
      <c r="R2771" s="21" t="str">
        <f t="shared" si="350"/>
        <v/>
      </c>
      <c r="S2771" s="7" t="str">
        <f>IF(ROW()-5&lt;=Kontroll!$B$8,1,"")</f>
        <v/>
      </c>
    </row>
    <row r="2772" spans="1:19" x14ac:dyDescent="0.2">
      <c r="A2772" s="7" t="str">
        <f t="shared" si="344"/>
        <v/>
      </c>
      <c r="B2772" s="7" t="str">
        <f>IF($S2772="","",INT(($A2772-1)/Kontroll!$B$6)+1)</f>
        <v/>
      </c>
      <c r="C2772" s="7" t="str">
        <f>IF($S2772="","",MOD($A2772-1,Kontroll!$B$6)+1)</f>
        <v/>
      </c>
      <c r="D2772" s="15" t="str">
        <f>IF($S2772="","",INDEX(Transjer!$A$6:$A$125,$B2772))</f>
        <v/>
      </c>
      <c r="E2772" s="15" t="str">
        <f>IF($S2772="","",INDEX(Transjer!$B$6:$B$125,$B2772))</f>
        <v/>
      </c>
      <c r="F2772" s="16" t="str">
        <f>IF($S2772="","",INDEX(Transjer!$C$6:$C$125,$B2772))</f>
        <v/>
      </c>
      <c r="G2772" s="17" t="str">
        <f>IF($S2772="","",INDEX(Skjermingsrenter!$A$6:$A$35,$C2772))</f>
        <v/>
      </c>
      <c r="H2772" s="18" t="str">
        <f>IF($S2772="","",INDEX(Transjer!$D$6:$D$125,$B2772))</f>
        <v/>
      </c>
      <c r="I2772" s="18" t="str">
        <f>IF($S2772="","",INDEX(Transjer!$E$6:$E$125,$B2772))</f>
        <v/>
      </c>
      <c r="J2772" s="19" t="str">
        <f>IF($S2772="","",INDEX(Skjermingsrenter!$B$6:$B$35,$C2772))</f>
        <v/>
      </c>
      <c r="K2772" s="20" t="str">
        <f t="shared" si="345"/>
        <v/>
      </c>
      <c r="L2772" s="21" t="str">
        <f>IF($S2772="","",IF($G2772&lt;YEAR($F2772),0,$H2772*SUMIFS(Utbytter!$D$6:$D$1005,Utbytter!$A$6:$A$1005,$E2772,Utbytter!$B$6:$B$1005,"&gt;="&amp;$K2772,Utbytter!$B$6:$B$1005,"&lt;="&amp;DATE($G2772,12,31))))</f>
        <v/>
      </c>
      <c r="M2772" s="21" t="str">
        <f t="shared" si="351"/>
        <v/>
      </c>
      <c r="N2772" s="21" t="str">
        <f t="shared" si="346"/>
        <v/>
      </c>
      <c r="O2772" s="21" t="str">
        <f t="shared" si="347"/>
        <v/>
      </c>
      <c r="P2772" s="21" t="str">
        <f t="shared" si="348"/>
        <v/>
      </c>
      <c r="Q2772" s="21" t="str">
        <f t="shared" si="349"/>
        <v/>
      </c>
      <c r="R2772" s="21" t="str">
        <f t="shared" si="350"/>
        <v/>
      </c>
      <c r="S2772" s="7" t="str">
        <f>IF(ROW()-5&lt;=Kontroll!$B$8,1,"")</f>
        <v/>
      </c>
    </row>
    <row r="2773" spans="1:19" x14ac:dyDescent="0.2">
      <c r="A2773" s="7" t="str">
        <f t="shared" si="344"/>
        <v/>
      </c>
      <c r="B2773" s="7" t="str">
        <f>IF($S2773="","",INT(($A2773-1)/Kontroll!$B$6)+1)</f>
        <v/>
      </c>
      <c r="C2773" s="7" t="str">
        <f>IF($S2773="","",MOD($A2773-1,Kontroll!$B$6)+1)</f>
        <v/>
      </c>
      <c r="D2773" s="15" t="str">
        <f>IF($S2773="","",INDEX(Transjer!$A$6:$A$125,$B2773))</f>
        <v/>
      </c>
      <c r="E2773" s="15" t="str">
        <f>IF($S2773="","",INDEX(Transjer!$B$6:$B$125,$B2773))</f>
        <v/>
      </c>
      <c r="F2773" s="16" t="str">
        <f>IF($S2773="","",INDEX(Transjer!$C$6:$C$125,$B2773))</f>
        <v/>
      </c>
      <c r="G2773" s="17" t="str">
        <f>IF($S2773="","",INDEX(Skjermingsrenter!$A$6:$A$35,$C2773))</f>
        <v/>
      </c>
      <c r="H2773" s="18" t="str">
        <f>IF($S2773="","",INDEX(Transjer!$D$6:$D$125,$B2773))</f>
        <v/>
      </c>
      <c r="I2773" s="18" t="str">
        <f>IF($S2773="","",INDEX(Transjer!$E$6:$E$125,$B2773))</f>
        <v/>
      </c>
      <c r="J2773" s="19" t="str">
        <f>IF($S2773="","",INDEX(Skjermingsrenter!$B$6:$B$35,$C2773))</f>
        <v/>
      </c>
      <c r="K2773" s="20" t="str">
        <f t="shared" si="345"/>
        <v/>
      </c>
      <c r="L2773" s="21" t="str">
        <f>IF($S2773="","",IF($G2773&lt;YEAR($F2773),0,$H2773*SUMIFS(Utbytter!$D$6:$D$1005,Utbytter!$A$6:$A$1005,$E2773,Utbytter!$B$6:$B$1005,"&gt;="&amp;$K2773,Utbytter!$B$6:$B$1005,"&lt;="&amp;DATE($G2773,12,31))))</f>
        <v/>
      </c>
      <c r="M2773" s="21" t="str">
        <f t="shared" si="351"/>
        <v/>
      </c>
      <c r="N2773" s="21" t="str">
        <f t="shared" si="346"/>
        <v/>
      </c>
      <c r="O2773" s="21" t="str">
        <f t="shared" si="347"/>
        <v/>
      </c>
      <c r="P2773" s="21" t="str">
        <f t="shared" si="348"/>
        <v/>
      </c>
      <c r="Q2773" s="21" t="str">
        <f t="shared" si="349"/>
        <v/>
      </c>
      <c r="R2773" s="21" t="str">
        <f t="shared" si="350"/>
        <v/>
      </c>
      <c r="S2773" s="7" t="str">
        <f>IF(ROW()-5&lt;=Kontroll!$B$8,1,"")</f>
        <v/>
      </c>
    </row>
    <row r="2774" spans="1:19" x14ac:dyDescent="0.2">
      <c r="A2774" s="7" t="str">
        <f t="shared" si="344"/>
        <v/>
      </c>
      <c r="B2774" s="7" t="str">
        <f>IF($S2774="","",INT(($A2774-1)/Kontroll!$B$6)+1)</f>
        <v/>
      </c>
      <c r="C2774" s="7" t="str">
        <f>IF($S2774="","",MOD($A2774-1,Kontroll!$B$6)+1)</f>
        <v/>
      </c>
      <c r="D2774" s="15" t="str">
        <f>IF($S2774="","",INDEX(Transjer!$A$6:$A$125,$B2774))</f>
        <v/>
      </c>
      <c r="E2774" s="15" t="str">
        <f>IF($S2774="","",INDEX(Transjer!$B$6:$B$125,$B2774))</f>
        <v/>
      </c>
      <c r="F2774" s="16" t="str">
        <f>IF($S2774="","",INDEX(Transjer!$C$6:$C$125,$B2774))</f>
        <v/>
      </c>
      <c r="G2774" s="17" t="str">
        <f>IF($S2774="","",INDEX(Skjermingsrenter!$A$6:$A$35,$C2774))</f>
        <v/>
      </c>
      <c r="H2774" s="18" t="str">
        <f>IF($S2774="","",INDEX(Transjer!$D$6:$D$125,$B2774))</f>
        <v/>
      </c>
      <c r="I2774" s="18" t="str">
        <f>IF($S2774="","",INDEX(Transjer!$E$6:$E$125,$B2774))</f>
        <v/>
      </c>
      <c r="J2774" s="19" t="str">
        <f>IF($S2774="","",INDEX(Skjermingsrenter!$B$6:$B$35,$C2774))</f>
        <v/>
      </c>
      <c r="K2774" s="20" t="str">
        <f t="shared" si="345"/>
        <v/>
      </c>
      <c r="L2774" s="21" t="str">
        <f>IF($S2774="","",IF($G2774&lt;YEAR($F2774),0,$H2774*SUMIFS(Utbytter!$D$6:$D$1005,Utbytter!$A$6:$A$1005,$E2774,Utbytter!$B$6:$B$1005,"&gt;="&amp;$K2774,Utbytter!$B$6:$B$1005,"&lt;="&amp;DATE($G2774,12,31))))</f>
        <v/>
      </c>
      <c r="M2774" s="21" t="str">
        <f t="shared" si="351"/>
        <v/>
      </c>
      <c r="N2774" s="21" t="str">
        <f t="shared" si="346"/>
        <v/>
      </c>
      <c r="O2774" s="21" t="str">
        <f t="shared" si="347"/>
        <v/>
      </c>
      <c r="P2774" s="21" t="str">
        <f t="shared" si="348"/>
        <v/>
      </c>
      <c r="Q2774" s="21" t="str">
        <f t="shared" si="349"/>
        <v/>
      </c>
      <c r="R2774" s="21" t="str">
        <f t="shared" si="350"/>
        <v/>
      </c>
      <c r="S2774" s="7" t="str">
        <f>IF(ROW()-5&lt;=Kontroll!$B$8,1,"")</f>
        <v/>
      </c>
    </row>
    <row r="2775" spans="1:19" x14ac:dyDescent="0.2">
      <c r="A2775" s="7" t="str">
        <f t="shared" si="344"/>
        <v/>
      </c>
      <c r="B2775" s="7" t="str">
        <f>IF($S2775="","",INT(($A2775-1)/Kontroll!$B$6)+1)</f>
        <v/>
      </c>
      <c r="C2775" s="7" t="str">
        <f>IF($S2775="","",MOD($A2775-1,Kontroll!$B$6)+1)</f>
        <v/>
      </c>
      <c r="D2775" s="15" t="str">
        <f>IF($S2775="","",INDEX(Transjer!$A$6:$A$125,$B2775))</f>
        <v/>
      </c>
      <c r="E2775" s="15" t="str">
        <f>IF($S2775="","",INDEX(Transjer!$B$6:$B$125,$B2775))</f>
        <v/>
      </c>
      <c r="F2775" s="16" t="str">
        <f>IF($S2775="","",INDEX(Transjer!$C$6:$C$125,$B2775))</f>
        <v/>
      </c>
      <c r="G2775" s="17" t="str">
        <f>IF($S2775="","",INDEX(Skjermingsrenter!$A$6:$A$35,$C2775))</f>
        <v/>
      </c>
      <c r="H2775" s="18" t="str">
        <f>IF($S2775="","",INDEX(Transjer!$D$6:$D$125,$B2775))</f>
        <v/>
      </c>
      <c r="I2775" s="18" t="str">
        <f>IF($S2775="","",INDEX(Transjer!$E$6:$E$125,$B2775))</f>
        <v/>
      </c>
      <c r="J2775" s="19" t="str">
        <f>IF($S2775="","",INDEX(Skjermingsrenter!$B$6:$B$35,$C2775))</f>
        <v/>
      </c>
      <c r="K2775" s="20" t="str">
        <f t="shared" si="345"/>
        <v/>
      </c>
      <c r="L2775" s="21" t="str">
        <f>IF($S2775="","",IF($G2775&lt;YEAR($F2775),0,$H2775*SUMIFS(Utbytter!$D$6:$D$1005,Utbytter!$A$6:$A$1005,$E2775,Utbytter!$B$6:$B$1005,"&gt;="&amp;$K2775,Utbytter!$B$6:$B$1005,"&lt;="&amp;DATE($G2775,12,31))))</f>
        <v/>
      </c>
      <c r="M2775" s="21" t="str">
        <f t="shared" si="351"/>
        <v/>
      </c>
      <c r="N2775" s="21" t="str">
        <f t="shared" si="346"/>
        <v/>
      </c>
      <c r="O2775" s="21" t="str">
        <f t="shared" si="347"/>
        <v/>
      </c>
      <c r="P2775" s="21" t="str">
        <f t="shared" si="348"/>
        <v/>
      </c>
      <c r="Q2775" s="21" t="str">
        <f t="shared" si="349"/>
        <v/>
      </c>
      <c r="R2775" s="21" t="str">
        <f t="shared" si="350"/>
        <v/>
      </c>
      <c r="S2775" s="7" t="str">
        <f>IF(ROW()-5&lt;=Kontroll!$B$8,1,"")</f>
        <v/>
      </c>
    </row>
    <row r="2776" spans="1:19" x14ac:dyDescent="0.2">
      <c r="A2776" s="7" t="str">
        <f t="shared" si="344"/>
        <v/>
      </c>
      <c r="B2776" s="7" t="str">
        <f>IF($S2776="","",INT(($A2776-1)/Kontroll!$B$6)+1)</f>
        <v/>
      </c>
      <c r="C2776" s="7" t="str">
        <f>IF($S2776="","",MOD($A2776-1,Kontroll!$B$6)+1)</f>
        <v/>
      </c>
      <c r="D2776" s="15" t="str">
        <f>IF($S2776="","",INDEX(Transjer!$A$6:$A$125,$B2776))</f>
        <v/>
      </c>
      <c r="E2776" s="15" t="str">
        <f>IF($S2776="","",INDEX(Transjer!$B$6:$B$125,$B2776))</f>
        <v/>
      </c>
      <c r="F2776" s="16" t="str">
        <f>IF($S2776="","",INDEX(Transjer!$C$6:$C$125,$B2776))</f>
        <v/>
      </c>
      <c r="G2776" s="17" t="str">
        <f>IF($S2776="","",INDEX(Skjermingsrenter!$A$6:$A$35,$C2776))</f>
        <v/>
      </c>
      <c r="H2776" s="18" t="str">
        <f>IF($S2776="","",INDEX(Transjer!$D$6:$D$125,$B2776))</f>
        <v/>
      </c>
      <c r="I2776" s="18" t="str">
        <f>IF($S2776="","",INDEX(Transjer!$E$6:$E$125,$B2776))</f>
        <v/>
      </c>
      <c r="J2776" s="19" t="str">
        <f>IF($S2776="","",INDEX(Skjermingsrenter!$B$6:$B$35,$C2776))</f>
        <v/>
      </c>
      <c r="K2776" s="20" t="str">
        <f t="shared" si="345"/>
        <v/>
      </c>
      <c r="L2776" s="21" t="str">
        <f>IF($S2776="","",IF($G2776&lt;YEAR($F2776),0,$H2776*SUMIFS(Utbytter!$D$6:$D$1005,Utbytter!$A$6:$A$1005,$E2776,Utbytter!$B$6:$B$1005,"&gt;="&amp;$K2776,Utbytter!$B$6:$B$1005,"&lt;="&amp;DATE($G2776,12,31))))</f>
        <v/>
      </c>
      <c r="M2776" s="21" t="str">
        <f t="shared" si="351"/>
        <v/>
      </c>
      <c r="N2776" s="21" t="str">
        <f t="shared" si="346"/>
        <v/>
      </c>
      <c r="O2776" s="21" t="str">
        <f t="shared" si="347"/>
        <v/>
      </c>
      <c r="P2776" s="21" t="str">
        <f t="shared" si="348"/>
        <v/>
      </c>
      <c r="Q2776" s="21" t="str">
        <f t="shared" si="349"/>
        <v/>
      </c>
      <c r="R2776" s="21" t="str">
        <f t="shared" si="350"/>
        <v/>
      </c>
      <c r="S2776" s="7" t="str">
        <f>IF(ROW()-5&lt;=Kontroll!$B$8,1,"")</f>
        <v/>
      </c>
    </row>
    <row r="2777" spans="1:19" x14ac:dyDescent="0.2">
      <c r="A2777" s="7" t="str">
        <f t="shared" si="344"/>
        <v/>
      </c>
      <c r="B2777" s="7" t="str">
        <f>IF($S2777="","",INT(($A2777-1)/Kontroll!$B$6)+1)</f>
        <v/>
      </c>
      <c r="C2777" s="7" t="str">
        <f>IF($S2777="","",MOD($A2777-1,Kontroll!$B$6)+1)</f>
        <v/>
      </c>
      <c r="D2777" s="15" t="str">
        <f>IF($S2777="","",INDEX(Transjer!$A$6:$A$125,$B2777))</f>
        <v/>
      </c>
      <c r="E2777" s="15" t="str">
        <f>IF($S2777="","",INDEX(Transjer!$B$6:$B$125,$B2777))</f>
        <v/>
      </c>
      <c r="F2777" s="16" t="str">
        <f>IF($S2777="","",INDEX(Transjer!$C$6:$C$125,$B2777))</f>
        <v/>
      </c>
      <c r="G2777" s="17" t="str">
        <f>IF($S2777="","",INDEX(Skjermingsrenter!$A$6:$A$35,$C2777))</f>
        <v/>
      </c>
      <c r="H2777" s="18" t="str">
        <f>IF($S2777="","",INDEX(Transjer!$D$6:$D$125,$B2777))</f>
        <v/>
      </c>
      <c r="I2777" s="18" t="str">
        <f>IF($S2777="","",INDEX(Transjer!$E$6:$E$125,$B2777))</f>
        <v/>
      </c>
      <c r="J2777" s="19" t="str">
        <f>IF($S2777="","",INDEX(Skjermingsrenter!$B$6:$B$35,$C2777))</f>
        <v/>
      </c>
      <c r="K2777" s="20" t="str">
        <f t="shared" si="345"/>
        <v/>
      </c>
      <c r="L2777" s="21" t="str">
        <f>IF($S2777="","",IF($G2777&lt;YEAR($F2777),0,$H2777*SUMIFS(Utbytter!$D$6:$D$1005,Utbytter!$A$6:$A$1005,$E2777,Utbytter!$B$6:$B$1005,"&gt;="&amp;$K2777,Utbytter!$B$6:$B$1005,"&lt;="&amp;DATE($G2777,12,31))))</f>
        <v/>
      </c>
      <c r="M2777" s="21" t="str">
        <f t="shared" si="351"/>
        <v/>
      </c>
      <c r="N2777" s="21" t="str">
        <f t="shared" si="346"/>
        <v/>
      </c>
      <c r="O2777" s="21" t="str">
        <f t="shared" si="347"/>
        <v/>
      </c>
      <c r="P2777" s="21" t="str">
        <f t="shared" si="348"/>
        <v/>
      </c>
      <c r="Q2777" s="21" t="str">
        <f t="shared" si="349"/>
        <v/>
      </c>
      <c r="R2777" s="21" t="str">
        <f t="shared" si="350"/>
        <v/>
      </c>
      <c r="S2777" s="7" t="str">
        <f>IF(ROW()-5&lt;=Kontroll!$B$8,1,"")</f>
        <v/>
      </c>
    </row>
    <row r="2778" spans="1:19" x14ac:dyDescent="0.2">
      <c r="A2778" s="7" t="str">
        <f t="shared" si="344"/>
        <v/>
      </c>
      <c r="B2778" s="7" t="str">
        <f>IF($S2778="","",INT(($A2778-1)/Kontroll!$B$6)+1)</f>
        <v/>
      </c>
      <c r="C2778" s="7" t="str">
        <f>IF($S2778="","",MOD($A2778-1,Kontroll!$B$6)+1)</f>
        <v/>
      </c>
      <c r="D2778" s="15" t="str">
        <f>IF($S2778="","",INDEX(Transjer!$A$6:$A$125,$B2778))</f>
        <v/>
      </c>
      <c r="E2778" s="15" t="str">
        <f>IF($S2778="","",INDEX(Transjer!$B$6:$B$125,$B2778))</f>
        <v/>
      </c>
      <c r="F2778" s="16" t="str">
        <f>IF($S2778="","",INDEX(Transjer!$C$6:$C$125,$B2778))</f>
        <v/>
      </c>
      <c r="G2778" s="17" t="str">
        <f>IF($S2778="","",INDEX(Skjermingsrenter!$A$6:$A$35,$C2778))</f>
        <v/>
      </c>
      <c r="H2778" s="18" t="str">
        <f>IF($S2778="","",INDEX(Transjer!$D$6:$D$125,$B2778))</f>
        <v/>
      </c>
      <c r="I2778" s="18" t="str">
        <f>IF($S2778="","",INDEX(Transjer!$E$6:$E$125,$B2778))</f>
        <v/>
      </c>
      <c r="J2778" s="19" t="str">
        <f>IF($S2778="","",INDEX(Skjermingsrenter!$B$6:$B$35,$C2778))</f>
        <v/>
      </c>
      <c r="K2778" s="20" t="str">
        <f t="shared" si="345"/>
        <v/>
      </c>
      <c r="L2778" s="21" t="str">
        <f>IF($S2778="","",IF($G2778&lt;YEAR($F2778),0,$H2778*SUMIFS(Utbytter!$D$6:$D$1005,Utbytter!$A$6:$A$1005,$E2778,Utbytter!$B$6:$B$1005,"&gt;="&amp;$K2778,Utbytter!$B$6:$B$1005,"&lt;="&amp;DATE($G2778,12,31))))</f>
        <v/>
      </c>
      <c r="M2778" s="21" t="str">
        <f t="shared" si="351"/>
        <v/>
      </c>
      <c r="N2778" s="21" t="str">
        <f t="shared" si="346"/>
        <v/>
      </c>
      <c r="O2778" s="21" t="str">
        <f t="shared" si="347"/>
        <v/>
      </c>
      <c r="P2778" s="21" t="str">
        <f t="shared" si="348"/>
        <v/>
      </c>
      <c r="Q2778" s="21" t="str">
        <f t="shared" si="349"/>
        <v/>
      </c>
      <c r="R2778" s="21" t="str">
        <f t="shared" si="350"/>
        <v/>
      </c>
      <c r="S2778" s="7" t="str">
        <f>IF(ROW()-5&lt;=Kontroll!$B$8,1,"")</f>
        <v/>
      </c>
    </row>
    <row r="2779" spans="1:19" x14ac:dyDescent="0.2">
      <c r="A2779" s="7" t="str">
        <f t="shared" si="344"/>
        <v/>
      </c>
      <c r="B2779" s="7" t="str">
        <f>IF($S2779="","",INT(($A2779-1)/Kontroll!$B$6)+1)</f>
        <v/>
      </c>
      <c r="C2779" s="7" t="str">
        <f>IF($S2779="","",MOD($A2779-1,Kontroll!$B$6)+1)</f>
        <v/>
      </c>
      <c r="D2779" s="15" t="str">
        <f>IF($S2779="","",INDEX(Transjer!$A$6:$A$125,$B2779))</f>
        <v/>
      </c>
      <c r="E2779" s="15" t="str">
        <f>IF($S2779="","",INDEX(Transjer!$B$6:$B$125,$B2779))</f>
        <v/>
      </c>
      <c r="F2779" s="16" t="str">
        <f>IF($S2779="","",INDEX(Transjer!$C$6:$C$125,$B2779))</f>
        <v/>
      </c>
      <c r="G2779" s="17" t="str">
        <f>IF($S2779="","",INDEX(Skjermingsrenter!$A$6:$A$35,$C2779))</f>
        <v/>
      </c>
      <c r="H2779" s="18" t="str">
        <f>IF($S2779="","",INDEX(Transjer!$D$6:$D$125,$B2779))</f>
        <v/>
      </c>
      <c r="I2779" s="18" t="str">
        <f>IF($S2779="","",INDEX(Transjer!$E$6:$E$125,$B2779))</f>
        <v/>
      </c>
      <c r="J2779" s="19" t="str">
        <f>IF($S2779="","",INDEX(Skjermingsrenter!$B$6:$B$35,$C2779))</f>
        <v/>
      </c>
      <c r="K2779" s="20" t="str">
        <f t="shared" si="345"/>
        <v/>
      </c>
      <c r="L2779" s="21" t="str">
        <f>IF($S2779="","",IF($G2779&lt;YEAR($F2779),0,$H2779*SUMIFS(Utbytter!$D$6:$D$1005,Utbytter!$A$6:$A$1005,$E2779,Utbytter!$B$6:$B$1005,"&gt;="&amp;$K2779,Utbytter!$B$6:$B$1005,"&lt;="&amp;DATE($G2779,12,31))))</f>
        <v/>
      </c>
      <c r="M2779" s="21" t="str">
        <f t="shared" si="351"/>
        <v/>
      </c>
      <c r="N2779" s="21" t="str">
        <f t="shared" si="346"/>
        <v/>
      </c>
      <c r="O2779" s="21" t="str">
        <f t="shared" si="347"/>
        <v/>
      </c>
      <c r="P2779" s="21" t="str">
        <f t="shared" si="348"/>
        <v/>
      </c>
      <c r="Q2779" s="21" t="str">
        <f t="shared" si="349"/>
        <v/>
      </c>
      <c r="R2779" s="21" t="str">
        <f t="shared" si="350"/>
        <v/>
      </c>
      <c r="S2779" s="7" t="str">
        <f>IF(ROW()-5&lt;=Kontroll!$B$8,1,"")</f>
        <v/>
      </c>
    </row>
    <row r="2780" spans="1:19" x14ac:dyDescent="0.2">
      <c r="A2780" s="7" t="str">
        <f t="shared" si="344"/>
        <v/>
      </c>
      <c r="B2780" s="7" t="str">
        <f>IF($S2780="","",INT(($A2780-1)/Kontroll!$B$6)+1)</f>
        <v/>
      </c>
      <c r="C2780" s="7" t="str">
        <f>IF($S2780="","",MOD($A2780-1,Kontroll!$B$6)+1)</f>
        <v/>
      </c>
      <c r="D2780" s="15" t="str">
        <f>IF($S2780="","",INDEX(Transjer!$A$6:$A$125,$B2780))</f>
        <v/>
      </c>
      <c r="E2780" s="15" t="str">
        <f>IF($S2780="","",INDEX(Transjer!$B$6:$B$125,$B2780))</f>
        <v/>
      </c>
      <c r="F2780" s="16" t="str">
        <f>IF($S2780="","",INDEX(Transjer!$C$6:$C$125,$B2780))</f>
        <v/>
      </c>
      <c r="G2780" s="17" t="str">
        <f>IF($S2780="","",INDEX(Skjermingsrenter!$A$6:$A$35,$C2780))</f>
        <v/>
      </c>
      <c r="H2780" s="18" t="str">
        <f>IF($S2780="","",INDEX(Transjer!$D$6:$D$125,$B2780))</f>
        <v/>
      </c>
      <c r="I2780" s="18" t="str">
        <f>IF($S2780="","",INDEX(Transjer!$E$6:$E$125,$B2780))</f>
        <v/>
      </c>
      <c r="J2780" s="19" t="str">
        <f>IF($S2780="","",INDEX(Skjermingsrenter!$B$6:$B$35,$C2780))</f>
        <v/>
      </c>
      <c r="K2780" s="20" t="str">
        <f t="shared" si="345"/>
        <v/>
      </c>
      <c r="L2780" s="21" t="str">
        <f>IF($S2780="","",IF($G2780&lt;YEAR($F2780),0,$H2780*SUMIFS(Utbytter!$D$6:$D$1005,Utbytter!$A$6:$A$1005,$E2780,Utbytter!$B$6:$B$1005,"&gt;="&amp;$K2780,Utbytter!$B$6:$B$1005,"&lt;="&amp;DATE($G2780,12,31))))</f>
        <v/>
      </c>
      <c r="M2780" s="21" t="str">
        <f t="shared" si="351"/>
        <v/>
      </c>
      <c r="N2780" s="21" t="str">
        <f t="shared" si="346"/>
        <v/>
      </c>
      <c r="O2780" s="21" t="str">
        <f t="shared" si="347"/>
        <v/>
      </c>
      <c r="P2780" s="21" t="str">
        <f t="shared" si="348"/>
        <v/>
      </c>
      <c r="Q2780" s="21" t="str">
        <f t="shared" si="349"/>
        <v/>
      </c>
      <c r="R2780" s="21" t="str">
        <f t="shared" si="350"/>
        <v/>
      </c>
      <c r="S2780" s="7" t="str">
        <f>IF(ROW()-5&lt;=Kontroll!$B$8,1,"")</f>
        <v/>
      </c>
    </row>
    <row r="2781" spans="1:19" x14ac:dyDescent="0.2">
      <c r="A2781" s="7" t="str">
        <f t="shared" si="344"/>
        <v/>
      </c>
      <c r="B2781" s="7" t="str">
        <f>IF($S2781="","",INT(($A2781-1)/Kontroll!$B$6)+1)</f>
        <v/>
      </c>
      <c r="C2781" s="7" t="str">
        <f>IF($S2781="","",MOD($A2781-1,Kontroll!$B$6)+1)</f>
        <v/>
      </c>
      <c r="D2781" s="15" t="str">
        <f>IF($S2781="","",INDEX(Transjer!$A$6:$A$125,$B2781))</f>
        <v/>
      </c>
      <c r="E2781" s="15" t="str">
        <f>IF($S2781="","",INDEX(Transjer!$B$6:$B$125,$B2781))</f>
        <v/>
      </c>
      <c r="F2781" s="16" t="str">
        <f>IF($S2781="","",INDEX(Transjer!$C$6:$C$125,$B2781))</f>
        <v/>
      </c>
      <c r="G2781" s="17" t="str">
        <f>IF($S2781="","",INDEX(Skjermingsrenter!$A$6:$A$35,$C2781))</f>
        <v/>
      </c>
      <c r="H2781" s="18" t="str">
        <f>IF($S2781="","",INDEX(Transjer!$D$6:$D$125,$B2781))</f>
        <v/>
      </c>
      <c r="I2781" s="18" t="str">
        <f>IF($S2781="","",INDEX(Transjer!$E$6:$E$125,$B2781))</f>
        <v/>
      </c>
      <c r="J2781" s="19" t="str">
        <f>IF($S2781="","",INDEX(Skjermingsrenter!$B$6:$B$35,$C2781))</f>
        <v/>
      </c>
      <c r="K2781" s="20" t="str">
        <f t="shared" si="345"/>
        <v/>
      </c>
      <c r="L2781" s="21" t="str">
        <f>IF($S2781="","",IF($G2781&lt;YEAR($F2781),0,$H2781*SUMIFS(Utbytter!$D$6:$D$1005,Utbytter!$A$6:$A$1005,$E2781,Utbytter!$B$6:$B$1005,"&gt;="&amp;$K2781,Utbytter!$B$6:$B$1005,"&lt;="&amp;DATE($G2781,12,31))))</f>
        <v/>
      </c>
      <c r="M2781" s="21" t="str">
        <f t="shared" si="351"/>
        <v/>
      </c>
      <c r="N2781" s="21" t="str">
        <f t="shared" si="346"/>
        <v/>
      </c>
      <c r="O2781" s="21" t="str">
        <f t="shared" si="347"/>
        <v/>
      </c>
      <c r="P2781" s="21" t="str">
        <f t="shared" si="348"/>
        <v/>
      </c>
      <c r="Q2781" s="21" t="str">
        <f t="shared" si="349"/>
        <v/>
      </c>
      <c r="R2781" s="21" t="str">
        <f t="shared" si="350"/>
        <v/>
      </c>
      <c r="S2781" s="7" t="str">
        <f>IF(ROW()-5&lt;=Kontroll!$B$8,1,"")</f>
        <v/>
      </c>
    </row>
    <row r="2782" spans="1:19" x14ac:dyDescent="0.2">
      <c r="A2782" s="7" t="str">
        <f t="shared" si="344"/>
        <v/>
      </c>
      <c r="B2782" s="7" t="str">
        <f>IF($S2782="","",INT(($A2782-1)/Kontroll!$B$6)+1)</f>
        <v/>
      </c>
      <c r="C2782" s="7" t="str">
        <f>IF($S2782="","",MOD($A2782-1,Kontroll!$B$6)+1)</f>
        <v/>
      </c>
      <c r="D2782" s="15" t="str">
        <f>IF($S2782="","",INDEX(Transjer!$A$6:$A$125,$B2782))</f>
        <v/>
      </c>
      <c r="E2782" s="15" t="str">
        <f>IF($S2782="","",INDEX(Transjer!$B$6:$B$125,$B2782))</f>
        <v/>
      </c>
      <c r="F2782" s="16" t="str">
        <f>IF($S2782="","",INDEX(Transjer!$C$6:$C$125,$B2782))</f>
        <v/>
      </c>
      <c r="G2782" s="17" t="str">
        <f>IF($S2782="","",INDEX(Skjermingsrenter!$A$6:$A$35,$C2782))</f>
        <v/>
      </c>
      <c r="H2782" s="18" t="str">
        <f>IF($S2782="","",INDEX(Transjer!$D$6:$D$125,$B2782))</f>
        <v/>
      </c>
      <c r="I2782" s="18" t="str">
        <f>IF($S2782="","",INDEX(Transjer!$E$6:$E$125,$B2782))</f>
        <v/>
      </c>
      <c r="J2782" s="19" t="str">
        <f>IF($S2782="","",INDEX(Skjermingsrenter!$B$6:$B$35,$C2782))</f>
        <v/>
      </c>
      <c r="K2782" s="20" t="str">
        <f t="shared" si="345"/>
        <v/>
      </c>
      <c r="L2782" s="21" t="str">
        <f>IF($S2782="","",IF($G2782&lt;YEAR($F2782),0,$H2782*SUMIFS(Utbytter!$D$6:$D$1005,Utbytter!$A$6:$A$1005,$E2782,Utbytter!$B$6:$B$1005,"&gt;="&amp;$K2782,Utbytter!$B$6:$B$1005,"&lt;="&amp;DATE($G2782,12,31))))</f>
        <v/>
      </c>
      <c r="M2782" s="21" t="str">
        <f t="shared" si="351"/>
        <v/>
      </c>
      <c r="N2782" s="21" t="str">
        <f t="shared" si="346"/>
        <v/>
      </c>
      <c r="O2782" s="21" t="str">
        <f t="shared" si="347"/>
        <v/>
      </c>
      <c r="P2782" s="21" t="str">
        <f t="shared" si="348"/>
        <v/>
      </c>
      <c r="Q2782" s="21" t="str">
        <f t="shared" si="349"/>
        <v/>
      </c>
      <c r="R2782" s="21" t="str">
        <f t="shared" si="350"/>
        <v/>
      </c>
      <c r="S2782" s="7" t="str">
        <f>IF(ROW()-5&lt;=Kontroll!$B$8,1,"")</f>
        <v/>
      </c>
    </row>
    <row r="2783" spans="1:19" x14ac:dyDescent="0.2">
      <c r="A2783" s="7" t="str">
        <f t="shared" si="344"/>
        <v/>
      </c>
      <c r="B2783" s="7" t="str">
        <f>IF($S2783="","",INT(($A2783-1)/Kontroll!$B$6)+1)</f>
        <v/>
      </c>
      <c r="C2783" s="7" t="str">
        <f>IF($S2783="","",MOD($A2783-1,Kontroll!$B$6)+1)</f>
        <v/>
      </c>
      <c r="D2783" s="15" t="str">
        <f>IF($S2783="","",INDEX(Transjer!$A$6:$A$125,$B2783))</f>
        <v/>
      </c>
      <c r="E2783" s="15" t="str">
        <f>IF($S2783="","",INDEX(Transjer!$B$6:$B$125,$B2783))</f>
        <v/>
      </c>
      <c r="F2783" s="16" t="str">
        <f>IF($S2783="","",INDEX(Transjer!$C$6:$C$125,$B2783))</f>
        <v/>
      </c>
      <c r="G2783" s="17" t="str">
        <f>IF($S2783="","",INDEX(Skjermingsrenter!$A$6:$A$35,$C2783))</f>
        <v/>
      </c>
      <c r="H2783" s="18" t="str">
        <f>IF($S2783="","",INDEX(Transjer!$D$6:$D$125,$B2783))</f>
        <v/>
      </c>
      <c r="I2783" s="18" t="str">
        <f>IF($S2783="","",INDEX(Transjer!$E$6:$E$125,$B2783))</f>
        <v/>
      </c>
      <c r="J2783" s="19" t="str">
        <f>IF($S2783="","",INDEX(Skjermingsrenter!$B$6:$B$35,$C2783))</f>
        <v/>
      </c>
      <c r="K2783" s="20" t="str">
        <f t="shared" si="345"/>
        <v/>
      </c>
      <c r="L2783" s="21" t="str">
        <f>IF($S2783="","",IF($G2783&lt;YEAR($F2783),0,$H2783*SUMIFS(Utbytter!$D$6:$D$1005,Utbytter!$A$6:$A$1005,$E2783,Utbytter!$B$6:$B$1005,"&gt;="&amp;$K2783,Utbytter!$B$6:$B$1005,"&lt;="&amp;DATE($G2783,12,31))))</f>
        <v/>
      </c>
      <c r="M2783" s="21" t="str">
        <f t="shared" si="351"/>
        <v/>
      </c>
      <c r="N2783" s="21" t="str">
        <f t="shared" si="346"/>
        <v/>
      </c>
      <c r="O2783" s="21" t="str">
        <f t="shared" si="347"/>
        <v/>
      </c>
      <c r="P2783" s="21" t="str">
        <f t="shared" si="348"/>
        <v/>
      </c>
      <c r="Q2783" s="21" t="str">
        <f t="shared" si="349"/>
        <v/>
      </c>
      <c r="R2783" s="21" t="str">
        <f t="shared" si="350"/>
        <v/>
      </c>
      <c r="S2783" s="7" t="str">
        <f>IF(ROW()-5&lt;=Kontroll!$B$8,1,"")</f>
        <v/>
      </c>
    </row>
    <row r="2784" spans="1:19" x14ac:dyDescent="0.2">
      <c r="A2784" s="7" t="str">
        <f t="shared" si="344"/>
        <v/>
      </c>
      <c r="B2784" s="7" t="str">
        <f>IF($S2784="","",INT(($A2784-1)/Kontroll!$B$6)+1)</f>
        <v/>
      </c>
      <c r="C2784" s="7" t="str">
        <f>IF($S2784="","",MOD($A2784-1,Kontroll!$B$6)+1)</f>
        <v/>
      </c>
      <c r="D2784" s="15" t="str">
        <f>IF($S2784="","",INDEX(Transjer!$A$6:$A$125,$B2784))</f>
        <v/>
      </c>
      <c r="E2784" s="15" t="str">
        <f>IF($S2784="","",INDEX(Transjer!$B$6:$B$125,$B2784))</f>
        <v/>
      </c>
      <c r="F2784" s="16" t="str">
        <f>IF($S2784="","",INDEX(Transjer!$C$6:$C$125,$B2784))</f>
        <v/>
      </c>
      <c r="G2784" s="17" t="str">
        <f>IF($S2784="","",INDEX(Skjermingsrenter!$A$6:$A$35,$C2784))</f>
        <v/>
      </c>
      <c r="H2784" s="18" t="str">
        <f>IF($S2784="","",INDEX(Transjer!$D$6:$D$125,$B2784))</f>
        <v/>
      </c>
      <c r="I2784" s="18" t="str">
        <f>IF($S2784="","",INDEX(Transjer!$E$6:$E$125,$B2784))</f>
        <v/>
      </c>
      <c r="J2784" s="19" t="str">
        <f>IF($S2784="","",INDEX(Skjermingsrenter!$B$6:$B$35,$C2784))</f>
        <v/>
      </c>
      <c r="K2784" s="20" t="str">
        <f t="shared" si="345"/>
        <v/>
      </c>
      <c r="L2784" s="21" t="str">
        <f>IF($S2784="","",IF($G2784&lt;YEAR($F2784),0,$H2784*SUMIFS(Utbytter!$D$6:$D$1005,Utbytter!$A$6:$A$1005,$E2784,Utbytter!$B$6:$B$1005,"&gt;="&amp;$K2784,Utbytter!$B$6:$B$1005,"&lt;="&amp;DATE($G2784,12,31))))</f>
        <v/>
      </c>
      <c r="M2784" s="21" t="str">
        <f t="shared" si="351"/>
        <v/>
      </c>
      <c r="N2784" s="21" t="str">
        <f t="shared" si="346"/>
        <v/>
      </c>
      <c r="O2784" s="21" t="str">
        <f t="shared" si="347"/>
        <v/>
      </c>
      <c r="P2784" s="21" t="str">
        <f t="shared" si="348"/>
        <v/>
      </c>
      <c r="Q2784" s="21" t="str">
        <f t="shared" si="349"/>
        <v/>
      </c>
      <c r="R2784" s="21" t="str">
        <f t="shared" si="350"/>
        <v/>
      </c>
      <c r="S2784" s="7" t="str">
        <f>IF(ROW()-5&lt;=Kontroll!$B$8,1,"")</f>
        <v/>
      </c>
    </row>
    <row r="2785" spans="1:19" x14ac:dyDescent="0.2">
      <c r="A2785" s="7" t="str">
        <f t="shared" si="344"/>
        <v/>
      </c>
      <c r="B2785" s="7" t="str">
        <f>IF($S2785="","",INT(($A2785-1)/Kontroll!$B$6)+1)</f>
        <v/>
      </c>
      <c r="C2785" s="7" t="str">
        <f>IF($S2785="","",MOD($A2785-1,Kontroll!$B$6)+1)</f>
        <v/>
      </c>
      <c r="D2785" s="15" t="str">
        <f>IF($S2785="","",INDEX(Transjer!$A$6:$A$125,$B2785))</f>
        <v/>
      </c>
      <c r="E2785" s="15" t="str">
        <f>IF($S2785="","",INDEX(Transjer!$B$6:$B$125,$B2785))</f>
        <v/>
      </c>
      <c r="F2785" s="16" t="str">
        <f>IF($S2785="","",INDEX(Transjer!$C$6:$C$125,$B2785))</f>
        <v/>
      </c>
      <c r="G2785" s="17" t="str">
        <f>IF($S2785="","",INDEX(Skjermingsrenter!$A$6:$A$35,$C2785))</f>
        <v/>
      </c>
      <c r="H2785" s="18" t="str">
        <f>IF($S2785="","",INDEX(Transjer!$D$6:$D$125,$B2785))</f>
        <v/>
      </c>
      <c r="I2785" s="18" t="str">
        <f>IF($S2785="","",INDEX(Transjer!$E$6:$E$125,$B2785))</f>
        <v/>
      </c>
      <c r="J2785" s="19" t="str">
        <f>IF($S2785="","",INDEX(Skjermingsrenter!$B$6:$B$35,$C2785))</f>
        <v/>
      </c>
      <c r="K2785" s="20" t="str">
        <f t="shared" si="345"/>
        <v/>
      </c>
      <c r="L2785" s="21" t="str">
        <f>IF($S2785="","",IF($G2785&lt;YEAR($F2785),0,$H2785*SUMIFS(Utbytter!$D$6:$D$1005,Utbytter!$A$6:$A$1005,$E2785,Utbytter!$B$6:$B$1005,"&gt;="&amp;$K2785,Utbytter!$B$6:$B$1005,"&lt;="&amp;DATE($G2785,12,31))))</f>
        <v/>
      </c>
      <c r="M2785" s="21" t="str">
        <f t="shared" si="351"/>
        <v/>
      </c>
      <c r="N2785" s="21" t="str">
        <f t="shared" si="346"/>
        <v/>
      </c>
      <c r="O2785" s="21" t="str">
        <f t="shared" si="347"/>
        <v/>
      </c>
      <c r="P2785" s="21" t="str">
        <f t="shared" si="348"/>
        <v/>
      </c>
      <c r="Q2785" s="21" t="str">
        <f t="shared" si="349"/>
        <v/>
      </c>
      <c r="R2785" s="21" t="str">
        <f t="shared" si="350"/>
        <v/>
      </c>
      <c r="S2785" s="7" t="str">
        <f>IF(ROW()-5&lt;=Kontroll!$B$8,1,"")</f>
        <v/>
      </c>
    </row>
    <row r="2786" spans="1:19" x14ac:dyDescent="0.2">
      <c r="A2786" s="7" t="str">
        <f t="shared" si="344"/>
        <v/>
      </c>
      <c r="B2786" s="7" t="str">
        <f>IF($S2786="","",INT(($A2786-1)/Kontroll!$B$6)+1)</f>
        <v/>
      </c>
      <c r="C2786" s="7" t="str">
        <f>IF($S2786="","",MOD($A2786-1,Kontroll!$B$6)+1)</f>
        <v/>
      </c>
      <c r="D2786" s="15" t="str">
        <f>IF($S2786="","",INDEX(Transjer!$A$6:$A$125,$B2786))</f>
        <v/>
      </c>
      <c r="E2786" s="15" t="str">
        <f>IF($S2786="","",INDEX(Transjer!$B$6:$B$125,$B2786))</f>
        <v/>
      </c>
      <c r="F2786" s="16" t="str">
        <f>IF($S2786="","",INDEX(Transjer!$C$6:$C$125,$B2786))</f>
        <v/>
      </c>
      <c r="G2786" s="17" t="str">
        <f>IF($S2786="","",INDEX(Skjermingsrenter!$A$6:$A$35,$C2786))</f>
        <v/>
      </c>
      <c r="H2786" s="18" t="str">
        <f>IF($S2786="","",INDEX(Transjer!$D$6:$D$125,$B2786))</f>
        <v/>
      </c>
      <c r="I2786" s="18" t="str">
        <f>IF($S2786="","",INDEX(Transjer!$E$6:$E$125,$B2786))</f>
        <v/>
      </c>
      <c r="J2786" s="19" t="str">
        <f>IF($S2786="","",INDEX(Skjermingsrenter!$B$6:$B$35,$C2786))</f>
        <v/>
      </c>
      <c r="K2786" s="20" t="str">
        <f t="shared" si="345"/>
        <v/>
      </c>
      <c r="L2786" s="21" t="str">
        <f>IF($S2786="","",IF($G2786&lt;YEAR($F2786),0,$H2786*SUMIFS(Utbytter!$D$6:$D$1005,Utbytter!$A$6:$A$1005,$E2786,Utbytter!$B$6:$B$1005,"&gt;="&amp;$K2786,Utbytter!$B$6:$B$1005,"&lt;="&amp;DATE($G2786,12,31))))</f>
        <v/>
      </c>
      <c r="M2786" s="21" t="str">
        <f t="shared" si="351"/>
        <v/>
      </c>
      <c r="N2786" s="21" t="str">
        <f t="shared" si="346"/>
        <v/>
      </c>
      <c r="O2786" s="21" t="str">
        <f t="shared" si="347"/>
        <v/>
      </c>
      <c r="P2786" s="21" t="str">
        <f t="shared" si="348"/>
        <v/>
      </c>
      <c r="Q2786" s="21" t="str">
        <f t="shared" si="349"/>
        <v/>
      </c>
      <c r="R2786" s="21" t="str">
        <f t="shared" si="350"/>
        <v/>
      </c>
      <c r="S2786" s="7" t="str">
        <f>IF(ROW()-5&lt;=Kontroll!$B$8,1,"")</f>
        <v/>
      </c>
    </row>
    <row r="2787" spans="1:19" x14ac:dyDescent="0.2">
      <c r="A2787" s="7" t="str">
        <f t="shared" si="344"/>
        <v/>
      </c>
      <c r="B2787" s="7" t="str">
        <f>IF($S2787="","",INT(($A2787-1)/Kontroll!$B$6)+1)</f>
        <v/>
      </c>
      <c r="C2787" s="7" t="str">
        <f>IF($S2787="","",MOD($A2787-1,Kontroll!$B$6)+1)</f>
        <v/>
      </c>
      <c r="D2787" s="15" t="str">
        <f>IF($S2787="","",INDEX(Transjer!$A$6:$A$125,$B2787))</f>
        <v/>
      </c>
      <c r="E2787" s="15" t="str">
        <f>IF($S2787="","",INDEX(Transjer!$B$6:$B$125,$B2787))</f>
        <v/>
      </c>
      <c r="F2787" s="16" t="str">
        <f>IF($S2787="","",INDEX(Transjer!$C$6:$C$125,$B2787))</f>
        <v/>
      </c>
      <c r="G2787" s="17" t="str">
        <f>IF($S2787="","",INDEX(Skjermingsrenter!$A$6:$A$35,$C2787))</f>
        <v/>
      </c>
      <c r="H2787" s="18" t="str">
        <f>IF($S2787="","",INDEX(Transjer!$D$6:$D$125,$B2787))</f>
        <v/>
      </c>
      <c r="I2787" s="18" t="str">
        <f>IF($S2787="","",INDEX(Transjer!$E$6:$E$125,$B2787))</f>
        <v/>
      </c>
      <c r="J2787" s="19" t="str">
        <f>IF($S2787="","",INDEX(Skjermingsrenter!$B$6:$B$35,$C2787))</f>
        <v/>
      </c>
      <c r="K2787" s="20" t="str">
        <f t="shared" si="345"/>
        <v/>
      </c>
      <c r="L2787" s="21" t="str">
        <f>IF($S2787="","",IF($G2787&lt;YEAR($F2787),0,$H2787*SUMIFS(Utbytter!$D$6:$D$1005,Utbytter!$A$6:$A$1005,$E2787,Utbytter!$B$6:$B$1005,"&gt;="&amp;$K2787,Utbytter!$B$6:$B$1005,"&lt;="&amp;DATE($G2787,12,31))))</f>
        <v/>
      </c>
      <c r="M2787" s="21" t="str">
        <f t="shared" si="351"/>
        <v/>
      </c>
      <c r="N2787" s="21" t="str">
        <f t="shared" si="346"/>
        <v/>
      </c>
      <c r="O2787" s="21" t="str">
        <f t="shared" si="347"/>
        <v/>
      </c>
      <c r="P2787" s="21" t="str">
        <f t="shared" si="348"/>
        <v/>
      </c>
      <c r="Q2787" s="21" t="str">
        <f t="shared" si="349"/>
        <v/>
      </c>
      <c r="R2787" s="21" t="str">
        <f t="shared" si="350"/>
        <v/>
      </c>
      <c r="S2787" s="7" t="str">
        <f>IF(ROW()-5&lt;=Kontroll!$B$8,1,"")</f>
        <v/>
      </c>
    </row>
    <row r="2788" spans="1:19" x14ac:dyDescent="0.2">
      <c r="A2788" s="7" t="str">
        <f t="shared" si="344"/>
        <v/>
      </c>
      <c r="B2788" s="7" t="str">
        <f>IF($S2788="","",INT(($A2788-1)/Kontroll!$B$6)+1)</f>
        <v/>
      </c>
      <c r="C2788" s="7" t="str">
        <f>IF($S2788="","",MOD($A2788-1,Kontroll!$B$6)+1)</f>
        <v/>
      </c>
      <c r="D2788" s="15" t="str">
        <f>IF($S2788="","",INDEX(Transjer!$A$6:$A$125,$B2788))</f>
        <v/>
      </c>
      <c r="E2788" s="15" t="str">
        <f>IF($S2788="","",INDEX(Transjer!$B$6:$B$125,$B2788))</f>
        <v/>
      </c>
      <c r="F2788" s="16" t="str">
        <f>IF($S2788="","",INDEX(Transjer!$C$6:$C$125,$B2788))</f>
        <v/>
      </c>
      <c r="G2788" s="17" t="str">
        <f>IF($S2788="","",INDEX(Skjermingsrenter!$A$6:$A$35,$C2788))</f>
        <v/>
      </c>
      <c r="H2788" s="18" t="str">
        <f>IF($S2788="","",INDEX(Transjer!$D$6:$D$125,$B2788))</f>
        <v/>
      </c>
      <c r="I2788" s="18" t="str">
        <f>IF($S2788="","",INDEX(Transjer!$E$6:$E$125,$B2788))</f>
        <v/>
      </c>
      <c r="J2788" s="19" t="str">
        <f>IF($S2788="","",INDEX(Skjermingsrenter!$B$6:$B$35,$C2788))</f>
        <v/>
      </c>
      <c r="K2788" s="20" t="str">
        <f t="shared" si="345"/>
        <v/>
      </c>
      <c r="L2788" s="21" t="str">
        <f>IF($S2788="","",IF($G2788&lt;YEAR($F2788),0,$H2788*SUMIFS(Utbytter!$D$6:$D$1005,Utbytter!$A$6:$A$1005,$E2788,Utbytter!$B$6:$B$1005,"&gt;="&amp;$K2788,Utbytter!$B$6:$B$1005,"&lt;="&amp;DATE($G2788,12,31))))</f>
        <v/>
      </c>
      <c r="M2788" s="21" t="str">
        <f t="shared" si="351"/>
        <v/>
      </c>
      <c r="N2788" s="21" t="str">
        <f t="shared" si="346"/>
        <v/>
      </c>
      <c r="O2788" s="21" t="str">
        <f t="shared" si="347"/>
        <v/>
      </c>
      <c r="P2788" s="21" t="str">
        <f t="shared" si="348"/>
        <v/>
      </c>
      <c r="Q2788" s="21" t="str">
        <f t="shared" si="349"/>
        <v/>
      </c>
      <c r="R2788" s="21" t="str">
        <f t="shared" si="350"/>
        <v/>
      </c>
      <c r="S2788" s="7" t="str">
        <f>IF(ROW()-5&lt;=Kontroll!$B$8,1,"")</f>
        <v/>
      </c>
    </row>
    <row r="2789" spans="1:19" x14ac:dyDescent="0.2">
      <c r="A2789" s="7" t="str">
        <f t="shared" si="344"/>
        <v/>
      </c>
      <c r="B2789" s="7" t="str">
        <f>IF($S2789="","",INT(($A2789-1)/Kontroll!$B$6)+1)</f>
        <v/>
      </c>
      <c r="C2789" s="7" t="str">
        <f>IF($S2789="","",MOD($A2789-1,Kontroll!$B$6)+1)</f>
        <v/>
      </c>
      <c r="D2789" s="15" t="str">
        <f>IF($S2789="","",INDEX(Transjer!$A$6:$A$125,$B2789))</f>
        <v/>
      </c>
      <c r="E2789" s="15" t="str">
        <f>IF($S2789="","",INDEX(Transjer!$B$6:$B$125,$B2789))</f>
        <v/>
      </c>
      <c r="F2789" s="16" t="str">
        <f>IF($S2789="","",INDEX(Transjer!$C$6:$C$125,$B2789))</f>
        <v/>
      </c>
      <c r="G2789" s="17" t="str">
        <f>IF($S2789="","",INDEX(Skjermingsrenter!$A$6:$A$35,$C2789))</f>
        <v/>
      </c>
      <c r="H2789" s="18" t="str">
        <f>IF($S2789="","",INDEX(Transjer!$D$6:$D$125,$B2789))</f>
        <v/>
      </c>
      <c r="I2789" s="18" t="str">
        <f>IF($S2789="","",INDEX(Transjer!$E$6:$E$125,$B2789))</f>
        <v/>
      </c>
      <c r="J2789" s="19" t="str">
        <f>IF($S2789="","",INDEX(Skjermingsrenter!$B$6:$B$35,$C2789))</f>
        <v/>
      </c>
      <c r="K2789" s="20" t="str">
        <f t="shared" si="345"/>
        <v/>
      </c>
      <c r="L2789" s="21" t="str">
        <f>IF($S2789="","",IF($G2789&lt;YEAR($F2789),0,$H2789*SUMIFS(Utbytter!$D$6:$D$1005,Utbytter!$A$6:$A$1005,$E2789,Utbytter!$B$6:$B$1005,"&gt;="&amp;$K2789,Utbytter!$B$6:$B$1005,"&lt;="&amp;DATE($G2789,12,31))))</f>
        <v/>
      </c>
      <c r="M2789" s="21" t="str">
        <f t="shared" si="351"/>
        <v/>
      </c>
      <c r="N2789" s="21" t="str">
        <f t="shared" si="346"/>
        <v/>
      </c>
      <c r="O2789" s="21" t="str">
        <f t="shared" si="347"/>
        <v/>
      </c>
      <c r="P2789" s="21" t="str">
        <f t="shared" si="348"/>
        <v/>
      </c>
      <c r="Q2789" s="21" t="str">
        <f t="shared" si="349"/>
        <v/>
      </c>
      <c r="R2789" s="21" t="str">
        <f t="shared" si="350"/>
        <v/>
      </c>
      <c r="S2789" s="7" t="str">
        <f>IF(ROW()-5&lt;=Kontroll!$B$8,1,"")</f>
        <v/>
      </c>
    </row>
    <row r="2790" spans="1:19" x14ac:dyDescent="0.2">
      <c r="A2790" s="7" t="str">
        <f t="shared" si="344"/>
        <v/>
      </c>
      <c r="B2790" s="7" t="str">
        <f>IF($S2790="","",INT(($A2790-1)/Kontroll!$B$6)+1)</f>
        <v/>
      </c>
      <c r="C2790" s="7" t="str">
        <f>IF($S2790="","",MOD($A2790-1,Kontroll!$B$6)+1)</f>
        <v/>
      </c>
      <c r="D2790" s="15" t="str">
        <f>IF($S2790="","",INDEX(Transjer!$A$6:$A$125,$B2790))</f>
        <v/>
      </c>
      <c r="E2790" s="15" t="str">
        <f>IF($S2790="","",INDEX(Transjer!$B$6:$B$125,$B2790))</f>
        <v/>
      </c>
      <c r="F2790" s="16" t="str">
        <f>IF($S2790="","",INDEX(Transjer!$C$6:$C$125,$B2790))</f>
        <v/>
      </c>
      <c r="G2790" s="17" t="str">
        <f>IF($S2790="","",INDEX(Skjermingsrenter!$A$6:$A$35,$C2790))</f>
        <v/>
      </c>
      <c r="H2790" s="18" t="str">
        <f>IF($S2790="","",INDEX(Transjer!$D$6:$D$125,$B2790))</f>
        <v/>
      </c>
      <c r="I2790" s="18" t="str">
        <f>IF($S2790="","",INDEX(Transjer!$E$6:$E$125,$B2790))</f>
        <v/>
      </c>
      <c r="J2790" s="19" t="str">
        <f>IF($S2790="","",INDEX(Skjermingsrenter!$B$6:$B$35,$C2790))</f>
        <v/>
      </c>
      <c r="K2790" s="20" t="str">
        <f t="shared" si="345"/>
        <v/>
      </c>
      <c r="L2790" s="21" t="str">
        <f>IF($S2790="","",IF($G2790&lt;YEAR($F2790),0,$H2790*SUMIFS(Utbytter!$D$6:$D$1005,Utbytter!$A$6:$A$1005,$E2790,Utbytter!$B$6:$B$1005,"&gt;="&amp;$K2790,Utbytter!$B$6:$B$1005,"&lt;="&amp;DATE($G2790,12,31))))</f>
        <v/>
      </c>
      <c r="M2790" s="21" t="str">
        <f t="shared" si="351"/>
        <v/>
      </c>
      <c r="N2790" s="21" t="str">
        <f t="shared" si="346"/>
        <v/>
      </c>
      <c r="O2790" s="21" t="str">
        <f t="shared" si="347"/>
        <v/>
      </c>
      <c r="P2790" s="21" t="str">
        <f t="shared" si="348"/>
        <v/>
      </c>
      <c r="Q2790" s="21" t="str">
        <f t="shared" si="349"/>
        <v/>
      </c>
      <c r="R2790" s="21" t="str">
        <f t="shared" si="350"/>
        <v/>
      </c>
      <c r="S2790" s="7" t="str">
        <f>IF(ROW()-5&lt;=Kontroll!$B$8,1,"")</f>
        <v/>
      </c>
    </row>
    <row r="2791" spans="1:19" x14ac:dyDescent="0.2">
      <c r="A2791" s="7" t="str">
        <f t="shared" si="344"/>
        <v/>
      </c>
      <c r="B2791" s="7" t="str">
        <f>IF($S2791="","",INT(($A2791-1)/Kontroll!$B$6)+1)</f>
        <v/>
      </c>
      <c r="C2791" s="7" t="str">
        <f>IF($S2791="","",MOD($A2791-1,Kontroll!$B$6)+1)</f>
        <v/>
      </c>
      <c r="D2791" s="15" t="str">
        <f>IF($S2791="","",INDEX(Transjer!$A$6:$A$125,$B2791))</f>
        <v/>
      </c>
      <c r="E2791" s="15" t="str">
        <f>IF($S2791="","",INDEX(Transjer!$B$6:$B$125,$B2791))</f>
        <v/>
      </c>
      <c r="F2791" s="16" t="str">
        <f>IF($S2791="","",INDEX(Transjer!$C$6:$C$125,$B2791))</f>
        <v/>
      </c>
      <c r="G2791" s="17" t="str">
        <f>IF($S2791="","",INDEX(Skjermingsrenter!$A$6:$A$35,$C2791))</f>
        <v/>
      </c>
      <c r="H2791" s="18" t="str">
        <f>IF($S2791="","",INDEX(Transjer!$D$6:$D$125,$B2791))</f>
        <v/>
      </c>
      <c r="I2791" s="18" t="str">
        <f>IF($S2791="","",INDEX(Transjer!$E$6:$E$125,$B2791))</f>
        <v/>
      </c>
      <c r="J2791" s="19" t="str">
        <f>IF($S2791="","",INDEX(Skjermingsrenter!$B$6:$B$35,$C2791))</f>
        <v/>
      </c>
      <c r="K2791" s="20" t="str">
        <f t="shared" si="345"/>
        <v/>
      </c>
      <c r="L2791" s="21" t="str">
        <f>IF($S2791="","",IF($G2791&lt;YEAR($F2791),0,$H2791*SUMIFS(Utbytter!$D$6:$D$1005,Utbytter!$A$6:$A$1005,$E2791,Utbytter!$B$6:$B$1005,"&gt;="&amp;$K2791,Utbytter!$B$6:$B$1005,"&lt;="&amp;DATE($G2791,12,31))))</f>
        <v/>
      </c>
      <c r="M2791" s="21" t="str">
        <f t="shared" si="351"/>
        <v/>
      </c>
      <c r="N2791" s="21" t="str">
        <f t="shared" si="346"/>
        <v/>
      </c>
      <c r="O2791" s="21" t="str">
        <f t="shared" si="347"/>
        <v/>
      </c>
      <c r="P2791" s="21" t="str">
        <f t="shared" si="348"/>
        <v/>
      </c>
      <c r="Q2791" s="21" t="str">
        <f t="shared" si="349"/>
        <v/>
      </c>
      <c r="R2791" s="21" t="str">
        <f t="shared" si="350"/>
        <v/>
      </c>
      <c r="S2791" s="7" t="str">
        <f>IF(ROW()-5&lt;=Kontroll!$B$8,1,"")</f>
        <v/>
      </c>
    </row>
    <row r="2792" spans="1:19" x14ac:dyDescent="0.2">
      <c r="A2792" s="7" t="str">
        <f t="shared" si="344"/>
        <v/>
      </c>
      <c r="B2792" s="7" t="str">
        <f>IF($S2792="","",INT(($A2792-1)/Kontroll!$B$6)+1)</f>
        <v/>
      </c>
      <c r="C2792" s="7" t="str">
        <f>IF($S2792="","",MOD($A2792-1,Kontroll!$B$6)+1)</f>
        <v/>
      </c>
      <c r="D2792" s="15" t="str">
        <f>IF($S2792="","",INDEX(Transjer!$A$6:$A$125,$B2792))</f>
        <v/>
      </c>
      <c r="E2792" s="15" t="str">
        <f>IF($S2792="","",INDEX(Transjer!$B$6:$B$125,$B2792))</f>
        <v/>
      </c>
      <c r="F2792" s="16" t="str">
        <f>IF($S2792="","",INDEX(Transjer!$C$6:$C$125,$B2792))</f>
        <v/>
      </c>
      <c r="G2792" s="17" t="str">
        <f>IF($S2792="","",INDEX(Skjermingsrenter!$A$6:$A$35,$C2792))</f>
        <v/>
      </c>
      <c r="H2792" s="18" t="str">
        <f>IF($S2792="","",INDEX(Transjer!$D$6:$D$125,$B2792))</f>
        <v/>
      </c>
      <c r="I2792" s="18" t="str">
        <f>IF($S2792="","",INDEX(Transjer!$E$6:$E$125,$B2792))</f>
        <v/>
      </c>
      <c r="J2792" s="19" t="str">
        <f>IF($S2792="","",INDEX(Skjermingsrenter!$B$6:$B$35,$C2792))</f>
        <v/>
      </c>
      <c r="K2792" s="20" t="str">
        <f t="shared" si="345"/>
        <v/>
      </c>
      <c r="L2792" s="21" t="str">
        <f>IF($S2792="","",IF($G2792&lt;YEAR($F2792),0,$H2792*SUMIFS(Utbytter!$D$6:$D$1005,Utbytter!$A$6:$A$1005,$E2792,Utbytter!$B$6:$B$1005,"&gt;="&amp;$K2792,Utbytter!$B$6:$B$1005,"&lt;="&amp;DATE($G2792,12,31))))</f>
        <v/>
      </c>
      <c r="M2792" s="21" t="str">
        <f t="shared" si="351"/>
        <v/>
      </c>
      <c r="N2792" s="21" t="str">
        <f t="shared" si="346"/>
        <v/>
      </c>
      <c r="O2792" s="21" t="str">
        <f t="shared" si="347"/>
        <v/>
      </c>
      <c r="P2792" s="21" t="str">
        <f t="shared" si="348"/>
        <v/>
      </c>
      <c r="Q2792" s="21" t="str">
        <f t="shared" si="349"/>
        <v/>
      </c>
      <c r="R2792" s="21" t="str">
        <f t="shared" si="350"/>
        <v/>
      </c>
      <c r="S2792" s="7" t="str">
        <f>IF(ROW()-5&lt;=Kontroll!$B$8,1,"")</f>
        <v/>
      </c>
    </row>
    <row r="2793" spans="1:19" x14ac:dyDescent="0.2">
      <c r="A2793" s="7" t="str">
        <f t="shared" si="344"/>
        <v/>
      </c>
      <c r="B2793" s="7" t="str">
        <f>IF($S2793="","",INT(($A2793-1)/Kontroll!$B$6)+1)</f>
        <v/>
      </c>
      <c r="C2793" s="7" t="str">
        <f>IF($S2793="","",MOD($A2793-1,Kontroll!$B$6)+1)</f>
        <v/>
      </c>
      <c r="D2793" s="15" t="str">
        <f>IF($S2793="","",INDEX(Transjer!$A$6:$A$125,$B2793))</f>
        <v/>
      </c>
      <c r="E2793" s="15" t="str">
        <f>IF($S2793="","",INDEX(Transjer!$B$6:$B$125,$B2793))</f>
        <v/>
      </c>
      <c r="F2793" s="16" t="str">
        <f>IF($S2793="","",INDEX(Transjer!$C$6:$C$125,$B2793))</f>
        <v/>
      </c>
      <c r="G2793" s="17" t="str">
        <f>IF($S2793="","",INDEX(Skjermingsrenter!$A$6:$A$35,$C2793))</f>
        <v/>
      </c>
      <c r="H2793" s="18" t="str">
        <f>IF($S2793="","",INDEX(Transjer!$D$6:$D$125,$B2793))</f>
        <v/>
      </c>
      <c r="I2793" s="18" t="str">
        <f>IF($S2793="","",INDEX(Transjer!$E$6:$E$125,$B2793))</f>
        <v/>
      </c>
      <c r="J2793" s="19" t="str">
        <f>IF($S2793="","",INDEX(Skjermingsrenter!$B$6:$B$35,$C2793))</f>
        <v/>
      </c>
      <c r="K2793" s="20" t="str">
        <f t="shared" si="345"/>
        <v/>
      </c>
      <c r="L2793" s="21" t="str">
        <f>IF($S2793="","",IF($G2793&lt;YEAR($F2793),0,$H2793*SUMIFS(Utbytter!$D$6:$D$1005,Utbytter!$A$6:$A$1005,$E2793,Utbytter!$B$6:$B$1005,"&gt;="&amp;$K2793,Utbytter!$B$6:$B$1005,"&lt;="&amp;DATE($G2793,12,31))))</f>
        <v/>
      </c>
      <c r="M2793" s="21" t="str">
        <f t="shared" si="351"/>
        <v/>
      </c>
      <c r="N2793" s="21" t="str">
        <f t="shared" si="346"/>
        <v/>
      </c>
      <c r="O2793" s="21" t="str">
        <f t="shared" si="347"/>
        <v/>
      </c>
      <c r="P2793" s="21" t="str">
        <f t="shared" si="348"/>
        <v/>
      </c>
      <c r="Q2793" s="21" t="str">
        <f t="shared" si="349"/>
        <v/>
      </c>
      <c r="R2793" s="21" t="str">
        <f t="shared" si="350"/>
        <v/>
      </c>
      <c r="S2793" s="7" t="str">
        <f>IF(ROW()-5&lt;=Kontroll!$B$8,1,"")</f>
        <v/>
      </c>
    </row>
    <row r="2794" spans="1:19" x14ac:dyDescent="0.2">
      <c r="A2794" s="7" t="str">
        <f t="shared" si="344"/>
        <v/>
      </c>
      <c r="B2794" s="7" t="str">
        <f>IF($S2794="","",INT(($A2794-1)/Kontroll!$B$6)+1)</f>
        <v/>
      </c>
      <c r="C2794" s="7" t="str">
        <f>IF($S2794="","",MOD($A2794-1,Kontroll!$B$6)+1)</f>
        <v/>
      </c>
      <c r="D2794" s="15" t="str">
        <f>IF($S2794="","",INDEX(Transjer!$A$6:$A$125,$B2794))</f>
        <v/>
      </c>
      <c r="E2794" s="15" t="str">
        <f>IF($S2794="","",INDEX(Transjer!$B$6:$B$125,$B2794))</f>
        <v/>
      </c>
      <c r="F2794" s="16" t="str">
        <f>IF($S2794="","",INDEX(Transjer!$C$6:$C$125,$B2794))</f>
        <v/>
      </c>
      <c r="G2794" s="17" t="str">
        <f>IF($S2794="","",INDEX(Skjermingsrenter!$A$6:$A$35,$C2794))</f>
        <v/>
      </c>
      <c r="H2794" s="18" t="str">
        <f>IF($S2794="","",INDEX(Transjer!$D$6:$D$125,$B2794))</f>
        <v/>
      </c>
      <c r="I2794" s="18" t="str">
        <f>IF($S2794="","",INDEX(Transjer!$E$6:$E$125,$B2794))</f>
        <v/>
      </c>
      <c r="J2794" s="19" t="str">
        <f>IF($S2794="","",INDEX(Skjermingsrenter!$B$6:$B$35,$C2794))</f>
        <v/>
      </c>
      <c r="K2794" s="20" t="str">
        <f t="shared" si="345"/>
        <v/>
      </c>
      <c r="L2794" s="21" t="str">
        <f>IF($S2794="","",IF($G2794&lt;YEAR($F2794),0,$H2794*SUMIFS(Utbytter!$D$6:$D$1005,Utbytter!$A$6:$A$1005,$E2794,Utbytter!$B$6:$B$1005,"&gt;="&amp;$K2794,Utbytter!$B$6:$B$1005,"&lt;="&amp;DATE($G2794,12,31))))</f>
        <v/>
      </c>
      <c r="M2794" s="21" t="str">
        <f t="shared" si="351"/>
        <v/>
      </c>
      <c r="N2794" s="21" t="str">
        <f t="shared" si="346"/>
        <v/>
      </c>
      <c r="O2794" s="21" t="str">
        <f t="shared" si="347"/>
        <v/>
      </c>
      <c r="P2794" s="21" t="str">
        <f t="shared" si="348"/>
        <v/>
      </c>
      <c r="Q2794" s="21" t="str">
        <f t="shared" si="349"/>
        <v/>
      </c>
      <c r="R2794" s="21" t="str">
        <f t="shared" si="350"/>
        <v/>
      </c>
      <c r="S2794" s="7" t="str">
        <f>IF(ROW()-5&lt;=Kontroll!$B$8,1,"")</f>
        <v/>
      </c>
    </row>
    <row r="2795" spans="1:19" x14ac:dyDescent="0.2">
      <c r="A2795" s="7" t="str">
        <f t="shared" si="344"/>
        <v/>
      </c>
      <c r="B2795" s="7" t="str">
        <f>IF($S2795="","",INT(($A2795-1)/Kontroll!$B$6)+1)</f>
        <v/>
      </c>
      <c r="C2795" s="7" t="str">
        <f>IF($S2795="","",MOD($A2795-1,Kontroll!$B$6)+1)</f>
        <v/>
      </c>
      <c r="D2795" s="15" t="str">
        <f>IF($S2795="","",INDEX(Transjer!$A$6:$A$125,$B2795))</f>
        <v/>
      </c>
      <c r="E2795" s="15" t="str">
        <f>IF($S2795="","",INDEX(Transjer!$B$6:$B$125,$B2795))</f>
        <v/>
      </c>
      <c r="F2795" s="16" t="str">
        <f>IF($S2795="","",INDEX(Transjer!$C$6:$C$125,$B2795))</f>
        <v/>
      </c>
      <c r="G2795" s="17" t="str">
        <f>IF($S2795="","",INDEX(Skjermingsrenter!$A$6:$A$35,$C2795))</f>
        <v/>
      </c>
      <c r="H2795" s="18" t="str">
        <f>IF($S2795="","",INDEX(Transjer!$D$6:$D$125,$B2795))</f>
        <v/>
      </c>
      <c r="I2795" s="18" t="str">
        <f>IF($S2795="","",INDEX(Transjer!$E$6:$E$125,$B2795))</f>
        <v/>
      </c>
      <c r="J2795" s="19" t="str">
        <f>IF($S2795="","",INDEX(Skjermingsrenter!$B$6:$B$35,$C2795))</f>
        <v/>
      </c>
      <c r="K2795" s="20" t="str">
        <f t="shared" si="345"/>
        <v/>
      </c>
      <c r="L2795" s="21" t="str">
        <f>IF($S2795="","",IF($G2795&lt;YEAR($F2795),0,$H2795*SUMIFS(Utbytter!$D$6:$D$1005,Utbytter!$A$6:$A$1005,$E2795,Utbytter!$B$6:$B$1005,"&gt;="&amp;$K2795,Utbytter!$B$6:$B$1005,"&lt;="&amp;DATE($G2795,12,31))))</f>
        <v/>
      </c>
      <c r="M2795" s="21" t="str">
        <f t="shared" si="351"/>
        <v/>
      </c>
      <c r="N2795" s="21" t="str">
        <f t="shared" si="346"/>
        <v/>
      </c>
      <c r="O2795" s="21" t="str">
        <f t="shared" si="347"/>
        <v/>
      </c>
      <c r="P2795" s="21" t="str">
        <f t="shared" si="348"/>
        <v/>
      </c>
      <c r="Q2795" s="21" t="str">
        <f t="shared" si="349"/>
        <v/>
      </c>
      <c r="R2795" s="21" t="str">
        <f t="shared" si="350"/>
        <v/>
      </c>
      <c r="S2795" s="7" t="str">
        <f>IF(ROW()-5&lt;=Kontroll!$B$8,1,"")</f>
        <v/>
      </c>
    </row>
    <row r="2796" spans="1:19" x14ac:dyDescent="0.2">
      <c r="A2796" s="7" t="str">
        <f t="shared" si="344"/>
        <v/>
      </c>
      <c r="B2796" s="7" t="str">
        <f>IF($S2796="","",INT(($A2796-1)/Kontroll!$B$6)+1)</f>
        <v/>
      </c>
      <c r="C2796" s="7" t="str">
        <f>IF($S2796="","",MOD($A2796-1,Kontroll!$B$6)+1)</f>
        <v/>
      </c>
      <c r="D2796" s="15" t="str">
        <f>IF($S2796="","",INDEX(Transjer!$A$6:$A$125,$B2796))</f>
        <v/>
      </c>
      <c r="E2796" s="15" t="str">
        <f>IF($S2796="","",INDEX(Transjer!$B$6:$B$125,$B2796))</f>
        <v/>
      </c>
      <c r="F2796" s="16" t="str">
        <f>IF($S2796="","",INDEX(Transjer!$C$6:$C$125,$B2796))</f>
        <v/>
      </c>
      <c r="G2796" s="17" t="str">
        <f>IF($S2796="","",INDEX(Skjermingsrenter!$A$6:$A$35,$C2796))</f>
        <v/>
      </c>
      <c r="H2796" s="18" t="str">
        <f>IF($S2796="","",INDEX(Transjer!$D$6:$D$125,$B2796))</f>
        <v/>
      </c>
      <c r="I2796" s="18" t="str">
        <f>IF($S2796="","",INDEX(Transjer!$E$6:$E$125,$B2796))</f>
        <v/>
      </c>
      <c r="J2796" s="19" t="str">
        <f>IF($S2796="","",INDEX(Skjermingsrenter!$B$6:$B$35,$C2796))</f>
        <v/>
      </c>
      <c r="K2796" s="20" t="str">
        <f t="shared" si="345"/>
        <v/>
      </c>
      <c r="L2796" s="21" t="str">
        <f>IF($S2796="","",IF($G2796&lt;YEAR($F2796),0,$H2796*SUMIFS(Utbytter!$D$6:$D$1005,Utbytter!$A$6:$A$1005,$E2796,Utbytter!$B$6:$B$1005,"&gt;="&amp;$K2796,Utbytter!$B$6:$B$1005,"&lt;="&amp;DATE($G2796,12,31))))</f>
        <v/>
      </c>
      <c r="M2796" s="21" t="str">
        <f t="shared" si="351"/>
        <v/>
      </c>
      <c r="N2796" s="21" t="str">
        <f t="shared" si="346"/>
        <v/>
      </c>
      <c r="O2796" s="21" t="str">
        <f t="shared" si="347"/>
        <v/>
      </c>
      <c r="P2796" s="21" t="str">
        <f t="shared" si="348"/>
        <v/>
      </c>
      <c r="Q2796" s="21" t="str">
        <f t="shared" si="349"/>
        <v/>
      </c>
      <c r="R2796" s="21" t="str">
        <f t="shared" si="350"/>
        <v/>
      </c>
      <c r="S2796" s="7" t="str">
        <f>IF(ROW()-5&lt;=Kontroll!$B$8,1,"")</f>
        <v/>
      </c>
    </row>
    <row r="2797" spans="1:19" x14ac:dyDescent="0.2">
      <c r="A2797" s="7" t="str">
        <f t="shared" si="344"/>
        <v/>
      </c>
      <c r="B2797" s="7" t="str">
        <f>IF($S2797="","",INT(($A2797-1)/Kontroll!$B$6)+1)</f>
        <v/>
      </c>
      <c r="C2797" s="7" t="str">
        <f>IF($S2797="","",MOD($A2797-1,Kontroll!$B$6)+1)</f>
        <v/>
      </c>
      <c r="D2797" s="15" t="str">
        <f>IF($S2797="","",INDEX(Transjer!$A$6:$A$125,$B2797))</f>
        <v/>
      </c>
      <c r="E2797" s="15" t="str">
        <f>IF($S2797="","",INDEX(Transjer!$B$6:$B$125,$B2797))</f>
        <v/>
      </c>
      <c r="F2797" s="16" t="str">
        <f>IF($S2797="","",INDEX(Transjer!$C$6:$C$125,$B2797))</f>
        <v/>
      </c>
      <c r="G2797" s="17" t="str">
        <f>IF($S2797="","",INDEX(Skjermingsrenter!$A$6:$A$35,$C2797))</f>
        <v/>
      </c>
      <c r="H2797" s="18" t="str">
        <f>IF($S2797="","",INDEX(Transjer!$D$6:$D$125,$B2797))</f>
        <v/>
      </c>
      <c r="I2797" s="18" t="str">
        <f>IF($S2797="","",INDEX(Transjer!$E$6:$E$125,$B2797))</f>
        <v/>
      </c>
      <c r="J2797" s="19" t="str">
        <f>IF($S2797="","",INDEX(Skjermingsrenter!$B$6:$B$35,$C2797))</f>
        <v/>
      </c>
      <c r="K2797" s="20" t="str">
        <f t="shared" si="345"/>
        <v/>
      </c>
      <c r="L2797" s="21" t="str">
        <f>IF($S2797="","",IF($G2797&lt;YEAR($F2797),0,$H2797*SUMIFS(Utbytter!$D$6:$D$1005,Utbytter!$A$6:$A$1005,$E2797,Utbytter!$B$6:$B$1005,"&gt;="&amp;$K2797,Utbytter!$B$6:$B$1005,"&lt;="&amp;DATE($G2797,12,31))))</f>
        <v/>
      </c>
      <c r="M2797" s="21" t="str">
        <f t="shared" si="351"/>
        <v/>
      </c>
      <c r="N2797" s="21" t="str">
        <f t="shared" si="346"/>
        <v/>
      </c>
      <c r="O2797" s="21" t="str">
        <f t="shared" si="347"/>
        <v/>
      </c>
      <c r="P2797" s="21" t="str">
        <f t="shared" si="348"/>
        <v/>
      </c>
      <c r="Q2797" s="21" t="str">
        <f t="shared" si="349"/>
        <v/>
      </c>
      <c r="R2797" s="21" t="str">
        <f t="shared" si="350"/>
        <v/>
      </c>
      <c r="S2797" s="7" t="str">
        <f>IF(ROW()-5&lt;=Kontroll!$B$8,1,"")</f>
        <v/>
      </c>
    </row>
    <row r="2798" spans="1:19" x14ac:dyDescent="0.2">
      <c r="A2798" s="7" t="str">
        <f t="shared" si="344"/>
        <v/>
      </c>
      <c r="B2798" s="7" t="str">
        <f>IF($S2798="","",INT(($A2798-1)/Kontroll!$B$6)+1)</f>
        <v/>
      </c>
      <c r="C2798" s="7" t="str">
        <f>IF($S2798="","",MOD($A2798-1,Kontroll!$B$6)+1)</f>
        <v/>
      </c>
      <c r="D2798" s="15" t="str">
        <f>IF($S2798="","",INDEX(Transjer!$A$6:$A$125,$B2798))</f>
        <v/>
      </c>
      <c r="E2798" s="15" t="str">
        <f>IF($S2798="","",INDEX(Transjer!$B$6:$B$125,$B2798))</f>
        <v/>
      </c>
      <c r="F2798" s="16" t="str">
        <f>IF($S2798="","",INDEX(Transjer!$C$6:$C$125,$B2798))</f>
        <v/>
      </c>
      <c r="G2798" s="17" t="str">
        <f>IF($S2798="","",INDEX(Skjermingsrenter!$A$6:$A$35,$C2798))</f>
        <v/>
      </c>
      <c r="H2798" s="18" t="str">
        <f>IF($S2798="","",INDEX(Transjer!$D$6:$D$125,$B2798))</f>
        <v/>
      </c>
      <c r="I2798" s="18" t="str">
        <f>IF($S2798="","",INDEX(Transjer!$E$6:$E$125,$B2798))</f>
        <v/>
      </c>
      <c r="J2798" s="19" t="str">
        <f>IF($S2798="","",INDEX(Skjermingsrenter!$B$6:$B$35,$C2798))</f>
        <v/>
      </c>
      <c r="K2798" s="20" t="str">
        <f t="shared" si="345"/>
        <v/>
      </c>
      <c r="L2798" s="21" t="str">
        <f>IF($S2798="","",IF($G2798&lt;YEAR($F2798),0,$H2798*SUMIFS(Utbytter!$D$6:$D$1005,Utbytter!$A$6:$A$1005,$E2798,Utbytter!$B$6:$B$1005,"&gt;="&amp;$K2798,Utbytter!$B$6:$B$1005,"&lt;="&amp;DATE($G2798,12,31))))</f>
        <v/>
      </c>
      <c r="M2798" s="21" t="str">
        <f t="shared" si="351"/>
        <v/>
      </c>
      <c r="N2798" s="21" t="str">
        <f t="shared" si="346"/>
        <v/>
      </c>
      <c r="O2798" s="21" t="str">
        <f t="shared" si="347"/>
        <v/>
      </c>
      <c r="P2798" s="21" t="str">
        <f t="shared" si="348"/>
        <v/>
      </c>
      <c r="Q2798" s="21" t="str">
        <f t="shared" si="349"/>
        <v/>
      </c>
      <c r="R2798" s="21" t="str">
        <f t="shared" si="350"/>
        <v/>
      </c>
      <c r="S2798" s="7" t="str">
        <f>IF(ROW()-5&lt;=Kontroll!$B$8,1,"")</f>
        <v/>
      </c>
    </row>
    <row r="2799" spans="1:19" x14ac:dyDescent="0.2">
      <c r="A2799" s="7" t="str">
        <f t="shared" si="344"/>
        <v/>
      </c>
      <c r="B2799" s="7" t="str">
        <f>IF($S2799="","",INT(($A2799-1)/Kontroll!$B$6)+1)</f>
        <v/>
      </c>
      <c r="C2799" s="7" t="str">
        <f>IF($S2799="","",MOD($A2799-1,Kontroll!$B$6)+1)</f>
        <v/>
      </c>
      <c r="D2799" s="15" t="str">
        <f>IF($S2799="","",INDEX(Transjer!$A$6:$A$125,$B2799))</f>
        <v/>
      </c>
      <c r="E2799" s="15" t="str">
        <f>IF($S2799="","",INDEX(Transjer!$B$6:$B$125,$B2799))</f>
        <v/>
      </c>
      <c r="F2799" s="16" t="str">
        <f>IF($S2799="","",INDEX(Transjer!$C$6:$C$125,$B2799))</f>
        <v/>
      </c>
      <c r="G2799" s="17" t="str">
        <f>IF($S2799="","",INDEX(Skjermingsrenter!$A$6:$A$35,$C2799))</f>
        <v/>
      </c>
      <c r="H2799" s="18" t="str">
        <f>IF($S2799="","",INDEX(Transjer!$D$6:$D$125,$B2799))</f>
        <v/>
      </c>
      <c r="I2799" s="18" t="str">
        <f>IF($S2799="","",INDEX(Transjer!$E$6:$E$125,$B2799))</f>
        <v/>
      </c>
      <c r="J2799" s="19" t="str">
        <f>IF($S2799="","",INDEX(Skjermingsrenter!$B$6:$B$35,$C2799))</f>
        <v/>
      </c>
      <c r="K2799" s="20" t="str">
        <f t="shared" si="345"/>
        <v/>
      </c>
      <c r="L2799" s="21" t="str">
        <f>IF($S2799="","",IF($G2799&lt;YEAR($F2799),0,$H2799*SUMIFS(Utbytter!$D$6:$D$1005,Utbytter!$A$6:$A$1005,$E2799,Utbytter!$B$6:$B$1005,"&gt;="&amp;$K2799,Utbytter!$B$6:$B$1005,"&lt;="&amp;DATE($G2799,12,31))))</f>
        <v/>
      </c>
      <c r="M2799" s="21" t="str">
        <f t="shared" si="351"/>
        <v/>
      </c>
      <c r="N2799" s="21" t="str">
        <f t="shared" si="346"/>
        <v/>
      </c>
      <c r="O2799" s="21" t="str">
        <f t="shared" si="347"/>
        <v/>
      </c>
      <c r="P2799" s="21" t="str">
        <f t="shared" si="348"/>
        <v/>
      </c>
      <c r="Q2799" s="21" t="str">
        <f t="shared" si="349"/>
        <v/>
      </c>
      <c r="R2799" s="21" t="str">
        <f t="shared" si="350"/>
        <v/>
      </c>
      <c r="S2799" s="7" t="str">
        <f>IF(ROW()-5&lt;=Kontroll!$B$8,1,"")</f>
        <v/>
      </c>
    </row>
    <row r="2800" spans="1:19" x14ac:dyDescent="0.2">
      <c r="A2800" s="7" t="str">
        <f t="shared" si="344"/>
        <v/>
      </c>
      <c r="B2800" s="7" t="str">
        <f>IF($S2800="","",INT(($A2800-1)/Kontroll!$B$6)+1)</f>
        <v/>
      </c>
      <c r="C2800" s="7" t="str">
        <f>IF($S2800="","",MOD($A2800-1,Kontroll!$B$6)+1)</f>
        <v/>
      </c>
      <c r="D2800" s="15" t="str">
        <f>IF($S2800="","",INDEX(Transjer!$A$6:$A$125,$B2800))</f>
        <v/>
      </c>
      <c r="E2800" s="15" t="str">
        <f>IF($S2800="","",INDEX(Transjer!$B$6:$B$125,$B2800))</f>
        <v/>
      </c>
      <c r="F2800" s="16" t="str">
        <f>IF($S2800="","",INDEX(Transjer!$C$6:$C$125,$B2800))</f>
        <v/>
      </c>
      <c r="G2800" s="17" t="str">
        <f>IF($S2800="","",INDEX(Skjermingsrenter!$A$6:$A$35,$C2800))</f>
        <v/>
      </c>
      <c r="H2800" s="18" t="str">
        <f>IF($S2800="","",INDEX(Transjer!$D$6:$D$125,$B2800))</f>
        <v/>
      </c>
      <c r="I2800" s="18" t="str">
        <f>IF($S2800="","",INDEX(Transjer!$E$6:$E$125,$B2800))</f>
        <v/>
      </c>
      <c r="J2800" s="19" t="str">
        <f>IF($S2800="","",INDEX(Skjermingsrenter!$B$6:$B$35,$C2800))</f>
        <v/>
      </c>
      <c r="K2800" s="20" t="str">
        <f t="shared" si="345"/>
        <v/>
      </c>
      <c r="L2800" s="21" t="str">
        <f>IF($S2800="","",IF($G2800&lt;YEAR($F2800),0,$H2800*SUMIFS(Utbytter!$D$6:$D$1005,Utbytter!$A$6:$A$1005,$E2800,Utbytter!$B$6:$B$1005,"&gt;="&amp;$K2800,Utbytter!$B$6:$B$1005,"&lt;="&amp;DATE($G2800,12,31))))</f>
        <v/>
      </c>
      <c r="M2800" s="21" t="str">
        <f t="shared" si="351"/>
        <v/>
      </c>
      <c r="N2800" s="21" t="str">
        <f t="shared" si="346"/>
        <v/>
      </c>
      <c r="O2800" s="21" t="str">
        <f t="shared" si="347"/>
        <v/>
      </c>
      <c r="P2800" s="21" t="str">
        <f t="shared" si="348"/>
        <v/>
      </c>
      <c r="Q2800" s="21" t="str">
        <f t="shared" si="349"/>
        <v/>
      </c>
      <c r="R2800" s="21" t="str">
        <f t="shared" si="350"/>
        <v/>
      </c>
      <c r="S2800" s="7" t="str">
        <f>IF(ROW()-5&lt;=Kontroll!$B$8,1,"")</f>
        <v/>
      </c>
    </row>
    <row r="2801" spans="1:19" x14ac:dyDescent="0.2">
      <c r="A2801" s="7" t="str">
        <f t="shared" si="344"/>
        <v/>
      </c>
      <c r="B2801" s="7" t="str">
        <f>IF($S2801="","",INT(($A2801-1)/Kontroll!$B$6)+1)</f>
        <v/>
      </c>
      <c r="C2801" s="7" t="str">
        <f>IF($S2801="","",MOD($A2801-1,Kontroll!$B$6)+1)</f>
        <v/>
      </c>
      <c r="D2801" s="15" t="str">
        <f>IF($S2801="","",INDEX(Transjer!$A$6:$A$125,$B2801))</f>
        <v/>
      </c>
      <c r="E2801" s="15" t="str">
        <f>IF($S2801="","",INDEX(Transjer!$B$6:$B$125,$B2801))</f>
        <v/>
      </c>
      <c r="F2801" s="16" t="str">
        <f>IF($S2801="","",INDEX(Transjer!$C$6:$C$125,$B2801))</f>
        <v/>
      </c>
      <c r="G2801" s="17" t="str">
        <f>IF($S2801="","",INDEX(Skjermingsrenter!$A$6:$A$35,$C2801))</f>
        <v/>
      </c>
      <c r="H2801" s="18" t="str">
        <f>IF($S2801="","",INDEX(Transjer!$D$6:$D$125,$B2801))</f>
        <v/>
      </c>
      <c r="I2801" s="18" t="str">
        <f>IF($S2801="","",INDEX(Transjer!$E$6:$E$125,$B2801))</f>
        <v/>
      </c>
      <c r="J2801" s="19" t="str">
        <f>IF($S2801="","",INDEX(Skjermingsrenter!$B$6:$B$35,$C2801))</f>
        <v/>
      </c>
      <c r="K2801" s="20" t="str">
        <f t="shared" si="345"/>
        <v/>
      </c>
      <c r="L2801" s="21" t="str">
        <f>IF($S2801="","",IF($G2801&lt;YEAR($F2801),0,$H2801*SUMIFS(Utbytter!$D$6:$D$1005,Utbytter!$A$6:$A$1005,$E2801,Utbytter!$B$6:$B$1005,"&gt;="&amp;$K2801,Utbytter!$B$6:$B$1005,"&lt;="&amp;DATE($G2801,12,31))))</f>
        <v/>
      </c>
      <c r="M2801" s="21" t="str">
        <f t="shared" si="351"/>
        <v/>
      </c>
      <c r="N2801" s="21" t="str">
        <f t="shared" si="346"/>
        <v/>
      </c>
      <c r="O2801" s="21" t="str">
        <f t="shared" si="347"/>
        <v/>
      </c>
      <c r="P2801" s="21" t="str">
        <f t="shared" si="348"/>
        <v/>
      </c>
      <c r="Q2801" s="21" t="str">
        <f t="shared" si="349"/>
        <v/>
      </c>
      <c r="R2801" s="21" t="str">
        <f t="shared" si="350"/>
        <v/>
      </c>
      <c r="S2801" s="7" t="str">
        <f>IF(ROW()-5&lt;=Kontroll!$B$8,1,"")</f>
        <v/>
      </c>
    </row>
    <row r="2802" spans="1:19" x14ac:dyDescent="0.2">
      <c r="A2802" s="7" t="str">
        <f t="shared" si="344"/>
        <v/>
      </c>
      <c r="B2802" s="7" t="str">
        <f>IF($S2802="","",INT(($A2802-1)/Kontroll!$B$6)+1)</f>
        <v/>
      </c>
      <c r="C2802" s="7" t="str">
        <f>IF($S2802="","",MOD($A2802-1,Kontroll!$B$6)+1)</f>
        <v/>
      </c>
      <c r="D2802" s="15" t="str">
        <f>IF($S2802="","",INDEX(Transjer!$A$6:$A$125,$B2802))</f>
        <v/>
      </c>
      <c r="E2802" s="15" t="str">
        <f>IF($S2802="","",INDEX(Transjer!$B$6:$B$125,$B2802))</f>
        <v/>
      </c>
      <c r="F2802" s="16" t="str">
        <f>IF($S2802="","",INDEX(Transjer!$C$6:$C$125,$B2802))</f>
        <v/>
      </c>
      <c r="G2802" s="17" t="str">
        <f>IF($S2802="","",INDEX(Skjermingsrenter!$A$6:$A$35,$C2802))</f>
        <v/>
      </c>
      <c r="H2802" s="18" t="str">
        <f>IF($S2802="","",INDEX(Transjer!$D$6:$D$125,$B2802))</f>
        <v/>
      </c>
      <c r="I2802" s="18" t="str">
        <f>IF($S2802="","",INDEX(Transjer!$E$6:$E$125,$B2802))</f>
        <v/>
      </c>
      <c r="J2802" s="19" t="str">
        <f>IF($S2802="","",INDEX(Skjermingsrenter!$B$6:$B$35,$C2802))</f>
        <v/>
      </c>
      <c r="K2802" s="20" t="str">
        <f t="shared" si="345"/>
        <v/>
      </c>
      <c r="L2802" s="21" t="str">
        <f>IF($S2802="","",IF($G2802&lt;YEAR($F2802),0,$H2802*SUMIFS(Utbytter!$D$6:$D$1005,Utbytter!$A$6:$A$1005,$E2802,Utbytter!$B$6:$B$1005,"&gt;="&amp;$K2802,Utbytter!$B$6:$B$1005,"&lt;="&amp;DATE($G2802,12,31))))</f>
        <v/>
      </c>
      <c r="M2802" s="21" t="str">
        <f t="shared" si="351"/>
        <v/>
      </c>
      <c r="N2802" s="21" t="str">
        <f t="shared" si="346"/>
        <v/>
      </c>
      <c r="O2802" s="21" t="str">
        <f t="shared" si="347"/>
        <v/>
      </c>
      <c r="P2802" s="21" t="str">
        <f t="shared" si="348"/>
        <v/>
      </c>
      <c r="Q2802" s="21" t="str">
        <f t="shared" si="349"/>
        <v/>
      </c>
      <c r="R2802" s="21" t="str">
        <f t="shared" si="350"/>
        <v/>
      </c>
      <c r="S2802" s="7" t="str">
        <f>IF(ROW()-5&lt;=Kontroll!$B$8,1,"")</f>
        <v/>
      </c>
    </row>
    <row r="2803" spans="1:19" x14ac:dyDescent="0.2">
      <c r="A2803" s="7" t="str">
        <f t="shared" si="344"/>
        <v/>
      </c>
      <c r="B2803" s="7" t="str">
        <f>IF($S2803="","",INT(($A2803-1)/Kontroll!$B$6)+1)</f>
        <v/>
      </c>
      <c r="C2803" s="7" t="str">
        <f>IF($S2803="","",MOD($A2803-1,Kontroll!$B$6)+1)</f>
        <v/>
      </c>
      <c r="D2803" s="15" t="str">
        <f>IF($S2803="","",INDEX(Transjer!$A$6:$A$125,$B2803))</f>
        <v/>
      </c>
      <c r="E2803" s="15" t="str">
        <f>IF($S2803="","",INDEX(Transjer!$B$6:$B$125,$B2803))</f>
        <v/>
      </c>
      <c r="F2803" s="16" t="str">
        <f>IF($S2803="","",INDEX(Transjer!$C$6:$C$125,$B2803))</f>
        <v/>
      </c>
      <c r="G2803" s="17" t="str">
        <f>IF($S2803="","",INDEX(Skjermingsrenter!$A$6:$A$35,$C2803))</f>
        <v/>
      </c>
      <c r="H2803" s="18" t="str">
        <f>IF($S2803="","",INDEX(Transjer!$D$6:$D$125,$B2803))</f>
        <v/>
      </c>
      <c r="I2803" s="18" t="str">
        <f>IF($S2803="","",INDEX(Transjer!$E$6:$E$125,$B2803))</f>
        <v/>
      </c>
      <c r="J2803" s="19" t="str">
        <f>IF($S2803="","",INDEX(Skjermingsrenter!$B$6:$B$35,$C2803))</f>
        <v/>
      </c>
      <c r="K2803" s="20" t="str">
        <f t="shared" si="345"/>
        <v/>
      </c>
      <c r="L2803" s="21" t="str">
        <f>IF($S2803="","",IF($G2803&lt;YEAR($F2803),0,$H2803*SUMIFS(Utbytter!$D$6:$D$1005,Utbytter!$A$6:$A$1005,$E2803,Utbytter!$B$6:$B$1005,"&gt;="&amp;$K2803,Utbytter!$B$6:$B$1005,"&lt;="&amp;DATE($G2803,12,31))))</f>
        <v/>
      </c>
      <c r="M2803" s="21" t="str">
        <f t="shared" si="351"/>
        <v/>
      </c>
      <c r="N2803" s="21" t="str">
        <f t="shared" si="346"/>
        <v/>
      </c>
      <c r="O2803" s="21" t="str">
        <f t="shared" si="347"/>
        <v/>
      </c>
      <c r="P2803" s="21" t="str">
        <f t="shared" si="348"/>
        <v/>
      </c>
      <c r="Q2803" s="21" t="str">
        <f t="shared" si="349"/>
        <v/>
      </c>
      <c r="R2803" s="21" t="str">
        <f t="shared" si="350"/>
        <v/>
      </c>
      <c r="S2803" s="7" t="str">
        <f>IF(ROW()-5&lt;=Kontroll!$B$8,1,"")</f>
        <v/>
      </c>
    </row>
    <row r="2804" spans="1:19" x14ac:dyDescent="0.2">
      <c r="A2804" s="7" t="str">
        <f t="shared" si="344"/>
        <v/>
      </c>
      <c r="B2804" s="7" t="str">
        <f>IF($S2804="","",INT(($A2804-1)/Kontroll!$B$6)+1)</f>
        <v/>
      </c>
      <c r="C2804" s="7" t="str">
        <f>IF($S2804="","",MOD($A2804-1,Kontroll!$B$6)+1)</f>
        <v/>
      </c>
      <c r="D2804" s="15" t="str">
        <f>IF($S2804="","",INDEX(Transjer!$A$6:$A$125,$B2804))</f>
        <v/>
      </c>
      <c r="E2804" s="15" t="str">
        <f>IF($S2804="","",INDEX(Transjer!$B$6:$B$125,$B2804))</f>
        <v/>
      </c>
      <c r="F2804" s="16" t="str">
        <f>IF($S2804="","",INDEX(Transjer!$C$6:$C$125,$B2804))</f>
        <v/>
      </c>
      <c r="G2804" s="17" t="str">
        <f>IF($S2804="","",INDEX(Skjermingsrenter!$A$6:$A$35,$C2804))</f>
        <v/>
      </c>
      <c r="H2804" s="18" t="str">
        <f>IF($S2804="","",INDEX(Transjer!$D$6:$D$125,$B2804))</f>
        <v/>
      </c>
      <c r="I2804" s="18" t="str">
        <f>IF($S2804="","",INDEX(Transjer!$E$6:$E$125,$B2804))</f>
        <v/>
      </c>
      <c r="J2804" s="19" t="str">
        <f>IF($S2804="","",INDEX(Skjermingsrenter!$B$6:$B$35,$C2804))</f>
        <v/>
      </c>
      <c r="K2804" s="20" t="str">
        <f t="shared" si="345"/>
        <v/>
      </c>
      <c r="L2804" s="21" t="str">
        <f>IF($S2804="","",IF($G2804&lt;YEAR($F2804),0,$H2804*SUMIFS(Utbytter!$D$6:$D$1005,Utbytter!$A$6:$A$1005,$E2804,Utbytter!$B$6:$B$1005,"&gt;="&amp;$K2804,Utbytter!$B$6:$B$1005,"&lt;="&amp;DATE($G2804,12,31))))</f>
        <v/>
      </c>
      <c r="M2804" s="21" t="str">
        <f t="shared" si="351"/>
        <v/>
      </c>
      <c r="N2804" s="21" t="str">
        <f t="shared" si="346"/>
        <v/>
      </c>
      <c r="O2804" s="21" t="str">
        <f t="shared" si="347"/>
        <v/>
      </c>
      <c r="P2804" s="21" t="str">
        <f t="shared" si="348"/>
        <v/>
      </c>
      <c r="Q2804" s="21" t="str">
        <f t="shared" si="349"/>
        <v/>
      </c>
      <c r="R2804" s="21" t="str">
        <f t="shared" si="350"/>
        <v/>
      </c>
      <c r="S2804" s="7" t="str">
        <f>IF(ROW()-5&lt;=Kontroll!$B$8,1,"")</f>
        <v/>
      </c>
    </row>
    <row r="2805" spans="1:19" x14ac:dyDescent="0.2">
      <c r="A2805" s="7" t="str">
        <f t="shared" si="344"/>
        <v/>
      </c>
      <c r="B2805" s="7" t="str">
        <f>IF($S2805="","",INT(($A2805-1)/Kontroll!$B$6)+1)</f>
        <v/>
      </c>
      <c r="C2805" s="7" t="str">
        <f>IF($S2805="","",MOD($A2805-1,Kontroll!$B$6)+1)</f>
        <v/>
      </c>
      <c r="D2805" s="15" t="str">
        <f>IF($S2805="","",INDEX(Transjer!$A$6:$A$125,$B2805))</f>
        <v/>
      </c>
      <c r="E2805" s="15" t="str">
        <f>IF($S2805="","",INDEX(Transjer!$B$6:$B$125,$B2805))</f>
        <v/>
      </c>
      <c r="F2805" s="16" t="str">
        <f>IF($S2805="","",INDEX(Transjer!$C$6:$C$125,$B2805))</f>
        <v/>
      </c>
      <c r="G2805" s="17" t="str">
        <f>IF($S2805="","",INDEX(Skjermingsrenter!$A$6:$A$35,$C2805))</f>
        <v/>
      </c>
      <c r="H2805" s="18" t="str">
        <f>IF($S2805="","",INDEX(Transjer!$D$6:$D$125,$B2805))</f>
        <v/>
      </c>
      <c r="I2805" s="18" t="str">
        <f>IF($S2805="","",INDEX(Transjer!$E$6:$E$125,$B2805))</f>
        <v/>
      </c>
      <c r="J2805" s="19" t="str">
        <f>IF($S2805="","",INDEX(Skjermingsrenter!$B$6:$B$35,$C2805))</f>
        <v/>
      </c>
      <c r="K2805" s="20" t="str">
        <f t="shared" si="345"/>
        <v/>
      </c>
      <c r="L2805" s="21" t="str">
        <f>IF($S2805="","",IF($G2805&lt;YEAR($F2805),0,$H2805*SUMIFS(Utbytter!$D$6:$D$1005,Utbytter!$A$6:$A$1005,$E2805,Utbytter!$B$6:$B$1005,"&gt;="&amp;$K2805,Utbytter!$B$6:$B$1005,"&lt;="&amp;DATE($G2805,12,31))))</f>
        <v/>
      </c>
      <c r="M2805" s="21" t="str">
        <f t="shared" si="351"/>
        <v/>
      </c>
      <c r="N2805" s="21" t="str">
        <f t="shared" si="346"/>
        <v/>
      </c>
      <c r="O2805" s="21" t="str">
        <f t="shared" si="347"/>
        <v/>
      </c>
      <c r="P2805" s="21" t="str">
        <f t="shared" si="348"/>
        <v/>
      </c>
      <c r="Q2805" s="21" t="str">
        <f t="shared" si="349"/>
        <v/>
      </c>
      <c r="R2805" s="21" t="str">
        <f t="shared" si="350"/>
        <v/>
      </c>
      <c r="S2805" s="7" t="str">
        <f>IF(ROW()-5&lt;=Kontroll!$B$8,1,"")</f>
        <v/>
      </c>
    </row>
    <row r="2806" spans="1:19" x14ac:dyDescent="0.2">
      <c r="A2806" s="7" t="str">
        <f t="shared" si="344"/>
        <v/>
      </c>
      <c r="B2806" s="7" t="str">
        <f>IF($S2806="","",INT(($A2806-1)/Kontroll!$B$6)+1)</f>
        <v/>
      </c>
      <c r="C2806" s="7" t="str">
        <f>IF($S2806="","",MOD($A2806-1,Kontroll!$B$6)+1)</f>
        <v/>
      </c>
      <c r="D2806" s="15" t="str">
        <f>IF($S2806="","",INDEX(Transjer!$A$6:$A$125,$B2806))</f>
        <v/>
      </c>
      <c r="E2806" s="15" t="str">
        <f>IF($S2806="","",INDEX(Transjer!$B$6:$B$125,$B2806))</f>
        <v/>
      </c>
      <c r="F2806" s="16" t="str">
        <f>IF($S2806="","",INDEX(Transjer!$C$6:$C$125,$B2806))</f>
        <v/>
      </c>
      <c r="G2806" s="17" t="str">
        <f>IF($S2806="","",INDEX(Skjermingsrenter!$A$6:$A$35,$C2806))</f>
        <v/>
      </c>
      <c r="H2806" s="18" t="str">
        <f>IF($S2806="","",INDEX(Transjer!$D$6:$D$125,$B2806))</f>
        <v/>
      </c>
      <c r="I2806" s="18" t="str">
        <f>IF($S2806="","",INDEX(Transjer!$E$6:$E$125,$B2806))</f>
        <v/>
      </c>
      <c r="J2806" s="19" t="str">
        <f>IF($S2806="","",INDEX(Skjermingsrenter!$B$6:$B$35,$C2806))</f>
        <v/>
      </c>
      <c r="K2806" s="20" t="str">
        <f t="shared" si="345"/>
        <v/>
      </c>
      <c r="L2806" s="21" t="str">
        <f>IF($S2806="","",IF($G2806&lt;YEAR($F2806),0,$H2806*SUMIFS(Utbytter!$D$6:$D$1005,Utbytter!$A$6:$A$1005,$E2806,Utbytter!$B$6:$B$1005,"&gt;="&amp;$K2806,Utbytter!$B$6:$B$1005,"&lt;="&amp;DATE($G2806,12,31))))</f>
        <v/>
      </c>
      <c r="M2806" s="21" t="str">
        <f t="shared" si="351"/>
        <v/>
      </c>
      <c r="N2806" s="21" t="str">
        <f t="shared" si="346"/>
        <v/>
      </c>
      <c r="O2806" s="21" t="str">
        <f t="shared" si="347"/>
        <v/>
      </c>
      <c r="P2806" s="21" t="str">
        <f t="shared" si="348"/>
        <v/>
      </c>
      <c r="Q2806" s="21" t="str">
        <f t="shared" si="349"/>
        <v/>
      </c>
      <c r="R2806" s="21" t="str">
        <f t="shared" si="350"/>
        <v/>
      </c>
      <c r="S2806" s="7" t="str">
        <f>IF(ROW()-5&lt;=Kontroll!$B$8,1,"")</f>
        <v/>
      </c>
    </row>
    <row r="2807" spans="1:19" x14ac:dyDescent="0.2">
      <c r="A2807" s="7" t="str">
        <f t="shared" si="344"/>
        <v/>
      </c>
      <c r="B2807" s="7" t="str">
        <f>IF($S2807="","",INT(($A2807-1)/Kontroll!$B$6)+1)</f>
        <v/>
      </c>
      <c r="C2807" s="7" t="str">
        <f>IF($S2807="","",MOD($A2807-1,Kontroll!$B$6)+1)</f>
        <v/>
      </c>
      <c r="D2807" s="15" t="str">
        <f>IF($S2807="","",INDEX(Transjer!$A$6:$A$125,$B2807))</f>
        <v/>
      </c>
      <c r="E2807" s="15" t="str">
        <f>IF($S2807="","",INDEX(Transjer!$B$6:$B$125,$B2807))</f>
        <v/>
      </c>
      <c r="F2807" s="16" t="str">
        <f>IF($S2807="","",INDEX(Transjer!$C$6:$C$125,$B2807))</f>
        <v/>
      </c>
      <c r="G2807" s="17" t="str">
        <f>IF($S2807="","",INDEX(Skjermingsrenter!$A$6:$A$35,$C2807))</f>
        <v/>
      </c>
      <c r="H2807" s="18" t="str">
        <f>IF($S2807="","",INDEX(Transjer!$D$6:$D$125,$B2807))</f>
        <v/>
      </c>
      <c r="I2807" s="18" t="str">
        <f>IF($S2807="","",INDEX(Transjer!$E$6:$E$125,$B2807))</f>
        <v/>
      </c>
      <c r="J2807" s="19" t="str">
        <f>IF($S2807="","",INDEX(Skjermingsrenter!$B$6:$B$35,$C2807))</f>
        <v/>
      </c>
      <c r="K2807" s="20" t="str">
        <f t="shared" si="345"/>
        <v/>
      </c>
      <c r="L2807" s="21" t="str">
        <f>IF($S2807="","",IF($G2807&lt;YEAR($F2807),0,$H2807*SUMIFS(Utbytter!$D$6:$D$1005,Utbytter!$A$6:$A$1005,$E2807,Utbytter!$B$6:$B$1005,"&gt;="&amp;$K2807,Utbytter!$B$6:$B$1005,"&lt;="&amp;DATE($G2807,12,31))))</f>
        <v/>
      </c>
      <c r="M2807" s="21" t="str">
        <f t="shared" si="351"/>
        <v/>
      </c>
      <c r="N2807" s="21" t="str">
        <f t="shared" si="346"/>
        <v/>
      </c>
      <c r="O2807" s="21" t="str">
        <f t="shared" si="347"/>
        <v/>
      </c>
      <c r="P2807" s="21" t="str">
        <f t="shared" si="348"/>
        <v/>
      </c>
      <c r="Q2807" s="21" t="str">
        <f t="shared" si="349"/>
        <v/>
      </c>
      <c r="R2807" s="21" t="str">
        <f t="shared" si="350"/>
        <v/>
      </c>
      <c r="S2807" s="7" t="str">
        <f>IF(ROW()-5&lt;=Kontroll!$B$8,1,"")</f>
        <v/>
      </c>
    </row>
    <row r="2808" spans="1:19" x14ac:dyDescent="0.2">
      <c r="A2808" s="7" t="str">
        <f t="shared" si="344"/>
        <v/>
      </c>
      <c r="B2808" s="7" t="str">
        <f>IF($S2808="","",INT(($A2808-1)/Kontroll!$B$6)+1)</f>
        <v/>
      </c>
      <c r="C2808" s="7" t="str">
        <f>IF($S2808="","",MOD($A2808-1,Kontroll!$B$6)+1)</f>
        <v/>
      </c>
      <c r="D2808" s="15" t="str">
        <f>IF($S2808="","",INDEX(Transjer!$A$6:$A$125,$B2808))</f>
        <v/>
      </c>
      <c r="E2808" s="15" t="str">
        <f>IF($S2808="","",INDEX(Transjer!$B$6:$B$125,$B2808))</f>
        <v/>
      </c>
      <c r="F2808" s="16" t="str">
        <f>IF($S2808="","",INDEX(Transjer!$C$6:$C$125,$B2808))</f>
        <v/>
      </c>
      <c r="G2808" s="17" t="str">
        <f>IF($S2808="","",INDEX(Skjermingsrenter!$A$6:$A$35,$C2808))</f>
        <v/>
      </c>
      <c r="H2808" s="18" t="str">
        <f>IF($S2808="","",INDEX(Transjer!$D$6:$D$125,$B2808))</f>
        <v/>
      </c>
      <c r="I2808" s="18" t="str">
        <f>IF($S2808="","",INDEX(Transjer!$E$6:$E$125,$B2808))</f>
        <v/>
      </c>
      <c r="J2808" s="19" t="str">
        <f>IF($S2808="","",INDEX(Skjermingsrenter!$B$6:$B$35,$C2808))</f>
        <v/>
      </c>
      <c r="K2808" s="20" t="str">
        <f t="shared" si="345"/>
        <v/>
      </c>
      <c r="L2808" s="21" t="str">
        <f>IF($S2808="","",IF($G2808&lt;YEAR($F2808),0,$H2808*SUMIFS(Utbytter!$D$6:$D$1005,Utbytter!$A$6:$A$1005,$E2808,Utbytter!$B$6:$B$1005,"&gt;="&amp;$K2808,Utbytter!$B$6:$B$1005,"&lt;="&amp;DATE($G2808,12,31))))</f>
        <v/>
      </c>
      <c r="M2808" s="21" t="str">
        <f t="shared" si="351"/>
        <v/>
      </c>
      <c r="N2808" s="21" t="str">
        <f t="shared" si="346"/>
        <v/>
      </c>
      <c r="O2808" s="21" t="str">
        <f t="shared" si="347"/>
        <v/>
      </c>
      <c r="P2808" s="21" t="str">
        <f t="shared" si="348"/>
        <v/>
      </c>
      <c r="Q2808" s="21" t="str">
        <f t="shared" si="349"/>
        <v/>
      </c>
      <c r="R2808" s="21" t="str">
        <f t="shared" si="350"/>
        <v/>
      </c>
      <c r="S2808" s="7" t="str">
        <f>IF(ROW()-5&lt;=Kontroll!$B$8,1,"")</f>
        <v/>
      </c>
    </row>
    <row r="2809" spans="1:19" x14ac:dyDescent="0.2">
      <c r="A2809" s="7" t="str">
        <f t="shared" si="344"/>
        <v/>
      </c>
      <c r="B2809" s="7" t="str">
        <f>IF($S2809="","",INT(($A2809-1)/Kontroll!$B$6)+1)</f>
        <v/>
      </c>
      <c r="C2809" s="7" t="str">
        <f>IF($S2809="","",MOD($A2809-1,Kontroll!$B$6)+1)</f>
        <v/>
      </c>
      <c r="D2809" s="15" t="str">
        <f>IF($S2809="","",INDEX(Transjer!$A$6:$A$125,$B2809))</f>
        <v/>
      </c>
      <c r="E2809" s="15" t="str">
        <f>IF($S2809="","",INDEX(Transjer!$B$6:$B$125,$B2809))</f>
        <v/>
      </c>
      <c r="F2809" s="16" t="str">
        <f>IF($S2809="","",INDEX(Transjer!$C$6:$C$125,$B2809))</f>
        <v/>
      </c>
      <c r="G2809" s="17" t="str">
        <f>IF($S2809="","",INDEX(Skjermingsrenter!$A$6:$A$35,$C2809))</f>
        <v/>
      </c>
      <c r="H2809" s="18" t="str">
        <f>IF($S2809="","",INDEX(Transjer!$D$6:$D$125,$B2809))</f>
        <v/>
      </c>
      <c r="I2809" s="18" t="str">
        <f>IF($S2809="","",INDEX(Transjer!$E$6:$E$125,$B2809))</f>
        <v/>
      </c>
      <c r="J2809" s="19" t="str">
        <f>IF($S2809="","",INDEX(Skjermingsrenter!$B$6:$B$35,$C2809))</f>
        <v/>
      </c>
      <c r="K2809" s="20" t="str">
        <f t="shared" si="345"/>
        <v/>
      </c>
      <c r="L2809" s="21" t="str">
        <f>IF($S2809="","",IF($G2809&lt;YEAR($F2809),0,$H2809*SUMIFS(Utbytter!$D$6:$D$1005,Utbytter!$A$6:$A$1005,$E2809,Utbytter!$B$6:$B$1005,"&gt;="&amp;$K2809,Utbytter!$B$6:$B$1005,"&lt;="&amp;DATE($G2809,12,31))))</f>
        <v/>
      </c>
      <c r="M2809" s="21" t="str">
        <f t="shared" si="351"/>
        <v/>
      </c>
      <c r="N2809" s="21" t="str">
        <f t="shared" si="346"/>
        <v/>
      </c>
      <c r="O2809" s="21" t="str">
        <f t="shared" si="347"/>
        <v/>
      </c>
      <c r="P2809" s="21" t="str">
        <f t="shared" si="348"/>
        <v/>
      </c>
      <c r="Q2809" s="21" t="str">
        <f t="shared" si="349"/>
        <v/>
      </c>
      <c r="R2809" s="21" t="str">
        <f t="shared" si="350"/>
        <v/>
      </c>
      <c r="S2809" s="7" t="str">
        <f>IF(ROW()-5&lt;=Kontroll!$B$8,1,"")</f>
        <v/>
      </c>
    </row>
    <row r="2810" spans="1:19" x14ac:dyDescent="0.2">
      <c r="A2810" s="7" t="str">
        <f t="shared" si="344"/>
        <v/>
      </c>
      <c r="B2810" s="7" t="str">
        <f>IF($S2810="","",INT(($A2810-1)/Kontroll!$B$6)+1)</f>
        <v/>
      </c>
      <c r="C2810" s="7" t="str">
        <f>IF($S2810="","",MOD($A2810-1,Kontroll!$B$6)+1)</f>
        <v/>
      </c>
      <c r="D2810" s="15" t="str">
        <f>IF($S2810="","",INDEX(Transjer!$A$6:$A$125,$B2810))</f>
        <v/>
      </c>
      <c r="E2810" s="15" t="str">
        <f>IF($S2810="","",INDEX(Transjer!$B$6:$B$125,$B2810))</f>
        <v/>
      </c>
      <c r="F2810" s="16" t="str">
        <f>IF($S2810="","",INDEX(Transjer!$C$6:$C$125,$B2810))</f>
        <v/>
      </c>
      <c r="G2810" s="17" t="str">
        <f>IF($S2810="","",INDEX(Skjermingsrenter!$A$6:$A$35,$C2810))</f>
        <v/>
      </c>
      <c r="H2810" s="18" t="str">
        <f>IF($S2810="","",INDEX(Transjer!$D$6:$D$125,$B2810))</f>
        <v/>
      </c>
      <c r="I2810" s="18" t="str">
        <f>IF($S2810="","",INDEX(Transjer!$E$6:$E$125,$B2810))</f>
        <v/>
      </c>
      <c r="J2810" s="19" t="str">
        <f>IF($S2810="","",INDEX(Skjermingsrenter!$B$6:$B$35,$C2810))</f>
        <v/>
      </c>
      <c r="K2810" s="20" t="str">
        <f t="shared" si="345"/>
        <v/>
      </c>
      <c r="L2810" s="21" t="str">
        <f>IF($S2810="","",IF($G2810&lt;YEAR($F2810),0,$H2810*SUMIFS(Utbytter!$D$6:$D$1005,Utbytter!$A$6:$A$1005,$E2810,Utbytter!$B$6:$B$1005,"&gt;="&amp;$K2810,Utbytter!$B$6:$B$1005,"&lt;="&amp;DATE($G2810,12,31))))</f>
        <v/>
      </c>
      <c r="M2810" s="21" t="str">
        <f t="shared" si="351"/>
        <v/>
      </c>
      <c r="N2810" s="21" t="str">
        <f t="shared" si="346"/>
        <v/>
      </c>
      <c r="O2810" s="21" t="str">
        <f t="shared" si="347"/>
        <v/>
      </c>
      <c r="P2810" s="21" t="str">
        <f t="shared" si="348"/>
        <v/>
      </c>
      <c r="Q2810" s="21" t="str">
        <f t="shared" si="349"/>
        <v/>
      </c>
      <c r="R2810" s="21" t="str">
        <f t="shared" si="350"/>
        <v/>
      </c>
      <c r="S2810" s="7" t="str">
        <f>IF(ROW()-5&lt;=Kontroll!$B$8,1,"")</f>
        <v/>
      </c>
    </row>
    <row r="2811" spans="1:19" x14ac:dyDescent="0.2">
      <c r="A2811" s="7" t="str">
        <f t="shared" si="344"/>
        <v/>
      </c>
      <c r="B2811" s="7" t="str">
        <f>IF($S2811="","",INT(($A2811-1)/Kontroll!$B$6)+1)</f>
        <v/>
      </c>
      <c r="C2811" s="7" t="str">
        <f>IF($S2811="","",MOD($A2811-1,Kontroll!$B$6)+1)</f>
        <v/>
      </c>
      <c r="D2811" s="15" t="str">
        <f>IF($S2811="","",INDEX(Transjer!$A$6:$A$125,$B2811))</f>
        <v/>
      </c>
      <c r="E2811" s="15" t="str">
        <f>IF($S2811="","",INDEX(Transjer!$B$6:$B$125,$B2811))</f>
        <v/>
      </c>
      <c r="F2811" s="16" t="str">
        <f>IF($S2811="","",INDEX(Transjer!$C$6:$C$125,$B2811))</f>
        <v/>
      </c>
      <c r="G2811" s="17" t="str">
        <f>IF($S2811="","",INDEX(Skjermingsrenter!$A$6:$A$35,$C2811))</f>
        <v/>
      </c>
      <c r="H2811" s="18" t="str">
        <f>IF($S2811="","",INDEX(Transjer!$D$6:$D$125,$B2811))</f>
        <v/>
      </c>
      <c r="I2811" s="18" t="str">
        <f>IF($S2811="","",INDEX(Transjer!$E$6:$E$125,$B2811))</f>
        <v/>
      </c>
      <c r="J2811" s="19" t="str">
        <f>IF($S2811="","",INDEX(Skjermingsrenter!$B$6:$B$35,$C2811))</f>
        <v/>
      </c>
      <c r="K2811" s="20" t="str">
        <f t="shared" si="345"/>
        <v/>
      </c>
      <c r="L2811" s="21" t="str">
        <f>IF($S2811="","",IF($G2811&lt;YEAR($F2811),0,$H2811*SUMIFS(Utbytter!$D$6:$D$1005,Utbytter!$A$6:$A$1005,$E2811,Utbytter!$B$6:$B$1005,"&gt;="&amp;$K2811,Utbytter!$B$6:$B$1005,"&lt;="&amp;DATE($G2811,12,31))))</f>
        <v/>
      </c>
      <c r="M2811" s="21" t="str">
        <f t="shared" si="351"/>
        <v/>
      </c>
      <c r="N2811" s="21" t="str">
        <f t="shared" si="346"/>
        <v/>
      </c>
      <c r="O2811" s="21" t="str">
        <f t="shared" si="347"/>
        <v/>
      </c>
      <c r="P2811" s="21" t="str">
        <f t="shared" si="348"/>
        <v/>
      </c>
      <c r="Q2811" s="21" t="str">
        <f t="shared" si="349"/>
        <v/>
      </c>
      <c r="R2811" s="21" t="str">
        <f t="shared" si="350"/>
        <v/>
      </c>
      <c r="S2811" s="7" t="str">
        <f>IF(ROW()-5&lt;=Kontroll!$B$8,1,"")</f>
        <v/>
      </c>
    </row>
    <row r="2812" spans="1:19" x14ac:dyDescent="0.2">
      <c r="A2812" s="7" t="str">
        <f t="shared" si="344"/>
        <v/>
      </c>
      <c r="B2812" s="7" t="str">
        <f>IF($S2812="","",INT(($A2812-1)/Kontroll!$B$6)+1)</f>
        <v/>
      </c>
      <c r="C2812" s="7" t="str">
        <f>IF($S2812="","",MOD($A2812-1,Kontroll!$B$6)+1)</f>
        <v/>
      </c>
      <c r="D2812" s="15" t="str">
        <f>IF($S2812="","",INDEX(Transjer!$A$6:$A$125,$B2812))</f>
        <v/>
      </c>
      <c r="E2812" s="15" t="str">
        <f>IF($S2812="","",INDEX(Transjer!$B$6:$B$125,$B2812))</f>
        <v/>
      </c>
      <c r="F2812" s="16" t="str">
        <f>IF($S2812="","",INDEX(Transjer!$C$6:$C$125,$B2812))</f>
        <v/>
      </c>
      <c r="G2812" s="17" t="str">
        <f>IF($S2812="","",INDEX(Skjermingsrenter!$A$6:$A$35,$C2812))</f>
        <v/>
      </c>
      <c r="H2812" s="18" t="str">
        <f>IF($S2812="","",INDEX(Transjer!$D$6:$D$125,$B2812))</f>
        <v/>
      </c>
      <c r="I2812" s="18" t="str">
        <f>IF($S2812="","",INDEX(Transjer!$E$6:$E$125,$B2812))</f>
        <v/>
      </c>
      <c r="J2812" s="19" t="str">
        <f>IF($S2812="","",INDEX(Skjermingsrenter!$B$6:$B$35,$C2812))</f>
        <v/>
      </c>
      <c r="K2812" s="20" t="str">
        <f t="shared" si="345"/>
        <v/>
      </c>
      <c r="L2812" s="21" t="str">
        <f>IF($S2812="","",IF($G2812&lt;YEAR($F2812),0,$H2812*SUMIFS(Utbytter!$D$6:$D$1005,Utbytter!$A$6:$A$1005,$E2812,Utbytter!$B$6:$B$1005,"&gt;="&amp;$K2812,Utbytter!$B$6:$B$1005,"&lt;="&amp;DATE($G2812,12,31))))</f>
        <v/>
      </c>
      <c r="M2812" s="21" t="str">
        <f t="shared" si="351"/>
        <v/>
      </c>
      <c r="N2812" s="21" t="str">
        <f t="shared" si="346"/>
        <v/>
      </c>
      <c r="O2812" s="21" t="str">
        <f t="shared" si="347"/>
        <v/>
      </c>
      <c r="P2812" s="21" t="str">
        <f t="shared" si="348"/>
        <v/>
      </c>
      <c r="Q2812" s="21" t="str">
        <f t="shared" si="349"/>
        <v/>
      </c>
      <c r="R2812" s="21" t="str">
        <f t="shared" si="350"/>
        <v/>
      </c>
      <c r="S2812" s="7" t="str">
        <f>IF(ROW()-5&lt;=Kontroll!$B$8,1,"")</f>
        <v/>
      </c>
    </row>
    <row r="2813" spans="1:19" x14ac:dyDescent="0.2">
      <c r="A2813" s="7" t="str">
        <f t="shared" si="344"/>
        <v/>
      </c>
      <c r="B2813" s="7" t="str">
        <f>IF($S2813="","",INT(($A2813-1)/Kontroll!$B$6)+1)</f>
        <v/>
      </c>
      <c r="C2813" s="7" t="str">
        <f>IF($S2813="","",MOD($A2813-1,Kontroll!$B$6)+1)</f>
        <v/>
      </c>
      <c r="D2813" s="15" t="str">
        <f>IF($S2813="","",INDEX(Transjer!$A$6:$A$125,$B2813))</f>
        <v/>
      </c>
      <c r="E2813" s="15" t="str">
        <f>IF($S2813="","",INDEX(Transjer!$B$6:$B$125,$B2813))</f>
        <v/>
      </c>
      <c r="F2813" s="16" t="str">
        <f>IF($S2813="","",INDEX(Transjer!$C$6:$C$125,$B2813))</f>
        <v/>
      </c>
      <c r="G2813" s="17" t="str">
        <f>IF($S2813="","",INDEX(Skjermingsrenter!$A$6:$A$35,$C2813))</f>
        <v/>
      </c>
      <c r="H2813" s="18" t="str">
        <f>IF($S2813="","",INDEX(Transjer!$D$6:$D$125,$B2813))</f>
        <v/>
      </c>
      <c r="I2813" s="18" t="str">
        <f>IF($S2813="","",INDEX(Transjer!$E$6:$E$125,$B2813))</f>
        <v/>
      </c>
      <c r="J2813" s="19" t="str">
        <f>IF($S2813="","",INDEX(Skjermingsrenter!$B$6:$B$35,$C2813))</f>
        <v/>
      </c>
      <c r="K2813" s="20" t="str">
        <f t="shared" si="345"/>
        <v/>
      </c>
      <c r="L2813" s="21" t="str">
        <f>IF($S2813="","",IF($G2813&lt;YEAR($F2813),0,$H2813*SUMIFS(Utbytter!$D$6:$D$1005,Utbytter!$A$6:$A$1005,$E2813,Utbytter!$B$6:$B$1005,"&gt;="&amp;$K2813,Utbytter!$B$6:$B$1005,"&lt;="&amp;DATE($G2813,12,31))))</f>
        <v/>
      </c>
      <c r="M2813" s="21" t="str">
        <f t="shared" si="351"/>
        <v/>
      </c>
      <c r="N2813" s="21" t="str">
        <f t="shared" si="346"/>
        <v/>
      </c>
      <c r="O2813" s="21" t="str">
        <f t="shared" si="347"/>
        <v/>
      </c>
      <c r="P2813" s="21" t="str">
        <f t="shared" si="348"/>
        <v/>
      </c>
      <c r="Q2813" s="21" t="str">
        <f t="shared" si="349"/>
        <v/>
      </c>
      <c r="R2813" s="21" t="str">
        <f t="shared" si="350"/>
        <v/>
      </c>
      <c r="S2813" s="7" t="str">
        <f>IF(ROW()-5&lt;=Kontroll!$B$8,1,"")</f>
        <v/>
      </c>
    </row>
    <row r="2814" spans="1:19" x14ac:dyDescent="0.2">
      <c r="A2814" s="7" t="str">
        <f t="shared" si="344"/>
        <v/>
      </c>
      <c r="B2814" s="7" t="str">
        <f>IF($S2814="","",INT(($A2814-1)/Kontroll!$B$6)+1)</f>
        <v/>
      </c>
      <c r="C2814" s="7" t="str">
        <f>IF($S2814="","",MOD($A2814-1,Kontroll!$B$6)+1)</f>
        <v/>
      </c>
      <c r="D2814" s="15" t="str">
        <f>IF($S2814="","",INDEX(Transjer!$A$6:$A$125,$B2814))</f>
        <v/>
      </c>
      <c r="E2814" s="15" t="str">
        <f>IF($S2814="","",INDEX(Transjer!$B$6:$B$125,$B2814))</f>
        <v/>
      </c>
      <c r="F2814" s="16" t="str">
        <f>IF($S2814="","",INDEX(Transjer!$C$6:$C$125,$B2814))</f>
        <v/>
      </c>
      <c r="G2814" s="17" t="str">
        <f>IF($S2814="","",INDEX(Skjermingsrenter!$A$6:$A$35,$C2814))</f>
        <v/>
      </c>
      <c r="H2814" s="18" t="str">
        <f>IF($S2814="","",INDEX(Transjer!$D$6:$D$125,$B2814))</f>
        <v/>
      </c>
      <c r="I2814" s="18" t="str">
        <f>IF($S2814="","",INDEX(Transjer!$E$6:$E$125,$B2814))</f>
        <v/>
      </c>
      <c r="J2814" s="19" t="str">
        <f>IF($S2814="","",INDEX(Skjermingsrenter!$B$6:$B$35,$C2814))</f>
        <v/>
      </c>
      <c r="K2814" s="20" t="str">
        <f t="shared" si="345"/>
        <v/>
      </c>
      <c r="L2814" s="21" t="str">
        <f>IF($S2814="","",IF($G2814&lt;YEAR($F2814),0,$H2814*SUMIFS(Utbytter!$D$6:$D$1005,Utbytter!$A$6:$A$1005,$E2814,Utbytter!$B$6:$B$1005,"&gt;="&amp;$K2814,Utbytter!$B$6:$B$1005,"&lt;="&amp;DATE($G2814,12,31))))</f>
        <v/>
      </c>
      <c r="M2814" s="21" t="str">
        <f t="shared" si="351"/>
        <v/>
      </c>
      <c r="N2814" s="21" t="str">
        <f t="shared" si="346"/>
        <v/>
      </c>
      <c r="O2814" s="21" t="str">
        <f t="shared" si="347"/>
        <v/>
      </c>
      <c r="P2814" s="21" t="str">
        <f t="shared" si="348"/>
        <v/>
      </c>
      <c r="Q2814" s="21" t="str">
        <f t="shared" si="349"/>
        <v/>
      </c>
      <c r="R2814" s="21" t="str">
        <f t="shared" si="350"/>
        <v/>
      </c>
      <c r="S2814" s="7" t="str">
        <f>IF(ROW()-5&lt;=Kontroll!$B$8,1,"")</f>
        <v/>
      </c>
    </row>
    <row r="2815" spans="1:19" x14ac:dyDescent="0.2">
      <c r="A2815" s="7" t="str">
        <f t="shared" si="344"/>
        <v/>
      </c>
      <c r="B2815" s="7" t="str">
        <f>IF($S2815="","",INT(($A2815-1)/Kontroll!$B$6)+1)</f>
        <v/>
      </c>
      <c r="C2815" s="7" t="str">
        <f>IF($S2815="","",MOD($A2815-1,Kontroll!$B$6)+1)</f>
        <v/>
      </c>
      <c r="D2815" s="15" t="str">
        <f>IF($S2815="","",INDEX(Transjer!$A$6:$A$125,$B2815))</f>
        <v/>
      </c>
      <c r="E2815" s="15" t="str">
        <f>IF($S2815="","",INDEX(Transjer!$B$6:$B$125,$B2815))</f>
        <v/>
      </c>
      <c r="F2815" s="16" t="str">
        <f>IF($S2815="","",INDEX(Transjer!$C$6:$C$125,$B2815))</f>
        <v/>
      </c>
      <c r="G2815" s="17" t="str">
        <f>IF($S2815="","",INDEX(Skjermingsrenter!$A$6:$A$35,$C2815))</f>
        <v/>
      </c>
      <c r="H2815" s="18" t="str">
        <f>IF($S2815="","",INDEX(Transjer!$D$6:$D$125,$B2815))</f>
        <v/>
      </c>
      <c r="I2815" s="18" t="str">
        <f>IF($S2815="","",INDEX(Transjer!$E$6:$E$125,$B2815))</f>
        <v/>
      </c>
      <c r="J2815" s="19" t="str">
        <f>IF($S2815="","",INDEX(Skjermingsrenter!$B$6:$B$35,$C2815))</f>
        <v/>
      </c>
      <c r="K2815" s="20" t="str">
        <f t="shared" si="345"/>
        <v/>
      </c>
      <c r="L2815" s="21" t="str">
        <f>IF($S2815="","",IF($G2815&lt;YEAR($F2815),0,$H2815*SUMIFS(Utbytter!$D$6:$D$1005,Utbytter!$A$6:$A$1005,$E2815,Utbytter!$B$6:$B$1005,"&gt;="&amp;$K2815,Utbytter!$B$6:$B$1005,"&lt;="&amp;DATE($G2815,12,31))))</f>
        <v/>
      </c>
      <c r="M2815" s="21" t="str">
        <f t="shared" si="351"/>
        <v/>
      </c>
      <c r="N2815" s="21" t="str">
        <f t="shared" si="346"/>
        <v/>
      </c>
      <c r="O2815" s="21" t="str">
        <f t="shared" si="347"/>
        <v/>
      </c>
      <c r="P2815" s="21" t="str">
        <f t="shared" si="348"/>
        <v/>
      </c>
      <c r="Q2815" s="21" t="str">
        <f t="shared" si="349"/>
        <v/>
      </c>
      <c r="R2815" s="21" t="str">
        <f t="shared" si="350"/>
        <v/>
      </c>
      <c r="S2815" s="7" t="str">
        <f>IF(ROW()-5&lt;=Kontroll!$B$8,1,"")</f>
        <v/>
      </c>
    </row>
    <row r="2816" spans="1:19" x14ac:dyDescent="0.2">
      <c r="A2816" s="7" t="str">
        <f t="shared" si="344"/>
        <v/>
      </c>
      <c r="B2816" s="7" t="str">
        <f>IF($S2816="","",INT(($A2816-1)/Kontroll!$B$6)+1)</f>
        <v/>
      </c>
      <c r="C2816" s="7" t="str">
        <f>IF($S2816="","",MOD($A2816-1,Kontroll!$B$6)+1)</f>
        <v/>
      </c>
      <c r="D2816" s="15" t="str">
        <f>IF($S2816="","",INDEX(Transjer!$A$6:$A$125,$B2816))</f>
        <v/>
      </c>
      <c r="E2816" s="15" t="str">
        <f>IF($S2816="","",INDEX(Transjer!$B$6:$B$125,$B2816))</f>
        <v/>
      </c>
      <c r="F2816" s="16" t="str">
        <f>IF($S2816="","",INDEX(Transjer!$C$6:$C$125,$B2816))</f>
        <v/>
      </c>
      <c r="G2816" s="17" t="str">
        <f>IF($S2816="","",INDEX(Skjermingsrenter!$A$6:$A$35,$C2816))</f>
        <v/>
      </c>
      <c r="H2816" s="18" t="str">
        <f>IF($S2816="","",INDEX(Transjer!$D$6:$D$125,$B2816))</f>
        <v/>
      </c>
      <c r="I2816" s="18" t="str">
        <f>IF($S2816="","",INDEX(Transjer!$E$6:$E$125,$B2816))</f>
        <v/>
      </c>
      <c r="J2816" s="19" t="str">
        <f>IF($S2816="","",INDEX(Skjermingsrenter!$B$6:$B$35,$C2816))</f>
        <v/>
      </c>
      <c r="K2816" s="20" t="str">
        <f t="shared" si="345"/>
        <v/>
      </c>
      <c r="L2816" s="21" t="str">
        <f>IF($S2816="","",IF($G2816&lt;YEAR($F2816),0,$H2816*SUMIFS(Utbytter!$D$6:$D$1005,Utbytter!$A$6:$A$1005,$E2816,Utbytter!$B$6:$B$1005,"&gt;="&amp;$K2816,Utbytter!$B$6:$B$1005,"&lt;="&amp;DATE($G2816,12,31))))</f>
        <v/>
      </c>
      <c r="M2816" s="21" t="str">
        <f t="shared" si="351"/>
        <v/>
      </c>
      <c r="N2816" s="21" t="str">
        <f t="shared" si="346"/>
        <v/>
      </c>
      <c r="O2816" s="21" t="str">
        <f t="shared" si="347"/>
        <v/>
      </c>
      <c r="P2816" s="21" t="str">
        <f t="shared" si="348"/>
        <v/>
      </c>
      <c r="Q2816" s="21" t="str">
        <f t="shared" si="349"/>
        <v/>
      </c>
      <c r="R2816" s="21" t="str">
        <f t="shared" si="350"/>
        <v/>
      </c>
      <c r="S2816" s="7" t="str">
        <f>IF(ROW()-5&lt;=Kontroll!$B$8,1,"")</f>
        <v/>
      </c>
    </row>
    <row r="2817" spans="1:19" x14ac:dyDescent="0.2">
      <c r="A2817" s="7" t="str">
        <f t="shared" si="344"/>
        <v/>
      </c>
      <c r="B2817" s="7" t="str">
        <f>IF($S2817="","",INT(($A2817-1)/Kontroll!$B$6)+1)</f>
        <v/>
      </c>
      <c r="C2817" s="7" t="str">
        <f>IF($S2817="","",MOD($A2817-1,Kontroll!$B$6)+1)</f>
        <v/>
      </c>
      <c r="D2817" s="15" t="str">
        <f>IF($S2817="","",INDEX(Transjer!$A$6:$A$125,$B2817))</f>
        <v/>
      </c>
      <c r="E2817" s="15" t="str">
        <f>IF($S2817="","",INDEX(Transjer!$B$6:$B$125,$B2817))</f>
        <v/>
      </c>
      <c r="F2817" s="16" t="str">
        <f>IF($S2817="","",INDEX(Transjer!$C$6:$C$125,$B2817))</f>
        <v/>
      </c>
      <c r="G2817" s="17" t="str">
        <f>IF($S2817="","",INDEX(Skjermingsrenter!$A$6:$A$35,$C2817))</f>
        <v/>
      </c>
      <c r="H2817" s="18" t="str">
        <f>IF($S2817="","",INDEX(Transjer!$D$6:$D$125,$B2817))</f>
        <v/>
      </c>
      <c r="I2817" s="18" t="str">
        <f>IF($S2817="","",INDEX(Transjer!$E$6:$E$125,$B2817))</f>
        <v/>
      </c>
      <c r="J2817" s="19" t="str">
        <f>IF($S2817="","",INDEX(Skjermingsrenter!$B$6:$B$35,$C2817))</f>
        <v/>
      </c>
      <c r="K2817" s="20" t="str">
        <f t="shared" si="345"/>
        <v/>
      </c>
      <c r="L2817" s="21" t="str">
        <f>IF($S2817="","",IF($G2817&lt;YEAR($F2817),0,$H2817*SUMIFS(Utbytter!$D$6:$D$1005,Utbytter!$A$6:$A$1005,$E2817,Utbytter!$B$6:$B$1005,"&gt;="&amp;$K2817,Utbytter!$B$6:$B$1005,"&lt;="&amp;DATE($G2817,12,31))))</f>
        <v/>
      </c>
      <c r="M2817" s="21" t="str">
        <f t="shared" si="351"/>
        <v/>
      </c>
      <c r="N2817" s="21" t="str">
        <f t="shared" si="346"/>
        <v/>
      </c>
      <c r="O2817" s="21" t="str">
        <f t="shared" si="347"/>
        <v/>
      </c>
      <c r="P2817" s="21" t="str">
        <f t="shared" si="348"/>
        <v/>
      </c>
      <c r="Q2817" s="21" t="str">
        <f t="shared" si="349"/>
        <v/>
      </c>
      <c r="R2817" s="21" t="str">
        <f t="shared" si="350"/>
        <v/>
      </c>
      <c r="S2817" s="7" t="str">
        <f>IF(ROW()-5&lt;=Kontroll!$B$8,1,"")</f>
        <v/>
      </c>
    </row>
    <row r="2818" spans="1:19" x14ac:dyDescent="0.2">
      <c r="A2818" s="7" t="str">
        <f t="shared" si="344"/>
        <v/>
      </c>
      <c r="B2818" s="7" t="str">
        <f>IF($S2818="","",INT(($A2818-1)/Kontroll!$B$6)+1)</f>
        <v/>
      </c>
      <c r="C2818" s="7" t="str">
        <f>IF($S2818="","",MOD($A2818-1,Kontroll!$B$6)+1)</f>
        <v/>
      </c>
      <c r="D2818" s="15" t="str">
        <f>IF($S2818="","",INDEX(Transjer!$A$6:$A$125,$B2818))</f>
        <v/>
      </c>
      <c r="E2818" s="15" t="str">
        <f>IF($S2818="","",INDEX(Transjer!$B$6:$B$125,$B2818))</f>
        <v/>
      </c>
      <c r="F2818" s="16" t="str">
        <f>IF($S2818="","",INDEX(Transjer!$C$6:$C$125,$B2818))</f>
        <v/>
      </c>
      <c r="G2818" s="17" t="str">
        <f>IF($S2818="","",INDEX(Skjermingsrenter!$A$6:$A$35,$C2818))</f>
        <v/>
      </c>
      <c r="H2818" s="18" t="str">
        <f>IF($S2818="","",INDEX(Transjer!$D$6:$D$125,$B2818))</f>
        <v/>
      </c>
      <c r="I2818" s="18" t="str">
        <f>IF($S2818="","",INDEX(Transjer!$E$6:$E$125,$B2818))</f>
        <v/>
      </c>
      <c r="J2818" s="19" t="str">
        <f>IF($S2818="","",INDEX(Skjermingsrenter!$B$6:$B$35,$C2818))</f>
        <v/>
      </c>
      <c r="K2818" s="20" t="str">
        <f t="shared" si="345"/>
        <v/>
      </c>
      <c r="L2818" s="21" t="str">
        <f>IF($S2818="","",IF($G2818&lt;YEAR($F2818),0,$H2818*SUMIFS(Utbytter!$D$6:$D$1005,Utbytter!$A$6:$A$1005,$E2818,Utbytter!$B$6:$B$1005,"&gt;="&amp;$K2818,Utbytter!$B$6:$B$1005,"&lt;="&amp;DATE($G2818,12,31))))</f>
        <v/>
      </c>
      <c r="M2818" s="21" t="str">
        <f t="shared" si="351"/>
        <v/>
      </c>
      <c r="N2818" s="21" t="str">
        <f t="shared" si="346"/>
        <v/>
      </c>
      <c r="O2818" s="21" t="str">
        <f t="shared" si="347"/>
        <v/>
      </c>
      <c r="P2818" s="21" t="str">
        <f t="shared" si="348"/>
        <v/>
      </c>
      <c r="Q2818" s="21" t="str">
        <f t="shared" si="349"/>
        <v/>
      </c>
      <c r="R2818" s="21" t="str">
        <f t="shared" si="350"/>
        <v/>
      </c>
      <c r="S2818" s="7" t="str">
        <f>IF(ROW()-5&lt;=Kontroll!$B$8,1,"")</f>
        <v/>
      </c>
    </row>
    <row r="2819" spans="1:19" x14ac:dyDescent="0.2">
      <c r="A2819" s="7" t="str">
        <f t="shared" si="344"/>
        <v/>
      </c>
      <c r="B2819" s="7" t="str">
        <f>IF($S2819="","",INT(($A2819-1)/Kontroll!$B$6)+1)</f>
        <v/>
      </c>
      <c r="C2819" s="7" t="str">
        <f>IF($S2819="","",MOD($A2819-1,Kontroll!$B$6)+1)</f>
        <v/>
      </c>
      <c r="D2819" s="15" t="str">
        <f>IF($S2819="","",INDEX(Transjer!$A$6:$A$125,$B2819))</f>
        <v/>
      </c>
      <c r="E2819" s="15" t="str">
        <f>IF($S2819="","",INDEX(Transjer!$B$6:$B$125,$B2819))</f>
        <v/>
      </c>
      <c r="F2819" s="16" t="str">
        <f>IF($S2819="","",INDEX(Transjer!$C$6:$C$125,$B2819))</f>
        <v/>
      </c>
      <c r="G2819" s="17" t="str">
        <f>IF($S2819="","",INDEX(Skjermingsrenter!$A$6:$A$35,$C2819))</f>
        <v/>
      </c>
      <c r="H2819" s="18" t="str">
        <f>IF($S2819="","",INDEX(Transjer!$D$6:$D$125,$B2819))</f>
        <v/>
      </c>
      <c r="I2819" s="18" t="str">
        <f>IF($S2819="","",INDEX(Transjer!$E$6:$E$125,$B2819))</f>
        <v/>
      </c>
      <c r="J2819" s="19" t="str">
        <f>IF($S2819="","",INDEX(Skjermingsrenter!$B$6:$B$35,$C2819))</f>
        <v/>
      </c>
      <c r="K2819" s="20" t="str">
        <f t="shared" si="345"/>
        <v/>
      </c>
      <c r="L2819" s="21" t="str">
        <f>IF($S2819="","",IF($G2819&lt;YEAR($F2819),0,$H2819*SUMIFS(Utbytter!$D$6:$D$1005,Utbytter!$A$6:$A$1005,$E2819,Utbytter!$B$6:$B$1005,"&gt;="&amp;$K2819,Utbytter!$B$6:$B$1005,"&lt;="&amp;DATE($G2819,12,31))))</f>
        <v/>
      </c>
      <c r="M2819" s="21" t="str">
        <f t="shared" si="351"/>
        <v/>
      </c>
      <c r="N2819" s="21" t="str">
        <f t="shared" si="346"/>
        <v/>
      </c>
      <c r="O2819" s="21" t="str">
        <f t="shared" si="347"/>
        <v/>
      </c>
      <c r="P2819" s="21" t="str">
        <f t="shared" si="348"/>
        <v/>
      </c>
      <c r="Q2819" s="21" t="str">
        <f t="shared" si="349"/>
        <v/>
      </c>
      <c r="R2819" s="21" t="str">
        <f t="shared" si="350"/>
        <v/>
      </c>
      <c r="S2819" s="7" t="str">
        <f>IF(ROW()-5&lt;=Kontroll!$B$8,1,"")</f>
        <v/>
      </c>
    </row>
    <row r="2820" spans="1:19" x14ac:dyDescent="0.2">
      <c r="A2820" s="7" t="str">
        <f t="shared" si="344"/>
        <v/>
      </c>
      <c r="B2820" s="7" t="str">
        <f>IF($S2820="","",INT(($A2820-1)/Kontroll!$B$6)+1)</f>
        <v/>
      </c>
      <c r="C2820" s="7" t="str">
        <f>IF($S2820="","",MOD($A2820-1,Kontroll!$B$6)+1)</f>
        <v/>
      </c>
      <c r="D2820" s="15" t="str">
        <f>IF($S2820="","",INDEX(Transjer!$A$6:$A$125,$B2820))</f>
        <v/>
      </c>
      <c r="E2820" s="15" t="str">
        <f>IF($S2820="","",INDEX(Transjer!$B$6:$B$125,$B2820))</f>
        <v/>
      </c>
      <c r="F2820" s="16" t="str">
        <f>IF($S2820="","",INDEX(Transjer!$C$6:$C$125,$B2820))</f>
        <v/>
      </c>
      <c r="G2820" s="17" t="str">
        <f>IF($S2820="","",INDEX(Skjermingsrenter!$A$6:$A$35,$C2820))</f>
        <v/>
      </c>
      <c r="H2820" s="18" t="str">
        <f>IF($S2820="","",INDEX(Transjer!$D$6:$D$125,$B2820))</f>
        <v/>
      </c>
      <c r="I2820" s="18" t="str">
        <f>IF($S2820="","",INDEX(Transjer!$E$6:$E$125,$B2820))</f>
        <v/>
      </c>
      <c r="J2820" s="19" t="str">
        <f>IF($S2820="","",INDEX(Skjermingsrenter!$B$6:$B$35,$C2820))</f>
        <v/>
      </c>
      <c r="K2820" s="20" t="str">
        <f t="shared" si="345"/>
        <v/>
      </c>
      <c r="L2820" s="21" t="str">
        <f>IF($S2820="","",IF($G2820&lt;YEAR($F2820),0,$H2820*SUMIFS(Utbytter!$D$6:$D$1005,Utbytter!$A$6:$A$1005,$E2820,Utbytter!$B$6:$B$1005,"&gt;="&amp;$K2820,Utbytter!$B$6:$B$1005,"&lt;="&amp;DATE($G2820,12,31))))</f>
        <v/>
      </c>
      <c r="M2820" s="21" t="str">
        <f t="shared" si="351"/>
        <v/>
      </c>
      <c r="N2820" s="21" t="str">
        <f t="shared" si="346"/>
        <v/>
      </c>
      <c r="O2820" s="21" t="str">
        <f t="shared" si="347"/>
        <v/>
      </c>
      <c r="P2820" s="21" t="str">
        <f t="shared" si="348"/>
        <v/>
      </c>
      <c r="Q2820" s="21" t="str">
        <f t="shared" si="349"/>
        <v/>
      </c>
      <c r="R2820" s="21" t="str">
        <f t="shared" si="350"/>
        <v/>
      </c>
      <c r="S2820" s="7" t="str">
        <f>IF(ROW()-5&lt;=Kontroll!$B$8,1,"")</f>
        <v/>
      </c>
    </row>
    <row r="2821" spans="1:19" x14ac:dyDescent="0.2">
      <c r="A2821" s="7" t="str">
        <f t="shared" si="344"/>
        <v/>
      </c>
      <c r="B2821" s="7" t="str">
        <f>IF($S2821="","",INT(($A2821-1)/Kontroll!$B$6)+1)</f>
        <v/>
      </c>
      <c r="C2821" s="7" t="str">
        <f>IF($S2821="","",MOD($A2821-1,Kontroll!$B$6)+1)</f>
        <v/>
      </c>
      <c r="D2821" s="15" t="str">
        <f>IF($S2821="","",INDEX(Transjer!$A$6:$A$125,$B2821))</f>
        <v/>
      </c>
      <c r="E2821" s="15" t="str">
        <f>IF($S2821="","",INDEX(Transjer!$B$6:$B$125,$B2821))</f>
        <v/>
      </c>
      <c r="F2821" s="16" t="str">
        <f>IF($S2821="","",INDEX(Transjer!$C$6:$C$125,$B2821))</f>
        <v/>
      </c>
      <c r="G2821" s="17" t="str">
        <f>IF($S2821="","",INDEX(Skjermingsrenter!$A$6:$A$35,$C2821))</f>
        <v/>
      </c>
      <c r="H2821" s="18" t="str">
        <f>IF($S2821="","",INDEX(Transjer!$D$6:$D$125,$B2821))</f>
        <v/>
      </c>
      <c r="I2821" s="18" t="str">
        <f>IF($S2821="","",INDEX(Transjer!$E$6:$E$125,$B2821))</f>
        <v/>
      </c>
      <c r="J2821" s="19" t="str">
        <f>IF($S2821="","",INDEX(Skjermingsrenter!$B$6:$B$35,$C2821))</f>
        <v/>
      </c>
      <c r="K2821" s="20" t="str">
        <f t="shared" si="345"/>
        <v/>
      </c>
      <c r="L2821" s="21" t="str">
        <f>IF($S2821="","",IF($G2821&lt;YEAR($F2821),0,$H2821*SUMIFS(Utbytter!$D$6:$D$1005,Utbytter!$A$6:$A$1005,$E2821,Utbytter!$B$6:$B$1005,"&gt;="&amp;$K2821,Utbytter!$B$6:$B$1005,"&lt;="&amp;DATE($G2821,12,31))))</f>
        <v/>
      </c>
      <c r="M2821" s="21" t="str">
        <f t="shared" si="351"/>
        <v/>
      </c>
      <c r="N2821" s="21" t="str">
        <f t="shared" si="346"/>
        <v/>
      </c>
      <c r="O2821" s="21" t="str">
        <f t="shared" si="347"/>
        <v/>
      </c>
      <c r="P2821" s="21" t="str">
        <f t="shared" si="348"/>
        <v/>
      </c>
      <c r="Q2821" s="21" t="str">
        <f t="shared" si="349"/>
        <v/>
      </c>
      <c r="R2821" s="21" t="str">
        <f t="shared" si="350"/>
        <v/>
      </c>
      <c r="S2821" s="7" t="str">
        <f>IF(ROW()-5&lt;=Kontroll!$B$8,1,"")</f>
        <v/>
      </c>
    </row>
    <row r="2822" spans="1:19" x14ac:dyDescent="0.2">
      <c r="A2822" s="7" t="str">
        <f t="shared" ref="A2822:A2885" si="352">IF($S2822="","",ROW()-5)</f>
        <v/>
      </c>
      <c r="B2822" s="7" t="str">
        <f>IF($S2822="","",INT(($A2822-1)/Kontroll!$B$6)+1)</f>
        <v/>
      </c>
      <c r="C2822" s="7" t="str">
        <f>IF($S2822="","",MOD($A2822-1,Kontroll!$B$6)+1)</f>
        <v/>
      </c>
      <c r="D2822" s="15" t="str">
        <f>IF($S2822="","",INDEX(Transjer!$A$6:$A$125,$B2822))</f>
        <v/>
      </c>
      <c r="E2822" s="15" t="str">
        <f>IF($S2822="","",INDEX(Transjer!$B$6:$B$125,$B2822))</f>
        <v/>
      </c>
      <c r="F2822" s="16" t="str">
        <f>IF($S2822="","",INDEX(Transjer!$C$6:$C$125,$B2822))</f>
        <v/>
      </c>
      <c r="G2822" s="17" t="str">
        <f>IF($S2822="","",INDEX(Skjermingsrenter!$A$6:$A$35,$C2822))</f>
        <v/>
      </c>
      <c r="H2822" s="18" t="str">
        <f>IF($S2822="","",INDEX(Transjer!$D$6:$D$125,$B2822))</f>
        <v/>
      </c>
      <c r="I2822" s="18" t="str">
        <f>IF($S2822="","",INDEX(Transjer!$E$6:$E$125,$B2822))</f>
        <v/>
      </c>
      <c r="J2822" s="19" t="str">
        <f>IF($S2822="","",INDEX(Skjermingsrenter!$B$6:$B$35,$C2822))</f>
        <v/>
      </c>
      <c r="K2822" s="20" t="str">
        <f t="shared" ref="K2822:K2885" si="353">IF($S2822="","",MAX(DATE($G2822,1,1),$F2822))</f>
        <v/>
      </c>
      <c r="L2822" s="21" t="str">
        <f>IF($S2822="","",IF($G2822&lt;YEAR($F2822),0,$H2822*SUMIFS(Utbytter!$D$6:$D$1005,Utbytter!$A$6:$A$1005,$E2822,Utbytter!$B$6:$B$1005,"&gt;="&amp;$K2822,Utbytter!$B$6:$B$1005,"&lt;="&amp;DATE($G2822,12,31))))</f>
        <v/>
      </c>
      <c r="M2822" s="21" t="str">
        <f t="shared" si="351"/>
        <v/>
      </c>
      <c r="N2822" s="21" t="str">
        <f t="shared" ref="N2822:N2885" si="354">IF($S2822="","",IF($F2822&lt;=DATE($G2822,12,31),($I2822+$M2822)*$J2822,0))</f>
        <v/>
      </c>
      <c r="O2822" s="21" t="str">
        <f t="shared" ref="O2822:O2885" si="355">IF($S2822="","",$M2822+$N2822)</f>
        <v/>
      </c>
      <c r="P2822" s="21" t="str">
        <f t="shared" ref="P2822:P2885" si="356">IF($S2822="","",MIN($L2822,$O2822))</f>
        <v/>
      </c>
      <c r="Q2822" s="21" t="str">
        <f t="shared" ref="Q2822:Q2885" si="357">IF($S2822="","",$O2822-$P2822)</f>
        <v/>
      </c>
      <c r="R2822" s="21" t="str">
        <f t="shared" ref="R2822:R2885" si="358">IF($S2822="","",$L2822-$P2822)</f>
        <v/>
      </c>
      <c r="S2822" s="7" t="str">
        <f>IF(ROW()-5&lt;=Kontroll!$B$8,1,"")</f>
        <v/>
      </c>
    </row>
    <row r="2823" spans="1:19" x14ac:dyDescent="0.2">
      <c r="A2823" s="7" t="str">
        <f t="shared" si="352"/>
        <v/>
      </c>
      <c r="B2823" s="7" t="str">
        <f>IF($S2823="","",INT(($A2823-1)/Kontroll!$B$6)+1)</f>
        <v/>
      </c>
      <c r="C2823" s="7" t="str">
        <f>IF($S2823="","",MOD($A2823-1,Kontroll!$B$6)+1)</f>
        <v/>
      </c>
      <c r="D2823" s="15" t="str">
        <f>IF($S2823="","",INDEX(Transjer!$A$6:$A$125,$B2823))</f>
        <v/>
      </c>
      <c r="E2823" s="15" t="str">
        <f>IF($S2823="","",INDEX(Transjer!$B$6:$B$125,$B2823))</f>
        <v/>
      </c>
      <c r="F2823" s="16" t="str">
        <f>IF($S2823="","",INDEX(Transjer!$C$6:$C$125,$B2823))</f>
        <v/>
      </c>
      <c r="G2823" s="17" t="str">
        <f>IF($S2823="","",INDEX(Skjermingsrenter!$A$6:$A$35,$C2823))</f>
        <v/>
      </c>
      <c r="H2823" s="18" t="str">
        <f>IF($S2823="","",INDEX(Transjer!$D$6:$D$125,$B2823))</f>
        <v/>
      </c>
      <c r="I2823" s="18" t="str">
        <f>IF($S2823="","",INDEX(Transjer!$E$6:$E$125,$B2823))</f>
        <v/>
      </c>
      <c r="J2823" s="19" t="str">
        <f>IF($S2823="","",INDEX(Skjermingsrenter!$B$6:$B$35,$C2823))</f>
        <v/>
      </c>
      <c r="K2823" s="20" t="str">
        <f t="shared" si="353"/>
        <v/>
      </c>
      <c r="L2823" s="21" t="str">
        <f>IF($S2823="","",IF($G2823&lt;YEAR($F2823),0,$H2823*SUMIFS(Utbytter!$D$6:$D$1005,Utbytter!$A$6:$A$1005,$E2823,Utbytter!$B$6:$B$1005,"&gt;="&amp;$K2823,Utbytter!$B$6:$B$1005,"&lt;="&amp;DATE($G2823,12,31))))</f>
        <v/>
      </c>
      <c r="M2823" s="21" t="str">
        <f t="shared" ref="M2823:M2886" si="359">IF($S2823="","",IF($C2823=1,0,IF($D2823=$D2822,$Q2822,0)))</f>
        <v/>
      </c>
      <c r="N2823" s="21" t="str">
        <f t="shared" si="354"/>
        <v/>
      </c>
      <c r="O2823" s="21" t="str">
        <f t="shared" si="355"/>
        <v/>
      </c>
      <c r="P2823" s="21" t="str">
        <f t="shared" si="356"/>
        <v/>
      </c>
      <c r="Q2823" s="21" t="str">
        <f t="shared" si="357"/>
        <v/>
      </c>
      <c r="R2823" s="21" t="str">
        <f t="shared" si="358"/>
        <v/>
      </c>
      <c r="S2823" s="7" t="str">
        <f>IF(ROW()-5&lt;=Kontroll!$B$8,1,"")</f>
        <v/>
      </c>
    </row>
    <row r="2824" spans="1:19" x14ac:dyDescent="0.2">
      <c r="A2824" s="7" t="str">
        <f t="shared" si="352"/>
        <v/>
      </c>
      <c r="B2824" s="7" t="str">
        <f>IF($S2824="","",INT(($A2824-1)/Kontroll!$B$6)+1)</f>
        <v/>
      </c>
      <c r="C2824" s="7" t="str">
        <f>IF($S2824="","",MOD($A2824-1,Kontroll!$B$6)+1)</f>
        <v/>
      </c>
      <c r="D2824" s="15" t="str">
        <f>IF($S2824="","",INDEX(Transjer!$A$6:$A$125,$B2824))</f>
        <v/>
      </c>
      <c r="E2824" s="15" t="str">
        <f>IF($S2824="","",INDEX(Transjer!$B$6:$B$125,$B2824))</f>
        <v/>
      </c>
      <c r="F2824" s="16" t="str">
        <f>IF($S2824="","",INDEX(Transjer!$C$6:$C$125,$B2824))</f>
        <v/>
      </c>
      <c r="G2824" s="17" t="str">
        <f>IF($S2824="","",INDEX(Skjermingsrenter!$A$6:$A$35,$C2824))</f>
        <v/>
      </c>
      <c r="H2824" s="18" t="str">
        <f>IF($S2824="","",INDEX(Transjer!$D$6:$D$125,$B2824))</f>
        <v/>
      </c>
      <c r="I2824" s="18" t="str">
        <f>IF($S2824="","",INDEX(Transjer!$E$6:$E$125,$B2824))</f>
        <v/>
      </c>
      <c r="J2824" s="19" t="str">
        <f>IF($S2824="","",INDEX(Skjermingsrenter!$B$6:$B$35,$C2824))</f>
        <v/>
      </c>
      <c r="K2824" s="20" t="str">
        <f t="shared" si="353"/>
        <v/>
      </c>
      <c r="L2824" s="21" t="str">
        <f>IF($S2824="","",IF($G2824&lt;YEAR($F2824),0,$H2824*SUMIFS(Utbytter!$D$6:$D$1005,Utbytter!$A$6:$A$1005,$E2824,Utbytter!$B$6:$B$1005,"&gt;="&amp;$K2824,Utbytter!$B$6:$B$1005,"&lt;="&amp;DATE($G2824,12,31))))</f>
        <v/>
      </c>
      <c r="M2824" s="21" t="str">
        <f t="shared" si="359"/>
        <v/>
      </c>
      <c r="N2824" s="21" t="str">
        <f t="shared" si="354"/>
        <v/>
      </c>
      <c r="O2824" s="21" t="str">
        <f t="shared" si="355"/>
        <v/>
      </c>
      <c r="P2824" s="21" t="str">
        <f t="shared" si="356"/>
        <v/>
      </c>
      <c r="Q2824" s="21" t="str">
        <f t="shared" si="357"/>
        <v/>
      </c>
      <c r="R2824" s="21" t="str">
        <f t="shared" si="358"/>
        <v/>
      </c>
      <c r="S2824" s="7" t="str">
        <f>IF(ROW()-5&lt;=Kontroll!$B$8,1,"")</f>
        <v/>
      </c>
    </row>
    <row r="2825" spans="1:19" x14ac:dyDescent="0.2">
      <c r="A2825" s="7" t="str">
        <f t="shared" si="352"/>
        <v/>
      </c>
      <c r="B2825" s="7" t="str">
        <f>IF($S2825="","",INT(($A2825-1)/Kontroll!$B$6)+1)</f>
        <v/>
      </c>
      <c r="C2825" s="7" t="str">
        <f>IF($S2825="","",MOD($A2825-1,Kontroll!$B$6)+1)</f>
        <v/>
      </c>
      <c r="D2825" s="15" t="str">
        <f>IF($S2825="","",INDEX(Transjer!$A$6:$A$125,$B2825))</f>
        <v/>
      </c>
      <c r="E2825" s="15" t="str">
        <f>IF($S2825="","",INDEX(Transjer!$B$6:$B$125,$B2825))</f>
        <v/>
      </c>
      <c r="F2825" s="16" t="str">
        <f>IF($S2825="","",INDEX(Transjer!$C$6:$C$125,$B2825))</f>
        <v/>
      </c>
      <c r="G2825" s="17" t="str">
        <f>IF($S2825="","",INDEX(Skjermingsrenter!$A$6:$A$35,$C2825))</f>
        <v/>
      </c>
      <c r="H2825" s="18" t="str">
        <f>IF($S2825="","",INDEX(Transjer!$D$6:$D$125,$B2825))</f>
        <v/>
      </c>
      <c r="I2825" s="18" t="str">
        <f>IF($S2825="","",INDEX(Transjer!$E$6:$E$125,$B2825))</f>
        <v/>
      </c>
      <c r="J2825" s="19" t="str">
        <f>IF($S2825="","",INDEX(Skjermingsrenter!$B$6:$B$35,$C2825))</f>
        <v/>
      </c>
      <c r="K2825" s="20" t="str">
        <f t="shared" si="353"/>
        <v/>
      </c>
      <c r="L2825" s="21" t="str">
        <f>IF($S2825="","",IF($G2825&lt;YEAR($F2825),0,$H2825*SUMIFS(Utbytter!$D$6:$D$1005,Utbytter!$A$6:$A$1005,$E2825,Utbytter!$B$6:$B$1005,"&gt;="&amp;$K2825,Utbytter!$B$6:$B$1005,"&lt;="&amp;DATE($G2825,12,31))))</f>
        <v/>
      </c>
      <c r="M2825" s="21" t="str">
        <f t="shared" si="359"/>
        <v/>
      </c>
      <c r="N2825" s="21" t="str">
        <f t="shared" si="354"/>
        <v/>
      </c>
      <c r="O2825" s="21" t="str">
        <f t="shared" si="355"/>
        <v/>
      </c>
      <c r="P2825" s="21" t="str">
        <f t="shared" si="356"/>
        <v/>
      </c>
      <c r="Q2825" s="21" t="str">
        <f t="shared" si="357"/>
        <v/>
      </c>
      <c r="R2825" s="21" t="str">
        <f t="shared" si="358"/>
        <v/>
      </c>
      <c r="S2825" s="7" t="str">
        <f>IF(ROW()-5&lt;=Kontroll!$B$8,1,"")</f>
        <v/>
      </c>
    </row>
    <row r="2826" spans="1:19" x14ac:dyDescent="0.2">
      <c r="A2826" s="7" t="str">
        <f t="shared" si="352"/>
        <v/>
      </c>
      <c r="B2826" s="7" t="str">
        <f>IF($S2826="","",INT(($A2826-1)/Kontroll!$B$6)+1)</f>
        <v/>
      </c>
      <c r="C2826" s="7" t="str">
        <f>IF($S2826="","",MOD($A2826-1,Kontroll!$B$6)+1)</f>
        <v/>
      </c>
      <c r="D2826" s="15" t="str">
        <f>IF($S2826="","",INDEX(Transjer!$A$6:$A$125,$B2826))</f>
        <v/>
      </c>
      <c r="E2826" s="15" t="str">
        <f>IF($S2826="","",INDEX(Transjer!$B$6:$B$125,$B2826))</f>
        <v/>
      </c>
      <c r="F2826" s="16" t="str">
        <f>IF($S2826="","",INDEX(Transjer!$C$6:$C$125,$B2826))</f>
        <v/>
      </c>
      <c r="G2826" s="17" t="str">
        <f>IF($S2826="","",INDEX(Skjermingsrenter!$A$6:$A$35,$C2826))</f>
        <v/>
      </c>
      <c r="H2826" s="18" t="str">
        <f>IF($S2826="","",INDEX(Transjer!$D$6:$D$125,$B2826))</f>
        <v/>
      </c>
      <c r="I2826" s="18" t="str">
        <f>IF($S2826="","",INDEX(Transjer!$E$6:$E$125,$B2826))</f>
        <v/>
      </c>
      <c r="J2826" s="19" t="str">
        <f>IF($S2826="","",INDEX(Skjermingsrenter!$B$6:$B$35,$C2826))</f>
        <v/>
      </c>
      <c r="K2826" s="20" t="str">
        <f t="shared" si="353"/>
        <v/>
      </c>
      <c r="L2826" s="21" t="str">
        <f>IF($S2826="","",IF($G2826&lt;YEAR($F2826),0,$H2826*SUMIFS(Utbytter!$D$6:$D$1005,Utbytter!$A$6:$A$1005,$E2826,Utbytter!$B$6:$B$1005,"&gt;="&amp;$K2826,Utbytter!$B$6:$B$1005,"&lt;="&amp;DATE($G2826,12,31))))</f>
        <v/>
      </c>
      <c r="M2826" s="21" t="str">
        <f t="shared" si="359"/>
        <v/>
      </c>
      <c r="N2826" s="21" t="str">
        <f t="shared" si="354"/>
        <v/>
      </c>
      <c r="O2826" s="21" t="str">
        <f t="shared" si="355"/>
        <v/>
      </c>
      <c r="P2826" s="21" t="str">
        <f t="shared" si="356"/>
        <v/>
      </c>
      <c r="Q2826" s="21" t="str">
        <f t="shared" si="357"/>
        <v/>
      </c>
      <c r="R2826" s="21" t="str">
        <f t="shared" si="358"/>
        <v/>
      </c>
      <c r="S2826" s="7" t="str">
        <f>IF(ROW()-5&lt;=Kontroll!$B$8,1,"")</f>
        <v/>
      </c>
    </row>
    <row r="2827" spans="1:19" x14ac:dyDescent="0.2">
      <c r="A2827" s="7" t="str">
        <f t="shared" si="352"/>
        <v/>
      </c>
      <c r="B2827" s="7" t="str">
        <f>IF($S2827="","",INT(($A2827-1)/Kontroll!$B$6)+1)</f>
        <v/>
      </c>
      <c r="C2827" s="7" t="str">
        <f>IF($S2827="","",MOD($A2827-1,Kontroll!$B$6)+1)</f>
        <v/>
      </c>
      <c r="D2827" s="15" t="str">
        <f>IF($S2827="","",INDEX(Transjer!$A$6:$A$125,$B2827))</f>
        <v/>
      </c>
      <c r="E2827" s="15" t="str">
        <f>IF($S2827="","",INDEX(Transjer!$B$6:$B$125,$B2827))</f>
        <v/>
      </c>
      <c r="F2827" s="16" t="str">
        <f>IF($S2827="","",INDEX(Transjer!$C$6:$C$125,$B2827))</f>
        <v/>
      </c>
      <c r="G2827" s="17" t="str">
        <f>IF($S2827="","",INDEX(Skjermingsrenter!$A$6:$A$35,$C2827))</f>
        <v/>
      </c>
      <c r="H2827" s="18" t="str">
        <f>IF($S2827="","",INDEX(Transjer!$D$6:$D$125,$B2827))</f>
        <v/>
      </c>
      <c r="I2827" s="18" t="str">
        <f>IF($S2827="","",INDEX(Transjer!$E$6:$E$125,$B2827))</f>
        <v/>
      </c>
      <c r="J2827" s="19" t="str">
        <f>IF($S2827="","",INDEX(Skjermingsrenter!$B$6:$B$35,$C2827))</f>
        <v/>
      </c>
      <c r="K2827" s="20" t="str">
        <f t="shared" si="353"/>
        <v/>
      </c>
      <c r="L2827" s="21" t="str">
        <f>IF($S2827="","",IF($G2827&lt;YEAR($F2827),0,$H2827*SUMIFS(Utbytter!$D$6:$D$1005,Utbytter!$A$6:$A$1005,$E2827,Utbytter!$B$6:$B$1005,"&gt;="&amp;$K2827,Utbytter!$B$6:$B$1005,"&lt;="&amp;DATE($G2827,12,31))))</f>
        <v/>
      </c>
      <c r="M2827" s="21" t="str">
        <f t="shared" si="359"/>
        <v/>
      </c>
      <c r="N2827" s="21" t="str">
        <f t="shared" si="354"/>
        <v/>
      </c>
      <c r="O2827" s="21" t="str">
        <f t="shared" si="355"/>
        <v/>
      </c>
      <c r="P2827" s="21" t="str">
        <f t="shared" si="356"/>
        <v/>
      </c>
      <c r="Q2827" s="21" t="str">
        <f t="shared" si="357"/>
        <v/>
      </c>
      <c r="R2827" s="21" t="str">
        <f t="shared" si="358"/>
        <v/>
      </c>
      <c r="S2827" s="7" t="str">
        <f>IF(ROW()-5&lt;=Kontroll!$B$8,1,"")</f>
        <v/>
      </c>
    </row>
    <row r="2828" spans="1:19" x14ac:dyDescent="0.2">
      <c r="A2828" s="7" t="str">
        <f t="shared" si="352"/>
        <v/>
      </c>
      <c r="B2828" s="7" t="str">
        <f>IF($S2828="","",INT(($A2828-1)/Kontroll!$B$6)+1)</f>
        <v/>
      </c>
      <c r="C2828" s="7" t="str">
        <f>IF($S2828="","",MOD($A2828-1,Kontroll!$B$6)+1)</f>
        <v/>
      </c>
      <c r="D2828" s="15" t="str">
        <f>IF($S2828="","",INDEX(Transjer!$A$6:$A$125,$B2828))</f>
        <v/>
      </c>
      <c r="E2828" s="15" t="str">
        <f>IF($S2828="","",INDEX(Transjer!$B$6:$B$125,$B2828))</f>
        <v/>
      </c>
      <c r="F2828" s="16" t="str">
        <f>IF($S2828="","",INDEX(Transjer!$C$6:$C$125,$B2828))</f>
        <v/>
      </c>
      <c r="G2828" s="17" t="str">
        <f>IF($S2828="","",INDEX(Skjermingsrenter!$A$6:$A$35,$C2828))</f>
        <v/>
      </c>
      <c r="H2828" s="18" t="str">
        <f>IF($S2828="","",INDEX(Transjer!$D$6:$D$125,$B2828))</f>
        <v/>
      </c>
      <c r="I2828" s="18" t="str">
        <f>IF($S2828="","",INDEX(Transjer!$E$6:$E$125,$B2828))</f>
        <v/>
      </c>
      <c r="J2828" s="19" t="str">
        <f>IF($S2828="","",INDEX(Skjermingsrenter!$B$6:$B$35,$C2828))</f>
        <v/>
      </c>
      <c r="K2828" s="20" t="str">
        <f t="shared" si="353"/>
        <v/>
      </c>
      <c r="L2828" s="21" t="str">
        <f>IF($S2828="","",IF($G2828&lt;YEAR($F2828),0,$H2828*SUMIFS(Utbytter!$D$6:$D$1005,Utbytter!$A$6:$A$1005,$E2828,Utbytter!$B$6:$B$1005,"&gt;="&amp;$K2828,Utbytter!$B$6:$B$1005,"&lt;="&amp;DATE($G2828,12,31))))</f>
        <v/>
      </c>
      <c r="M2828" s="21" t="str">
        <f t="shared" si="359"/>
        <v/>
      </c>
      <c r="N2828" s="21" t="str">
        <f t="shared" si="354"/>
        <v/>
      </c>
      <c r="O2828" s="21" t="str">
        <f t="shared" si="355"/>
        <v/>
      </c>
      <c r="P2828" s="21" t="str">
        <f t="shared" si="356"/>
        <v/>
      </c>
      <c r="Q2828" s="21" t="str">
        <f t="shared" si="357"/>
        <v/>
      </c>
      <c r="R2828" s="21" t="str">
        <f t="shared" si="358"/>
        <v/>
      </c>
      <c r="S2828" s="7" t="str">
        <f>IF(ROW()-5&lt;=Kontroll!$B$8,1,"")</f>
        <v/>
      </c>
    </row>
    <row r="2829" spans="1:19" x14ac:dyDescent="0.2">
      <c r="A2829" s="7" t="str">
        <f t="shared" si="352"/>
        <v/>
      </c>
      <c r="B2829" s="7" t="str">
        <f>IF($S2829="","",INT(($A2829-1)/Kontroll!$B$6)+1)</f>
        <v/>
      </c>
      <c r="C2829" s="7" t="str">
        <f>IF($S2829="","",MOD($A2829-1,Kontroll!$B$6)+1)</f>
        <v/>
      </c>
      <c r="D2829" s="15" t="str">
        <f>IF($S2829="","",INDEX(Transjer!$A$6:$A$125,$B2829))</f>
        <v/>
      </c>
      <c r="E2829" s="15" t="str">
        <f>IF($S2829="","",INDEX(Transjer!$B$6:$B$125,$B2829))</f>
        <v/>
      </c>
      <c r="F2829" s="16" t="str">
        <f>IF($S2829="","",INDEX(Transjer!$C$6:$C$125,$B2829))</f>
        <v/>
      </c>
      <c r="G2829" s="17" t="str">
        <f>IF($S2829="","",INDEX(Skjermingsrenter!$A$6:$A$35,$C2829))</f>
        <v/>
      </c>
      <c r="H2829" s="18" t="str">
        <f>IF($S2829="","",INDEX(Transjer!$D$6:$D$125,$B2829))</f>
        <v/>
      </c>
      <c r="I2829" s="18" t="str">
        <f>IF($S2829="","",INDEX(Transjer!$E$6:$E$125,$B2829))</f>
        <v/>
      </c>
      <c r="J2829" s="19" t="str">
        <f>IF($S2829="","",INDEX(Skjermingsrenter!$B$6:$B$35,$C2829))</f>
        <v/>
      </c>
      <c r="K2829" s="20" t="str">
        <f t="shared" si="353"/>
        <v/>
      </c>
      <c r="L2829" s="21" t="str">
        <f>IF($S2829="","",IF($G2829&lt;YEAR($F2829),0,$H2829*SUMIFS(Utbytter!$D$6:$D$1005,Utbytter!$A$6:$A$1005,$E2829,Utbytter!$B$6:$B$1005,"&gt;="&amp;$K2829,Utbytter!$B$6:$B$1005,"&lt;="&amp;DATE($G2829,12,31))))</f>
        <v/>
      </c>
      <c r="M2829" s="21" t="str">
        <f t="shared" si="359"/>
        <v/>
      </c>
      <c r="N2829" s="21" t="str">
        <f t="shared" si="354"/>
        <v/>
      </c>
      <c r="O2829" s="21" t="str">
        <f t="shared" si="355"/>
        <v/>
      </c>
      <c r="P2829" s="21" t="str">
        <f t="shared" si="356"/>
        <v/>
      </c>
      <c r="Q2829" s="21" t="str">
        <f t="shared" si="357"/>
        <v/>
      </c>
      <c r="R2829" s="21" t="str">
        <f t="shared" si="358"/>
        <v/>
      </c>
      <c r="S2829" s="7" t="str">
        <f>IF(ROW()-5&lt;=Kontroll!$B$8,1,"")</f>
        <v/>
      </c>
    </row>
    <row r="2830" spans="1:19" x14ac:dyDescent="0.2">
      <c r="A2830" s="7" t="str">
        <f t="shared" si="352"/>
        <v/>
      </c>
      <c r="B2830" s="7" t="str">
        <f>IF($S2830="","",INT(($A2830-1)/Kontroll!$B$6)+1)</f>
        <v/>
      </c>
      <c r="C2830" s="7" t="str">
        <f>IF($S2830="","",MOD($A2830-1,Kontroll!$B$6)+1)</f>
        <v/>
      </c>
      <c r="D2830" s="15" t="str">
        <f>IF($S2830="","",INDEX(Transjer!$A$6:$A$125,$B2830))</f>
        <v/>
      </c>
      <c r="E2830" s="15" t="str">
        <f>IF($S2830="","",INDEX(Transjer!$B$6:$B$125,$B2830))</f>
        <v/>
      </c>
      <c r="F2830" s="16" t="str">
        <f>IF($S2830="","",INDEX(Transjer!$C$6:$C$125,$B2830))</f>
        <v/>
      </c>
      <c r="G2830" s="17" t="str">
        <f>IF($S2830="","",INDEX(Skjermingsrenter!$A$6:$A$35,$C2830))</f>
        <v/>
      </c>
      <c r="H2830" s="18" t="str">
        <f>IF($S2830="","",INDEX(Transjer!$D$6:$D$125,$B2830))</f>
        <v/>
      </c>
      <c r="I2830" s="18" t="str">
        <f>IF($S2830="","",INDEX(Transjer!$E$6:$E$125,$B2830))</f>
        <v/>
      </c>
      <c r="J2830" s="19" t="str">
        <f>IF($S2830="","",INDEX(Skjermingsrenter!$B$6:$B$35,$C2830))</f>
        <v/>
      </c>
      <c r="K2830" s="20" t="str">
        <f t="shared" si="353"/>
        <v/>
      </c>
      <c r="L2830" s="21" t="str">
        <f>IF($S2830="","",IF($G2830&lt;YEAR($F2830),0,$H2830*SUMIFS(Utbytter!$D$6:$D$1005,Utbytter!$A$6:$A$1005,$E2830,Utbytter!$B$6:$B$1005,"&gt;="&amp;$K2830,Utbytter!$B$6:$B$1005,"&lt;="&amp;DATE($G2830,12,31))))</f>
        <v/>
      </c>
      <c r="M2830" s="21" t="str">
        <f t="shared" si="359"/>
        <v/>
      </c>
      <c r="N2830" s="21" t="str">
        <f t="shared" si="354"/>
        <v/>
      </c>
      <c r="O2830" s="21" t="str">
        <f t="shared" si="355"/>
        <v/>
      </c>
      <c r="P2830" s="21" t="str">
        <f t="shared" si="356"/>
        <v/>
      </c>
      <c r="Q2830" s="21" t="str">
        <f t="shared" si="357"/>
        <v/>
      </c>
      <c r="R2830" s="21" t="str">
        <f t="shared" si="358"/>
        <v/>
      </c>
      <c r="S2830" s="7" t="str">
        <f>IF(ROW()-5&lt;=Kontroll!$B$8,1,"")</f>
        <v/>
      </c>
    </row>
    <row r="2831" spans="1:19" x14ac:dyDescent="0.2">
      <c r="A2831" s="7" t="str">
        <f t="shared" si="352"/>
        <v/>
      </c>
      <c r="B2831" s="7" t="str">
        <f>IF($S2831="","",INT(($A2831-1)/Kontroll!$B$6)+1)</f>
        <v/>
      </c>
      <c r="C2831" s="7" t="str">
        <f>IF($S2831="","",MOD($A2831-1,Kontroll!$B$6)+1)</f>
        <v/>
      </c>
      <c r="D2831" s="15" t="str">
        <f>IF($S2831="","",INDEX(Transjer!$A$6:$A$125,$B2831))</f>
        <v/>
      </c>
      <c r="E2831" s="15" t="str">
        <f>IF($S2831="","",INDEX(Transjer!$B$6:$B$125,$B2831))</f>
        <v/>
      </c>
      <c r="F2831" s="16" t="str">
        <f>IF($S2831="","",INDEX(Transjer!$C$6:$C$125,$B2831))</f>
        <v/>
      </c>
      <c r="G2831" s="17" t="str">
        <f>IF($S2831="","",INDEX(Skjermingsrenter!$A$6:$A$35,$C2831))</f>
        <v/>
      </c>
      <c r="H2831" s="18" t="str">
        <f>IF($S2831="","",INDEX(Transjer!$D$6:$D$125,$B2831))</f>
        <v/>
      </c>
      <c r="I2831" s="18" t="str">
        <f>IF($S2831="","",INDEX(Transjer!$E$6:$E$125,$B2831))</f>
        <v/>
      </c>
      <c r="J2831" s="19" t="str">
        <f>IF($S2831="","",INDEX(Skjermingsrenter!$B$6:$B$35,$C2831))</f>
        <v/>
      </c>
      <c r="K2831" s="20" t="str">
        <f t="shared" si="353"/>
        <v/>
      </c>
      <c r="L2831" s="21" t="str">
        <f>IF($S2831="","",IF($G2831&lt;YEAR($F2831),0,$H2831*SUMIFS(Utbytter!$D$6:$D$1005,Utbytter!$A$6:$A$1005,$E2831,Utbytter!$B$6:$B$1005,"&gt;="&amp;$K2831,Utbytter!$B$6:$B$1005,"&lt;="&amp;DATE($G2831,12,31))))</f>
        <v/>
      </c>
      <c r="M2831" s="21" t="str">
        <f t="shared" si="359"/>
        <v/>
      </c>
      <c r="N2831" s="21" t="str">
        <f t="shared" si="354"/>
        <v/>
      </c>
      <c r="O2831" s="21" t="str">
        <f t="shared" si="355"/>
        <v/>
      </c>
      <c r="P2831" s="21" t="str">
        <f t="shared" si="356"/>
        <v/>
      </c>
      <c r="Q2831" s="21" t="str">
        <f t="shared" si="357"/>
        <v/>
      </c>
      <c r="R2831" s="21" t="str">
        <f t="shared" si="358"/>
        <v/>
      </c>
      <c r="S2831" s="7" t="str">
        <f>IF(ROW()-5&lt;=Kontroll!$B$8,1,"")</f>
        <v/>
      </c>
    </row>
    <row r="2832" spans="1:19" x14ac:dyDescent="0.2">
      <c r="A2832" s="7" t="str">
        <f t="shared" si="352"/>
        <v/>
      </c>
      <c r="B2832" s="7" t="str">
        <f>IF($S2832="","",INT(($A2832-1)/Kontroll!$B$6)+1)</f>
        <v/>
      </c>
      <c r="C2832" s="7" t="str">
        <f>IF($S2832="","",MOD($A2832-1,Kontroll!$B$6)+1)</f>
        <v/>
      </c>
      <c r="D2832" s="15" t="str">
        <f>IF($S2832="","",INDEX(Transjer!$A$6:$A$125,$B2832))</f>
        <v/>
      </c>
      <c r="E2832" s="15" t="str">
        <f>IF($S2832="","",INDEX(Transjer!$B$6:$B$125,$B2832))</f>
        <v/>
      </c>
      <c r="F2832" s="16" t="str">
        <f>IF($S2832="","",INDEX(Transjer!$C$6:$C$125,$B2832))</f>
        <v/>
      </c>
      <c r="G2832" s="17" t="str">
        <f>IF($S2832="","",INDEX(Skjermingsrenter!$A$6:$A$35,$C2832))</f>
        <v/>
      </c>
      <c r="H2832" s="18" t="str">
        <f>IF($S2832="","",INDEX(Transjer!$D$6:$D$125,$B2832))</f>
        <v/>
      </c>
      <c r="I2832" s="18" t="str">
        <f>IF($S2832="","",INDEX(Transjer!$E$6:$E$125,$B2832))</f>
        <v/>
      </c>
      <c r="J2832" s="19" t="str">
        <f>IF($S2832="","",INDEX(Skjermingsrenter!$B$6:$B$35,$C2832))</f>
        <v/>
      </c>
      <c r="K2832" s="20" t="str">
        <f t="shared" si="353"/>
        <v/>
      </c>
      <c r="L2832" s="21" t="str">
        <f>IF($S2832="","",IF($G2832&lt;YEAR($F2832),0,$H2832*SUMIFS(Utbytter!$D$6:$D$1005,Utbytter!$A$6:$A$1005,$E2832,Utbytter!$B$6:$B$1005,"&gt;="&amp;$K2832,Utbytter!$B$6:$B$1005,"&lt;="&amp;DATE($G2832,12,31))))</f>
        <v/>
      </c>
      <c r="M2832" s="21" t="str">
        <f t="shared" si="359"/>
        <v/>
      </c>
      <c r="N2832" s="21" t="str">
        <f t="shared" si="354"/>
        <v/>
      </c>
      <c r="O2832" s="21" t="str">
        <f t="shared" si="355"/>
        <v/>
      </c>
      <c r="P2832" s="21" t="str">
        <f t="shared" si="356"/>
        <v/>
      </c>
      <c r="Q2832" s="21" t="str">
        <f t="shared" si="357"/>
        <v/>
      </c>
      <c r="R2832" s="21" t="str">
        <f t="shared" si="358"/>
        <v/>
      </c>
      <c r="S2832" s="7" t="str">
        <f>IF(ROW()-5&lt;=Kontroll!$B$8,1,"")</f>
        <v/>
      </c>
    </row>
    <row r="2833" spans="1:19" x14ac:dyDescent="0.2">
      <c r="A2833" s="7" t="str">
        <f t="shared" si="352"/>
        <v/>
      </c>
      <c r="B2833" s="7" t="str">
        <f>IF($S2833="","",INT(($A2833-1)/Kontroll!$B$6)+1)</f>
        <v/>
      </c>
      <c r="C2833" s="7" t="str">
        <f>IF($S2833="","",MOD($A2833-1,Kontroll!$B$6)+1)</f>
        <v/>
      </c>
      <c r="D2833" s="15" t="str">
        <f>IF($S2833="","",INDEX(Transjer!$A$6:$A$125,$B2833))</f>
        <v/>
      </c>
      <c r="E2833" s="15" t="str">
        <f>IF($S2833="","",INDEX(Transjer!$B$6:$B$125,$B2833))</f>
        <v/>
      </c>
      <c r="F2833" s="16" t="str">
        <f>IF($S2833="","",INDEX(Transjer!$C$6:$C$125,$B2833))</f>
        <v/>
      </c>
      <c r="G2833" s="17" t="str">
        <f>IF($S2833="","",INDEX(Skjermingsrenter!$A$6:$A$35,$C2833))</f>
        <v/>
      </c>
      <c r="H2833" s="18" t="str">
        <f>IF($S2833="","",INDEX(Transjer!$D$6:$D$125,$B2833))</f>
        <v/>
      </c>
      <c r="I2833" s="18" t="str">
        <f>IF($S2833="","",INDEX(Transjer!$E$6:$E$125,$B2833))</f>
        <v/>
      </c>
      <c r="J2833" s="19" t="str">
        <f>IF($S2833="","",INDEX(Skjermingsrenter!$B$6:$B$35,$C2833))</f>
        <v/>
      </c>
      <c r="K2833" s="20" t="str">
        <f t="shared" si="353"/>
        <v/>
      </c>
      <c r="L2833" s="21" t="str">
        <f>IF($S2833="","",IF($G2833&lt;YEAR($F2833),0,$H2833*SUMIFS(Utbytter!$D$6:$D$1005,Utbytter!$A$6:$A$1005,$E2833,Utbytter!$B$6:$B$1005,"&gt;="&amp;$K2833,Utbytter!$B$6:$B$1005,"&lt;="&amp;DATE($G2833,12,31))))</f>
        <v/>
      </c>
      <c r="M2833" s="21" t="str">
        <f t="shared" si="359"/>
        <v/>
      </c>
      <c r="N2833" s="21" t="str">
        <f t="shared" si="354"/>
        <v/>
      </c>
      <c r="O2833" s="21" t="str">
        <f t="shared" si="355"/>
        <v/>
      </c>
      <c r="P2833" s="21" t="str">
        <f t="shared" si="356"/>
        <v/>
      </c>
      <c r="Q2833" s="21" t="str">
        <f t="shared" si="357"/>
        <v/>
      </c>
      <c r="R2833" s="21" t="str">
        <f t="shared" si="358"/>
        <v/>
      </c>
      <c r="S2833" s="7" t="str">
        <f>IF(ROW()-5&lt;=Kontroll!$B$8,1,"")</f>
        <v/>
      </c>
    </row>
    <row r="2834" spans="1:19" x14ac:dyDescent="0.2">
      <c r="A2834" s="7" t="str">
        <f t="shared" si="352"/>
        <v/>
      </c>
      <c r="B2834" s="7" t="str">
        <f>IF($S2834="","",INT(($A2834-1)/Kontroll!$B$6)+1)</f>
        <v/>
      </c>
      <c r="C2834" s="7" t="str">
        <f>IF($S2834="","",MOD($A2834-1,Kontroll!$B$6)+1)</f>
        <v/>
      </c>
      <c r="D2834" s="15" t="str">
        <f>IF($S2834="","",INDEX(Transjer!$A$6:$A$125,$B2834))</f>
        <v/>
      </c>
      <c r="E2834" s="15" t="str">
        <f>IF($S2834="","",INDEX(Transjer!$B$6:$B$125,$B2834))</f>
        <v/>
      </c>
      <c r="F2834" s="16" t="str">
        <f>IF($S2834="","",INDEX(Transjer!$C$6:$C$125,$B2834))</f>
        <v/>
      </c>
      <c r="G2834" s="17" t="str">
        <f>IF($S2834="","",INDEX(Skjermingsrenter!$A$6:$A$35,$C2834))</f>
        <v/>
      </c>
      <c r="H2834" s="18" t="str">
        <f>IF($S2834="","",INDEX(Transjer!$D$6:$D$125,$B2834))</f>
        <v/>
      </c>
      <c r="I2834" s="18" t="str">
        <f>IF($S2834="","",INDEX(Transjer!$E$6:$E$125,$B2834))</f>
        <v/>
      </c>
      <c r="J2834" s="19" t="str">
        <f>IF($S2834="","",INDEX(Skjermingsrenter!$B$6:$B$35,$C2834))</f>
        <v/>
      </c>
      <c r="K2834" s="20" t="str">
        <f t="shared" si="353"/>
        <v/>
      </c>
      <c r="L2834" s="21" t="str">
        <f>IF($S2834="","",IF($G2834&lt;YEAR($F2834),0,$H2834*SUMIFS(Utbytter!$D$6:$D$1005,Utbytter!$A$6:$A$1005,$E2834,Utbytter!$B$6:$B$1005,"&gt;="&amp;$K2834,Utbytter!$B$6:$B$1005,"&lt;="&amp;DATE($G2834,12,31))))</f>
        <v/>
      </c>
      <c r="M2834" s="21" t="str">
        <f t="shared" si="359"/>
        <v/>
      </c>
      <c r="N2834" s="21" t="str">
        <f t="shared" si="354"/>
        <v/>
      </c>
      <c r="O2834" s="21" t="str">
        <f t="shared" si="355"/>
        <v/>
      </c>
      <c r="P2834" s="21" t="str">
        <f t="shared" si="356"/>
        <v/>
      </c>
      <c r="Q2834" s="21" t="str">
        <f t="shared" si="357"/>
        <v/>
      </c>
      <c r="R2834" s="21" t="str">
        <f t="shared" si="358"/>
        <v/>
      </c>
      <c r="S2834" s="7" t="str">
        <f>IF(ROW()-5&lt;=Kontroll!$B$8,1,"")</f>
        <v/>
      </c>
    </row>
    <row r="2835" spans="1:19" x14ac:dyDescent="0.2">
      <c r="A2835" s="7" t="str">
        <f t="shared" si="352"/>
        <v/>
      </c>
      <c r="B2835" s="7" t="str">
        <f>IF($S2835="","",INT(($A2835-1)/Kontroll!$B$6)+1)</f>
        <v/>
      </c>
      <c r="C2835" s="7" t="str">
        <f>IF($S2835="","",MOD($A2835-1,Kontroll!$B$6)+1)</f>
        <v/>
      </c>
      <c r="D2835" s="15" t="str">
        <f>IF($S2835="","",INDEX(Transjer!$A$6:$A$125,$B2835))</f>
        <v/>
      </c>
      <c r="E2835" s="15" t="str">
        <f>IF($S2835="","",INDEX(Transjer!$B$6:$B$125,$B2835))</f>
        <v/>
      </c>
      <c r="F2835" s="16" t="str">
        <f>IF($S2835="","",INDEX(Transjer!$C$6:$C$125,$B2835))</f>
        <v/>
      </c>
      <c r="G2835" s="17" t="str">
        <f>IF($S2835="","",INDEX(Skjermingsrenter!$A$6:$A$35,$C2835))</f>
        <v/>
      </c>
      <c r="H2835" s="18" t="str">
        <f>IF($S2835="","",INDEX(Transjer!$D$6:$D$125,$B2835))</f>
        <v/>
      </c>
      <c r="I2835" s="18" t="str">
        <f>IF($S2835="","",INDEX(Transjer!$E$6:$E$125,$B2835))</f>
        <v/>
      </c>
      <c r="J2835" s="19" t="str">
        <f>IF($S2835="","",INDEX(Skjermingsrenter!$B$6:$B$35,$C2835))</f>
        <v/>
      </c>
      <c r="K2835" s="20" t="str">
        <f t="shared" si="353"/>
        <v/>
      </c>
      <c r="L2835" s="21" t="str">
        <f>IF($S2835="","",IF($G2835&lt;YEAR($F2835),0,$H2835*SUMIFS(Utbytter!$D$6:$D$1005,Utbytter!$A$6:$A$1005,$E2835,Utbytter!$B$6:$B$1005,"&gt;="&amp;$K2835,Utbytter!$B$6:$B$1005,"&lt;="&amp;DATE($G2835,12,31))))</f>
        <v/>
      </c>
      <c r="M2835" s="21" t="str">
        <f t="shared" si="359"/>
        <v/>
      </c>
      <c r="N2835" s="21" t="str">
        <f t="shared" si="354"/>
        <v/>
      </c>
      <c r="O2835" s="21" t="str">
        <f t="shared" si="355"/>
        <v/>
      </c>
      <c r="P2835" s="21" t="str">
        <f t="shared" si="356"/>
        <v/>
      </c>
      <c r="Q2835" s="21" t="str">
        <f t="shared" si="357"/>
        <v/>
      </c>
      <c r="R2835" s="21" t="str">
        <f t="shared" si="358"/>
        <v/>
      </c>
      <c r="S2835" s="7" t="str">
        <f>IF(ROW()-5&lt;=Kontroll!$B$8,1,"")</f>
        <v/>
      </c>
    </row>
    <row r="2836" spans="1:19" x14ac:dyDescent="0.2">
      <c r="A2836" s="7" t="str">
        <f t="shared" si="352"/>
        <v/>
      </c>
      <c r="B2836" s="7" t="str">
        <f>IF($S2836="","",INT(($A2836-1)/Kontroll!$B$6)+1)</f>
        <v/>
      </c>
      <c r="C2836" s="7" t="str">
        <f>IF($S2836="","",MOD($A2836-1,Kontroll!$B$6)+1)</f>
        <v/>
      </c>
      <c r="D2836" s="15" t="str">
        <f>IF($S2836="","",INDEX(Transjer!$A$6:$A$125,$B2836))</f>
        <v/>
      </c>
      <c r="E2836" s="15" t="str">
        <f>IF($S2836="","",INDEX(Transjer!$B$6:$B$125,$B2836))</f>
        <v/>
      </c>
      <c r="F2836" s="16" t="str">
        <f>IF($S2836="","",INDEX(Transjer!$C$6:$C$125,$B2836))</f>
        <v/>
      </c>
      <c r="G2836" s="17" t="str">
        <f>IF($S2836="","",INDEX(Skjermingsrenter!$A$6:$A$35,$C2836))</f>
        <v/>
      </c>
      <c r="H2836" s="18" t="str">
        <f>IF($S2836="","",INDEX(Transjer!$D$6:$D$125,$B2836))</f>
        <v/>
      </c>
      <c r="I2836" s="18" t="str">
        <f>IF($S2836="","",INDEX(Transjer!$E$6:$E$125,$B2836))</f>
        <v/>
      </c>
      <c r="J2836" s="19" t="str">
        <f>IF($S2836="","",INDEX(Skjermingsrenter!$B$6:$B$35,$C2836))</f>
        <v/>
      </c>
      <c r="K2836" s="20" t="str">
        <f t="shared" si="353"/>
        <v/>
      </c>
      <c r="L2836" s="21" t="str">
        <f>IF($S2836="","",IF($G2836&lt;YEAR($F2836),0,$H2836*SUMIFS(Utbytter!$D$6:$D$1005,Utbytter!$A$6:$A$1005,$E2836,Utbytter!$B$6:$B$1005,"&gt;="&amp;$K2836,Utbytter!$B$6:$B$1005,"&lt;="&amp;DATE($G2836,12,31))))</f>
        <v/>
      </c>
      <c r="M2836" s="21" t="str">
        <f t="shared" si="359"/>
        <v/>
      </c>
      <c r="N2836" s="21" t="str">
        <f t="shared" si="354"/>
        <v/>
      </c>
      <c r="O2836" s="21" t="str">
        <f t="shared" si="355"/>
        <v/>
      </c>
      <c r="P2836" s="21" t="str">
        <f t="shared" si="356"/>
        <v/>
      </c>
      <c r="Q2836" s="21" t="str">
        <f t="shared" si="357"/>
        <v/>
      </c>
      <c r="R2836" s="21" t="str">
        <f t="shared" si="358"/>
        <v/>
      </c>
      <c r="S2836" s="7" t="str">
        <f>IF(ROW()-5&lt;=Kontroll!$B$8,1,"")</f>
        <v/>
      </c>
    </row>
    <row r="2837" spans="1:19" x14ac:dyDescent="0.2">
      <c r="A2837" s="7" t="str">
        <f t="shared" si="352"/>
        <v/>
      </c>
      <c r="B2837" s="7" t="str">
        <f>IF($S2837="","",INT(($A2837-1)/Kontroll!$B$6)+1)</f>
        <v/>
      </c>
      <c r="C2837" s="7" t="str">
        <f>IF($S2837="","",MOD($A2837-1,Kontroll!$B$6)+1)</f>
        <v/>
      </c>
      <c r="D2837" s="15" t="str">
        <f>IF($S2837="","",INDEX(Transjer!$A$6:$A$125,$B2837))</f>
        <v/>
      </c>
      <c r="E2837" s="15" t="str">
        <f>IF($S2837="","",INDEX(Transjer!$B$6:$B$125,$B2837))</f>
        <v/>
      </c>
      <c r="F2837" s="16" t="str">
        <f>IF($S2837="","",INDEX(Transjer!$C$6:$C$125,$B2837))</f>
        <v/>
      </c>
      <c r="G2837" s="17" t="str">
        <f>IF($S2837="","",INDEX(Skjermingsrenter!$A$6:$A$35,$C2837))</f>
        <v/>
      </c>
      <c r="H2837" s="18" t="str">
        <f>IF($S2837="","",INDEX(Transjer!$D$6:$D$125,$B2837))</f>
        <v/>
      </c>
      <c r="I2837" s="18" t="str">
        <f>IF($S2837="","",INDEX(Transjer!$E$6:$E$125,$B2837))</f>
        <v/>
      </c>
      <c r="J2837" s="19" t="str">
        <f>IF($S2837="","",INDEX(Skjermingsrenter!$B$6:$B$35,$C2837))</f>
        <v/>
      </c>
      <c r="K2837" s="20" t="str">
        <f t="shared" si="353"/>
        <v/>
      </c>
      <c r="L2837" s="21" t="str">
        <f>IF($S2837="","",IF($G2837&lt;YEAR($F2837),0,$H2837*SUMIFS(Utbytter!$D$6:$D$1005,Utbytter!$A$6:$A$1005,$E2837,Utbytter!$B$6:$B$1005,"&gt;="&amp;$K2837,Utbytter!$B$6:$B$1005,"&lt;="&amp;DATE($G2837,12,31))))</f>
        <v/>
      </c>
      <c r="M2837" s="21" t="str">
        <f t="shared" si="359"/>
        <v/>
      </c>
      <c r="N2837" s="21" t="str">
        <f t="shared" si="354"/>
        <v/>
      </c>
      <c r="O2837" s="21" t="str">
        <f t="shared" si="355"/>
        <v/>
      </c>
      <c r="P2837" s="21" t="str">
        <f t="shared" si="356"/>
        <v/>
      </c>
      <c r="Q2837" s="21" t="str">
        <f t="shared" si="357"/>
        <v/>
      </c>
      <c r="R2837" s="21" t="str">
        <f t="shared" si="358"/>
        <v/>
      </c>
      <c r="S2837" s="7" t="str">
        <f>IF(ROW()-5&lt;=Kontroll!$B$8,1,"")</f>
        <v/>
      </c>
    </row>
    <row r="2838" spans="1:19" x14ac:dyDescent="0.2">
      <c r="A2838" s="7" t="str">
        <f t="shared" si="352"/>
        <v/>
      </c>
      <c r="B2838" s="7" t="str">
        <f>IF($S2838="","",INT(($A2838-1)/Kontroll!$B$6)+1)</f>
        <v/>
      </c>
      <c r="C2838" s="7" t="str">
        <f>IF($S2838="","",MOD($A2838-1,Kontroll!$B$6)+1)</f>
        <v/>
      </c>
      <c r="D2838" s="15" t="str">
        <f>IF($S2838="","",INDEX(Transjer!$A$6:$A$125,$B2838))</f>
        <v/>
      </c>
      <c r="E2838" s="15" t="str">
        <f>IF($S2838="","",INDEX(Transjer!$B$6:$B$125,$B2838))</f>
        <v/>
      </c>
      <c r="F2838" s="16" t="str">
        <f>IF($S2838="","",INDEX(Transjer!$C$6:$C$125,$B2838))</f>
        <v/>
      </c>
      <c r="G2838" s="17" t="str">
        <f>IF($S2838="","",INDEX(Skjermingsrenter!$A$6:$A$35,$C2838))</f>
        <v/>
      </c>
      <c r="H2838" s="18" t="str">
        <f>IF($S2838="","",INDEX(Transjer!$D$6:$D$125,$B2838))</f>
        <v/>
      </c>
      <c r="I2838" s="18" t="str">
        <f>IF($S2838="","",INDEX(Transjer!$E$6:$E$125,$B2838))</f>
        <v/>
      </c>
      <c r="J2838" s="19" t="str">
        <f>IF($S2838="","",INDEX(Skjermingsrenter!$B$6:$B$35,$C2838))</f>
        <v/>
      </c>
      <c r="K2838" s="20" t="str">
        <f t="shared" si="353"/>
        <v/>
      </c>
      <c r="L2838" s="21" t="str">
        <f>IF($S2838="","",IF($G2838&lt;YEAR($F2838),0,$H2838*SUMIFS(Utbytter!$D$6:$D$1005,Utbytter!$A$6:$A$1005,$E2838,Utbytter!$B$6:$B$1005,"&gt;="&amp;$K2838,Utbytter!$B$6:$B$1005,"&lt;="&amp;DATE($G2838,12,31))))</f>
        <v/>
      </c>
      <c r="M2838" s="21" t="str">
        <f t="shared" si="359"/>
        <v/>
      </c>
      <c r="N2838" s="21" t="str">
        <f t="shared" si="354"/>
        <v/>
      </c>
      <c r="O2838" s="21" t="str">
        <f t="shared" si="355"/>
        <v/>
      </c>
      <c r="P2838" s="21" t="str">
        <f t="shared" si="356"/>
        <v/>
      </c>
      <c r="Q2838" s="21" t="str">
        <f t="shared" si="357"/>
        <v/>
      </c>
      <c r="R2838" s="21" t="str">
        <f t="shared" si="358"/>
        <v/>
      </c>
      <c r="S2838" s="7" t="str">
        <f>IF(ROW()-5&lt;=Kontroll!$B$8,1,"")</f>
        <v/>
      </c>
    </row>
    <row r="2839" spans="1:19" x14ac:dyDescent="0.2">
      <c r="A2839" s="7" t="str">
        <f t="shared" si="352"/>
        <v/>
      </c>
      <c r="B2839" s="7" t="str">
        <f>IF($S2839="","",INT(($A2839-1)/Kontroll!$B$6)+1)</f>
        <v/>
      </c>
      <c r="C2839" s="7" t="str">
        <f>IF($S2839="","",MOD($A2839-1,Kontroll!$B$6)+1)</f>
        <v/>
      </c>
      <c r="D2839" s="15" t="str">
        <f>IF($S2839="","",INDEX(Transjer!$A$6:$A$125,$B2839))</f>
        <v/>
      </c>
      <c r="E2839" s="15" t="str">
        <f>IF($S2839="","",INDEX(Transjer!$B$6:$B$125,$B2839))</f>
        <v/>
      </c>
      <c r="F2839" s="16" t="str">
        <f>IF($S2839="","",INDEX(Transjer!$C$6:$C$125,$B2839))</f>
        <v/>
      </c>
      <c r="G2839" s="17" t="str">
        <f>IF($S2839="","",INDEX(Skjermingsrenter!$A$6:$A$35,$C2839))</f>
        <v/>
      </c>
      <c r="H2839" s="18" t="str">
        <f>IF($S2839="","",INDEX(Transjer!$D$6:$D$125,$B2839))</f>
        <v/>
      </c>
      <c r="I2839" s="18" t="str">
        <f>IF($S2839="","",INDEX(Transjer!$E$6:$E$125,$B2839))</f>
        <v/>
      </c>
      <c r="J2839" s="19" t="str">
        <f>IF($S2839="","",INDEX(Skjermingsrenter!$B$6:$B$35,$C2839))</f>
        <v/>
      </c>
      <c r="K2839" s="20" t="str">
        <f t="shared" si="353"/>
        <v/>
      </c>
      <c r="L2839" s="21" t="str">
        <f>IF($S2839="","",IF($G2839&lt;YEAR($F2839),0,$H2839*SUMIFS(Utbytter!$D$6:$D$1005,Utbytter!$A$6:$A$1005,$E2839,Utbytter!$B$6:$B$1005,"&gt;="&amp;$K2839,Utbytter!$B$6:$B$1005,"&lt;="&amp;DATE($G2839,12,31))))</f>
        <v/>
      </c>
      <c r="M2839" s="21" t="str">
        <f t="shared" si="359"/>
        <v/>
      </c>
      <c r="N2839" s="21" t="str">
        <f t="shared" si="354"/>
        <v/>
      </c>
      <c r="O2839" s="21" t="str">
        <f t="shared" si="355"/>
        <v/>
      </c>
      <c r="P2839" s="21" t="str">
        <f t="shared" si="356"/>
        <v/>
      </c>
      <c r="Q2839" s="21" t="str">
        <f t="shared" si="357"/>
        <v/>
      </c>
      <c r="R2839" s="21" t="str">
        <f t="shared" si="358"/>
        <v/>
      </c>
      <c r="S2839" s="7" t="str">
        <f>IF(ROW()-5&lt;=Kontroll!$B$8,1,"")</f>
        <v/>
      </c>
    </row>
    <row r="2840" spans="1:19" x14ac:dyDescent="0.2">
      <c r="A2840" s="7" t="str">
        <f t="shared" si="352"/>
        <v/>
      </c>
      <c r="B2840" s="7" t="str">
        <f>IF($S2840="","",INT(($A2840-1)/Kontroll!$B$6)+1)</f>
        <v/>
      </c>
      <c r="C2840" s="7" t="str">
        <f>IF($S2840="","",MOD($A2840-1,Kontroll!$B$6)+1)</f>
        <v/>
      </c>
      <c r="D2840" s="15" t="str">
        <f>IF($S2840="","",INDEX(Transjer!$A$6:$A$125,$B2840))</f>
        <v/>
      </c>
      <c r="E2840" s="15" t="str">
        <f>IF($S2840="","",INDEX(Transjer!$B$6:$B$125,$B2840))</f>
        <v/>
      </c>
      <c r="F2840" s="16" t="str">
        <f>IF($S2840="","",INDEX(Transjer!$C$6:$C$125,$B2840))</f>
        <v/>
      </c>
      <c r="G2840" s="17" t="str">
        <f>IF($S2840="","",INDEX(Skjermingsrenter!$A$6:$A$35,$C2840))</f>
        <v/>
      </c>
      <c r="H2840" s="18" t="str">
        <f>IF($S2840="","",INDEX(Transjer!$D$6:$D$125,$B2840))</f>
        <v/>
      </c>
      <c r="I2840" s="18" t="str">
        <f>IF($S2840="","",INDEX(Transjer!$E$6:$E$125,$B2840))</f>
        <v/>
      </c>
      <c r="J2840" s="19" t="str">
        <f>IF($S2840="","",INDEX(Skjermingsrenter!$B$6:$B$35,$C2840))</f>
        <v/>
      </c>
      <c r="K2840" s="20" t="str">
        <f t="shared" si="353"/>
        <v/>
      </c>
      <c r="L2840" s="21" t="str">
        <f>IF($S2840="","",IF($G2840&lt;YEAR($F2840),0,$H2840*SUMIFS(Utbytter!$D$6:$D$1005,Utbytter!$A$6:$A$1005,$E2840,Utbytter!$B$6:$B$1005,"&gt;="&amp;$K2840,Utbytter!$B$6:$B$1005,"&lt;="&amp;DATE($G2840,12,31))))</f>
        <v/>
      </c>
      <c r="M2840" s="21" t="str">
        <f t="shared" si="359"/>
        <v/>
      </c>
      <c r="N2840" s="21" t="str">
        <f t="shared" si="354"/>
        <v/>
      </c>
      <c r="O2840" s="21" t="str">
        <f t="shared" si="355"/>
        <v/>
      </c>
      <c r="P2840" s="21" t="str">
        <f t="shared" si="356"/>
        <v/>
      </c>
      <c r="Q2840" s="21" t="str">
        <f t="shared" si="357"/>
        <v/>
      </c>
      <c r="R2840" s="21" t="str">
        <f t="shared" si="358"/>
        <v/>
      </c>
      <c r="S2840" s="7" t="str">
        <f>IF(ROW()-5&lt;=Kontroll!$B$8,1,"")</f>
        <v/>
      </c>
    </row>
    <row r="2841" spans="1:19" x14ac:dyDescent="0.2">
      <c r="A2841" s="7" t="str">
        <f t="shared" si="352"/>
        <v/>
      </c>
      <c r="B2841" s="7" t="str">
        <f>IF($S2841="","",INT(($A2841-1)/Kontroll!$B$6)+1)</f>
        <v/>
      </c>
      <c r="C2841" s="7" t="str">
        <f>IF($S2841="","",MOD($A2841-1,Kontroll!$B$6)+1)</f>
        <v/>
      </c>
      <c r="D2841" s="15" t="str">
        <f>IF($S2841="","",INDEX(Transjer!$A$6:$A$125,$B2841))</f>
        <v/>
      </c>
      <c r="E2841" s="15" t="str">
        <f>IF($S2841="","",INDEX(Transjer!$B$6:$B$125,$B2841))</f>
        <v/>
      </c>
      <c r="F2841" s="16" t="str">
        <f>IF($S2841="","",INDEX(Transjer!$C$6:$C$125,$B2841))</f>
        <v/>
      </c>
      <c r="G2841" s="17" t="str">
        <f>IF($S2841="","",INDEX(Skjermingsrenter!$A$6:$A$35,$C2841))</f>
        <v/>
      </c>
      <c r="H2841" s="18" t="str">
        <f>IF($S2841="","",INDEX(Transjer!$D$6:$D$125,$B2841))</f>
        <v/>
      </c>
      <c r="I2841" s="18" t="str">
        <f>IF($S2841="","",INDEX(Transjer!$E$6:$E$125,$B2841))</f>
        <v/>
      </c>
      <c r="J2841" s="19" t="str">
        <f>IF($S2841="","",INDEX(Skjermingsrenter!$B$6:$B$35,$C2841))</f>
        <v/>
      </c>
      <c r="K2841" s="20" t="str">
        <f t="shared" si="353"/>
        <v/>
      </c>
      <c r="L2841" s="21" t="str">
        <f>IF($S2841="","",IF($G2841&lt;YEAR($F2841),0,$H2841*SUMIFS(Utbytter!$D$6:$D$1005,Utbytter!$A$6:$A$1005,$E2841,Utbytter!$B$6:$B$1005,"&gt;="&amp;$K2841,Utbytter!$B$6:$B$1005,"&lt;="&amp;DATE($G2841,12,31))))</f>
        <v/>
      </c>
      <c r="M2841" s="21" t="str">
        <f t="shared" si="359"/>
        <v/>
      </c>
      <c r="N2841" s="21" t="str">
        <f t="shared" si="354"/>
        <v/>
      </c>
      <c r="O2841" s="21" t="str">
        <f t="shared" si="355"/>
        <v/>
      </c>
      <c r="P2841" s="21" t="str">
        <f t="shared" si="356"/>
        <v/>
      </c>
      <c r="Q2841" s="21" t="str">
        <f t="shared" si="357"/>
        <v/>
      </c>
      <c r="R2841" s="21" t="str">
        <f t="shared" si="358"/>
        <v/>
      </c>
      <c r="S2841" s="7" t="str">
        <f>IF(ROW()-5&lt;=Kontroll!$B$8,1,"")</f>
        <v/>
      </c>
    </row>
    <row r="2842" spans="1:19" x14ac:dyDescent="0.2">
      <c r="A2842" s="7" t="str">
        <f t="shared" si="352"/>
        <v/>
      </c>
      <c r="B2842" s="7" t="str">
        <f>IF($S2842="","",INT(($A2842-1)/Kontroll!$B$6)+1)</f>
        <v/>
      </c>
      <c r="C2842" s="7" t="str">
        <f>IF($S2842="","",MOD($A2842-1,Kontroll!$B$6)+1)</f>
        <v/>
      </c>
      <c r="D2842" s="15" t="str">
        <f>IF($S2842="","",INDEX(Transjer!$A$6:$A$125,$B2842))</f>
        <v/>
      </c>
      <c r="E2842" s="15" t="str">
        <f>IF($S2842="","",INDEX(Transjer!$B$6:$B$125,$B2842))</f>
        <v/>
      </c>
      <c r="F2842" s="16" t="str">
        <f>IF($S2842="","",INDEX(Transjer!$C$6:$C$125,$B2842))</f>
        <v/>
      </c>
      <c r="G2842" s="17" t="str">
        <f>IF($S2842="","",INDEX(Skjermingsrenter!$A$6:$A$35,$C2842))</f>
        <v/>
      </c>
      <c r="H2842" s="18" t="str">
        <f>IF($S2842="","",INDEX(Transjer!$D$6:$D$125,$B2842))</f>
        <v/>
      </c>
      <c r="I2842" s="18" t="str">
        <f>IF($S2842="","",INDEX(Transjer!$E$6:$E$125,$B2842))</f>
        <v/>
      </c>
      <c r="J2842" s="19" t="str">
        <f>IF($S2842="","",INDEX(Skjermingsrenter!$B$6:$B$35,$C2842))</f>
        <v/>
      </c>
      <c r="K2842" s="20" t="str">
        <f t="shared" si="353"/>
        <v/>
      </c>
      <c r="L2842" s="21" t="str">
        <f>IF($S2842="","",IF($G2842&lt;YEAR($F2842),0,$H2842*SUMIFS(Utbytter!$D$6:$D$1005,Utbytter!$A$6:$A$1005,$E2842,Utbytter!$B$6:$B$1005,"&gt;="&amp;$K2842,Utbytter!$B$6:$B$1005,"&lt;="&amp;DATE($G2842,12,31))))</f>
        <v/>
      </c>
      <c r="M2842" s="21" t="str">
        <f t="shared" si="359"/>
        <v/>
      </c>
      <c r="N2842" s="21" t="str">
        <f t="shared" si="354"/>
        <v/>
      </c>
      <c r="O2842" s="21" t="str">
        <f t="shared" si="355"/>
        <v/>
      </c>
      <c r="P2842" s="21" t="str">
        <f t="shared" si="356"/>
        <v/>
      </c>
      <c r="Q2842" s="21" t="str">
        <f t="shared" si="357"/>
        <v/>
      </c>
      <c r="R2842" s="21" t="str">
        <f t="shared" si="358"/>
        <v/>
      </c>
      <c r="S2842" s="7" t="str">
        <f>IF(ROW()-5&lt;=Kontroll!$B$8,1,"")</f>
        <v/>
      </c>
    </row>
    <row r="2843" spans="1:19" x14ac:dyDescent="0.2">
      <c r="A2843" s="7" t="str">
        <f t="shared" si="352"/>
        <v/>
      </c>
      <c r="B2843" s="7" t="str">
        <f>IF($S2843="","",INT(($A2843-1)/Kontroll!$B$6)+1)</f>
        <v/>
      </c>
      <c r="C2843" s="7" t="str">
        <f>IF($S2843="","",MOD($A2843-1,Kontroll!$B$6)+1)</f>
        <v/>
      </c>
      <c r="D2843" s="15" t="str">
        <f>IF($S2843="","",INDEX(Transjer!$A$6:$A$125,$B2843))</f>
        <v/>
      </c>
      <c r="E2843" s="15" t="str">
        <f>IF($S2843="","",INDEX(Transjer!$B$6:$B$125,$B2843))</f>
        <v/>
      </c>
      <c r="F2843" s="16" t="str">
        <f>IF($S2843="","",INDEX(Transjer!$C$6:$C$125,$B2843))</f>
        <v/>
      </c>
      <c r="G2843" s="17" t="str">
        <f>IF($S2843="","",INDEX(Skjermingsrenter!$A$6:$A$35,$C2843))</f>
        <v/>
      </c>
      <c r="H2843" s="18" t="str">
        <f>IF($S2843="","",INDEX(Transjer!$D$6:$D$125,$B2843))</f>
        <v/>
      </c>
      <c r="I2843" s="18" t="str">
        <f>IF($S2843="","",INDEX(Transjer!$E$6:$E$125,$B2843))</f>
        <v/>
      </c>
      <c r="J2843" s="19" t="str">
        <f>IF($S2843="","",INDEX(Skjermingsrenter!$B$6:$B$35,$C2843))</f>
        <v/>
      </c>
      <c r="K2843" s="20" t="str">
        <f t="shared" si="353"/>
        <v/>
      </c>
      <c r="L2843" s="21" t="str">
        <f>IF($S2843="","",IF($G2843&lt;YEAR($F2843),0,$H2843*SUMIFS(Utbytter!$D$6:$D$1005,Utbytter!$A$6:$A$1005,$E2843,Utbytter!$B$6:$B$1005,"&gt;="&amp;$K2843,Utbytter!$B$6:$B$1005,"&lt;="&amp;DATE($G2843,12,31))))</f>
        <v/>
      </c>
      <c r="M2843" s="21" t="str">
        <f t="shared" si="359"/>
        <v/>
      </c>
      <c r="N2843" s="21" t="str">
        <f t="shared" si="354"/>
        <v/>
      </c>
      <c r="O2843" s="21" t="str">
        <f t="shared" si="355"/>
        <v/>
      </c>
      <c r="P2843" s="21" t="str">
        <f t="shared" si="356"/>
        <v/>
      </c>
      <c r="Q2843" s="21" t="str">
        <f t="shared" si="357"/>
        <v/>
      </c>
      <c r="R2843" s="21" t="str">
        <f t="shared" si="358"/>
        <v/>
      </c>
      <c r="S2843" s="7" t="str">
        <f>IF(ROW()-5&lt;=Kontroll!$B$8,1,"")</f>
        <v/>
      </c>
    </row>
    <row r="2844" spans="1:19" x14ac:dyDescent="0.2">
      <c r="A2844" s="7" t="str">
        <f t="shared" si="352"/>
        <v/>
      </c>
      <c r="B2844" s="7" t="str">
        <f>IF($S2844="","",INT(($A2844-1)/Kontroll!$B$6)+1)</f>
        <v/>
      </c>
      <c r="C2844" s="7" t="str">
        <f>IF($S2844="","",MOD($A2844-1,Kontroll!$B$6)+1)</f>
        <v/>
      </c>
      <c r="D2844" s="15" t="str">
        <f>IF($S2844="","",INDEX(Transjer!$A$6:$A$125,$B2844))</f>
        <v/>
      </c>
      <c r="E2844" s="15" t="str">
        <f>IF($S2844="","",INDEX(Transjer!$B$6:$B$125,$B2844))</f>
        <v/>
      </c>
      <c r="F2844" s="16" t="str">
        <f>IF($S2844="","",INDEX(Transjer!$C$6:$C$125,$B2844))</f>
        <v/>
      </c>
      <c r="G2844" s="17" t="str">
        <f>IF($S2844="","",INDEX(Skjermingsrenter!$A$6:$A$35,$C2844))</f>
        <v/>
      </c>
      <c r="H2844" s="18" t="str">
        <f>IF($S2844="","",INDEX(Transjer!$D$6:$D$125,$B2844))</f>
        <v/>
      </c>
      <c r="I2844" s="18" t="str">
        <f>IF($S2844="","",INDEX(Transjer!$E$6:$E$125,$B2844))</f>
        <v/>
      </c>
      <c r="J2844" s="19" t="str">
        <f>IF($S2844="","",INDEX(Skjermingsrenter!$B$6:$B$35,$C2844))</f>
        <v/>
      </c>
      <c r="K2844" s="20" t="str">
        <f t="shared" si="353"/>
        <v/>
      </c>
      <c r="L2844" s="21" t="str">
        <f>IF($S2844="","",IF($G2844&lt;YEAR($F2844),0,$H2844*SUMIFS(Utbytter!$D$6:$D$1005,Utbytter!$A$6:$A$1005,$E2844,Utbytter!$B$6:$B$1005,"&gt;="&amp;$K2844,Utbytter!$B$6:$B$1005,"&lt;="&amp;DATE($G2844,12,31))))</f>
        <v/>
      </c>
      <c r="M2844" s="21" t="str">
        <f t="shared" si="359"/>
        <v/>
      </c>
      <c r="N2844" s="21" t="str">
        <f t="shared" si="354"/>
        <v/>
      </c>
      <c r="O2844" s="21" t="str">
        <f t="shared" si="355"/>
        <v/>
      </c>
      <c r="P2844" s="21" t="str">
        <f t="shared" si="356"/>
        <v/>
      </c>
      <c r="Q2844" s="21" t="str">
        <f t="shared" si="357"/>
        <v/>
      </c>
      <c r="R2844" s="21" t="str">
        <f t="shared" si="358"/>
        <v/>
      </c>
      <c r="S2844" s="7" t="str">
        <f>IF(ROW()-5&lt;=Kontroll!$B$8,1,"")</f>
        <v/>
      </c>
    </row>
    <row r="2845" spans="1:19" x14ac:dyDescent="0.2">
      <c r="A2845" s="7" t="str">
        <f t="shared" si="352"/>
        <v/>
      </c>
      <c r="B2845" s="7" t="str">
        <f>IF($S2845="","",INT(($A2845-1)/Kontroll!$B$6)+1)</f>
        <v/>
      </c>
      <c r="C2845" s="7" t="str">
        <f>IF($S2845="","",MOD($A2845-1,Kontroll!$B$6)+1)</f>
        <v/>
      </c>
      <c r="D2845" s="15" t="str">
        <f>IF($S2845="","",INDEX(Transjer!$A$6:$A$125,$B2845))</f>
        <v/>
      </c>
      <c r="E2845" s="15" t="str">
        <f>IF($S2845="","",INDEX(Transjer!$B$6:$B$125,$B2845))</f>
        <v/>
      </c>
      <c r="F2845" s="16" t="str">
        <f>IF($S2845="","",INDEX(Transjer!$C$6:$C$125,$B2845))</f>
        <v/>
      </c>
      <c r="G2845" s="17" t="str">
        <f>IF($S2845="","",INDEX(Skjermingsrenter!$A$6:$A$35,$C2845))</f>
        <v/>
      </c>
      <c r="H2845" s="18" t="str">
        <f>IF($S2845="","",INDEX(Transjer!$D$6:$D$125,$B2845))</f>
        <v/>
      </c>
      <c r="I2845" s="18" t="str">
        <f>IF($S2845="","",INDEX(Transjer!$E$6:$E$125,$B2845))</f>
        <v/>
      </c>
      <c r="J2845" s="19" t="str">
        <f>IF($S2845="","",INDEX(Skjermingsrenter!$B$6:$B$35,$C2845))</f>
        <v/>
      </c>
      <c r="K2845" s="20" t="str">
        <f t="shared" si="353"/>
        <v/>
      </c>
      <c r="L2845" s="21" t="str">
        <f>IF($S2845="","",IF($G2845&lt;YEAR($F2845),0,$H2845*SUMIFS(Utbytter!$D$6:$D$1005,Utbytter!$A$6:$A$1005,$E2845,Utbytter!$B$6:$B$1005,"&gt;="&amp;$K2845,Utbytter!$B$6:$B$1005,"&lt;="&amp;DATE($G2845,12,31))))</f>
        <v/>
      </c>
      <c r="M2845" s="21" t="str">
        <f t="shared" si="359"/>
        <v/>
      </c>
      <c r="N2845" s="21" t="str">
        <f t="shared" si="354"/>
        <v/>
      </c>
      <c r="O2845" s="21" t="str">
        <f t="shared" si="355"/>
        <v/>
      </c>
      <c r="P2845" s="21" t="str">
        <f t="shared" si="356"/>
        <v/>
      </c>
      <c r="Q2845" s="21" t="str">
        <f t="shared" si="357"/>
        <v/>
      </c>
      <c r="R2845" s="21" t="str">
        <f t="shared" si="358"/>
        <v/>
      </c>
      <c r="S2845" s="7" t="str">
        <f>IF(ROW()-5&lt;=Kontroll!$B$8,1,"")</f>
        <v/>
      </c>
    </row>
    <row r="2846" spans="1:19" x14ac:dyDescent="0.2">
      <c r="A2846" s="7" t="str">
        <f t="shared" si="352"/>
        <v/>
      </c>
      <c r="B2846" s="7" t="str">
        <f>IF($S2846="","",INT(($A2846-1)/Kontroll!$B$6)+1)</f>
        <v/>
      </c>
      <c r="C2846" s="7" t="str">
        <f>IF($S2846="","",MOD($A2846-1,Kontroll!$B$6)+1)</f>
        <v/>
      </c>
      <c r="D2846" s="15" t="str">
        <f>IF($S2846="","",INDEX(Transjer!$A$6:$A$125,$B2846))</f>
        <v/>
      </c>
      <c r="E2846" s="15" t="str">
        <f>IF($S2846="","",INDEX(Transjer!$B$6:$B$125,$B2846))</f>
        <v/>
      </c>
      <c r="F2846" s="16" t="str">
        <f>IF($S2846="","",INDEX(Transjer!$C$6:$C$125,$B2846))</f>
        <v/>
      </c>
      <c r="G2846" s="17" t="str">
        <f>IF($S2846="","",INDEX(Skjermingsrenter!$A$6:$A$35,$C2846))</f>
        <v/>
      </c>
      <c r="H2846" s="18" t="str">
        <f>IF($S2846="","",INDEX(Transjer!$D$6:$D$125,$B2846))</f>
        <v/>
      </c>
      <c r="I2846" s="18" t="str">
        <f>IF($S2846="","",INDEX(Transjer!$E$6:$E$125,$B2846))</f>
        <v/>
      </c>
      <c r="J2846" s="19" t="str">
        <f>IF($S2846="","",INDEX(Skjermingsrenter!$B$6:$B$35,$C2846))</f>
        <v/>
      </c>
      <c r="K2846" s="20" t="str">
        <f t="shared" si="353"/>
        <v/>
      </c>
      <c r="L2846" s="21" t="str">
        <f>IF($S2846="","",IF($G2846&lt;YEAR($F2846),0,$H2846*SUMIFS(Utbytter!$D$6:$D$1005,Utbytter!$A$6:$A$1005,$E2846,Utbytter!$B$6:$B$1005,"&gt;="&amp;$K2846,Utbytter!$B$6:$B$1005,"&lt;="&amp;DATE($G2846,12,31))))</f>
        <v/>
      </c>
      <c r="M2846" s="21" t="str">
        <f t="shared" si="359"/>
        <v/>
      </c>
      <c r="N2846" s="21" t="str">
        <f t="shared" si="354"/>
        <v/>
      </c>
      <c r="O2846" s="21" t="str">
        <f t="shared" si="355"/>
        <v/>
      </c>
      <c r="P2846" s="21" t="str">
        <f t="shared" si="356"/>
        <v/>
      </c>
      <c r="Q2846" s="21" t="str">
        <f t="shared" si="357"/>
        <v/>
      </c>
      <c r="R2846" s="21" t="str">
        <f t="shared" si="358"/>
        <v/>
      </c>
      <c r="S2846" s="7" t="str">
        <f>IF(ROW()-5&lt;=Kontroll!$B$8,1,"")</f>
        <v/>
      </c>
    </row>
    <row r="2847" spans="1:19" x14ac:dyDescent="0.2">
      <c r="A2847" s="7" t="str">
        <f t="shared" si="352"/>
        <v/>
      </c>
      <c r="B2847" s="7" t="str">
        <f>IF($S2847="","",INT(($A2847-1)/Kontroll!$B$6)+1)</f>
        <v/>
      </c>
      <c r="C2847" s="7" t="str">
        <f>IF($S2847="","",MOD($A2847-1,Kontroll!$B$6)+1)</f>
        <v/>
      </c>
      <c r="D2847" s="15" t="str">
        <f>IF($S2847="","",INDEX(Transjer!$A$6:$A$125,$B2847))</f>
        <v/>
      </c>
      <c r="E2847" s="15" t="str">
        <f>IF($S2847="","",INDEX(Transjer!$B$6:$B$125,$B2847))</f>
        <v/>
      </c>
      <c r="F2847" s="16" t="str">
        <f>IF($S2847="","",INDEX(Transjer!$C$6:$C$125,$B2847))</f>
        <v/>
      </c>
      <c r="G2847" s="17" t="str">
        <f>IF($S2847="","",INDEX(Skjermingsrenter!$A$6:$A$35,$C2847))</f>
        <v/>
      </c>
      <c r="H2847" s="18" t="str">
        <f>IF($S2847="","",INDEX(Transjer!$D$6:$D$125,$B2847))</f>
        <v/>
      </c>
      <c r="I2847" s="18" t="str">
        <f>IF($S2847="","",INDEX(Transjer!$E$6:$E$125,$B2847))</f>
        <v/>
      </c>
      <c r="J2847" s="19" t="str">
        <f>IF($S2847="","",INDEX(Skjermingsrenter!$B$6:$B$35,$C2847))</f>
        <v/>
      </c>
      <c r="K2847" s="20" t="str">
        <f t="shared" si="353"/>
        <v/>
      </c>
      <c r="L2847" s="21" t="str">
        <f>IF($S2847="","",IF($G2847&lt;YEAR($F2847),0,$H2847*SUMIFS(Utbytter!$D$6:$D$1005,Utbytter!$A$6:$A$1005,$E2847,Utbytter!$B$6:$B$1005,"&gt;="&amp;$K2847,Utbytter!$B$6:$B$1005,"&lt;="&amp;DATE($G2847,12,31))))</f>
        <v/>
      </c>
      <c r="M2847" s="21" t="str">
        <f t="shared" si="359"/>
        <v/>
      </c>
      <c r="N2847" s="21" t="str">
        <f t="shared" si="354"/>
        <v/>
      </c>
      <c r="O2847" s="21" t="str">
        <f t="shared" si="355"/>
        <v/>
      </c>
      <c r="P2847" s="21" t="str">
        <f t="shared" si="356"/>
        <v/>
      </c>
      <c r="Q2847" s="21" t="str">
        <f t="shared" si="357"/>
        <v/>
      </c>
      <c r="R2847" s="21" t="str">
        <f t="shared" si="358"/>
        <v/>
      </c>
      <c r="S2847" s="7" t="str">
        <f>IF(ROW()-5&lt;=Kontroll!$B$8,1,"")</f>
        <v/>
      </c>
    </row>
    <row r="2848" spans="1:19" x14ac:dyDescent="0.2">
      <c r="A2848" s="7" t="str">
        <f t="shared" si="352"/>
        <v/>
      </c>
      <c r="B2848" s="7" t="str">
        <f>IF($S2848="","",INT(($A2848-1)/Kontroll!$B$6)+1)</f>
        <v/>
      </c>
      <c r="C2848" s="7" t="str">
        <f>IF($S2848="","",MOD($A2848-1,Kontroll!$B$6)+1)</f>
        <v/>
      </c>
      <c r="D2848" s="15" t="str">
        <f>IF($S2848="","",INDEX(Transjer!$A$6:$A$125,$B2848))</f>
        <v/>
      </c>
      <c r="E2848" s="15" t="str">
        <f>IF($S2848="","",INDEX(Transjer!$B$6:$B$125,$B2848))</f>
        <v/>
      </c>
      <c r="F2848" s="16" t="str">
        <f>IF($S2848="","",INDEX(Transjer!$C$6:$C$125,$B2848))</f>
        <v/>
      </c>
      <c r="G2848" s="17" t="str">
        <f>IF($S2848="","",INDEX(Skjermingsrenter!$A$6:$A$35,$C2848))</f>
        <v/>
      </c>
      <c r="H2848" s="18" t="str">
        <f>IF($S2848="","",INDEX(Transjer!$D$6:$D$125,$B2848))</f>
        <v/>
      </c>
      <c r="I2848" s="18" t="str">
        <f>IF($S2848="","",INDEX(Transjer!$E$6:$E$125,$B2848))</f>
        <v/>
      </c>
      <c r="J2848" s="19" t="str">
        <f>IF($S2848="","",INDEX(Skjermingsrenter!$B$6:$B$35,$C2848))</f>
        <v/>
      </c>
      <c r="K2848" s="20" t="str">
        <f t="shared" si="353"/>
        <v/>
      </c>
      <c r="L2848" s="21" t="str">
        <f>IF($S2848="","",IF($G2848&lt;YEAR($F2848),0,$H2848*SUMIFS(Utbytter!$D$6:$D$1005,Utbytter!$A$6:$A$1005,$E2848,Utbytter!$B$6:$B$1005,"&gt;="&amp;$K2848,Utbytter!$B$6:$B$1005,"&lt;="&amp;DATE($G2848,12,31))))</f>
        <v/>
      </c>
      <c r="M2848" s="21" t="str">
        <f t="shared" si="359"/>
        <v/>
      </c>
      <c r="N2848" s="21" t="str">
        <f t="shared" si="354"/>
        <v/>
      </c>
      <c r="O2848" s="21" t="str">
        <f t="shared" si="355"/>
        <v/>
      </c>
      <c r="P2848" s="21" t="str">
        <f t="shared" si="356"/>
        <v/>
      </c>
      <c r="Q2848" s="21" t="str">
        <f t="shared" si="357"/>
        <v/>
      </c>
      <c r="R2848" s="21" t="str">
        <f t="shared" si="358"/>
        <v/>
      </c>
      <c r="S2848" s="7" t="str">
        <f>IF(ROW()-5&lt;=Kontroll!$B$8,1,"")</f>
        <v/>
      </c>
    </row>
    <row r="2849" spans="1:19" x14ac:dyDescent="0.2">
      <c r="A2849" s="7" t="str">
        <f t="shared" si="352"/>
        <v/>
      </c>
      <c r="B2849" s="7" t="str">
        <f>IF($S2849="","",INT(($A2849-1)/Kontroll!$B$6)+1)</f>
        <v/>
      </c>
      <c r="C2849" s="7" t="str">
        <f>IF($S2849="","",MOD($A2849-1,Kontroll!$B$6)+1)</f>
        <v/>
      </c>
      <c r="D2849" s="15" t="str">
        <f>IF($S2849="","",INDEX(Transjer!$A$6:$A$125,$B2849))</f>
        <v/>
      </c>
      <c r="E2849" s="15" t="str">
        <f>IF($S2849="","",INDEX(Transjer!$B$6:$B$125,$B2849))</f>
        <v/>
      </c>
      <c r="F2849" s="16" t="str">
        <f>IF($S2849="","",INDEX(Transjer!$C$6:$C$125,$B2849))</f>
        <v/>
      </c>
      <c r="G2849" s="17" t="str">
        <f>IF($S2849="","",INDEX(Skjermingsrenter!$A$6:$A$35,$C2849))</f>
        <v/>
      </c>
      <c r="H2849" s="18" t="str">
        <f>IF($S2849="","",INDEX(Transjer!$D$6:$D$125,$B2849))</f>
        <v/>
      </c>
      <c r="I2849" s="18" t="str">
        <f>IF($S2849="","",INDEX(Transjer!$E$6:$E$125,$B2849))</f>
        <v/>
      </c>
      <c r="J2849" s="19" t="str">
        <f>IF($S2849="","",INDEX(Skjermingsrenter!$B$6:$B$35,$C2849))</f>
        <v/>
      </c>
      <c r="K2849" s="20" t="str">
        <f t="shared" si="353"/>
        <v/>
      </c>
      <c r="L2849" s="21" t="str">
        <f>IF($S2849="","",IF($G2849&lt;YEAR($F2849),0,$H2849*SUMIFS(Utbytter!$D$6:$D$1005,Utbytter!$A$6:$A$1005,$E2849,Utbytter!$B$6:$B$1005,"&gt;="&amp;$K2849,Utbytter!$B$6:$B$1005,"&lt;="&amp;DATE($G2849,12,31))))</f>
        <v/>
      </c>
      <c r="M2849" s="21" t="str">
        <f t="shared" si="359"/>
        <v/>
      </c>
      <c r="N2849" s="21" t="str">
        <f t="shared" si="354"/>
        <v/>
      </c>
      <c r="O2849" s="21" t="str">
        <f t="shared" si="355"/>
        <v/>
      </c>
      <c r="P2849" s="21" t="str">
        <f t="shared" si="356"/>
        <v/>
      </c>
      <c r="Q2849" s="21" t="str">
        <f t="shared" si="357"/>
        <v/>
      </c>
      <c r="R2849" s="21" t="str">
        <f t="shared" si="358"/>
        <v/>
      </c>
      <c r="S2849" s="7" t="str">
        <f>IF(ROW()-5&lt;=Kontroll!$B$8,1,"")</f>
        <v/>
      </c>
    </row>
    <row r="2850" spans="1:19" x14ac:dyDescent="0.2">
      <c r="A2850" s="7" t="str">
        <f t="shared" si="352"/>
        <v/>
      </c>
      <c r="B2850" s="7" t="str">
        <f>IF($S2850="","",INT(($A2850-1)/Kontroll!$B$6)+1)</f>
        <v/>
      </c>
      <c r="C2850" s="7" t="str">
        <f>IF($S2850="","",MOD($A2850-1,Kontroll!$B$6)+1)</f>
        <v/>
      </c>
      <c r="D2850" s="15" t="str">
        <f>IF($S2850="","",INDEX(Transjer!$A$6:$A$125,$B2850))</f>
        <v/>
      </c>
      <c r="E2850" s="15" t="str">
        <f>IF($S2850="","",INDEX(Transjer!$B$6:$B$125,$B2850))</f>
        <v/>
      </c>
      <c r="F2850" s="16" t="str">
        <f>IF($S2850="","",INDEX(Transjer!$C$6:$C$125,$B2850))</f>
        <v/>
      </c>
      <c r="G2850" s="17" t="str">
        <f>IF($S2850="","",INDEX(Skjermingsrenter!$A$6:$A$35,$C2850))</f>
        <v/>
      </c>
      <c r="H2850" s="18" t="str">
        <f>IF($S2850="","",INDEX(Transjer!$D$6:$D$125,$B2850))</f>
        <v/>
      </c>
      <c r="I2850" s="18" t="str">
        <f>IF($S2850="","",INDEX(Transjer!$E$6:$E$125,$B2850))</f>
        <v/>
      </c>
      <c r="J2850" s="19" t="str">
        <f>IF($S2850="","",INDEX(Skjermingsrenter!$B$6:$B$35,$C2850))</f>
        <v/>
      </c>
      <c r="K2850" s="20" t="str">
        <f t="shared" si="353"/>
        <v/>
      </c>
      <c r="L2850" s="21" t="str">
        <f>IF($S2850="","",IF($G2850&lt;YEAR($F2850),0,$H2850*SUMIFS(Utbytter!$D$6:$D$1005,Utbytter!$A$6:$A$1005,$E2850,Utbytter!$B$6:$B$1005,"&gt;="&amp;$K2850,Utbytter!$B$6:$B$1005,"&lt;="&amp;DATE($G2850,12,31))))</f>
        <v/>
      </c>
      <c r="M2850" s="21" t="str">
        <f t="shared" si="359"/>
        <v/>
      </c>
      <c r="N2850" s="21" t="str">
        <f t="shared" si="354"/>
        <v/>
      </c>
      <c r="O2850" s="21" t="str">
        <f t="shared" si="355"/>
        <v/>
      </c>
      <c r="P2850" s="21" t="str">
        <f t="shared" si="356"/>
        <v/>
      </c>
      <c r="Q2850" s="21" t="str">
        <f t="shared" si="357"/>
        <v/>
      </c>
      <c r="R2850" s="21" t="str">
        <f t="shared" si="358"/>
        <v/>
      </c>
      <c r="S2850" s="7" t="str">
        <f>IF(ROW()-5&lt;=Kontroll!$B$8,1,"")</f>
        <v/>
      </c>
    </row>
    <row r="2851" spans="1:19" x14ac:dyDescent="0.2">
      <c r="A2851" s="7" t="str">
        <f t="shared" si="352"/>
        <v/>
      </c>
      <c r="B2851" s="7" t="str">
        <f>IF($S2851="","",INT(($A2851-1)/Kontroll!$B$6)+1)</f>
        <v/>
      </c>
      <c r="C2851" s="7" t="str">
        <f>IF($S2851="","",MOD($A2851-1,Kontroll!$B$6)+1)</f>
        <v/>
      </c>
      <c r="D2851" s="15" t="str">
        <f>IF($S2851="","",INDEX(Transjer!$A$6:$A$125,$B2851))</f>
        <v/>
      </c>
      <c r="E2851" s="15" t="str">
        <f>IF($S2851="","",INDEX(Transjer!$B$6:$B$125,$B2851))</f>
        <v/>
      </c>
      <c r="F2851" s="16" t="str">
        <f>IF($S2851="","",INDEX(Transjer!$C$6:$C$125,$B2851))</f>
        <v/>
      </c>
      <c r="G2851" s="17" t="str">
        <f>IF($S2851="","",INDEX(Skjermingsrenter!$A$6:$A$35,$C2851))</f>
        <v/>
      </c>
      <c r="H2851" s="18" t="str">
        <f>IF($S2851="","",INDEX(Transjer!$D$6:$D$125,$B2851))</f>
        <v/>
      </c>
      <c r="I2851" s="18" t="str">
        <f>IF($S2851="","",INDEX(Transjer!$E$6:$E$125,$B2851))</f>
        <v/>
      </c>
      <c r="J2851" s="19" t="str">
        <f>IF($S2851="","",INDEX(Skjermingsrenter!$B$6:$B$35,$C2851))</f>
        <v/>
      </c>
      <c r="K2851" s="20" t="str">
        <f t="shared" si="353"/>
        <v/>
      </c>
      <c r="L2851" s="21" t="str">
        <f>IF($S2851="","",IF($G2851&lt;YEAR($F2851),0,$H2851*SUMIFS(Utbytter!$D$6:$D$1005,Utbytter!$A$6:$A$1005,$E2851,Utbytter!$B$6:$B$1005,"&gt;="&amp;$K2851,Utbytter!$B$6:$B$1005,"&lt;="&amp;DATE($G2851,12,31))))</f>
        <v/>
      </c>
      <c r="M2851" s="21" t="str">
        <f t="shared" si="359"/>
        <v/>
      </c>
      <c r="N2851" s="21" t="str">
        <f t="shared" si="354"/>
        <v/>
      </c>
      <c r="O2851" s="21" t="str">
        <f t="shared" si="355"/>
        <v/>
      </c>
      <c r="P2851" s="21" t="str">
        <f t="shared" si="356"/>
        <v/>
      </c>
      <c r="Q2851" s="21" t="str">
        <f t="shared" si="357"/>
        <v/>
      </c>
      <c r="R2851" s="21" t="str">
        <f t="shared" si="358"/>
        <v/>
      </c>
      <c r="S2851" s="7" t="str">
        <f>IF(ROW()-5&lt;=Kontroll!$B$8,1,"")</f>
        <v/>
      </c>
    </row>
    <row r="2852" spans="1:19" x14ac:dyDescent="0.2">
      <c r="A2852" s="7" t="str">
        <f t="shared" si="352"/>
        <v/>
      </c>
      <c r="B2852" s="7" t="str">
        <f>IF($S2852="","",INT(($A2852-1)/Kontroll!$B$6)+1)</f>
        <v/>
      </c>
      <c r="C2852" s="7" t="str">
        <f>IF($S2852="","",MOD($A2852-1,Kontroll!$B$6)+1)</f>
        <v/>
      </c>
      <c r="D2852" s="15" t="str">
        <f>IF($S2852="","",INDEX(Transjer!$A$6:$A$125,$B2852))</f>
        <v/>
      </c>
      <c r="E2852" s="15" t="str">
        <f>IF($S2852="","",INDEX(Transjer!$B$6:$B$125,$B2852))</f>
        <v/>
      </c>
      <c r="F2852" s="16" t="str">
        <f>IF($S2852="","",INDEX(Transjer!$C$6:$C$125,$B2852))</f>
        <v/>
      </c>
      <c r="G2852" s="17" t="str">
        <f>IF($S2852="","",INDEX(Skjermingsrenter!$A$6:$A$35,$C2852))</f>
        <v/>
      </c>
      <c r="H2852" s="18" t="str">
        <f>IF($S2852="","",INDEX(Transjer!$D$6:$D$125,$B2852))</f>
        <v/>
      </c>
      <c r="I2852" s="18" t="str">
        <f>IF($S2852="","",INDEX(Transjer!$E$6:$E$125,$B2852))</f>
        <v/>
      </c>
      <c r="J2852" s="19" t="str">
        <f>IF($S2852="","",INDEX(Skjermingsrenter!$B$6:$B$35,$C2852))</f>
        <v/>
      </c>
      <c r="K2852" s="20" t="str">
        <f t="shared" si="353"/>
        <v/>
      </c>
      <c r="L2852" s="21" t="str">
        <f>IF($S2852="","",IF($G2852&lt;YEAR($F2852),0,$H2852*SUMIFS(Utbytter!$D$6:$D$1005,Utbytter!$A$6:$A$1005,$E2852,Utbytter!$B$6:$B$1005,"&gt;="&amp;$K2852,Utbytter!$B$6:$B$1005,"&lt;="&amp;DATE($G2852,12,31))))</f>
        <v/>
      </c>
      <c r="M2852" s="21" t="str">
        <f t="shared" si="359"/>
        <v/>
      </c>
      <c r="N2852" s="21" t="str">
        <f t="shared" si="354"/>
        <v/>
      </c>
      <c r="O2852" s="21" t="str">
        <f t="shared" si="355"/>
        <v/>
      </c>
      <c r="P2852" s="21" t="str">
        <f t="shared" si="356"/>
        <v/>
      </c>
      <c r="Q2852" s="21" t="str">
        <f t="shared" si="357"/>
        <v/>
      </c>
      <c r="R2852" s="21" t="str">
        <f t="shared" si="358"/>
        <v/>
      </c>
      <c r="S2852" s="7" t="str">
        <f>IF(ROW()-5&lt;=Kontroll!$B$8,1,"")</f>
        <v/>
      </c>
    </row>
    <row r="2853" spans="1:19" x14ac:dyDescent="0.2">
      <c r="A2853" s="7" t="str">
        <f t="shared" si="352"/>
        <v/>
      </c>
      <c r="B2853" s="7" t="str">
        <f>IF($S2853="","",INT(($A2853-1)/Kontroll!$B$6)+1)</f>
        <v/>
      </c>
      <c r="C2853" s="7" t="str">
        <f>IF($S2853="","",MOD($A2853-1,Kontroll!$B$6)+1)</f>
        <v/>
      </c>
      <c r="D2853" s="15" t="str">
        <f>IF($S2853="","",INDEX(Transjer!$A$6:$A$125,$B2853))</f>
        <v/>
      </c>
      <c r="E2853" s="15" t="str">
        <f>IF($S2853="","",INDEX(Transjer!$B$6:$B$125,$B2853))</f>
        <v/>
      </c>
      <c r="F2853" s="16" t="str">
        <f>IF($S2853="","",INDEX(Transjer!$C$6:$C$125,$B2853))</f>
        <v/>
      </c>
      <c r="G2853" s="17" t="str">
        <f>IF($S2853="","",INDEX(Skjermingsrenter!$A$6:$A$35,$C2853))</f>
        <v/>
      </c>
      <c r="H2853" s="18" t="str">
        <f>IF($S2853="","",INDEX(Transjer!$D$6:$D$125,$B2853))</f>
        <v/>
      </c>
      <c r="I2853" s="18" t="str">
        <f>IF($S2853="","",INDEX(Transjer!$E$6:$E$125,$B2853))</f>
        <v/>
      </c>
      <c r="J2853" s="19" t="str">
        <f>IF($S2853="","",INDEX(Skjermingsrenter!$B$6:$B$35,$C2853))</f>
        <v/>
      </c>
      <c r="K2853" s="20" t="str">
        <f t="shared" si="353"/>
        <v/>
      </c>
      <c r="L2853" s="21" t="str">
        <f>IF($S2853="","",IF($G2853&lt;YEAR($F2853),0,$H2853*SUMIFS(Utbytter!$D$6:$D$1005,Utbytter!$A$6:$A$1005,$E2853,Utbytter!$B$6:$B$1005,"&gt;="&amp;$K2853,Utbytter!$B$6:$B$1005,"&lt;="&amp;DATE($G2853,12,31))))</f>
        <v/>
      </c>
      <c r="M2853" s="21" t="str">
        <f t="shared" si="359"/>
        <v/>
      </c>
      <c r="N2853" s="21" t="str">
        <f t="shared" si="354"/>
        <v/>
      </c>
      <c r="O2853" s="21" t="str">
        <f t="shared" si="355"/>
        <v/>
      </c>
      <c r="P2853" s="21" t="str">
        <f t="shared" si="356"/>
        <v/>
      </c>
      <c r="Q2853" s="21" t="str">
        <f t="shared" si="357"/>
        <v/>
      </c>
      <c r="R2853" s="21" t="str">
        <f t="shared" si="358"/>
        <v/>
      </c>
      <c r="S2853" s="7" t="str">
        <f>IF(ROW()-5&lt;=Kontroll!$B$8,1,"")</f>
        <v/>
      </c>
    </row>
    <row r="2854" spans="1:19" x14ac:dyDescent="0.2">
      <c r="A2854" s="7" t="str">
        <f t="shared" si="352"/>
        <v/>
      </c>
      <c r="B2854" s="7" t="str">
        <f>IF($S2854="","",INT(($A2854-1)/Kontroll!$B$6)+1)</f>
        <v/>
      </c>
      <c r="C2854" s="7" t="str">
        <f>IF($S2854="","",MOD($A2854-1,Kontroll!$B$6)+1)</f>
        <v/>
      </c>
      <c r="D2854" s="15" t="str">
        <f>IF($S2854="","",INDEX(Transjer!$A$6:$A$125,$B2854))</f>
        <v/>
      </c>
      <c r="E2854" s="15" t="str">
        <f>IF($S2854="","",INDEX(Transjer!$B$6:$B$125,$B2854))</f>
        <v/>
      </c>
      <c r="F2854" s="16" t="str">
        <f>IF($S2854="","",INDEX(Transjer!$C$6:$C$125,$B2854))</f>
        <v/>
      </c>
      <c r="G2854" s="17" t="str">
        <f>IF($S2854="","",INDEX(Skjermingsrenter!$A$6:$A$35,$C2854))</f>
        <v/>
      </c>
      <c r="H2854" s="18" t="str">
        <f>IF($S2854="","",INDEX(Transjer!$D$6:$D$125,$B2854))</f>
        <v/>
      </c>
      <c r="I2854" s="18" t="str">
        <f>IF($S2854="","",INDEX(Transjer!$E$6:$E$125,$B2854))</f>
        <v/>
      </c>
      <c r="J2854" s="19" t="str">
        <f>IF($S2854="","",INDEX(Skjermingsrenter!$B$6:$B$35,$C2854))</f>
        <v/>
      </c>
      <c r="K2854" s="20" t="str">
        <f t="shared" si="353"/>
        <v/>
      </c>
      <c r="L2854" s="21" t="str">
        <f>IF($S2854="","",IF($G2854&lt;YEAR($F2854),0,$H2854*SUMIFS(Utbytter!$D$6:$D$1005,Utbytter!$A$6:$A$1005,$E2854,Utbytter!$B$6:$B$1005,"&gt;="&amp;$K2854,Utbytter!$B$6:$B$1005,"&lt;="&amp;DATE($G2854,12,31))))</f>
        <v/>
      </c>
      <c r="M2854" s="21" t="str">
        <f t="shared" si="359"/>
        <v/>
      </c>
      <c r="N2854" s="21" t="str">
        <f t="shared" si="354"/>
        <v/>
      </c>
      <c r="O2854" s="21" t="str">
        <f t="shared" si="355"/>
        <v/>
      </c>
      <c r="P2854" s="21" t="str">
        <f t="shared" si="356"/>
        <v/>
      </c>
      <c r="Q2854" s="21" t="str">
        <f t="shared" si="357"/>
        <v/>
      </c>
      <c r="R2854" s="21" t="str">
        <f t="shared" si="358"/>
        <v/>
      </c>
      <c r="S2854" s="7" t="str">
        <f>IF(ROW()-5&lt;=Kontroll!$B$8,1,"")</f>
        <v/>
      </c>
    </row>
    <row r="2855" spans="1:19" x14ac:dyDescent="0.2">
      <c r="A2855" s="7" t="str">
        <f t="shared" si="352"/>
        <v/>
      </c>
      <c r="B2855" s="7" t="str">
        <f>IF($S2855="","",INT(($A2855-1)/Kontroll!$B$6)+1)</f>
        <v/>
      </c>
      <c r="C2855" s="7" t="str">
        <f>IF($S2855="","",MOD($A2855-1,Kontroll!$B$6)+1)</f>
        <v/>
      </c>
      <c r="D2855" s="15" t="str">
        <f>IF($S2855="","",INDEX(Transjer!$A$6:$A$125,$B2855))</f>
        <v/>
      </c>
      <c r="E2855" s="15" t="str">
        <f>IF($S2855="","",INDEX(Transjer!$B$6:$B$125,$B2855))</f>
        <v/>
      </c>
      <c r="F2855" s="16" t="str">
        <f>IF($S2855="","",INDEX(Transjer!$C$6:$C$125,$B2855))</f>
        <v/>
      </c>
      <c r="G2855" s="17" t="str">
        <f>IF($S2855="","",INDEX(Skjermingsrenter!$A$6:$A$35,$C2855))</f>
        <v/>
      </c>
      <c r="H2855" s="18" t="str">
        <f>IF($S2855="","",INDEX(Transjer!$D$6:$D$125,$B2855))</f>
        <v/>
      </c>
      <c r="I2855" s="18" t="str">
        <f>IF($S2855="","",INDEX(Transjer!$E$6:$E$125,$B2855))</f>
        <v/>
      </c>
      <c r="J2855" s="19" t="str">
        <f>IF($S2855="","",INDEX(Skjermingsrenter!$B$6:$B$35,$C2855))</f>
        <v/>
      </c>
      <c r="K2855" s="20" t="str">
        <f t="shared" si="353"/>
        <v/>
      </c>
      <c r="L2855" s="21" t="str">
        <f>IF($S2855="","",IF($G2855&lt;YEAR($F2855),0,$H2855*SUMIFS(Utbytter!$D$6:$D$1005,Utbytter!$A$6:$A$1005,$E2855,Utbytter!$B$6:$B$1005,"&gt;="&amp;$K2855,Utbytter!$B$6:$B$1005,"&lt;="&amp;DATE($G2855,12,31))))</f>
        <v/>
      </c>
      <c r="M2855" s="21" t="str">
        <f t="shared" si="359"/>
        <v/>
      </c>
      <c r="N2855" s="21" t="str">
        <f t="shared" si="354"/>
        <v/>
      </c>
      <c r="O2855" s="21" t="str">
        <f t="shared" si="355"/>
        <v/>
      </c>
      <c r="P2855" s="21" t="str">
        <f t="shared" si="356"/>
        <v/>
      </c>
      <c r="Q2855" s="21" t="str">
        <f t="shared" si="357"/>
        <v/>
      </c>
      <c r="R2855" s="21" t="str">
        <f t="shared" si="358"/>
        <v/>
      </c>
      <c r="S2855" s="7" t="str">
        <f>IF(ROW()-5&lt;=Kontroll!$B$8,1,"")</f>
        <v/>
      </c>
    </row>
    <row r="2856" spans="1:19" x14ac:dyDescent="0.2">
      <c r="A2856" s="7" t="str">
        <f t="shared" si="352"/>
        <v/>
      </c>
      <c r="B2856" s="7" t="str">
        <f>IF($S2856="","",INT(($A2856-1)/Kontroll!$B$6)+1)</f>
        <v/>
      </c>
      <c r="C2856" s="7" t="str">
        <f>IF($S2856="","",MOD($A2856-1,Kontroll!$B$6)+1)</f>
        <v/>
      </c>
      <c r="D2856" s="15" t="str">
        <f>IF($S2856="","",INDEX(Transjer!$A$6:$A$125,$B2856))</f>
        <v/>
      </c>
      <c r="E2856" s="15" t="str">
        <f>IF($S2856="","",INDEX(Transjer!$B$6:$B$125,$B2856))</f>
        <v/>
      </c>
      <c r="F2856" s="16" t="str">
        <f>IF($S2856="","",INDEX(Transjer!$C$6:$C$125,$B2856))</f>
        <v/>
      </c>
      <c r="G2856" s="17" t="str">
        <f>IF($S2856="","",INDEX(Skjermingsrenter!$A$6:$A$35,$C2856))</f>
        <v/>
      </c>
      <c r="H2856" s="18" t="str">
        <f>IF($S2856="","",INDEX(Transjer!$D$6:$D$125,$B2856))</f>
        <v/>
      </c>
      <c r="I2856" s="18" t="str">
        <f>IF($S2856="","",INDEX(Transjer!$E$6:$E$125,$B2856))</f>
        <v/>
      </c>
      <c r="J2856" s="19" t="str">
        <f>IF($S2856="","",INDEX(Skjermingsrenter!$B$6:$B$35,$C2856))</f>
        <v/>
      </c>
      <c r="K2856" s="20" t="str">
        <f t="shared" si="353"/>
        <v/>
      </c>
      <c r="L2856" s="21" t="str">
        <f>IF($S2856="","",IF($G2856&lt;YEAR($F2856),0,$H2856*SUMIFS(Utbytter!$D$6:$D$1005,Utbytter!$A$6:$A$1005,$E2856,Utbytter!$B$6:$B$1005,"&gt;="&amp;$K2856,Utbytter!$B$6:$B$1005,"&lt;="&amp;DATE($G2856,12,31))))</f>
        <v/>
      </c>
      <c r="M2856" s="21" t="str">
        <f t="shared" si="359"/>
        <v/>
      </c>
      <c r="N2856" s="21" t="str">
        <f t="shared" si="354"/>
        <v/>
      </c>
      <c r="O2856" s="21" t="str">
        <f t="shared" si="355"/>
        <v/>
      </c>
      <c r="P2856" s="21" t="str">
        <f t="shared" si="356"/>
        <v/>
      </c>
      <c r="Q2856" s="21" t="str">
        <f t="shared" si="357"/>
        <v/>
      </c>
      <c r="R2856" s="21" t="str">
        <f t="shared" si="358"/>
        <v/>
      </c>
      <c r="S2856" s="7" t="str">
        <f>IF(ROW()-5&lt;=Kontroll!$B$8,1,"")</f>
        <v/>
      </c>
    </row>
    <row r="2857" spans="1:19" x14ac:dyDescent="0.2">
      <c r="A2857" s="7" t="str">
        <f t="shared" si="352"/>
        <v/>
      </c>
      <c r="B2857" s="7" t="str">
        <f>IF($S2857="","",INT(($A2857-1)/Kontroll!$B$6)+1)</f>
        <v/>
      </c>
      <c r="C2857" s="7" t="str">
        <f>IF($S2857="","",MOD($A2857-1,Kontroll!$B$6)+1)</f>
        <v/>
      </c>
      <c r="D2857" s="15" t="str">
        <f>IF($S2857="","",INDEX(Transjer!$A$6:$A$125,$B2857))</f>
        <v/>
      </c>
      <c r="E2857" s="15" t="str">
        <f>IF($S2857="","",INDEX(Transjer!$B$6:$B$125,$B2857))</f>
        <v/>
      </c>
      <c r="F2857" s="16" t="str">
        <f>IF($S2857="","",INDEX(Transjer!$C$6:$C$125,$B2857))</f>
        <v/>
      </c>
      <c r="G2857" s="17" t="str">
        <f>IF($S2857="","",INDEX(Skjermingsrenter!$A$6:$A$35,$C2857))</f>
        <v/>
      </c>
      <c r="H2857" s="18" t="str">
        <f>IF($S2857="","",INDEX(Transjer!$D$6:$D$125,$B2857))</f>
        <v/>
      </c>
      <c r="I2857" s="18" t="str">
        <f>IF($S2857="","",INDEX(Transjer!$E$6:$E$125,$B2857))</f>
        <v/>
      </c>
      <c r="J2857" s="19" t="str">
        <f>IF($S2857="","",INDEX(Skjermingsrenter!$B$6:$B$35,$C2857))</f>
        <v/>
      </c>
      <c r="K2857" s="20" t="str">
        <f t="shared" si="353"/>
        <v/>
      </c>
      <c r="L2857" s="21" t="str">
        <f>IF($S2857="","",IF($G2857&lt;YEAR($F2857),0,$H2857*SUMIFS(Utbytter!$D$6:$D$1005,Utbytter!$A$6:$A$1005,$E2857,Utbytter!$B$6:$B$1005,"&gt;="&amp;$K2857,Utbytter!$B$6:$B$1005,"&lt;="&amp;DATE($G2857,12,31))))</f>
        <v/>
      </c>
      <c r="M2857" s="21" t="str">
        <f t="shared" si="359"/>
        <v/>
      </c>
      <c r="N2857" s="21" t="str">
        <f t="shared" si="354"/>
        <v/>
      </c>
      <c r="O2857" s="21" t="str">
        <f t="shared" si="355"/>
        <v/>
      </c>
      <c r="P2857" s="21" t="str">
        <f t="shared" si="356"/>
        <v/>
      </c>
      <c r="Q2857" s="21" t="str">
        <f t="shared" si="357"/>
        <v/>
      </c>
      <c r="R2857" s="21" t="str">
        <f t="shared" si="358"/>
        <v/>
      </c>
      <c r="S2857" s="7" t="str">
        <f>IF(ROW()-5&lt;=Kontroll!$B$8,1,"")</f>
        <v/>
      </c>
    </row>
    <row r="2858" spans="1:19" x14ac:dyDescent="0.2">
      <c r="A2858" s="7" t="str">
        <f t="shared" si="352"/>
        <v/>
      </c>
      <c r="B2858" s="7" t="str">
        <f>IF($S2858="","",INT(($A2858-1)/Kontroll!$B$6)+1)</f>
        <v/>
      </c>
      <c r="C2858" s="7" t="str">
        <f>IF($S2858="","",MOD($A2858-1,Kontroll!$B$6)+1)</f>
        <v/>
      </c>
      <c r="D2858" s="15" t="str">
        <f>IF($S2858="","",INDEX(Transjer!$A$6:$A$125,$B2858))</f>
        <v/>
      </c>
      <c r="E2858" s="15" t="str">
        <f>IF($S2858="","",INDEX(Transjer!$B$6:$B$125,$B2858))</f>
        <v/>
      </c>
      <c r="F2858" s="16" t="str">
        <f>IF($S2858="","",INDEX(Transjer!$C$6:$C$125,$B2858))</f>
        <v/>
      </c>
      <c r="G2858" s="17" t="str">
        <f>IF($S2858="","",INDEX(Skjermingsrenter!$A$6:$A$35,$C2858))</f>
        <v/>
      </c>
      <c r="H2858" s="18" t="str">
        <f>IF($S2858="","",INDEX(Transjer!$D$6:$D$125,$B2858))</f>
        <v/>
      </c>
      <c r="I2858" s="18" t="str">
        <f>IF($S2858="","",INDEX(Transjer!$E$6:$E$125,$B2858))</f>
        <v/>
      </c>
      <c r="J2858" s="19" t="str">
        <f>IF($S2858="","",INDEX(Skjermingsrenter!$B$6:$B$35,$C2858))</f>
        <v/>
      </c>
      <c r="K2858" s="20" t="str">
        <f t="shared" si="353"/>
        <v/>
      </c>
      <c r="L2858" s="21" t="str">
        <f>IF($S2858="","",IF($G2858&lt;YEAR($F2858),0,$H2858*SUMIFS(Utbytter!$D$6:$D$1005,Utbytter!$A$6:$A$1005,$E2858,Utbytter!$B$6:$B$1005,"&gt;="&amp;$K2858,Utbytter!$B$6:$B$1005,"&lt;="&amp;DATE($G2858,12,31))))</f>
        <v/>
      </c>
      <c r="M2858" s="21" t="str">
        <f t="shared" si="359"/>
        <v/>
      </c>
      <c r="N2858" s="21" t="str">
        <f t="shared" si="354"/>
        <v/>
      </c>
      <c r="O2858" s="21" t="str">
        <f t="shared" si="355"/>
        <v/>
      </c>
      <c r="P2858" s="21" t="str">
        <f t="shared" si="356"/>
        <v/>
      </c>
      <c r="Q2858" s="21" t="str">
        <f t="shared" si="357"/>
        <v/>
      </c>
      <c r="R2858" s="21" t="str">
        <f t="shared" si="358"/>
        <v/>
      </c>
      <c r="S2858" s="7" t="str">
        <f>IF(ROW()-5&lt;=Kontroll!$B$8,1,"")</f>
        <v/>
      </c>
    </row>
    <row r="2859" spans="1:19" x14ac:dyDescent="0.2">
      <c r="A2859" s="7" t="str">
        <f t="shared" si="352"/>
        <v/>
      </c>
      <c r="B2859" s="7" t="str">
        <f>IF($S2859="","",INT(($A2859-1)/Kontroll!$B$6)+1)</f>
        <v/>
      </c>
      <c r="C2859" s="7" t="str">
        <f>IF($S2859="","",MOD($A2859-1,Kontroll!$B$6)+1)</f>
        <v/>
      </c>
      <c r="D2859" s="15" t="str">
        <f>IF($S2859="","",INDEX(Transjer!$A$6:$A$125,$B2859))</f>
        <v/>
      </c>
      <c r="E2859" s="15" t="str">
        <f>IF($S2859="","",INDEX(Transjer!$B$6:$B$125,$B2859))</f>
        <v/>
      </c>
      <c r="F2859" s="16" t="str">
        <f>IF($S2859="","",INDEX(Transjer!$C$6:$C$125,$B2859))</f>
        <v/>
      </c>
      <c r="G2859" s="17" t="str">
        <f>IF($S2859="","",INDEX(Skjermingsrenter!$A$6:$A$35,$C2859))</f>
        <v/>
      </c>
      <c r="H2859" s="18" t="str">
        <f>IF($S2859="","",INDEX(Transjer!$D$6:$D$125,$B2859))</f>
        <v/>
      </c>
      <c r="I2859" s="18" t="str">
        <f>IF($S2859="","",INDEX(Transjer!$E$6:$E$125,$B2859))</f>
        <v/>
      </c>
      <c r="J2859" s="19" t="str">
        <f>IF($S2859="","",INDEX(Skjermingsrenter!$B$6:$B$35,$C2859))</f>
        <v/>
      </c>
      <c r="K2859" s="20" t="str">
        <f t="shared" si="353"/>
        <v/>
      </c>
      <c r="L2859" s="21" t="str">
        <f>IF($S2859="","",IF($G2859&lt;YEAR($F2859),0,$H2859*SUMIFS(Utbytter!$D$6:$D$1005,Utbytter!$A$6:$A$1005,$E2859,Utbytter!$B$6:$B$1005,"&gt;="&amp;$K2859,Utbytter!$B$6:$B$1005,"&lt;="&amp;DATE($G2859,12,31))))</f>
        <v/>
      </c>
      <c r="M2859" s="21" t="str">
        <f t="shared" si="359"/>
        <v/>
      </c>
      <c r="N2859" s="21" t="str">
        <f t="shared" si="354"/>
        <v/>
      </c>
      <c r="O2859" s="21" t="str">
        <f t="shared" si="355"/>
        <v/>
      </c>
      <c r="P2859" s="21" t="str">
        <f t="shared" si="356"/>
        <v/>
      </c>
      <c r="Q2859" s="21" t="str">
        <f t="shared" si="357"/>
        <v/>
      </c>
      <c r="R2859" s="21" t="str">
        <f t="shared" si="358"/>
        <v/>
      </c>
      <c r="S2859" s="7" t="str">
        <f>IF(ROW()-5&lt;=Kontroll!$B$8,1,"")</f>
        <v/>
      </c>
    </row>
    <row r="2860" spans="1:19" x14ac:dyDescent="0.2">
      <c r="A2860" s="7" t="str">
        <f t="shared" si="352"/>
        <v/>
      </c>
      <c r="B2860" s="7" t="str">
        <f>IF($S2860="","",INT(($A2860-1)/Kontroll!$B$6)+1)</f>
        <v/>
      </c>
      <c r="C2860" s="7" t="str">
        <f>IF($S2860="","",MOD($A2860-1,Kontroll!$B$6)+1)</f>
        <v/>
      </c>
      <c r="D2860" s="15" t="str">
        <f>IF($S2860="","",INDEX(Transjer!$A$6:$A$125,$B2860))</f>
        <v/>
      </c>
      <c r="E2860" s="15" t="str">
        <f>IF($S2860="","",INDEX(Transjer!$B$6:$B$125,$B2860))</f>
        <v/>
      </c>
      <c r="F2860" s="16" t="str">
        <f>IF($S2860="","",INDEX(Transjer!$C$6:$C$125,$B2860))</f>
        <v/>
      </c>
      <c r="G2860" s="17" t="str">
        <f>IF($S2860="","",INDEX(Skjermingsrenter!$A$6:$A$35,$C2860))</f>
        <v/>
      </c>
      <c r="H2860" s="18" t="str">
        <f>IF($S2860="","",INDEX(Transjer!$D$6:$D$125,$B2860))</f>
        <v/>
      </c>
      <c r="I2860" s="18" t="str">
        <f>IF($S2860="","",INDEX(Transjer!$E$6:$E$125,$B2860))</f>
        <v/>
      </c>
      <c r="J2860" s="19" t="str">
        <f>IF($S2860="","",INDEX(Skjermingsrenter!$B$6:$B$35,$C2860))</f>
        <v/>
      </c>
      <c r="K2860" s="20" t="str">
        <f t="shared" si="353"/>
        <v/>
      </c>
      <c r="L2860" s="21" t="str">
        <f>IF($S2860="","",IF($G2860&lt;YEAR($F2860),0,$H2860*SUMIFS(Utbytter!$D$6:$D$1005,Utbytter!$A$6:$A$1005,$E2860,Utbytter!$B$6:$B$1005,"&gt;="&amp;$K2860,Utbytter!$B$6:$B$1005,"&lt;="&amp;DATE($G2860,12,31))))</f>
        <v/>
      </c>
      <c r="M2860" s="21" t="str">
        <f t="shared" si="359"/>
        <v/>
      </c>
      <c r="N2860" s="21" t="str">
        <f t="shared" si="354"/>
        <v/>
      </c>
      <c r="O2860" s="21" t="str">
        <f t="shared" si="355"/>
        <v/>
      </c>
      <c r="P2860" s="21" t="str">
        <f t="shared" si="356"/>
        <v/>
      </c>
      <c r="Q2860" s="21" t="str">
        <f t="shared" si="357"/>
        <v/>
      </c>
      <c r="R2860" s="21" t="str">
        <f t="shared" si="358"/>
        <v/>
      </c>
      <c r="S2860" s="7" t="str">
        <f>IF(ROW()-5&lt;=Kontroll!$B$8,1,"")</f>
        <v/>
      </c>
    </row>
    <row r="2861" spans="1:19" x14ac:dyDescent="0.2">
      <c r="A2861" s="7" t="str">
        <f t="shared" si="352"/>
        <v/>
      </c>
      <c r="B2861" s="7" t="str">
        <f>IF($S2861="","",INT(($A2861-1)/Kontroll!$B$6)+1)</f>
        <v/>
      </c>
      <c r="C2861" s="7" t="str">
        <f>IF($S2861="","",MOD($A2861-1,Kontroll!$B$6)+1)</f>
        <v/>
      </c>
      <c r="D2861" s="15" t="str">
        <f>IF($S2861="","",INDEX(Transjer!$A$6:$A$125,$B2861))</f>
        <v/>
      </c>
      <c r="E2861" s="15" t="str">
        <f>IF($S2861="","",INDEX(Transjer!$B$6:$B$125,$B2861))</f>
        <v/>
      </c>
      <c r="F2861" s="16" t="str">
        <f>IF($S2861="","",INDEX(Transjer!$C$6:$C$125,$B2861))</f>
        <v/>
      </c>
      <c r="G2861" s="17" t="str">
        <f>IF($S2861="","",INDEX(Skjermingsrenter!$A$6:$A$35,$C2861))</f>
        <v/>
      </c>
      <c r="H2861" s="18" t="str">
        <f>IF($S2861="","",INDEX(Transjer!$D$6:$D$125,$B2861))</f>
        <v/>
      </c>
      <c r="I2861" s="18" t="str">
        <f>IF($S2861="","",INDEX(Transjer!$E$6:$E$125,$B2861))</f>
        <v/>
      </c>
      <c r="J2861" s="19" t="str">
        <f>IF($S2861="","",INDEX(Skjermingsrenter!$B$6:$B$35,$C2861))</f>
        <v/>
      </c>
      <c r="K2861" s="20" t="str">
        <f t="shared" si="353"/>
        <v/>
      </c>
      <c r="L2861" s="21" t="str">
        <f>IF($S2861="","",IF($G2861&lt;YEAR($F2861),0,$H2861*SUMIFS(Utbytter!$D$6:$D$1005,Utbytter!$A$6:$A$1005,$E2861,Utbytter!$B$6:$B$1005,"&gt;="&amp;$K2861,Utbytter!$B$6:$B$1005,"&lt;="&amp;DATE($G2861,12,31))))</f>
        <v/>
      </c>
      <c r="M2861" s="21" t="str">
        <f t="shared" si="359"/>
        <v/>
      </c>
      <c r="N2861" s="21" t="str">
        <f t="shared" si="354"/>
        <v/>
      </c>
      <c r="O2861" s="21" t="str">
        <f t="shared" si="355"/>
        <v/>
      </c>
      <c r="P2861" s="21" t="str">
        <f t="shared" si="356"/>
        <v/>
      </c>
      <c r="Q2861" s="21" t="str">
        <f t="shared" si="357"/>
        <v/>
      </c>
      <c r="R2861" s="21" t="str">
        <f t="shared" si="358"/>
        <v/>
      </c>
      <c r="S2861" s="7" t="str">
        <f>IF(ROW()-5&lt;=Kontroll!$B$8,1,"")</f>
        <v/>
      </c>
    </row>
    <row r="2862" spans="1:19" x14ac:dyDescent="0.2">
      <c r="A2862" s="7" t="str">
        <f t="shared" si="352"/>
        <v/>
      </c>
      <c r="B2862" s="7" t="str">
        <f>IF($S2862="","",INT(($A2862-1)/Kontroll!$B$6)+1)</f>
        <v/>
      </c>
      <c r="C2862" s="7" t="str">
        <f>IF($S2862="","",MOD($A2862-1,Kontroll!$B$6)+1)</f>
        <v/>
      </c>
      <c r="D2862" s="15" t="str">
        <f>IF($S2862="","",INDEX(Transjer!$A$6:$A$125,$B2862))</f>
        <v/>
      </c>
      <c r="E2862" s="15" t="str">
        <f>IF($S2862="","",INDEX(Transjer!$B$6:$B$125,$B2862))</f>
        <v/>
      </c>
      <c r="F2862" s="16" t="str">
        <f>IF($S2862="","",INDEX(Transjer!$C$6:$C$125,$B2862))</f>
        <v/>
      </c>
      <c r="G2862" s="17" t="str">
        <f>IF($S2862="","",INDEX(Skjermingsrenter!$A$6:$A$35,$C2862))</f>
        <v/>
      </c>
      <c r="H2862" s="18" t="str">
        <f>IF($S2862="","",INDEX(Transjer!$D$6:$D$125,$B2862))</f>
        <v/>
      </c>
      <c r="I2862" s="18" t="str">
        <f>IF($S2862="","",INDEX(Transjer!$E$6:$E$125,$B2862))</f>
        <v/>
      </c>
      <c r="J2862" s="19" t="str">
        <f>IF($S2862="","",INDEX(Skjermingsrenter!$B$6:$B$35,$C2862))</f>
        <v/>
      </c>
      <c r="K2862" s="20" t="str">
        <f t="shared" si="353"/>
        <v/>
      </c>
      <c r="L2862" s="21" t="str">
        <f>IF($S2862="","",IF($G2862&lt;YEAR($F2862),0,$H2862*SUMIFS(Utbytter!$D$6:$D$1005,Utbytter!$A$6:$A$1005,$E2862,Utbytter!$B$6:$B$1005,"&gt;="&amp;$K2862,Utbytter!$B$6:$B$1005,"&lt;="&amp;DATE($G2862,12,31))))</f>
        <v/>
      </c>
      <c r="M2862" s="21" t="str">
        <f t="shared" si="359"/>
        <v/>
      </c>
      <c r="N2862" s="21" t="str">
        <f t="shared" si="354"/>
        <v/>
      </c>
      <c r="O2862" s="21" t="str">
        <f t="shared" si="355"/>
        <v/>
      </c>
      <c r="P2862" s="21" t="str">
        <f t="shared" si="356"/>
        <v/>
      </c>
      <c r="Q2862" s="21" t="str">
        <f t="shared" si="357"/>
        <v/>
      </c>
      <c r="R2862" s="21" t="str">
        <f t="shared" si="358"/>
        <v/>
      </c>
      <c r="S2862" s="7" t="str">
        <f>IF(ROW()-5&lt;=Kontroll!$B$8,1,"")</f>
        <v/>
      </c>
    </row>
    <row r="2863" spans="1:19" x14ac:dyDescent="0.2">
      <c r="A2863" s="7" t="str">
        <f t="shared" si="352"/>
        <v/>
      </c>
      <c r="B2863" s="7" t="str">
        <f>IF($S2863="","",INT(($A2863-1)/Kontroll!$B$6)+1)</f>
        <v/>
      </c>
      <c r="C2863" s="7" t="str">
        <f>IF($S2863="","",MOD($A2863-1,Kontroll!$B$6)+1)</f>
        <v/>
      </c>
      <c r="D2863" s="15" t="str">
        <f>IF($S2863="","",INDEX(Transjer!$A$6:$A$125,$B2863))</f>
        <v/>
      </c>
      <c r="E2863" s="15" t="str">
        <f>IF($S2863="","",INDEX(Transjer!$B$6:$B$125,$B2863))</f>
        <v/>
      </c>
      <c r="F2863" s="16" t="str">
        <f>IF($S2863="","",INDEX(Transjer!$C$6:$C$125,$B2863))</f>
        <v/>
      </c>
      <c r="G2863" s="17" t="str">
        <f>IF($S2863="","",INDEX(Skjermingsrenter!$A$6:$A$35,$C2863))</f>
        <v/>
      </c>
      <c r="H2863" s="18" t="str">
        <f>IF($S2863="","",INDEX(Transjer!$D$6:$D$125,$B2863))</f>
        <v/>
      </c>
      <c r="I2863" s="18" t="str">
        <f>IF($S2863="","",INDEX(Transjer!$E$6:$E$125,$B2863))</f>
        <v/>
      </c>
      <c r="J2863" s="19" t="str">
        <f>IF($S2863="","",INDEX(Skjermingsrenter!$B$6:$B$35,$C2863))</f>
        <v/>
      </c>
      <c r="K2863" s="20" t="str">
        <f t="shared" si="353"/>
        <v/>
      </c>
      <c r="L2863" s="21" t="str">
        <f>IF($S2863="","",IF($G2863&lt;YEAR($F2863),0,$H2863*SUMIFS(Utbytter!$D$6:$D$1005,Utbytter!$A$6:$A$1005,$E2863,Utbytter!$B$6:$B$1005,"&gt;="&amp;$K2863,Utbytter!$B$6:$B$1005,"&lt;="&amp;DATE($G2863,12,31))))</f>
        <v/>
      </c>
      <c r="M2863" s="21" t="str">
        <f t="shared" si="359"/>
        <v/>
      </c>
      <c r="N2863" s="21" t="str">
        <f t="shared" si="354"/>
        <v/>
      </c>
      <c r="O2863" s="21" t="str">
        <f t="shared" si="355"/>
        <v/>
      </c>
      <c r="P2863" s="21" t="str">
        <f t="shared" si="356"/>
        <v/>
      </c>
      <c r="Q2863" s="21" t="str">
        <f t="shared" si="357"/>
        <v/>
      </c>
      <c r="R2863" s="21" t="str">
        <f t="shared" si="358"/>
        <v/>
      </c>
      <c r="S2863" s="7" t="str">
        <f>IF(ROW()-5&lt;=Kontroll!$B$8,1,"")</f>
        <v/>
      </c>
    </row>
    <row r="2864" spans="1:19" x14ac:dyDescent="0.2">
      <c r="A2864" s="7" t="str">
        <f t="shared" si="352"/>
        <v/>
      </c>
      <c r="B2864" s="7" t="str">
        <f>IF($S2864="","",INT(($A2864-1)/Kontroll!$B$6)+1)</f>
        <v/>
      </c>
      <c r="C2864" s="7" t="str">
        <f>IF($S2864="","",MOD($A2864-1,Kontroll!$B$6)+1)</f>
        <v/>
      </c>
      <c r="D2864" s="15" t="str">
        <f>IF($S2864="","",INDEX(Transjer!$A$6:$A$125,$B2864))</f>
        <v/>
      </c>
      <c r="E2864" s="15" t="str">
        <f>IF($S2864="","",INDEX(Transjer!$B$6:$B$125,$B2864))</f>
        <v/>
      </c>
      <c r="F2864" s="16" t="str">
        <f>IF($S2864="","",INDEX(Transjer!$C$6:$C$125,$B2864))</f>
        <v/>
      </c>
      <c r="G2864" s="17" t="str">
        <f>IF($S2864="","",INDEX(Skjermingsrenter!$A$6:$A$35,$C2864))</f>
        <v/>
      </c>
      <c r="H2864" s="18" t="str">
        <f>IF($S2864="","",INDEX(Transjer!$D$6:$D$125,$B2864))</f>
        <v/>
      </c>
      <c r="I2864" s="18" t="str">
        <f>IF($S2864="","",INDEX(Transjer!$E$6:$E$125,$B2864))</f>
        <v/>
      </c>
      <c r="J2864" s="19" t="str">
        <f>IF($S2864="","",INDEX(Skjermingsrenter!$B$6:$B$35,$C2864))</f>
        <v/>
      </c>
      <c r="K2864" s="20" t="str">
        <f t="shared" si="353"/>
        <v/>
      </c>
      <c r="L2864" s="21" t="str">
        <f>IF($S2864="","",IF($G2864&lt;YEAR($F2864),0,$H2864*SUMIFS(Utbytter!$D$6:$D$1005,Utbytter!$A$6:$A$1005,$E2864,Utbytter!$B$6:$B$1005,"&gt;="&amp;$K2864,Utbytter!$B$6:$B$1005,"&lt;="&amp;DATE($G2864,12,31))))</f>
        <v/>
      </c>
      <c r="M2864" s="21" t="str">
        <f t="shared" si="359"/>
        <v/>
      </c>
      <c r="N2864" s="21" t="str">
        <f t="shared" si="354"/>
        <v/>
      </c>
      <c r="O2864" s="21" t="str">
        <f t="shared" si="355"/>
        <v/>
      </c>
      <c r="P2864" s="21" t="str">
        <f t="shared" si="356"/>
        <v/>
      </c>
      <c r="Q2864" s="21" t="str">
        <f t="shared" si="357"/>
        <v/>
      </c>
      <c r="R2864" s="21" t="str">
        <f t="shared" si="358"/>
        <v/>
      </c>
      <c r="S2864" s="7" t="str">
        <f>IF(ROW()-5&lt;=Kontroll!$B$8,1,"")</f>
        <v/>
      </c>
    </row>
    <row r="2865" spans="1:19" x14ac:dyDescent="0.2">
      <c r="A2865" s="7" t="str">
        <f t="shared" si="352"/>
        <v/>
      </c>
      <c r="B2865" s="7" t="str">
        <f>IF($S2865="","",INT(($A2865-1)/Kontroll!$B$6)+1)</f>
        <v/>
      </c>
      <c r="C2865" s="7" t="str">
        <f>IF($S2865="","",MOD($A2865-1,Kontroll!$B$6)+1)</f>
        <v/>
      </c>
      <c r="D2865" s="15" t="str">
        <f>IF($S2865="","",INDEX(Transjer!$A$6:$A$125,$B2865))</f>
        <v/>
      </c>
      <c r="E2865" s="15" t="str">
        <f>IF($S2865="","",INDEX(Transjer!$B$6:$B$125,$B2865))</f>
        <v/>
      </c>
      <c r="F2865" s="16" t="str">
        <f>IF($S2865="","",INDEX(Transjer!$C$6:$C$125,$B2865))</f>
        <v/>
      </c>
      <c r="G2865" s="17" t="str">
        <f>IF($S2865="","",INDEX(Skjermingsrenter!$A$6:$A$35,$C2865))</f>
        <v/>
      </c>
      <c r="H2865" s="18" t="str">
        <f>IF($S2865="","",INDEX(Transjer!$D$6:$D$125,$B2865))</f>
        <v/>
      </c>
      <c r="I2865" s="18" t="str">
        <f>IF($S2865="","",INDEX(Transjer!$E$6:$E$125,$B2865))</f>
        <v/>
      </c>
      <c r="J2865" s="19" t="str">
        <f>IF($S2865="","",INDEX(Skjermingsrenter!$B$6:$B$35,$C2865))</f>
        <v/>
      </c>
      <c r="K2865" s="20" t="str">
        <f t="shared" si="353"/>
        <v/>
      </c>
      <c r="L2865" s="21" t="str">
        <f>IF($S2865="","",IF($G2865&lt;YEAR($F2865),0,$H2865*SUMIFS(Utbytter!$D$6:$D$1005,Utbytter!$A$6:$A$1005,$E2865,Utbytter!$B$6:$B$1005,"&gt;="&amp;$K2865,Utbytter!$B$6:$B$1005,"&lt;="&amp;DATE($G2865,12,31))))</f>
        <v/>
      </c>
      <c r="M2865" s="21" t="str">
        <f t="shared" si="359"/>
        <v/>
      </c>
      <c r="N2865" s="21" t="str">
        <f t="shared" si="354"/>
        <v/>
      </c>
      <c r="O2865" s="21" t="str">
        <f t="shared" si="355"/>
        <v/>
      </c>
      <c r="P2865" s="21" t="str">
        <f t="shared" si="356"/>
        <v/>
      </c>
      <c r="Q2865" s="21" t="str">
        <f t="shared" si="357"/>
        <v/>
      </c>
      <c r="R2865" s="21" t="str">
        <f t="shared" si="358"/>
        <v/>
      </c>
      <c r="S2865" s="7" t="str">
        <f>IF(ROW()-5&lt;=Kontroll!$B$8,1,"")</f>
        <v/>
      </c>
    </row>
    <row r="2866" spans="1:19" x14ac:dyDescent="0.2">
      <c r="A2866" s="7" t="str">
        <f t="shared" si="352"/>
        <v/>
      </c>
      <c r="B2866" s="7" t="str">
        <f>IF($S2866="","",INT(($A2866-1)/Kontroll!$B$6)+1)</f>
        <v/>
      </c>
      <c r="C2866" s="7" t="str">
        <f>IF($S2866="","",MOD($A2866-1,Kontroll!$B$6)+1)</f>
        <v/>
      </c>
      <c r="D2866" s="15" t="str">
        <f>IF($S2866="","",INDEX(Transjer!$A$6:$A$125,$B2866))</f>
        <v/>
      </c>
      <c r="E2866" s="15" t="str">
        <f>IF($S2866="","",INDEX(Transjer!$B$6:$B$125,$B2866))</f>
        <v/>
      </c>
      <c r="F2866" s="16" t="str">
        <f>IF($S2866="","",INDEX(Transjer!$C$6:$C$125,$B2866))</f>
        <v/>
      </c>
      <c r="G2866" s="17" t="str">
        <f>IF($S2866="","",INDEX(Skjermingsrenter!$A$6:$A$35,$C2866))</f>
        <v/>
      </c>
      <c r="H2866" s="18" t="str">
        <f>IF($S2866="","",INDEX(Transjer!$D$6:$D$125,$B2866))</f>
        <v/>
      </c>
      <c r="I2866" s="18" t="str">
        <f>IF($S2866="","",INDEX(Transjer!$E$6:$E$125,$B2866))</f>
        <v/>
      </c>
      <c r="J2866" s="19" t="str">
        <f>IF($S2866="","",INDEX(Skjermingsrenter!$B$6:$B$35,$C2866))</f>
        <v/>
      </c>
      <c r="K2866" s="20" t="str">
        <f t="shared" si="353"/>
        <v/>
      </c>
      <c r="L2866" s="21" t="str">
        <f>IF($S2866="","",IF($G2866&lt;YEAR($F2866),0,$H2866*SUMIFS(Utbytter!$D$6:$D$1005,Utbytter!$A$6:$A$1005,$E2866,Utbytter!$B$6:$B$1005,"&gt;="&amp;$K2866,Utbytter!$B$6:$B$1005,"&lt;="&amp;DATE($G2866,12,31))))</f>
        <v/>
      </c>
      <c r="M2866" s="21" t="str">
        <f t="shared" si="359"/>
        <v/>
      </c>
      <c r="N2866" s="21" t="str">
        <f t="shared" si="354"/>
        <v/>
      </c>
      <c r="O2866" s="21" t="str">
        <f t="shared" si="355"/>
        <v/>
      </c>
      <c r="P2866" s="21" t="str">
        <f t="shared" si="356"/>
        <v/>
      </c>
      <c r="Q2866" s="21" t="str">
        <f t="shared" si="357"/>
        <v/>
      </c>
      <c r="R2866" s="21" t="str">
        <f t="shared" si="358"/>
        <v/>
      </c>
      <c r="S2866" s="7" t="str">
        <f>IF(ROW()-5&lt;=Kontroll!$B$8,1,"")</f>
        <v/>
      </c>
    </row>
    <row r="2867" spans="1:19" x14ac:dyDescent="0.2">
      <c r="A2867" s="7" t="str">
        <f t="shared" si="352"/>
        <v/>
      </c>
      <c r="B2867" s="7" t="str">
        <f>IF($S2867="","",INT(($A2867-1)/Kontroll!$B$6)+1)</f>
        <v/>
      </c>
      <c r="C2867" s="7" t="str">
        <f>IF($S2867="","",MOD($A2867-1,Kontroll!$B$6)+1)</f>
        <v/>
      </c>
      <c r="D2867" s="15" t="str">
        <f>IF($S2867="","",INDEX(Transjer!$A$6:$A$125,$B2867))</f>
        <v/>
      </c>
      <c r="E2867" s="15" t="str">
        <f>IF($S2867="","",INDEX(Transjer!$B$6:$B$125,$B2867))</f>
        <v/>
      </c>
      <c r="F2867" s="16" t="str">
        <f>IF($S2867="","",INDEX(Transjer!$C$6:$C$125,$B2867))</f>
        <v/>
      </c>
      <c r="G2867" s="17" t="str">
        <f>IF($S2867="","",INDEX(Skjermingsrenter!$A$6:$A$35,$C2867))</f>
        <v/>
      </c>
      <c r="H2867" s="18" t="str">
        <f>IF($S2867="","",INDEX(Transjer!$D$6:$D$125,$B2867))</f>
        <v/>
      </c>
      <c r="I2867" s="18" t="str">
        <f>IF($S2867="","",INDEX(Transjer!$E$6:$E$125,$B2867))</f>
        <v/>
      </c>
      <c r="J2867" s="19" t="str">
        <f>IF($S2867="","",INDEX(Skjermingsrenter!$B$6:$B$35,$C2867))</f>
        <v/>
      </c>
      <c r="K2867" s="20" t="str">
        <f t="shared" si="353"/>
        <v/>
      </c>
      <c r="L2867" s="21" t="str">
        <f>IF($S2867="","",IF($G2867&lt;YEAR($F2867),0,$H2867*SUMIFS(Utbytter!$D$6:$D$1005,Utbytter!$A$6:$A$1005,$E2867,Utbytter!$B$6:$B$1005,"&gt;="&amp;$K2867,Utbytter!$B$6:$B$1005,"&lt;="&amp;DATE($G2867,12,31))))</f>
        <v/>
      </c>
      <c r="M2867" s="21" t="str">
        <f t="shared" si="359"/>
        <v/>
      </c>
      <c r="N2867" s="21" t="str">
        <f t="shared" si="354"/>
        <v/>
      </c>
      <c r="O2867" s="21" t="str">
        <f t="shared" si="355"/>
        <v/>
      </c>
      <c r="P2867" s="21" t="str">
        <f t="shared" si="356"/>
        <v/>
      </c>
      <c r="Q2867" s="21" t="str">
        <f t="shared" si="357"/>
        <v/>
      </c>
      <c r="R2867" s="21" t="str">
        <f t="shared" si="358"/>
        <v/>
      </c>
      <c r="S2867" s="7" t="str">
        <f>IF(ROW()-5&lt;=Kontroll!$B$8,1,"")</f>
        <v/>
      </c>
    </row>
    <row r="2868" spans="1:19" x14ac:dyDescent="0.2">
      <c r="A2868" s="7" t="str">
        <f t="shared" si="352"/>
        <v/>
      </c>
      <c r="B2868" s="7" t="str">
        <f>IF($S2868="","",INT(($A2868-1)/Kontroll!$B$6)+1)</f>
        <v/>
      </c>
      <c r="C2868" s="7" t="str">
        <f>IF($S2868="","",MOD($A2868-1,Kontroll!$B$6)+1)</f>
        <v/>
      </c>
      <c r="D2868" s="15" t="str">
        <f>IF($S2868="","",INDEX(Transjer!$A$6:$A$125,$B2868))</f>
        <v/>
      </c>
      <c r="E2868" s="15" t="str">
        <f>IF($S2868="","",INDEX(Transjer!$B$6:$B$125,$B2868))</f>
        <v/>
      </c>
      <c r="F2868" s="16" t="str">
        <f>IF($S2868="","",INDEX(Transjer!$C$6:$C$125,$B2868))</f>
        <v/>
      </c>
      <c r="G2868" s="17" t="str">
        <f>IF($S2868="","",INDEX(Skjermingsrenter!$A$6:$A$35,$C2868))</f>
        <v/>
      </c>
      <c r="H2868" s="18" t="str">
        <f>IF($S2868="","",INDEX(Transjer!$D$6:$D$125,$B2868))</f>
        <v/>
      </c>
      <c r="I2868" s="18" t="str">
        <f>IF($S2868="","",INDEX(Transjer!$E$6:$E$125,$B2868))</f>
        <v/>
      </c>
      <c r="J2868" s="19" t="str">
        <f>IF($S2868="","",INDEX(Skjermingsrenter!$B$6:$B$35,$C2868))</f>
        <v/>
      </c>
      <c r="K2868" s="20" t="str">
        <f t="shared" si="353"/>
        <v/>
      </c>
      <c r="L2868" s="21" t="str">
        <f>IF($S2868="","",IF($G2868&lt;YEAR($F2868),0,$H2868*SUMIFS(Utbytter!$D$6:$D$1005,Utbytter!$A$6:$A$1005,$E2868,Utbytter!$B$6:$B$1005,"&gt;="&amp;$K2868,Utbytter!$B$6:$B$1005,"&lt;="&amp;DATE($G2868,12,31))))</f>
        <v/>
      </c>
      <c r="M2868" s="21" t="str">
        <f t="shared" si="359"/>
        <v/>
      </c>
      <c r="N2868" s="21" t="str">
        <f t="shared" si="354"/>
        <v/>
      </c>
      <c r="O2868" s="21" t="str">
        <f t="shared" si="355"/>
        <v/>
      </c>
      <c r="P2868" s="21" t="str">
        <f t="shared" si="356"/>
        <v/>
      </c>
      <c r="Q2868" s="21" t="str">
        <f t="shared" si="357"/>
        <v/>
      </c>
      <c r="R2868" s="21" t="str">
        <f t="shared" si="358"/>
        <v/>
      </c>
      <c r="S2868" s="7" t="str">
        <f>IF(ROW()-5&lt;=Kontroll!$B$8,1,"")</f>
        <v/>
      </c>
    </row>
    <row r="2869" spans="1:19" x14ac:dyDescent="0.2">
      <c r="A2869" s="7" t="str">
        <f t="shared" si="352"/>
        <v/>
      </c>
      <c r="B2869" s="7" t="str">
        <f>IF($S2869="","",INT(($A2869-1)/Kontroll!$B$6)+1)</f>
        <v/>
      </c>
      <c r="C2869" s="7" t="str">
        <f>IF($S2869="","",MOD($A2869-1,Kontroll!$B$6)+1)</f>
        <v/>
      </c>
      <c r="D2869" s="15" t="str">
        <f>IF($S2869="","",INDEX(Transjer!$A$6:$A$125,$B2869))</f>
        <v/>
      </c>
      <c r="E2869" s="15" t="str">
        <f>IF($S2869="","",INDEX(Transjer!$B$6:$B$125,$B2869))</f>
        <v/>
      </c>
      <c r="F2869" s="16" t="str">
        <f>IF($S2869="","",INDEX(Transjer!$C$6:$C$125,$B2869))</f>
        <v/>
      </c>
      <c r="G2869" s="17" t="str">
        <f>IF($S2869="","",INDEX(Skjermingsrenter!$A$6:$A$35,$C2869))</f>
        <v/>
      </c>
      <c r="H2869" s="18" t="str">
        <f>IF($S2869="","",INDEX(Transjer!$D$6:$D$125,$B2869))</f>
        <v/>
      </c>
      <c r="I2869" s="18" t="str">
        <f>IF($S2869="","",INDEX(Transjer!$E$6:$E$125,$B2869))</f>
        <v/>
      </c>
      <c r="J2869" s="19" t="str">
        <f>IF($S2869="","",INDEX(Skjermingsrenter!$B$6:$B$35,$C2869))</f>
        <v/>
      </c>
      <c r="K2869" s="20" t="str">
        <f t="shared" si="353"/>
        <v/>
      </c>
      <c r="L2869" s="21" t="str">
        <f>IF($S2869="","",IF($G2869&lt;YEAR($F2869),0,$H2869*SUMIFS(Utbytter!$D$6:$D$1005,Utbytter!$A$6:$A$1005,$E2869,Utbytter!$B$6:$B$1005,"&gt;="&amp;$K2869,Utbytter!$B$6:$B$1005,"&lt;="&amp;DATE($G2869,12,31))))</f>
        <v/>
      </c>
      <c r="M2869" s="21" t="str">
        <f t="shared" si="359"/>
        <v/>
      </c>
      <c r="N2869" s="21" t="str">
        <f t="shared" si="354"/>
        <v/>
      </c>
      <c r="O2869" s="21" t="str">
        <f t="shared" si="355"/>
        <v/>
      </c>
      <c r="P2869" s="21" t="str">
        <f t="shared" si="356"/>
        <v/>
      </c>
      <c r="Q2869" s="21" t="str">
        <f t="shared" si="357"/>
        <v/>
      </c>
      <c r="R2869" s="21" t="str">
        <f t="shared" si="358"/>
        <v/>
      </c>
      <c r="S2869" s="7" t="str">
        <f>IF(ROW()-5&lt;=Kontroll!$B$8,1,"")</f>
        <v/>
      </c>
    </row>
    <row r="2870" spans="1:19" x14ac:dyDescent="0.2">
      <c r="A2870" s="7" t="str">
        <f t="shared" si="352"/>
        <v/>
      </c>
      <c r="B2870" s="7" t="str">
        <f>IF($S2870="","",INT(($A2870-1)/Kontroll!$B$6)+1)</f>
        <v/>
      </c>
      <c r="C2870" s="7" t="str">
        <f>IF($S2870="","",MOD($A2870-1,Kontroll!$B$6)+1)</f>
        <v/>
      </c>
      <c r="D2870" s="15" t="str">
        <f>IF($S2870="","",INDEX(Transjer!$A$6:$A$125,$B2870))</f>
        <v/>
      </c>
      <c r="E2870" s="15" t="str">
        <f>IF($S2870="","",INDEX(Transjer!$B$6:$B$125,$B2870))</f>
        <v/>
      </c>
      <c r="F2870" s="16" t="str">
        <f>IF($S2870="","",INDEX(Transjer!$C$6:$C$125,$B2870))</f>
        <v/>
      </c>
      <c r="G2870" s="17" t="str">
        <f>IF($S2870="","",INDEX(Skjermingsrenter!$A$6:$A$35,$C2870))</f>
        <v/>
      </c>
      <c r="H2870" s="18" t="str">
        <f>IF($S2870="","",INDEX(Transjer!$D$6:$D$125,$B2870))</f>
        <v/>
      </c>
      <c r="I2870" s="18" t="str">
        <f>IF($S2870="","",INDEX(Transjer!$E$6:$E$125,$B2870))</f>
        <v/>
      </c>
      <c r="J2870" s="19" t="str">
        <f>IF($S2870="","",INDEX(Skjermingsrenter!$B$6:$B$35,$C2870))</f>
        <v/>
      </c>
      <c r="K2870" s="20" t="str">
        <f t="shared" si="353"/>
        <v/>
      </c>
      <c r="L2870" s="21" t="str">
        <f>IF($S2870="","",IF($G2870&lt;YEAR($F2870),0,$H2870*SUMIFS(Utbytter!$D$6:$D$1005,Utbytter!$A$6:$A$1005,$E2870,Utbytter!$B$6:$B$1005,"&gt;="&amp;$K2870,Utbytter!$B$6:$B$1005,"&lt;="&amp;DATE($G2870,12,31))))</f>
        <v/>
      </c>
      <c r="M2870" s="21" t="str">
        <f t="shared" si="359"/>
        <v/>
      </c>
      <c r="N2870" s="21" t="str">
        <f t="shared" si="354"/>
        <v/>
      </c>
      <c r="O2870" s="21" t="str">
        <f t="shared" si="355"/>
        <v/>
      </c>
      <c r="P2870" s="21" t="str">
        <f t="shared" si="356"/>
        <v/>
      </c>
      <c r="Q2870" s="21" t="str">
        <f t="shared" si="357"/>
        <v/>
      </c>
      <c r="R2870" s="21" t="str">
        <f t="shared" si="358"/>
        <v/>
      </c>
      <c r="S2870" s="7" t="str">
        <f>IF(ROW()-5&lt;=Kontroll!$B$8,1,"")</f>
        <v/>
      </c>
    </row>
    <row r="2871" spans="1:19" x14ac:dyDescent="0.2">
      <c r="A2871" s="7" t="str">
        <f t="shared" si="352"/>
        <v/>
      </c>
      <c r="B2871" s="7" t="str">
        <f>IF($S2871="","",INT(($A2871-1)/Kontroll!$B$6)+1)</f>
        <v/>
      </c>
      <c r="C2871" s="7" t="str">
        <f>IF($S2871="","",MOD($A2871-1,Kontroll!$B$6)+1)</f>
        <v/>
      </c>
      <c r="D2871" s="15" t="str">
        <f>IF($S2871="","",INDEX(Transjer!$A$6:$A$125,$B2871))</f>
        <v/>
      </c>
      <c r="E2871" s="15" t="str">
        <f>IF($S2871="","",INDEX(Transjer!$B$6:$B$125,$B2871))</f>
        <v/>
      </c>
      <c r="F2871" s="16" t="str">
        <f>IF($S2871="","",INDEX(Transjer!$C$6:$C$125,$B2871))</f>
        <v/>
      </c>
      <c r="G2871" s="17" t="str">
        <f>IF($S2871="","",INDEX(Skjermingsrenter!$A$6:$A$35,$C2871))</f>
        <v/>
      </c>
      <c r="H2871" s="18" t="str">
        <f>IF($S2871="","",INDEX(Transjer!$D$6:$D$125,$B2871))</f>
        <v/>
      </c>
      <c r="I2871" s="18" t="str">
        <f>IF($S2871="","",INDEX(Transjer!$E$6:$E$125,$B2871))</f>
        <v/>
      </c>
      <c r="J2871" s="19" t="str">
        <f>IF($S2871="","",INDEX(Skjermingsrenter!$B$6:$B$35,$C2871))</f>
        <v/>
      </c>
      <c r="K2871" s="20" t="str">
        <f t="shared" si="353"/>
        <v/>
      </c>
      <c r="L2871" s="21" t="str">
        <f>IF($S2871="","",IF($G2871&lt;YEAR($F2871),0,$H2871*SUMIFS(Utbytter!$D$6:$D$1005,Utbytter!$A$6:$A$1005,$E2871,Utbytter!$B$6:$B$1005,"&gt;="&amp;$K2871,Utbytter!$B$6:$B$1005,"&lt;="&amp;DATE($G2871,12,31))))</f>
        <v/>
      </c>
      <c r="M2871" s="21" t="str">
        <f t="shared" si="359"/>
        <v/>
      </c>
      <c r="N2871" s="21" t="str">
        <f t="shared" si="354"/>
        <v/>
      </c>
      <c r="O2871" s="21" t="str">
        <f t="shared" si="355"/>
        <v/>
      </c>
      <c r="P2871" s="21" t="str">
        <f t="shared" si="356"/>
        <v/>
      </c>
      <c r="Q2871" s="21" t="str">
        <f t="shared" si="357"/>
        <v/>
      </c>
      <c r="R2871" s="21" t="str">
        <f t="shared" si="358"/>
        <v/>
      </c>
      <c r="S2871" s="7" t="str">
        <f>IF(ROW()-5&lt;=Kontroll!$B$8,1,"")</f>
        <v/>
      </c>
    </row>
    <row r="2872" spans="1:19" x14ac:dyDescent="0.2">
      <c r="A2872" s="7" t="str">
        <f t="shared" si="352"/>
        <v/>
      </c>
      <c r="B2872" s="7" t="str">
        <f>IF($S2872="","",INT(($A2872-1)/Kontroll!$B$6)+1)</f>
        <v/>
      </c>
      <c r="C2872" s="7" t="str">
        <f>IF($S2872="","",MOD($A2872-1,Kontroll!$B$6)+1)</f>
        <v/>
      </c>
      <c r="D2872" s="15" t="str">
        <f>IF($S2872="","",INDEX(Transjer!$A$6:$A$125,$B2872))</f>
        <v/>
      </c>
      <c r="E2872" s="15" t="str">
        <f>IF($S2872="","",INDEX(Transjer!$B$6:$B$125,$B2872))</f>
        <v/>
      </c>
      <c r="F2872" s="16" t="str">
        <f>IF($S2872="","",INDEX(Transjer!$C$6:$C$125,$B2872))</f>
        <v/>
      </c>
      <c r="G2872" s="17" t="str">
        <f>IF($S2872="","",INDEX(Skjermingsrenter!$A$6:$A$35,$C2872))</f>
        <v/>
      </c>
      <c r="H2872" s="18" t="str">
        <f>IF($S2872="","",INDEX(Transjer!$D$6:$D$125,$B2872))</f>
        <v/>
      </c>
      <c r="I2872" s="18" t="str">
        <f>IF($S2872="","",INDEX(Transjer!$E$6:$E$125,$B2872))</f>
        <v/>
      </c>
      <c r="J2872" s="19" t="str">
        <f>IF($S2872="","",INDEX(Skjermingsrenter!$B$6:$B$35,$C2872))</f>
        <v/>
      </c>
      <c r="K2872" s="20" t="str">
        <f t="shared" si="353"/>
        <v/>
      </c>
      <c r="L2872" s="21" t="str">
        <f>IF($S2872="","",IF($G2872&lt;YEAR($F2872),0,$H2872*SUMIFS(Utbytter!$D$6:$D$1005,Utbytter!$A$6:$A$1005,$E2872,Utbytter!$B$6:$B$1005,"&gt;="&amp;$K2872,Utbytter!$B$6:$B$1005,"&lt;="&amp;DATE($G2872,12,31))))</f>
        <v/>
      </c>
      <c r="M2872" s="21" t="str">
        <f t="shared" si="359"/>
        <v/>
      </c>
      <c r="N2872" s="21" t="str">
        <f t="shared" si="354"/>
        <v/>
      </c>
      <c r="O2872" s="21" t="str">
        <f t="shared" si="355"/>
        <v/>
      </c>
      <c r="P2872" s="21" t="str">
        <f t="shared" si="356"/>
        <v/>
      </c>
      <c r="Q2872" s="21" t="str">
        <f t="shared" si="357"/>
        <v/>
      </c>
      <c r="R2872" s="21" t="str">
        <f t="shared" si="358"/>
        <v/>
      </c>
      <c r="S2872" s="7" t="str">
        <f>IF(ROW()-5&lt;=Kontroll!$B$8,1,"")</f>
        <v/>
      </c>
    </row>
    <row r="2873" spans="1:19" x14ac:dyDescent="0.2">
      <c r="A2873" s="7" t="str">
        <f t="shared" si="352"/>
        <v/>
      </c>
      <c r="B2873" s="7" t="str">
        <f>IF($S2873="","",INT(($A2873-1)/Kontroll!$B$6)+1)</f>
        <v/>
      </c>
      <c r="C2873" s="7" t="str">
        <f>IF($S2873="","",MOD($A2873-1,Kontroll!$B$6)+1)</f>
        <v/>
      </c>
      <c r="D2873" s="15" t="str">
        <f>IF($S2873="","",INDEX(Transjer!$A$6:$A$125,$B2873))</f>
        <v/>
      </c>
      <c r="E2873" s="15" t="str">
        <f>IF($S2873="","",INDEX(Transjer!$B$6:$B$125,$B2873))</f>
        <v/>
      </c>
      <c r="F2873" s="16" t="str">
        <f>IF($S2873="","",INDEX(Transjer!$C$6:$C$125,$B2873))</f>
        <v/>
      </c>
      <c r="G2873" s="17" t="str">
        <f>IF($S2873="","",INDEX(Skjermingsrenter!$A$6:$A$35,$C2873))</f>
        <v/>
      </c>
      <c r="H2873" s="18" t="str">
        <f>IF($S2873="","",INDEX(Transjer!$D$6:$D$125,$B2873))</f>
        <v/>
      </c>
      <c r="I2873" s="18" t="str">
        <f>IF($S2873="","",INDEX(Transjer!$E$6:$E$125,$B2873))</f>
        <v/>
      </c>
      <c r="J2873" s="19" t="str">
        <f>IF($S2873="","",INDEX(Skjermingsrenter!$B$6:$B$35,$C2873))</f>
        <v/>
      </c>
      <c r="K2873" s="20" t="str">
        <f t="shared" si="353"/>
        <v/>
      </c>
      <c r="L2873" s="21" t="str">
        <f>IF($S2873="","",IF($G2873&lt;YEAR($F2873),0,$H2873*SUMIFS(Utbytter!$D$6:$D$1005,Utbytter!$A$6:$A$1005,$E2873,Utbytter!$B$6:$B$1005,"&gt;="&amp;$K2873,Utbytter!$B$6:$B$1005,"&lt;="&amp;DATE($G2873,12,31))))</f>
        <v/>
      </c>
      <c r="M2873" s="21" t="str">
        <f t="shared" si="359"/>
        <v/>
      </c>
      <c r="N2873" s="21" t="str">
        <f t="shared" si="354"/>
        <v/>
      </c>
      <c r="O2873" s="21" t="str">
        <f t="shared" si="355"/>
        <v/>
      </c>
      <c r="P2873" s="21" t="str">
        <f t="shared" si="356"/>
        <v/>
      </c>
      <c r="Q2873" s="21" t="str">
        <f t="shared" si="357"/>
        <v/>
      </c>
      <c r="R2873" s="21" t="str">
        <f t="shared" si="358"/>
        <v/>
      </c>
      <c r="S2873" s="7" t="str">
        <f>IF(ROW()-5&lt;=Kontroll!$B$8,1,"")</f>
        <v/>
      </c>
    </row>
    <row r="2874" spans="1:19" x14ac:dyDescent="0.2">
      <c r="A2874" s="7" t="str">
        <f t="shared" si="352"/>
        <v/>
      </c>
      <c r="B2874" s="7" t="str">
        <f>IF($S2874="","",INT(($A2874-1)/Kontroll!$B$6)+1)</f>
        <v/>
      </c>
      <c r="C2874" s="7" t="str">
        <f>IF($S2874="","",MOD($A2874-1,Kontroll!$B$6)+1)</f>
        <v/>
      </c>
      <c r="D2874" s="15" t="str">
        <f>IF($S2874="","",INDEX(Transjer!$A$6:$A$125,$B2874))</f>
        <v/>
      </c>
      <c r="E2874" s="15" t="str">
        <f>IF($S2874="","",INDEX(Transjer!$B$6:$B$125,$B2874))</f>
        <v/>
      </c>
      <c r="F2874" s="16" t="str">
        <f>IF($S2874="","",INDEX(Transjer!$C$6:$C$125,$B2874))</f>
        <v/>
      </c>
      <c r="G2874" s="17" t="str">
        <f>IF($S2874="","",INDEX(Skjermingsrenter!$A$6:$A$35,$C2874))</f>
        <v/>
      </c>
      <c r="H2874" s="18" t="str">
        <f>IF($S2874="","",INDEX(Transjer!$D$6:$D$125,$B2874))</f>
        <v/>
      </c>
      <c r="I2874" s="18" t="str">
        <f>IF($S2874="","",INDEX(Transjer!$E$6:$E$125,$B2874))</f>
        <v/>
      </c>
      <c r="J2874" s="19" t="str">
        <f>IF($S2874="","",INDEX(Skjermingsrenter!$B$6:$B$35,$C2874))</f>
        <v/>
      </c>
      <c r="K2874" s="20" t="str">
        <f t="shared" si="353"/>
        <v/>
      </c>
      <c r="L2874" s="21" t="str">
        <f>IF($S2874="","",IF($G2874&lt;YEAR($F2874),0,$H2874*SUMIFS(Utbytter!$D$6:$D$1005,Utbytter!$A$6:$A$1005,$E2874,Utbytter!$B$6:$B$1005,"&gt;="&amp;$K2874,Utbytter!$B$6:$B$1005,"&lt;="&amp;DATE($G2874,12,31))))</f>
        <v/>
      </c>
      <c r="M2874" s="21" t="str">
        <f t="shared" si="359"/>
        <v/>
      </c>
      <c r="N2874" s="21" t="str">
        <f t="shared" si="354"/>
        <v/>
      </c>
      <c r="O2874" s="21" t="str">
        <f t="shared" si="355"/>
        <v/>
      </c>
      <c r="P2874" s="21" t="str">
        <f t="shared" si="356"/>
        <v/>
      </c>
      <c r="Q2874" s="21" t="str">
        <f t="shared" si="357"/>
        <v/>
      </c>
      <c r="R2874" s="21" t="str">
        <f t="shared" si="358"/>
        <v/>
      </c>
      <c r="S2874" s="7" t="str">
        <f>IF(ROW()-5&lt;=Kontroll!$B$8,1,"")</f>
        <v/>
      </c>
    </row>
    <row r="2875" spans="1:19" x14ac:dyDescent="0.2">
      <c r="A2875" s="7" t="str">
        <f t="shared" si="352"/>
        <v/>
      </c>
      <c r="B2875" s="7" t="str">
        <f>IF($S2875="","",INT(($A2875-1)/Kontroll!$B$6)+1)</f>
        <v/>
      </c>
      <c r="C2875" s="7" t="str">
        <f>IF($S2875="","",MOD($A2875-1,Kontroll!$B$6)+1)</f>
        <v/>
      </c>
      <c r="D2875" s="15" t="str">
        <f>IF($S2875="","",INDEX(Transjer!$A$6:$A$125,$B2875))</f>
        <v/>
      </c>
      <c r="E2875" s="15" t="str">
        <f>IF($S2875="","",INDEX(Transjer!$B$6:$B$125,$B2875))</f>
        <v/>
      </c>
      <c r="F2875" s="16" t="str">
        <f>IF($S2875="","",INDEX(Transjer!$C$6:$C$125,$B2875))</f>
        <v/>
      </c>
      <c r="G2875" s="17" t="str">
        <f>IF($S2875="","",INDEX(Skjermingsrenter!$A$6:$A$35,$C2875))</f>
        <v/>
      </c>
      <c r="H2875" s="18" t="str">
        <f>IF($S2875="","",INDEX(Transjer!$D$6:$D$125,$B2875))</f>
        <v/>
      </c>
      <c r="I2875" s="18" t="str">
        <f>IF($S2875="","",INDEX(Transjer!$E$6:$E$125,$B2875))</f>
        <v/>
      </c>
      <c r="J2875" s="19" t="str">
        <f>IF($S2875="","",INDEX(Skjermingsrenter!$B$6:$B$35,$C2875))</f>
        <v/>
      </c>
      <c r="K2875" s="20" t="str">
        <f t="shared" si="353"/>
        <v/>
      </c>
      <c r="L2875" s="21" t="str">
        <f>IF($S2875="","",IF($G2875&lt;YEAR($F2875),0,$H2875*SUMIFS(Utbytter!$D$6:$D$1005,Utbytter!$A$6:$A$1005,$E2875,Utbytter!$B$6:$B$1005,"&gt;="&amp;$K2875,Utbytter!$B$6:$B$1005,"&lt;="&amp;DATE($G2875,12,31))))</f>
        <v/>
      </c>
      <c r="M2875" s="21" t="str">
        <f t="shared" si="359"/>
        <v/>
      </c>
      <c r="N2875" s="21" t="str">
        <f t="shared" si="354"/>
        <v/>
      </c>
      <c r="O2875" s="21" t="str">
        <f t="shared" si="355"/>
        <v/>
      </c>
      <c r="P2875" s="21" t="str">
        <f t="shared" si="356"/>
        <v/>
      </c>
      <c r="Q2875" s="21" t="str">
        <f t="shared" si="357"/>
        <v/>
      </c>
      <c r="R2875" s="21" t="str">
        <f t="shared" si="358"/>
        <v/>
      </c>
      <c r="S2875" s="7" t="str">
        <f>IF(ROW()-5&lt;=Kontroll!$B$8,1,"")</f>
        <v/>
      </c>
    </row>
    <row r="2876" spans="1:19" x14ac:dyDescent="0.2">
      <c r="A2876" s="7" t="str">
        <f t="shared" si="352"/>
        <v/>
      </c>
      <c r="B2876" s="7" t="str">
        <f>IF($S2876="","",INT(($A2876-1)/Kontroll!$B$6)+1)</f>
        <v/>
      </c>
      <c r="C2876" s="7" t="str">
        <f>IF($S2876="","",MOD($A2876-1,Kontroll!$B$6)+1)</f>
        <v/>
      </c>
      <c r="D2876" s="15" t="str">
        <f>IF($S2876="","",INDEX(Transjer!$A$6:$A$125,$B2876))</f>
        <v/>
      </c>
      <c r="E2876" s="15" t="str">
        <f>IF($S2876="","",INDEX(Transjer!$B$6:$B$125,$B2876))</f>
        <v/>
      </c>
      <c r="F2876" s="16" t="str">
        <f>IF($S2876="","",INDEX(Transjer!$C$6:$C$125,$B2876))</f>
        <v/>
      </c>
      <c r="G2876" s="17" t="str">
        <f>IF($S2876="","",INDEX(Skjermingsrenter!$A$6:$A$35,$C2876))</f>
        <v/>
      </c>
      <c r="H2876" s="18" t="str">
        <f>IF($S2876="","",INDEX(Transjer!$D$6:$D$125,$B2876))</f>
        <v/>
      </c>
      <c r="I2876" s="18" t="str">
        <f>IF($S2876="","",INDEX(Transjer!$E$6:$E$125,$B2876))</f>
        <v/>
      </c>
      <c r="J2876" s="19" t="str">
        <f>IF($S2876="","",INDEX(Skjermingsrenter!$B$6:$B$35,$C2876))</f>
        <v/>
      </c>
      <c r="K2876" s="20" t="str">
        <f t="shared" si="353"/>
        <v/>
      </c>
      <c r="L2876" s="21" t="str">
        <f>IF($S2876="","",IF($G2876&lt;YEAR($F2876),0,$H2876*SUMIFS(Utbytter!$D$6:$D$1005,Utbytter!$A$6:$A$1005,$E2876,Utbytter!$B$6:$B$1005,"&gt;="&amp;$K2876,Utbytter!$B$6:$B$1005,"&lt;="&amp;DATE($G2876,12,31))))</f>
        <v/>
      </c>
      <c r="M2876" s="21" t="str">
        <f t="shared" si="359"/>
        <v/>
      </c>
      <c r="N2876" s="21" t="str">
        <f t="shared" si="354"/>
        <v/>
      </c>
      <c r="O2876" s="21" t="str">
        <f t="shared" si="355"/>
        <v/>
      </c>
      <c r="P2876" s="21" t="str">
        <f t="shared" si="356"/>
        <v/>
      </c>
      <c r="Q2876" s="21" t="str">
        <f t="shared" si="357"/>
        <v/>
      </c>
      <c r="R2876" s="21" t="str">
        <f t="shared" si="358"/>
        <v/>
      </c>
      <c r="S2876" s="7" t="str">
        <f>IF(ROW()-5&lt;=Kontroll!$B$8,1,"")</f>
        <v/>
      </c>
    </row>
    <row r="2877" spans="1:19" x14ac:dyDescent="0.2">
      <c r="A2877" s="7" t="str">
        <f t="shared" si="352"/>
        <v/>
      </c>
      <c r="B2877" s="7" t="str">
        <f>IF($S2877="","",INT(($A2877-1)/Kontroll!$B$6)+1)</f>
        <v/>
      </c>
      <c r="C2877" s="7" t="str">
        <f>IF($S2877="","",MOD($A2877-1,Kontroll!$B$6)+1)</f>
        <v/>
      </c>
      <c r="D2877" s="15" t="str">
        <f>IF($S2877="","",INDEX(Transjer!$A$6:$A$125,$B2877))</f>
        <v/>
      </c>
      <c r="E2877" s="15" t="str">
        <f>IF($S2877="","",INDEX(Transjer!$B$6:$B$125,$B2877))</f>
        <v/>
      </c>
      <c r="F2877" s="16" t="str">
        <f>IF($S2877="","",INDEX(Transjer!$C$6:$C$125,$B2877))</f>
        <v/>
      </c>
      <c r="G2877" s="17" t="str">
        <f>IF($S2877="","",INDEX(Skjermingsrenter!$A$6:$A$35,$C2877))</f>
        <v/>
      </c>
      <c r="H2877" s="18" t="str">
        <f>IF($S2877="","",INDEX(Transjer!$D$6:$D$125,$B2877))</f>
        <v/>
      </c>
      <c r="I2877" s="18" t="str">
        <f>IF($S2877="","",INDEX(Transjer!$E$6:$E$125,$B2877))</f>
        <v/>
      </c>
      <c r="J2877" s="19" t="str">
        <f>IF($S2877="","",INDEX(Skjermingsrenter!$B$6:$B$35,$C2877))</f>
        <v/>
      </c>
      <c r="K2877" s="20" t="str">
        <f t="shared" si="353"/>
        <v/>
      </c>
      <c r="L2877" s="21" t="str">
        <f>IF($S2877="","",IF($G2877&lt;YEAR($F2877),0,$H2877*SUMIFS(Utbytter!$D$6:$D$1005,Utbytter!$A$6:$A$1005,$E2877,Utbytter!$B$6:$B$1005,"&gt;="&amp;$K2877,Utbytter!$B$6:$B$1005,"&lt;="&amp;DATE($G2877,12,31))))</f>
        <v/>
      </c>
      <c r="M2877" s="21" t="str">
        <f t="shared" si="359"/>
        <v/>
      </c>
      <c r="N2877" s="21" t="str">
        <f t="shared" si="354"/>
        <v/>
      </c>
      <c r="O2877" s="21" t="str">
        <f t="shared" si="355"/>
        <v/>
      </c>
      <c r="P2877" s="21" t="str">
        <f t="shared" si="356"/>
        <v/>
      </c>
      <c r="Q2877" s="21" t="str">
        <f t="shared" si="357"/>
        <v/>
      </c>
      <c r="R2877" s="21" t="str">
        <f t="shared" si="358"/>
        <v/>
      </c>
      <c r="S2877" s="7" t="str">
        <f>IF(ROW()-5&lt;=Kontroll!$B$8,1,"")</f>
        <v/>
      </c>
    </row>
    <row r="2878" spans="1:19" x14ac:dyDescent="0.2">
      <c r="A2878" s="7" t="str">
        <f t="shared" si="352"/>
        <v/>
      </c>
      <c r="B2878" s="7" t="str">
        <f>IF($S2878="","",INT(($A2878-1)/Kontroll!$B$6)+1)</f>
        <v/>
      </c>
      <c r="C2878" s="7" t="str">
        <f>IF($S2878="","",MOD($A2878-1,Kontroll!$B$6)+1)</f>
        <v/>
      </c>
      <c r="D2878" s="15" t="str">
        <f>IF($S2878="","",INDEX(Transjer!$A$6:$A$125,$B2878))</f>
        <v/>
      </c>
      <c r="E2878" s="15" t="str">
        <f>IF($S2878="","",INDEX(Transjer!$B$6:$B$125,$B2878))</f>
        <v/>
      </c>
      <c r="F2878" s="16" t="str">
        <f>IF($S2878="","",INDEX(Transjer!$C$6:$C$125,$B2878))</f>
        <v/>
      </c>
      <c r="G2878" s="17" t="str">
        <f>IF($S2878="","",INDEX(Skjermingsrenter!$A$6:$A$35,$C2878))</f>
        <v/>
      </c>
      <c r="H2878" s="18" t="str">
        <f>IF($S2878="","",INDEX(Transjer!$D$6:$D$125,$B2878))</f>
        <v/>
      </c>
      <c r="I2878" s="18" t="str">
        <f>IF($S2878="","",INDEX(Transjer!$E$6:$E$125,$B2878))</f>
        <v/>
      </c>
      <c r="J2878" s="19" t="str">
        <f>IF($S2878="","",INDEX(Skjermingsrenter!$B$6:$B$35,$C2878))</f>
        <v/>
      </c>
      <c r="K2878" s="20" t="str">
        <f t="shared" si="353"/>
        <v/>
      </c>
      <c r="L2878" s="21" t="str">
        <f>IF($S2878="","",IF($G2878&lt;YEAR($F2878),0,$H2878*SUMIFS(Utbytter!$D$6:$D$1005,Utbytter!$A$6:$A$1005,$E2878,Utbytter!$B$6:$B$1005,"&gt;="&amp;$K2878,Utbytter!$B$6:$B$1005,"&lt;="&amp;DATE($G2878,12,31))))</f>
        <v/>
      </c>
      <c r="M2878" s="21" t="str">
        <f t="shared" si="359"/>
        <v/>
      </c>
      <c r="N2878" s="21" t="str">
        <f t="shared" si="354"/>
        <v/>
      </c>
      <c r="O2878" s="21" t="str">
        <f t="shared" si="355"/>
        <v/>
      </c>
      <c r="P2878" s="21" t="str">
        <f t="shared" si="356"/>
        <v/>
      </c>
      <c r="Q2878" s="21" t="str">
        <f t="shared" si="357"/>
        <v/>
      </c>
      <c r="R2878" s="21" t="str">
        <f t="shared" si="358"/>
        <v/>
      </c>
      <c r="S2878" s="7" t="str">
        <f>IF(ROW()-5&lt;=Kontroll!$B$8,1,"")</f>
        <v/>
      </c>
    </row>
    <row r="2879" spans="1:19" x14ac:dyDescent="0.2">
      <c r="A2879" s="7" t="str">
        <f t="shared" si="352"/>
        <v/>
      </c>
      <c r="B2879" s="7" t="str">
        <f>IF($S2879="","",INT(($A2879-1)/Kontroll!$B$6)+1)</f>
        <v/>
      </c>
      <c r="C2879" s="7" t="str">
        <f>IF($S2879="","",MOD($A2879-1,Kontroll!$B$6)+1)</f>
        <v/>
      </c>
      <c r="D2879" s="15" t="str">
        <f>IF($S2879="","",INDEX(Transjer!$A$6:$A$125,$B2879))</f>
        <v/>
      </c>
      <c r="E2879" s="15" t="str">
        <f>IF($S2879="","",INDEX(Transjer!$B$6:$B$125,$B2879))</f>
        <v/>
      </c>
      <c r="F2879" s="16" t="str">
        <f>IF($S2879="","",INDEX(Transjer!$C$6:$C$125,$B2879))</f>
        <v/>
      </c>
      <c r="G2879" s="17" t="str">
        <f>IF($S2879="","",INDEX(Skjermingsrenter!$A$6:$A$35,$C2879))</f>
        <v/>
      </c>
      <c r="H2879" s="18" t="str">
        <f>IF($S2879="","",INDEX(Transjer!$D$6:$D$125,$B2879))</f>
        <v/>
      </c>
      <c r="I2879" s="18" t="str">
        <f>IF($S2879="","",INDEX(Transjer!$E$6:$E$125,$B2879))</f>
        <v/>
      </c>
      <c r="J2879" s="19" t="str">
        <f>IF($S2879="","",INDEX(Skjermingsrenter!$B$6:$B$35,$C2879))</f>
        <v/>
      </c>
      <c r="K2879" s="20" t="str">
        <f t="shared" si="353"/>
        <v/>
      </c>
      <c r="L2879" s="21" t="str">
        <f>IF($S2879="","",IF($G2879&lt;YEAR($F2879),0,$H2879*SUMIFS(Utbytter!$D$6:$D$1005,Utbytter!$A$6:$A$1005,$E2879,Utbytter!$B$6:$B$1005,"&gt;="&amp;$K2879,Utbytter!$B$6:$B$1005,"&lt;="&amp;DATE($G2879,12,31))))</f>
        <v/>
      </c>
      <c r="M2879" s="21" t="str">
        <f t="shared" si="359"/>
        <v/>
      </c>
      <c r="N2879" s="21" t="str">
        <f t="shared" si="354"/>
        <v/>
      </c>
      <c r="O2879" s="21" t="str">
        <f t="shared" si="355"/>
        <v/>
      </c>
      <c r="P2879" s="21" t="str">
        <f t="shared" si="356"/>
        <v/>
      </c>
      <c r="Q2879" s="21" t="str">
        <f t="shared" si="357"/>
        <v/>
      </c>
      <c r="R2879" s="21" t="str">
        <f t="shared" si="358"/>
        <v/>
      </c>
      <c r="S2879" s="7" t="str">
        <f>IF(ROW()-5&lt;=Kontroll!$B$8,1,"")</f>
        <v/>
      </c>
    </row>
    <row r="2880" spans="1:19" x14ac:dyDescent="0.2">
      <c r="A2880" s="7" t="str">
        <f t="shared" si="352"/>
        <v/>
      </c>
      <c r="B2880" s="7" t="str">
        <f>IF($S2880="","",INT(($A2880-1)/Kontroll!$B$6)+1)</f>
        <v/>
      </c>
      <c r="C2880" s="7" t="str">
        <f>IF($S2880="","",MOD($A2880-1,Kontroll!$B$6)+1)</f>
        <v/>
      </c>
      <c r="D2880" s="15" t="str">
        <f>IF($S2880="","",INDEX(Transjer!$A$6:$A$125,$B2880))</f>
        <v/>
      </c>
      <c r="E2880" s="15" t="str">
        <f>IF($S2880="","",INDEX(Transjer!$B$6:$B$125,$B2880))</f>
        <v/>
      </c>
      <c r="F2880" s="16" t="str">
        <f>IF($S2880="","",INDEX(Transjer!$C$6:$C$125,$B2880))</f>
        <v/>
      </c>
      <c r="G2880" s="17" t="str">
        <f>IF($S2880="","",INDEX(Skjermingsrenter!$A$6:$A$35,$C2880))</f>
        <v/>
      </c>
      <c r="H2880" s="18" t="str">
        <f>IF($S2880="","",INDEX(Transjer!$D$6:$D$125,$B2880))</f>
        <v/>
      </c>
      <c r="I2880" s="18" t="str">
        <f>IF($S2880="","",INDEX(Transjer!$E$6:$E$125,$B2880))</f>
        <v/>
      </c>
      <c r="J2880" s="19" t="str">
        <f>IF($S2880="","",INDEX(Skjermingsrenter!$B$6:$B$35,$C2880))</f>
        <v/>
      </c>
      <c r="K2880" s="20" t="str">
        <f t="shared" si="353"/>
        <v/>
      </c>
      <c r="L2880" s="21" t="str">
        <f>IF($S2880="","",IF($G2880&lt;YEAR($F2880),0,$H2880*SUMIFS(Utbytter!$D$6:$D$1005,Utbytter!$A$6:$A$1005,$E2880,Utbytter!$B$6:$B$1005,"&gt;="&amp;$K2880,Utbytter!$B$6:$B$1005,"&lt;="&amp;DATE($G2880,12,31))))</f>
        <v/>
      </c>
      <c r="M2880" s="21" t="str">
        <f t="shared" si="359"/>
        <v/>
      </c>
      <c r="N2880" s="21" t="str">
        <f t="shared" si="354"/>
        <v/>
      </c>
      <c r="O2880" s="21" t="str">
        <f t="shared" si="355"/>
        <v/>
      </c>
      <c r="P2880" s="21" t="str">
        <f t="shared" si="356"/>
        <v/>
      </c>
      <c r="Q2880" s="21" t="str">
        <f t="shared" si="357"/>
        <v/>
      </c>
      <c r="R2880" s="21" t="str">
        <f t="shared" si="358"/>
        <v/>
      </c>
      <c r="S2880" s="7" t="str">
        <f>IF(ROW()-5&lt;=Kontroll!$B$8,1,"")</f>
        <v/>
      </c>
    </row>
    <row r="2881" spans="1:19" x14ac:dyDescent="0.2">
      <c r="A2881" s="7" t="str">
        <f t="shared" si="352"/>
        <v/>
      </c>
      <c r="B2881" s="7" t="str">
        <f>IF($S2881="","",INT(($A2881-1)/Kontroll!$B$6)+1)</f>
        <v/>
      </c>
      <c r="C2881" s="7" t="str">
        <f>IF($S2881="","",MOD($A2881-1,Kontroll!$B$6)+1)</f>
        <v/>
      </c>
      <c r="D2881" s="15" t="str">
        <f>IF($S2881="","",INDEX(Transjer!$A$6:$A$125,$B2881))</f>
        <v/>
      </c>
      <c r="E2881" s="15" t="str">
        <f>IF($S2881="","",INDEX(Transjer!$B$6:$B$125,$B2881))</f>
        <v/>
      </c>
      <c r="F2881" s="16" t="str">
        <f>IF($S2881="","",INDEX(Transjer!$C$6:$C$125,$B2881))</f>
        <v/>
      </c>
      <c r="G2881" s="17" t="str">
        <f>IF($S2881="","",INDEX(Skjermingsrenter!$A$6:$A$35,$C2881))</f>
        <v/>
      </c>
      <c r="H2881" s="18" t="str">
        <f>IF($S2881="","",INDEX(Transjer!$D$6:$D$125,$B2881))</f>
        <v/>
      </c>
      <c r="I2881" s="18" t="str">
        <f>IF($S2881="","",INDEX(Transjer!$E$6:$E$125,$B2881))</f>
        <v/>
      </c>
      <c r="J2881" s="19" t="str">
        <f>IF($S2881="","",INDEX(Skjermingsrenter!$B$6:$B$35,$C2881))</f>
        <v/>
      </c>
      <c r="K2881" s="20" t="str">
        <f t="shared" si="353"/>
        <v/>
      </c>
      <c r="L2881" s="21" t="str">
        <f>IF($S2881="","",IF($G2881&lt;YEAR($F2881),0,$H2881*SUMIFS(Utbytter!$D$6:$D$1005,Utbytter!$A$6:$A$1005,$E2881,Utbytter!$B$6:$B$1005,"&gt;="&amp;$K2881,Utbytter!$B$6:$B$1005,"&lt;="&amp;DATE($G2881,12,31))))</f>
        <v/>
      </c>
      <c r="M2881" s="21" t="str">
        <f t="shared" si="359"/>
        <v/>
      </c>
      <c r="N2881" s="21" t="str">
        <f t="shared" si="354"/>
        <v/>
      </c>
      <c r="O2881" s="21" t="str">
        <f t="shared" si="355"/>
        <v/>
      </c>
      <c r="P2881" s="21" t="str">
        <f t="shared" si="356"/>
        <v/>
      </c>
      <c r="Q2881" s="21" t="str">
        <f t="shared" si="357"/>
        <v/>
      </c>
      <c r="R2881" s="21" t="str">
        <f t="shared" si="358"/>
        <v/>
      </c>
      <c r="S2881" s="7" t="str">
        <f>IF(ROW()-5&lt;=Kontroll!$B$8,1,"")</f>
        <v/>
      </c>
    </row>
    <row r="2882" spans="1:19" x14ac:dyDescent="0.2">
      <c r="A2882" s="7" t="str">
        <f t="shared" si="352"/>
        <v/>
      </c>
      <c r="B2882" s="7" t="str">
        <f>IF($S2882="","",INT(($A2882-1)/Kontroll!$B$6)+1)</f>
        <v/>
      </c>
      <c r="C2882" s="7" t="str">
        <f>IF($S2882="","",MOD($A2882-1,Kontroll!$B$6)+1)</f>
        <v/>
      </c>
      <c r="D2882" s="15" t="str">
        <f>IF($S2882="","",INDEX(Transjer!$A$6:$A$125,$B2882))</f>
        <v/>
      </c>
      <c r="E2882" s="15" t="str">
        <f>IF($S2882="","",INDEX(Transjer!$B$6:$B$125,$B2882))</f>
        <v/>
      </c>
      <c r="F2882" s="16" t="str">
        <f>IF($S2882="","",INDEX(Transjer!$C$6:$C$125,$B2882))</f>
        <v/>
      </c>
      <c r="G2882" s="17" t="str">
        <f>IF($S2882="","",INDEX(Skjermingsrenter!$A$6:$A$35,$C2882))</f>
        <v/>
      </c>
      <c r="H2882" s="18" t="str">
        <f>IF($S2882="","",INDEX(Transjer!$D$6:$D$125,$B2882))</f>
        <v/>
      </c>
      <c r="I2882" s="18" t="str">
        <f>IF($S2882="","",INDEX(Transjer!$E$6:$E$125,$B2882))</f>
        <v/>
      </c>
      <c r="J2882" s="19" t="str">
        <f>IF($S2882="","",INDEX(Skjermingsrenter!$B$6:$B$35,$C2882))</f>
        <v/>
      </c>
      <c r="K2882" s="20" t="str">
        <f t="shared" si="353"/>
        <v/>
      </c>
      <c r="L2882" s="21" t="str">
        <f>IF($S2882="","",IF($G2882&lt;YEAR($F2882),0,$H2882*SUMIFS(Utbytter!$D$6:$D$1005,Utbytter!$A$6:$A$1005,$E2882,Utbytter!$B$6:$B$1005,"&gt;="&amp;$K2882,Utbytter!$B$6:$B$1005,"&lt;="&amp;DATE($G2882,12,31))))</f>
        <v/>
      </c>
      <c r="M2882" s="21" t="str">
        <f t="shared" si="359"/>
        <v/>
      </c>
      <c r="N2882" s="21" t="str">
        <f t="shared" si="354"/>
        <v/>
      </c>
      <c r="O2882" s="21" t="str">
        <f t="shared" si="355"/>
        <v/>
      </c>
      <c r="P2882" s="21" t="str">
        <f t="shared" si="356"/>
        <v/>
      </c>
      <c r="Q2882" s="21" t="str">
        <f t="shared" si="357"/>
        <v/>
      </c>
      <c r="R2882" s="21" t="str">
        <f t="shared" si="358"/>
        <v/>
      </c>
      <c r="S2882" s="7" t="str">
        <f>IF(ROW()-5&lt;=Kontroll!$B$8,1,"")</f>
        <v/>
      </c>
    </row>
    <row r="2883" spans="1:19" x14ac:dyDescent="0.2">
      <c r="A2883" s="7" t="str">
        <f t="shared" si="352"/>
        <v/>
      </c>
      <c r="B2883" s="7" t="str">
        <f>IF($S2883="","",INT(($A2883-1)/Kontroll!$B$6)+1)</f>
        <v/>
      </c>
      <c r="C2883" s="7" t="str">
        <f>IF($S2883="","",MOD($A2883-1,Kontroll!$B$6)+1)</f>
        <v/>
      </c>
      <c r="D2883" s="15" t="str">
        <f>IF($S2883="","",INDEX(Transjer!$A$6:$A$125,$B2883))</f>
        <v/>
      </c>
      <c r="E2883" s="15" t="str">
        <f>IF($S2883="","",INDEX(Transjer!$B$6:$B$125,$B2883))</f>
        <v/>
      </c>
      <c r="F2883" s="16" t="str">
        <f>IF($S2883="","",INDEX(Transjer!$C$6:$C$125,$B2883))</f>
        <v/>
      </c>
      <c r="G2883" s="17" t="str">
        <f>IF($S2883="","",INDEX(Skjermingsrenter!$A$6:$A$35,$C2883))</f>
        <v/>
      </c>
      <c r="H2883" s="18" t="str">
        <f>IF($S2883="","",INDEX(Transjer!$D$6:$D$125,$B2883))</f>
        <v/>
      </c>
      <c r="I2883" s="18" t="str">
        <f>IF($S2883="","",INDEX(Transjer!$E$6:$E$125,$B2883))</f>
        <v/>
      </c>
      <c r="J2883" s="19" t="str">
        <f>IF($S2883="","",INDEX(Skjermingsrenter!$B$6:$B$35,$C2883))</f>
        <v/>
      </c>
      <c r="K2883" s="20" t="str">
        <f t="shared" si="353"/>
        <v/>
      </c>
      <c r="L2883" s="21" t="str">
        <f>IF($S2883="","",IF($G2883&lt;YEAR($F2883),0,$H2883*SUMIFS(Utbytter!$D$6:$D$1005,Utbytter!$A$6:$A$1005,$E2883,Utbytter!$B$6:$B$1005,"&gt;="&amp;$K2883,Utbytter!$B$6:$B$1005,"&lt;="&amp;DATE($G2883,12,31))))</f>
        <v/>
      </c>
      <c r="M2883" s="21" t="str">
        <f t="shared" si="359"/>
        <v/>
      </c>
      <c r="N2883" s="21" t="str">
        <f t="shared" si="354"/>
        <v/>
      </c>
      <c r="O2883" s="21" t="str">
        <f t="shared" si="355"/>
        <v/>
      </c>
      <c r="P2883" s="21" t="str">
        <f t="shared" si="356"/>
        <v/>
      </c>
      <c r="Q2883" s="21" t="str">
        <f t="shared" si="357"/>
        <v/>
      </c>
      <c r="R2883" s="21" t="str">
        <f t="shared" si="358"/>
        <v/>
      </c>
      <c r="S2883" s="7" t="str">
        <f>IF(ROW()-5&lt;=Kontroll!$B$8,1,"")</f>
        <v/>
      </c>
    </row>
    <row r="2884" spans="1:19" x14ac:dyDescent="0.2">
      <c r="A2884" s="7" t="str">
        <f t="shared" si="352"/>
        <v/>
      </c>
      <c r="B2884" s="7" t="str">
        <f>IF($S2884="","",INT(($A2884-1)/Kontroll!$B$6)+1)</f>
        <v/>
      </c>
      <c r="C2884" s="7" t="str">
        <f>IF($S2884="","",MOD($A2884-1,Kontroll!$B$6)+1)</f>
        <v/>
      </c>
      <c r="D2884" s="15" t="str">
        <f>IF($S2884="","",INDEX(Transjer!$A$6:$A$125,$B2884))</f>
        <v/>
      </c>
      <c r="E2884" s="15" t="str">
        <f>IF($S2884="","",INDEX(Transjer!$B$6:$B$125,$B2884))</f>
        <v/>
      </c>
      <c r="F2884" s="16" t="str">
        <f>IF($S2884="","",INDEX(Transjer!$C$6:$C$125,$B2884))</f>
        <v/>
      </c>
      <c r="G2884" s="17" t="str">
        <f>IF($S2884="","",INDEX(Skjermingsrenter!$A$6:$A$35,$C2884))</f>
        <v/>
      </c>
      <c r="H2884" s="18" t="str">
        <f>IF($S2884="","",INDEX(Transjer!$D$6:$D$125,$B2884))</f>
        <v/>
      </c>
      <c r="I2884" s="18" t="str">
        <f>IF($S2884="","",INDEX(Transjer!$E$6:$E$125,$B2884))</f>
        <v/>
      </c>
      <c r="J2884" s="19" t="str">
        <f>IF($S2884="","",INDEX(Skjermingsrenter!$B$6:$B$35,$C2884))</f>
        <v/>
      </c>
      <c r="K2884" s="20" t="str">
        <f t="shared" si="353"/>
        <v/>
      </c>
      <c r="L2884" s="21" t="str">
        <f>IF($S2884="","",IF($G2884&lt;YEAR($F2884),0,$H2884*SUMIFS(Utbytter!$D$6:$D$1005,Utbytter!$A$6:$A$1005,$E2884,Utbytter!$B$6:$B$1005,"&gt;="&amp;$K2884,Utbytter!$B$6:$B$1005,"&lt;="&amp;DATE($G2884,12,31))))</f>
        <v/>
      </c>
      <c r="M2884" s="21" t="str">
        <f t="shared" si="359"/>
        <v/>
      </c>
      <c r="N2884" s="21" t="str">
        <f t="shared" si="354"/>
        <v/>
      </c>
      <c r="O2884" s="21" t="str">
        <f t="shared" si="355"/>
        <v/>
      </c>
      <c r="P2884" s="21" t="str">
        <f t="shared" si="356"/>
        <v/>
      </c>
      <c r="Q2884" s="21" t="str">
        <f t="shared" si="357"/>
        <v/>
      </c>
      <c r="R2884" s="21" t="str">
        <f t="shared" si="358"/>
        <v/>
      </c>
      <c r="S2884" s="7" t="str">
        <f>IF(ROW()-5&lt;=Kontroll!$B$8,1,"")</f>
        <v/>
      </c>
    </row>
    <row r="2885" spans="1:19" x14ac:dyDescent="0.2">
      <c r="A2885" s="7" t="str">
        <f t="shared" si="352"/>
        <v/>
      </c>
      <c r="B2885" s="7" t="str">
        <f>IF($S2885="","",INT(($A2885-1)/Kontroll!$B$6)+1)</f>
        <v/>
      </c>
      <c r="C2885" s="7" t="str">
        <f>IF($S2885="","",MOD($A2885-1,Kontroll!$B$6)+1)</f>
        <v/>
      </c>
      <c r="D2885" s="15" t="str">
        <f>IF($S2885="","",INDEX(Transjer!$A$6:$A$125,$B2885))</f>
        <v/>
      </c>
      <c r="E2885" s="15" t="str">
        <f>IF($S2885="","",INDEX(Transjer!$B$6:$B$125,$B2885))</f>
        <v/>
      </c>
      <c r="F2885" s="16" t="str">
        <f>IF($S2885="","",INDEX(Transjer!$C$6:$C$125,$B2885))</f>
        <v/>
      </c>
      <c r="G2885" s="17" t="str">
        <f>IF($S2885="","",INDEX(Skjermingsrenter!$A$6:$A$35,$C2885))</f>
        <v/>
      </c>
      <c r="H2885" s="18" t="str">
        <f>IF($S2885="","",INDEX(Transjer!$D$6:$D$125,$B2885))</f>
        <v/>
      </c>
      <c r="I2885" s="18" t="str">
        <f>IF($S2885="","",INDEX(Transjer!$E$6:$E$125,$B2885))</f>
        <v/>
      </c>
      <c r="J2885" s="19" t="str">
        <f>IF($S2885="","",INDEX(Skjermingsrenter!$B$6:$B$35,$C2885))</f>
        <v/>
      </c>
      <c r="K2885" s="20" t="str">
        <f t="shared" si="353"/>
        <v/>
      </c>
      <c r="L2885" s="21" t="str">
        <f>IF($S2885="","",IF($G2885&lt;YEAR($F2885),0,$H2885*SUMIFS(Utbytter!$D$6:$D$1005,Utbytter!$A$6:$A$1005,$E2885,Utbytter!$B$6:$B$1005,"&gt;="&amp;$K2885,Utbytter!$B$6:$B$1005,"&lt;="&amp;DATE($G2885,12,31))))</f>
        <v/>
      </c>
      <c r="M2885" s="21" t="str">
        <f t="shared" si="359"/>
        <v/>
      </c>
      <c r="N2885" s="21" t="str">
        <f t="shared" si="354"/>
        <v/>
      </c>
      <c r="O2885" s="21" t="str">
        <f t="shared" si="355"/>
        <v/>
      </c>
      <c r="P2885" s="21" t="str">
        <f t="shared" si="356"/>
        <v/>
      </c>
      <c r="Q2885" s="21" t="str">
        <f t="shared" si="357"/>
        <v/>
      </c>
      <c r="R2885" s="21" t="str">
        <f t="shared" si="358"/>
        <v/>
      </c>
      <c r="S2885" s="7" t="str">
        <f>IF(ROW()-5&lt;=Kontroll!$B$8,1,"")</f>
        <v/>
      </c>
    </row>
    <row r="2886" spans="1:19" x14ac:dyDescent="0.2">
      <c r="A2886" s="7" t="str">
        <f t="shared" ref="A2886:A2949" si="360">IF($S2886="","",ROW()-5)</f>
        <v/>
      </c>
      <c r="B2886" s="7" t="str">
        <f>IF($S2886="","",INT(($A2886-1)/Kontroll!$B$6)+1)</f>
        <v/>
      </c>
      <c r="C2886" s="7" t="str">
        <f>IF($S2886="","",MOD($A2886-1,Kontroll!$B$6)+1)</f>
        <v/>
      </c>
      <c r="D2886" s="15" t="str">
        <f>IF($S2886="","",INDEX(Transjer!$A$6:$A$125,$B2886))</f>
        <v/>
      </c>
      <c r="E2886" s="15" t="str">
        <f>IF($S2886="","",INDEX(Transjer!$B$6:$B$125,$B2886))</f>
        <v/>
      </c>
      <c r="F2886" s="16" t="str">
        <f>IF($S2886="","",INDEX(Transjer!$C$6:$C$125,$B2886))</f>
        <v/>
      </c>
      <c r="G2886" s="17" t="str">
        <f>IF($S2886="","",INDEX(Skjermingsrenter!$A$6:$A$35,$C2886))</f>
        <v/>
      </c>
      <c r="H2886" s="18" t="str">
        <f>IF($S2886="","",INDEX(Transjer!$D$6:$D$125,$B2886))</f>
        <v/>
      </c>
      <c r="I2886" s="18" t="str">
        <f>IF($S2886="","",INDEX(Transjer!$E$6:$E$125,$B2886))</f>
        <v/>
      </c>
      <c r="J2886" s="19" t="str">
        <f>IF($S2886="","",INDEX(Skjermingsrenter!$B$6:$B$35,$C2886))</f>
        <v/>
      </c>
      <c r="K2886" s="20" t="str">
        <f t="shared" ref="K2886:K2949" si="361">IF($S2886="","",MAX(DATE($G2886,1,1),$F2886))</f>
        <v/>
      </c>
      <c r="L2886" s="21" t="str">
        <f>IF($S2886="","",IF($G2886&lt;YEAR($F2886),0,$H2886*SUMIFS(Utbytter!$D$6:$D$1005,Utbytter!$A$6:$A$1005,$E2886,Utbytter!$B$6:$B$1005,"&gt;="&amp;$K2886,Utbytter!$B$6:$B$1005,"&lt;="&amp;DATE($G2886,12,31))))</f>
        <v/>
      </c>
      <c r="M2886" s="21" t="str">
        <f t="shared" si="359"/>
        <v/>
      </c>
      <c r="N2886" s="21" t="str">
        <f t="shared" ref="N2886:N2949" si="362">IF($S2886="","",IF($F2886&lt;=DATE($G2886,12,31),($I2886+$M2886)*$J2886,0))</f>
        <v/>
      </c>
      <c r="O2886" s="21" t="str">
        <f t="shared" ref="O2886:O2949" si="363">IF($S2886="","",$M2886+$N2886)</f>
        <v/>
      </c>
      <c r="P2886" s="21" t="str">
        <f t="shared" ref="P2886:P2949" si="364">IF($S2886="","",MIN($L2886,$O2886))</f>
        <v/>
      </c>
      <c r="Q2886" s="21" t="str">
        <f t="shared" ref="Q2886:Q2949" si="365">IF($S2886="","",$O2886-$P2886)</f>
        <v/>
      </c>
      <c r="R2886" s="21" t="str">
        <f t="shared" ref="R2886:R2949" si="366">IF($S2886="","",$L2886-$P2886)</f>
        <v/>
      </c>
      <c r="S2886" s="7" t="str">
        <f>IF(ROW()-5&lt;=Kontroll!$B$8,1,"")</f>
        <v/>
      </c>
    </row>
    <row r="2887" spans="1:19" x14ac:dyDescent="0.2">
      <c r="A2887" s="7" t="str">
        <f t="shared" si="360"/>
        <v/>
      </c>
      <c r="B2887" s="7" t="str">
        <f>IF($S2887="","",INT(($A2887-1)/Kontroll!$B$6)+1)</f>
        <v/>
      </c>
      <c r="C2887" s="7" t="str">
        <f>IF($S2887="","",MOD($A2887-1,Kontroll!$B$6)+1)</f>
        <v/>
      </c>
      <c r="D2887" s="15" t="str">
        <f>IF($S2887="","",INDEX(Transjer!$A$6:$A$125,$B2887))</f>
        <v/>
      </c>
      <c r="E2887" s="15" t="str">
        <f>IF($S2887="","",INDEX(Transjer!$B$6:$B$125,$B2887))</f>
        <v/>
      </c>
      <c r="F2887" s="16" t="str">
        <f>IF($S2887="","",INDEX(Transjer!$C$6:$C$125,$B2887))</f>
        <v/>
      </c>
      <c r="G2887" s="17" t="str">
        <f>IF($S2887="","",INDEX(Skjermingsrenter!$A$6:$A$35,$C2887))</f>
        <v/>
      </c>
      <c r="H2887" s="18" t="str">
        <f>IF($S2887="","",INDEX(Transjer!$D$6:$D$125,$B2887))</f>
        <v/>
      </c>
      <c r="I2887" s="18" t="str">
        <f>IF($S2887="","",INDEX(Transjer!$E$6:$E$125,$B2887))</f>
        <v/>
      </c>
      <c r="J2887" s="19" t="str">
        <f>IF($S2887="","",INDEX(Skjermingsrenter!$B$6:$B$35,$C2887))</f>
        <v/>
      </c>
      <c r="K2887" s="20" t="str">
        <f t="shared" si="361"/>
        <v/>
      </c>
      <c r="L2887" s="21" t="str">
        <f>IF($S2887="","",IF($G2887&lt;YEAR($F2887),0,$H2887*SUMIFS(Utbytter!$D$6:$D$1005,Utbytter!$A$6:$A$1005,$E2887,Utbytter!$B$6:$B$1005,"&gt;="&amp;$K2887,Utbytter!$B$6:$B$1005,"&lt;="&amp;DATE($G2887,12,31))))</f>
        <v/>
      </c>
      <c r="M2887" s="21" t="str">
        <f t="shared" ref="M2887:M2950" si="367">IF($S2887="","",IF($C2887=1,0,IF($D2887=$D2886,$Q2886,0)))</f>
        <v/>
      </c>
      <c r="N2887" s="21" t="str">
        <f t="shared" si="362"/>
        <v/>
      </c>
      <c r="O2887" s="21" t="str">
        <f t="shared" si="363"/>
        <v/>
      </c>
      <c r="P2887" s="21" t="str">
        <f t="shared" si="364"/>
        <v/>
      </c>
      <c r="Q2887" s="21" t="str">
        <f t="shared" si="365"/>
        <v/>
      </c>
      <c r="R2887" s="21" t="str">
        <f t="shared" si="366"/>
        <v/>
      </c>
      <c r="S2887" s="7" t="str">
        <f>IF(ROW()-5&lt;=Kontroll!$B$8,1,"")</f>
        <v/>
      </c>
    </row>
    <row r="2888" spans="1:19" x14ac:dyDescent="0.2">
      <c r="A2888" s="7" t="str">
        <f t="shared" si="360"/>
        <v/>
      </c>
      <c r="B2888" s="7" t="str">
        <f>IF($S2888="","",INT(($A2888-1)/Kontroll!$B$6)+1)</f>
        <v/>
      </c>
      <c r="C2888" s="7" t="str">
        <f>IF($S2888="","",MOD($A2888-1,Kontroll!$B$6)+1)</f>
        <v/>
      </c>
      <c r="D2888" s="15" t="str">
        <f>IF($S2888="","",INDEX(Transjer!$A$6:$A$125,$B2888))</f>
        <v/>
      </c>
      <c r="E2888" s="15" t="str">
        <f>IF($S2888="","",INDEX(Transjer!$B$6:$B$125,$B2888))</f>
        <v/>
      </c>
      <c r="F2888" s="16" t="str">
        <f>IF($S2888="","",INDEX(Transjer!$C$6:$C$125,$B2888))</f>
        <v/>
      </c>
      <c r="G2888" s="17" t="str">
        <f>IF($S2888="","",INDEX(Skjermingsrenter!$A$6:$A$35,$C2888))</f>
        <v/>
      </c>
      <c r="H2888" s="18" t="str">
        <f>IF($S2888="","",INDEX(Transjer!$D$6:$D$125,$B2888))</f>
        <v/>
      </c>
      <c r="I2888" s="18" t="str">
        <f>IF($S2888="","",INDEX(Transjer!$E$6:$E$125,$B2888))</f>
        <v/>
      </c>
      <c r="J2888" s="19" t="str">
        <f>IF($S2888="","",INDEX(Skjermingsrenter!$B$6:$B$35,$C2888))</f>
        <v/>
      </c>
      <c r="K2888" s="20" t="str">
        <f t="shared" si="361"/>
        <v/>
      </c>
      <c r="L2888" s="21" t="str">
        <f>IF($S2888="","",IF($G2888&lt;YEAR($F2888),0,$H2888*SUMIFS(Utbytter!$D$6:$D$1005,Utbytter!$A$6:$A$1005,$E2888,Utbytter!$B$6:$B$1005,"&gt;="&amp;$K2888,Utbytter!$B$6:$B$1005,"&lt;="&amp;DATE($G2888,12,31))))</f>
        <v/>
      </c>
      <c r="M2888" s="21" t="str">
        <f t="shared" si="367"/>
        <v/>
      </c>
      <c r="N2888" s="21" t="str">
        <f t="shared" si="362"/>
        <v/>
      </c>
      <c r="O2888" s="21" t="str">
        <f t="shared" si="363"/>
        <v/>
      </c>
      <c r="P2888" s="21" t="str">
        <f t="shared" si="364"/>
        <v/>
      </c>
      <c r="Q2888" s="21" t="str">
        <f t="shared" si="365"/>
        <v/>
      </c>
      <c r="R2888" s="21" t="str">
        <f t="shared" si="366"/>
        <v/>
      </c>
      <c r="S2888" s="7" t="str">
        <f>IF(ROW()-5&lt;=Kontroll!$B$8,1,"")</f>
        <v/>
      </c>
    </row>
    <row r="2889" spans="1:19" x14ac:dyDescent="0.2">
      <c r="A2889" s="7" t="str">
        <f t="shared" si="360"/>
        <v/>
      </c>
      <c r="B2889" s="7" t="str">
        <f>IF($S2889="","",INT(($A2889-1)/Kontroll!$B$6)+1)</f>
        <v/>
      </c>
      <c r="C2889" s="7" t="str">
        <f>IF($S2889="","",MOD($A2889-1,Kontroll!$B$6)+1)</f>
        <v/>
      </c>
      <c r="D2889" s="15" t="str">
        <f>IF($S2889="","",INDEX(Transjer!$A$6:$A$125,$B2889))</f>
        <v/>
      </c>
      <c r="E2889" s="15" t="str">
        <f>IF($S2889="","",INDEX(Transjer!$B$6:$B$125,$B2889))</f>
        <v/>
      </c>
      <c r="F2889" s="16" t="str">
        <f>IF($S2889="","",INDEX(Transjer!$C$6:$C$125,$B2889))</f>
        <v/>
      </c>
      <c r="G2889" s="17" t="str">
        <f>IF($S2889="","",INDEX(Skjermingsrenter!$A$6:$A$35,$C2889))</f>
        <v/>
      </c>
      <c r="H2889" s="18" t="str">
        <f>IF($S2889="","",INDEX(Transjer!$D$6:$D$125,$B2889))</f>
        <v/>
      </c>
      <c r="I2889" s="18" t="str">
        <f>IF($S2889="","",INDEX(Transjer!$E$6:$E$125,$B2889))</f>
        <v/>
      </c>
      <c r="J2889" s="19" t="str">
        <f>IF($S2889="","",INDEX(Skjermingsrenter!$B$6:$B$35,$C2889))</f>
        <v/>
      </c>
      <c r="K2889" s="20" t="str">
        <f t="shared" si="361"/>
        <v/>
      </c>
      <c r="L2889" s="21" t="str">
        <f>IF($S2889="","",IF($G2889&lt;YEAR($F2889),0,$H2889*SUMIFS(Utbytter!$D$6:$D$1005,Utbytter!$A$6:$A$1005,$E2889,Utbytter!$B$6:$B$1005,"&gt;="&amp;$K2889,Utbytter!$B$6:$B$1005,"&lt;="&amp;DATE($G2889,12,31))))</f>
        <v/>
      </c>
      <c r="M2889" s="21" t="str">
        <f t="shared" si="367"/>
        <v/>
      </c>
      <c r="N2889" s="21" t="str">
        <f t="shared" si="362"/>
        <v/>
      </c>
      <c r="O2889" s="21" t="str">
        <f t="shared" si="363"/>
        <v/>
      </c>
      <c r="P2889" s="21" t="str">
        <f t="shared" si="364"/>
        <v/>
      </c>
      <c r="Q2889" s="21" t="str">
        <f t="shared" si="365"/>
        <v/>
      </c>
      <c r="R2889" s="21" t="str">
        <f t="shared" si="366"/>
        <v/>
      </c>
      <c r="S2889" s="7" t="str">
        <f>IF(ROW()-5&lt;=Kontroll!$B$8,1,"")</f>
        <v/>
      </c>
    </row>
    <row r="2890" spans="1:19" x14ac:dyDescent="0.2">
      <c r="A2890" s="7" t="str">
        <f t="shared" si="360"/>
        <v/>
      </c>
      <c r="B2890" s="7" t="str">
        <f>IF($S2890="","",INT(($A2890-1)/Kontroll!$B$6)+1)</f>
        <v/>
      </c>
      <c r="C2890" s="7" t="str">
        <f>IF($S2890="","",MOD($A2890-1,Kontroll!$B$6)+1)</f>
        <v/>
      </c>
      <c r="D2890" s="15" t="str">
        <f>IF($S2890="","",INDEX(Transjer!$A$6:$A$125,$B2890))</f>
        <v/>
      </c>
      <c r="E2890" s="15" t="str">
        <f>IF($S2890="","",INDEX(Transjer!$B$6:$B$125,$B2890))</f>
        <v/>
      </c>
      <c r="F2890" s="16" t="str">
        <f>IF($S2890="","",INDEX(Transjer!$C$6:$C$125,$B2890))</f>
        <v/>
      </c>
      <c r="G2890" s="17" t="str">
        <f>IF($S2890="","",INDEX(Skjermingsrenter!$A$6:$A$35,$C2890))</f>
        <v/>
      </c>
      <c r="H2890" s="18" t="str">
        <f>IF($S2890="","",INDEX(Transjer!$D$6:$D$125,$B2890))</f>
        <v/>
      </c>
      <c r="I2890" s="18" t="str">
        <f>IF($S2890="","",INDEX(Transjer!$E$6:$E$125,$B2890))</f>
        <v/>
      </c>
      <c r="J2890" s="19" t="str">
        <f>IF($S2890="","",INDEX(Skjermingsrenter!$B$6:$B$35,$C2890))</f>
        <v/>
      </c>
      <c r="K2890" s="20" t="str">
        <f t="shared" si="361"/>
        <v/>
      </c>
      <c r="L2890" s="21" t="str">
        <f>IF($S2890="","",IF($G2890&lt;YEAR($F2890),0,$H2890*SUMIFS(Utbytter!$D$6:$D$1005,Utbytter!$A$6:$A$1005,$E2890,Utbytter!$B$6:$B$1005,"&gt;="&amp;$K2890,Utbytter!$B$6:$B$1005,"&lt;="&amp;DATE($G2890,12,31))))</f>
        <v/>
      </c>
      <c r="M2890" s="21" t="str">
        <f t="shared" si="367"/>
        <v/>
      </c>
      <c r="N2890" s="21" t="str">
        <f t="shared" si="362"/>
        <v/>
      </c>
      <c r="O2890" s="21" t="str">
        <f t="shared" si="363"/>
        <v/>
      </c>
      <c r="P2890" s="21" t="str">
        <f t="shared" si="364"/>
        <v/>
      </c>
      <c r="Q2890" s="21" t="str">
        <f t="shared" si="365"/>
        <v/>
      </c>
      <c r="R2890" s="21" t="str">
        <f t="shared" si="366"/>
        <v/>
      </c>
      <c r="S2890" s="7" t="str">
        <f>IF(ROW()-5&lt;=Kontroll!$B$8,1,"")</f>
        <v/>
      </c>
    </row>
    <row r="2891" spans="1:19" x14ac:dyDescent="0.2">
      <c r="A2891" s="7" t="str">
        <f t="shared" si="360"/>
        <v/>
      </c>
      <c r="B2891" s="7" t="str">
        <f>IF($S2891="","",INT(($A2891-1)/Kontroll!$B$6)+1)</f>
        <v/>
      </c>
      <c r="C2891" s="7" t="str">
        <f>IF($S2891="","",MOD($A2891-1,Kontroll!$B$6)+1)</f>
        <v/>
      </c>
      <c r="D2891" s="15" t="str">
        <f>IF($S2891="","",INDEX(Transjer!$A$6:$A$125,$B2891))</f>
        <v/>
      </c>
      <c r="E2891" s="15" t="str">
        <f>IF($S2891="","",INDEX(Transjer!$B$6:$B$125,$B2891))</f>
        <v/>
      </c>
      <c r="F2891" s="16" t="str">
        <f>IF($S2891="","",INDEX(Transjer!$C$6:$C$125,$B2891))</f>
        <v/>
      </c>
      <c r="G2891" s="17" t="str">
        <f>IF($S2891="","",INDEX(Skjermingsrenter!$A$6:$A$35,$C2891))</f>
        <v/>
      </c>
      <c r="H2891" s="18" t="str">
        <f>IF($S2891="","",INDEX(Transjer!$D$6:$D$125,$B2891))</f>
        <v/>
      </c>
      <c r="I2891" s="18" t="str">
        <f>IF($S2891="","",INDEX(Transjer!$E$6:$E$125,$B2891))</f>
        <v/>
      </c>
      <c r="J2891" s="19" t="str">
        <f>IF($S2891="","",INDEX(Skjermingsrenter!$B$6:$B$35,$C2891))</f>
        <v/>
      </c>
      <c r="K2891" s="20" t="str">
        <f t="shared" si="361"/>
        <v/>
      </c>
      <c r="L2891" s="21" t="str">
        <f>IF($S2891="","",IF($G2891&lt;YEAR($F2891),0,$H2891*SUMIFS(Utbytter!$D$6:$D$1005,Utbytter!$A$6:$A$1005,$E2891,Utbytter!$B$6:$B$1005,"&gt;="&amp;$K2891,Utbytter!$B$6:$B$1005,"&lt;="&amp;DATE($G2891,12,31))))</f>
        <v/>
      </c>
      <c r="M2891" s="21" t="str">
        <f t="shared" si="367"/>
        <v/>
      </c>
      <c r="N2891" s="21" t="str">
        <f t="shared" si="362"/>
        <v/>
      </c>
      <c r="O2891" s="21" t="str">
        <f t="shared" si="363"/>
        <v/>
      </c>
      <c r="P2891" s="21" t="str">
        <f t="shared" si="364"/>
        <v/>
      </c>
      <c r="Q2891" s="21" t="str">
        <f t="shared" si="365"/>
        <v/>
      </c>
      <c r="R2891" s="21" t="str">
        <f t="shared" si="366"/>
        <v/>
      </c>
      <c r="S2891" s="7" t="str">
        <f>IF(ROW()-5&lt;=Kontroll!$B$8,1,"")</f>
        <v/>
      </c>
    </row>
    <row r="2892" spans="1:19" x14ac:dyDescent="0.2">
      <c r="A2892" s="7" t="str">
        <f t="shared" si="360"/>
        <v/>
      </c>
      <c r="B2892" s="7" t="str">
        <f>IF($S2892="","",INT(($A2892-1)/Kontroll!$B$6)+1)</f>
        <v/>
      </c>
      <c r="C2892" s="7" t="str">
        <f>IF($S2892="","",MOD($A2892-1,Kontroll!$B$6)+1)</f>
        <v/>
      </c>
      <c r="D2892" s="15" t="str">
        <f>IF($S2892="","",INDEX(Transjer!$A$6:$A$125,$B2892))</f>
        <v/>
      </c>
      <c r="E2892" s="15" t="str">
        <f>IF($S2892="","",INDEX(Transjer!$B$6:$B$125,$B2892))</f>
        <v/>
      </c>
      <c r="F2892" s="16" t="str">
        <f>IF($S2892="","",INDEX(Transjer!$C$6:$C$125,$B2892))</f>
        <v/>
      </c>
      <c r="G2892" s="17" t="str">
        <f>IF($S2892="","",INDEX(Skjermingsrenter!$A$6:$A$35,$C2892))</f>
        <v/>
      </c>
      <c r="H2892" s="18" t="str">
        <f>IF($S2892="","",INDEX(Transjer!$D$6:$D$125,$B2892))</f>
        <v/>
      </c>
      <c r="I2892" s="18" t="str">
        <f>IF($S2892="","",INDEX(Transjer!$E$6:$E$125,$B2892))</f>
        <v/>
      </c>
      <c r="J2892" s="19" t="str">
        <f>IF($S2892="","",INDEX(Skjermingsrenter!$B$6:$B$35,$C2892))</f>
        <v/>
      </c>
      <c r="K2892" s="20" t="str">
        <f t="shared" si="361"/>
        <v/>
      </c>
      <c r="L2892" s="21" t="str">
        <f>IF($S2892="","",IF($G2892&lt;YEAR($F2892),0,$H2892*SUMIFS(Utbytter!$D$6:$D$1005,Utbytter!$A$6:$A$1005,$E2892,Utbytter!$B$6:$B$1005,"&gt;="&amp;$K2892,Utbytter!$B$6:$B$1005,"&lt;="&amp;DATE($G2892,12,31))))</f>
        <v/>
      </c>
      <c r="M2892" s="21" t="str">
        <f t="shared" si="367"/>
        <v/>
      </c>
      <c r="N2892" s="21" t="str">
        <f t="shared" si="362"/>
        <v/>
      </c>
      <c r="O2892" s="21" t="str">
        <f t="shared" si="363"/>
        <v/>
      </c>
      <c r="P2892" s="21" t="str">
        <f t="shared" si="364"/>
        <v/>
      </c>
      <c r="Q2892" s="21" t="str">
        <f t="shared" si="365"/>
        <v/>
      </c>
      <c r="R2892" s="21" t="str">
        <f t="shared" si="366"/>
        <v/>
      </c>
      <c r="S2892" s="7" t="str">
        <f>IF(ROW()-5&lt;=Kontroll!$B$8,1,"")</f>
        <v/>
      </c>
    </row>
    <row r="2893" spans="1:19" x14ac:dyDescent="0.2">
      <c r="A2893" s="7" t="str">
        <f t="shared" si="360"/>
        <v/>
      </c>
      <c r="B2893" s="7" t="str">
        <f>IF($S2893="","",INT(($A2893-1)/Kontroll!$B$6)+1)</f>
        <v/>
      </c>
      <c r="C2893" s="7" t="str">
        <f>IF($S2893="","",MOD($A2893-1,Kontroll!$B$6)+1)</f>
        <v/>
      </c>
      <c r="D2893" s="15" t="str">
        <f>IF($S2893="","",INDEX(Transjer!$A$6:$A$125,$B2893))</f>
        <v/>
      </c>
      <c r="E2893" s="15" t="str">
        <f>IF($S2893="","",INDEX(Transjer!$B$6:$B$125,$B2893))</f>
        <v/>
      </c>
      <c r="F2893" s="16" t="str">
        <f>IF($S2893="","",INDEX(Transjer!$C$6:$C$125,$B2893))</f>
        <v/>
      </c>
      <c r="G2893" s="17" t="str">
        <f>IF($S2893="","",INDEX(Skjermingsrenter!$A$6:$A$35,$C2893))</f>
        <v/>
      </c>
      <c r="H2893" s="18" t="str">
        <f>IF($S2893="","",INDEX(Transjer!$D$6:$D$125,$B2893))</f>
        <v/>
      </c>
      <c r="I2893" s="18" t="str">
        <f>IF($S2893="","",INDEX(Transjer!$E$6:$E$125,$B2893))</f>
        <v/>
      </c>
      <c r="J2893" s="19" t="str">
        <f>IF($S2893="","",INDEX(Skjermingsrenter!$B$6:$B$35,$C2893))</f>
        <v/>
      </c>
      <c r="K2893" s="20" t="str">
        <f t="shared" si="361"/>
        <v/>
      </c>
      <c r="L2893" s="21" t="str">
        <f>IF($S2893="","",IF($G2893&lt;YEAR($F2893),0,$H2893*SUMIFS(Utbytter!$D$6:$D$1005,Utbytter!$A$6:$A$1005,$E2893,Utbytter!$B$6:$B$1005,"&gt;="&amp;$K2893,Utbytter!$B$6:$B$1005,"&lt;="&amp;DATE($G2893,12,31))))</f>
        <v/>
      </c>
      <c r="M2893" s="21" t="str">
        <f t="shared" si="367"/>
        <v/>
      </c>
      <c r="N2893" s="21" t="str">
        <f t="shared" si="362"/>
        <v/>
      </c>
      <c r="O2893" s="21" t="str">
        <f t="shared" si="363"/>
        <v/>
      </c>
      <c r="P2893" s="21" t="str">
        <f t="shared" si="364"/>
        <v/>
      </c>
      <c r="Q2893" s="21" t="str">
        <f t="shared" si="365"/>
        <v/>
      </c>
      <c r="R2893" s="21" t="str">
        <f t="shared" si="366"/>
        <v/>
      </c>
      <c r="S2893" s="7" t="str">
        <f>IF(ROW()-5&lt;=Kontroll!$B$8,1,"")</f>
        <v/>
      </c>
    </row>
    <row r="2894" spans="1:19" x14ac:dyDescent="0.2">
      <c r="A2894" s="7" t="str">
        <f t="shared" si="360"/>
        <v/>
      </c>
      <c r="B2894" s="7" t="str">
        <f>IF($S2894="","",INT(($A2894-1)/Kontroll!$B$6)+1)</f>
        <v/>
      </c>
      <c r="C2894" s="7" t="str">
        <f>IF($S2894="","",MOD($A2894-1,Kontroll!$B$6)+1)</f>
        <v/>
      </c>
      <c r="D2894" s="15" t="str">
        <f>IF($S2894="","",INDEX(Transjer!$A$6:$A$125,$B2894))</f>
        <v/>
      </c>
      <c r="E2894" s="15" t="str">
        <f>IF($S2894="","",INDEX(Transjer!$B$6:$B$125,$B2894))</f>
        <v/>
      </c>
      <c r="F2894" s="16" t="str">
        <f>IF($S2894="","",INDEX(Transjer!$C$6:$C$125,$B2894))</f>
        <v/>
      </c>
      <c r="G2894" s="17" t="str">
        <f>IF($S2894="","",INDEX(Skjermingsrenter!$A$6:$A$35,$C2894))</f>
        <v/>
      </c>
      <c r="H2894" s="18" t="str">
        <f>IF($S2894="","",INDEX(Transjer!$D$6:$D$125,$B2894))</f>
        <v/>
      </c>
      <c r="I2894" s="18" t="str">
        <f>IF($S2894="","",INDEX(Transjer!$E$6:$E$125,$B2894))</f>
        <v/>
      </c>
      <c r="J2894" s="19" t="str">
        <f>IF($S2894="","",INDEX(Skjermingsrenter!$B$6:$B$35,$C2894))</f>
        <v/>
      </c>
      <c r="K2894" s="20" t="str">
        <f t="shared" si="361"/>
        <v/>
      </c>
      <c r="L2894" s="21" t="str">
        <f>IF($S2894="","",IF($G2894&lt;YEAR($F2894),0,$H2894*SUMIFS(Utbytter!$D$6:$D$1005,Utbytter!$A$6:$A$1005,$E2894,Utbytter!$B$6:$B$1005,"&gt;="&amp;$K2894,Utbytter!$B$6:$B$1005,"&lt;="&amp;DATE($G2894,12,31))))</f>
        <v/>
      </c>
      <c r="M2894" s="21" t="str">
        <f t="shared" si="367"/>
        <v/>
      </c>
      <c r="N2894" s="21" t="str">
        <f t="shared" si="362"/>
        <v/>
      </c>
      <c r="O2894" s="21" t="str">
        <f t="shared" si="363"/>
        <v/>
      </c>
      <c r="P2894" s="21" t="str">
        <f t="shared" si="364"/>
        <v/>
      </c>
      <c r="Q2894" s="21" t="str">
        <f t="shared" si="365"/>
        <v/>
      </c>
      <c r="R2894" s="21" t="str">
        <f t="shared" si="366"/>
        <v/>
      </c>
      <c r="S2894" s="7" t="str">
        <f>IF(ROW()-5&lt;=Kontroll!$B$8,1,"")</f>
        <v/>
      </c>
    </row>
    <row r="2895" spans="1:19" x14ac:dyDescent="0.2">
      <c r="A2895" s="7" t="str">
        <f t="shared" si="360"/>
        <v/>
      </c>
      <c r="B2895" s="7" t="str">
        <f>IF($S2895="","",INT(($A2895-1)/Kontroll!$B$6)+1)</f>
        <v/>
      </c>
      <c r="C2895" s="7" t="str">
        <f>IF($S2895="","",MOD($A2895-1,Kontroll!$B$6)+1)</f>
        <v/>
      </c>
      <c r="D2895" s="15" t="str">
        <f>IF($S2895="","",INDEX(Transjer!$A$6:$A$125,$B2895))</f>
        <v/>
      </c>
      <c r="E2895" s="15" t="str">
        <f>IF($S2895="","",INDEX(Transjer!$B$6:$B$125,$B2895))</f>
        <v/>
      </c>
      <c r="F2895" s="16" t="str">
        <f>IF($S2895="","",INDEX(Transjer!$C$6:$C$125,$B2895))</f>
        <v/>
      </c>
      <c r="G2895" s="17" t="str">
        <f>IF($S2895="","",INDEX(Skjermingsrenter!$A$6:$A$35,$C2895))</f>
        <v/>
      </c>
      <c r="H2895" s="18" t="str">
        <f>IF($S2895="","",INDEX(Transjer!$D$6:$D$125,$B2895))</f>
        <v/>
      </c>
      <c r="I2895" s="18" t="str">
        <f>IF($S2895="","",INDEX(Transjer!$E$6:$E$125,$B2895))</f>
        <v/>
      </c>
      <c r="J2895" s="19" t="str">
        <f>IF($S2895="","",INDEX(Skjermingsrenter!$B$6:$B$35,$C2895))</f>
        <v/>
      </c>
      <c r="K2895" s="20" t="str">
        <f t="shared" si="361"/>
        <v/>
      </c>
      <c r="L2895" s="21" t="str">
        <f>IF($S2895="","",IF($G2895&lt;YEAR($F2895),0,$H2895*SUMIFS(Utbytter!$D$6:$D$1005,Utbytter!$A$6:$A$1005,$E2895,Utbytter!$B$6:$B$1005,"&gt;="&amp;$K2895,Utbytter!$B$6:$B$1005,"&lt;="&amp;DATE($G2895,12,31))))</f>
        <v/>
      </c>
      <c r="M2895" s="21" t="str">
        <f t="shared" si="367"/>
        <v/>
      </c>
      <c r="N2895" s="21" t="str">
        <f t="shared" si="362"/>
        <v/>
      </c>
      <c r="O2895" s="21" t="str">
        <f t="shared" si="363"/>
        <v/>
      </c>
      <c r="P2895" s="21" t="str">
        <f t="shared" si="364"/>
        <v/>
      </c>
      <c r="Q2895" s="21" t="str">
        <f t="shared" si="365"/>
        <v/>
      </c>
      <c r="R2895" s="21" t="str">
        <f t="shared" si="366"/>
        <v/>
      </c>
      <c r="S2895" s="7" t="str">
        <f>IF(ROW()-5&lt;=Kontroll!$B$8,1,"")</f>
        <v/>
      </c>
    </row>
    <row r="2896" spans="1:19" x14ac:dyDescent="0.2">
      <c r="A2896" s="7" t="str">
        <f t="shared" si="360"/>
        <v/>
      </c>
      <c r="B2896" s="7" t="str">
        <f>IF($S2896="","",INT(($A2896-1)/Kontroll!$B$6)+1)</f>
        <v/>
      </c>
      <c r="C2896" s="7" t="str">
        <f>IF($S2896="","",MOD($A2896-1,Kontroll!$B$6)+1)</f>
        <v/>
      </c>
      <c r="D2896" s="15" t="str">
        <f>IF($S2896="","",INDEX(Transjer!$A$6:$A$125,$B2896))</f>
        <v/>
      </c>
      <c r="E2896" s="15" t="str">
        <f>IF($S2896="","",INDEX(Transjer!$B$6:$B$125,$B2896))</f>
        <v/>
      </c>
      <c r="F2896" s="16" t="str">
        <f>IF($S2896="","",INDEX(Transjer!$C$6:$C$125,$B2896))</f>
        <v/>
      </c>
      <c r="G2896" s="17" t="str">
        <f>IF($S2896="","",INDEX(Skjermingsrenter!$A$6:$A$35,$C2896))</f>
        <v/>
      </c>
      <c r="H2896" s="18" t="str">
        <f>IF($S2896="","",INDEX(Transjer!$D$6:$D$125,$B2896))</f>
        <v/>
      </c>
      <c r="I2896" s="18" t="str">
        <f>IF($S2896="","",INDEX(Transjer!$E$6:$E$125,$B2896))</f>
        <v/>
      </c>
      <c r="J2896" s="19" t="str">
        <f>IF($S2896="","",INDEX(Skjermingsrenter!$B$6:$B$35,$C2896))</f>
        <v/>
      </c>
      <c r="K2896" s="20" t="str">
        <f t="shared" si="361"/>
        <v/>
      </c>
      <c r="L2896" s="21" t="str">
        <f>IF($S2896="","",IF($G2896&lt;YEAR($F2896),0,$H2896*SUMIFS(Utbytter!$D$6:$D$1005,Utbytter!$A$6:$A$1005,$E2896,Utbytter!$B$6:$B$1005,"&gt;="&amp;$K2896,Utbytter!$B$6:$B$1005,"&lt;="&amp;DATE($G2896,12,31))))</f>
        <v/>
      </c>
      <c r="M2896" s="21" t="str">
        <f t="shared" si="367"/>
        <v/>
      </c>
      <c r="N2896" s="21" t="str">
        <f t="shared" si="362"/>
        <v/>
      </c>
      <c r="O2896" s="21" t="str">
        <f t="shared" si="363"/>
        <v/>
      </c>
      <c r="P2896" s="21" t="str">
        <f t="shared" si="364"/>
        <v/>
      </c>
      <c r="Q2896" s="21" t="str">
        <f t="shared" si="365"/>
        <v/>
      </c>
      <c r="R2896" s="21" t="str">
        <f t="shared" si="366"/>
        <v/>
      </c>
      <c r="S2896" s="7" t="str">
        <f>IF(ROW()-5&lt;=Kontroll!$B$8,1,"")</f>
        <v/>
      </c>
    </row>
    <row r="2897" spans="1:19" x14ac:dyDescent="0.2">
      <c r="A2897" s="7" t="str">
        <f t="shared" si="360"/>
        <v/>
      </c>
      <c r="B2897" s="7" t="str">
        <f>IF($S2897="","",INT(($A2897-1)/Kontroll!$B$6)+1)</f>
        <v/>
      </c>
      <c r="C2897" s="7" t="str">
        <f>IF($S2897="","",MOD($A2897-1,Kontroll!$B$6)+1)</f>
        <v/>
      </c>
      <c r="D2897" s="15" t="str">
        <f>IF($S2897="","",INDEX(Transjer!$A$6:$A$125,$B2897))</f>
        <v/>
      </c>
      <c r="E2897" s="15" t="str">
        <f>IF($S2897="","",INDEX(Transjer!$B$6:$B$125,$B2897))</f>
        <v/>
      </c>
      <c r="F2897" s="16" t="str">
        <f>IF($S2897="","",INDEX(Transjer!$C$6:$C$125,$B2897))</f>
        <v/>
      </c>
      <c r="G2897" s="17" t="str">
        <f>IF($S2897="","",INDEX(Skjermingsrenter!$A$6:$A$35,$C2897))</f>
        <v/>
      </c>
      <c r="H2897" s="18" t="str">
        <f>IF($S2897="","",INDEX(Transjer!$D$6:$D$125,$B2897))</f>
        <v/>
      </c>
      <c r="I2897" s="18" t="str">
        <f>IF($S2897="","",INDEX(Transjer!$E$6:$E$125,$B2897))</f>
        <v/>
      </c>
      <c r="J2897" s="19" t="str">
        <f>IF($S2897="","",INDEX(Skjermingsrenter!$B$6:$B$35,$C2897))</f>
        <v/>
      </c>
      <c r="K2897" s="20" t="str">
        <f t="shared" si="361"/>
        <v/>
      </c>
      <c r="L2897" s="21" t="str">
        <f>IF($S2897="","",IF($G2897&lt;YEAR($F2897),0,$H2897*SUMIFS(Utbytter!$D$6:$D$1005,Utbytter!$A$6:$A$1005,$E2897,Utbytter!$B$6:$B$1005,"&gt;="&amp;$K2897,Utbytter!$B$6:$B$1005,"&lt;="&amp;DATE($G2897,12,31))))</f>
        <v/>
      </c>
      <c r="M2897" s="21" t="str">
        <f t="shared" si="367"/>
        <v/>
      </c>
      <c r="N2897" s="21" t="str">
        <f t="shared" si="362"/>
        <v/>
      </c>
      <c r="O2897" s="21" t="str">
        <f t="shared" si="363"/>
        <v/>
      </c>
      <c r="P2897" s="21" t="str">
        <f t="shared" si="364"/>
        <v/>
      </c>
      <c r="Q2897" s="21" t="str">
        <f t="shared" si="365"/>
        <v/>
      </c>
      <c r="R2897" s="21" t="str">
        <f t="shared" si="366"/>
        <v/>
      </c>
      <c r="S2897" s="7" t="str">
        <f>IF(ROW()-5&lt;=Kontroll!$B$8,1,"")</f>
        <v/>
      </c>
    </row>
    <row r="2898" spans="1:19" x14ac:dyDescent="0.2">
      <c r="A2898" s="7" t="str">
        <f t="shared" si="360"/>
        <v/>
      </c>
      <c r="B2898" s="7" t="str">
        <f>IF($S2898="","",INT(($A2898-1)/Kontroll!$B$6)+1)</f>
        <v/>
      </c>
      <c r="C2898" s="7" t="str">
        <f>IF($S2898="","",MOD($A2898-1,Kontroll!$B$6)+1)</f>
        <v/>
      </c>
      <c r="D2898" s="15" t="str">
        <f>IF($S2898="","",INDEX(Transjer!$A$6:$A$125,$B2898))</f>
        <v/>
      </c>
      <c r="E2898" s="15" t="str">
        <f>IF($S2898="","",INDEX(Transjer!$B$6:$B$125,$B2898))</f>
        <v/>
      </c>
      <c r="F2898" s="16" t="str">
        <f>IF($S2898="","",INDEX(Transjer!$C$6:$C$125,$B2898))</f>
        <v/>
      </c>
      <c r="G2898" s="17" t="str">
        <f>IF($S2898="","",INDEX(Skjermingsrenter!$A$6:$A$35,$C2898))</f>
        <v/>
      </c>
      <c r="H2898" s="18" t="str">
        <f>IF($S2898="","",INDEX(Transjer!$D$6:$D$125,$B2898))</f>
        <v/>
      </c>
      <c r="I2898" s="18" t="str">
        <f>IF($S2898="","",INDEX(Transjer!$E$6:$E$125,$B2898))</f>
        <v/>
      </c>
      <c r="J2898" s="19" t="str">
        <f>IF($S2898="","",INDEX(Skjermingsrenter!$B$6:$B$35,$C2898))</f>
        <v/>
      </c>
      <c r="K2898" s="20" t="str">
        <f t="shared" si="361"/>
        <v/>
      </c>
      <c r="L2898" s="21" t="str">
        <f>IF($S2898="","",IF($G2898&lt;YEAR($F2898),0,$H2898*SUMIFS(Utbytter!$D$6:$D$1005,Utbytter!$A$6:$A$1005,$E2898,Utbytter!$B$6:$B$1005,"&gt;="&amp;$K2898,Utbytter!$B$6:$B$1005,"&lt;="&amp;DATE($G2898,12,31))))</f>
        <v/>
      </c>
      <c r="M2898" s="21" t="str">
        <f t="shared" si="367"/>
        <v/>
      </c>
      <c r="N2898" s="21" t="str">
        <f t="shared" si="362"/>
        <v/>
      </c>
      <c r="O2898" s="21" t="str">
        <f t="shared" si="363"/>
        <v/>
      </c>
      <c r="P2898" s="21" t="str">
        <f t="shared" si="364"/>
        <v/>
      </c>
      <c r="Q2898" s="21" t="str">
        <f t="shared" si="365"/>
        <v/>
      </c>
      <c r="R2898" s="21" t="str">
        <f t="shared" si="366"/>
        <v/>
      </c>
      <c r="S2898" s="7" t="str">
        <f>IF(ROW()-5&lt;=Kontroll!$B$8,1,"")</f>
        <v/>
      </c>
    </row>
    <row r="2899" spans="1:19" x14ac:dyDescent="0.2">
      <c r="A2899" s="7" t="str">
        <f t="shared" si="360"/>
        <v/>
      </c>
      <c r="B2899" s="7" t="str">
        <f>IF($S2899="","",INT(($A2899-1)/Kontroll!$B$6)+1)</f>
        <v/>
      </c>
      <c r="C2899" s="7" t="str">
        <f>IF($S2899="","",MOD($A2899-1,Kontroll!$B$6)+1)</f>
        <v/>
      </c>
      <c r="D2899" s="15" t="str">
        <f>IF($S2899="","",INDEX(Transjer!$A$6:$A$125,$B2899))</f>
        <v/>
      </c>
      <c r="E2899" s="15" t="str">
        <f>IF($S2899="","",INDEX(Transjer!$B$6:$B$125,$B2899))</f>
        <v/>
      </c>
      <c r="F2899" s="16" t="str">
        <f>IF($S2899="","",INDEX(Transjer!$C$6:$C$125,$B2899))</f>
        <v/>
      </c>
      <c r="G2899" s="17" t="str">
        <f>IF($S2899="","",INDEX(Skjermingsrenter!$A$6:$A$35,$C2899))</f>
        <v/>
      </c>
      <c r="H2899" s="18" t="str">
        <f>IF($S2899="","",INDEX(Transjer!$D$6:$D$125,$B2899))</f>
        <v/>
      </c>
      <c r="I2899" s="18" t="str">
        <f>IF($S2899="","",INDEX(Transjer!$E$6:$E$125,$B2899))</f>
        <v/>
      </c>
      <c r="J2899" s="19" t="str">
        <f>IF($S2899="","",INDEX(Skjermingsrenter!$B$6:$B$35,$C2899))</f>
        <v/>
      </c>
      <c r="K2899" s="20" t="str">
        <f t="shared" si="361"/>
        <v/>
      </c>
      <c r="L2899" s="21" t="str">
        <f>IF($S2899="","",IF($G2899&lt;YEAR($F2899),0,$H2899*SUMIFS(Utbytter!$D$6:$D$1005,Utbytter!$A$6:$A$1005,$E2899,Utbytter!$B$6:$B$1005,"&gt;="&amp;$K2899,Utbytter!$B$6:$B$1005,"&lt;="&amp;DATE($G2899,12,31))))</f>
        <v/>
      </c>
      <c r="M2899" s="21" t="str">
        <f t="shared" si="367"/>
        <v/>
      </c>
      <c r="N2899" s="21" t="str">
        <f t="shared" si="362"/>
        <v/>
      </c>
      <c r="O2899" s="21" t="str">
        <f t="shared" si="363"/>
        <v/>
      </c>
      <c r="P2899" s="21" t="str">
        <f t="shared" si="364"/>
        <v/>
      </c>
      <c r="Q2899" s="21" t="str">
        <f t="shared" si="365"/>
        <v/>
      </c>
      <c r="R2899" s="21" t="str">
        <f t="shared" si="366"/>
        <v/>
      </c>
      <c r="S2899" s="7" t="str">
        <f>IF(ROW()-5&lt;=Kontroll!$B$8,1,"")</f>
        <v/>
      </c>
    </row>
    <row r="2900" spans="1:19" x14ac:dyDescent="0.2">
      <c r="A2900" s="7" t="str">
        <f t="shared" si="360"/>
        <v/>
      </c>
      <c r="B2900" s="7" t="str">
        <f>IF($S2900="","",INT(($A2900-1)/Kontroll!$B$6)+1)</f>
        <v/>
      </c>
      <c r="C2900" s="7" t="str">
        <f>IF($S2900="","",MOD($A2900-1,Kontroll!$B$6)+1)</f>
        <v/>
      </c>
      <c r="D2900" s="15" t="str">
        <f>IF($S2900="","",INDEX(Transjer!$A$6:$A$125,$B2900))</f>
        <v/>
      </c>
      <c r="E2900" s="15" t="str">
        <f>IF($S2900="","",INDEX(Transjer!$B$6:$B$125,$B2900))</f>
        <v/>
      </c>
      <c r="F2900" s="16" t="str">
        <f>IF($S2900="","",INDEX(Transjer!$C$6:$C$125,$B2900))</f>
        <v/>
      </c>
      <c r="G2900" s="17" t="str">
        <f>IF($S2900="","",INDEX(Skjermingsrenter!$A$6:$A$35,$C2900))</f>
        <v/>
      </c>
      <c r="H2900" s="18" t="str">
        <f>IF($S2900="","",INDEX(Transjer!$D$6:$D$125,$B2900))</f>
        <v/>
      </c>
      <c r="I2900" s="18" t="str">
        <f>IF($S2900="","",INDEX(Transjer!$E$6:$E$125,$B2900))</f>
        <v/>
      </c>
      <c r="J2900" s="19" t="str">
        <f>IF($S2900="","",INDEX(Skjermingsrenter!$B$6:$B$35,$C2900))</f>
        <v/>
      </c>
      <c r="K2900" s="20" t="str">
        <f t="shared" si="361"/>
        <v/>
      </c>
      <c r="L2900" s="21" t="str">
        <f>IF($S2900="","",IF($G2900&lt;YEAR($F2900),0,$H2900*SUMIFS(Utbytter!$D$6:$D$1005,Utbytter!$A$6:$A$1005,$E2900,Utbytter!$B$6:$B$1005,"&gt;="&amp;$K2900,Utbytter!$B$6:$B$1005,"&lt;="&amp;DATE($G2900,12,31))))</f>
        <v/>
      </c>
      <c r="M2900" s="21" t="str">
        <f t="shared" si="367"/>
        <v/>
      </c>
      <c r="N2900" s="21" t="str">
        <f t="shared" si="362"/>
        <v/>
      </c>
      <c r="O2900" s="21" t="str">
        <f t="shared" si="363"/>
        <v/>
      </c>
      <c r="P2900" s="21" t="str">
        <f t="shared" si="364"/>
        <v/>
      </c>
      <c r="Q2900" s="21" t="str">
        <f t="shared" si="365"/>
        <v/>
      </c>
      <c r="R2900" s="21" t="str">
        <f t="shared" si="366"/>
        <v/>
      </c>
      <c r="S2900" s="7" t="str">
        <f>IF(ROW()-5&lt;=Kontroll!$B$8,1,"")</f>
        <v/>
      </c>
    </row>
    <row r="2901" spans="1:19" x14ac:dyDescent="0.2">
      <c r="A2901" s="7" t="str">
        <f t="shared" si="360"/>
        <v/>
      </c>
      <c r="B2901" s="7" t="str">
        <f>IF($S2901="","",INT(($A2901-1)/Kontroll!$B$6)+1)</f>
        <v/>
      </c>
      <c r="C2901" s="7" t="str">
        <f>IF($S2901="","",MOD($A2901-1,Kontroll!$B$6)+1)</f>
        <v/>
      </c>
      <c r="D2901" s="15" t="str">
        <f>IF($S2901="","",INDEX(Transjer!$A$6:$A$125,$B2901))</f>
        <v/>
      </c>
      <c r="E2901" s="15" t="str">
        <f>IF($S2901="","",INDEX(Transjer!$B$6:$B$125,$B2901))</f>
        <v/>
      </c>
      <c r="F2901" s="16" t="str">
        <f>IF($S2901="","",INDEX(Transjer!$C$6:$C$125,$B2901))</f>
        <v/>
      </c>
      <c r="G2901" s="17" t="str">
        <f>IF($S2901="","",INDEX(Skjermingsrenter!$A$6:$A$35,$C2901))</f>
        <v/>
      </c>
      <c r="H2901" s="18" t="str">
        <f>IF($S2901="","",INDEX(Transjer!$D$6:$D$125,$B2901))</f>
        <v/>
      </c>
      <c r="I2901" s="18" t="str">
        <f>IF($S2901="","",INDEX(Transjer!$E$6:$E$125,$B2901))</f>
        <v/>
      </c>
      <c r="J2901" s="19" t="str">
        <f>IF($S2901="","",INDEX(Skjermingsrenter!$B$6:$B$35,$C2901))</f>
        <v/>
      </c>
      <c r="K2901" s="20" t="str">
        <f t="shared" si="361"/>
        <v/>
      </c>
      <c r="L2901" s="21" t="str">
        <f>IF($S2901="","",IF($G2901&lt;YEAR($F2901),0,$H2901*SUMIFS(Utbytter!$D$6:$D$1005,Utbytter!$A$6:$A$1005,$E2901,Utbytter!$B$6:$B$1005,"&gt;="&amp;$K2901,Utbytter!$B$6:$B$1005,"&lt;="&amp;DATE($G2901,12,31))))</f>
        <v/>
      </c>
      <c r="M2901" s="21" t="str">
        <f t="shared" si="367"/>
        <v/>
      </c>
      <c r="N2901" s="21" t="str">
        <f t="shared" si="362"/>
        <v/>
      </c>
      <c r="O2901" s="21" t="str">
        <f t="shared" si="363"/>
        <v/>
      </c>
      <c r="P2901" s="21" t="str">
        <f t="shared" si="364"/>
        <v/>
      </c>
      <c r="Q2901" s="21" t="str">
        <f t="shared" si="365"/>
        <v/>
      </c>
      <c r="R2901" s="21" t="str">
        <f t="shared" si="366"/>
        <v/>
      </c>
      <c r="S2901" s="7" t="str">
        <f>IF(ROW()-5&lt;=Kontroll!$B$8,1,"")</f>
        <v/>
      </c>
    </row>
    <row r="2902" spans="1:19" x14ac:dyDescent="0.2">
      <c r="A2902" s="7" t="str">
        <f t="shared" si="360"/>
        <v/>
      </c>
      <c r="B2902" s="7" t="str">
        <f>IF($S2902="","",INT(($A2902-1)/Kontroll!$B$6)+1)</f>
        <v/>
      </c>
      <c r="C2902" s="7" t="str">
        <f>IF($S2902="","",MOD($A2902-1,Kontroll!$B$6)+1)</f>
        <v/>
      </c>
      <c r="D2902" s="15" t="str">
        <f>IF($S2902="","",INDEX(Transjer!$A$6:$A$125,$B2902))</f>
        <v/>
      </c>
      <c r="E2902" s="15" t="str">
        <f>IF($S2902="","",INDEX(Transjer!$B$6:$B$125,$B2902))</f>
        <v/>
      </c>
      <c r="F2902" s="16" t="str">
        <f>IF($S2902="","",INDEX(Transjer!$C$6:$C$125,$B2902))</f>
        <v/>
      </c>
      <c r="G2902" s="17" t="str">
        <f>IF($S2902="","",INDEX(Skjermingsrenter!$A$6:$A$35,$C2902))</f>
        <v/>
      </c>
      <c r="H2902" s="18" t="str">
        <f>IF($S2902="","",INDEX(Transjer!$D$6:$D$125,$B2902))</f>
        <v/>
      </c>
      <c r="I2902" s="18" t="str">
        <f>IF($S2902="","",INDEX(Transjer!$E$6:$E$125,$B2902))</f>
        <v/>
      </c>
      <c r="J2902" s="19" t="str">
        <f>IF($S2902="","",INDEX(Skjermingsrenter!$B$6:$B$35,$C2902))</f>
        <v/>
      </c>
      <c r="K2902" s="20" t="str">
        <f t="shared" si="361"/>
        <v/>
      </c>
      <c r="L2902" s="21" t="str">
        <f>IF($S2902="","",IF($G2902&lt;YEAR($F2902),0,$H2902*SUMIFS(Utbytter!$D$6:$D$1005,Utbytter!$A$6:$A$1005,$E2902,Utbytter!$B$6:$B$1005,"&gt;="&amp;$K2902,Utbytter!$B$6:$B$1005,"&lt;="&amp;DATE($G2902,12,31))))</f>
        <v/>
      </c>
      <c r="M2902" s="21" t="str">
        <f t="shared" si="367"/>
        <v/>
      </c>
      <c r="N2902" s="21" t="str">
        <f t="shared" si="362"/>
        <v/>
      </c>
      <c r="O2902" s="21" t="str">
        <f t="shared" si="363"/>
        <v/>
      </c>
      <c r="P2902" s="21" t="str">
        <f t="shared" si="364"/>
        <v/>
      </c>
      <c r="Q2902" s="21" t="str">
        <f t="shared" si="365"/>
        <v/>
      </c>
      <c r="R2902" s="21" t="str">
        <f t="shared" si="366"/>
        <v/>
      </c>
      <c r="S2902" s="7" t="str">
        <f>IF(ROW()-5&lt;=Kontroll!$B$8,1,"")</f>
        <v/>
      </c>
    </row>
    <row r="2903" spans="1:19" x14ac:dyDescent="0.2">
      <c r="A2903" s="7" t="str">
        <f t="shared" si="360"/>
        <v/>
      </c>
      <c r="B2903" s="7" t="str">
        <f>IF($S2903="","",INT(($A2903-1)/Kontroll!$B$6)+1)</f>
        <v/>
      </c>
      <c r="C2903" s="7" t="str">
        <f>IF($S2903="","",MOD($A2903-1,Kontroll!$B$6)+1)</f>
        <v/>
      </c>
      <c r="D2903" s="15" t="str">
        <f>IF($S2903="","",INDEX(Transjer!$A$6:$A$125,$B2903))</f>
        <v/>
      </c>
      <c r="E2903" s="15" t="str">
        <f>IF($S2903="","",INDEX(Transjer!$B$6:$B$125,$B2903))</f>
        <v/>
      </c>
      <c r="F2903" s="16" t="str">
        <f>IF($S2903="","",INDEX(Transjer!$C$6:$C$125,$B2903))</f>
        <v/>
      </c>
      <c r="G2903" s="17" t="str">
        <f>IF($S2903="","",INDEX(Skjermingsrenter!$A$6:$A$35,$C2903))</f>
        <v/>
      </c>
      <c r="H2903" s="18" t="str">
        <f>IF($S2903="","",INDEX(Transjer!$D$6:$D$125,$B2903))</f>
        <v/>
      </c>
      <c r="I2903" s="18" t="str">
        <f>IF($S2903="","",INDEX(Transjer!$E$6:$E$125,$B2903))</f>
        <v/>
      </c>
      <c r="J2903" s="19" t="str">
        <f>IF($S2903="","",INDEX(Skjermingsrenter!$B$6:$B$35,$C2903))</f>
        <v/>
      </c>
      <c r="K2903" s="20" t="str">
        <f t="shared" si="361"/>
        <v/>
      </c>
      <c r="L2903" s="21" t="str">
        <f>IF($S2903="","",IF($G2903&lt;YEAR($F2903),0,$H2903*SUMIFS(Utbytter!$D$6:$D$1005,Utbytter!$A$6:$A$1005,$E2903,Utbytter!$B$6:$B$1005,"&gt;="&amp;$K2903,Utbytter!$B$6:$B$1005,"&lt;="&amp;DATE($G2903,12,31))))</f>
        <v/>
      </c>
      <c r="M2903" s="21" t="str">
        <f t="shared" si="367"/>
        <v/>
      </c>
      <c r="N2903" s="21" t="str">
        <f t="shared" si="362"/>
        <v/>
      </c>
      <c r="O2903" s="21" t="str">
        <f t="shared" si="363"/>
        <v/>
      </c>
      <c r="P2903" s="21" t="str">
        <f t="shared" si="364"/>
        <v/>
      </c>
      <c r="Q2903" s="21" t="str">
        <f t="shared" si="365"/>
        <v/>
      </c>
      <c r="R2903" s="21" t="str">
        <f t="shared" si="366"/>
        <v/>
      </c>
      <c r="S2903" s="7" t="str">
        <f>IF(ROW()-5&lt;=Kontroll!$B$8,1,"")</f>
        <v/>
      </c>
    </row>
    <row r="2904" spans="1:19" x14ac:dyDescent="0.2">
      <c r="A2904" s="7" t="str">
        <f t="shared" si="360"/>
        <v/>
      </c>
      <c r="B2904" s="7" t="str">
        <f>IF($S2904="","",INT(($A2904-1)/Kontroll!$B$6)+1)</f>
        <v/>
      </c>
      <c r="C2904" s="7" t="str">
        <f>IF($S2904="","",MOD($A2904-1,Kontroll!$B$6)+1)</f>
        <v/>
      </c>
      <c r="D2904" s="15" t="str">
        <f>IF($S2904="","",INDEX(Transjer!$A$6:$A$125,$B2904))</f>
        <v/>
      </c>
      <c r="E2904" s="15" t="str">
        <f>IF($S2904="","",INDEX(Transjer!$B$6:$B$125,$B2904))</f>
        <v/>
      </c>
      <c r="F2904" s="16" t="str">
        <f>IF($S2904="","",INDEX(Transjer!$C$6:$C$125,$B2904))</f>
        <v/>
      </c>
      <c r="G2904" s="17" t="str">
        <f>IF($S2904="","",INDEX(Skjermingsrenter!$A$6:$A$35,$C2904))</f>
        <v/>
      </c>
      <c r="H2904" s="18" t="str">
        <f>IF($S2904="","",INDEX(Transjer!$D$6:$D$125,$B2904))</f>
        <v/>
      </c>
      <c r="I2904" s="18" t="str">
        <f>IF($S2904="","",INDEX(Transjer!$E$6:$E$125,$B2904))</f>
        <v/>
      </c>
      <c r="J2904" s="19" t="str">
        <f>IF($S2904="","",INDEX(Skjermingsrenter!$B$6:$B$35,$C2904))</f>
        <v/>
      </c>
      <c r="K2904" s="20" t="str">
        <f t="shared" si="361"/>
        <v/>
      </c>
      <c r="L2904" s="21" t="str">
        <f>IF($S2904="","",IF($G2904&lt;YEAR($F2904),0,$H2904*SUMIFS(Utbytter!$D$6:$D$1005,Utbytter!$A$6:$A$1005,$E2904,Utbytter!$B$6:$B$1005,"&gt;="&amp;$K2904,Utbytter!$B$6:$B$1005,"&lt;="&amp;DATE($G2904,12,31))))</f>
        <v/>
      </c>
      <c r="M2904" s="21" t="str">
        <f t="shared" si="367"/>
        <v/>
      </c>
      <c r="N2904" s="21" t="str">
        <f t="shared" si="362"/>
        <v/>
      </c>
      <c r="O2904" s="21" t="str">
        <f t="shared" si="363"/>
        <v/>
      </c>
      <c r="P2904" s="21" t="str">
        <f t="shared" si="364"/>
        <v/>
      </c>
      <c r="Q2904" s="21" t="str">
        <f t="shared" si="365"/>
        <v/>
      </c>
      <c r="R2904" s="21" t="str">
        <f t="shared" si="366"/>
        <v/>
      </c>
      <c r="S2904" s="7" t="str">
        <f>IF(ROW()-5&lt;=Kontroll!$B$8,1,"")</f>
        <v/>
      </c>
    </row>
    <row r="2905" spans="1:19" x14ac:dyDescent="0.2">
      <c r="A2905" s="7" t="str">
        <f t="shared" si="360"/>
        <v/>
      </c>
      <c r="B2905" s="7" t="str">
        <f>IF($S2905="","",INT(($A2905-1)/Kontroll!$B$6)+1)</f>
        <v/>
      </c>
      <c r="C2905" s="7" t="str">
        <f>IF($S2905="","",MOD($A2905-1,Kontroll!$B$6)+1)</f>
        <v/>
      </c>
      <c r="D2905" s="15" t="str">
        <f>IF($S2905="","",INDEX(Transjer!$A$6:$A$125,$B2905))</f>
        <v/>
      </c>
      <c r="E2905" s="15" t="str">
        <f>IF($S2905="","",INDEX(Transjer!$B$6:$B$125,$B2905))</f>
        <v/>
      </c>
      <c r="F2905" s="16" t="str">
        <f>IF($S2905="","",INDEX(Transjer!$C$6:$C$125,$B2905))</f>
        <v/>
      </c>
      <c r="G2905" s="17" t="str">
        <f>IF($S2905="","",INDEX(Skjermingsrenter!$A$6:$A$35,$C2905))</f>
        <v/>
      </c>
      <c r="H2905" s="18" t="str">
        <f>IF($S2905="","",INDEX(Transjer!$D$6:$D$125,$B2905))</f>
        <v/>
      </c>
      <c r="I2905" s="18" t="str">
        <f>IF($S2905="","",INDEX(Transjer!$E$6:$E$125,$B2905))</f>
        <v/>
      </c>
      <c r="J2905" s="19" t="str">
        <f>IF($S2905="","",INDEX(Skjermingsrenter!$B$6:$B$35,$C2905))</f>
        <v/>
      </c>
      <c r="K2905" s="20" t="str">
        <f t="shared" si="361"/>
        <v/>
      </c>
      <c r="L2905" s="21" t="str">
        <f>IF($S2905="","",IF($G2905&lt;YEAR($F2905),0,$H2905*SUMIFS(Utbytter!$D$6:$D$1005,Utbytter!$A$6:$A$1005,$E2905,Utbytter!$B$6:$B$1005,"&gt;="&amp;$K2905,Utbytter!$B$6:$B$1005,"&lt;="&amp;DATE($G2905,12,31))))</f>
        <v/>
      </c>
      <c r="M2905" s="21" t="str">
        <f t="shared" si="367"/>
        <v/>
      </c>
      <c r="N2905" s="21" t="str">
        <f t="shared" si="362"/>
        <v/>
      </c>
      <c r="O2905" s="21" t="str">
        <f t="shared" si="363"/>
        <v/>
      </c>
      <c r="P2905" s="21" t="str">
        <f t="shared" si="364"/>
        <v/>
      </c>
      <c r="Q2905" s="21" t="str">
        <f t="shared" si="365"/>
        <v/>
      </c>
      <c r="R2905" s="21" t="str">
        <f t="shared" si="366"/>
        <v/>
      </c>
      <c r="S2905" s="7" t="str">
        <f>IF(ROW()-5&lt;=Kontroll!$B$8,1,"")</f>
        <v/>
      </c>
    </row>
    <row r="2906" spans="1:19" x14ac:dyDescent="0.2">
      <c r="A2906" s="7" t="str">
        <f t="shared" si="360"/>
        <v/>
      </c>
      <c r="B2906" s="7" t="str">
        <f>IF($S2906="","",INT(($A2906-1)/Kontroll!$B$6)+1)</f>
        <v/>
      </c>
      <c r="C2906" s="7" t="str">
        <f>IF($S2906="","",MOD($A2906-1,Kontroll!$B$6)+1)</f>
        <v/>
      </c>
      <c r="D2906" s="15" t="str">
        <f>IF($S2906="","",INDEX(Transjer!$A$6:$A$125,$B2906))</f>
        <v/>
      </c>
      <c r="E2906" s="15" t="str">
        <f>IF($S2906="","",INDEX(Transjer!$B$6:$B$125,$B2906))</f>
        <v/>
      </c>
      <c r="F2906" s="16" t="str">
        <f>IF($S2906="","",INDEX(Transjer!$C$6:$C$125,$B2906))</f>
        <v/>
      </c>
      <c r="G2906" s="17" t="str">
        <f>IF($S2906="","",INDEX(Skjermingsrenter!$A$6:$A$35,$C2906))</f>
        <v/>
      </c>
      <c r="H2906" s="18" t="str">
        <f>IF($S2906="","",INDEX(Transjer!$D$6:$D$125,$B2906))</f>
        <v/>
      </c>
      <c r="I2906" s="18" t="str">
        <f>IF($S2906="","",INDEX(Transjer!$E$6:$E$125,$B2906))</f>
        <v/>
      </c>
      <c r="J2906" s="19" t="str">
        <f>IF($S2906="","",INDEX(Skjermingsrenter!$B$6:$B$35,$C2906))</f>
        <v/>
      </c>
      <c r="K2906" s="20" t="str">
        <f t="shared" si="361"/>
        <v/>
      </c>
      <c r="L2906" s="21" t="str">
        <f>IF($S2906="","",IF($G2906&lt;YEAR($F2906),0,$H2906*SUMIFS(Utbytter!$D$6:$D$1005,Utbytter!$A$6:$A$1005,$E2906,Utbytter!$B$6:$B$1005,"&gt;="&amp;$K2906,Utbytter!$B$6:$B$1005,"&lt;="&amp;DATE($G2906,12,31))))</f>
        <v/>
      </c>
      <c r="M2906" s="21" t="str">
        <f t="shared" si="367"/>
        <v/>
      </c>
      <c r="N2906" s="21" t="str">
        <f t="shared" si="362"/>
        <v/>
      </c>
      <c r="O2906" s="21" t="str">
        <f t="shared" si="363"/>
        <v/>
      </c>
      <c r="P2906" s="21" t="str">
        <f t="shared" si="364"/>
        <v/>
      </c>
      <c r="Q2906" s="21" t="str">
        <f t="shared" si="365"/>
        <v/>
      </c>
      <c r="R2906" s="21" t="str">
        <f t="shared" si="366"/>
        <v/>
      </c>
      <c r="S2906" s="7" t="str">
        <f>IF(ROW()-5&lt;=Kontroll!$B$8,1,"")</f>
        <v/>
      </c>
    </row>
    <row r="2907" spans="1:19" x14ac:dyDescent="0.2">
      <c r="A2907" s="7" t="str">
        <f t="shared" si="360"/>
        <v/>
      </c>
      <c r="B2907" s="7" t="str">
        <f>IF($S2907="","",INT(($A2907-1)/Kontroll!$B$6)+1)</f>
        <v/>
      </c>
      <c r="C2907" s="7" t="str">
        <f>IF($S2907="","",MOD($A2907-1,Kontroll!$B$6)+1)</f>
        <v/>
      </c>
      <c r="D2907" s="15" t="str">
        <f>IF($S2907="","",INDEX(Transjer!$A$6:$A$125,$B2907))</f>
        <v/>
      </c>
      <c r="E2907" s="15" t="str">
        <f>IF($S2907="","",INDEX(Transjer!$B$6:$B$125,$B2907))</f>
        <v/>
      </c>
      <c r="F2907" s="16" t="str">
        <f>IF($S2907="","",INDEX(Transjer!$C$6:$C$125,$B2907))</f>
        <v/>
      </c>
      <c r="G2907" s="17" t="str">
        <f>IF($S2907="","",INDEX(Skjermingsrenter!$A$6:$A$35,$C2907))</f>
        <v/>
      </c>
      <c r="H2907" s="18" t="str">
        <f>IF($S2907="","",INDEX(Transjer!$D$6:$D$125,$B2907))</f>
        <v/>
      </c>
      <c r="I2907" s="18" t="str">
        <f>IF($S2907="","",INDEX(Transjer!$E$6:$E$125,$B2907))</f>
        <v/>
      </c>
      <c r="J2907" s="19" t="str">
        <f>IF($S2907="","",INDEX(Skjermingsrenter!$B$6:$B$35,$C2907))</f>
        <v/>
      </c>
      <c r="K2907" s="20" t="str">
        <f t="shared" si="361"/>
        <v/>
      </c>
      <c r="L2907" s="21" t="str">
        <f>IF($S2907="","",IF($G2907&lt;YEAR($F2907),0,$H2907*SUMIFS(Utbytter!$D$6:$D$1005,Utbytter!$A$6:$A$1005,$E2907,Utbytter!$B$6:$B$1005,"&gt;="&amp;$K2907,Utbytter!$B$6:$B$1005,"&lt;="&amp;DATE($G2907,12,31))))</f>
        <v/>
      </c>
      <c r="M2907" s="21" t="str">
        <f t="shared" si="367"/>
        <v/>
      </c>
      <c r="N2907" s="21" t="str">
        <f t="shared" si="362"/>
        <v/>
      </c>
      <c r="O2907" s="21" t="str">
        <f t="shared" si="363"/>
        <v/>
      </c>
      <c r="P2907" s="21" t="str">
        <f t="shared" si="364"/>
        <v/>
      </c>
      <c r="Q2907" s="21" t="str">
        <f t="shared" si="365"/>
        <v/>
      </c>
      <c r="R2907" s="21" t="str">
        <f t="shared" si="366"/>
        <v/>
      </c>
      <c r="S2907" s="7" t="str">
        <f>IF(ROW()-5&lt;=Kontroll!$B$8,1,"")</f>
        <v/>
      </c>
    </row>
    <row r="2908" spans="1:19" x14ac:dyDescent="0.2">
      <c r="A2908" s="7" t="str">
        <f t="shared" si="360"/>
        <v/>
      </c>
      <c r="B2908" s="7" t="str">
        <f>IF($S2908="","",INT(($A2908-1)/Kontroll!$B$6)+1)</f>
        <v/>
      </c>
      <c r="C2908" s="7" t="str">
        <f>IF($S2908="","",MOD($A2908-1,Kontroll!$B$6)+1)</f>
        <v/>
      </c>
      <c r="D2908" s="15" t="str">
        <f>IF($S2908="","",INDEX(Transjer!$A$6:$A$125,$B2908))</f>
        <v/>
      </c>
      <c r="E2908" s="15" t="str">
        <f>IF($S2908="","",INDEX(Transjer!$B$6:$B$125,$B2908))</f>
        <v/>
      </c>
      <c r="F2908" s="16" t="str">
        <f>IF($S2908="","",INDEX(Transjer!$C$6:$C$125,$B2908))</f>
        <v/>
      </c>
      <c r="G2908" s="17" t="str">
        <f>IF($S2908="","",INDEX(Skjermingsrenter!$A$6:$A$35,$C2908))</f>
        <v/>
      </c>
      <c r="H2908" s="18" t="str">
        <f>IF($S2908="","",INDEX(Transjer!$D$6:$D$125,$B2908))</f>
        <v/>
      </c>
      <c r="I2908" s="18" t="str">
        <f>IF($S2908="","",INDEX(Transjer!$E$6:$E$125,$B2908))</f>
        <v/>
      </c>
      <c r="J2908" s="19" t="str">
        <f>IF($S2908="","",INDEX(Skjermingsrenter!$B$6:$B$35,$C2908))</f>
        <v/>
      </c>
      <c r="K2908" s="20" t="str">
        <f t="shared" si="361"/>
        <v/>
      </c>
      <c r="L2908" s="21" t="str">
        <f>IF($S2908="","",IF($G2908&lt;YEAR($F2908),0,$H2908*SUMIFS(Utbytter!$D$6:$D$1005,Utbytter!$A$6:$A$1005,$E2908,Utbytter!$B$6:$B$1005,"&gt;="&amp;$K2908,Utbytter!$B$6:$B$1005,"&lt;="&amp;DATE($G2908,12,31))))</f>
        <v/>
      </c>
      <c r="M2908" s="21" t="str">
        <f t="shared" si="367"/>
        <v/>
      </c>
      <c r="N2908" s="21" t="str">
        <f t="shared" si="362"/>
        <v/>
      </c>
      <c r="O2908" s="21" t="str">
        <f t="shared" si="363"/>
        <v/>
      </c>
      <c r="P2908" s="21" t="str">
        <f t="shared" si="364"/>
        <v/>
      </c>
      <c r="Q2908" s="21" t="str">
        <f t="shared" si="365"/>
        <v/>
      </c>
      <c r="R2908" s="21" t="str">
        <f t="shared" si="366"/>
        <v/>
      </c>
      <c r="S2908" s="7" t="str">
        <f>IF(ROW()-5&lt;=Kontroll!$B$8,1,"")</f>
        <v/>
      </c>
    </row>
    <row r="2909" spans="1:19" x14ac:dyDescent="0.2">
      <c r="A2909" s="7" t="str">
        <f t="shared" si="360"/>
        <v/>
      </c>
      <c r="B2909" s="7" t="str">
        <f>IF($S2909="","",INT(($A2909-1)/Kontroll!$B$6)+1)</f>
        <v/>
      </c>
      <c r="C2909" s="7" t="str">
        <f>IF($S2909="","",MOD($A2909-1,Kontroll!$B$6)+1)</f>
        <v/>
      </c>
      <c r="D2909" s="15" t="str">
        <f>IF($S2909="","",INDEX(Transjer!$A$6:$A$125,$B2909))</f>
        <v/>
      </c>
      <c r="E2909" s="15" t="str">
        <f>IF($S2909="","",INDEX(Transjer!$B$6:$B$125,$B2909))</f>
        <v/>
      </c>
      <c r="F2909" s="16" t="str">
        <f>IF($S2909="","",INDEX(Transjer!$C$6:$C$125,$B2909))</f>
        <v/>
      </c>
      <c r="G2909" s="17" t="str">
        <f>IF($S2909="","",INDEX(Skjermingsrenter!$A$6:$A$35,$C2909))</f>
        <v/>
      </c>
      <c r="H2909" s="18" t="str">
        <f>IF($S2909="","",INDEX(Transjer!$D$6:$D$125,$B2909))</f>
        <v/>
      </c>
      <c r="I2909" s="18" t="str">
        <f>IF($S2909="","",INDEX(Transjer!$E$6:$E$125,$B2909))</f>
        <v/>
      </c>
      <c r="J2909" s="19" t="str">
        <f>IF($S2909="","",INDEX(Skjermingsrenter!$B$6:$B$35,$C2909))</f>
        <v/>
      </c>
      <c r="K2909" s="20" t="str">
        <f t="shared" si="361"/>
        <v/>
      </c>
      <c r="L2909" s="21" t="str">
        <f>IF($S2909="","",IF($G2909&lt;YEAR($F2909),0,$H2909*SUMIFS(Utbytter!$D$6:$D$1005,Utbytter!$A$6:$A$1005,$E2909,Utbytter!$B$6:$B$1005,"&gt;="&amp;$K2909,Utbytter!$B$6:$B$1005,"&lt;="&amp;DATE($G2909,12,31))))</f>
        <v/>
      </c>
      <c r="M2909" s="21" t="str">
        <f t="shared" si="367"/>
        <v/>
      </c>
      <c r="N2909" s="21" t="str">
        <f t="shared" si="362"/>
        <v/>
      </c>
      <c r="O2909" s="21" t="str">
        <f t="shared" si="363"/>
        <v/>
      </c>
      <c r="P2909" s="21" t="str">
        <f t="shared" si="364"/>
        <v/>
      </c>
      <c r="Q2909" s="21" t="str">
        <f t="shared" si="365"/>
        <v/>
      </c>
      <c r="R2909" s="21" t="str">
        <f t="shared" si="366"/>
        <v/>
      </c>
      <c r="S2909" s="7" t="str">
        <f>IF(ROW()-5&lt;=Kontroll!$B$8,1,"")</f>
        <v/>
      </c>
    </row>
    <row r="2910" spans="1:19" x14ac:dyDescent="0.2">
      <c r="A2910" s="7" t="str">
        <f t="shared" si="360"/>
        <v/>
      </c>
      <c r="B2910" s="7" t="str">
        <f>IF($S2910="","",INT(($A2910-1)/Kontroll!$B$6)+1)</f>
        <v/>
      </c>
      <c r="C2910" s="7" t="str">
        <f>IF($S2910="","",MOD($A2910-1,Kontroll!$B$6)+1)</f>
        <v/>
      </c>
      <c r="D2910" s="15" t="str">
        <f>IF($S2910="","",INDEX(Transjer!$A$6:$A$125,$B2910))</f>
        <v/>
      </c>
      <c r="E2910" s="15" t="str">
        <f>IF($S2910="","",INDEX(Transjer!$B$6:$B$125,$B2910))</f>
        <v/>
      </c>
      <c r="F2910" s="16" t="str">
        <f>IF($S2910="","",INDEX(Transjer!$C$6:$C$125,$B2910))</f>
        <v/>
      </c>
      <c r="G2910" s="17" t="str">
        <f>IF($S2910="","",INDEX(Skjermingsrenter!$A$6:$A$35,$C2910))</f>
        <v/>
      </c>
      <c r="H2910" s="18" t="str">
        <f>IF($S2910="","",INDEX(Transjer!$D$6:$D$125,$B2910))</f>
        <v/>
      </c>
      <c r="I2910" s="18" t="str">
        <f>IF($S2910="","",INDEX(Transjer!$E$6:$E$125,$B2910))</f>
        <v/>
      </c>
      <c r="J2910" s="19" t="str">
        <f>IF($S2910="","",INDEX(Skjermingsrenter!$B$6:$B$35,$C2910))</f>
        <v/>
      </c>
      <c r="K2910" s="20" t="str">
        <f t="shared" si="361"/>
        <v/>
      </c>
      <c r="L2910" s="21" t="str">
        <f>IF($S2910="","",IF($G2910&lt;YEAR($F2910),0,$H2910*SUMIFS(Utbytter!$D$6:$D$1005,Utbytter!$A$6:$A$1005,$E2910,Utbytter!$B$6:$B$1005,"&gt;="&amp;$K2910,Utbytter!$B$6:$B$1005,"&lt;="&amp;DATE($G2910,12,31))))</f>
        <v/>
      </c>
      <c r="M2910" s="21" t="str">
        <f t="shared" si="367"/>
        <v/>
      </c>
      <c r="N2910" s="21" t="str">
        <f t="shared" si="362"/>
        <v/>
      </c>
      <c r="O2910" s="21" t="str">
        <f t="shared" si="363"/>
        <v/>
      </c>
      <c r="P2910" s="21" t="str">
        <f t="shared" si="364"/>
        <v/>
      </c>
      <c r="Q2910" s="21" t="str">
        <f t="shared" si="365"/>
        <v/>
      </c>
      <c r="R2910" s="21" t="str">
        <f t="shared" si="366"/>
        <v/>
      </c>
      <c r="S2910" s="7" t="str">
        <f>IF(ROW()-5&lt;=Kontroll!$B$8,1,"")</f>
        <v/>
      </c>
    </row>
    <row r="2911" spans="1:19" x14ac:dyDescent="0.2">
      <c r="A2911" s="7" t="str">
        <f t="shared" si="360"/>
        <v/>
      </c>
      <c r="B2911" s="7" t="str">
        <f>IF($S2911="","",INT(($A2911-1)/Kontroll!$B$6)+1)</f>
        <v/>
      </c>
      <c r="C2911" s="7" t="str">
        <f>IF($S2911="","",MOD($A2911-1,Kontroll!$B$6)+1)</f>
        <v/>
      </c>
      <c r="D2911" s="15" t="str">
        <f>IF($S2911="","",INDEX(Transjer!$A$6:$A$125,$B2911))</f>
        <v/>
      </c>
      <c r="E2911" s="15" t="str">
        <f>IF($S2911="","",INDEX(Transjer!$B$6:$B$125,$B2911))</f>
        <v/>
      </c>
      <c r="F2911" s="16" t="str">
        <f>IF($S2911="","",INDEX(Transjer!$C$6:$C$125,$B2911))</f>
        <v/>
      </c>
      <c r="G2911" s="17" t="str">
        <f>IF($S2911="","",INDEX(Skjermingsrenter!$A$6:$A$35,$C2911))</f>
        <v/>
      </c>
      <c r="H2911" s="18" t="str">
        <f>IF($S2911="","",INDEX(Transjer!$D$6:$D$125,$B2911))</f>
        <v/>
      </c>
      <c r="I2911" s="18" t="str">
        <f>IF($S2911="","",INDEX(Transjer!$E$6:$E$125,$B2911))</f>
        <v/>
      </c>
      <c r="J2911" s="19" t="str">
        <f>IF($S2911="","",INDEX(Skjermingsrenter!$B$6:$B$35,$C2911))</f>
        <v/>
      </c>
      <c r="K2911" s="20" t="str">
        <f t="shared" si="361"/>
        <v/>
      </c>
      <c r="L2911" s="21" t="str">
        <f>IF($S2911="","",IF($G2911&lt;YEAR($F2911),0,$H2911*SUMIFS(Utbytter!$D$6:$D$1005,Utbytter!$A$6:$A$1005,$E2911,Utbytter!$B$6:$B$1005,"&gt;="&amp;$K2911,Utbytter!$B$6:$B$1005,"&lt;="&amp;DATE($G2911,12,31))))</f>
        <v/>
      </c>
      <c r="M2911" s="21" t="str">
        <f t="shared" si="367"/>
        <v/>
      </c>
      <c r="N2911" s="21" t="str">
        <f t="shared" si="362"/>
        <v/>
      </c>
      <c r="O2911" s="21" t="str">
        <f t="shared" si="363"/>
        <v/>
      </c>
      <c r="P2911" s="21" t="str">
        <f t="shared" si="364"/>
        <v/>
      </c>
      <c r="Q2911" s="21" t="str">
        <f t="shared" si="365"/>
        <v/>
      </c>
      <c r="R2911" s="21" t="str">
        <f t="shared" si="366"/>
        <v/>
      </c>
      <c r="S2911" s="7" t="str">
        <f>IF(ROW()-5&lt;=Kontroll!$B$8,1,"")</f>
        <v/>
      </c>
    </row>
    <row r="2912" spans="1:19" x14ac:dyDescent="0.2">
      <c r="A2912" s="7" t="str">
        <f t="shared" si="360"/>
        <v/>
      </c>
      <c r="B2912" s="7" t="str">
        <f>IF($S2912="","",INT(($A2912-1)/Kontroll!$B$6)+1)</f>
        <v/>
      </c>
      <c r="C2912" s="7" t="str">
        <f>IF($S2912="","",MOD($A2912-1,Kontroll!$B$6)+1)</f>
        <v/>
      </c>
      <c r="D2912" s="15" t="str">
        <f>IF($S2912="","",INDEX(Transjer!$A$6:$A$125,$B2912))</f>
        <v/>
      </c>
      <c r="E2912" s="15" t="str">
        <f>IF($S2912="","",INDEX(Transjer!$B$6:$B$125,$B2912))</f>
        <v/>
      </c>
      <c r="F2912" s="16" t="str">
        <f>IF($S2912="","",INDEX(Transjer!$C$6:$C$125,$B2912))</f>
        <v/>
      </c>
      <c r="G2912" s="17" t="str">
        <f>IF($S2912="","",INDEX(Skjermingsrenter!$A$6:$A$35,$C2912))</f>
        <v/>
      </c>
      <c r="H2912" s="18" t="str">
        <f>IF($S2912="","",INDEX(Transjer!$D$6:$D$125,$B2912))</f>
        <v/>
      </c>
      <c r="I2912" s="18" t="str">
        <f>IF($S2912="","",INDEX(Transjer!$E$6:$E$125,$B2912))</f>
        <v/>
      </c>
      <c r="J2912" s="19" t="str">
        <f>IF($S2912="","",INDEX(Skjermingsrenter!$B$6:$B$35,$C2912))</f>
        <v/>
      </c>
      <c r="K2912" s="20" t="str">
        <f t="shared" si="361"/>
        <v/>
      </c>
      <c r="L2912" s="21" t="str">
        <f>IF($S2912="","",IF($G2912&lt;YEAR($F2912),0,$H2912*SUMIFS(Utbytter!$D$6:$D$1005,Utbytter!$A$6:$A$1005,$E2912,Utbytter!$B$6:$B$1005,"&gt;="&amp;$K2912,Utbytter!$B$6:$B$1005,"&lt;="&amp;DATE($G2912,12,31))))</f>
        <v/>
      </c>
      <c r="M2912" s="21" t="str">
        <f t="shared" si="367"/>
        <v/>
      </c>
      <c r="N2912" s="21" t="str">
        <f t="shared" si="362"/>
        <v/>
      </c>
      <c r="O2912" s="21" t="str">
        <f t="shared" si="363"/>
        <v/>
      </c>
      <c r="P2912" s="21" t="str">
        <f t="shared" si="364"/>
        <v/>
      </c>
      <c r="Q2912" s="21" t="str">
        <f t="shared" si="365"/>
        <v/>
      </c>
      <c r="R2912" s="21" t="str">
        <f t="shared" si="366"/>
        <v/>
      </c>
      <c r="S2912" s="7" t="str">
        <f>IF(ROW()-5&lt;=Kontroll!$B$8,1,"")</f>
        <v/>
      </c>
    </row>
    <row r="2913" spans="1:19" x14ac:dyDescent="0.2">
      <c r="A2913" s="7" t="str">
        <f t="shared" si="360"/>
        <v/>
      </c>
      <c r="B2913" s="7" t="str">
        <f>IF($S2913="","",INT(($A2913-1)/Kontroll!$B$6)+1)</f>
        <v/>
      </c>
      <c r="C2913" s="7" t="str">
        <f>IF($S2913="","",MOD($A2913-1,Kontroll!$B$6)+1)</f>
        <v/>
      </c>
      <c r="D2913" s="15" t="str">
        <f>IF($S2913="","",INDEX(Transjer!$A$6:$A$125,$B2913))</f>
        <v/>
      </c>
      <c r="E2913" s="15" t="str">
        <f>IF($S2913="","",INDEX(Transjer!$B$6:$B$125,$B2913))</f>
        <v/>
      </c>
      <c r="F2913" s="16" t="str">
        <f>IF($S2913="","",INDEX(Transjer!$C$6:$C$125,$B2913))</f>
        <v/>
      </c>
      <c r="G2913" s="17" t="str">
        <f>IF($S2913="","",INDEX(Skjermingsrenter!$A$6:$A$35,$C2913))</f>
        <v/>
      </c>
      <c r="H2913" s="18" t="str">
        <f>IF($S2913="","",INDEX(Transjer!$D$6:$D$125,$B2913))</f>
        <v/>
      </c>
      <c r="I2913" s="18" t="str">
        <f>IF($S2913="","",INDEX(Transjer!$E$6:$E$125,$B2913))</f>
        <v/>
      </c>
      <c r="J2913" s="19" t="str">
        <f>IF($S2913="","",INDEX(Skjermingsrenter!$B$6:$B$35,$C2913))</f>
        <v/>
      </c>
      <c r="K2913" s="20" t="str">
        <f t="shared" si="361"/>
        <v/>
      </c>
      <c r="L2913" s="21" t="str">
        <f>IF($S2913="","",IF($G2913&lt;YEAR($F2913),0,$H2913*SUMIFS(Utbytter!$D$6:$D$1005,Utbytter!$A$6:$A$1005,$E2913,Utbytter!$B$6:$B$1005,"&gt;="&amp;$K2913,Utbytter!$B$6:$B$1005,"&lt;="&amp;DATE($G2913,12,31))))</f>
        <v/>
      </c>
      <c r="M2913" s="21" t="str">
        <f t="shared" si="367"/>
        <v/>
      </c>
      <c r="N2913" s="21" t="str">
        <f t="shared" si="362"/>
        <v/>
      </c>
      <c r="O2913" s="21" t="str">
        <f t="shared" si="363"/>
        <v/>
      </c>
      <c r="P2913" s="21" t="str">
        <f t="shared" si="364"/>
        <v/>
      </c>
      <c r="Q2913" s="21" t="str">
        <f t="shared" si="365"/>
        <v/>
      </c>
      <c r="R2913" s="21" t="str">
        <f t="shared" si="366"/>
        <v/>
      </c>
      <c r="S2913" s="7" t="str">
        <f>IF(ROW()-5&lt;=Kontroll!$B$8,1,"")</f>
        <v/>
      </c>
    </row>
    <row r="2914" spans="1:19" x14ac:dyDescent="0.2">
      <c r="A2914" s="7" t="str">
        <f t="shared" si="360"/>
        <v/>
      </c>
      <c r="B2914" s="7" t="str">
        <f>IF($S2914="","",INT(($A2914-1)/Kontroll!$B$6)+1)</f>
        <v/>
      </c>
      <c r="C2914" s="7" t="str">
        <f>IF($S2914="","",MOD($A2914-1,Kontroll!$B$6)+1)</f>
        <v/>
      </c>
      <c r="D2914" s="15" t="str">
        <f>IF($S2914="","",INDEX(Transjer!$A$6:$A$125,$B2914))</f>
        <v/>
      </c>
      <c r="E2914" s="15" t="str">
        <f>IF($S2914="","",INDEX(Transjer!$B$6:$B$125,$B2914))</f>
        <v/>
      </c>
      <c r="F2914" s="16" t="str">
        <f>IF($S2914="","",INDEX(Transjer!$C$6:$C$125,$B2914))</f>
        <v/>
      </c>
      <c r="G2914" s="17" t="str">
        <f>IF($S2914="","",INDEX(Skjermingsrenter!$A$6:$A$35,$C2914))</f>
        <v/>
      </c>
      <c r="H2914" s="18" t="str">
        <f>IF($S2914="","",INDEX(Transjer!$D$6:$D$125,$B2914))</f>
        <v/>
      </c>
      <c r="I2914" s="18" t="str">
        <f>IF($S2914="","",INDEX(Transjer!$E$6:$E$125,$B2914))</f>
        <v/>
      </c>
      <c r="J2914" s="19" t="str">
        <f>IF($S2914="","",INDEX(Skjermingsrenter!$B$6:$B$35,$C2914))</f>
        <v/>
      </c>
      <c r="K2914" s="20" t="str">
        <f t="shared" si="361"/>
        <v/>
      </c>
      <c r="L2914" s="21" t="str">
        <f>IF($S2914="","",IF($G2914&lt;YEAR($F2914),0,$H2914*SUMIFS(Utbytter!$D$6:$D$1005,Utbytter!$A$6:$A$1005,$E2914,Utbytter!$B$6:$B$1005,"&gt;="&amp;$K2914,Utbytter!$B$6:$B$1005,"&lt;="&amp;DATE($G2914,12,31))))</f>
        <v/>
      </c>
      <c r="M2914" s="21" t="str">
        <f t="shared" si="367"/>
        <v/>
      </c>
      <c r="N2914" s="21" t="str">
        <f t="shared" si="362"/>
        <v/>
      </c>
      <c r="O2914" s="21" t="str">
        <f t="shared" si="363"/>
        <v/>
      </c>
      <c r="P2914" s="21" t="str">
        <f t="shared" si="364"/>
        <v/>
      </c>
      <c r="Q2914" s="21" t="str">
        <f t="shared" si="365"/>
        <v/>
      </c>
      <c r="R2914" s="21" t="str">
        <f t="shared" si="366"/>
        <v/>
      </c>
      <c r="S2914" s="7" t="str">
        <f>IF(ROW()-5&lt;=Kontroll!$B$8,1,"")</f>
        <v/>
      </c>
    </row>
    <row r="2915" spans="1:19" x14ac:dyDescent="0.2">
      <c r="A2915" s="7" t="str">
        <f t="shared" si="360"/>
        <v/>
      </c>
      <c r="B2915" s="7" t="str">
        <f>IF($S2915="","",INT(($A2915-1)/Kontroll!$B$6)+1)</f>
        <v/>
      </c>
      <c r="C2915" s="7" t="str">
        <f>IF($S2915="","",MOD($A2915-1,Kontroll!$B$6)+1)</f>
        <v/>
      </c>
      <c r="D2915" s="15" t="str">
        <f>IF($S2915="","",INDEX(Transjer!$A$6:$A$125,$B2915))</f>
        <v/>
      </c>
      <c r="E2915" s="15" t="str">
        <f>IF($S2915="","",INDEX(Transjer!$B$6:$B$125,$B2915))</f>
        <v/>
      </c>
      <c r="F2915" s="16" t="str">
        <f>IF($S2915="","",INDEX(Transjer!$C$6:$C$125,$B2915))</f>
        <v/>
      </c>
      <c r="G2915" s="17" t="str">
        <f>IF($S2915="","",INDEX(Skjermingsrenter!$A$6:$A$35,$C2915))</f>
        <v/>
      </c>
      <c r="H2915" s="18" t="str">
        <f>IF($S2915="","",INDEX(Transjer!$D$6:$D$125,$B2915))</f>
        <v/>
      </c>
      <c r="I2915" s="18" t="str">
        <f>IF($S2915="","",INDEX(Transjer!$E$6:$E$125,$B2915))</f>
        <v/>
      </c>
      <c r="J2915" s="19" t="str">
        <f>IF($S2915="","",INDEX(Skjermingsrenter!$B$6:$B$35,$C2915))</f>
        <v/>
      </c>
      <c r="K2915" s="20" t="str">
        <f t="shared" si="361"/>
        <v/>
      </c>
      <c r="L2915" s="21" t="str">
        <f>IF($S2915="","",IF($G2915&lt;YEAR($F2915),0,$H2915*SUMIFS(Utbytter!$D$6:$D$1005,Utbytter!$A$6:$A$1005,$E2915,Utbytter!$B$6:$B$1005,"&gt;="&amp;$K2915,Utbytter!$B$6:$B$1005,"&lt;="&amp;DATE($G2915,12,31))))</f>
        <v/>
      </c>
      <c r="M2915" s="21" t="str">
        <f t="shared" si="367"/>
        <v/>
      </c>
      <c r="N2915" s="21" t="str">
        <f t="shared" si="362"/>
        <v/>
      </c>
      <c r="O2915" s="21" t="str">
        <f t="shared" si="363"/>
        <v/>
      </c>
      <c r="P2915" s="21" t="str">
        <f t="shared" si="364"/>
        <v/>
      </c>
      <c r="Q2915" s="21" t="str">
        <f t="shared" si="365"/>
        <v/>
      </c>
      <c r="R2915" s="21" t="str">
        <f t="shared" si="366"/>
        <v/>
      </c>
      <c r="S2915" s="7" t="str">
        <f>IF(ROW()-5&lt;=Kontroll!$B$8,1,"")</f>
        <v/>
      </c>
    </row>
    <row r="2916" spans="1:19" x14ac:dyDescent="0.2">
      <c r="A2916" s="7" t="str">
        <f t="shared" si="360"/>
        <v/>
      </c>
      <c r="B2916" s="7" t="str">
        <f>IF($S2916="","",INT(($A2916-1)/Kontroll!$B$6)+1)</f>
        <v/>
      </c>
      <c r="C2916" s="7" t="str">
        <f>IF($S2916="","",MOD($A2916-1,Kontroll!$B$6)+1)</f>
        <v/>
      </c>
      <c r="D2916" s="15" t="str">
        <f>IF($S2916="","",INDEX(Transjer!$A$6:$A$125,$B2916))</f>
        <v/>
      </c>
      <c r="E2916" s="15" t="str">
        <f>IF($S2916="","",INDEX(Transjer!$B$6:$B$125,$B2916))</f>
        <v/>
      </c>
      <c r="F2916" s="16" t="str">
        <f>IF($S2916="","",INDEX(Transjer!$C$6:$C$125,$B2916))</f>
        <v/>
      </c>
      <c r="G2916" s="17" t="str">
        <f>IF($S2916="","",INDEX(Skjermingsrenter!$A$6:$A$35,$C2916))</f>
        <v/>
      </c>
      <c r="H2916" s="18" t="str">
        <f>IF($S2916="","",INDEX(Transjer!$D$6:$D$125,$B2916))</f>
        <v/>
      </c>
      <c r="I2916" s="18" t="str">
        <f>IF($S2916="","",INDEX(Transjer!$E$6:$E$125,$B2916))</f>
        <v/>
      </c>
      <c r="J2916" s="19" t="str">
        <f>IF($S2916="","",INDEX(Skjermingsrenter!$B$6:$B$35,$C2916))</f>
        <v/>
      </c>
      <c r="K2916" s="20" t="str">
        <f t="shared" si="361"/>
        <v/>
      </c>
      <c r="L2916" s="21" t="str">
        <f>IF($S2916="","",IF($G2916&lt;YEAR($F2916),0,$H2916*SUMIFS(Utbytter!$D$6:$D$1005,Utbytter!$A$6:$A$1005,$E2916,Utbytter!$B$6:$B$1005,"&gt;="&amp;$K2916,Utbytter!$B$6:$B$1005,"&lt;="&amp;DATE($G2916,12,31))))</f>
        <v/>
      </c>
      <c r="M2916" s="21" t="str">
        <f t="shared" si="367"/>
        <v/>
      </c>
      <c r="N2916" s="21" t="str">
        <f t="shared" si="362"/>
        <v/>
      </c>
      <c r="O2916" s="21" t="str">
        <f t="shared" si="363"/>
        <v/>
      </c>
      <c r="P2916" s="21" t="str">
        <f t="shared" si="364"/>
        <v/>
      </c>
      <c r="Q2916" s="21" t="str">
        <f t="shared" si="365"/>
        <v/>
      </c>
      <c r="R2916" s="21" t="str">
        <f t="shared" si="366"/>
        <v/>
      </c>
      <c r="S2916" s="7" t="str">
        <f>IF(ROW()-5&lt;=Kontroll!$B$8,1,"")</f>
        <v/>
      </c>
    </row>
    <row r="2917" spans="1:19" x14ac:dyDescent="0.2">
      <c r="A2917" s="7" t="str">
        <f t="shared" si="360"/>
        <v/>
      </c>
      <c r="B2917" s="7" t="str">
        <f>IF($S2917="","",INT(($A2917-1)/Kontroll!$B$6)+1)</f>
        <v/>
      </c>
      <c r="C2917" s="7" t="str">
        <f>IF($S2917="","",MOD($A2917-1,Kontroll!$B$6)+1)</f>
        <v/>
      </c>
      <c r="D2917" s="15" t="str">
        <f>IF($S2917="","",INDEX(Transjer!$A$6:$A$125,$B2917))</f>
        <v/>
      </c>
      <c r="E2917" s="15" t="str">
        <f>IF($S2917="","",INDEX(Transjer!$B$6:$B$125,$B2917))</f>
        <v/>
      </c>
      <c r="F2917" s="16" t="str">
        <f>IF($S2917="","",INDEX(Transjer!$C$6:$C$125,$B2917))</f>
        <v/>
      </c>
      <c r="G2917" s="17" t="str">
        <f>IF($S2917="","",INDEX(Skjermingsrenter!$A$6:$A$35,$C2917))</f>
        <v/>
      </c>
      <c r="H2917" s="18" t="str">
        <f>IF($S2917="","",INDEX(Transjer!$D$6:$D$125,$B2917))</f>
        <v/>
      </c>
      <c r="I2917" s="18" t="str">
        <f>IF($S2917="","",INDEX(Transjer!$E$6:$E$125,$B2917))</f>
        <v/>
      </c>
      <c r="J2917" s="19" t="str">
        <f>IF($S2917="","",INDEX(Skjermingsrenter!$B$6:$B$35,$C2917))</f>
        <v/>
      </c>
      <c r="K2917" s="20" t="str">
        <f t="shared" si="361"/>
        <v/>
      </c>
      <c r="L2917" s="21" t="str">
        <f>IF($S2917="","",IF($G2917&lt;YEAR($F2917),0,$H2917*SUMIFS(Utbytter!$D$6:$D$1005,Utbytter!$A$6:$A$1005,$E2917,Utbytter!$B$6:$B$1005,"&gt;="&amp;$K2917,Utbytter!$B$6:$B$1005,"&lt;="&amp;DATE($G2917,12,31))))</f>
        <v/>
      </c>
      <c r="M2917" s="21" t="str">
        <f t="shared" si="367"/>
        <v/>
      </c>
      <c r="N2917" s="21" t="str">
        <f t="shared" si="362"/>
        <v/>
      </c>
      <c r="O2917" s="21" t="str">
        <f t="shared" si="363"/>
        <v/>
      </c>
      <c r="P2917" s="21" t="str">
        <f t="shared" si="364"/>
        <v/>
      </c>
      <c r="Q2917" s="21" t="str">
        <f t="shared" si="365"/>
        <v/>
      </c>
      <c r="R2917" s="21" t="str">
        <f t="shared" si="366"/>
        <v/>
      </c>
      <c r="S2917" s="7" t="str">
        <f>IF(ROW()-5&lt;=Kontroll!$B$8,1,"")</f>
        <v/>
      </c>
    </row>
    <row r="2918" spans="1:19" x14ac:dyDescent="0.2">
      <c r="A2918" s="7" t="str">
        <f t="shared" si="360"/>
        <v/>
      </c>
      <c r="B2918" s="7" t="str">
        <f>IF($S2918="","",INT(($A2918-1)/Kontroll!$B$6)+1)</f>
        <v/>
      </c>
      <c r="C2918" s="7" t="str">
        <f>IF($S2918="","",MOD($A2918-1,Kontroll!$B$6)+1)</f>
        <v/>
      </c>
      <c r="D2918" s="15" t="str">
        <f>IF($S2918="","",INDEX(Transjer!$A$6:$A$125,$B2918))</f>
        <v/>
      </c>
      <c r="E2918" s="15" t="str">
        <f>IF($S2918="","",INDEX(Transjer!$B$6:$B$125,$B2918))</f>
        <v/>
      </c>
      <c r="F2918" s="16" t="str">
        <f>IF($S2918="","",INDEX(Transjer!$C$6:$C$125,$B2918))</f>
        <v/>
      </c>
      <c r="G2918" s="17" t="str">
        <f>IF($S2918="","",INDEX(Skjermingsrenter!$A$6:$A$35,$C2918))</f>
        <v/>
      </c>
      <c r="H2918" s="18" t="str">
        <f>IF($S2918="","",INDEX(Transjer!$D$6:$D$125,$B2918))</f>
        <v/>
      </c>
      <c r="I2918" s="18" t="str">
        <f>IF($S2918="","",INDEX(Transjer!$E$6:$E$125,$B2918))</f>
        <v/>
      </c>
      <c r="J2918" s="19" t="str">
        <f>IF($S2918="","",INDEX(Skjermingsrenter!$B$6:$B$35,$C2918))</f>
        <v/>
      </c>
      <c r="K2918" s="20" t="str">
        <f t="shared" si="361"/>
        <v/>
      </c>
      <c r="L2918" s="21" t="str">
        <f>IF($S2918="","",IF($G2918&lt;YEAR($F2918),0,$H2918*SUMIFS(Utbytter!$D$6:$D$1005,Utbytter!$A$6:$A$1005,$E2918,Utbytter!$B$6:$B$1005,"&gt;="&amp;$K2918,Utbytter!$B$6:$B$1005,"&lt;="&amp;DATE($G2918,12,31))))</f>
        <v/>
      </c>
      <c r="M2918" s="21" t="str">
        <f t="shared" si="367"/>
        <v/>
      </c>
      <c r="N2918" s="21" t="str">
        <f t="shared" si="362"/>
        <v/>
      </c>
      <c r="O2918" s="21" t="str">
        <f t="shared" si="363"/>
        <v/>
      </c>
      <c r="P2918" s="21" t="str">
        <f t="shared" si="364"/>
        <v/>
      </c>
      <c r="Q2918" s="21" t="str">
        <f t="shared" si="365"/>
        <v/>
      </c>
      <c r="R2918" s="21" t="str">
        <f t="shared" si="366"/>
        <v/>
      </c>
      <c r="S2918" s="7" t="str">
        <f>IF(ROW()-5&lt;=Kontroll!$B$8,1,"")</f>
        <v/>
      </c>
    </row>
    <row r="2919" spans="1:19" x14ac:dyDescent="0.2">
      <c r="A2919" s="7" t="str">
        <f t="shared" si="360"/>
        <v/>
      </c>
      <c r="B2919" s="7" t="str">
        <f>IF($S2919="","",INT(($A2919-1)/Kontroll!$B$6)+1)</f>
        <v/>
      </c>
      <c r="C2919" s="7" t="str">
        <f>IF($S2919="","",MOD($A2919-1,Kontroll!$B$6)+1)</f>
        <v/>
      </c>
      <c r="D2919" s="15" t="str">
        <f>IF($S2919="","",INDEX(Transjer!$A$6:$A$125,$B2919))</f>
        <v/>
      </c>
      <c r="E2919" s="15" t="str">
        <f>IF($S2919="","",INDEX(Transjer!$B$6:$B$125,$B2919))</f>
        <v/>
      </c>
      <c r="F2919" s="16" t="str">
        <f>IF($S2919="","",INDEX(Transjer!$C$6:$C$125,$B2919))</f>
        <v/>
      </c>
      <c r="G2919" s="17" t="str">
        <f>IF($S2919="","",INDEX(Skjermingsrenter!$A$6:$A$35,$C2919))</f>
        <v/>
      </c>
      <c r="H2919" s="18" t="str">
        <f>IF($S2919="","",INDEX(Transjer!$D$6:$D$125,$B2919))</f>
        <v/>
      </c>
      <c r="I2919" s="18" t="str">
        <f>IF($S2919="","",INDEX(Transjer!$E$6:$E$125,$B2919))</f>
        <v/>
      </c>
      <c r="J2919" s="19" t="str">
        <f>IF($S2919="","",INDEX(Skjermingsrenter!$B$6:$B$35,$C2919))</f>
        <v/>
      </c>
      <c r="K2919" s="20" t="str">
        <f t="shared" si="361"/>
        <v/>
      </c>
      <c r="L2919" s="21" t="str">
        <f>IF($S2919="","",IF($G2919&lt;YEAR($F2919),0,$H2919*SUMIFS(Utbytter!$D$6:$D$1005,Utbytter!$A$6:$A$1005,$E2919,Utbytter!$B$6:$B$1005,"&gt;="&amp;$K2919,Utbytter!$B$6:$B$1005,"&lt;="&amp;DATE($G2919,12,31))))</f>
        <v/>
      </c>
      <c r="M2919" s="21" t="str">
        <f t="shared" si="367"/>
        <v/>
      </c>
      <c r="N2919" s="21" t="str">
        <f t="shared" si="362"/>
        <v/>
      </c>
      <c r="O2919" s="21" t="str">
        <f t="shared" si="363"/>
        <v/>
      </c>
      <c r="P2919" s="21" t="str">
        <f t="shared" si="364"/>
        <v/>
      </c>
      <c r="Q2919" s="21" t="str">
        <f t="shared" si="365"/>
        <v/>
      </c>
      <c r="R2919" s="21" t="str">
        <f t="shared" si="366"/>
        <v/>
      </c>
      <c r="S2919" s="7" t="str">
        <f>IF(ROW()-5&lt;=Kontroll!$B$8,1,"")</f>
        <v/>
      </c>
    </row>
    <row r="2920" spans="1:19" x14ac:dyDescent="0.2">
      <c r="A2920" s="7" t="str">
        <f t="shared" si="360"/>
        <v/>
      </c>
      <c r="B2920" s="7" t="str">
        <f>IF($S2920="","",INT(($A2920-1)/Kontroll!$B$6)+1)</f>
        <v/>
      </c>
      <c r="C2920" s="7" t="str">
        <f>IF($S2920="","",MOD($A2920-1,Kontroll!$B$6)+1)</f>
        <v/>
      </c>
      <c r="D2920" s="15" t="str">
        <f>IF($S2920="","",INDEX(Transjer!$A$6:$A$125,$B2920))</f>
        <v/>
      </c>
      <c r="E2920" s="15" t="str">
        <f>IF($S2920="","",INDEX(Transjer!$B$6:$B$125,$B2920))</f>
        <v/>
      </c>
      <c r="F2920" s="16" t="str">
        <f>IF($S2920="","",INDEX(Transjer!$C$6:$C$125,$B2920))</f>
        <v/>
      </c>
      <c r="G2920" s="17" t="str">
        <f>IF($S2920="","",INDEX(Skjermingsrenter!$A$6:$A$35,$C2920))</f>
        <v/>
      </c>
      <c r="H2920" s="18" t="str">
        <f>IF($S2920="","",INDEX(Transjer!$D$6:$D$125,$B2920))</f>
        <v/>
      </c>
      <c r="I2920" s="18" t="str">
        <f>IF($S2920="","",INDEX(Transjer!$E$6:$E$125,$B2920))</f>
        <v/>
      </c>
      <c r="J2920" s="19" t="str">
        <f>IF($S2920="","",INDEX(Skjermingsrenter!$B$6:$B$35,$C2920))</f>
        <v/>
      </c>
      <c r="K2920" s="20" t="str">
        <f t="shared" si="361"/>
        <v/>
      </c>
      <c r="L2920" s="21" t="str">
        <f>IF($S2920="","",IF($G2920&lt;YEAR($F2920),0,$H2920*SUMIFS(Utbytter!$D$6:$D$1005,Utbytter!$A$6:$A$1005,$E2920,Utbytter!$B$6:$B$1005,"&gt;="&amp;$K2920,Utbytter!$B$6:$B$1005,"&lt;="&amp;DATE($G2920,12,31))))</f>
        <v/>
      </c>
      <c r="M2920" s="21" t="str">
        <f t="shared" si="367"/>
        <v/>
      </c>
      <c r="N2920" s="21" t="str">
        <f t="shared" si="362"/>
        <v/>
      </c>
      <c r="O2920" s="21" t="str">
        <f t="shared" si="363"/>
        <v/>
      </c>
      <c r="P2920" s="21" t="str">
        <f t="shared" si="364"/>
        <v/>
      </c>
      <c r="Q2920" s="21" t="str">
        <f t="shared" si="365"/>
        <v/>
      </c>
      <c r="R2920" s="21" t="str">
        <f t="shared" si="366"/>
        <v/>
      </c>
      <c r="S2920" s="7" t="str">
        <f>IF(ROW()-5&lt;=Kontroll!$B$8,1,"")</f>
        <v/>
      </c>
    </row>
    <row r="2921" spans="1:19" x14ac:dyDescent="0.2">
      <c r="A2921" s="7" t="str">
        <f t="shared" si="360"/>
        <v/>
      </c>
      <c r="B2921" s="7" t="str">
        <f>IF($S2921="","",INT(($A2921-1)/Kontroll!$B$6)+1)</f>
        <v/>
      </c>
      <c r="C2921" s="7" t="str">
        <f>IF($S2921="","",MOD($A2921-1,Kontroll!$B$6)+1)</f>
        <v/>
      </c>
      <c r="D2921" s="15" t="str">
        <f>IF($S2921="","",INDEX(Transjer!$A$6:$A$125,$B2921))</f>
        <v/>
      </c>
      <c r="E2921" s="15" t="str">
        <f>IF($S2921="","",INDEX(Transjer!$B$6:$B$125,$B2921))</f>
        <v/>
      </c>
      <c r="F2921" s="16" t="str">
        <f>IF($S2921="","",INDEX(Transjer!$C$6:$C$125,$B2921))</f>
        <v/>
      </c>
      <c r="G2921" s="17" t="str">
        <f>IF($S2921="","",INDEX(Skjermingsrenter!$A$6:$A$35,$C2921))</f>
        <v/>
      </c>
      <c r="H2921" s="18" t="str">
        <f>IF($S2921="","",INDEX(Transjer!$D$6:$D$125,$B2921))</f>
        <v/>
      </c>
      <c r="I2921" s="18" t="str">
        <f>IF($S2921="","",INDEX(Transjer!$E$6:$E$125,$B2921))</f>
        <v/>
      </c>
      <c r="J2921" s="19" t="str">
        <f>IF($S2921="","",INDEX(Skjermingsrenter!$B$6:$B$35,$C2921))</f>
        <v/>
      </c>
      <c r="K2921" s="20" t="str">
        <f t="shared" si="361"/>
        <v/>
      </c>
      <c r="L2921" s="21" t="str">
        <f>IF($S2921="","",IF($G2921&lt;YEAR($F2921),0,$H2921*SUMIFS(Utbytter!$D$6:$D$1005,Utbytter!$A$6:$A$1005,$E2921,Utbytter!$B$6:$B$1005,"&gt;="&amp;$K2921,Utbytter!$B$6:$B$1005,"&lt;="&amp;DATE($G2921,12,31))))</f>
        <v/>
      </c>
      <c r="M2921" s="21" t="str">
        <f t="shared" si="367"/>
        <v/>
      </c>
      <c r="N2921" s="21" t="str">
        <f t="shared" si="362"/>
        <v/>
      </c>
      <c r="O2921" s="21" t="str">
        <f t="shared" si="363"/>
        <v/>
      </c>
      <c r="P2921" s="21" t="str">
        <f t="shared" si="364"/>
        <v/>
      </c>
      <c r="Q2921" s="21" t="str">
        <f t="shared" si="365"/>
        <v/>
      </c>
      <c r="R2921" s="21" t="str">
        <f t="shared" si="366"/>
        <v/>
      </c>
      <c r="S2921" s="7" t="str">
        <f>IF(ROW()-5&lt;=Kontroll!$B$8,1,"")</f>
        <v/>
      </c>
    </row>
    <row r="2922" spans="1:19" x14ac:dyDescent="0.2">
      <c r="A2922" s="7" t="str">
        <f t="shared" si="360"/>
        <v/>
      </c>
      <c r="B2922" s="7" t="str">
        <f>IF($S2922="","",INT(($A2922-1)/Kontroll!$B$6)+1)</f>
        <v/>
      </c>
      <c r="C2922" s="7" t="str">
        <f>IF($S2922="","",MOD($A2922-1,Kontroll!$B$6)+1)</f>
        <v/>
      </c>
      <c r="D2922" s="15" t="str">
        <f>IF($S2922="","",INDEX(Transjer!$A$6:$A$125,$B2922))</f>
        <v/>
      </c>
      <c r="E2922" s="15" t="str">
        <f>IF($S2922="","",INDEX(Transjer!$B$6:$B$125,$B2922))</f>
        <v/>
      </c>
      <c r="F2922" s="16" t="str">
        <f>IF($S2922="","",INDEX(Transjer!$C$6:$C$125,$B2922))</f>
        <v/>
      </c>
      <c r="G2922" s="17" t="str">
        <f>IF($S2922="","",INDEX(Skjermingsrenter!$A$6:$A$35,$C2922))</f>
        <v/>
      </c>
      <c r="H2922" s="18" t="str">
        <f>IF($S2922="","",INDEX(Transjer!$D$6:$D$125,$B2922))</f>
        <v/>
      </c>
      <c r="I2922" s="18" t="str">
        <f>IF($S2922="","",INDEX(Transjer!$E$6:$E$125,$B2922))</f>
        <v/>
      </c>
      <c r="J2922" s="19" t="str">
        <f>IF($S2922="","",INDEX(Skjermingsrenter!$B$6:$B$35,$C2922))</f>
        <v/>
      </c>
      <c r="K2922" s="20" t="str">
        <f t="shared" si="361"/>
        <v/>
      </c>
      <c r="L2922" s="21" t="str">
        <f>IF($S2922="","",IF($G2922&lt;YEAR($F2922),0,$H2922*SUMIFS(Utbytter!$D$6:$D$1005,Utbytter!$A$6:$A$1005,$E2922,Utbytter!$B$6:$B$1005,"&gt;="&amp;$K2922,Utbytter!$B$6:$B$1005,"&lt;="&amp;DATE($G2922,12,31))))</f>
        <v/>
      </c>
      <c r="M2922" s="21" t="str">
        <f t="shared" si="367"/>
        <v/>
      </c>
      <c r="N2922" s="21" t="str">
        <f t="shared" si="362"/>
        <v/>
      </c>
      <c r="O2922" s="21" t="str">
        <f t="shared" si="363"/>
        <v/>
      </c>
      <c r="P2922" s="21" t="str">
        <f t="shared" si="364"/>
        <v/>
      </c>
      <c r="Q2922" s="21" t="str">
        <f t="shared" si="365"/>
        <v/>
      </c>
      <c r="R2922" s="21" t="str">
        <f t="shared" si="366"/>
        <v/>
      </c>
      <c r="S2922" s="7" t="str">
        <f>IF(ROW()-5&lt;=Kontroll!$B$8,1,"")</f>
        <v/>
      </c>
    </row>
    <row r="2923" spans="1:19" x14ac:dyDescent="0.2">
      <c r="A2923" s="7" t="str">
        <f t="shared" si="360"/>
        <v/>
      </c>
      <c r="B2923" s="7" t="str">
        <f>IF($S2923="","",INT(($A2923-1)/Kontroll!$B$6)+1)</f>
        <v/>
      </c>
      <c r="C2923" s="7" t="str">
        <f>IF($S2923="","",MOD($A2923-1,Kontroll!$B$6)+1)</f>
        <v/>
      </c>
      <c r="D2923" s="15" t="str">
        <f>IF($S2923="","",INDEX(Transjer!$A$6:$A$125,$B2923))</f>
        <v/>
      </c>
      <c r="E2923" s="15" t="str">
        <f>IF($S2923="","",INDEX(Transjer!$B$6:$B$125,$B2923))</f>
        <v/>
      </c>
      <c r="F2923" s="16" t="str">
        <f>IF($S2923="","",INDEX(Transjer!$C$6:$C$125,$B2923))</f>
        <v/>
      </c>
      <c r="G2923" s="17" t="str">
        <f>IF($S2923="","",INDEX(Skjermingsrenter!$A$6:$A$35,$C2923))</f>
        <v/>
      </c>
      <c r="H2923" s="18" t="str">
        <f>IF($S2923="","",INDEX(Transjer!$D$6:$D$125,$B2923))</f>
        <v/>
      </c>
      <c r="I2923" s="18" t="str">
        <f>IF($S2923="","",INDEX(Transjer!$E$6:$E$125,$B2923))</f>
        <v/>
      </c>
      <c r="J2923" s="19" t="str">
        <f>IF($S2923="","",INDEX(Skjermingsrenter!$B$6:$B$35,$C2923))</f>
        <v/>
      </c>
      <c r="K2923" s="20" t="str">
        <f t="shared" si="361"/>
        <v/>
      </c>
      <c r="L2923" s="21" t="str">
        <f>IF($S2923="","",IF($G2923&lt;YEAR($F2923),0,$H2923*SUMIFS(Utbytter!$D$6:$D$1005,Utbytter!$A$6:$A$1005,$E2923,Utbytter!$B$6:$B$1005,"&gt;="&amp;$K2923,Utbytter!$B$6:$B$1005,"&lt;="&amp;DATE($G2923,12,31))))</f>
        <v/>
      </c>
      <c r="M2923" s="21" t="str">
        <f t="shared" si="367"/>
        <v/>
      </c>
      <c r="N2923" s="21" t="str">
        <f t="shared" si="362"/>
        <v/>
      </c>
      <c r="O2923" s="21" t="str">
        <f t="shared" si="363"/>
        <v/>
      </c>
      <c r="P2923" s="21" t="str">
        <f t="shared" si="364"/>
        <v/>
      </c>
      <c r="Q2923" s="21" t="str">
        <f t="shared" si="365"/>
        <v/>
      </c>
      <c r="R2923" s="21" t="str">
        <f t="shared" si="366"/>
        <v/>
      </c>
      <c r="S2923" s="7" t="str">
        <f>IF(ROW()-5&lt;=Kontroll!$B$8,1,"")</f>
        <v/>
      </c>
    </row>
    <row r="2924" spans="1:19" x14ac:dyDescent="0.2">
      <c r="A2924" s="7" t="str">
        <f t="shared" si="360"/>
        <v/>
      </c>
      <c r="B2924" s="7" t="str">
        <f>IF($S2924="","",INT(($A2924-1)/Kontroll!$B$6)+1)</f>
        <v/>
      </c>
      <c r="C2924" s="7" t="str">
        <f>IF($S2924="","",MOD($A2924-1,Kontroll!$B$6)+1)</f>
        <v/>
      </c>
      <c r="D2924" s="15" t="str">
        <f>IF($S2924="","",INDEX(Transjer!$A$6:$A$125,$B2924))</f>
        <v/>
      </c>
      <c r="E2924" s="15" t="str">
        <f>IF($S2924="","",INDEX(Transjer!$B$6:$B$125,$B2924))</f>
        <v/>
      </c>
      <c r="F2924" s="16" t="str">
        <f>IF($S2924="","",INDEX(Transjer!$C$6:$C$125,$B2924))</f>
        <v/>
      </c>
      <c r="G2924" s="17" t="str">
        <f>IF($S2924="","",INDEX(Skjermingsrenter!$A$6:$A$35,$C2924))</f>
        <v/>
      </c>
      <c r="H2924" s="18" t="str">
        <f>IF($S2924="","",INDEX(Transjer!$D$6:$D$125,$B2924))</f>
        <v/>
      </c>
      <c r="I2924" s="18" t="str">
        <f>IF($S2924="","",INDEX(Transjer!$E$6:$E$125,$B2924))</f>
        <v/>
      </c>
      <c r="J2924" s="19" t="str">
        <f>IF($S2924="","",INDEX(Skjermingsrenter!$B$6:$B$35,$C2924))</f>
        <v/>
      </c>
      <c r="K2924" s="20" t="str">
        <f t="shared" si="361"/>
        <v/>
      </c>
      <c r="L2924" s="21" t="str">
        <f>IF($S2924="","",IF($G2924&lt;YEAR($F2924),0,$H2924*SUMIFS(Utbytter!$D$6:$D$1005,Utbytter!$A$6:$A$1005,$E2924,Utbytter!$B$6:$B$1005,"&gt;="&amp;$K2924,Utbytter!$B$6:$B$1005,"&lt;="&amp;DATE($G2924,12,31))))</f>
        <v/>
      </c>
      <c r="M2924" s="21" t="str">
        <f t="shared" si="367"/>
        <v/>
      </c>
      <c r="N2924" s="21" t="str">
        <f t="shared" si="362"/>
        <v/>
      </c>
      <c r="O2924" s="21" t="str">
        <f t="shared" si="363"/>
        <v/>
      </c>
      <c r="P2924" s="21" t="str">
        <f t="shared" si="364"/>
        <v/>
      </c>
      <c r="Q2924" s="21" t="str">
        <f t="shared" si="365"/>
        <v/>
      </c>
      <c r="R2924" s="21" t="str">
        <f t="shared" si="366"/>
        <v/>
      </c>
      <c r="S2924" s="7" t="str">
        <f>IF(ROW()-5&lt;=Kontroll!$B$8,1,"")</f>
        <v/>
      </c>
    </row>
    <row r="2925" spans="1:19" x14ac:dyDescent="0.2">
      <c r="A2925" s="7" t="str">
        <f t="shared" si="360"/>
        <v/>
      </c>
      <c r="B2925" s="7" t="str">
        <f>IF($S2925="","",INT(($A2925-1)/Kontroll!$B$6)+1)</f>
        <v/>
      </c>
      <c r="C2925" s="7" t="str">
        <f>IF($S2925="","",MOD($A2925-1,Kontroll!$B$6)+1)</f>
        <v/>
      </c>
      <c r="D2925" s="15" t="str">
        <f>IF($S2925="","",INDEX(Transjer!$A$6:$A$125,$B2925))</f>
        <v/>
      </c>
      <c r="E2925" s="15" t="str">
        <f>IF($S2925="","",INDEX(Transjer!$B$6:$B$125,$B2925))</f>
        <v/>
      </c>
      <c r="F2925" s="16" t="str">
        <f>IF($S2925="","",INDEX(Transjer!$C$6:$C$125,$B2925))</f>
        <v/>
      </c>
      <c r="G2925" s="17" t="str">
        <f>IF($S2925="","",INDEX(Skjermingsrenter!$A$6:$A$35,$C2925))</f>
        <v/>
      </c>
      <c r="H2925" s="18" t="str">
        <f>IF($S2925="","",INDEX(Transjer!$D$6:$D$125,$B2925))</f>
        <v/>
      </c>
      <c r="I2925" s="18" t="str">
        <f>IF($S2925="","",INDEX(Transjer!$E$6:$E$125,$B2925))</f>
        <v/>
      </c>
      <c r="J2925" s="19" t="str">
        <f>IF($S2925="","",INDEX(Skjermingsrenter!$B$6:$B$35,$C2925))</f>
        <v/>
      </c>
      <c r="K2925" s="20" t="str">
        <f t="shared" si="361"/>
        <v/>
      </c>
      <c r="L2925" s="21" t="str">
        <f>IF($S2925="","",IF($G2925&lt;YEAR($F2925),0,$H2925*SUMIFS(Utbytter!$D$6:$D$1005,Utbytter!$A$6:$A$1005,$E2925,Utbytter!$B$6:$B$1005,"&gt;="&amp;$K2925,Utbytter!$B$6:$B$1005,"&lt;="&amp;DATE($G2925,12,31))))</f>
        <v/>
      </c>
      <c r="M2925" s="21" t="str">
        <f t="shared" si="367"/>
        <v/>
      </c>
      <c r="N2925" s="21" t="str">
        <f t="shared" si="362"/>
        <v/>
      </c>
      <c r="O2925" s="21" t="str">
        <f t="shared" si="363"/>
        <v/>
      </c>
      <c r="P2925" s="21" t="str">
        <f t="shared" si="364"/>
        <v/>
      </c>
      <c r="Q2925" s="21" t="str">
        <f t="shared" si="365"/>
        <v/>
      </c>
      <c r="R2925" s="21" t="str">
        <f t="shared" si="366"/>
        <v/>
      </c>
      <c r="S2925" s="7" t="str">
        <f>IF(ROW()-5&lt;=Kontroll!$B$8,1,"")</f>
        <v/>
      </c>
    </row>
    <row r="2926" spans="1:19" x14ac:dyDescent="0.2">
      <c r="A2926" s="7" t="str">
        <f t="shared" si="360"/>
        <v/>
      </c>
      <c r="B2926" s="7" t="str">
        <f>IF($S2926="","",INT(($A2926-1)/Kontroll!$B$6)+1)</f>
        <v/>
      </c>
      <c r="C2926" s="7" t="str">
        <f>IF($S2926="","",MOD($A2926-1,Kontroll!$B$6)+1)</f>
        <v/>
      </c>
      <c r="D2926" s="15" t="str">
        <f>IF($S2926="","",INDEX(Transjer!$A$6:$A$125,$B2926))</f>
        <v/>
      </c>
      <c r="E2926" s="15" t="str">
        <f>IF($S2926="","",INDEX(Transjer!$B$6:$B$125,$B2926))</f>
        <v/>
      </c>
      <c r="F2926" s="16" t="str">
        <f>IF($S2926="","",INDEX(Transjer!$C$6:$C$125,$B2926))</f>
        <v/>
      </c>
      <c r="G2926" s="17" t="str">
        <f>IF($S2926="","",INDEX(Skjermingsrenter!$A$6:$A$35,$C2926))</f>
        <v/>
      </c>
      <c r="H2926" s="18" t="str">
        <f>IF($S2926="","",INDEX(Transjer!$D$6:$D$125,$B2926))</f>
        <v/>
      </c>
      <c r="I2926" s="18" t="str">
        <f>IF($S2926="","",INDEX(Transjer!$E$6:$E$125,$B2926))</f>
        <v/>
      </c>
      <c r="J2926" s="19" t="str">
        <f>IF($S2926="","",INDEX(Skjermingsrenter!$B$6:$B$35,$C2926))</f>
        <v/>
      </c>
      <c r="K2926" s="20" t="str">
        <f t="shared" si="361"/>
        <v/>
      </c>
      <c r="L2926" s="21" t="str">
        <f>IF($S2926="","",IF($G2926&lt;YEAR($F2926),0,$H2926*SUMIFS(Utbytter!$D$6:$D$1005,Utbytter!$A$6:$A$1005,$E2926,Utbytter!$B$6:$B$1005,"&gt;="&amp;$K2926,Utbytter!$B$6:$B$1005,"&lt;="&amp;DATE($G2926,12,31))))</f>
        <v/>
      </c>
      <c r="M2926" s="21" t="str">
        <f t="shared" si="367"/>
        <v/>
      </c>
      <c r="N2926" s="21" t="str">
        <f t="shared" si="362"/>
        <v/>
      </c>
      <c r="O2926" s="21" t="str">
        <f t="shared" si="363"/>
        <v/>
      </c>
      <c r="P2926" s="21" t="str">
        <f t="shared" si="364"/>
        <v/>
      </c>
      <c r="Q2926" s="21" t="str">
        <f t="shared" si="365"/>
        <v/>
      </c>
      <c r="R2926" s="21" t="str">
        <f t="shared" si="366"/>
        <v/>
      </c>
      <c r="S2926" s="7" t="str">
        <f>IF(ROW()-5&lt;=Kontroll!$B$8,1,"")</f>
        <v/>
      </c>
    </row>
    <row r="2927" spans="1:19" x14ac:dyDescent="0.2">
      <c r="A2927" s="7" t="str">
        <f t="shared" si="360"/>
        <v/>
      </c>
      <c r="B2927" s="7" t="str">
        <f>IF($S2927="","",INT(($A2927-1)/Kontroll!$B$6)+1)</f>
        <v/>
      </c>
      <c r="C2927" s="7" t="str">
        <f>IF($S2927="","",MOD($A2927-1,Kontroll!$B$6)+1)</f>
        <v/>
      </c>
      <c r="D2927" s="15" t="str">
        <f>IF($S2927="","",INDEX(Transjer!$A$6:$A$125,$B2927))</f>
        <v/>
      </c>
      <c r="E2927" s="15" t="str">
        <f>IF($S2927="","",INDEX(Transjer!$B$6:$B$125,$B2927))</f>
        <v/>
      </c>
      <c r="F2927" s="16" t="str">
        <f>IF($S2927="","",INDEX(Transjer!$C$6:$C$125,$B2927))</f>
        <v/>
      </c>
      <c r="G2927" s="17" t="str">
        <f>IF($S2927="","",INDEX(Skjermingsrenter!$A$6:$A$35,$C2927))</f>
        <v/>
      </c>
      <c r="H2927" s="18" t="str">
        <f>IF($S2927="","",INDEX(Transjer!$D$6:$D$125,$B2927))</f>
        <v/>
      </c>
      <c r="I2927" s="18" t="str">
        <f>IF($S2927="","",INDEX(Transjer!$E$6:$E$125,$B2927))</f>
        <v/>
      </c>
      <c r="J2927" s="19" t="str">
        <f>IF($S2927="","",INDEX(Skjermingsrenter!$B$6:$B$35,$C2927))</f>
        <v/>
      </c>
      <c r="K2927" s="20" t="str">
        <f t="shared" si="361"/>
        <v/>
      </c>
      <c r="L2927" s="21" t="str">
        <f>IF($S2927="","",IF($G2927&lt;YEAR($F2927),0,$H2927*SUMIFS(Utbytter!$D$6:$D$1005,Utbytter!$A$6:$A$1005,$E2927,Utbytter!$B$6:$B$1005,"&gt;="&amp;$K2927,Utbytter!$B$6:$B$1005,"&lt;="&amp;DATE($G2927,12,31))))</f>
        <v/>
      </c>
      <c r="M2927" s="21" t="str">
        <f t="shared" si="367"/>
        <v/>
      </c>
      <c r="N2927" s="21" t="str">
        <f t="shared" si="362"/>
        <v/>
      </c>
      <c r="O2927" s="21" t="str">
        <f t="shared" si="363"/>
        <v/>
      </c>
      <c r="P2927" s="21" t="str">
        <f t="shared" si="364"/>
        <v/>
      </c>
      <c r="Q2927" s="21" t="str">
        <f t="shared" si="365"/>
        <v/>
      </c>
      <c r="R2927" s="21" t="str">
        <f t="shared" si="366"/>
        <v/>
      </c>
      <c r="S2927" s="7" t="str">
        <f>IF(ROW()-5&lt;=Kontroll!$B$8,1,"")</f>
        <v/>
      </c>
    </row>
    <row r="2928" spans="1:19" x14ac:dyDescent="0.2">
      <c r="A2928" s="7" t="str">
        <f t="shared" si="360"/>
        <v/>
      </c>
      <c r="B2928" s="7" t="str">
        <f>IF($S2928="","",INT(($A2928-1)/Kontroll!$B$6)+1)</f>
        <v/>
      </c>
      <c r="C2928" s="7" t="str">
        <f>IF($S2928="","",MOD($A2928-1,Kontroll!$B$6)+1)</f>
        <v/>
      </c>
      <c r="D2928" s="15" t="str">
        <f>IF($S2928="","",INDEX(Transjer!$A$6:$A$125,$B2928))</f>
        <v/>
      </c>
      <c r="E2928" s="15" t="str">
        <f>IF($S2928="","",INDEX(Transjer!$B$6:$B$125,$B2928))</f>
        <v/>
      </c>
      <c r="F2928" s="16" t="str">
        <f>IF($S2928="","",INDEX(Transjer!$C$6:$C$125,$B2928))</f>
        <v/>
      </c>
      <c r="G2928" s="17" t="str">
        <f>IF($S2928="","",INDEX(Skjermingsrenter!$A$6:$A$35,$C2928))</f>
        <v/>
      </c>
      <c r="H2928" s="18" t="str">
        <f>IF($S2928="","",INDEX(Transjer!$D$6:$D$125,$B2928))</f>
        <v/>
      </c>
      <c r="I2928" s="18" t="str">
        <f>IF($S2928="","",INDEX(Transjer!$E$6:$E$125,$B2928))</f>
        <v/>
      </c>
      <c r="J2928" s="19" t="str">
        <f>IF($S2928="","",INDEX(Skjermingsrenter!$B$6:$B$35,$C2928))</f>
        <v/>
      </c>
      <c r="K2928" s="20" t="str">
        <f t="shared" si="361"/>
        <v/>
      </c>
      <c r="L2928" s="21" t="str">
        <f>IF($S2928="","",IF($G2928&lt;YEAR($F2928),0,$H2928*SUMIFS(Utbytter!$D$6:$D$1005,Utbytter!$A$6:$A$1005,$E2928,Utbytter!$B$6:$B$1005,"&gt;="&amp;$K2928,Utbytter!$B$6:$B$1005,"&lt;="&amp;DATE($G2928,12,31))))</f>
        <v/>
      </c>
      <c r="M2928" s="21" t="str">
        <f t="shared" si="367"/>
        <v/>
      </c>
      <c r="N2928" s="21" t="str">
        <f t="shared" si="362"/>
        <v/>
      </c>
      <c r="O2928" s="21" t="str">
        <f t="shared" si="363"/>
        <v/>
      </c>
      <c r="P2928" s="21" t="str">
        <f t="shared" si="364"/>
        <v/>
      </c>
      <c r="Q2928" s="21" t="str">
        <f t="shared" si="365"/>
        <v/>
      </c>
      <c r="R2928" s="21" t="str">
        <f t="shared" si="366"/>
        <v/>
      </c>
      <c r="S2928" s="7" t="str">
        <f>IF(ROW()-5&lt;=Kontroll!$B$8,1,"")</f>
        <v/>
      </c>
    </row>
    <row r="2929" spans="1:19" x14ac:dyDescent="0.2">
      <c r="A2929" s="7" t="str">
        <f t="shared" si="360"/>
        <v/>
      </c>
      <c r="B2929" s="7" t="str">
        <f>IF($S2929="","",INT(($A2929-1)/Kontroll!$B$6)+1)</f>
        <v/>
      </c>
      <c r="C2929" s="7" t="str">
        <f>IF($S2929="","",MOD($A2929-1,Kontroll!$B$6)+1)</f>
        <v/>
      </c>
      <c r="D2929" s="15" t="str">
        <f>IF($S2929="","",INDEX(Transjer!$A$6:$A$125,$B2929))</f>
        <v/>
      </c>
      <c r="E2929" s="15" t="str">
        <f>IF($S2929="","",INDEX(Transjer!$B$6:$B$125,$B2929))</f>
        <v/>
      </c>
      <c r="F2929" s="16" t="str">
        <f>IF($S2929="","",INDEX(Transjer!$C$6:$C$125,$B2929))</f>
        <v/>
      </c>
      <c r="G2929" s="17" t="str">
        <f>IF($S2929="","",INDEX(Skjermingsrenter!$A$6:$A$35,$C2929))</f>
        <v/>
      </c>
      <c r="H2929" s="18" t="str">
        <f>IF($S2929="","",INDEX(Transjer!$D$6:$D$125,$B2929))</f>
        <v/>
      </c>
      <c r="I2929" s="18" t="str">
        <f>IF($S2929="","",INDEX(Transjer!$E$6:$E$125,$B2929))</f>
        <v/>
      </c>
      <c r="J2929" s="19" t="str">
        <f>IF($S2929="","",INDEX(Skjermingsrenter!$B$6:$B$35,$C2929))</f>
        <v/>
      </c>
      <c r="K2929" s="20" t="str">
        <f t="shared" si="361"/>
        <v/>
      </c>
      <c r="L2929" s="21" t="str">
        <f>IF($S2929="","",IF($G2929&lt;YEAR($F2929),0,$H2929*SUMIFS(Utbytter!$D$6:$D$1005,Utbytter!$A$6:$A$1005,$E2929,Utbytter!$B$6:$B$1005,"&gt;="&amp;$K2929,Utbytter!$B$6:$B$1005,"&lt;="&amp;DATE($G2929,12,31))))</f>
        <v/>
      </c>
      <c r="M2929" s="21" t="str">
        <f t="shared" si="367"/>
        <v/>
      </c>
      <c r="N2929" s="21" t="str">
        <f t="shared" si="362"/>
        <v/>
      </c>
      <c r="O2929" s="21" t="str">
        <f t="shared" si="363"/>
        <v/>
      </c>
      <c r="P2929" s="21" t="str">
        <f t="shared" si="364"/>
        <v/>
      </c>
      <c r="Q2929" s="21" t="str">
        <f t="shared" si="365"/>
        <v/>
      </c>
      <c r="R2929" s="21" t="str">
        <f t="shared" si="366"/>
        <v/>
      </c>
      <c r="S2929" s="7" t="str">
        <f>IF(ROW()-5&lt;=Kontroll!$B$8,1,"")</f>
        <v/>
      </c>
    </row>
    <row r="2930" spans="1:19" x14ac:dyDescent="0.2">
      <c r="A2930" s="7" t="str">
        <f t="shared" si="360"/>
        <v/>
      </c>
      <c r="B2930" s="7" t="str">
        <f>IF($S2930="","",INT(($A2930-1)/Kontroll!$B$6)+1)</f>
        <v/>
      </c>
      <c r="C2930" s="7" t="str">
        <f>IF($S2930="","",MOD($A2930-1,Kontroll!$B$6)+1)</f>
        <v/>
      </c>
      <c r="D2930" s="15" t="str">
        <f>IF($S2930="","",INDEX(Transjer!$A$6:$A$125,$B2930))</f>
        <v/>
      </c>
      <c r="E2930" s="15" t="str">
        <f>IF($S2930="","",INDEX(Transjer!$B$6:$B$125,$B2930))</f>
        <v/>
      </c>
      <c r="F2930" s="16" t="str">
        <f>IF($S2930="","",INDEX(Transjer!$C$6:$C$125,$B2930))</f>
        <v/>
      </c>
      <c r="G2930" s="17" t="str">
        <f>IF($S2930="","",INDEX(Skjermingsrenter!$A$6:$A$35,$C2930))</f>
        <v/>
      </c>
      <c r="H2930" s="18" t="str">
        <f>IF($S2930="","",INDEX(Transjer!$D$6:$D$125,$B2930))</f>
        <v/>
      </c>
      <c r="I2930" s="18" t="str">
        <f>IF($S2930="","",INDEX(Transjer!$E$6:$E$125,$B2930))</f>
        <v/>
      </c>
      <c r="J2930" s="19" t="str">
        <f>IF($S2930="","",INDEX(Skjermingsrenter!$B$6:$B$35,$C2930))</f>
        <v/>
      </c>
      <c r="K2930" s="20" t="str">
        <f t="shared" si="361"/>
        <v/>
      </c>
      <c r="L2930" s="21" t="str">
        <f>IF($S2930="","",IF($G2930&lt;YEAR($F2930),0,$H2930*SUMIFS(Utbytter!$D$6:$D$1005,Utbytter!$A$6:$A$1005,$E2930,Utbytter!$B$6:$B$1005,"&gt;="&amp;$K2930,Utbytter!$B$6:$B$1005,"&lt;="&amp;DATE($G2930,12,31))))</f>
        <v/>
      </c>
      <c r="M2930" s="21" t="str">
        <f t="shared" si="367"/>
        <v/>
      </c>
      <c r="N2930" s="21" t="str">
        <f t="shared" si="362"/>
        <v/>
      </c>
      <c r="O2930" s="21" t="str">
        <f t="shared" si="363"/>
        <v/>
      </c>
      <c r="P2930" s="21" t="str">
        <f t="shared" si="364"/>
        <v/>
      </c>
      <c r="Q2930" s="21" t="str">
        <f t="shared" si="365"/>
        <v/>
      </c>
      <c r="R2930" s="21" t="str">
        <f t="shared" si="366"/>
        <v/>
      </c>
      <c r="S2930" s="7" t="str">
        <f>IF(ROW()-5&lt;=Kontroll!$B$8,1,"")</f>
        <v/>
      </c>
    </row>
    <row r="2931" spans="1:19" x14ac:dyDescent="0.2">
      <c r="A2931" s="7" t="str">
        <f t="shared" si="360"/>
        <v/>
      </c>
      <c r="B2931" s="7" t="str">
        <f>IF($S2931="","",INT(($A2931-1)/Kontroll!$B$6)+1)</f>
        <v/>
      </c>
      <c r="C2931" s="7" t="str">
        <f>IF($S2931="","",MOD($A2931-1,Kontroll!$B$6)+1)</f>
        <v/>
      </c>
      <c r="D2931" s="15" t="str">
        <f>IF($S2931="","",INDEX(Transjer!$A$6:$A$125,$B2931))</f>
        <v/>
      </c>
      <c r="E2931" s="15" t="str">
        <f>IF($S2931="","",INDEX(Transjer!$B$6:$B$125,$B2931))</f>
        <v/>
      </c>
      <c r="F2931" s="16" t="str">
        <f>IF($S2931="","",INDEX(Transjer!$C$6:$C$125,$B2931))</f>
        <v/>
      </c>
      <c r="G2931" s="17" t="str">
        <f>IF($S2931="","",INDEX(Skjermingsrenter!$A$6:$A$35,$C2931))</f>
        <v/>
      </c>
      <c r="H2931" s="18" t="str">
        <f>IF($S2931="","",INDEX(Transjer!$D$6:$D$125,$B2931))</f>
        <v/>
      </c>
      <c r="I2931" s="18" t="str">
        <f>IF($S2931="","",INDEX(Transjer!$E$6:$E$125,$B2931))</f>
        <v/>
      </c>
      <c r="J2931" s="19" t="str">
        <f>IF($S2931="","",INDEX(Skjermingsrenter!$B$6:$B$35,$C2931))</f>
        <v/>
      </c>
      <c r="K2931" s="20" t="str">
        <f t="shared" si="361"/>
        <v/>
      </c>
      <c r="L2931" s="21" t="str">
        <f>IF($S2931="","",IF($G2931&lt;YEAR($F2931),0,$H2931*SUMIFS(Utbytter!$D$6:$D$1005,Utbytter!$A$6:$A$1005,$E2931,Utbytter!$B$6:$B$1005,"&gt;="&amp;$K2931,Utbytter!$B$6:$B$1005,"&lt;="&amp;DATE($G2931,12,31))))</f>
        <v/>
      </c>
      <c r="M2931" s="21" t="str">
        <f t="shared" si="367"/>
        <v/>
      </c>
      <c r="N2931" s="21" t="str">
        <f t="shared" si="362"/>
        <v/>
      </c>
      <c r="O2931" s="21" t="str">
        <f t="shared" si="363"/>
        <v/>
      </c>
      <c r="P2931" s="21" t="str">
        <f t="shared" si="364"/>
        <v/>
      </c>
      <c r="Q2931" s="21" t="str">
        <f t="shared" si="365"/>
        <v/>
      </c>
      <c r="R2931" s="21" t="str">
        <f t="shared" si="366"/>
        <v/>
      </c>
      <c r="S2931" s="7" t="str">
        <f>IF(ROW()-5&lt;=Kontroll!$B$8,1,"")</f>
        <v/>
      </c>
    </row>
    <row r="2932" spans="1:19" x14ac:dyDescent="0.2">
      <c r="A2932" s="7" t="str">
        <f t="shared" si="360"/>
        <v/>
      </c>
      <c r="B2932" s="7" t="str">
        <f>IF($S2932="","",INT(($A2932-1)/Kontroll!$B$6)+1)</f>
        <v/>
      </c>
      <c r="C2932" s="7" t="str">
        <f>IF($S2932="","",MOD($A2932-1,Kontroll!$B$6)+1)</f>
        <v/>
      </c>
      <c r="D2932" s="15" t="str">
        <f>IF($S2932="","",INDEX(Transjer!$A$6:$A$125,$B2932))</f>
        <v/>
      </c>
      <c r="E2932" s="15" t="str">
        <f>IF($S2932="","",INDEX(Transjer!$B$6:$B$125,$B2932))</f>
        <v/>
      </c>
      <c r="F2932" s="16" t="str">
        <f>IF($S2932="","",INDEX(Transjer!$C$6:$C$125,$B2932))</f>
        <v/>
      </c>
      <c r="G2932" s="17" t="str">
        <f>IF($S2932="","",INDEX(Skjermingsrenter!$A$6:$A$35,$C2932))</f>
        <v/>
      </c>
      <c r="H2932" s="18" t="str">
        <f>IF($S2932="","",INDEX(Transjer!$D$6:$D$125,$B2932))</f>
        <v/>
      </c>
      <c r="I2932" s="18" t="str">
        <f>IF($S2932="","",INDEX(Transjer!$E$6:$E$125,$B2932))</f>
        <v/>
      </c>
      <c r="J2932" s="19" t="str">
        <f>IF($S2932="","",INDEX(Skjermingsrenter!$B$6:$B$35,$C2932))</f>
        <v/>
      </c>
      <c r="K2932" s="20" t="str">
        <f t="shared" si="361"/>
        <v/>
      </c>
      <c r="L2932" s="21" t="str">
        <f>IF($S2932="","",IF($G2932&lt;YEAR($F2932),0,$H2932*SUMIFS(Utbytter!$D$6:$D$1005,Utbytter!$A$6:$A$1005,$E2932,Utbytter!$B$6:$B$1005,"&gt;="&amp;$K2932,Utbytter!$B$6:$B$1005,"&lt;="&amp;DATE($G2932,12,31))))</f>
        <v/>
      </c>
      <c r="M2932" s="21" t="str">
        <f t="shared" si="367"/>
        <v/>
      </c>
      <c r="N2932" s="21" t="str">
        <f t="shared" si="362"/>
        <v/>
      </c>
      <c r="O2932" s="21" t="str">
        <f t="shared" si="363"/>
        <v/>
      </c>
      <c r="P2932" s="21" t="str">
        <f t="shared" si="364"/>
        <v/>
      </c>
      <c r="Q2932" s="21" t="str">
        <f t="shared" si="365"/>
        <v/>
      </c>
      <c r="R2932" s="21" t="str">
        <f t="shared" si="366"/>
        <v/>
      </c>
      <c r="S2932" s="7" t="str">
        <f>IF(ROW()-5&lt;=Kontroll!$B$8,1,"")</f>
        <v/>
      </c>
    </row>
    <row r="2933" spans="1:19" x14ac:dyDescent="0.2">
      <c r="A2933" s="7" t="str">
        <f t="shared" si="360"/>
        <v/>
      </c>
      <c r="B2933" s="7" t="str">
        <f>IF($S2933="","",INT(($A2933-1)/Kontroll!$B$6)+1)</f>
        <v/>
      </c>
      <c r="C2933" s="7" t="str">
        <f>IF($S2933="","",MOD($A2933-1,Kontroll!$B$6)+1)</f>
        <v/>
      </c>
      <c r="D2933" s="15" t="str">
        <f>IF($S2933="","",INDEX(Transjer!$A$6:$A$125,$B2933))</f>
        <v/>
      </c>
      <c r="E2933" s="15" t="str">
        <f>IF($S2933="","",INDEX(Transjer!$B$6:$B$125,$B2933))</f>
        <v/>
      </c>
      <c r="F2933" s="16" t="str">
        <f>IF($S2933="","",INDEX(Transjer!$C$6:$C$125,$B2933))</f>
        <v/>
      </c>
      <c r="G2933" s="17" t="str">
        <f>IF($S2933="","",INDEX(Skjermingsrenter!$A$6:$A$35,$C2933))</f>
        <v/>
      </c>
      <c r="H2933" s="18" t="str">
        <f>IF($S2933="","",INDEX(Transjer!$D$6:$D$125,$B2933))</f>
        <v/>
      </c>
      <c r="I2933" s="18" t="str">
        <f>IF($S2933="","",INDEX(Transjer!$E$6:$E$125,$B2933))</f>
        <v/>
      </c>
      <c r="J2933" s="19" t="str">
        <f>IF($S2933="","",INDEX(Skjermingsrenter!$B$6:$B$35,$C2933))</f>
        <v/>
      </c>
      <c r="K2933" s="20" t="str">
        <f t="shared" si="361"/>
        <v/>
      </c>
      <c r="L2933" s="21" t="str">
        <f>IF($S2933="","",IF($G2933&lt;YEAR($F2933),0,$H2933*SUMIFS(Utbytter!$D$6:$D$1005,Utbytter!$A$6:$A$1005,$E2933,Utbytter!$B$6:$B$1005,"&gt;="&amp;$K2933,Utbytter!$B$6:$B$1005,"&lt;="&amp;DATE($G2933,12,31))))</f>
        <v/>
      </c>
      <c r="M2933" s="21" t="str">
        <f t="shared" si="367"/>
        <v/>
      </c>
      <c r="N2933" s="21" t="str">
        <f t="shared" si="362"/>
        <v/>
      </c>
      <c r="O2933" s="21" t="str">
        <f t="shared" si="363"/>
        <v/>
      </c>
      <c r="P2933" s="21" t="str">
        <f t="shared" si="364"/>
        <v/>
      </c>
      <c r="Q2933" s="21" t="str">
        <f t="shared" si="365"/>
        <v/>
      </c>
      <c r="R2933" s="21" t="str">
        <f t="shared" si="366"/>
        <v/>
      </c>
      <c r="S2933" s="7" t="str">
        <f>IF(ROW()-5&lt;=Kontroll!$B$8,1,"")</f>
        <v/>
      </c>
    </row>
    <row r="2934" spans="1:19" x14ac:dyDescent="0.2">
      <c r="A2934" s="7" t="str">
        <f t="shared" si="360"/>
        <v/>
      </c>
      <c r="B2934" s="7" t="str">
        <f>IF($S2934="","",INT(($A2934-1)/Kontroll!$B$6)+1)</f>
        <v/>
      </c>
      <c r="C2934" s="7" t="str">
        <f>IF($S2934="","",MOD($A2934-1,Kontroll!$B$6)+1)</f>
        <v/>
      </c>
      <c r="D2934" s="15" t="str">
        <f>IF($S2934="","",INDEX(Transjer!$A$6:$A$125,$B2934))</f>
        <v/>
      </c>
      <c r="E2934" s="15" t="str">
        <f>IF($S2934="","",INDEX(Transjer!$B$6:$B$125,$B2934))</f>
        <v/>
      </c>
      <c r="F2934" s="16" t="str">
        <f>IF($S2934="","",INDEX(Transjer!$C$6:$C$125,$B2934))</f>
        <v/>
      </c>
      <c r="G2934" s="17" t="str">
        <f>IF($S2934="","",INDEX(Skjermingsrenter!$A$6:$A$35,$C2934))</f>
        <v/>
      </c>
      <c r="H2934" s="18" t="str">
        <f>IF($S2934="","",INDEX(Transjer!$D$6:$D$125,$B2934))</f>
        <v/>
      </c>
      <c r="I2934" s="18" t="str">
        <f>IF($S2934="","",INDEX(Transjer!$E$6:$E$125,$B2934))</f>
        <v/>
      </c>
      <c r="J2934" s="19" t="str">
        <f>IF($S2934="","",INDEX(Skjermingsrenter!$B$6:$B$35,$C2934))</f>
        <v/>
      </c>
      <c r="K2934" s="20" t="str">
        <f t="shared" si="361"/>
        <v/>
      </c>
      <c r="L2934" s="21" t="str">
        <f>IF($S2934="","",IF($G2934&lt;YEAR($F2934),0,$H2934*SUMIFS(Utbytter!$D$6:$D$1005,Utbytter!$A$6:$A$1005,$E2934,Utbytter!$B$6:$B$1005,"&gt;="&amp;$K2934,Utbytter!$B$6:$B$1005,"&lt;="&amp;DATE($G2934,12,31))))</f>
        <v/>
      </c>
      <c r="M2934" s="21" t="str">
        <f t="shared" si="367"/>
        <v/>
      </c>
      <c r="N2934" s="21" t="str">
        <f t="shared" si="362"/>
        <v/>
      </c>
      <c r="O2934" s="21" t="str">
        <f t="shared" si="363"/>
        <v/>
      </c>
      <c r="P2934" s="21" t="str">
        <f t="shared" si="364"/>
        <v/>
      </c>
      <c r="Q2934" s="21" t="str">
        <f t="shared" si="365"/>
        <v/>
      </c>
      <c r="R2934" s="21" t="str">
        <f t="shared" si="366"/>
        <v/>
      </c>
      <c r="S2934" s="7" t="str">
        <f>IF(ROW()-5&lt;=Kontroll!$B$8,1,"")</f>
        <v/>
      </c>
    </row>
    <row r="2935" spans="1:19" x14ac:dyDescent="0.2">
      <c r="A2935" s="7" t="str">
        <f t="shared" si="360"/>
        <v/>
      </c>
      <c r="B2935" s="7" t="str">
        <f>IF($S2935="","",INT(($A2935-1)/Kontroll!$B$6)+1)</f>
        <v/>
      </c>
      <c r="C2935" s="7" t="str">
        <f>IF($S2935="","",MOD($A2935-1,Kontroll!$B$6)+1)</f>
        <v/>
      </c>
      <c r="D2935" s="15" t="str">
        <f>IF($S2935="","",INDEX(Transjer!$A$6:$A$125,$B2935))</f>
        <v/>
      </c>
      <c r="E2935" s="15" t="str">
        <f>IF($S2935="","",INDEX(Transjer!$B$6:$B$125,$B2935))</f>
        <v/>
      </c>
      <c r="F2935" s="16" t="str">
        <f>IF($S2935="","",INDEX(Transjer!$C$6:$C$125,$B2935))</f>
        <v/>
      </c>
      <c r="G2935" s="17" t="str">
        <f>IF($S2935="","",INDEX(Skjermingsrenter!$A$6:$A$35,$C2935))</f>
        <v/>
      </c>
      <c r="H2935" s="18" t="str">
        <f>IF($S2935="","",INDEX(Transjer!$D$6:$D$125,$B2935))</f>
        <v/>
      </c>
      <c r="I2935" s="18" t="str">
        <f>IF($S2935="","",INDEX(Transjer!$E$6:$E$125,$B2935))</f>
        <v/>
      </c>
      <c r="J2935" s="19" t="str">
        <f>IF($S2935="","",INDEX(Skjermingsrenter!$B$6:$B$35,$C2935))</f>
        <v/>
      </c>
      <c r="K2935" s="20" t="str">
        <f t="shared" si="361"/>
        <v/>
      </c>
      <c r="L2935" s="21" t="str">
        <f>IF($S2935="","",IF($G2935&lt;YEAR($F2935),0,$H2935*SUMIFS(Utbytter!$D$6:$D$1005,Utbytter!$A$6:$A$1005,$E2935,Utbytter!$B$6:$B$1005,"&gt;="&amp;$K2935,Utbytter!$B$6:$B$1005,"&lt;="&amp;DATE($G2935,12,31))))</f>
        <v/>
      </c>
      <c r="M2935" s="21" t="str">
        <f t="shared" si="367"/>
        <v/>
      </c>
      <c r="N2935" s="21" t="str">
        <f t="shared" si="362"/>
        <v/>
      </c>
      <c r="O2935" s="21" t="str">
        <f t="shared" si="363"/>
        <v/>
      </c>
      <c r="P2935" s="21" t="str">
        <f t="shared" si="364"/>
        <v/>
      </c>
      <c r="Q2935" s="21" t="str">
        <f t="shared" si="365"/>
        <v/>
      </c>
      <c r="R2935" s="21" t="str">
        <f t="shared" si="366"/>
        <v/>
      </c>
      <c r="S2935" s="7" t="str">
        <f>IF(ROW()-5&lt;=Kontroll!$B$8,1,"")</f>
        <v/>
      </c>
    </row>
    <row r="2936" spans="1:19" x14ac:dyDescent="0.2">
      <c r="A2936" s="7" t="str">
        <f t="shared" si="360"/>
        <v/>
      </c>
      <c r="B2936" s="7" t="str">
        <f>IF($S2936="","",INT(($A2936-1)/Kontroll!$B$6)+1)</f>
        <v/>
      </c>
      <c r="C2936" s="7" t="str">
        <f>IF($S2936="","",MOD($A2936-1,Kontroll!$B$6)+1)</f>
        <v/>
      </c>
      <c r="D2936" s="15" t="str">
        <f>IF($S2936="","",INDEX(Transjer!$A$6:$A$125,$B2936))</f>
        <v/>
      </c>
      <c r="E2936" s="15" t="str">
        <f>IF($S2936="","",INDEX(Transjer!$B$6:$B$125,$B2936))</f>
        <v/>
      </c>
      <c r="F2936" s="16" t="str">
        <f>IF($S2936="","",INDEX(Transjer!$C$6:$C$125,$B2936))</f>
        <v/>
      </c>
      <c r="G2936" s="17" t="str">
        <f>IF($S2936="","",INDEX(Skjermingsrenter!$A$6:$A$35,$C2936))</f>
        <v/>
      </c>
      <c r="H2936" s="18" t="str">
        <f>IF($S2936="","",INDEX(Transjer!$D$6:$D$125,$B2936))</f>
        <v/>
      </c>
      <c r="I2936" s="18" t="str">
        <f>IF($S2936="","",INDEX(Transjer!$E$6:$E$125,$B2936))</f>
        <v/>
      </c>
      <c r="J2936" s="19" t="str">
        <f>IF($S2936="","",INDEX(Skjermingsrenter!$B$6:$B$35,$C2936))</f>
        <v/>
      </c>
      <c r="K2936" s="20" t="str">
        <f t="shared" si="361"/>
        <v/>
      </c>
      <c r="L2936" s="21" t="str">
        <f>IF($S2936="","",IF($G2936&lt;YEAR($F2936),0,$H2936*SUMIFS(Utbytter!$D$6:$D$1005,Utbytter!$A$6:$A$1005,$E2936,Utbytter!$B$6:$B$1005,"&gt;="&amp;$K2936,Utbytter!$B$6:$B$1005,"&lt;="&amp;DATE($G2936,12,31))))</f>
        <v/>
      </c>
      <c r="M2936" s="21" t="str">
        <f t="shared" si="367"/>
        <v/>
      </c>
      <c r="N2936" s="21" t="str">
        <f t="shared" si="362"/>
        <v/>
      </c>
      <c r="O2936" s="21" t="str">
        <f t="shared" si="363"/>
        <v/>
      </c>
      <c r="P2936" s="21" t="str">
        <f t="shared" si="364"/>
        <v/>
      </c>
      <c r="Q2936" s="21" t="str">
        <f t="shared" si="365"/>
        <v/>
      </c>
      <c r="R2936" s="21" t="str">
        <f t="shared" si="366"/>
        <v/>
      </c>
      <c r="S2936" s="7" t="str">
        <f>IF(ROW()-5&lt;=Kontroll!$B$8,1,"")</f>
        <v/>
      </c>
    </row>
    <row r="2937" spans="1:19" x14ac:dyDescent="0.2">
      <c r="A2937" s="7" t="str">
        <f t="shared" si="360"/>
        <v/>
      </c>
      <c r="B2937" s="7" t="str">
        <f>IF($S2937="","",INT(($A2937-1)/Kontroll!$B$6)+1)</f>
        <v/>
      </c>
      <c r="C2937" s="7" t="str">
        <f>IF($S2937="","",MOD($A2937-1,Kontroll!$B$6)+1)</f>
        <v/>
      </c>
      <c r="D2937" s="15" t="str">
        <f>IF($S2937="","",INDEX(Transjer!$A$6:$A$125,$B2937))</f>
        <v/>
      </c>
      <c r="E2937" s="15" t="str">
        <f>IF($S2937="","",INDEX(Transjer!$B$6:$B$125,$B2937))</f>
        <v/>
      </c>
      <c r="F2937" s="16" t="str">
        <f>IF($S2937="","",INDEX(Transjer!$C$6:$C$125,$B2937))</f>
        <v/>
      </c>
      <c r="G2937" s="17" t="str">
        <f>IF($S2937="","",INDEX(Skjermingsrenter!$A$6:$A$35,$C2937))</f>
        <v/>
      </c>
      <c r="H2937" s="18" t="str">
        <f>IF($S2937="","",INDEX(Transjer!$D$6:$D$125,$B2937))</f>
        <v/>
      </c>
      <c r="I2937" s="18" t="str">
        <f>IF($S2937="","",INDEX(Transjer!$E$6:$E$125,$B2937))</f>
        <v/>
      </c>
      <c r="J2937" s="19" t="str">
        <f>IF($S2937="","",INDEX(Skjermingsrenter!$B$6:$B$35,$C2937))</f>
        <v/>
      </c>
      <c r="K2937" s="20" t="str">
        <f t="shared" si="361"/>
        <v/>
      </c>
      <c r="L2937" s="21" t="str">
        <f>IF($S2937="","",IF($G2937&lt;YEAR($F2937),0,$H2937*SUMIFS(Utbytter!$D$6:$D$1005,Utbytter!$A$6:$A$1005,$E2937,Utbytter!$B$6:$B$1005,"&gt;="&amp;$K2937,Utbytter!$B$6:$B$1005,"&lt;="&amp;DATE($G2937,12,31))))</f>
        <v/>
      </c>
      <c r="M2937" s="21" t="str">
        <f t="shared" si="367"/>
        <v/>
      </c>
      <c r="N2937" s="21" t="str">
        <f t="shared" si="362"/>
        <v/>
      </c>
      <c r="O2937" s="21" t="str">
        <f t="shared" si="363"/>
        <v/>
      </c>
      <c r="P2937" s="21" t="str">
        <f t="shared" si="364"/>
        <v/>
      </c>
      <c r="Q2937" s="21" t="str">
        <f t="shared" si="365"/>
        <v/>
      </c>
      <c r="R2937" s="21" t="str">
        <f t="shared" si="366"/>
        <v/>
      </c>
      <c r="S2937" s="7" t="str">
        <f>IF(ROW()-5&lt;=Kontroll!$B$8,1,"")</f>
        <v/>
      </c>
    </row>
    <row r="2938" spans="1:19" x14ac:dyDescent="0.2">
      <c r="A2938" s="7" t="str">
        <f t="shared" si="360"/>
        <v/>
      </c>
      <c r="B2938" s="7" t="str">
        <f>IF($S2938="","",INT(($A2938-1)/Kontroll!$B$6)+1)</f>
        <v/>
      </c>
      <c r="C2938" s="7" t="str">
        <f>IF($S2938="","",MOD($A2938-1,Kontroll!$B$6)+1)</f>
        <v/>
      </c>
      <c r="D2938" s="15" t="str">
        <f>IF($S2938="","",INDEX(Transjer!$A$6:$A$125,$B2938))</f>
        <v/>
      </c>
      <c r="E2938" s="15" t="str">
        <f>IF($S2938="","",INDEX(Transjer!$B$6:$B$125,$B2938))</f>
        <v/>
      </c>
      <c r="F2938" s="16" t="str">
        <f>IF($S2938="","",INDEX(Transjer!$C$6:$C$125,$B2938))</f>
        <v/>
      </c>
      <c r="G2938" s="17" t="str">
        <f>IF($S2938="","",INDEX(Skjermingsrenter!$A$6:$A$35,$C2938))</f>
        <v/>
      </c>
      <c r="H2938" s="18" t="str">
        <f>IF($S2938="","",INDEX(Transjer!$D$6:$D$125,$B2938))</f>
        <v/>
      </c>
      <c r="I2938" s="18" t="str">
        <f>IF($S2938="","",INDEX(Transjer!$E$6:$E$125,$B2938))</f>
        <v/>
      </c>
      <c r="J2938" s="19" t="str">
        <f>IF($S2938="","",INDEX(Skjermingsrenter!$B$6:$B$35,$C2938))</f>
        <v/>
      </c>
      <c r="K2938" s="20" t="str">
        <f t="shared" si="361"/>
        <v/>
      </c>
      <c r="L2938" s="21" t="str">
        <f>IF($S2938="","",IF($G2938&lt;YEAR($F2938),0,$H2938*SUMIFS(Utbytter!$D$6:$D$1005,Utbytter!$A$6:$A$1005,$E2938,Utbytter!$B$6:$B$1005,"&gt;="&amp;$K2938,Utbytter!$B$6:$B$1005,"&lt;="&amp;DATE($G2938,12,31))))</f>
        <v/>
      </c>
      <c r="M2938" s="21" t="str">
        <f t="shared" si="367"/>
        <v/>
      </c>
      <c r="N2938" s="21" t="str">
        <f t="shared" si="362"/>
        <v/>
      </c>
      <c r="O2938" s="21" t="str">
        <f t="shared" si="363"/>
        <v/>
      </c>
      <c r="P2938" s="21" t="str">
        <f t="shared" si="364"/>
        <v/>
      </c>
      <c r="Q2938" s="21" t="str">
        <f t="shared" si="365"/>
        <v/>
      </c>
      <c r="R2938" s="21" t="str">
        <f t="shared" si="366"/>
        <v/>
      </c>
      <c r="S2938" s="7" t="str">
        <f>IF(ROW()-5&lt;=Kontroll!$B$8,1,"")</f>
        <v/>
      </c>
    </row>
    <row r="2939" spans="1:19" x14ac:dyDescent="0.2">
      <c r="A2939" s="7" t="str">
        <f t="shared" si="360"/>
        <v/>
      </c>
      <c r="B2939" s="7" t="str">
        <f>IF($S2939="","",INT(($A2939-1)/Kontroll!$B$6)+1)</f>
        <v/>
      </c>
      <c r="C2939" s="7" t="str">
        <f>IF($S2939="","",MOD($A2939-1,Kontroll!$B$6)+1)</f>
        <v/>
      </c>
      <c r="D2939" s="15" t="str">
        <f>IF($S2939="","",INDEX(Transjer!$A$6:$A$125,$B2939))</f>
        <v/>
      </c>
      <c r="E2939" s="15" t="str">
        <f>IF($S2939="","",INDEX(Transjer!$B$6:$B$125,$B2939))</f>
        <v/>
      </c>
      <c r="F2939" s="16" t="str">
        <f>IF($S2939="","",INDEX(Transjer!$C$6:$C$125,$B2939))</f>
        <v/>
      </c>
      <c r="G2939" s="17" t="str">
        <f>IF($S2939="","",INDEX(Skjermingsrenter!$A$6:$A$35,$C2939))</f>
        <v/>
      </c>
      <c r="H2939" s="18" t="str">
        <f>IF($S2939="","",INDEX(Transjer!$D$6:$D$125,$B2939))</f>
        <v/>
      </c>
      <c r="I2939" s="18" t="str">
        <f>IF($S2939="","",INDEX(Transjer!$E$6:$E$125,$B2939))</f>
        <v/>
      </c>
      <c r="J2939" s="19" t="str">
        <f>IF($S2939="","",INDEX(Skjermingsrenter!$B$6:$B$35,$C2939))</f>
        <v/>
      </c>
      <c r="K2939" s="20" t="str">
        <f t="shared" si="361"/>
        <v/>
      </c>
      <c r="L2939" s="21" t="str">
        <f>IF($S2939="","",IF($G2939&lt;YEAR($F2939),0,$H2939*SUMIFS(Utbytter!$D$6:$D$1005,Utbytter!$A$6:$A$1005,$E2939,Utbytter!$B$6:$B$1005,"&gt;="&amp;$K2939,Utbytter!$B$6:$B$1005,"&lt;="&amp;DATE($G2939,12,31))))</f>
        <v/>
      </c>
      <c r="M2939" s="21" t="str">
        <f t="shared" si="367"/>
        <v/>
      </c>
      <c r="N2939" s="21" t="str">
        <f t="shared" si="362"/>
        <v/>
      </c>
      <c r="O2939" s="21" t="str">
        <f t="shared" si="363"/>
        <v/>
      </c>
      <c r="P2939" s="21" t="str">
        <f t="shared" si="364"/>
        <v/>
      </c>
      <c r="Q2939" s="21" t="str">
        <f t="shared" si="365"/>
        <v/>
      </c>
      <c r="R2939" s="21" t="str">
        <f t="shared" si="366"/>
        <v/>
      </c>
      <c r="S2939" s="7" t="str">
        <f>IF(ROW()-5&lt;=Kontroll!$B$8,1,"")</f>
        <v/>
      </c>
    </row>
    <row r="2940" spans="1:19" x14ac:dyDescent="0.2">
      <c r="A2940" s="7" t="str">
        <f t="shared" si="360"/>
        <v/>
      </c>
      <c r="B2940" s="7" t="str">
        <f>IF($S2940="","",INT(($A2940-1)/Kontroll!$B$6)+1)</f>
        <v/>
      </c>
      <c r="C2940" s="7" t="str">
        <f>IF($S2940="","",MOD($A2940-1,Kontroll!$B$6)+1)</f>
        <v/>
      </c>
      <c r="D2940" s="15" t="str">
        <f>IF($S2940="","",INDEX(Transjer!$A$6:$A$125,$B2940))</f>
        <v/>
      </c>
      <c r="E2940" s="15" t="str">
        <f>IF($S2940="","",INDEX(Transjer!$B$6:$B$125,$B2940))</f>
        <v/>
      </c>
      <c r="F2940" s="16" t="str">
        <f>IF($S2940="","",INDEX(Transjer!$C$6:$C$125,$B2940))</f>
        <v/>
      </c>
      <c r="G2940" s="17" t="str">
        <f>IF($S2940="","",INDEX(Skjermingsrenter!$A$6:$A$35,$C2940))</f>
        <v/>
      </c>
      <c r="H2940" s="18" t="str">
        <f>IF($S2940="","",INDEX(Transjer!$D$6:$D$125,$B2940))</f>
        <v/>
      </c>
      <c r="I2940" s="18" t="str">
        <f>IF($S2940="","",INDEX(Transjer!$E$6:$E$125,$B2940))</f>
        <v/>
      </c>
      <c r="J2940" s="19" t="str">
        <f>IF($S2940="","",INDEX(Skjermingsrenter!$B$6:$B$35,$C2940))</f>
        <v/>
      </c>
      <c r="K2940" s="20" t="str">
        <f t="shared" si="361"/>
        <v/>
      </c>
      <c r="L2940" s="21" t="str">
        <f>IF($S2940="","",IF($G2940&lt;YEAR($F2940),0,$H2940*SUMIFS(Utbytter!$D$6:$D$1005,Utbytter!$A$6:$A$1005,$E2940,Utbytter!$B$6:$B$1005,"&gt;="&amp;$K2940,Utbytter!$B$6:$B$1005,"&lt;="&amp;DATE($G2940,12,31))))</f>
        <v/>
      </c>
      <c r="M2940" s="21" t="str">
        <f t="shared" si="367"/>
        <v/>
      </c>
      <c r="N2940" s="21" t="str">
        <f t="shared" si="362"/>
        <v/>
      </c>
      <c r="O2940" s="21" t="str">
        <f t="shared" si="363"/>
        <v/>
      </c>
      <c r="P2940" s="21" t="str">
        <f t="shared" si="364"/>
        <v/>
      </c>
      <c r="Q2940" s="21" t="str">
        <f t="shared" si="365"/>
        <v/>
      </c>
      <c r="R2940" s="21" t="str">
        <f t="shared" si="366"/>
        <v/>
      </c>
      <c r="S2940" s="7" t="str">
        <f>IF(ROW()-5&lt;=Kontroll!$B$8,1,"")</f>
        <v/>
      </c>
    </row>
    <row r="2941" spans="1:19" x14ac:dyDescent="0.2">
      <c r="A2941" s="7" t="str">
        <f t="shared" si="360"/>
        <v/>
      </c>
      <c r="B2941" s="7" t="str">
        <f>IF($S2941="","",INT(($A2941-1)/Kontroll!$B$6)+1)</f>
        <v/>
      </c>
      <c r="C2941" s="7" t="str">
        <f>IF($S2941="","",MOD($A2941-1,Kontroll!$B$6)+1)</f>
        <v/>
      </c>
      <c r="D2941" s="15" t="str">
        <f>IF($S2941="","",INDEX(Transjer!$A$6:$A$125,$B2941))</f>
        <v/>
      </c>
      <c r="E2941" s="15" t="str">
        <f>IF($S2941="","",INDEX(Transjer!$B$6:$B$125,$B2941))</f>
        <v/>
      </c>
      <c r="F2941" s="16" t="str">
        <f>IF($S2941="","",INDEX(Transjer!$C$6:$C$125,$B2941))</f>
        <v/>
      </c>
      <c r="G2941" s="17" t="str">
        <f>IF($S2941="","",INDEX(Skjermingsrenter!$A$6:$A$35,$C2941))</f>
        <v/>
      </c>
      <c r="H2941" s="18" t="str">
        <f>IF($S2941="","",INDEX(Transjer!$D$6:$D$125,$B2941))</f>
        <v/>
      </c>
      <c r="I2941" s="18" t="str">
        <f>IF($S2941="","",INDEX(Transjer!$E$6:$E$125,$B2941))</f>
        <v/>
      </c>
      <c r="J2941" s="19" t="str">
        <f>IF($S2941="","",INDEX(Skjermingsrenter!$B$6:$B$35,$C2941))</f>
        <v/>
      </c>
      <c r="K2941" s="20" t="str">
        <f t="shared" si="361"/>
        <v/>
      </c>
      <c r="L2941" s="21" t="str">
        <f>IF($S2941="","",IF($G2941&lt;YEAR($F2941),0,$H2941*SUMIFS(Utbytter!$D$6:$D$1005,Utbytter!$A$6:$A$1005,$E2941,Utbytter!$B$6:$B$1005,"&gt;="&amp;$K2941,Utbytter!$B$6:$B$1005,"&lt;="&amp;DATE($G2941,12,31))))</f>
        <v/>
      </c>
      <c r="M2941" s="21" t="str">
        <f t="shared" si="367"/>
        <v/>
      </c>
      <c r="N2941" s="21" t="str">
        <f t="shared" si="362"/>
        <v/>
      </c>
      <c r="O2941" s="21" t="str">
        <f t="shared" si="363"/>
        <v/>
      </c>
      <c r="P2941" s="21" t="str">
        <f t="shared" si="364"/>
        <v/>
      </c>
      <c r="Q2941" s="21" t="str">
        <f t="shared" si="365"/>
        <v/>
      </c>
      <c r="R2941" s="21" t="str">
        <f t="shared" si="366"/>
        <v/>
      </c>
      <c r="S2941" s="7" t="str">
        <f>IF(ROW()-5&lt;=Kontroll!$B$8,1,"")</f>
        <v/>
      </c>
    </row>
    <row r="2942" spans="1:19" x14ac:dyDescent="0.2">
      <c r="A2942" s="7" t="str">
        <f t="shared" si="360"/>
        <v/>
      </c>
      <c r="B2942" s="7" t="str">
        <f>IF($S2942="","",INT(($A2942-1)/Kontroll!$B$6)+1)</f>
        <v/>
      </c>
      <c r="C2942" s="7" t="str">
        <f>IF($S2942="","",MOD($A2942-1,Kontroll!$B$6)+1)</f>
        <v/>
      </c>
      <c r="D2942" s="15" t="str">
        <f>IF($S2942="","",INDEX(Transjer!$A$6:$A$125,$B2942))</f>
        <v/>
      </c>
      <c r="E2942" s="15" t="str">
        <f>IF($S2942="","",INDEX(Transjer!$B$6:$B$125,$B2942))</f>
        <v/>
      </c>
      <c r="F2942" s="16" t="str">
        <f>IF($S2942="","",INDEX(Transjer!$C$6:$C$125,$B2942))</f>
        <v/>
      </c>
      <c r="G2942" s="17" t="str">
        <f>IF($S2942="","",INDEX(Skjermingsrenter!$A$6:$A$35,$C2942))</f>
        <v/>
      </c>
      <c r="H2942" s="18" t="str">
        <f>IF($S2942="","",INDEX(Transjer!$D$6:$D$125,$B2942))</f>
        <v/>
      </c>
      <c r="I2942" s="18" t="str">
        <f>IF($S2942="","",INDEX(Transjer!$E$6:$E$125,$B2942))</f>
        <v/>
      </c>
      <c r="J2942" s="19" t="str">
        <f>IF($S2942="","",INDEX(Skjermingsrenter!$B$6:$B$35,$C2942))</f>
        <v/>
      </c>
      <c r="K2942" s="20" t="str">
        <f t="shared" si="361"/>
        <v/>
      </c>
      <c r="L2942" s="21" t="str">
        <f>IF($S2942="","",IF($G2942&lt;YEAR($F2942),0,$H2942*SUMIFS(Utbytter!$D$6:$D$1005,Utbytter!$A$6:$A$1005,$E2942,Utbytter!$B$6:$B$1005,"&gt;="&amp;$K2942,Utbytter!$B$6:$B$1005,"&lt;="&amp;DATE($G2942,12,31))))</f>
        <v/>
      </c>
      <c r="M2942" s="21" t="str">
        <f t="shared" si="367"/>
        <v/>
      </c>
      <c r="N2942" s="21" t="str">
        <f t="shared" si="362"/>
        <v/>
      </c>
      <c r="O2942" s="21" t="str">
        <f t="shared" si="363"/>
        <v/>
      </c>
      <c r="P2942" s="21" t="str">
        <f t="shared" si="364"/>
        <v/>
      </c>
      <c r="Q2942" s="21" t="str">
        <f t="shared" si="365"/>
        <v/>
      </c>
      <c r="R2942" s="21" t="str">
        <f t="shared" si="366"/>
        <v/>
      </c>
      <c r="S2942" s="7" t="str">
        <f>IF(ROW()-5&lt;=Kontroll!$B$8,1,"")</f>
        <v/>
      </c>
    </row>
    <row r="2943" spans="1:19" x14ac:dyDescent="0.2">
      <c r="A2943" s="7" t="str">
        <f t="shared" si="360"/>
        <v/>
      </c>
      <c r="B2943" s="7" t="str">
        <f>IF($S2943="","",INT(($A2943-1)/Kontroll!$B$6)+1)</f>
        <v/>
      </c>
      <c r="C2943" s="7" t="str">
        <f>IF($S2943="","",MOD($A2943-1,Kontroll!$B$6)+1)</f>
        <v/>
      </c>
      <c r="D2943" s="15" t="str">
        <f>IF($S2943="","",INDEX(Transjer!$A$6:$A$125,$B2943))</f>
        <v/>
      </c>
      <c r="E2943" s="15" t="str">
        <f>IF($S2943="","",INDEX(Transjer!$B$6:$B$125,$B2943))</f>
        <v/>
      </c>
      <c r="F2943" s="16" t="str">
        <f>IF($S2943="","",INDEX(Transjer!$C$6:$C$125,$B2943))</f>
        <v/>
      </c>
      <c r="G2943" s="17" t="str">
        <f>IF($S2943="","",INDEX(Skjermingsrenter!$A$6:$A$35,$C2943))</f>
        <v/>
      </c>
      <c r="H2943" s="18" t="str">
        <f>IF($S2943="","",INDEX(Transjer!$D$6:$D$125,$B2943))</f>
        <v/>
      </c>
      <c r="I2943" s="18" t="str">
        <f>IF($S2943="","",INDEX(Transjer!$E$6:$E$125,$B2943))</f>
        <v/>
      </c>
      <c r="J2943" s="19" t="str">
        <f>IF($S2943="","",INDEX(Skjermingsrenter!$B$6:$B$35,$C2943))</f>
        <v/>
      </c>
      <c r="K2943" s="20" t="str">
        <f t="shared" si="361"/>
        <v/>
      </c>
      <c r="L2943" s="21" t="str">
        <f>IF($S2943="","",IF($G2943&lt;YEAR($F2943),0,$H2943*SUMIFS(Utbytter!$D$6:$D$1005,Utbytter!$A$6:$A$1005,$E2943,Utbytter!$B$6:$B$1005,"&gt;="&amp;$K2943,Utbytter!$B$6:$B$1005,"&lt;="&amp;DATE($G2943,12,31))))</f>
        <v/>
      </c>
      <c r="M2943" s="21" t="str">
        <f t="shared" si="367"/>
        <v/>
      </c>
      <c r="N2943" s="21" t="str">
        <f t="shared" si="362"/>
        <v/>
      </c>
      <c r="O2943" s="21" t="str">
        <f t="shared" si="363"/>
        <v/>
      </c>
      <c r="P2943" s="21" t="str">
        <f t="shared" si="364"/>
        <v/>
      </c>
      <c r="Q2943" s="21" t="str">
        <f t="shared" si="365"/>
        <v/>
      </c>
      <c r="R2943" s="21" t="str">
        <f t="shared" si="366"/>
        <v/>
      </c>
      <c r="S2943" s="7" t="str">
        <f>IF(ROW()-5&lt;=Kontroll!$B$8,1,"")</f>
        <v/>
      </c>
    </row>
    <row r="2944" spans="1:19" x14ac:dyDescent="0.2">
      <c r="A2944" s="7" t="str">
        <f t="shared" si="360"/>
        <v/>
      </c>
      <c r="B2944" s="7" t="str">
        <f>IF($S2944="","",INT(($A2944-1)/Kontroll!$B$6)+1)</f>
        <v/>
      </c>
      <c r="C2944" s="7" t="str">
        <f>IF($S2944="","",MOD($A2944-1,Kontroll!$B$6)+1)</f>
        <v/>
      </c>
      <c r="D2944" s="15" t="str">
        <f>IF($S2944="","",INDEX(Transjer!$A$6:$A$125,$B2944))</f>
        <v/>
      </c>
      <c r="E2944" s="15" t="str">
        <f>IF($S2944="","",INDEX(Transjer!$B$6:$B$125,$B2944))</f>
        <v/>
      </c>
      <c r="F2944" s="16" t="str">
        <f>IF($S2944="","",INDEX(Transjer!$C$6:$C$125,$B2944))</f>
        <v/>
      </c>
      <c r="G2944" s="17" t="str">
        <f>IF($S2944="","",INDEX(Skjermingsrenter!$A$6:$A$35,$C2944))</f>
        <v/>
      </c>
      <c r="H2944" s="18" t="str">
        <f>IF($S2944="","",INDEX(Transjer!$D$6:$D$125,$B2944))</f>
        <v/>
      </c>
      <c r="I2944" s="18" t="str">
        <f>IF($S2944="","",INDEX(Transjer!$E$6:$E$125,$B2944))</f>
        <v/>
      </c>
      <c r="J2944" s="19" t="str">
        <f>IF($S2944="","",INDEX(Skjermingsrenter!$B$6:$B$35,$C2944))</f>
        <v/>
      </c>
      <c r="K2944" s="20" t="str">
        <f t="shared" si="361"/>
        <v/>
      </c>
      <c r="L2944" s="21" t="str">
        <f>IF($S2944="","",IF($G2944&lt;YEAR($F2944),0,$H2944*SUMIFS(Utbytter!$D$6:$D$1005,Utbytter!$A$6:$A$1005,$E2944,Utbytter!$B$6:$B$1005,"&gt;="&amp;$K2944,Utbytter!$B$6:$B$1005,"&lt;="&amp;DATE($G2944,12,31))))</f>
        <v/>
      </c>
      <c r="M2944" s="21" t="str">
        <f t="shared" si="367"/>
        <v/>
      </c>
      <c r="N2944" s="21" t="str">
        <f t="shared" si="362"/>
        <v/>
      </c>
      <c r="O2944" s="21" t="str">
        <f t="shared" si="363"/>
        <v/>
      </c>
      <c r="P2944" s="21" t="str">
        <f t="shared" si="364"/>
        <v/>
      </c>
      <c r="Q2944" s="21" t="str">
        <f t="shared" si="365"/>
        <v/>
      </c>
      <c r="R2944" s="21" t="str">
        <f t="shared" si="366"/>
        <v/>
      </c>
      <c r="S2944" s="7" t="str">
        <f>IF(ROW()-5&lt;=Kontroll!$B$8,1,"")</f>
        <v/>
      </c>
    </row>
    <row r="2945" spans="1:19" x14ac:dyDescent="0.2">
      <c r="A2945" s="7" t="str">
        <f t="shared" si="360"/>
        <v/>
      </c>
      <c r="B2945" s="7" t="str">
        <f>IF($S2945="","",INT(($A2945-1)/Kontroll!$B$6)+1)</f>
        <v/>
      </c>
      <c r="C2945" s="7" t="str">
        <f>IF($S2945="","",MOD($A2945-1,Kontroll!$B$6)+1)</f>
        <v/>
      </c>
      <c r="D2945" s="15" t="str">
        <f>IF($S2945="","",INDEX(Transjer!$A$6:$A$125,$B2945))</f>
        <v/>
      </c>
      <c r="E2945" s="15" t="str">
        <f>IF($S2945="","",INDEX(Transjer!$B$6:$B$125,$B2945))</f>
        <v/>
      </c>
      <c r="F2945" s="16" t="str">
        <f>IF($S2945="","",INDEX(Transjer!$C$6:$C$125,$B2945))</f>
        <v/>
      </c>
      <c r="G2945" s="17" t="str">
        <f>IF($S2945="","",INDEX(Skjermingsrenter!$A$6:$A$35,$C2945))</f>
        <v/>
      </c>
      <c r="H2945" s="18" t="str">
        <f>IF($S2945="","",INDEX(Transjer!$D$6:$D$125,$B2945))</f>
        <v/>
      </c>
      <c r="I2945" s="18" t="str">
        <f>IF($S2945="","",INDEX(Transjer!$E$6:$E$125,$B2945))</f>
        <v/>
      </c>
      <c r="J2945" s="19" t="str">
        <f>IF($S2945="","",INDEX(Skjermingsrenter!$B$6:$B$35,$C2945))</f>
        <v/>
      </c>
      <c r="K2945" s="20" t="str">
        <f t="shared" si="361"/>
        <v/>
      </c>
      <c r="L2945" s="21" t="str">
        <f>IF($S2945="","",IF($G2945&lt;YEAR($F2945),0,$H2945*SUMIFS(Utbytter!$D$6:$D$1005,Utbytter!$A$6:$A$1005,$E2945,Utbytter!$B$6:$B$1005,"&gt;="&amp;$K2945,Utbytter!$B$6:$B$1005,"&lt;="&amp;DATE($G2945,12,31))))</f>
        <v/>
      </c>
      <c r="M2945" s="21" t="str">
        <f t="shared" si="367"/>
        <v/>
      </c>
      <c r="N2945" s="21" t="str">
        <f t="shared" si="362"/>
        <v/>
      </c>
      <c r="O2945" s="21" t="str">
        <f t="shared" si="363"/>
        <v/>
      </c>
      <c r="P2945" s="21" t="str">
        <f t="shared" si="364"/>
        <v/>
      </c>
      <c r="Q2945" s="21" t="str">
        <f t="shared" si="365"/>
        <v/>
      </c>
      <c r="R2945" s="21" t="str">
        <f t="shared" si="366"/>
        <v/>
      </c>
      <c r="S2945" s="7" t="str">
        <f>IF(ROW()-5&lt;=Kontroll!$B$8,1,"")</f>
        <v/>
      </c>
    </row>
    <row r="2946" spans="1:19" x14ac:dyDescent="0.2">
      <c r="A2946" s="7" t="str">
        <f t="shared" si="360"/>
        <v/>
      </c>
      <c r="B2946" s="7" t="str">
        <f>IF($S2946="","",INT(($A2946-1)/Kontroll!$B$6)+1)</f>
        <v/>
      </c>
      <c r="C2946" s="7" t="str">
        <f>IF($S2946="","",MOD($A2946-1,Kontroll!$B$6)+1)</f>
        <v/>
      </c>
      <c r="D2946" s="15" t="str">
        <f>IF($S2946="","",INDEX(Transjer!$A$6:$A$125,$B2946))</f>
        <v/>
      </c>
      <c r="E2946" s="15" t="str">
        <f>IF($S2946="","",INDEX(Transjer!$B$6:$B$125,$B2946))</f>
        <v/>
      </c>
      <c r="F2946" s="16" t="str">
        <f>IF($S2946="","",INDEX(Transjer!$C$6:$C$125,$B2946))</f>
        <v/>
      </c>
      <c r="G2946" s="17" t="str">
        <f>IF($S2946="","",INDEX(Skjermingsrenter!$A$6:$A$35,$C2946))</f>
        <v/>
      </c>
      <c r="H2946" s="18" t="str">
        <f>IF($S2946="","",INDEX(Transjer!$D$6:$D$125,$B2946))</f>
        <v/>
      </c>
      <c r="I2946" s="18" t="str">
        <f>IF($S2946="","",INDEX(Transjer!$E$6:$E$125,$B2946))</f>
        <v/>
      </c>
      <c r="J2946" s="19" t="str">
        <f>IF($S2946="","",INDEX(Skjermingsrenter!$B$6:$B$35,$C2946))</f>
        <v/>
      </c>
      <c r="K2946" s="20" t="str">
        <f t="shared" si="361"/>
        <v/>
      </c>
      <c r="L2946" s="21" t="str">
        <f>IF($S2946="","",IF($G2946&lt;YEAR($F2946),0,$H2946*SUMIFS(Utbytter!$D$6:$D$1005,Utbytter!$A$6:$A$1005,$E2946,Utbytter!$B$6:$B$1005,"&gt;="&amp;$K2946,Utbytter!$B$6:$B$1005,"&lt;="&amp;DATE($G2946,12,31))))</f>
        <v/>
      </c>
      <c r="M2946" s="21" t="str">
        <f t="shared" si="367"/>
        <v/>
      </c>
      <c r="N2946" s="21" t="str">
        <f t="shared" si="362"/>
        <v/>
      </c>
      <c r="O2946" s="21" t="str">
        <f t="shared" si="363"/>
        <v/>
      </c>
      <c r="P2946" s="21" t="str">
        <f t="shared" si="364"/>
        <v/>
      </c>
      <c r="Q2946" s="21" t="str">
        <f t="shared" si="365"/>
        <v/>
      </c>
      <c r="R2946" s="21" t="str">
        <f t="shared" si="366"/>
        <v/>
      </c>
      <c r="S2946" s="7" t="str">
        <f>IF(ROW()-5&lt;=Kontroll!$B$8,1,"")</f>
        <v/>
      </c>
    </row>
    <row r="2947" spans="1:19" x14ac:dyDescent="0.2">
      <c r="A2947" s="7" t="str">
        <f t="shared" si="360"/>
        <v/>
      </c>
      <c r="B2947" s="7" t="str">
        <f>IF($S2947="","",INT(($A2947-1)/Kontroll!$B$6)+1)</f>
        <v/>
      </c>
      <c r="C2947" s="7" t="str">
        <f>IF($S2947="","",MOD($A2947-1,Kontroll!$B$6)+1)</f>
        <v/>
      </c>
      <c r="D2947" s="15" t="str">
        <f>IF($S2947="","",INDEX(Transjer!$A$6:$A$125,$B2947))</f>
        <v/>
      </c>
      <c r="E2947" s="15" t="str">
        <f>IF($S2947="","",INDEX(Transjer!$B$6:$B$125,$B2947))</f>
        <v/>
      </c>
      <c r="F2947" s="16" t="str">
        <f>IF($S2947="","",INDEX(Transjer!$C$6:$C$125,$B2947))</f>
        <v/>
      </c>
      <c r="G2947" s="17" t="str">
        <f>IF($S2947="","",INDEX(Skjermingsrenter!$A$6:$A$35,$C2947))</f>
        <v/>
      </c>
      <c r="H2947" s="18" t="str">
        <f>IF($S2947="","",INDEX(Transjer!$D$6:$D$125,$B2947))</f>
        <v/>
      </c>
      <c r="I2947" s="18" t="str">
        <f>IF($S2947="","",INDEX(Transjer!$E$6:$E$125,$B2947))</f>
        <v/>
      </c>
      <c r="J2947" s="19" t="str">
        <f>IF($S2947="","",INDEX(Skjermingsrenter!$B$6:$B$35,$C2947))</f>
        <v/>
      </c>
      <c r="K2947" s="20" t="str">
        <f t="shared" si="361"/>
        <v/>
      </c>
      <c r="L2947" s="21" t="str">
        <f>IF($S2947="","",IF($G2947&lt;YEAR($F2947),0,$H2947*SUMIFS(Utbytter!$D$6:$D$1005,Utbytter!$A$6:$A$1005,$E2947,Utbytter!$B$6:$B$1005,"&gt;="&amp;$K2947,Utbytter!$B$6:$B$1005,"&lt;="&amp;DATE($G2947,12,31))))</f>
        <v/>
      </c>
      <c r="M2947" s="21" t="str">
        <f t="shared" si="367"/>
        <v/>
      </c>
      <c r="N2947" s="21" t="str">
        <f t="shared" si="362"/>
        <v/>
      </c>
      <c r="O2947" s="21" t="str">
        <f t="shared" si="363"/>
        <v/>
      </c>
      <c r="P2947" s="21" t="str">
        <f t="shared" si="364"/>
        <v/>
      </c>
      <c r="Q2947" s="21" t="str">
        <f t="shared" si="365"/>
        <v/>
      </c>
      <c r="R2947" s="21" t="str">
        <f t="shared" si="366"/>
        <v/>
      </c>
      <c r="S2947" s="7" t="str">
        <f>IF(ROW()-5&lt;=Kontroll!$B$8,1,"")</f>
        <v/>
      </c>
    </row>
    <row r="2948" spans="1:19" x14ac:dyDescent="0.2">
      <c r="A2948" s="7" t="str">
        <f t="shared" si="360"/>
        <v/>
      </c>
      <c r="B2948" s="7" t="str">
        <f>IF($S2948="","",INT(($A2948-1)/Kontroll!$B$6)+1)</f>
        <v/>
      </c>
      <c r="C2948" s="7" t="str">
        <f>IF($S2948="","",MOD($A2948-1,Kontroll!$B$6)+1)</f>
        <v/>
      </c>
      <c r="D2948" s="15" t="str">
        <f>IF($S2948="","",INDEX(Transjer!$A$6:$A$125,$B2948))</f>
        <v/>
      </c>
      <c r="E2948" s="15" t="str">
        <f>IF($S2948="","",INDEX(Transjer!$B$6:$B$125,$B2948))</f>
        <v/>
      </c>
      <c r="F2948" s="16" t="str">
        <f>IF($S2948="","",INDEX(Transjer!$C$6:$C$125,$B2948))</f>
        <v/>
      </c>
      <c r="G2948" s="17" t="str">
        <f>IF($S2948="","",INDEX(Skjermingsrenter!$A$6:$A$35,$C2948))</f>
        <v/>
      </c>
      <c r="H2948" s="18" t="str">
        <f>IF($S2948="","",INDEX(Transjer!$D$6:$D$125,$B2948))</f>
        <v/>
      </c>
      <c r="I2948" s="18" t="str">
        <f>IF($S2948="","",INDEX(Transjer!$E$6:$E$125,$B2948))</f>
        <v/>
      </c>
      <c r="J2948" s="19" t="str">
        <f>IF($S2948="","",INDEX(Skjermingsrenter!$B$6:$B$35,$C2948))</f>
        <v/>
      </c>
      <c r="K2948" s="20" t="str">
        <f t="shared" si="361"/>
        <v/>
      </c>
      <c r="L2948" s="21" t="str">
        <f>IF($S2948="","",IF($G2948&lt;YEAR($F2948),0,$H2948*SUMIFS(Utbytter!$D$6:$D$1005,Utbytter!$A$6:$A$1005,$E2948,Utbytter!$B$6:$B$1005,"&gt;="&amp;$K2948,Utbytter!$B$6:$B$1005,"&lt;="&amp;DATE($G2948,12,31))))</f>
        <v/>
      </c>
      <c r="M2948" s="21" t="str">
        <f t="shared" si="367"/>
        <v/>
      </c>
      <c r="N2948" s="21" t="str">
        <f t="shared" si="362"/>
        <v/>
      </c>
      <c r="O2948" s="21" t="str">
        <f t="shared" si="363"/>
        <v/>
      </c>
      <c r="P2948" s="21" t="str">
        <f t="shared" si="364"/>
        <v/>
      </c>
      <c r="Q2948" s="21" t="str">
        <f t="shared" si="365"/>
        <v/>
      </c>
      <c r="R2948" s="21" t="str">
        <f t="shared" si="366"/>
        <v/>
      </c>
      <c r="S2948" s="7" t="str">
        <f>IF(ROW()-5&lt;=Kontroll!$B$8,1,"")</f>
        <v/>
      </c>
    </row>
    <row r="2949" spans="1:19" x14ac:dyDescent="0.2">
      <c r="A2949" s="7" t="str">
        <f t="shared" si="360"/>
        <v/>
      </c>
      <c r="B2949" s="7" t="str">
        <f>IF($S2949="","",INT(($A2949-1)/Kontroll!$B$6)+1)</f>
        <v/>
      </c>
      <c r="C2949" s="7" t="str">
        <f>IF($S2949="","",MOD($A2949-1,Kontroll!$B$6)+1)</f>
        <v/>
      </c>
      <c r="D2949" s="15" t="str">
        <f>IF($S2949="","",INDEX(Transjer!$A$6:$A$125,$B2949))</f>
        <v/>
      </c>
      <c r="E2949" s="15" t="str">
        <f>IF($S2949="","",INDEX(Transjer!$B$6:$B$125,$B2949))</f>
        <v/>
      </c>
      <c r="F2949" s="16" t="str">
        <f>IF($S2949="","",INDEX(Transjer!$C$6:$C$125,$B2949))</f>
        <v/>
      </c>
      <c r="G2949" s="17" t="str">
        <f>IF($S2949="","",INDEX(Skjermingsrenter!$A$6:$A$35,$C2949))</f>
        <v/>
      </c>
      <c r="H2949" s="18" t="str">
        <f>IF($S2949="","",INDEX(Transjer!$D$6:$D$125,$B2949))</f>
        <v/>
      </c>
      <c r="I2949" s="18" t="str">
        <f>IF($S2949="","",INDEX(Transjer!$E$6:$E$125,$B2949))</f>
        <v/>
      </c>
      <c r="J2949" s="19" t="str">
        <f>IF($S2949="","",INDEX(Skjermingsrenter!$B$6:$B$35,$C2949))</f>
        <v/>
      </c>
      <c r="K2949" s="20" t="str">
        <f t="shared" si="361"/>
        <v/>
      </c>
      <c r="L2949" s="21" t="str">
        <f>IF($S2949="","",IF($G2949&lt;YEAR($F2949),0,$H2949*SUMIFS(Utbytter!$D$6:$D$1005,Utbytter!$A$6:$A$1005,$E2949,Utbytter!$B$6:$B$1005,"&gt;="&amp;$K2949,Utbytter!$B$6:$B$1005,"&lt;="&amp;DATE($G2949,12,31))))</f>
        <v/>
      </c>
      <c r="M2949" s="21" t="str">
        <f t="shared" si="367"/>
        <v/>
      </c>
      <c r="N2949" s="21" t="str">
        <f t="shared" si="362"/>
        <v/>
      </c>
      <c r="O2949" s="21" t="str">
        <f t="shared" si="363"/>
        <v/>
      </c>
      <c r="P2949" s="21" t="str">
        <f t="shared" si="364"/>
        <v/>
      </c>
      <c r="Q2949" s="21" t="str">
        <f t="shared" si="365"/>
        <v/>
      </c>
      <c r="R2949" s="21" t="str">
        <f t="shared" si="366"/>
        <v/>
      </c>
      <c r="S2949" s="7" t="str">
        <f>IF(ROW()-5&lt;=Kontroll!$B$8,1,"")</f>
        <v/>
      </c>
    </row>
    <row r="2950" spans="1:19" x14ac:dyDescent="0.2">
      <c r="A2950" s="7" t="str">
        <f t="shared" ref="A2950:A3013" si="368">IF($S2950="","",ROW()-5)</f>
        <v/>
      </c>
      <c r="B2950" s="7" t="str">
        <f>IF($S2950="","",INT(($A2950-1)/Kontroll!$B$6)+1)</f>
        <v/>
      </c>
      <c r="C2950" s="7" t="str">
        <f>IF($S2950="","",MOD($A2950-1,Kontroll!$B$6)+1)</f>
        <v/>
      </c>
      <c r="D2950" s="15" t="str">
        <f>IF($S2950="","",INDEX(Transjer!$A$6:$A$125,$B2950))</f>
        <v/>
      </c>
      <c r="E2950" s="15" t="str">
        <f>IF($S2950="","",INDEX(Transjer!$B$6:$B$125,$B2950))</f>
        <v/>
      </c>
      <c r="F2950" s="16" t="str">
        <f>IF($S2950="","",INDEX(Transjer!$C$6:$C$125,$B2950))</f>
        <v/>
      </c>
      <c r="G2950" s="17" t="str">
        <f>IF($S2950="","",INDEX(Skjermingsrenter!$A$6:$A$35,$C2950))</f>
        <v/>
      </c>
      <c r="H2950" s="18" t="str">
        <f>IF($S2950="","",INDEX(Transjer!$D$6:$D$125,$B2950))</f>
        <v/>
      </c>
      <c r="I2950" s="18" t="str">
        <f>IF($S2950="","",INDEX(Transjer!$E$6:$E$125,$B2950))</f>
        <v/>
      </c>
      <c r="J2950" s="19" t="str">
        <f>IF($S2950="","",INDEX(Skjermingsrenter!$B$6:$B$35,$C2950))</f>
        <v/>
      </c>
      <c r="K2950" s="20" t="str">
        <f t="shared" ref="K2950:K3013" si="369">IF($S2950="","",MAX(DATE($G2950,1,1),$F2950))</f>
        <v/>
      </c>
      <c r="L2950" s="21" t="str">
        <f>IF($S2950="","",IF($G2950&lt;YEAR($F2950),0,$H2950*SUMIFS(Utbytter!$D$6:$D$1005,Utbytter!$A$6:$A$1005,$E2950,Utbytter!$B$6:$B$1005,"&gt;="&amp;$K2950,Utbytter!$B$6:$B$1005,"&lt;="&amp;DATE($G2950,12,31))))</f>
        <v/>
      </c>
      <c r="M2950" s="21" t="str">
        <f t="shared" si="367"/>
        <v/>
      </c>
      <c r="N2950" s="21" t="str">
        <f t="shared" ref="N2950:N3013" si="370">IF($S2950="","",IF($F2950&lt;=DATE($G2950,12,31),($I2950+$M2950)*$J2950,0))</f>
        <v/>
      </c>
      <c r="O2950" s="21" t="str">
        <f t="shared" ref="O2950:O3013" si="371">IF($S2950="","",$M2950+$N2950)</f>
        <v/>
      </c>
      <c r="P2950" s="21" t="str">
        <f t="shared" ref="P2950:P3013" si="372">IF($S2950="","",MIN($L2950,$O2950))</f>
        <v/>
      </c>
      <c r="Q2950" s="21" t="str">
        <f t="shared" ref="Q2950:Q3013" si="373">IF($S2950="","",$O2950-$P2950)</f>
        <v/>
      </c>
      <c r="R2950" s="21" t="str">
        <f t="shared" ref="R2950:R3013" si="374">IF($S2950="","",$L2950-$P2950)</f>
        <v/>
      </c>
      <c r="S2950" s="7" t="str">
        <f>IF(ROW()-5&lt;=Kontroll!$B$8,1,"")</f>
        <v/>
      </c>
    </row>
    <row r="2951" spans="1:19" x14ac:dyDescent="0.2">
      <c r="A2951" s="7" t="str">
        <f t="shared" si="368"/>
        <v/>
      </c>
      <c r="B2951" s="7" t="str">
        <f>IF($S2951="","",INT(($A2951-1)/Kontroll!$B$6)+1)</f>
        <v/>
      </c>
      <c r="C2951" s="7" t="str">
        <f>IF($S2951="","",MOD($A2951-1,Kontroll!$B$6)+1)</f>
        <v/>
      </c>
      <c r="D2951" s="15" t="str">
        <f>IF($S2951="","",INDEX(Transjer!$A$6:$A$125,$B2951))</f>
        <v/>
      </c>
      <c r="E2951" s="15" t="str">
        <f>IF($S2951="","",INDEX(Transjer!$B$6:$B$125,$B2951))</f>
        <v/>
      </c>
      <c r="F2951" s="16" t="str">
        <f>IF($S2951="","",INDEX(Transjer!$C$6:$C$125,$B2951))</f>
        <v/>
      </c>
      <c r="G2951" s="17" t="str">
        <f>IF($S2951="","",INDEX(Skjermingsrenter!$A$6:$A$35,$C2951))</f>
        <v/>
      </c>
      <c r="H2951" s="18" t="str">
        <f>IF($S2951="","",INDEX(Transjer!$D$6:$D$125,$B2951))</f>
        <v/>
      </c>
      <c r="I2951" s="18" t="str">
        <f>IF($S2951="","",INDEX(Transjer!$E$6:$E$125,$B2951))</f>
        <v/>
      </c>
      <c r="J2951" s="19" t="str">
        <f>IF($S2951="","",INDEX(Skjermingsrenter!$B$6:$B$35,$C2951))</f>
        <v/>
      </c>
      <c r="K2951" s="20" t="str">
        <f t="shared" si="369"/>
        <v/>
      </c>
      <c r="L2951" s="21" t="str">
        <f>IF($S2951="","",IF($G2951&lt;YEAR($F2951),0,$H2951*SUMIFS(Utbytter!$D$6:$D$1005,Utbytter!$A$6:$A$1005,$E2951,Utbytter!$B$6:$B$1005,"&gt;="&amp;$K2951,Utbytter!$B$6:$B$1005,"&lt;="&amp;DATE($G2951,12,31))))</f>
        <v/>
      </c>
      <c r="M2951" s="21" t="str">
        <f t="shared" ref="M2951:M3014" si="375">IF($S2951="","",IF($C2951=1,0,IF($D2951=$D2950,$Q2950,0)))</f>
        <v/>
      </c>
      <c r="N2951" s="21" t="str">
        <f t="shared" si="370"/>
        <v/>
      </c>
      <c r="O2951" s="21" t="str">
        <f t="shared" si="371"/>
        <v/>
      </c>
      <c r="P2951" s="21" t="str">
        <f t="shared" si="372"/>
        <v/>
      </c>
      <c r="Q2951" s="21" t="str">
        <f t="shared" si="373"/>
        <v/>
      </c>
      <c r="R2951" s="21" t="str">
        <f t="shared" si="374"/>
        <v/>
      </c>
      <c r="S2951" s="7" t="str">
        <f>IF(ROW()-5&lt;=Kontroll!$B$8,1,"")</f>
        <v/>
      </c>
    </row>
    <row r="2952" spans="1:19" x14ac:dyDescent="0.2">
      <c r="A2952" s="7" t="str">
        <f t="shared" si="368"/>
        <v/>
      </c>
      <c r="B2952" s="7" t="str">
        <f>IF($S2952="","",INT(($A2952-1)/Kontroll!$B$6)+1)</f>
        <v/>
      </c>
      <c r="C2952" s="7" t="str">
        <f>IF($S2952="","",MOD($A2952-1,Kontroll!$B$6)+1)</f>
        <v/>
      </c>
      <c r="D2952" s="15" t="str">
        <f>IF($S2952="","",INDEX(Transjer!$A$6:$A$125,$B2952))</f>
        <v/>
      </c>
      <c r="E2952" s="15" t="str">
        <f>IF($S2952="","",INDEX(Transjer!$B$6:$B$125,$B2952))</f>
        <v/>
      </c>
      <c r="F2952" s="16" t="str">
        <f>IF($S2952="","",INDEX(Transjer!$C$6:$C$125,$B2952))</f>
        <v/>
      </c>
      <c r="G2952" s="17" t="str">
        <f>IF($S2952="","",INDEX(Skjermingsrenter!$A$6:$A$35,$C2952))</f>
        <v/>
      </c>
      <c r="H2952" s="18" t="str">
        <f>IF($S2952="","",INDEX(Transjer!$D$6:$D$125,$B2952))</f>
        <v/>
      </c>
      <c r="I2952" s="18" t="str">
        <f>IF($S2952="","",INDEX(Transjer!$E$6:$E$125,$B2952))</f>
        <v/>
      </c>
      <c r="J2952" s="19" t="str">
        <f>IF($S2952="","",INDEX(Skjermingsrenter!$B$6:$B$35,$C2952))</f>
        <v/>
      </c>
      <c r="K2952" s="20" t="str">
        <f t="shared" si="369"/>
        <v/>
      </c>
      <c r="L2952" s="21" t="str">
        <f>IF($S2952="","",IF($G2952&lt;YEAR($F2952),0,$H2952*SUMIFS(Utbytter!$D$6:$D$1005,Utbytter!$A$6:$A$1005,$E2952,Utbytter!$B$6:$B$1005,"&gt;="&amp;$K2952,Utbytter!$B$6:$B$1005,"&lt;="&amp;DATE($G2952,12,31))))</f>
        <v/>
      </c>
      <c r="M2952" s="21" t="str">
        <f t="shared" si="375"/>
        <v/>
      </c>
      <c r="N2952" s="21" t="str">
        <f t="shared" si="370"/>
        <v/>
      </c>
      <c r="O2952" s="21" t="str">
        <f t="shared" si="371"/>
        <v/>
      </c>
      <c r="P2952" s="21" t="str">
        <f t="shared" si="372"/>
        <v/>
      </c>
      <c r="Q2952" s="21" t="str">
        <f t="shared" si="373"/>
        <v/>
      </c>
      <c r="R2952" s="21" t="str">
        <f t="shared" si="374"/>
        <v/>
      </c>
      <c r="S2952" s="7" t="str">
        <f>IF(ROW()-5&lt;=Kontroll!$B$8,1,"")</f>
        <v/>
      </c>
    </row>
    <row r="2953" spans="1:19" x14ac:dyDescent="0.2">
      <c r="A2953" s="7" t="str">
        <f t="shared" si="368"/>
        <v/>
      </c>
      <c r="B2953" s="7" t="str">
        <f>IF($S2953="","",INT(($A2953-1)/Kontroll!$B$6)+1)</f>
        <v/>
      </c>
      <c r="C2953" s="7" t="str">
        <f>IF($S2953="","",MOD($A2953-1,Kontroll!$B$6)+1)</f>
        <v/>
      </c>
      <c r="D2953" s="15" t="str">
        <f>IF($S2953="","",INDEX(Transjer!$A$6:$A$125,$B2953))</f>
        <v/>
      </c>
      <c r="E2953" s="15" t="str">
        <f>IF($S2953="","",INDEX(Transjer!$B$6:$B$125,$B2953))</f>
        <v/>
      </c>
      <c r="F2953" s="16" t="str">
        <f>IF($S2953="","",INDEX(Transjer!$C$6:$C$125,$B2953))</f>
        <v/>
      </c>
      <c r="G2953" s="17" t="str">
        <f>IF($S2953="","",INDEX(Skjermingsrenter!$A$6:$A$35,$C2953))</f>
        <v/>
      </c>
      <c r="H2953" s="18" t="str">
        <f>IF($S2953="","",INDEX(Transjer!$D$6:$D$125,$B2953))</f>
        <v/>
      </c>
      <c r="I2953" s="18" t="str">
        <f>IF($S2953="","",INDEX(Transjer!$E$6:$E$125,$B2953))</f>
        <v/>
      </c>
      <c r="J2953" s="19" t="str">
        <f>IF($S2953="","",INDEX(Skjermingsrenter!$B$6:$B$35,$C2953))</f>
        <v/>
      </c>
      <c r="K2953" s="20" t="str">
        <f t="shared" si="369"/>
        <v/>
      </c>
      <c r="L2953" s="21" t="str">
        <f>IF($S2953="","",IF($G2953&lt;YEAR($F2953),0,$H2953*SUMIFS(Utbytter!$D$6:$D$1005,Utbytter!$A$6:$A$1005,$E2953,Utbytter!$B$6:$B$1005,"&gt;="&amp;$K2953,Utbytter!$B$6:$B$1005,"&lt;="&amp;DATE($G2953,12,31))))</f>
        <v/>
      </c>
      <c r="M2953" s="21" t="str">
        <f t="shared" si="375"/>
        <v/>
      </c>
      <c r="N2953" s="21" t="str">
        <f t="shared" si="370"/>
        <v/>
      </c>
      <c r="O2953" s="21" t="str">
        <f t="shared" si="371"/>
        <v/>
      </c>
      <c r="P2953" s="21" t="str">
        <f t="shared" si="372"/>
        <v/>
      </c>
      <c r="Q2953" s="21" t="str">
        <f t="shared" si="373"/>
        <v/>
      </c>
      <c r="R2953" s="21" t="str">
        <f t="shared" si="374"/>
        <v/>
      </c>
      <c r="S2953" s="7" t="str">
        <f>IF(ROW()-5&lt;=Kontroll!$B$8,1,"")</f>
        <v/>
      </c>
    </row>
    <row r="2954" spans="1:19" x14ac:dyDescent="0.2">
      <c r="A2954" s="7" t="str">
        <f t="shared" si="368"/>
        <v/>
      </c>
      <c r="B2954" s="7" t="str">
        <f>IF($S2954="","",INT(($A2954-1)/Kontroll!$B$6)+1)</f>
        <v/>
      </c>
      <c r="C2954" s="7" t="str">
        <f>IF($S2954="","",MOD($A2954-1,Kontroll!$B$6)+1)</f>
        <v/>
      </c>
      <c r="D2954" s="15" t="str">
        <f>IF($S2954="","",INDEX(Transjer!$A$6:$A$125,$B2954))</f>
        <v/>
      </c>
      <c r="E2954" s="15" t="str">
        <f>IF($S2954="","",INDEX(Transjer!$B$6:$B$125,$B2954))</f>
        <v/>
      </c>
      <c r="F2954" s="16" t="str">
        <f>IF($S2954="","",INDEX(Transjer!$C$6:$C$125,$B2954))</f>
        <v/>
      </c>
      <c r="G2954" s="17" t="str">
        <f>IF($S2954="","",INDEX(Skjermingsrenter!$A$6:$A$35,$C2954))</f>
        <v/>
      </c>
      <c r="H2954" s="18" t="str">
        <f>IF($S2954="","",INDEX(Transjer!$D$6:$D$125,$B2954))</f>
        <v/>
      </c>
      <c r="I2954" s="18" t="str">
        <f>IF($S2954="","",INDEX(Transjer!$E$6:$E$125,$B2954))</f>
        <v/>
      </c>
      <c r="J2954" s="19" t="str">
        <f>IF($S2954="","",INDEX(Skjermingsrenter!$B$6:$B$35,$C2954))</f>
        <v/>
      </c>
      <c r="K2954" s="20" t="str">
        <f t="shared" si="369"/>
        <v/>
      </c>
      <c r="L2954" s="21" t="str">
        <f>IF($S2954="","",IF($G2954&lt;YEAR($F2954),0,$H2954*SUMIFS(Utbytter!$D$6:$D$1005,Utbytter!$A$6:$A$1005,$E2954,Utbytter!$B$6:$B$1005,"&gt;="&amp;$K2954,Utbytter!$B$6:$B$1005,"&lt;="&amp;DATE($G2954,12,31))))</f>
        <v/>
      </c>
      <c r="M2954" s="21" t="str">
        <f t="shared" si="375"/>
        <v/>
      </c>
      <c r="N2954" s="21" t="str">
        <f t="shared" si="370"/>
        <v/>
      </c>
      <c r="O2954" s="21" t="str">
        <f t="shared" si="371"/>
        <v/>
      </c>
      <c r="P2954" s="21" t="str">
        <f t="shared" si="372"/>
        <v/>
      </c>
      <c r="Q2954" s="21" t="str">
        <f t="shared" si="373"/>
        <v/>
      </c>
      <c r="R2954" s="21" t="str">
        <f t="shared" si="374"/>
        <v/>
      </c>
      <c r="S2954" s="7" t="str">
        <f>IF(ROW()-5&lt;=Kontroll!$B$8,1,"")</f>
        <v/>
      </c>
    </row>
    <row r="2955" spans="1:19" x14ac:dyDescent="0.2">
      <c r="A2955" s="7" t="str">
        <f t="shared" si="368"/>
        <v/>
      </c>
      <c r="B2955" s="7" t="str">
        <f>IF($S2955="","",INT(($A2955-1)/Kontroll!$B$6)+1)</f>
        <v/>
      </c>
      <c r="C2955" s="7" t="str">
        <f>IF($S2955="","",MOD($A2955-1,Kontroll!$B$6)+1)</f>
        <v/>
      </c>
      <c r="D2955" s="15" t="str">
        <f>IF($S2955="","",INDEX(Transjer!$A$6:$A$125,$B2955))</f>
        <v/>
      </c>
      <c r="E2955" s="15" t="str">
        <f>IF($S2955="","",INDEX(Transjer!$B$6:$B$125,$B2955))</f>
        <v/>
      </c>
      <c r="F2955" s="16" t="str">
        <f>IF($S2955="","",INDEX(Transjer!$C$6:$C$125,$B2955))</f>
        <v/>
      </c>
      <c r="G2955" s="17" t="str">
        <f>IF($S2955="","",INDEX(Skjermingsrenter!$A$6:$A$35,$C2955))</f>
        <v/>
      </c>
      <c r="H2955" s="18" t="str">
        <f>IF($S2955="","",INDEX(Transjer!$D$6:$D$125,$B2955))</f>
        <v/>
      </c>
      <c r="I2955" s="18" t="str">
        <f>IF($S2955="","",INDEX(Transjer!$E$6:$E$125,$B2955))</f>
        <v/>
      </c>
      <c r="J2955" s="19" t="str">
        <f>IF($S2955="","",INDEX(Skjermingsrenter!$B$6:$B$35,$C2955))</f>
        <v/>
      </c>
      <c r="K2955" s="20" t="str">
        <f t="shared" si="369"/>
        <v/>
      </c>
      <c r="L2955" s="21" t="str">
        <f>IF($S2955="","",IF($G2955&lt;YEAR($F2955),0,$H2955*SUMIFS(Utbytter!$D$6:$D$1005,Utbytter!$A$6:$A$1005,$E2955,Utbytter!$B$6:$B$1005,"&gt;="&amp;$K2955,Utbytter!$B$6:$B$1005,"&lt;="&amp;DATE($G2955,12,31))))</f>
        <v/>
      </c>
      <c r="M2955" s="21" t="str">
        <f t="shared" si="375"/>
        <v/>
      </c>
      <c r="N2955" s="21" t="str">
        <f t="shared" si="370"/>
        <v/>
      </c>
      <c r="O2955" s="21" t="str">
        <f t="shared" si="371"/>
        <v/>
      </c>
      <c r="P2955" s="21" t="str">
        <f t="shared" si="372"/>
        <v/>
      </c>
      <c r="Q2955" s="21" t="str">
        <f t="shared" si="373"/>
        <v/>
      </c>
      <c r="R2955" s="21" t="str">
        <f t="shared" si="374"/>
        <v/>
      </c>
      <c r="S2955" s="7" t="str">
        <f>IF(ROW()-5&lt;=Kontroll!$B$8,1,"")</f>
        <v/>
      </c>
    </row>
    <row r="2956" spans="1:19" x14ac:dyDescent="0.2">
      <c r="A2956" s="7" t="str">
        <f t="shared" si="368"/>
        <v/>
      </c>
      <c r="B2956" s="7" t="str">
        <f>IF($S2956="","",INT(($A2956-1)/Kontroll!$B$6)+1)</f>
        <v/>
      </c>
      <c r="C2956" s="7" t="str">
        <f>IF($S2956="","",MOD($A2956-1,Kontroll!$B$6)+1)</f>
        <v/>
      </c>
      <c r="D2956" s="15" t="str">
        <f>IF($S2956="","",INDEX(Transjer!$A$6:$A$125,$B2956))</f>
        <v/>
      </c>
      <c r="E2956" s="15" t="str">
        <f>IF($S2956="","",INDEX(Transjer!$B$6:$B$125,$B2956))</f>
        <v/>
      </c>
      <c r="F2956" s="16" t="str">
        <f>IF($S2956="","",INDEX(Transjer!$C$6:$C$125,$B2956))</f>
        <v/>
      </c>
      <c r="G2956" s="17" t="str">
        <f>IF($S2956="","",INDEX(Skjermingsrenter!$A$6:$A$35,$C2956))</f>
        <v/>
      </c>
      <c r="H2956" s="18" t="str">
        <f>IF($S2956="","",INDEX(Transjer!$D$6:$D$125,$B2956))</f>
        <v/>
      </c>
      <c r="I2956" s="18" t="str">
        <f>IF($S2956="","",INDEX(Transjer!$E$6:$E$125,$B2956))</f>
        <v/>
      </c>
      <c r="J2956" s="19" t="str">
        <f>IF($S2956="","",INDEX(Skjermingsrenter!$B$6:$B$35,$C2956))</f>
        <v/>
      </c>
      <c r="K2956" s="20" t="str">
        <f t="shared" si="369"/>
        <v/>
      </c>
      <c r="L2956" s="21" t="str">
        <f>IF($S2956="","",IF($G2956&lt;YEAR($F2956),0,$H2956*SUMIFS(Utbytter!$D$6:$D$1005,Utbytter!$A$6:$A$1005,$E2956,Utbytter!$B$6:$B$1005,"&gt;="&amp;$K2956,Utbytter!$B$6:$B$1005,"&lt;="&amp;DATE($G2956,12,31))))</f>
        <v/>
      </c>
      <c r="M2956" s="21" t="str">
        <f t="shared" si="375"/>
        <v/>
      </c>
      <c r="N2956" s="21" t="str">
        <f t="shared" si="370"/>
        <v/>
      </c>
      <c r="O2956" s="21" t="str">
        <f t="shared" si="371"/>
        <v/>
      </c>
      <c r="P2956" s="21" t="str">
        <f t="shared" si="372"/>
        <v/>
      </c>
      <c r="Q2956" s="21" t="str">
        <f t="shared" si="373"/>
        <v/>
      </c>
      <c r="R2956" s="21" t="str">
        <f t="shared" si="374"/>
        <v/>
      </c>
      <c r="S2956" s="7" t="str">
        <f>IF(ROW()-5&lt;=Kontroll!$B$8,1,"")</f>
        <v/>
      </c>
    </row>
    <row r="2957" spans="1:19" x14ac:dyDescent="0.2">
      <c r="A2957" s="7" t="str">
        <f t="shared" si="368"/>
        <v/>
      </c>
      <c r="B2957" s="7" t="str">
        <f>IF($S2957="","",INT(($A2957-1)/Kontroll!$B$6)+1)</f>
        <v/>
      </c>
      <c r="C2957" s="7" t="str">
        <f>IF($S2957="","",MOD($A2957-1,Kontroll!$B$6)+1)</f>
        <v/>
      </c>
      <c r="D2957" s="15" t="str">
        <f>IF($S2957="","",INDEX(Transjer!$A$6:$A$125,$B2957))</f>
        <v/>
      </c>
      <c r="E2957" s="15" t="str">
        <f>IF($S2957="","",INDEX(Transjer!$B$6:$B$125,$B2957))</f>
        <v/>
      </c>
      <c r="F2957" s="16" t="str">
        <f>IF($S2957="","",INDEX(Transjer!$C$6:$C$125,$B2957))</f>
        <v/>
      </c>
      <c r="G2957" s="17" t="str">
        <f>IF($S2957="","",INDEX(Skjermingsrenter!$A$6:$A$35,$C2957))</f>
        <v/>
      </c>
      <c r="H2957" s="18" t="str">
        <f>IF($S2957="","",INDEX(Transjer!$D$6:$D$125,$B2957))</f>
        <v/>
      </c>
      <c r="I2957" s="18" t="str">
        <f>IF($S2957="","",INDEX(Transjer!$E$6:$E$125,$B2957))</f>
        <v/>
      </c>
      <c r="J2957" s="19" t="str">
        <f>IF($S2957="","",INDEX(Skjermingsrenter!$B$6:$B$35,$C2957))</f>
        <v/>
      </c>
      <c r="K2957" s="20" t="str">
        <f t="shared" si="369"/>
        <v/>
      </c>
      <c r="L2957" s="21" t="str">
        <f>IF($S2957="","",IF($G2957&lt;YEAR($F2957),0,$H2957*SUMIFS(Utbytter!$D$6:$D$1005,Utbytter!$A$6:$A$1005,$E2957,Utbytter!$B$6:$B$1005,"&gt;="&amp;$K2957,Utbytter!$B$6:$B$1005,"&lt;="&amp;DATE($G2957,12,31))))</f>
        <v/>
      </c>
      <c r="M2957" s="21" t="str">
        <f t="shared" si="375"/>
        <v/>
      </c>
      <c r="N2957" s="21" t="str">
        <f t="shared" si="370"/>
        <v/>
      </c>
      <c r="O2957" s="21" t="str">
        <f t="shared" si="371"/>
        <v/>
      </c>
      <c r="P2957" s="21" t="str">
        <f t="shared" si="372"/>
        <v/>
      </c>
      <c r="Q2957" s="21" t="str">
        <f t="shared" si="373"/>
        <v/>
      </c>
      <c r="R2957" s="21" t="str">
        <f t="shared" si="374"/>
        <v/>
      </c>
      <c r="S2957" s="7" t="str">
        <f>IF(ROW()-5&lt;=Kontroll!$B$8,1,"")</f>
        <v/>
      </c>
    </row>
    <row r="2958" spans="1:19" x14ac:dyDescent="0.2">
      <c r="A2958" s="7" t="str">
        <f t="shared" si="368"/>
        <v/>
      </c>
      <c r="B2958" s="7" t="str">
        <f>IF($S2958="","",INT(($A2958-1)/Kontroll!$B$6)+1)</f>
        <v/>
      </c>
      <c r="C2958" s="7" t="str">
        <f>IF($S2958="","",MOD($A2958-1,Kontroll!$B$6)+1)</f>
        <v/>
      </c>
      <c r="D2958" s="15" t="str">
        <f>IF($S2958="","",INDEX(Transjer!$A$6:$A$125,$B2958))</f>
        <v/>
      </c>
      <c r="E2958" s="15" t="str">
        <f>IF($S2958="","",INDEX(Transjer!$B$6:$B$125,$B2958))</f>
        <v/>
      </c>
      <c r="F2958" s="16" t="str">
        <f>IF($S2958="","",INDEX(Transjer!$C$6:$C$125,$B2958))</f>
        <v/>
      </c>
      <c r="G2958" s="17" t="str">
        <f>IF($S2958="","",INDEX(Skjermingsrenter!$A$6:$A$35,$C2958))</f>
        <v/>
      </c>
      <c r="H2958" s="18" t="str">
        <f>IF($S2958="","",INDEX(Transjer!$D$6:$D$125,$B2958))</f>
        <v/>
      </c>
      <c r="I2958" s="18" t="str">
        <f>IF($S2958="","",INDEX(Transjer!$E$6:$E$125,$B2958))</f>
        <v/>
      </c>
      <c r="J2958" s="19" t="str">
        <f>IF($S2958="","",INDEX(Skjermingsrenter!$B$6:$B$35,$C2958))</f>
        <v/>
      </c>
      <c r="K2958" s="20" t="str">
        <f t="shared" si="369"/>
        <v/>
      </c>
      <c r="L2958" s="21" t="str">
        <f>IF($S2958="","",IF($G2958&lt;YEAR($F2958),0,$H2958*SUMIFS(Utbytter!$D$6:$D$1005,Utbytter!$A$6:$A$1005,$E2958,Utbytter!$B$6:$B$1005,"&gt;="&amp;$K2958,Utbytter!$B$6:$B$1005,"&lt;="&amp;DATE($G2958,12,31))))</f>
        <v/>
      </c>
      <c r="M2958" s="21" t="str">
        <f t="shared" si="375"/>
        <v/>
      </c>
      <c r="N2958" s="21" t="str">
        <f t="shared" si="370"/>
        <v/>
      </c>
      <c r="O2958" s="21" t="str">
        <f t="shared" si="371"/>
        <v/>
      </c>
      <c r="P2958" s="21" t="str">
        <f t="shared" si="372"/>
        <v/>
      </c>
      <c r="Q2958" s="21" t="str">
        <f t="shared" si="373"/>
        <v/>
      </c>
      <c r="R2958" s="21" t="str">
        <f t="shared" si="374"/>
        <v/>
      </c>
      <c r="S2958" s="7" t="str">
        <f>IF(ROW()-5&lt;=Kontroll!$B$8,1,"")</f>
        <v/>
      </c>
    </row>
    <row r="2959" spans="1:19" x14ac:dyDescent="0.2">
      <c r="A2959" s="7" t="str">
        <f t="shared" si="368"/>
        <v/>
      </c>
      <c r="B2959" s="7" t="str">
        <f>IF($S2959="","",INT(($A2959-1)/Kontroll!$B$6)+1)</f>
        <v/>
      </c>
      <c r="C2959" s="7" t="str">
        <f>IF($S2959="","",MOD($A2959-1,Kontroll!$B$6)+1)</f>
        <v/>
      </c>
      <c r="D2959" s="15" t="str">
        <f>IF($S2959="","",INDEX(Transjer!$A$6:$A$125,$B2959))</f>
        <v/>
      </c>
      <c r="E2959" s="15" t="str">
        <f>IF($S2959="","",INDEX(Transjer!$B$6:$B$125,$B2959))</f>
        <v/>
      </c>
      <c r="F2959" s="16" t="str">
        <f>IF($S2959="","",INDEX(Transjer!$C$6:$C$125,$B2959))</f>
        <v/>
      </c>
      <c r="G2959" s="17" t="str">
        <f>IF($S2959="","",INDEX(Skjermingsrenter!$A$6:$A$35,$C2959))</f>
        <v/>
      </c>
      <c r="H2959" s="18" t="str">
        <f>IF($S2959="","",INDEX(Transjer!$D$6:$D$125,$B2959))</f>
        <v/>
      </c>
      <c r="I2959" s="18" t="str">
        <f>IF($S2959="","",INDEX(Transjer!$E$6:$E$125,$B2959))</f>
        <v/>
      </c>
      <c r="J2959" s="19" t="str">
        <f>IF($S2959="","",INDEX(Skjermingsrenter!$B$6:$B$35,$C2959))</f>
        <v/>
      </c>
      <c r="K2959" s="20" t="str">
        <f t="shared" si="369"/>
        <v/>
      </c>
      <c r="L2959" s="21" t="str">
        <f>IF($S2959="","",IF($G2959&lt;YEAR($F2959),0,$H2959*SUMIFS(Utbytter!$D$6:$D$1005,Utbytter!$A$6:$A$1005,$E2959,Utbytter!$B$6:$B$1005,"&gt;="&amp;$K2959,Utbytter!$B$6:$B$1005,"&lt;="&amp;DATE($G2959,12,31))))</f>
        <v/>
      </c>
      <c r="M2959" s="21" t="str">
        <f t="shared" si="375"/>
        <v/>
      </c>
      <c r="N2959" s="21" t="str">
        <f t="shared" si="370"/>
        <v/>
      </c>
      <c r="O2959" s="21" t="str">
        <f t="shared" si="371"/>
        <v/>
      </c>
      <c r="P2959" s="21" t="str">
        <f t="shared" si="372"/>
        <v/>
      </c>
      <c r="Q2959" s="21" t="str">
        <f t="shared" si="373"/>
        <v/>
      </c>
      <c r="R2959" s="21" t="str">
        <f t="shared" si="374"/>
        <v/>
      </c>
      <c r="S2959" s="7" t="str">
        <f>IF(ROW()-5&lt;=Kontroll!$B$8,1,"")</f>
        <v/>
      </c>
    </row>
    <row r="2960" spans="1:19" x14ac:dyDescent="0.2">
      <c r="A2960" s="7" t="str">
        <f t="shared" si="368"/>
        <v/>
      </c>
      <c r="B2960" s="7" t="str">
        <f>IF($S2960="","",INT(($A2960-1)/Kontroll!$B$6)+1)</f>
        <v/>
      </c>
      <c r="C2960" s="7" t="str">
        <f>IF($S2960="","",MOD($A2960-1,Kontroll!$B$6)+1)</f>
        <v/>
      </c>
      <c r="D2960" s="15" t="str">
        <f>IF($S2960="","",INDEX(Transjer!$A$6:$A$125,$B2960))</f>
        <v/>
      </c>
      <c r="E2960" s="15" t="str">
        <f>IF($S2960="","",INDEX(Transjer!$B$6:$B$125,$B2960))</f>
        <v/>
      </c>
      <c r="F2960" s="16" t="str">
        <f>IF($S2960="","",INDEX(Transjer!$C$6:$C$125,$B2960))</f>
        <v/>
      </c>
      <c r="G2960" s="17" t="str">
        <f>IF($S2960="","",INDEX(Skjermingsrenter!$A$6:$A$35,$C2960))</f>
        <v/>
      </c>
      <c r="H2960" s="18" t="str">
        <f>IF($S2960="","",INDEX(Transjer!$D$6:$D$125,$B2960))</f>
        <v/>
      </c>
      <c r="I2960" s="18" t="str">
        <f>IF($S2960="","",INDEX(Transjer!$E$6:$E$125,$B2960))</f>
        <v/>
      </c>
      <c r="J2960" s="19" t="str">
        <f>IF($S2960="","",INDEX(Skjermingsrenter!$B$6:$B$35,$C2960))</f>
        <v/>
      </c>
      <c r="K2960" s="20" t="str">
        <f t="shared" si="369"/>
        <v/>
      </c>
      <c r="L2960" s="21" t="str">
        <f>IF($S2960="","",IF($G2960&lt;YEAR($F2960),0,$H2960*SUMIFS(Utbytter!$D$6:$D$1005,Utbytter!$A$6:$A$1005,$E2960,Utbytter!$B$6:$B$1005,"&gt;="&amp;$K2960,Utbytter!$B$6:$B$1005,"&lt;="&amp;DATE($G2960,12,31))))</f>
        <v/>
      </c>
      <c r="M2960" s="21" t="str">
        <f t="shared" si="375"/>
        <v/>
      </c>
      <c r="N2960" s="21" t="str">
        <f t="shared" si="370"/>
        <v/>
      </c>
      <c r="O2960" s="21" t="str">
        <f t="shared" si="371"/>
        <v/>
      </c>
      <c r="P2960" s="21" t="str">
        <f t="shared" si="372"/>
        <v/>
      </c>
      <c r="Q2960" s="21" t="str">
        <f t="shared" si="373"/>
        <v/>
      </c>
      <c r="R2960" s="21" t="str">
        <f t="shared" si="374"/>
        <v/>
      </c>
      <c r="S2960" s="7" t="str">
        <f>IF(ROW()-5&lt;=Kontroll!$B$8,1,"")</f>
        <v/>
      </c>
    </row>
    <row r="2961" spans="1:19" x14ac:dyDescent="0.2">
      <c r="A2961" s="7" t="str">
        <f t="shared" si="368"/>
        <v/>
      </c>
      <c r="B2961" s="7" t="str">
        <f>IF($S2961="","",INT(($A2961-1)/Kontroll!$B$6)+1)</f>
        <v/>
      </c>
      <c r="C2961" s="7" t="str">
        <f>IF($S2961="","",MOD($A2961-1,Kontroll!$B$6)+1)</f>
        <v/>
      </c>
      <c r="D2961" s="15" t="str">
        <f>IF($S2961="","",INDEX(Transjer!$A$6:$A$125,$B2961))</f>
        <v/>
      </c>
      <c r="E2961" s="15" t="str">
        <f>IF($S2961="","",INDEX(Transjer!$B$6:$B$125,$B2961))</f>
        <v/>
      </c>
      <c r="F2961" s="16" t="str">
        <f>IF($S2961="","",INDEX(Transjer!$C$6:$C$125,$B2961))</f>
        <v/>
      </c>
      <c r="G2961" s="17" t="str">
        <f>IF($S2961="","",INDEX(Skjermingsrenter!$A$6:$A$35,$C2961))</f>
        <v/>
      </c>
      <c r="H2961" s="18" t="str">
        <f>IF($S2961="","",INDEX(Transjer!$D$6:$D$125,$B2961))</f>
        <v/>
      </c>
      <c r="I2961" s="18" t="str">
        <f>IF($S2961="","",INDEX(Transjer!$E$6:$E$125,$B2961))</f>
        <v/>
      </c>
      <c r="J2961" s="19" t="str">
        <f>IF($S2961="","",INDEX(Skjermingsrenter!$B$6:$B$35,$C2961))</f>
        <v/>
      </c>
      <c r="K2961" s="20" t="str">
        <f t="shared" si="369"/>
        <v/>
      </c>
      <c r="L2961" s="21" t="str">
        <f>IF($S2961="","",IF($G2961&lt;YEAR($F2961),0,$H2961*SUMIFS(Utbytter!$D$6:$D$1005,Utbytter!$A$6:$A$1005,$E2961,Utbytter!$B$6:$B$1005,"&gt;="&amp;$K2961,Utbytter!$B$6:$B$1005,"&lt;="&amp;DATE($G2961,12,31))))</f>
        <v/>
      </c>
      <c r="M2961" s="21" t="str">
        <f t="shared" si="375"/>
        <v/>
      </c>
      <c r="N2961" s="21" t="str">
        <f t="shared" si="370"/>
        <v/>
      </c>
      <c r="O2961" s="21" t="str">
        <f t="shared" si="371"/>
        <v/>
      </c>
      <c r="P2961" s="21" t="str">
        <f t="shared" si="372"/>
        <v/>
      </c>
      <c r="Q2961" s="21" t="str">
        <f t="shared" si="373"/>
        <v/>
      </c>
      <c r="R2961" s="21" t="str">
        <f t="shared" si="374"/>
        <v/>
      </c>
      <c r="S2961" s="7" t="str">
        <f>IF(ROW()-5&lt;=Kontroll!$B$8,1,"")</f>
        <v/>
      </c>
    </row>
    <row r="2962" spans="1:19" x14ac:dyDescent="0.2">
      <c r="A2962" s="7" t="str">
        <f t="shared" si="368"/>
        <v/>
      </c>
      <c r="B2962" s="7" t="str">
        <f>IF($S2962="","",INT(($A2962-1)/Kontroll!$B$6)+1)</f>
        <v/>
      </c>
      <c r="C2962" s="7" t="str">
        <f>IF($S2962="","",MOD($A2962-1,Kontroll!$B$6)+1)</f>
        <v/>
      </c>
      <c r="D2962" s="15" t="str">
        <f>IF($S2962="","",INDEX(Transjer!$A$6:$A$125,$B2962))</f>
        <v/>
      </c>
      <c r="E2962" s="15" t="str">
        <f>IF($S2962="","",INDEX(Transjer!$B$6:$B$125,$B2962))</f>
        <v/>
      </c>
      <c r="F2962" s="16" t="str">
        <f>IF($S2962="","",INDEX(Transjer!$C$6:$C$125,$B2962))</f>
        <v/>
      </c>
      <c r="G2962" s="17" t="str">
        <f>IF($S2962="","",INDEX(Skjermingsrenter!$A$6:$A$35,$C2962))</f>
        <v/>
      </c>
      <c r="H2962" s="18" t="str">
        <f>IF($S2962="","",INDEX(Transjer!$D$6:$D$125,$B2962))</f>
        <v/>
      </c>
      <c r="I2962" s="18" t="str">
        <f>IF($S2962="","",INDEX(Transjer!$E$6:$E$125,$B2962))</f>
        <v/>
      </c>
      <c r="J2962" s="19" t="str">
        <f>IF($S2962="","",INDEX(Skjermingsrenter!$B$6:$B$35,$C2962))</f>
        <v/>
      </c>
      <c r="K2962" s="20" t="str">
        <f t="shared" si="369"/>
        <v/>
      </c>
      <c r="L2962" s="21" t="str">
        <f>IF($S2962="","",IF($G2962&lt;YEAR($F2962),0,$H2962*SUMIFS(Utbytter!$D$6:$D$1005,Utbytter!$A$6:$A$1005,$E2962,Utbytter!$B$6:$B$1005,"&gt;="&amp;$K2962,Utbytter!$B$6:$B$1005,"&lt;="&amp;DATE($G2962,12,31))))</f>
        <v/>
      </c>
      <c r="M2962" s="21" t="str">
        <f t="shared" si="375"/>
        <v/>
      </c>
      <c r="N2962" s="21" t="str">
        <f t="shared" si="370"/>
        <v/>
      </c>
      <c r="O2962" s="21" t="str">
        <f t="shared" si="371"/>
        <v/>
      </c>
      <c r="P2962" s="21" t="str">
        <f t="shared" si="372"/>
        <v/>
      </c>
      <c r="Q2962" s="21" t="str">
        <f t="shared" si="373"/>
        <v/>
      </c>
      <c r="R2962" s="21" t="str">
        <f t="shared" si="374"/>
        <v/>
      </c>
      <c r="S2962" s="7" t="str">
        <f>IF(ROW()-5&lt;=Kontroll!$B$8,1,"")</f>
        <v/>
      </c>
    </row>
    <row r="2963" spans="1:19" x14ac:dyDescent="0.2">
      <c r="A2963" s="7" t="str">
        <f t="shared" si="368"/>
        <v/>
      </c>
      <c r="B2963" s="7" t="str">
        <f>IF($S2963="","",INT(($A2963-1)/Kontroll!$B$6)+1)</f>
        <v/>
      </c>
      <c r="C2963" s="7" t="str">
        <f>IF($S2963="","",MOD($A2963-1,Kontroll!$B$6)+1)</f>
        <v/>
      </c>
      <c r="D2963" s="15" t="str">
        <f>IF($S2963="","",INDEX(Transjer!$A$6:$A$125,$B2963))</f>
        <v/>
      </c>
      <c r="E2963" s="15" t="str">
        <f>IF($S2963="","",INDEX(Transjer!$B$6:$B$125,$B2963))</f>
        <v/>
      </c>
      <c r="F2963" s="16" t="str">
        <f>IF($S2963="","",INDEX(Transjer!$C$6:$C$125,$B2963))</f>
        <v/>
      </c>
      <c r="G2963" s="17" t="str">
        <f>IF($S2963="","",INDEX(Skjermingsrenter!$A$6:$A$35,$C2963))</f>
        <v/>
      </c>
      <c r="H2963" s="18" t="str">
        <f>IF($S2963="","",INDEX(Transjer!$D$6:$D$125,$B2963))</f>
        <v/>
      </c>
      <c r="I2963" s="18" t="str">
        <f>IF($S2963="","",INDEX(Transjer!$E$6:$E$125,$B2963))</f>
        <v/>
      </c>
      <c r="J2963" s="19" t="str">
        <f>IF($S2963="","",INDEX(Skjermingsrenter!$B$6:$B$35,$C2963))</f>
        <v/>
      </c>
      <c r="K2963" s="20" t="str">
        <f t="shared" si="369"/>
        <v/>
      </c>
      <c r="L2963" s="21" t="str">
        <f>IF($S2963="","",IF($G2963&lt;YEAR($F2963),0,$H2963*SUMIFS(Utbytter!$D$6:$D$1005,Utbytter!$A$6:$A$1005,$E2963,Utbytter!$B$6:$B$1005,"&gt;="&amp;$K2963,Utbytter!$B$6:$B$1005,"&lt;="&amp;DATE($G2963,12,31))))</f>
        <v/>
      </c>
      <c r="M2963" s="21" t="str">
        <f t="shared" si="375"/>
        <v/>
      </c>
      <c r="N2963" s="21" t="str">
        <f t="shared" si="370"/>
        <v/>
      </c>
      <c r="O2963" s="21" t="str">
        <f t="shared" si="371"/>
        <v/>
      </c>
      <c r="P2963" s="21" t="str">
        <f t="shared" si="372"/>
        <v/>
      </c>
      <c r="Q2963" s="21" t="str">
        <f t="shared" si="373"/>
        <v/>
      </c>
      <c r="R2963" s="21" t="str">
        <f t="shared" si="374"/>
        <v/>
      </c>
      <c r="S2963" s="7" t="str">
        <f>IF(ROW()-5&lt;=Kontroll!$B$8,1,"")</f>
        <v/>
      </c>
    </row>
    <row r="2964" spans="1:19" x14ac:dyDescent="0.2">
      <c r="A2964" s="7" t="str">
        <f t="shared" si="368"/>
        <v/>
      </c>
      <c r="B2964" s="7" t="str">
        <f>IF($S2964="","",INT(($A2964-1)/Kontroll!$B$6)+1)</f>
        <v/>
      </c>
      <c r="C2964" s="7" t="str">
        <f>IF($S2964="","",MOD($A2964-1,Kontroll!$B$6)+1)</f>
        <v/>
      </c>
      <c r="D2964" s="15" t="str">
        <f>IF($S2964="","",INDEX(Transjer!$A$6:$A$125,$B2964))</f>
        <v/>
      </c>
      <c r="E2964" s="15" t="str">
        <f>IF($S2964="","",INDEX(Transjer!$B$6:$B$125,$B2964))</f>
        <v/>
      </c>
      <c r="F2964" s="16" t="str">
        <f>IF($S2964="","",INDEX(Transjer!$C$6:$C$125,$B2964))</f>
        <v/>
      </c>
      <c r="G2964" s="17" t="str">
        <f>IF($S2964="","",INDEX(Skjermingsrenter!$A$6:$A$35,$C2964))</f>
        <v/>
      </c>
      <c r="H2964" s="18" t="str">
        <f>IF($S2964="","",INDEX(Transjer!$D$6:$D$125,$B2964))</f>
        <v/>
      </c>
      <c r="I2964" s="18" t="str">
        <f>IF($S2964="","",INDEX(Transjer!$E$6:$E$125,$B2964))</f>
        <v/>
      </c>
      <c r="J2964" s="19" t="str">
        <f>IF($S2964="","",INDEX(Skjermingsrenter!$B$6:$B$35,$C2964))</f>
        <v/>
      </c>
      <c r="K2964" s="20" t="str">
        <f t="shared" si="369"/>
        <v/>
      </c>
      <c r="L2964" s="21" t="str">
        <f>IF($S2964="","",IF($G2964&lt;YEAR($F2964),0,$H2964*SUMIFS(Utbytter!$D$6:$D$1005,Utbytter!$A$6:$A$1005,$E2964,Utbytter!$B$6:$B$1005,"&gt;="&amp;$K2964,Utbytter!$B$6:$B$1005,"&lt;="&amp;DATE($G2964,12,31))))</f>
        <v/>
      </c>
      <c r="M2964" s="21" t="str">
        <f t="shared" si="375"/>
        <v/>
      </c>
      <c r="N2964" s="21" t="str">
        <f t="shared" si="370"/>
        <v/>
      </c>
      <c r="O2964" s="21" t="str">
        <f t="shared" si="371"/>
        <v/>
      </c>
      <c r="P2964" s="21" t="str">
        <f t="shared" si="372"/>
        <v/>
      </c>
      <c r="Q2964" s="21" t="str">
        <f t="shared" si="373"/>
        <v/>
      </c>
      <c r="R2964" s="21" t="str">
        <f t="shared" si="374"/>
        <v/>
      </c>
      <c r="S2964" s="7" t="str">
        <f>IF(ROW()-5&lt;=Kontroll!$B$8,1,"")</f>
        <v/>
      </c>
    </row>
    <row r="2965" spans="1:19" x14ac:dyDescent="0.2">
      <c r="A2965" s="7" t="str">
        <f t="shared" si="368"/>
        <v/>
      </c>
      <c r="B2965" s="7" t="str">
        <f>IF($S2965="","",INT(($A2965-1)/Kontroll!$B$6)+1)</f>
        <v/>
      </c>
      <c r="C2965" s="7" t="str">
        <f>IF($S2965="","",MOD($A2965-1,Kontroll!$B$6)+1)</f>
        <v/>
      </c>
      <c r="D2965" s="15" t="str">
        <f>IF($S2965="","",INDEX(Transjer!$A$6:$A$125,$B2965))</f>
        <v/>
      </c>
      <c r="E2965" s="15" t="str">
        <f>IF($S2965="","",INDEX(Transjer!$B$6:$B$125,$B2965))</f>
        <v/>
      </c>
      <c r="F2965" s="16" t="str">
        <f>IF($S2965="","",INDEX(Transjer!$C$6:$C$125,$B2965))</f>
        <v/>
      </c>
      <c r="G2965" s="17" t="str">
        <f>IF($S2965="","",INDEX(Skjermingsrenter!$A$6:$A$35,$C2965))</f>
        <v/>
      </c>
      <c r="H2965" s="18" t="str">
        <f>IF($S2965="","",INDEX(Transjer!$D$6:$D$125,$B2965))</f>
        <v/>
      </c>
      <c r="I2965" s="18" t="str">
        <f>IF($S2965="","",INDEX(Transjer!$E$6:$E$125,$B2965))</f>
        <v/>
      </c>
      <c r="J2965" s="19" t="str">
        <f>IF($S2965="","",INDEX(Skjermingsrenter!$B$6:$B$35,$C2965))</f>
        <v/>
      </c>
      <c r="K2965" s="20" t="str">
        <f t="shared" si="369"/>
        <v/>
      </c>
      <c r="L2965" s="21" t="str">
        <f>IF($S2965="","",IF($G2965&lt;YEAR($F2965),0,$H2965*SUMIFS(Utbytter!$D$6:$D$1005,Utbytter!$A$6:$A$1005,$E2965,Utbytter!$B$6:$B$1005,"&gt;="&amp;$K2965,Utbytter!$B$6:$B$1005,"&lt;="&amp;DATE($G2965,12,31))))</f>
        <v/>
      </c>
      <c r="M2965" s="21" t="str">
        <f t="shared" si="375"/>
        <v/>
      </c>
      <c r="N2965" s="21" t="str">
        <f t="shared" si="370"/>
        <v/>
      </c>
      <c r="O2965" s="21" t="str">
        <f t="shared" si="371"/>
        <v/>
      </c>
      <c r="P2965" s="21" t="str">
        <f t="shared" si="372"/>
        <v/>
      </c>
      <c r="Q2965" s="21" t="str">
        <f t="shared" si="373"/>
        <v/>
      </c>
      <c r="R2965" s="21" t="str">
        <f t="shared" si="374"/>
        <v/>
      </c>
      <c r="S2965" s="7" t="str">
        <f>IF(ROW()-5&lt;=Kontroll!$B$8,1,"")</f>
        <v/>
      </c>
    </row>
    <row r="2966" spans="1:19" x14ac:dyDescent="0.2">
      <c r="A2966" s="7" t="str">
        <f t="shared" si="368"/>
        <v/>
      </c>
      <c r="B2966" s="7" t="str">
        <f>IF($S2966="","",INT(($A2966-1)/Kontroll!$B$6)+1)</f>
        <v/>
      </c>
      <c r="C2966" s="7" t="str">
        <f>IF($S2966="","",MOD($A2966-1,Kontroll!$B$6)+1)</f>
        <v/>
      </c>
      <c r="D2966" s="15" t="str">
        <f>IF($S2966="","",INDEX(Transjer!$A$6:$A$125,$B2966))</f>
        <v/>
      </c>
      <c r="E2966" s="15" t="str">
        <f>IF($S2966="","",INDEX(Transjer!$B$6:$B$125,$B2966))</f>
        <v/>
      </c>
      <c r="F2966" s="16" t="str">
        <f>IF($S2966="","",INDEX(Transjer!$C$6:$C$125,$B2966))</f>
        <v/>
      </c>
      <c r="G2966" s="17" t="str">
        <f>IF($S2966="","",INDEX(Skjermingsrenter!$A$6:$A$35,$C2966))</f>
        <v/>
      </c>
      <c r="H2966" s="18" t="str">
        <f>IF($S2966="","",INDEX(Transjer!$D$6:$D$125,$B2966))</f>
        <v/>
      </c>
      <c r="I2966" s="18" t="str">
        <f>IF($S2966="","",INDEX(Transjer!$E$6:$E$125,$B2966))</f>
        <v/>
      </c>
      <c r="J2966" s="19" t="str">
        <f>IF($S2966="","",INDEX(Skjermingsrenter!$B$6:$B$35,$C2966))</f>
        <v/>
      </c>
      <c r="K2966" s="20" t="str">
        <f t="shared" si="369"/>
        <v/>
      </c>
      <c r="L2966" s="21" t="str">
        <f>IF($S2966="","",IF($G2966&lt;YEAR($F2966),0,$H2966*SUMIFS(Utbytter!$D$6:$D$1005,Utbytter!$A$6:$A$1005,$E2966,Utbytter!$B$6:$B$1005,"&gt;="&amp;$K2966,Utbytter!$B$6:$B$1005,"&lt;="&amp;DATE($G2966,12,31))))</f>
        <v/>
      </c>
      <c r="M2966" s="21" t="str">
        <f t="shared" si="375"/>
        <v/>
      </c>
      <c r="N2966" s="21" t="str">
        <f t="shared" si="370"/>
        <v/>
      </c>
      <c r="O2966" s="21" t="str">
        <f t="shared" si="371"/>
        <v/>
      </c>
      <c r="P2966" s="21" t="str">
        <f t="shared" si="372"/>
        <v/>
      </c>
      <c r="Q2966" s="21" t="str">
        <f t="shared" si="373"/>
        <v/>
      </c>
      <c r="R2966" s="21" t="str">
        <f t="shared" si="374"/>
        <v/>
      </c>
      <c r="S2966" s="7" t="str">
        <f>IF(ROW()-5&lt;=Kontroll!$B$8,1,"")</f>
        <v/>
      </c>
    </row>
    <row r="2967" spans="1:19" x14ac:dyDescent="0.2">
      <c r="A2967" s="7" t="str">
        <f t="shared" si="368"/>
        <v/>
      </c>
      <c r="B2967" s="7" t="str">
        <f>IF($S2967="","",INT(($A2967-1)/Kontroll!$B$6)+1)</f>
        <v/>
      </c>
      <c r="C2967" s="7" t="str">
        <f>IF($S2967="","",MOD($A2967-1,Kontroll!$B$6)+1)</f>
        <v/>
      </c>
      <c r="D2967" s="15" t="str">
        <f>IF($S2967="","",INDEX(Transjer!$A$6:$A$125,$B2967))</f>
        <v/>
      </c>
      <c r="E2967" s="15" t="str">
        <f>IF($S2967="","",INDEX(Transjer!$B$6:$B$125,$B2967))</f>
        <v/>
      </c>
      <c r="F2967" s="16" t="str">
        <f>IF($S2967="","",INDEX(Transjer!$C$6:$C$125,$B2967))</f>
        <v/>
      </c>
      <c r="G2967" s="17" t="str">
        <f>IF($S2967="","",INDEX(Skjermingsrenter!$A$6:$A$35,$C2967))</f>
        <v/>
      </c>
      <c r="H2967" s="18" t="str">
        <f>IF($S2967="","",INDEX(Transjer!$D$6:$D$125,$B2967))</f>
        <v/>
      </c>
      <c r="I2967" s="18" t="str">
        <f>IF($S2967="","",INDEX(Transjer!$E$6:$E$125,$B2967))</f>
        <v/>
      </c>
      <c r="J2967" s="19" t="str">
        <f>IF($S2967="","",INDEX(Skjermingsrenter!$B$6:$B$35,$C2967))</f>
        <v/>
      </c>
      <c r="K2967" s="20" t="str">
        <f t="shared" si="369"/>
        <v/>
      </c>
      <c r="L2967" s="21" t="str">
        <f>IF($S2967="","",IF($G2967&lt;YEAR($F2967),0,$H2967*SUMIFS(Utbytter!$D$6:$D$1005,Utbytter!$A$6:$A$1005,$E2967,Utbytter!$B$6:$B$1005,"&gt;="&amp;$K2967,Utbytter!$B$6:$B$1005,"&lt;="&amp;DATE($G2967,12,31))))</f>
        <v/>
      </c>
      <c r="M2967" s="21" t="str">
        <f t="shared" si="375"/>
        <v/>
      </c>
      <c r="N2967" s="21" t="str">
        <f t="shared" si="370"/>
        <v/>
      </c>
      <c r="O2967" s="21" t="str">
        <f t="shared" si="371"/>
        <v/>
      </c>
      <c r="P2967" s="21" t="str">
        <f t="shared" si="372"/>
        <v/>
      </c>
      <c r="Q2967" s="21" t="str">
        <f t="shared" si="373"/>
        <v/>
      </c>
      <c r="R2967" s="21" t="str">
        <f t="shared" si="374"/>
        <v/>
      </c>
      <c r="S2967" s="7" t="str">
        <f>IF(ROW()-5&lt;=Kontroll!$B$8,1,"")</f>
        <v/>
      </c>
    </row>
    <row r="2968" spans="1:19" x14ac:dyDescent="0.2">
      <c r="A2968" s="7" t="str">
        <f t="shared" si="368"/>
        <v/>
      </c>
      <c r="B2968" s="7" t="str">
        <f>IF($S2968="","",INT(($A2968-1)/Kontroll!$B$6)+1)</f>
        <v/>
      </c>
      <c r="C2968" s="7" t="str">
        <f>IF($S2968="","",MOD($A2968-1,Kontroll!$B$6)+1)</f>
        <v/>
      </c>
      <c r="D2968" s="15" t="str">
        <f>IF($S2968="","",INDEX(Transjer!$A$6:$A$125,$B2968))</f>
        <v/>
      </c>
      <c r="E2968" s="15" t="str">
        <f>IF($S2968="","",INDEX(Transjer!$B$6:$B$125,$B2968))</f>
        <v/>
      </c>
      <c r="F2968" s="16" t="str">
        <f>IF($S2968="","",INDEX(Transjer!$C$6:$C$125,$B2968))</f>
        <v/>
      </c>
      <c r="G2968" s="17" t="str">
        <f>IF($S2968="","",INDEX(Skjermingsrenter!$A$6:$A$35,$C2968))</f>
        <v/>
      </c>
      <c r="H2968" s="18" t="str">
        <f>IF($S2968="","",INDEX(Transjer!$D$6:$D$125,$B2968))</f>
        <v/>
      </c>
      <c r="I2968" s="18" t="str">
        <f>IF($S2968="","",INDEX(Transjer!$E$6:$E$125,$B2968))</f>
        <v/>
      </c>
      <c r="J2968" s="19" t="str">
        <f>IF($S2968="","",INDEX(Skjermingsrenter!$B$6:$B$35,$C2968))</f>
        <v/>
      </c>
      <c r="K2968" s="20" t="str">
        <f t="shared" si="369"/>
        <v/>
      </c>
      <c r="L2968" s="21" t="str">
        <f>IF($S2968="","",IF($G2968&lt;YEAR($F2968),0,$H2968*SUMIFS(Utbytter!$D$6:$D$1005,Utbytter!$A$6:$A$1005,$E2968,Utbytter!$B$6:$B$1005,"&gt;="&amp;$K2968,Utbytter!$B$6:$B$1005,"&lt;="&amp;DATE($G2968,12,31))))</f>
        <v/>
      </c>
      <c r="M2968" s="21" t="str">
        <f t="shared" si="375"/>
        <v/>
      </c>
      <c r="N2968" s="21" t="str">
        <f t="shared" si="370"/>
        <v/>
      </c>
      <c r="O2968" s="21" t="str">
        <f t="shared" si="371"/>
        <v/>
      </c>
      <c r="P2968" s="21" t="str">
        <f t="shared" si="372"/>
        <v/>
      </c>
      <c r="Q2968" s="21" t="str">
        <f t="shared" si="373"/>
        <v/>
      </c>
      <c r="R2968" s="21" t="str">
        <f t="shared" si="374"/>
        <v/>
      </c>
      <c r="S2968" s="7" t="str">
        <f>IF(ROW()-5&lt;=Kontroll!$B$8,1,"")</f>
        <v/>
      </c>
    </row>
    <row r="2969" spans="1:19" x14ac:dyDescent="0.2">
      <c r="A2969" s="7" t="str">
        <f t="shared" si="368"/>
        <v/>
      </c>
      <c r="B2969" s="7" t="str">
        <f>IF($S2969="","",INT(($A2969-1)/Kontroll!$B$6)+1)</f>
        <v/>
      </c>
      <c r="C2969" s="7" t="str">
        <f>IF($S2969="","",MOD($A2969-1,Kontroll!$B$6)+1)</f>
        <v/>
      </c>
      <c r="D2969" s="15" t="str">
        <f>IF($S2969="","",INDEX(Transjer!$A$6:$A$125,$B2969))</f>
        <v/>
      </c>
      <c r="E2969" s="15" t="str">
        <f>IF($S2969="","",INDEX(Transjer!$B$6:$B$125,$B2969))</f>
        <v/>
      </c>
      <c r="F2969" s="16" t="str">
        <f>IF($S2969="","",INDEX(Transjer!$C$6:$C$125,$B2969))</f>
        <v/>
      </c>
      <c r="G2969" s="17" t="str">
        <f>IF($S2969="","",INDEX(Skjermingsrenter!$A$6:$A$35,$C2969))</f>
        <v/>
      </c>
      <c r="H2969" s="18" t="str">
        <f>IF($S2969="","",INDEX(Transjer!$D$6:$D$125,$B2969))</f>
        <v/>
      </c>
      <c r="I2969" s="18" t="str">
        <f>IF($S2969="","",INDEX(Transjer!$E$6:$E$125,$B2969))</f>
        <v/>
      </c>
      <c r="J2969" s="19" t="str">
        <f>IF($S2969="","",INDEX(Skjermingsrenter!$B$6:$B$35,$C2969))</f>
        <v/>
      </c>
      <c r="K2969" s="20" t="str">
        <f t="shared" si="369"/>
        <v/>
      </c>
      <c r="L2969" s="21" t="str">
        <f>IF($S2969="","",IF($G2969&lt;YEAR($F2969),0,$H2969*SUMIFS(Utbytter!$D$6:$D$1005,Utbytter!$A$6:$A$1005,$E2969,Utbytter!$B$6:$B$1005,"&gt;="&amp;$K2969,Utbytter!$B$6:$B$1005,"&lt;="&amp;DATE($G2969,12,31))))</f>
        <v/>
      </c>
      <c r="M2969" s="21" t="str">
        <f t="shared" si="375"/>
        <v/>
      </c>
      <c r="N2969" s="21" t="str">
        <f t="shared" si="370"/>
        <v/>
      </c>
      <c r="O2969" s="21" t="str">
        <f t="shared" si="371"/>
        <v/>
      </c>
      <c r="P2969" s="21" t="str">
        <f t="shared" si="372"/>
        <v/>
      </c>
      <c r="Q2969" s="21" t="str">
        <f t="shared" si="373"/>
        <v/>
      </c>
      <c r="R2969" s="21" t="str">
        <f t="shared" si="374"/>
        <v/>
      </c>
      <c r="S2969" s="7" t="str">
        <f>IF(ROW()-5&lt;=Kontroll!$B$8,1,"")</f>
        <v/>
      </c>
    </row>
    <row r="2970" spans="1:19" x14ac:dyDescent="0.2">
      <c r="A2970" s="7" t="str">
        <f t="shared" si="368"/>
        <v/>
      </c>
      <c r="B2970" s="7" t="str">
        <f>IF($S2970="","",INT(($A2970-1)/Kontroll!$B$6)+1)</f>
        <v/>
      </c>
      <c r="C2970" s="7" t="str">
        <f>IF($S2970="","",MOD($A2970-1,Kontroll!$B$6)+1)</f>
        <v/>
      </c>
      <c r="D2970" s="15" t="str">
        <f>IF($S2970="","",INDEX(Transjer!$A$6:$A$125,$B2970))</f>
        <v/>
      </c>
      <c r="E2970" s="15" t="str">
        <f>IF($S2970="","",INDEX(Transjer!$B$6:$B$125,$B2970))</f>
        <v/>
      </c>
      <c r="F2970" s="16" t="str">
        <f>IF($S2970="","",INDEX(Transjer!$C$6:$C$125,$B2970))</f>
        <v/>
      </c>
      <c r="G2970" s="17" t="str">
        <f>IF($S2970="","",INDEX(Skjermingsrenter!$A$6:$A$35,$C2970))</f>
        <v/>
      </c>
      <c r="H2970" s="18" t="str">
        <f>IF($S2970="","",INDEX(Transjer!$D$6:$D$125,$B2970))</f>
        <v/>
      </c>
      <c r="I2970" s="18" t="str">
        <f>IF($S2970="","",INDEX(Transjer!$E$6:$E$125,$B2970))</f>
        <v/>
      </c>
      <c r="J2970" s="19" t="str">
        <f>IF($S2970="","",INDEX(Skjermingsrenter!$B$6:$B$35,$C2970))</f>
        <v/>
      </c>
      <c r="K2970" s="20" t="str">
        <f t="shared" si="369"/>
        <v/>
      </c>
      <c r="L2970" s="21" t="str">
        <f>IF($S2970="","",IF($G2970&lt;YEAR($F2970),0,$H2970*SUMIFS(Utbytter!$D$6:$D$1005,Utbytter!$A$6:$A$1005,$E2970,Utbytter!$B$6:$B$1005,"&gt;="&amp;$K2970,Utbytter!$B$6:$B$1005,"&lt;="&amp;DATE($G2970,12,31))))</f>
        <v/>
      </c>
      <c r="M2970" s="21" t="str">
        <f t="shared" si="375"/>
        <v/>
      </c>
      <c r="N2970" s="21" t="str">
        <f t="shared" si="370"/>
        <v/>
      </c>
      <c r="O2970" s="21" t="str">
        <f t="shared" si="371"/>
        <v/>
      </c>
      <c r="P2970" s="21" t="str">
        <f t="shared" si="372"/>
        <v/>
      </c>
      <c r="Q2970" s="21" t="str">
        <f t="shared" si="373"/>
        <v/>
      </c>
      <c r="R2970" s="21" t="str">
        <f t="shared" si="374"/>
        <v/>
      </c>
      <c r="S2970" s="7" t="str">
        <f>IF(ROW()-5&lt;=Kontroll!$B$8,1,"")</f>
        <v/>
      </c>
    </row>
    <row r="2971" spans="1:19" x14ac:dyDescent="0.2">
      <c r="A2971" s="7" t="str">
        <f t="shared" si="368"/>
        <v/>
      </c>
      <c r="B2971" s="7" t="str">
        <f>IF($S2971="","",INT(($A2971-1)/Kontroll!$B$6)+1)</f>
        <v/>
      </c>
      <c r="C2971" s="7" t="str">
        <f>IF($S2971="","",MOD($A2971-1,Kontroll!$B$6)+1)</f>
        <v/>
      </c>
      <c r="D2971" s="15" t="str">
        <f>IF($S2971="","",INDEX(Transjer!$A$6:$A$125,$B2971))</f>
        <v/>
      </c>
      <c r="E2971" s="15" t="str">
        <f>IF($S2971="","",INDEX(Transjer!$B$6:$B$125,$B2971))</f>
        <v/>
      </c>
      <c r="F2971" s="16" t="str">
        <f>IF($S2971="","",INDEX(Transjer!$C$6:$C$125,$B2971))</f>
        <v/>
      </c>
      <c r="G2971" s="17" t="str">
        <f>IF($S2971="","",INDEX(Skjermingsrenter!$A$6:$A$35,$C2971))</f>
        <v/>
      </c>
      <c r="H2971" s="18" t="str">
        <f>IF($S2971="","",INDEX(Transjer!$D$6:$D$125,$B2971))</f>
        <v/>
      </c>
      <c r="I2971" s="18" t="str">
        <f>IF($S2971="","",INDEX(Transjer!$E$6:$E$125,$B2971))</f>
        <v/>
      </c>
      <c r="J2971" s="19" t="str">
        <f>IF($S2971="","",INDEX(Skjermingsrenter!$B$6:$B$35,$C2971))</f>
        <v/>
      </c>
      <c r="K2971" s="20" t="str">
        <f t="shared" si="369"/>
        <v/>
      </c>
      <c r="L2971" s="21" t="str">
        <f>IF($S2971="","",IF($G2971&lt;YEAR($F2971),0,$H2971*SUMIFS(Utbytter!$D$6:$D$1005,Utbytter!$A$6:$A$1005,$E2971,Utbytter!$B$6:$B$1005,"&gt;="&amp;$K2971,Utbytter!$B$6:$B$1005,"&lt;="&amp;DATE($G2971,12,31))))</f>
        <v/>
      </c>
      <c r="M2971" s="21" t="str">
        <f t="shared" si="375"/>
        <v/>
      </c>
      <c r="N2971" s="21" t="str">
        <f t="shared" si="370"/>
        <v/>
      </c>
      <c r="O2971" s="21" t="str">
        <f t="shared" si="371"/>
        <v/>
      </c>
      <c r="P2971" s="21" t="str">
        <f t="shared" si="372"/>
        <v/>
      </c>
      <c r="Q2971" s="21" t="str">
        <f t="shared" si="373"/>
        <v/>
      </c>
      <c r="R2971" s="21" t="str">
        <f t="shared" si="374"/>
        <v/>
      </c>
      <c r="S2971" s="7" t="str">
        <f>IF(ROW()-5&lt;=Kontroll!$B$8,1,"")</f>
        <v/>
      </c>
    </row>
    <row r="2972" spans="1:19" x14ac:dyDescent="0.2">
      <c r="A2972" s="7" t="str">
        <f t="shared" si="368"/>
        <v/>
      </c>
      <c r="B2972" s="7" t="str">
        <f>IF($S2972="","",INT(($A2972-1)/Kontroll!$B$6)+1)</f>
        <v/>
      </c>
      <c r="C2972" s="7" t="str">
        <f>IF($S2972="","",MOD($A2972-1,Kontroll!$B$6)+1)</f>
        <v/>
      </c>
      <c r="D2972" s="15" t="str">
        <f>IF($S2972="","",INDEX(Transjer!$A$6:$A$125,$B2972))</f>
        <v/>
      </c>
      <c r="E2972" s="15" t="str">
        <f>IF($S2972="","",INDEX(Transjer!$B$6:$B$125,$B2972))</f>
        <v/>
      </c>
      <c r="F2972" s="16" t="str">
        <f>IF($S2972="","",INDEX(Transjer!$C$6:$C$125,$B2972))</f>
        <v/>
      </c>
      <c r="G2972" s="17" t="str">
        <f>IF($S2972="","",INDEX(Skjermingsrenter!$A$6:$A$35,$C2972))</f>
        <v/>
      </c>
      <c r="H2972" s="18" t="str">
        <f>IF($S2972="","",INDEX(Transjer!$D$6:$D$125,$B2972))</f>
        <v/>
      </c>
      <c r="I2972" s="18" t="str">
        <f>IF($S2972="","",INDEX(Transjer!$E$6:$E$125,$B2972))</f>
        <v/>
      </c>
      <c r="J2972" s="19" t="str">
        <f>IF($S2972="","",INDEX(Skjermingsrenter!$B$6:$B$35,$C2972))</f>
        <v/>
      </c>
      <c r="K2972" s="20" t="str">
        <f t="shared" si="369"/>
        <v/>
      </c>
      <c r="L2972" s="21" t="str">
        <f>IF($S2972="","",IF($G2972&lt;YEAR($F2972),0,$H2972*SUMIFS(Utbytter!$D$6:$D$1005,Utbytter!$A$6:$A$1005,$E2972,Utbytter!$B$6:$B$1005,"&gt;="&amp;$K2972,Utbytter!$B$6:$B$1005,"&lt;="&amp;DATE($G2972,12,31))))</f>
        <v/>
      </c>
      <c r="M2972" s="21" t="str">
        <f t="shared" si="375"/>
        <v/>
      </c>
      <c r="N2972" s="21" t="str">
        <f t="shared" si="370"/>
        <v/>
      </c>
      <c r="O2972" s="21" t="str">
        <f t="shared" si="371"/>
        <v/>
      </c>
      <c r="P2972" s="21" t="str">
        <f t="shared" si="372"/>
        <v/>
      </c>
      <c r="Q2972" s="21" t="str">
        <f t="shared" si="373"/>
        <v/>
      </c>
      <c r="R2972" s="21" t="str">
        <f t="shared" si="374"/>
        <v/>
      </c>
      <c r="S2972" s="7" t="str">
        <f>IF(ROW()-5&lt;=Kontroll!$B$8,1,"")</f>
        <v/>
      </c>
    </row>
    <row r="2973" spans="1:19" x14ac:dyDescent="0.2">
      <c r="A2973" s="7" t="str">
        <f t="shared" si="368"/>
        <v/>
      </c>
      <c r="B2973" s="7" t="str">
        <f>IF($S2973="","",INT(($A2973-1)/Kontroll!$B$6)+1)</f>
        <v/>
      </c>
      <c r="C2973" s="7" t="str">
        <f>IF($S2973="","",MOD($A2973-1,Kontroll!$B$6)+1)</f>
        <v/>
      </c>
      <c r="D2973" s="15" t="str">
        <f>IF($S2973="","",INDEX(Transjer!$A$6:$A$125,$B2973))</f>
        <v/>
      </c>
      <c r="E2973" s="15" t="str">
        <f>IF($S2973="","",INDEX(Transjer!$B$6:$B$125,$B2973))</f>
        <v/>
      </c>
      <c r="F2973" s="16" t="str">
        <f>IF($S2973="","",INDEX(Transjer!$C$6:$C$125,$B2973))</f>
        <v/>
      </c>
      <c r="G2973" s="17" t="str">
        <f>IF($S2973="","",INDEX(Skjermingsrenter!$A$6:$A$35,$C2973))</f>
        <v/>
      </c>
      <c r="H2973" s="18" t="str">
        <f>IF($S2973="","",INDEX(Transjer!$D$6:$D$125,$B2973))</f>
        <v/>
      </c>
      <c r="I2973" s="18" t="str">
        <f>IF($S2973="","",INDEX(Transjer!$E$6:$E$125,$B2973))</f>
        <v/>
      </c>
      <c r="J2973" s="19" t="str">
        <f>IF($S2973="","",INDEX(Skjermingsrenter!$B$6:$B$35,$C2973))</f>
        <v/>
      </c>
      <c r="K2973" s="20" t="str">
        <f t="shared" si="369"/>
        <v/>
      </c>
      <c r="L2973" s="21" t="str">
        <f>IF($S2973="","",IF($G2973&lt;YEAR($F2973),0,$H2973*SUMIFS(Utbytter!$D$6:$D$1005,Utbytter!$A$6:$A$1005,$E2973,Utbytter!$B$6:$B$1005,"&gt;="&amp;$K2973,Utbytter!$B$6:$B$1005,"&lt;="&amp;DATE($G2973,12,31))))</f>
        <v/>
      </c>
      <c r="M2973" s="21" t="str">
        <f t="shared" si="375"/>
        <v/>
      </c>
      <c r="N2973" s="21" t="str">
        <f t="shared" si="370"/>
        <v/>
      </c>
      <c r="O2973" s="21" t="str">
        <f t="shared" si="371"/>
        <v/>
      </c>
      <c r="P2973" s="21" t="str">
        <f t="shared" si="372"/>
        <v/>
      </c>
      <c r="Q2973" s="21" t="str">
        <f t="shared" si="373"/>
        <v/>
      </c>
      <c r="R2973" s="21" t="str">
        <f t="shared" si="374"/>
        <v/>
      </c>
      <c r="S2973" s="7" t="str">
        <f>IF(ROW()-5&lt;=Kontroll!$B$8,1,"")</f>
        <v/>
      </c>
    </row>
    <row r="2974" spans="1:19" x14ac:dyDescent="0.2">
      <c r="A2974" s="7" t="str">
        <f t="shared" si="368"/>
        <v/>
      </c>
      <c r="B2974" s="7" t="str">
        <f>IF($S2974="","",INT(($A2974-1)/Kontroll!$B$6)+1)</f>
        <v/>
      </c>
      <c r="C2974" s="7" t="str">
        <f>IF($S2974="","",MOD($A2974-1,Kontroll!$B$6)+1)</f>
        <v/>
      </c>
      <c r="D2974" s="15" t="str">
        <f>IF($S2974="","",INDEX(Transjer!$A$6:$A$125,$B2974))</f>
        <v/>
      </c>
      <c r="E2974" s="15" t="str">
        <f>IF($S2974="","",INDEX(Transjer!$B$6:$B$125,$B2974))</f>
        <v/>
      </c>
      <c r="F2974" s="16" t="str">
        <f>IF($S2974="","",INDEX(Transjer!$C$6:$C$125,$B2974))</f>
        <v/>
      </c>
      <c r="G2974" s="17" t="str">
        <f>IF($S2974="","",INDEX(Skjermingsrenter!$A$6:$A$35,$C2974))</f>
        <v/>
      </c>
      <c r="H2974" s="18" t="str">
        <f>IF($S2974="","",INDEX(Transjer!$D$6:$D$125,$B2974))</f>
        <v/>
      </c>
      <c r="I2974" s="18" t="str">
        <f>IF($S2974="","",INDEX(Transjer!$E$6:$E$125,$B2974))</f>
        <v/>
      </c>
      <c r="J2974" s="19" t="str">
        <f>IF($S2974="","",INDEX(Skjermingsrenter!$B$6:$B$35,$C2974))</f>
        <v/>
      </c>
      <c r="K2974" s="20" t="str">
        <f t="shared" si="369"/>
        <v/>
      </c>
      <c r="L2974" s="21" t="str">
        <f>IF($S2974="","",IF($G2974&lt;YEAR($F2974),0,$H2974*SUMIFS(Utbytter!$D$6:$D$1005,Utbytter!$A$6:$A$1005,$E2974,Utbytter!$B$6:$B$1005,"&gt;="&amp;$K2974,Utbytter!$B$6:$B$1005,"&lt;="&amp;DATE($G2974,12,31))))</f>
        <v/>
      </c>
      <c r="M2974" s="21" t="str">
        <f t="shared" si="375"/>
        <v/>
      </c>
      <c r="N2974" s="21" t="str">
        <f t="shared" si="370"/>
        <v/>
      </c>
      <c r="O2974" s="21" t="str">
        <f t="shared" si="371"/>
        <v/>
      </c>
      <c r="P2974" s="21" t="str">
        <f t="shared" si="372"/>
        <v/>
      </c>
      <c r="Q2974" s="21" t="str">
        <f t="shared" si="373"/>
        <v/>
      </c>
      <c r="R2974" s="21" t="str">
        <f t="shared" si="374"/>
        <v/>
      </c>
      <c r="S2974" s="7" t="str">
        <f>IF(ROW()-5&lt;=Kontroll!$B$8,1,"")</f>
        <v/>
      </c>
    </row>
    <row r="2975" spans="1:19" x14ac:dyDescent="0.2">
      <c r="A2975" s="7" t="str">
        <f t="shared" si="368"/>
        <v/>
      </c>
      <c r="B2975" s="7" t="str">
        <f>IF($S2975="","",INT(($A2975-1)/Kontroll!$B$6)+1)</f>
        <v/>
      </c>
      <c r="C2975" s="7" t="str">
        <f>IF($S2975="","",MOD($A2975-1,Kontroll!$B$6)+1)</f>
        <v/>
      </c>
      <c r="D2975" s="15" t="str">
        <f>IF($S2975="","",INDEX(Transjer!$A$6:$A$125,$B2975))</f>
        <v/>
      </c>
      <c r="E2975" s="15" t="str">
        <f>IF($S2975="","",INDEX(Transjer!$B$6:$B$125,$B2975))</f>
        <v/>
      </c>
      <c r="F2975" s="16" t="str">
        <f>IF($S2975="","",INDEX(Transjer!$C$6:$C$125,$B2975))</f>
        <v/>
      </c>
      <c r="G2975" s="17" t="str">
        <f>IF($S2975="","",INDEX(Skjermingsrenter!$A$6:$A$35,$C2975))</f>
        <v/>
      </c>
      <c r="H2975" s="18" t="str">
        <f>IF($S2975="","",INDEX(Transjer!$D$6:$D$125,$B2975))</f>
        <v/>
      </c>
      <c r="I2975" s="18" t="str">
        <f>IF($S2975="","",INDEX(Transjer!$E$6:$E$125,$B2975))</f>
        <v/>
      </c>
      <c r="J2975" s="19" t="str">
        <f>IF($S2975="","",INDEX(Skjermingsrenter!$B$6:$B$35,$C2975))</f>
        <v/>
      </c>
      <c r="K2975" s="20" t="str">
        <f t="shared" si="369"/>
        <v/>
      </c>
      <c r="L2975" s="21" t="str">
        <f>IF($S2975="","",IF($G2975&lt;YEAR($F2975),0,$H2975*SUMIFS(Utbytter!$D$6:$D$1005,Utbytter!$A$6:$A$1005,$E2975,Utbytter!$B$6:$B$1005,"&gt;="&amp;$K2975,Utbytter!$B$6:$B$1005,"&lt;="&amp;DATE($G2975,12,31))))</f>
        <v/>
      </c>
      <c r="M2975" s="21" t="str">
        <f t="shared" si="375"/>
        <v/>
      </c>
      <c r="N2975" s="21" t="str">
        <f t="shared" si="370"/>
        <v/>
      </c>
      <c r="O2975" s="21" t="str">
        <f t="shared" si="371"/>
        <v/>
      </c>
      <c r="P2975" s="21" t="str">
        <f t="shared" si="372"/>
        <v/>
      </c>
      <c r="Q2975" s="21" t="str">
        <f t="shared" si="373"/>
        <v/>
      </c>
      <c r="R2975" s="21" t="str">
        <f t="shared" si="374"/>
        <v/>
      </c>
      <c r="S2975" s="7" t="str">
        <f>IF(ROW()-5&lt;=Kontroll!$B$8,1,"")</f>
        <v/>
      </c>
    </row>
    <row r="2976" spans="1:19" x14ac:dyDescent="0.2">
      <c r="A2976" s="7" t="str">
        <f t="shared" si="368"/>
        <v/>
      </c>
      <c r="B2976" s="7" t="str">
        <f>IF($S2976="","",INT(($A2976-1)/Kontroll!$B$6)+1)</f>
        <v/>
      </c>
      <c r="C2976" s="7" t="str">
        <f>IF($S2976="","",MOD($A2976-1,Kontroll!$B$6)+1)</f>
        <v/>
      </c>
      <c r="D2976" s="15" t="str">
        <f>IF($S2976="","",INDEX(Transjer!$A$6:$A$125,$B2976))</f>
        <v/>
      </c>
      <c r="E2976" s="15" t="str">
        <f>IF($S2976="","",INDEX(Transjer!$B$6:$B$125,$B2976))</f>
        <v/>
      </c>
      <c r="F2976" s="16" t="str">
        <f>IF($S2976="","",INDEX(Transjer!$C$6:$C$125,$B2976))</f>
        <v/>
      </c>
      <c r="G2976" s="17" t="str">
        <f>IF($S2976="","",INDEX(Skjermingsrenter!$A$6:$A$35,$C2976))</f>
        <v/>
      </c>
      <c r="H2976" s="18" t="str">
        <f>IF($S2976="","",INDEX(Transjer!$D$6:$D$125,$B2976))</f>
        <v/>
      </c>
      <c r="I2976" s="18" t="str">
        <f>IF($S2976="","",INDEX(Transjer!$E$6:$E$125,$B2976))</f>
        <v/>
      </c>
      <c r="J2976" s="19" t="str">
        <f>IF($S2976="","",INDEX(Skjermingsrenter!$B$6:$B$35,$C2976))</f>
        <v/>
      </c>
      <c r="K2976" s="20" t="str">
        <f t="shared" si="369"/>
        <v/>
      </c>
      <c r="L2976" s="21" t="str">
        <f>IF($S2976="","",IF($G2976&lt;YEAR($F2976),0,$H2976*SUMIFS(Utbytter!$D$6:$D$1005,Utbytter!$A$6:$A$1005,$E2976,Utbytter!$B$6:$B$1005,"&gt;="&amp;$K2976,Utbytter!$B$6:$B$1005,"&lt;="&amp;DATE($G2976,12,31))))</f>
        <v/>
      </c>
      <c r="M2976" s="21" t="str">
        <f t="shared" si="375"/>
        <v/>
      </c>
      <c r="N2976" s="21" t="str">
        <f t="shared" si="370"/>
        <v/>
      </c>
      <c r="O2976" s="21" t="str">
        <f t="shared" si="371"/>
        <v/>
      </c>
      <c r="P2976" s="21" t="str">
        <f t="shared" si="372"/>
        <v/>
      </c>
      <c r="Q2976" s="21" t="str">
        <f t="shared" si="373"/>
        <v/>
      </c>
      <c r="R2976" s="21" t="str">
        <f t="shared" si="374"/>
        <v/>
      </c>
      <c r="S2976" s="7" t="str">
        <f>IF(ROW()-5&lt;=Kontroll!$B$8,1,"")</f>
        <v/>
      </c>
    </row>
    <row r="2977" spans="1:19" x14ac:dyDescent="0.2">
      <c r="A2977" s="7" t="str">
        <f t="shared" si="368"/>
        <v/>
      </c>
      <c r="B2977" s="7" t="str">
        <f>IF($S2977="","",INT(($A2977-1)/Kontroll!$B$6)+1)</f>
        <v/>
      </c>
      <c r="C2977" s="7" t="str">
        <f>IF($S2977="","",MOD($A2977-1,Kontroll!$B$6)+1)</f>
        <v/>
      </c>
      <c r="D2977" s="15" t="str">
        <f>IF($S2977="","",INDEX(Transjer!$A$6:$A$125,$B2977))</f>
        <v/>
      </c>
      <c r="E2977" s="15" t="str">
        <f>IF($S2977="","",INDEX(Transjer!$B$6:$B$125,$B2977))</f>
        <v/>
      </c>
      <c r="F2977" s="16" t="str">
        <f>IF($S2977="","",INDEX(Transjer!$C$6:$C$125,$B2977))</f>
        <v/>
      </c>
      <c r="G2977" s="17" t="str">
        <f>IF($S2977="","",INDEX(Skjermingsrenter!$A$6:$A$35,$C2977))</f>
        <v/>
      </c>
      <c r="H2977" s="18" t="str">
        <f>IF($S2977="","",INDEX(Transjer!$D$6:$D$125,$B2977))</f>
        <v/>
      </c>
      <c r="I2977" s="18" t="str">
        <f>IF($S2977="","",INDEX(Transjer!$E$6:$E$125,$B2977))</f>
        <v/>
      </c>
      <c r="J2977" s="19" t="str">
        <f>IF($S2977="","",INDEX(Skjermingsrenter!$B$6:$B$35,$C2977))</f>
        <v/>
      </c>
      <c r="K2977" s="20" t="str">
        <f t="shared" si="369"/>
        <v/>
      </c>
      <c r="L2977" s="21" t="str">
        <f>IF($S2977="","",IF($G2977&lt;YEAR($F2977),0,$H2977*SUMIFS(Utbytter!$D$6:$D$1005,Utbytter!$A$6:$A$1005,$E2977,Utbytter!$B$6:$B$1005,"&gt;="&amp;$K2977,Utbytter!$B$6:$B$1005,"&lt;="&amp;DATE($G2977,12,31))))</f>
        <v/>
      </c>
      <c r="M2977" s="21" t="str">
        <f t="shared" si="375"/>
        <v/>
      </c>
      <c r="N2977" s="21" t="str">
        <f t="shared" si="370"/>
        <v/>
      </c>
      <c r="O2977" s="21" t="str">
        <f t="shared" si="371"/>
        <v/>
      </c>
      <c r="P2977" s="21" t="str">
        <f t="shared" si="372"/>
        <v/>
      </c>
      <c r="Q2977" s="21" t="str">
        <f t="shared" si="373"/>
        <v/>
      </c>
      <c r="R2977" s="21" t="str">
        <f t="shared" si="374"/>
        <v/>
      </c>
      <c r="S2977" s="7" t="str">
        <f>IF(ROW()-5&lt;=Kontroll!$B$8,1,"")</f>
        <v/>
      </c>
    </row>
    <row r="2978" spans="1:19" x14ac:dyDescent="0.2">
      <c r="A2978" s="7" t="str">
        <f t="shared" si="368"/>
        <v/>
      </c>
      <c r="B2978" s="7" t="str">
        <f>IF($S2978="","",INT(($A2978-1)/Kontroll!$B$6)+1)</f>
        <v/>
      </c>
      <c r="C2978" s="7" t="str">
        <f>IF($S2978="","",MOD($A2978-1,Kontroll!$B$6)+1)</f>
        <v/>
      </c>
      <c r="D2978" s="15" t="str">
        <f>IF($S2978="","",INDEX(Transjer!$A$6:$A$125,$B2978))</f>
        <v/>
      </c>
      <c r="E2978" s="15" t="str">
        <f>IF($S2978="","",INDEX(Transjer!$B$6:$B$125,$B2978))</f>
        <v/>
      </c>
      <c r="F2978" s="16" t="str">
        <f>IF($S2978="","",INDEX(Transjer!$C$6:$C$125,$B2978))</f>
        <v/>
      </c>
      <c r="G2978" s="17" t="str">
        <f>IF($S2978="","",INDEX(Skjermingsrenter!$A$6:$A$35,$C2978))</f>
        <v/>
      </c>
      <c r="H2978" s="18" t="str">
        <f>IF($S2978="","",INDEX(Transjer!$D$6:$D$125,$B2978))</f>
        <v/>
      </c>
      <c r="I2978" s="18" t="str">
        <f>IF($S2978="","",INDEX(Transjer!$E$6:$E$125,$B2978))</f>
        <v/>
      </c>
      <c r="J2978" s="19" t="str">
        <f>IF($S2978="","",INDEX(Skjermingsrenter!$B$6:$B$35,$C2978))</f>
        <v/>
      </c>
      <c r="K2978" s="20" t="str">
        <f t="shared" si="369"/>
        <v/>
      </c>
      <c r="L2978" s="21" t="str">
        <f>IF($S2978="","",IF($G2978&lt;YEAR($F2978),0,$H2978*SUMIFS(Utbytter!$D$6:$D$1005,Utbytter!$A$6:$A$1005,$E2978,Utbytter!$B$6:$B$1005,"&gt;="&amp;$K2978,Utbytter!$B$6:$B$1005,"&lt;="&amp;DATE($G2978,12,31))))</f>
        <v/>
      </c>
      <c r="M2978" s="21" t="str">
        <f t="shared" si="375"/>
        <v/>
      </c>
      <c r="N2978" s="21" t="str">
        <f t="shared" si="370"/>
        <v/>
      </c>
      <c r="O2978" s="21" t="str">
        <f t="shared" si="371"/>
        <v/>
      </c>
      <c r="P2978" s="21" t="str">
        <f t="shared" si="372"/>
        <v/>
      </c>
      <c r="Q2978" s="21" t="str">
        <f t="shared" si="373"/>
        <v/>
      </c>
      <c r="R2978" s="21" t="str">
        <f t="shared" si="374"/>
        <v/>
      </c>
      <c r="S2978" s="7" t="str">
        <f>IF(ROW()-5&lt;=Kontroll!$B$8,1,"")</f>
        <v/>
      </c>
    </row>
    <row r="2979" spans="1:19" x14ac:dyDescent="0.2">
      <c r="A2979" s="7" t="str">
        <f t="shared" si="368"/>
        <v/>
      </c>
      <c r="B2979" s="7" t="str">
        <f>IF($S2979="","",INT(($A2979-1)/Kontroll!$B$6)+1)</f>
        <v/>
      </c>
      <c r="C2979" s="7" t="str">
        <f>IF($S2979="","",MOD($A2979-1,Kontroll!$B$6)+1)</f>
        <v/>
      </c>
      <c r="D2979" s="15" t="str">
        <f>IF($S2979="","",INDEX(Transjer!$A$6:$A$125,$B2979))</f>
        <v/>
      </c>
      <c r="E2979" s="15" t="str">
        <f>IF($S2979="","",INDEX(Transjer!$B$6:$B$125,$B2979))</f>
        <v/>
      </c>
      <c r="F2979" s="16" t="str">
        <f>IF($S2979="","",INDEX(Transjer!$C$6:$C$125,$B2979))</f>
        <v/>
      </c>
      <c r="G2979" s="17" t="str">
        <f>IF($S2979="","",INDEX(Skjermingsrenter!$A$6:$A$35,$C2979))</f>
        <v/>
      </c>
      <c r="H2979" s="18" t="str">
        <f>IF($S2979="","",INDEX(Transjer!$D$6:$D$125,$B2979))</f>
        <v/>
      </c>
      <c r="I2979" s="18" t="str">
        <f>IF($S2979="","",INDEX(Transjer!$E$6:$E$125,$B2979))</f>
        <v/>
      </c>
      <c r="J2979" s="19" t="str">
        <f>IF($S2979="","",INDEX(Skjermingsrenter!$B$6:$B$35,$C2979))</f>
        <v/>
      </c>
      <c r="K2979" s="20" t="str">
        <f t="shared" si="369"/>
        <v/>
      </c>
      <c r="L2979" s="21" t="str">
        <f>IF($S2979="","",IF($G2979&lt;YEAR($F2979),0,$H2979*SUMIFS(Utbytter!$D$6:$D$1005,Utbytter!$A$6:$A$1005,$E2979,Utbytter!$B$6:$B$1005,"&gt;="&amp;$K2979,Utbytter!$B$6:$B$1005,"&lt;="&amp;DATE($G2979,12,31))))</f>
        <v/>
      </c>
      <c r="M2979" s="21" t="str">
        <f t="shared" si="375"/>
        <v/>
      </c>
      <c r="N2979" s="21" t="str">
        <f t="shared" si="370"/>
        <v/>
      </c>
      <c r="O2979" s="21" t="str">
        <f t="shared" si="371"/>
        <v/>
      </c>
      <c r="P2979" s="21" t="str">
        <f t="shared" si="372"/>
        <v/>
      </c>
      <c r="Q2979" s="21" t="str">
        <f t="shared" si="373"/>
        <v/>
      </c>
      <c r="R2979" s="21" t="str">
        <f t="shared" si="374"/>
        <v/>
      </c>
      <c r="S2979" s="7" t="str">
        <f>IF(ROW()-5&lt;=Kontroll!$B$8,1,"")</f>
        <v/>
      </c>
    </row>
    <row r="2980" spans="1:19" x14ac:dyDescent="0.2">
      <c r="A2980" s="7" t="str">
        <f t="shared" si="368"/>
        <v/>
      </c>
      <c r="B2980" s="7" t="str">
        <f>IF($S2980="","",INT(($A2980-1)/Kontroll!$B$6)+1)</f>
        <v/>
      </c>
      <c r="C2980" s="7" t="str">
        <f>IF($S2980="","",MOD($A2980-1,Kontroll!$B$6)+1)</f>
        <v/>
      </c>
      <c r="D2980" s="15" t="str">
        <f>IF($S2980="","",INDEX(Transjer!$A$6:$A$125,$B2980))</f>
        <v/>
      </c>
      <c r="E2980" s="15" t="str">
        <f>IF($S2980="","",INDEX(Transjer!$B$6:$B$125,$B2980))</f>
        <v/>
      </c>
      <c r="F2980" s="16" t="str">
        <f>IF($S2980="","",INDEX(Transjer!$C$6:$C$125,$B2980))</f>
        <v/>
      </c>
      <c r="G2980" s="17" t="str">
        <f>IF($S2980="","",INDEX(Skjermingsrenter!$A$6:$A$35,$C2980))</f>
        <v/>
      </c>
      <c r="H2980" s="18" t="str">
        <f>IF($S2980="","",INDEX(Transjer!$D$6:$D$125,$B2980))</f>
        <v/>
      </c>
      <c r="I2980" s="18" t="str">
        <f>IF($S2980="","",INDEX(Transjer!$E$6:$E$125,$B2980))</f>
        <v/>
      </c>
      <c r="J2980" s="19" t="str">
        <f>IF($S2980="","",INDEX(Skjermingsrenter!$B$6:$B$35,$C2980))</f>
        <v/>
      </c>
      <c r="K2980" s="20" t="str">
        <f t="shared" si="369"/>
        <v/>
      </c>
      <c r="L2980" s="21" t="str">
        <f>IF($S2980="","",IF($G2980&lt;YEAR($F2980),0,$H2980*SUMIFS(Utbytter!$D$6:$D$1005,Utbytter!$A$6:$A$1005,$E2980,Utbytter!$B$6:$B$1005,"&gt;="&amp;$K2980,Utbytter!$B$6:$B$1005,"&lt;="&amp;DATE($G2980,12,31))))</f>
        <v/>
      </c>
      <c r="M2980" s="21" t="str">
        <f t="shared" si="375"/>
        <v/>
      </c>
      <c r="N2980" s="21" t="str">
        <f t="shared" si="370"/>
        <v/>
      </c>
      <c r="O2980" s="21" t="str">
        <f t="shared" si="371"/>
        <v/>
      </c>
      <c r="P2980" s="21" t="str">
        <f t="shared" si="372"/>
        <v/>
      </c>
      <c r="Q2980" s="21" t="str">
        <f t="shared" si="373"/>
        <v/>
      </c>
      <c r="R2980" s="21" t="str">
        <f t="shared" si="374"/>
        <v/>
      </c>
      <c r="S2980" s="7" t="str">
        <f>IF(ROW()-5&lt;=Kontroll!$B$8,1,"")</f>
        <v/>
      </c>
    </row>
    <row r="2981" spans="1:19" x14ac:dyDescent="0.2">
      <c r="A2981" s="7" t="str">
        <f t="shared" si="368"/>
        <v/>
      </c>
      <c r="B2981" s="7" t="str">
        <f>IF($S2981="","",INT(($A2981-1)/Kontroll!$B$6)+1)</f>
        <v/>
      </c>
      <c r="C2981" s="7" t="str">
        <f>IF($S2981="","",MOD($A2981-1,Kontroll!$B$6)+1)</f>
        <v/>
      </c>
      <c r="D2981" s="15" t="str">
        <f>IF($S2981="","",INDEX(Transjer!$A$6:$A$125,$B2981))</f>
        <v/>
      </c>
      <c r="E2981" s="15" t="str">
        <f>IF($S2981="","",INDEX(Transjer!$B$6:$B$125,$B2981))</f>
        <v/>
      </c>
      <c r="F2981" s="16" t="str">
        <f>IF($S2981="","",INDEX(Transjer!$C$6:$C$125,$B2981))</f>
        <v/>
      </c>
      <c r="G2981" s="17" t="str">
        <f>IF($S2981="","",INDEX(Skjermingsrenter!$A$6:$A$35,$C2981))</f>
        <v/>
      </c>
      <c r="H2981" s="18" t="str">
        <f>IF($S2981="","",INDEX(Transjer!$D$6:$D$125,$B2981))</f>
        <v/>
      </c>
      <c r="I2981" s="18" t="str">
        <f>IF($S2981="","",INDEX(Transjer!$E$6:$E$125,$B2981))</f>
        <v/>
      </c>
      <c r="J2981" s="19" t="str">
        <f>IF($S2981="","",INDEX(Skjermingsrenter!$B$6:$B$35,$C2981))</f>
        <v/>
      </c>
      <c r="K2981" s="20" t="str">
        <f t="shared" si="369"/>
        <v/>
      </c>
      <c r="L2981" s="21" t="str">
        <f>IF($S2981="","",IF($G2981&lt;YEAR($F2981),0,$H2981*SUMIFS(Utbytter!$D$6:$D$1005,Utbytter!$A$6:$A$1005,$E2981,Utbytter!$B$6:$B$1005,"&gt;="&amp;$K2981,Utbytter!$B$6:$B$1005,"&lt;="&amp;DATE($G2981,12,31))))</f>
        <v/>
      </c>
      <c r="M2981" s="21" t="str">
        <f t="shared" si="375"/>
        <v/>
      </c>
      <c r="N2981" s="21" t="str">
        <f t="shared" si="370"/>
        <v/>
      </c>
      <c r="O2981" s="21" t="str">
        <f t="shared" si="371"/>
        <v/>
      </c>
      <c r="P2981" s="21" t="str">
        <f t="shared" si="372"/>
        <v/>
      </c>
      <c r="Q2981" s="21" t="str">
        <f t="shared" si="373"/>
        <v/>
      </c>
      <c r="R2981" s="21" t="str">
        <f t="shared" si="374"/>
        <v/>
      </c>
      <c r="S2981" s="7" t="str">
        <f>IF(ROW()-5&lt;=Kontroll!$B$8,1,"")</f>
        <v/>
      </c>
    </row>
    <row r="2982" spans="1:19" x14ac:dyDescent="0.2">
      <c r="A2982" s="7" t="str">
        <f t="shared" si="368"/>
        <v/>
      </c>
      <c r="B2982" s="7" t="str">
        <f>IF($S2982="","",INT(($A2982-1)/Kontroll!$B$6)+1)</f>
        <v/>
      </c>
      <c r="C2982" s="7" t="str">
        <f>IF($S2982="","",MOD($A2982-1,Kontroll!$B$6)+1)</f>
        <v/>
      </c>
      <c r="D2982" s="15" t="str">
        <f>IF($S2982="","",INDEX(Transjer!$A$6:$A$125,$B2982))</f>
        <v/>
      </c>
      <c r="E2982" s="15" t="str">
        <f>IF($S2982="","",INDEX(Transjer!$B$6:$B$125,$B2982))</f>
        <v/>
      </c>
      <c r="F2982" s="16" t="str">
        <f>IF($S2982="","",INDEX(Transjer!$C$6:$C$125,$B2982))</f>
        <v/>
      </c>
      <c r="G2982" s="17" t="str">
        <f>IF($S2982="","",INDEX(Skjermingsrenter!$A$6:$A$35,$C2982))</f>
        <v/>
      </c>
      <c r="H2982" s="18" t="str">
        <f>IF($S2982="","",INDEX(Transjer!$D$6:$D$125,$B2982))</f>
        <v/>
      </c>
      <c r="I2982" s="18" t="str">
        <f>IF($S2982="","",INDEX(Transjer!$E$6:$E$125,$B2982))</f>
        <v/>
      </c>
      <c r="J2982" s="19" t="str">
        <f>IF($S2982="","",INDEX(Skjermingsrenter!$B$6:$B$35,$C2982))</f>
        <v/>
      </c>
      <c r="K2982" s="20" t="str">
        <f t="shared" si="369"/>
        <v/>
      </c>
      <c r="L2982" s="21" t="str">
        <f>IF($S2982="","",IF($G2982&lt;YEAR($F2982),0,$H2982*SUMIFS(Utbytter!$D$6:$D$1005,Utbytter!$A$6:$A$1005,$E2982,Utbytter!$B$6:$B$1005,"&gt;="&amp;$K2982,Utbytter!$B$6:$B$1005,"&lt;="&amp;DATE($G2982,12,31))))</f>
        <v/>
      </c>
      <c r="M2982" s="21" t="str">
        <f t="shared" si="375"/>
        <v/>
      </c>
      <c r="N2982" s="21" t="str">
        <f t="shared" si="370"/>
        <v/>
      </c>
      <c r="O2982" s="21" t="str">
        <f t="shared" si="371"/>
        <v/>
      </c>
      <c r="P2982" s="21" t="str">
        <f t="shared" si="372"/>
        <v/>
      </c>
      <c r="Q2982" s="21" t="str">
        <f t="shared" si="373"/>
        <v/>
      </c>
      <c r="R2982" s="21" t="str">
        <f t="shared" si="374"/>
        <v/>
      </c>
      <c r="S2982" s="7" t="str">
        <f>IF(ROW()-5&lt;=Kontroll!$B$8,1,"")</f>
        <v/>
      </c>
    </row>
    <row r="2983" spans="1:19" x14ac:dyDescent="0.2">
      <c r="A2983" s="7" t="str">
        <f t="shared" si="368"/>
        <v/>
      </c>
      <c r="B2983" s="7" t="str">
        <f>IF($S2983="","",INT(($A2983-1)/Kontroll!$B$6)+1)</f>
        <v/>
      </c>
      <c r="C2983" s="7" t="str">
        <f>IF($S2983="","",MOD($A2983-1,Kontroll!$B$6)+1)</f>
        <v/>
      </c>
      <c r="D2983" s="15" t="str">
        <f>IF($S2983="","",INDEX(Transjer!$A$6:$A$125,$B2983))</f>
        <v/>
      </c>
      <c r="E2983" s="15" t="str">
        <f>IF($S2983="","",INDEX(Transjer!$B$6:$B$125,$B2983))</f>
        <v/>
      </c>
      <c r="F2983" s="16" t="str">
        <f>IF($S2983="","",INDEX(Transjer!$C$6:$C$125,$B2983))</f>
        <v/>
      </c>
      <c r="G2983" s="17" t="str">
        <f>IF($S2983="","",INDEX(Skjermingsrenter!$A$6:$A$35,$C2983))</f>
        <v/>
      </c>
      <c r="H2983" s="18" t="str">
        <f>IF($S2983="","",INDEX(Transjer!$D$6:$D$125,$B2983))</f>
        <v/>
      </c>
      <c r="I2983" s="18" t="str">
        <f>IF($S2983="","",INDEX(Transjer!$E$6:$E$125,$B2983))</f>
        <v/>
      </c>
      <c r="J2983" s="19" t="str">
        <f>IF($S2983="","",INDEX(Skjermingsrenter!$B$6:$B$35,$C2983))</f>
        <v/>
      </c>
      <c r="K2983" s="20" t="str">
        <f t="shared" si="369"/>
        <v/>
      </c>
      <c r="L2983" s="21" t="str">
        <f>IF($S2983="","",IF($G2983&lt;YEAR($F2983),0,$H2983*SUMIFS(Utbytter!$D$6:$D$1005,Utbytter!$A$6:$A$1005,$E2983,Utbytter!$B$6:$B$1005,"&gt;="&amp;$K2983,Utbytter!$B$6:$B$1005,"&lt;="&amp;DATE($G2983,12,31))))</f>
        <v/>
      </c>
      <c r="M2983" s="21" t="str">
        <f t="shared" si="375"/>
        <v/>
      </c>
      <c r="N2983" s="21" t="str">
        <f t="shared" si="370"/>
        <v/>
      </c>
      <c r="O2983" s="21" t="str">
        <f t="shared" si="371"/>
        <v/>
      </c>
      <c r="P2983" s="21" t="str">
        <f t="shared" si="372"/>
        <v/>
      </c>
      <c r="Q2983" s="21" t="str">
        <f t="shared" si="373"/>
        <v/>
      </c>
      <c r="R2983" s="21" t="str">
        <f t="shared" si="374"/>
        <v/>
      </c>
      <c r="S2983" s="7" t="str">
        <f>IF(ROW()-5&lt;=Kontroll!$B$8,1,"")</f>
        <v/>
      </c>
    </row>
    <row r="2984" spans="1:19" x14ac:dyDescent="0.2">
      <c r="A2984" s="7" t="str">
        <f t="shared" si="368"/>
        <v/>
      </c>
      <c r="B2984" s="7" t="str">
        <f>IF($S2984="","",INT(($A2984-1)/Kontroll!$B$6)+1)</f>
        <v/>
      </c>
      <c r="C2984" s="7" t="str">
        <f>IF($S2984="","",MOD($A2984-1,Kontroll!$B$6)+1)</f>
        <v/>
      </c>
      <c r="D2984" s="15" t="str">
        <f>IF($S2984="","",INDEX(Transjer!$A$6:$A$125,$B2984))</f>
        <v/>
      </c>
      <c r="E2984" s="15" t="str">
        <f>IF($S2984="","",INDEX(Transjer!$B$6:$B$125,$B2984))</f>
        <v/>
      </c>
      <c r="F2984" s="16" t="str">
        <f>IF($S2984="","",INDEX(Transjer!$C$6:$C$125,$B2984))</f>
        <v/>
      </c>
      <c r="G2984" s="17" t="str">
        <f>IF($S2984="","",INDEX(Skjermingsrenter!$A$6:$A$35,$C2984))</f>
        <v/>
      </c>
      <c r="H2984" s="18" t="str">
        <f>IF($S2984="","",INDEX(Transjer!$D$6:$D$125,$B2984))</f>
        <v/>
      </c>
      <c r="I2984" s="18" t="str">
        <f>IF($S2984="","",INDEX(Transjer!$E$6:$E$125,$B2984))</f>
        <v/>
      </c>
      <c r="J2984" s="19" t="str">
        <f>IF($S2984="","",INDEX(Skjermingsrenter!$B$6:$B$35,$C2984))</f>
        <v/>
      </c>
      <c r="K2984" s="20" t="str">
        <f t="shared" si="369"/>
        <v/>
      </c>
      <c r="L2984" s="21" t="str">
        <f>IF($S2984="","",IF($G2984&lt;YEAR($F2984),0,$H2984*SUMIFS(Utbytter!$D$6:$D$1005,Utbytter!$A$6:$A$1005,$E2984,Utbytter!$B$6:$B$1005,"&gt;="&amp;$K2984,Utbytter!$B$6:$B$1005,"&lt;="&amp;DATE($G2984,12,31))))</f>
        <v/>
      </c>
      <c r="M2984" s="21" t="str">
        <f t="shared" si="375"/>
        <v/>
      </c>
      <c r="N2984" s="21" t="str">
        <f t="shared" si="370"/>
        <v/>
      </c>
      <c r="O2984" s="21" t="str">
        <f t="shared" si="371"/>
        <v/>
      </c>
      <c r="P2984" s="21" t="str">
        <f t="shared" si="372"/>
        <v/>
      </c>
      <c r="Q2984" s="21" t="str">
        <f t="shared" si="373"/>
        <v/>
      </c>
      <c r="R2984" s="21" t="str">
        <f t="shared" si="374"/>
        <v/>
      </c>
      <c r="S2984" s="7" t="str">
        <f>IF(ROW()-5&lt;=Kontroll!$B$8,1,"")</f>
        <v/>
      </c>
    </row>
    <row r="2985" spans="1:19" x14ac:dyDescent="0.2">
      <c r="A2985" s="7" t="str">
        <f t="shared" si="368"/>
        <v/>
      </c>
      <c r="B2985" s="7" t="str">
        <f>IF($S2985="","",INT(($A2985-1)/Kontroll!$B$6)+1)</f>
        <v/>
      </c>
      <c r="C2985" s="7" t="str">
        <f>IF($S2985="","",MOD($A2985-1,Kontroll!$B$6)+1)</f>
        <v/>
      </c>
      <c r="D2985" s="15" t="str">
        <f>IF($S2985="","",INDEX(Transjer!$A$6:$A$125,$B2985))</f>
        <v/>
      </c>
      <c r="E2985" s="15" t="str">
        <f>IF($S2985="","",INDEX(Transjer!$B$6:$B$125,$B2985))</f>
        <v/>
      </c>
      <c r="F2985" s="16" t="str">
        <f>IF($S2985="","",INDEX(Transjer!$C$6:$C$125,$B2985))</f>
        <v/>
      </c>
      <c r="G2985" s="17" t="str">
        <f>IF($S2985="","",INDEX(Skjermingsrenter!$A$6:$A$35,$C2985))</f>
        <v/>
      </c>
      <c r="H2985" s="18" t="str">
        <f>IF($S2985="","",INDEX(Transjer!$D$6:$D$125,$B2985))</f>
        <v/>
      </c>
      <c r="I2985" s="18" t="str">
        <f>IF($S2985="","",INDEX(Transjer!$E$6:$E$125,$B2985))</f>
        <v/>
      </c>
      <c r="J2985" s="19" t="str">
        <f>IF($S2985="","",INDEX(Skjermingsrenter!$B$6:$B$35,$C2985))</f>
        <v/>
      </c>
      <c r="K2985" s="20" t="str">
        <f t="shared" si="369"/>
        <v/>
      </c>
      <c r="L2985" s="21" t="str">
        <f>IF($S2985="","",IF($G2985&lt;YEAR($F2985),0,$H2985*SUMIFS(Utbytter!$D$6:$D$1005,Utbytter!$A$6:$A$1005,$E2985,Utbytter!$B$6:$B$1005,"&gt;="&amp;$K2985,Utbytter!$B$6:$B$1005,"&lt;="&amp;DATE($G2985,12,31))))</f>
        <v/>
      </c>
      <c r="M2985" s="21" t="str">
        <f t="shared" si="375"/>
        <v/>
      </c>
      <c r="N2985" s="21" t="str">
        <f t="shared" si="370"/>
        <v/>
      </c>
      <c r="O2985" s="21" t="str">
        <f t="shared" si="371"/>
        <v/>
      </c>
      <c r="P2985" s="21" t="str">
        <f t="shared" si="372"/>
        <v/>
      </c>
      <c r="Q2985" s="21" t="str">
        <f t="shared" si="373"/>
        <v/>
      </c>
      <c r="R2985" s="21" t="str">
        <f t="shared" si="374"/>
        <v/>
      </c>
      <c r="S2985" s="7" t="str">
        <f>IF(ROW()-5&lt;=Kontroll!$B$8,1,"")</f>
        <v/>
      </c>
    </row>
    <row r="2986" spans="1:19" x14ac:dyDescent="0.2">
      <c r="A2986" s="7" t="str">
        <f t="shared" si="368"/>
        <v/>
      </c>
      <c r="B2986" s="7" t="str">
        <f>IF($S2986="","",INT(($A2986-1)/Kontroll!$B$6)+1)</f>
        <v/>
      </c>
      <c r="C2986" s="7" t="str">
        <f>IF($S2986="","",MOD($A2986-1,Kontroll!$B$6)+1)</f>
        <v/>
      </c>
      <c r="D2986" s="15" t="str">
        <f>IF($S2986="","",INDEX(Transjer!$A$6:$A$125,$B2986))</f>
        <v/>
      </c>
      <c r="E2986" s="15" t="str">
        <f>IF($S2986="","",INDEX(Transjer!$B$6:$B$125,$B2986))</f>
        <v/>
      </c>
      <c r="F2986" s="16" t="str">
        <f>IF($S2986="","",INDEX(Transjer!$C$6:$C$125,$B2986))</f>
        <v/>
      </c>
      <c r="G2986" s="17" t="str">
        <f>IF($S2986="","",INDEX(Skjermingsrenter!$A$6:$A$35,$C2986))</f>
        <v/>
      </c>
      <c r="H2986" s="18" t="str">
        <f>IF($S2986="","",INDEX(Transjer!$D$6:$D$125,$B2986))</f>
        <v/>
      </c>
      <c r="I2986" s="18" t="str">
        <f>IF($S2986="","",INDEX(Transjer!$E$6:$E$125,$B2986))</f>
        <v/>
      </c>
      <c r="J2986" s="19" t="str">
        <f>IF($S2986="","",INDEX(Skjermingsrenter!$B$6:$B$35,$C2986))</f>
        <v/>
      </c>
      <c r="K2986" s="20" t="str">
        <f t="shared" si="369"/>
        <v/>
      </c>
      <c r="L2986" s="21" t="str">
        <f>IF($S2986="","",IF($G2986&lt;YEAR($F2986),0,$H2986*SUMIFS(Utbytter!$D$6:$D$1005,Utbytter!$A$6:$A$1005,$E2986,Utbytter!$B$6:$B$1005,"&gt;="&amp;$K2986,Utbytter!$B$6:$B$1005,"&lt;="&amp;DATE($G2986,12,31))))</f>
        <v/>
      </c>
      <c r="M2986" s="21" t="str">
        <f t="shared" si="375"/>
        <v/>
      </c>
      <c r="N2986" s="21" t="str">
        <f t="shared" si="370"/>
        <v/>
      </c>
      <c r="O2986" s="21" t="str">
        <f t="shared" si="371"/>
        <v/>
      </c>
      <c r="P2986" s="21" t="str">
        <f t="shared" si="372"/>
        <v/>
      </c>
      <c r="Q2986" s="21" t="str">
        <f t="shared" si="373"/>
        <v/>
      </c>
      <c r="R2986" s="21" t="str">
        <f t="shared" si="374"/>
        <v/>
      </c>
      <c r="S2986" s="7" t="str">
        <f>IF(ROW()-5&lt;=Kontroll!$B$8,1,"")</f>
        <v/>
      </c>
    </row>
    <row r="2987" spans="1:19" x14ac:dyDescent="0.2">
      <c r="A2987" s="7" t="str">
        <f t="shared" si="368"/>
        <v/>
      </c>
      <c r="B2987" s="7" t="str">
        <f>IF($S2987="","",INT(($A2987-1)/Kontroll!$B$6)+1)</f>
        <v/>
      </c>
      <c r="C2987" s="7" t="str">
        <f>IF($S2987="","",MOD($A2987-1,Kontroll!$B$6)+1)</f>
        <v/>
      </c>
      <c r="D2987" s="15" t="str">
        <f>IF($S2987="","",INDEX(Transjer!$A$6:$A$125,$B2987))</f>
        <v/>
      </c>
      <c r="E2987" s="15" t="str">
        <f>IF($S2987="","",INDEX(Transjer!$B$6:$B$125,$B2987))</f>
        <v/>
      </c>
      <c r="F2987" s="16" t="str">
        <f>IF($S2987="","",INDEX(Transjer!$C$6:$C$125,$B2987))</f>
        <v/>
      </c>
      <c r="G2987" s="17" t="str">
        <f>IF($S2987="","",INDEX(Skjermingsrenter!$A$6:$A$35,$C2987))</f>
        <v/>
      </c>
      <c r="H2987" s="18" t="str">
        <f>IF($S2987="","",INDEX(Transjer!$D$6:$D$125,$B2987))</f>
        <v/>
      </c>
      <c r="I2987" s="18" t="str">
        <f>IF($S2987="","",INDEX(Transjer!$E$6:$E$125,$B2987))</f>
        <v/>
      </c>
      <c r="J2987" s="19" t="str">
        <f>IF($S2987="","",INDEX(Skjermingsrenter!$B$6:$B$35,$C2987))</f>
        <v/>
      </c>
      <c r="K2987" s="20" t="str">
        <f t="shared" si="369"/>
        <v/>
      </c>
      <c r="L2987" s="21" t="str">
        <f>IF($S2987="","",IF($G2987&lt;YEAR($F2987),0,$H2987*SUMIFS(Utbytter!$D$6:$D$1005,Utbytter!$A$6:$A$1005,$E2987,Utbytter!$B$6:$B$1005,"&gt;="&amp;$K2987,Utbytter!$B$6:$B$1005,"&lt;="&amp;DATE($G2987,12,31))))</f>
        <v/>
      </c>
      <c r="M2987" s="21" t="str">
        <f t="shared" si="375"/>
        <v/>
      </c>
      <c r="N2987" s="21" t="str">
        <f t="shared" si="370"/>
        <v/>
      </c>
      <c r="O2987" s="21" t="str">
        <f t="shared" si="371"/>
        <v/>
      </c>
      <c r="P2987" s="21" t="str">
        <f t="shared" si="372"/>
        <v/>
      </c>
      <c r="Q2987" s="21" t="str">
        <f t="shared" si="373"/>
        <v/>
      </c>
      <c r="R2987" s="21" t="str">
        <f t="shared" si="374"/>
        <v/>
      </c>
      <c r="S2987" s="7" t="str">
        <f>IF(ROW()-5&lt;=Kontroll!$B$8,1,"")</f>
        <v/>
      </c>
    </row>
    <row r="2988" spans="1:19" x14ac:dyDescent="0.2">
      <c r="A2988" s="7" t="str">
        <f t="shared" si="368"/>
        <v/>
      </c>
      <c r="B2988" s="7" t="str">
        <f>IF($S2988="","",INT(($A2988-1)/Kontroll!$B$6)+1)</f>
        <v/>
      </c>
      <c r="C2988" s="7" t="str">
        <f>IF($S2988="","",MOD($A2988-1,Kontroll!$B$6)+1)</f>
        <v/>
      </c>
      <c r="D2988" s="15" t="str">
        <f>IF($S2988="","",INDEX(Transjer!$A$6:$A$125,$B2988))</f>
        <v/>
      </c>
      <c r="E2988" s="15" t="str">
        <f>IF($S2988="","",INDEX(Transjer!$B$6:$B$125,$B2988))</f>
        <v/>
      </c>
      <c r="F2988" s="16" t="str">
        <f>IF($S2988="","",INDEX(Transjer!$C$6:$C$125,$B2988))</f>
        <v/>
      </c>
      <c r="G2988" s="17" t="str">
        <f>IF($S2988="","",INDEX(Skjermingsrenter!$A$6:$A$35,$C2988))</f>
        <v/>
      </c>
      <c r="H2988" s="18" t="str">
        <f>IF($S2988="","",INDEX(Transjer!$D$6:$D$125,$B2988))</f>
        <v/>
      </c>
      <c r="I2988" s="18" t="str">
        <f>IF($S2988="","",INDEX(Transjer!$E$6:$E$125,$B2988))</f>
        <v/>
      </c>
      <c r="J2988" s="19" t="str">
        <f>IF($S2988="","",INDEX(Skjermingsrenter!$B$6:$B$35,$C2988))</f>
        <v/>
      </c>
      <c r="K2988" s="20" t="str">
        <f t="shared" si="369"/>
        <v/>
      </c>
      <c r="L2988" s="21" t="str">
        <f>IF($S2988="","",IF($G2988&lt;YEAR($F2988),0,$H2988*SUMIFS(Utbytter!$D$6:$D$1005,Utbytter!$A$6:$A$1005,$E2988,Utbytter!$B$6:$B$1005,"&gt;="&amp;$K2988,Utbytter!$B$6:$B$1005,"&lt;="&amp;DATE($G2988,12,31))))</f>
        <v/>
      </c>
      <c r="M2988" s="21" t="str">
        <f t="shared" si="375"/>
        <v/>
      </c>
      <c r="N2988" s="21" t="str">
        <f t="shared" si="370"/>
        <v/>
      </c>
      <c r="O2988" s="21" t="str">
        <f t="shared" si="371"/>
        <v/>
      </c>
      <c r="P2988" s="21" t="str">
        <f t="shared" si="372"/>
        <v/>
      </c>
      <c r="Q2988" s="21" t="str">
        <f t="shared" si="373"/>
        <v/>
      </c>
      <c r="R2988" s="21" t="str">
        <f t="shared" si="374"/>
        <v/>
      </c>
      <c r="S2988" s="7" t="str">
        <f>IF(ROW()-5&lt;=Kontroll!$B$8,1,"")</f>
        <v/>
      </c>
    </row>
    <row r="2989" spans="1:19" x14ac:dyDescent="0.2">
      <c r="A2989" s="7" t="str">
        <f t="shared" si="368"/>
        <v/>
      </c>
      <c r="B2989" s="7" t="str">
        <f>IF($S2989="","",INT(($A2989-1)/Kontroll!$B$6)+1)</f>
        <v/>
      </c>
      <c r="C2989" s="7" t="str">
        <f>IF($S2989="","",MOD($A2989-1,Kontroll!$B$6)+1)</f>
        <v/>
      </c>
      <c r="D2989" s="15" t="str">
        <f>IF($S2989="","",INDEX(Transjer!$A$6:$A$125,$B2989))</f>
        <v/>
      </c>
      <c r="E2989" s="15" t="str">
        <f>IF($S2989="","",INDEX(Transjer!$B$6:$B$125,$B2989))</f>
        <v/>
      </c>
      <c r="F2989" s="16" t="str">
        <f>IF($S2989="","",INDEX(Transjer!$C$6:$C$125,$B2989))</f>
        <v/>
      </c>
      <c r="G2989" s="17" t="str">
        <f>IF($S2989="","",INDEX(Skjermingsrenter!$A$6:$A$35,$C2989))</f>
        <v/>
      </c>
      <c r="H2989" s="18" t="str">
        <f>IF($S2989="","",INDEX(Transjer!$D$6:$D$125,$B2989))</f>
        <v/>
      </c>
      <c r="I2989" s="18" t="str">
        <f>IF($S2989="","",INDEX(Transjer!$E$6:$E$125,$B2989))</f>
        <v/>
      </c>
      <c r="J2989" s="19" t="str">
        <f>IF($S2989="","",INDEX(Skjermingsrenter!$B$6:$B$35,$C2989))</f>
        <v/>
      </c>
      <c r="K2989" s="20" t="str">
        <f t="shared" si="369"/>
        <v/>
      </c>
      <c r="L2989" s="21" t="str">
        <f>IF($S2989="","",IF($G2989&lt;YEAR($F2989),0,$H2989*SUMIFS(Utbytter!$D$6:$D$1005,Utbytter!$A$6:$A$1005,$E2989,Utbytter!$B$6:$B$1005,"&gt;="&amp;$K2989,Utbytter!$B$6:$B$1005,"&lt;="&amp;DATE($G2989,12,31))))</f>
        <v/>
      </c>
      <c r="M2989" s="21" t="str">
        <f t="shared" si="375"/>
        <v/>
      </c>
      <c r="N2989" s="21" t="str">
        <f t="shared" si="370"/>
        <v/>
      </c>
      <c r="O2989" s="21" t="str">
        <f t="shared" si="371"/>
        <v/>
      </c>
      <c r="P2989" s="21" t="str">
        <f t="shared" si="372"/>
        <v/>
      </c>
      <c r="Q2989" s="21" t="str">
        <f t="shared" si="373"/>
        <v/>
      </c>
      <c r="R2989" s="21" t="str">
        <f t="shared" si="374"/>
        <v/>
      </c>
      <c r="S2989" s="7" t="str">
        <f>IF(ROW()-5&lt;=Kontroll!$B$8,1,"")</f>
        <v/>
      </c>
    </row>
    <row r="2990" spans="1:19" x14ac:dyDescent="0.2">
      <c r="A2990" s="7" t="str">
        <f t="shared" si="368"/>
        <v/>
      </c>
      <c r="B2990" s="7" t="str">
        <f>IF($S2990="","",INT(($A2990-1)/Kontroll!$B$6)+1)</f>
        <v/>
      </c>
      <c r="C2990" s="7" t="str">
        <f>IF($S2990="","",MOD($A2990-1,Kontroll!$B$6)+1)</f>
        <v/>
      </c>
      <c r="D2990" s="15" t="str">
        <f>IF($S2990="","",INDEX(Transjer!$A$6:$A$125,$B2990))</f>
        <v/>
      </c>
      <c r="E2990" s="15" t="str">
        <f>IF($S2990="","",INDEX(Transjer!$B$6:$B$125,$B2990))</f>
        <v/>
      </c>
      <c r="F2990" s="16" t="str">
        <f>IF($S2990="","",INDEX(Transjer!$C$6:$C$125,$B2990))</f>
        <v/>
      </c>
      <c r="G2990" s="17" t="str">
        <f>IF($S2990="","",INDEX(Skjermingsrenter!$A$6:$A$35,$C2990))</f>
        <v/>
      </c>
      <c r="H2990" s="18" t="str">
        <f>IF($S2990="","",INDEX(Transjer!$D$6:$D$125,$B2990))</f>
        <v/>
      </c>
      <c r="I2990" s="18" t="str">
        <f>IF($S2990="","",INDEX(Transjer!$E$6:$E$125,$B2990))</f>
        <v/>
      </c>
      <c r="J2990" s="19" t="str">
        <f>IF($S2990="","",INDEX(Skjermingsrenter!$B$6:$B$35,$C2990))</f>
        <v/>
      </c>
      <c r="K2990" s="20" t="str">
        <f t="shared" si="369"/>
        <v/>
      </c>
      <c r="L2990" s="21" t="str">
        <f>IF($S2990="","",IF($G2990&lt;YEAR($F2990),0,$H2990*SUMIFS(Utbytter!$D$6:$D$1005,Utbytter!$A$6:$A$1005,$E2990,Utbytter!$B$6:$B$1005,"&gt;="&amp;$K2990,Utbytter!$B$6:$B$1005,"&lt;="&amp;DATE($G2990,12,31))))</f>
        <v/>
      </c>
      <c r="M2990" s="21" t="str">
        <f t="shared" si="375"/>
        <v/>
      </c>
      <c r="N2990" s="21" t="str">
        <f t="shared" si="370"/>
        <v/>
      </c>
      <c r="O2990" s="21" t="str">
        <f t="shared" si="371"/>
        <v/>
      </c>
      <c r="P2990" s="21" t="str">
        <f t="shared" si="372"/>
        <v/>
      </c>
      <c r="Q2990" s="21" t="str">
        <f t="shared" si="373"/>
        <v/>
      </c>
      <c r="R2990" s="21" t="str">
        <f t="shared" si="374"/>
        <v/>
      </c>
      <c r="S2990" s="7" t="str">
        <f>IF(ROW()-5&lt;=Kontroll!$B$8,1,"")</f>
        <v/>
      </c>
    </row>
    <row r="2991" spans="1:19" x14ac:dyDescent="0.2">
      <c r="A2991" s="7" t="str">
        <f t="shared" si="368"/>
        <v/>
      </c>
      <c r="B2991" s="7" t="str">
        <f>IF($S2991="","",INT(($A2991-1)/Kontroll!$B$6)+1)</f>
        <v/>
      </c>
      <c r="C2991" s="7" t="str">
        <f>IF($S2991="","",MOD($A2991-1,Kontroll!$B$6)+1)</f>
        <v/>
      </c>
      <c r="D2991" s="15" t="str">
        <f>IF($S2991="","",INDEX(Transjer!$A$6:$A$125,$B2991))</f>
        <v/>
      </c>
      <c r="E2991" s="15" t="str">
        <f>IF($S2991="","",INDEX(Transjer!$B$6:$B$125,$B2991))</f>
        <v/>
      </c>
      <c r="F2991" s="16" t="str">
        <f>IF($S2991="","",INDEX(Transjer!$C$6:$C$125,$B2991))</f>
        <v/>
      </c>
      <c r="G2991" s="17" t="str">
        <f>IF($S2991="","",INDEX(Skjermingsrenter!$A$6:$A$35,$C2991))</f>
        <v/>
      </c>
      <c r="H2991" s="18" t="str">
        <f>IF($S2991="","",INDEX(Transjer!$D$6:$D$125,$B2991))</f>
        <v/>
      </c>
      <c r="I2991" s="18" t="str">
        <f>IF($S2991="","",INDEX(Transjer!$E$6:$E$125,$B2991))</f>
        <v/>
      </c>
      <c r="J2991" s="19" t="str">
        <f>IF($S2991="","",INDEX(Skjermingsrenter!$B$6:$B$35,$C2991))</f>
        <v/>
      </c>
      <c r="K2991" s="20" t="str">
        <f t="shared" si="369"/>
        <v/>
      </c>
      <c r="L2991" s="21" t="str">
        <f>IF($S2991="","",IF($G2991&lt;YEAR($F2991),0,$H2991*SUMIFS(Utbytter!$D$6:$D$1005,Utbytter!$A$6:$A$1005,$E2991,Utbytter!$B$6:$B$1005,"&gt;="&amp;$K2991,Utbytter!$B$6:$B$1005,"&lt;="&amp;DATE($G2991,12,31))))</f>
        <v/>
      </c>
      <c r="M2991" s="21" t="str">
        <f t="shared" si="375"/>
        <v/>
      </c>
      <c r="N2991" s="21" t="str">
        <f t="shared" si="370"/>
        <v/>
      </c>
      <c r="O2991" s="21" t="str">
        <f t="shared" si="371"/>
        <v/>
      </c>
      <c r="P2991" s="21" t="str">
        <f t="shared" si="372"/>
        <v/>
      </c>
      <c r="Q2991" s="21" t="str">
        <f t="shared" si="373"/>
        <v/>
      </c>
      <c r="R2991" s="21" t="str">
        <f t="shared" si="374"/>
        <v/>
      </c>
      <c r="S2991" s="7" t="str">
        <f>IF(ROW()-5&lt;=Kontroll!$B$8,1,"")</f>
        <v/>
      </c>
    </row>
    <row r="2992" spans="1:19" x14ac:dyDescent="0.2">
      <c r="A2992" s="7" t="str">
        <f t="shared" si="368"/>
        <v/>
      </c>
      <c r="B2992" s="7" t="str">
        <f>IF($S2992="","",INT(($A2992-1)/Kontroll!$B$6)+1)</f>
        <v/>
      </c>
      <c r="C2992" s="7" t="str">
        <f>IF($S2992="","",MOD($A2992-1,Kontroll!$B$6)+1)</f>
        <v/>
      </c>
      <c r="D2992" s="15" t="str">
        <f>IF($S2992="","",INDEX(Transjer!$A$6:$A$125,$B2992))</f>
        <v/>
      </c>
      <c r="E2992" s="15" t="str">
        <f>IF($S2992="","",INDEX(Transjer!$B$6:$B$125,$B2992))</f>
        <v/>
      </c>
      <c r="F2992" s="16" t="str">
        <f>IF($S2992="","",INDEX(Transjer!$C$6:$C$125,$B2992))</f>
        <v/>
      </c>
      <c r="G2992" s="17" t="str">
        <f>IF($S2992="","",INDEX(Skjermingsrenter!$A$6:$A$35,$C2992))</f>
        <v/>
      </c>
      <c r="H2992" s="18" t="str">
        <f>IF($S2992="","",INDEX(Transjer!$D$6:$D$125,$B2992))</f>
        <v/>
      </c>
      <c r="I2992" s="18" t="str">
        <f>IF($S2992="","",INDEX(Transjer!$E$6:$E$125,$B2992))</f>
        <v/>
      </c>
      <c r="J2992" s="19" t="str">
        <f>IF($S2992="","",INDEX(Skjermingsrenter!$B$6:$B$35,$C2992))</f>
        <v/>
      </c>
      <c r="K2992" s="20" t="str">
        <f t="shared" si="369"/>
        <v/>
      </c>
      <c r="L2992" s="21" t="str">
        <f>IF($S2992="","",IF($G2992&lt;YEAR($F2992),0,$H2992*SUMIFS(Utbytter!$D$6:$D$1005,Utbytter!$A$6:$A$1005,$E2992,Utbytter!$B$6:$B$1005,"&gt;="&amp;$K2992,Utbytter!$B$6:$B$1005,"&lt;="&amp;DATE($G2992,12,31))))</f>
        <v/>
      </c>
      <c r="M2992" s="21" t="str">
        <f t="shared" si="375"/>
        <v/>
      </c>
      <c r="N2992" s="21" t="str">
        <f t="shared" si="370"/>
        <v/>
      </c>
      <c r="O2992" s="21" t="str">
        <f t="shared" si="371"/>
        <v/>
      </c>
      <c r="P2992" s="21" t="str">
        <f t="shared" si="372"/>
        <v/>
      </c>
      <c r="Q2992" s="21" t="str">
        <f t="shared" si="373"/>
        <v/>
      </c>
      <c r="R2992" s="21" t="str">
        <f t="shared" si="374"/>
        <v/>
      </c>
      <c r="S2992" s="7" t="str">
        <f>IF(ROW()-5&lt;=Kontroll!$B$8,1,"")</f>
        <v/>
      </c>
    </row>
    <row r="2993" spans="1:19" x14ac:dyDescent="0.2">
      <c r="A2993" s="7" t="str">
        <f t="shared" si="368"/>
        <v/>
      </c>
      <c r="B2993" s="7" t="str">
        <f>IF($S2993="","",INT(($A2993-1)/Kontroll!$B$6)+1)</f>
        <v/>
      </c>
      <c r="C2993" s="7" t="str">
        <f>IF($S2993="","",MOD($A2993-1,Kontroll!$B$6)+1)</f>
        <v/>
      </c>
      <c r="D2993" s="15" t="str">
        <f>IF($S2993="","",INDEX(Transjer!$A$6:$A$125,$B2993))</f>
        <v/>
      </c>
      <c r="E2993" s="15" t="str">
        <f>IF($S2993="","",INDEX(Transjer!$B$6:$B$125,$B2993))</f>
        <v/>
      </c>
      <c r="F2993" s="16" t="str">
        <f>IF($S2993="","",INDEX(Transjer!$C$6:$C$125,$B2993))</f>
        <v/>
      </c>
      <c r="G2993" s="17" t="str">
        <f>IF($S2993="","",INDEX(Skjermingsrenter!$A$6:$A$35,$C2993))</f>
        <v/>
      </c>
      <c r="H2993" s="18" t="str">
        <f>IF($S2993="","",INDEX(Transjer!$D$6:$D$125,$B2993))</f>
        <v/>
      </c>
      <c r="I2993" s="18" t="str">
        <f>IF($S2993="","",INDEX(Transjer!$E$6:$E$125,$B2993))</f>
        <v/>
      </c>
      <c r="J2993" s="19" t="str">
        <f>IF($S2993="","",INDEX(Skjermingsrenter!$B$6:$B$35,$C2993))</f>
        <v/>
      </c>
      <c r="K2993" s="20" t="str">
        <f t="shared" si="369"/>
        <v/>
      </c>
      <c r="L2993" s="21" t="str">
        <f>IF($S2993="","",IF($G2993&lt;YEAR($F2993),0,$H2993*SUMIFS(Utbytter!$D$6:$D$1005,Utbytter!$A$6:$A$1005,$E2993,Utbytter!$B$6:$B$1005,"&gt;="&amp;$K2993,Utbytter!$B$6:$B$1005,"&lt;="&amp;DATE($G2993,12,31))))</f>
        <v/>
      </c>
      <c r="M2993" s="21" t="str">
        <f t="shared" si="375"/>
        <v/>
      </c>
      <c r="N2993" s="21" t="str">
        <f t="shared" si="370"/>
        <v/>
      </c>
      <c r="O2993" s="21" t="str">
        <f t="shared" si="371"/>
        <v/>
      </c>
      <c r="P2993" s="21" t="str">
        <f t="shared" si="372"/>
        <v/>
      </c>
      <c r="Q2993" s="21" t="str">
        <f t="shared" si="373"/>
        <v/>
      </c>
      <c r="R2993" s="21" t="str">
        <f t="shared" si="374"/>
        <v/>
      </c>
      <c r="S2993" s="7" t="str">
        <f>IF(ROW()-5&lt;=Kontroll!$B$8,1,"")</f>
        <v/>
      </c>
    </row>
    <row r="2994" spans="1:19" x14ac:dyDescent="0.2">
      <c r="A2994" s="7" t="str">
        <f t="shared" si="368"/>
        <v/>
      </c>
      <c r="B2994" s="7" t="str">
        <f>IF($S2994="","",INT(($A2994-1)/Kontroll!$B$6)+1)</f>
        <v/>
      </c>
      <c r="C2994" s="7" t="str">
        <f>IF($S2994="","",MOD($A2994-1,Kontroll!$B$6)+1)</f>
        <v/>
      </c>
      <c r="D2994" s="15" t="str">
        <f>IF($S2994="","",INDEX(Transjer!$A$6:$A$125,$B2994))</f>
        <v/>
      </c>
      <c r="E2994" s="15" t="str">
        <f>IF($S2994="","",INDEX(Transjer!$B$6:$B$125,$B2994))</f>
        <v/>
      </c>
      <c r="F2994" s="16" t="str">
        <f>IF($S2994="","",INDEX(Transjer!$C$6:$C$125,$B2994))</f>
        <v/>
      </c>
      <c r="G2994" s="17" t="str">
        <f>IF($S2994="","",INDEX(Skjermingsrenter!$A$6:$A$35,$C2994))</f>
        <v/>
      </c>
      <c r="H2994" s="18" t="str">
        <f>IF($S2994="","",INDEX(Transjer!$D$6:$D$125,$B2994))</f>
        <v/>
      </c>
      <c r="I2994" s="18" t="str">
        <f>IF($S2994="","",INDEX(Transjer!$E$6:$E$125,$B2994))</f>
        <v/>
      </c>
      <c r="J2994" s="19" t="str">
        <f>IF($S2994="","",INDEX(Skjermingsrenter!$B$6:$B$35,$C2994))</f>
        <v/>
      </c>
      <c r="K2994" s="20" t="str">
        <f t="shared" si="369"/>
        <v/>
      </c>
      <c r="L2994" s="21" t="str">
        <f>IF($S2994="","",IF($G2994&lt;YEAR($F2994),0,$H2994*SUMIFS(Utbytter!$D$6:$D$1005,Utbytter!$A$6:$A$1005,$E2994,Utbytter!$B$6:$B$1005,"&gt;="&amp;$K2994,Utbytter!$B$6:$B$1005,"&lt;="&amp;DATE($G2994,12,31))))</f>
        <v/>
      </c>
      <c r="M2994" s="21" t="str">
        <f t="shared" si="375"/>
        <v/>
      </c>
      <c r="N2994" s="21" t="str">
        <f t="shared" si="370"/>
        <v/>
      </c>
      <c r="O2994" s="21" t="str">
        <f t="shared" si="371"/>
        <v/>
      </c>
      <c r="P2994" s="21" t="str">
        <f t="shared" si="372"/>
        <v/>
      </c>
      <c r="Q2994" s="21" t="str">
        <f t="shared" si="373"/>
        <v/>
      </c>
      <c r="R2994" s="21" t="str">
        <f t="shared" si="374"/>
        <v/>
      </c>
      <c r="S2994" s="7" t="str">
        <f>IF(ROW()-5&lt;=Kontroll!$B$8,1,"")</f>
        <v/>
      </c>
    </row>
    <row r="2995" spans="1:19" x14ac:dyDescent="0.2">
      <c r="A2995" s="7" t="str">
        <f t="shared" si="368"/>
        <v/>
      </c>
      <c r="B2995" s="7" t="str">
        <f>IF($S2995="","",INT(($A2995-1)/Kontroll!$B$6)+1)</f>
        <v/>
      </c>
      <c r="C2995" s="7" t="str">
        <f>IF($S2995="","",MOD($A2995-1,Kontroll!$B$6)+1)</f>
        <v/>
      </c>
      <c r="D2995" s="15" t="str">
        <f>IF($S2995="","",INDEX(Transjer!$A$6:$A$125,$B2995))</f>
        <v/>
      </c>
      <c r="E2995" s="15" t="str">
        <f>IF($S2995="","",INDEX(Transjer!$B$6:$B$125,$B2995))</f>
        <v/>
      </c>
      <c r="F2995" s="16" t="str">
        <f>IF($S2995="","",INDEX(Transjer!$C$6:$C$125,$B2995))</f>
        <v/>
      </c>
      <c r="G2995" s="17" t="str">
        <f>IF($S2995="","",INDEX(Skjermingsrenter!$A$6:$A$35,$C2995))</f>
        <v/>
      </c>
      <c r="H2995" s="18" t="str">
        <f>IF($S2995="","",INDEX(Transjer!$D$6:$D$125,$B2995))</f>
        <v/>
      </c>
      <c r="I2995" s="18" t="str">
        <f>IF($S2995="","",INDEX(Transjer!$E$6:$E$125,$B2995))</f>
        <v/>
      </c>
      <c r="J2995" s="19" t="str">
        <f>IF($S2995="","",INDEX(Skjermingsrenter!$B$6:$B$35,$C2995))</f>
        <v/>
      </c>
      <c r="K2995" s="20" t="str">
        <f t="shared" si="369"/>
        <v/>
      </c>
      <c r="L2995" s="21" t="str">
        <f>IF($S2995="","",IF($G2995&lt;YEAR($F2995),0,$H2995*SUMIFS(Utbytter!$D$6:$D$1005,Utbytter!$A$6:$A$1005,$E2995,Utbytter!$B$6:$B$1005,"&gt;="&amp;$K2995,Utbytter!$B$6:$B$1005,"&lt;="&amp;DATE($G2995,12,31))))</f>
        <v/>
      </c>
      <c r="M2995" s="21" t="str">
        <f t="shared" si="375"/>
        <v/>
      </c>
      <c r="N2995" s="21" t="str">
        <f t="shared" si="370"/>
        <v/>
      </c>
      <c r="O2995" s="21" t="str">
        <f t="shared" si="371"/>
        <v/>
      </c>
      <c r="P2995" s="21" t="str">
        <f t="shared" si="372"/>
        <v/>
      </c>
      <c r="Q2995" s="21" t="str">
        <f t="shared" si="373"/>
        <v/>
      </c>
      <c r="R2995" s="21" t="str">
        <f t="shared" si="374"/>
        <v/>
      </c>
      <c r="S2995" s="7" t="str">
        <f>IF(ROW()-5&lt;=Kontroll!$B$8,1,"")</f>
        <v/>
      </c>
    </row>
    <row r="2996" spans="1:19" x14ac:dyDescent="0.2">
      <c r="A2996" s="7" t="str">
        <f t="shared" si="368"/>
        <v/>
      </c>
      <c r="B2996" s="7" t="str">
        <f>IF($S2996="","",INT(($A2996-1)/Kontroll!$B$6)+1)</f>
        <v/>
      </c>
      <c r="C2996" s="7" t="str">
        <f>IF($S2996="","",MOD($A2996-1,Kontroll!$B$6)+1)</f>
        <v/>
      </c>
      <c r="D2996" s="15" t="str">
        <f>IF($S2996="","",INDEX(Transjer!$A$6:$A$125,$B2996))</f>
        <v/>
      </c>
      <c r="E2996" s="15" t="str">
        <f>IF($S2996="","",INDEX(Transjer!$B$6:$B$125,$B2996))</f>
        <v/>
      </c>
      <c r="F2996" s="16" t="str">
        <f>IF($S2996="","",INDEX(Transjer!$C$6:$C$125,$B2996))</f>
        <v/>
      </c>
      <c r="G2996" s="17" t="str">
        <f>IF($S2996="","",INDEX(Skjermingsrenter!$A$6:$A$35,$C2996))</f>
        <v/>
      </c>
      <c r="H2996" s="18" t="str">
        <f>IF($S2996="","",INDEX(Transjer!$D$6:$D$125,$B2996))</f>
        <v/>
      </c>
      <c r="I2996" s="18" t="str">
        <f>IF($S2996="","",INDEX(Transjer!$E$6:$E$125,$B2996))</f>
        <v/>
      </c>
      <c r="J2996" s="19" t="str">
        <f>IF($S2996="","",INDEX(Skjermingsrenter!$B$6:$B$35,$C2996))</f>
        <v/>
      </c>
      <c r="K2996" s="20" t="str">
        <f t="shared" si="369"/>
        <v/>
      </c>
      <c r="L2996" s="21" t="str">
        <f>IF($S2996="","",IF($G2996&lt;YEAR($F2996),0,$H2996*SUMIFS(Utbytter!$D$6:$D$1005,Utbytter!$A$6:$A$1005,$E2996,Utbytter!$B$6:$B$1005,"&gt;="&amp;$K2996,Utbytter!$B$6:$B$1005,"&lt;="&amp;DATE($G2996,12,31))))</f>
        <v/>
      </c>
      <c r="M2996" s="21" t="str">
        <f t="shared" si="375"/>
        <v/>
      </c>
      <c r="N2996" s="21" t="str">
        <f t="shared" si="370"/>
        <v/>
      </c>
      <c r="O2996" s="21" t="str">
        <f t="shared" si="371"/>
        <v/>
      </c>
      <c r="P2996" s="21" t="str">
        <f t="shared" si="372"/>
        <v/>
      </c>
      <c r="Q2996" s="21" t="str">
        <f t="shared" si="373"/>
        <v/>
      </c>
      <c r="R2996" s="21" t="str">
        <f t="shared" si="374"/>
        <v/>
      </c>
      <c r="S2996" s="7" t="str">
        <f>IF(ROW()-5&lt;=Kontroll!$B$8,1,"")</f>
        <v/>
      </c>
    </row>
    <row r="2997" spans="1:19" x14ac:dyDescent="0.2">
      <c r="A2997" s="7" t="str">
        <f t="shared" si="368"/>
        <v/>
      </c>
      <c r="B2997" s="7" t="str">
        <f>IF($S2997="","",INT(($A2997-1)/Kontroll!$B$6)+1)</f>
        <v/>
      </c>
      <c r="C2997" s="7" t="str">
        <f>IF($S2997="","",MOD($A2997-1,Kontroll!$B$6)+1)</f>
        <v/>
      </c>
      <c r="D2997" s="15" t="str">
        <f>IF($S2997="","",INDEX(Transjer!$A$6:$A$125,$B2997))</f>
        <v/>
      </c>
      <c r="E2997" s="15" t="str">
        <f>IF($S2997="","",INDEX(Transjer!$B$6:$B$125,$B2997))</f>
        <v/>
      </c>
      <c r="F2997" s="16" t="str">
        <f>IF($S2997="","",INDEX(Transjer!$C$6:$C$125,$B2997))</f>
        <v/>
      </c>
      <c r="G2997" s="17" t="str">
        <f>IF($S2997="","",INDEX(Skjermingsrenter!$A$6:$A$35,$C2997))</f>
        <v/>
      </c>
      <c r="H2997" s="18" t="str">
        <f>IF($S2997="","",INDEX(Transjer!$D$6:$D$125,$B2997))</f>
        <v/>
      </c>
      <c r="I2997" s="18" t="str">
        <f>IF($S2997="","",INDEX(Transjer!$E$6:$E$125,$B2997))</f>
        <v/>
      </c>
      <c r="J2997" s="19" t="str">
        <f>IF($S2997="","",INDEX(Skjermingsrenter!$B$6:$B$35,$C2997))</f>
        <v/>
      </c>
      <c r="K2997" s="20" t="str">
        <f t="shared" si="369"/>
        <v/>
      </c>
      <c r="L2997" s="21" t="str">
        <f>IF($S2997="","",IF($G2997&lt;YEAR($F2997),0,$H2997*SUMIFS(Utbytter!$D$6:$D$1005,Utbytter!$A$6:$A$1005,$E2997,Utbytter!$B$6:$B$1005,"&gt;="&amp;$K2997,Utbytter!$B$6:$B$1005,"&lt;="&amp;DATE($G2997,12,31))))</f>
        <v/>
      </c>
      <c r="M2997" s="21" t="str">
        <f t="shared" si="375"/>
        <v/>
      </c>
      <c r="N2997" s="21" t="str">
        <f t="shared" si="370"/>
        <v/>
      </c>
      <c r="O2997" s="21" t="str">
        <f t="shared" si="371"/>
        <v/>
      </c>
      <c r="P2997" s="21" t="str">
        <f t="shared" si="372"/>
        <v/>
      </c>
      <c r="Q2997" s="21" t="str">
        <f t="shared" si="373"/>
        <v/>
      </c>
      <c r="R2997" s="21" t="str">
        <f t="shared" si="374"/>
        <v/>
      </c>
      <c r="S2997" s="7" t="str">
        <f>IF(ROW()-5&lt;=Kontroll!$B$8,1,"")</f>
        <v/>
      </c>
    </row>
    <row r="2998" spans="1:19" x14ac:dyDescent="0.2">
      <c r="A2998" s="7" t="str">
        <f t="shared" si="368"/>
        <v/>
      </c>
      <c r="B2998" s="7" t="str">
        <f>IF($S2998="","",INT(($A2998-1)/Kontroll!$B$6)+1)</f>
        <v/>
      </c>
      <c r="C2998" s="7" t="str">
        <f>IF($S2998="","",MOD($A2998-1,Kontroll!$B$6)+1)</f>
        <v/>
      </c>
      <c r="D2998" s="15" t="str">
        <f>IF($S2998="","",INDEX(Transjer!$A$6:$A$125,$B2998))</f>
        <v/>
      </c>
      <c r="E2998" s="15" t="str">
        <f>IF($S2998="","",INDEX(Transjer!$B$6:$B$125,$B2998))</f>
        <v/>
      </c>
      <c r="F2998" s="16" t="str">
        <f>IF($S2998="","",INDEX(Transjer!$C$6:$C$125,$B2998))</f>
        <v/>
      </c>
      <c r="G2998" s="17" t="str">
        <f>IF($S2998="","",INDEX(Skjermingsrenter!$A$6:$A$35,$C2998))</f>
        <v/>
      </c>
      <c r="H2998" s="18" t="str">
        <f>IF($S2998="","",INDEX(Transjer!$D$6:$D$125,$B2998))</f>
        <v/>
      </c>
      <c r="I2998" s="18" t="str">
        <f>IF($S2998="","",INDEX(Transjer!$E$6:$E$125,$B2998))</f>
        <v/>
      </c>
      <c r="J2998" s="19" t="str">
        <f>IF($S2998="","",INDEX(Skjermingsrenter!$B$6:$B$35,$C2998))</f>
        <v/>
      </c>
      <c r="K2998" s="20" t="str">
        <f t="shared" si="369"/>
        <v/>
      </c>
      <c r="L2998" s="21" t="str">
        <f>IF($S2998="","",IF($G2998&lt;YEAR($F2998),0,$H2998*SUMIFS(Utbytter!$D$6:$D$1005,Utbytter!$A$6:$A$1005,$E2998,Utbytter!$B$6:$B$1005,"&gt;="&amp;$K2998,Utbytter!$B$6:$B$1005,"&lt;="&amp;DATE($G2998,12,31))))</f>
        <v/>
      </c>
      <c r="M2998" s="21" t="str">
        <f t="shared" si="375"/>
        <v/>
      </c>
      <c r="N2998" s="21" t="str">
        <f t="shared" si="370"/>
        <v/>
      </c>
      <c r="O2998" s="21" t="str">
        <f t="shared" si="371"/>
        <v/>
      </c>
      <c r="P2998" s="21" t="str">
        <f t="shared" si="372"/>
        <v/>
      </c>
      <c r="Q2998" s="21" t="str">
        <f t="shared" si="373"/>
        <v/>
      </c>
      <c r="R2998" s="21" t="str">
        <f t="shared" si="374"/>
        <v/>
      </c>
      <c r="S2998" s="7" t="str">
        <f>IF(ROW()-5&lt;=Kontroll!$B$8,1,"")</f>
        <v/>
      </c>
    </row>
    <row r="2999" spans="1:19" x14ac:dyDescent="0.2">
      <c r="A2999" s="7" t="str">
        <f t="shared" si="368"/>
        <v/>
      </c>
      <c r="B2999" s="7" t="str">
        <f>IF($S2999="","",INT(($A2999-1)/Kontroll!$B$6)+1)</f>
        <v/>
      </c>
      <c r="C2999" s="7" t="str">
        <f>IF($S2999="","",MOD($A2999-1,Kontroll!$B$6)+1)</f>
        <v/>
      </c>
      <c r="D2999" s="15" t="str">
        <f>IF($S2999="","",INDEX(Transjer!$A$6:$A$125,$B2999))</f>
        <v/>
      </c>
      <c r="E2999" s="15" t="str">
        <f>IF($S2999="","",INDEX(Transjer!$B$6:$B$125,$B2999))</f>
        <v/>
      </c>
      <c r="F2999" s="16" t="str">
        <f>IF($S2999="","",INDEX(Transjer!$C$6:$C$125,$B2999))</f>
        <v/>
      </c>
      <c r="G2999" s="17" t="str">
        <f>IF($S2999="","",INDEX(Skjermingsrenter!$A$6:$A$35,$C2999))</f>
        <v/>
      </c>
      <c r="H2999" s="18" t="str">
        <f>IF($S2999="","",INDEX(Transjer!$D$6:$D$125,$B2999))</f>
        <v/>
      </c>
      <c r="I2999" s="18" t="str">
        <f>IF($S2999="","",INDEX(Transjer!$E$6:$E$125,$B2999))</f>
        <v/>
      </c>
      <c r="J2999" s="19" t="str">
        <f>IF($S2999="","",INDEX(Skjermingsrenter!$B$6:$B$35,$C2999))</f>
        <v/>
      </c>
      <c r="K2999" s="20" t="str">
        <f t="shared" si="369"/>
        <v/>
      </c>
      <c r="L2999" s="21" t="str">
        <f>IF($S2999="","",IF($G2999&lt;YEAR($F2999),0,$H2999*SUMIFS(Utbytter!$D$6:$D$1005,Utbytter!$A$6:$A$1005,$E2999,Utbytter!$B$6:$B$1005,"&gt;="&amp;$K2999,Utbytter!$B$6:$B$1005,"&lt;="&amp;DATE($G2999,12,31))))</f>
        <v/>
      </c>
      <c r="M2999" s="21" t="str">
        <f t="shared" si="375"/>
        <v/>
      </c>
      <c r="N2999" s="21" t="str">
        <f t="shared" si="370"/>
        <v/>
      </c>
      <c r="O2999" s="21" t="str">
        <f t="shared" si="371"/>
        <v/>
      </c>
      <c r="P2999" s="21" t="str">
        <f t="shared" si="372"/>
        <v/>
      </c>
      <c r="Q2999" s="21" t="str">
        <f t="shared" si="373"/>
        <v/>
      </c>
      <c r="R2999" s="21" t="str">
        <f t="shared" si="374"/>
        <v/>
      </c>
      <c r="S2999" s="7" t="str">
        <f>IF(ROW()-5&lt;=Kontroll!$B$8,1,"")</f>
        <v/>
      </c>
    </row>
    <row r="3000" spans="1:19" x14ac:dyDescent="0.2">
      <c r="A3000" s="7" t="str">
        <f t="shared" si="368"/>
        <v/>
      </c>
      <c r="B3000" s="7" t="str">
        <f>IF($S3000="","",INT(($A3000-1)/Kontroll!$B$6)+1)</f>
        <v/>
      </c>
      <c r="C3000" s="7" t="str">
        <f>IF($S3000="","",MOD($A3000-1,Kontroll!$B$6)+1)</f>
        <v/>
      </c>
      <c r="D3000" s="15" t="str">
        <f>IF($S3000="","",INDEX(Transjer!$A$6:$A$125,$B3000))</f>
        <v/>
      </c>
      <c r="E3000" s="15" t="str">
        <f>IF($S3000="","",INDEX(Transjer!$B$6:$B$125,$B3000))</f>
        <v/>
      </c>
      <c r="F3000" s="16" t="str">
        <f>IF($S3000="","",INDEX(Transjer!$C$6:$C$125,$B3000))</f>
        <v/>
      </c>
      <c r="G3000" s="17" t="str">
        <f>IF($S3000="","",INDEX(Skjermingsrenter!$A$6:$A$35,$C3000))</f>
        <v/>
      </c>
      <c r="H3000" s="18" t="str">
        <f>IF($S3000="","",INDEX(Transjer!$D$6:$D$125,$B3000))</f>
        <v/>
      </c>
      <c r="I3000" s="18" t="str">
        <f>IF($S3000="","",INDEX(Transjer!$E$6:$E$125,$B3000))</f>
        <v/>
      </c>
      <c r="J3000" s="19" t="str">
        <f>IF($S3000="","",INDEX(Skjermingsrenter!$B$6:$B$35,$C3000))</f>
        <v/>
      </c>
      <c r="K3000" s="20" t="str">
        <f t="shared" si="369"/>
        <v/>
      </c>
      <c r="L3000" s="21" t="str">
        <f>IF($S3000="","",IF($G3000&lt;YEAR($F3000),0,$H3000*SUMIFS(Utbytter!$D$6:$D$1005,Utbytter!$A$6:$A$1005,$E3000,Utbytter!$B$6:$B$1005,"&gt;="&amp;$K3000,Utbytter!$B$6:$B$1005,"&lt;="&amp;DATE($G3000,12,31))))</f>
        <v/>
      </c>
      <c r="M3000" s="21" t="str">
        <f t="shared" si="375"/>
        <v/>
      </c>
      <c r="N3000" s="21" t="str">
        <f t="shared" si="370"/>
        <v/>
      </c>
      <c r="O3000" s="21" t="str">
        <f t="shared" si="371"/>
        <v/>
      </c>
      <c r="P3000" s="21" t="str">
        <f t="shared" si="372"/>
        <v/>
      </c>
      <c r="Q3000" s="21" t="str">
        <f t="shared" si="373"/>
        <v/>
      </c>
      <c r="R3000" s="21" t="str">
        <f t="shared" si="374"/>
        <v/>
      </c>
      <c r="S3000" s="7" t="str">
        <f>IF(ROW()-5&lt;=Kontroll!$B$8,1,"")</f>
        <v/>
      </c>
    </row>
    <row r="3001" spans="1:19" x14ac:dyDescent="0.2">
      <c r="A3001" s="7" t="str">
        <f t="shared" si="368"/>
        <v/>
      </c>
      <c r="B3001" s="7" t="str">
        <f>IF($S3001="","",INT(($A3001-1)/Kontroll!$B$6)+1)</f>
        <v/>
      </c>
      <c r="C3001" s="7" t="str">
        <f>IF($S3001="","",MOD($A3001-1,Kontroll!$B$6)+1)</f>
        <v/>
      </c>
      <c r="D3001" s="15" t="str">
        <f>IF($S3001="","",INDEX(Transjer!$A$6:$A$125,$B3001))</f>
        <v/>
      </c>
      <c r="E3001" s="15" t="str">
        <f>IF($S3001="","",INDEX(Transjer!$B$6:$B$125,$B3001))</f>
        <v/>
      </c>
      <c r="F3001" s="16" t="str">
        <f>IF($S3001="","",INDEX(Transjer!$C$6:$C$125,$B3001))</f>
        <v/>
      </c>
      <c r="G3001" s="17" t="str">
        <f>IF($S3001="","",INDEX(Skjermingsrenter!$A$6:$A$35,$C3001))</f>
        <v/>
      </c>
      <c r="H3001" s="18" t="str">
        <f>IF($S3001="","",INDEX(Transjer!$D$6:$D$125,$B3001))</f>
        <v/>
      </c>
      <c r="I3001" s="18" t="str">
        <f>IF($S3001="","",INDEX(Transjer!$E$6:$E$125,$B3001))</f>
        <v/>
      </c>
      <c r="J3001" s="19" t="str">
        <f>IF($S3001="","",INDEX(Skjermingsrenter!$B$6:$B$35,$C3001))</f>
        <v/>
      </c>
      <c r="K3001" s="20" t="str">
        <f t="shared" si="369"/>
        <v/>
      </c>
      <c r="L3001" s="21" t="str">
        <f>IF($S3001="","",IF($G3001&lt;YEAR($F3001),0,$H3001*SUMIFS(Utbytter!$D$6:$D$1005,Utbytter!$A$6:$A$1005,$E3001,Utbytter!$B$6:$B$1005,"&gt;="&amp;$K3001,Utbytter!$B$6:$B$1005,"&lt;="&amp;DATE($G3001,12,31))))</f>
        <v/>
      </c>
      <c r="M3001" s="21" t="str">
        <f t="shared" si="375"/>
        <v/>
      </c>
      <c r="N3001" s="21" t="str">
        <f t="shared" si="370"/>
        <v/>
      </c>
      <c r="O3001" s="21" t="str">
        <f t="shared" si="371"/>
        <v/>
      </c>
      <c r="P3001" s="21" t="str">
        <f t="shared" si="372"/>
        <v/>
      </c>
      <c r="Q3001" s="21" t="str">
        <f t="shared" si="373"/>
        <v/>
      </c>
      <c r="R3001" s="21" t="str">
        <f t="shared" si="374"/>
        <v/>
      </c>
      <c r="S3001" s="7" t="str">
        <f>IF(ROW()-5&lt;=Kontroll!$B$8,1,"")</f>
        <v/>
      </c>
    </row>
    <row r="3002" spans="1:19" x14ac:dyDescent="0.2">
      <c r="A3002" s="7" t="str">
        <f t="shared" si="368"/>
        <v/>
      </c>
      <c r="B3002" s="7" t="str">
        <f>IF($S3002="","",INT(($A3002-1)/Kontroll!$B$6)+1)</f>
        <v/>
      </c>
      <c r="C3002" s="7" t="str">
        <f>IF($S3002="","",MOD($A3002-1,Kontroll!$B$6)+1)</f>
        <v/>
      </c>
      <c r="D3002" s="15" t="str">
        <f>IF($S3002="","",INDEX(Transjer!$A$6:$A$125,$B3002))</f>
        <v/>
      </c>
      <c r="E3002" s="15" t="str">
        <f>IF($S3002="","",INDEX(Transjer!$B$6:$B$125,$B3002))</f>
        <v/>
      </c>
      <c r="F3002" s="16" t="str">
        <f>IF($S3002="","",INDEX(Transjer!$C$6:$C$125,$B3002))</f>
        <v/>
      </c>
      <c r="G3002" s="17" t="str">
        <f>IF($S3002="","",INDEX(Skjermingsrenter!$A$6:$A$35,$C3002))</f>
        <v/>
      </c>
      <c r="H3002" s="18" t="str">
        <f>IF($S3002="","",INDEX(Transjer!$D$6:$D$125,$B3002))</f>
        <v/>
      </c>
      <c r="I3002" s="18" t="str">
        <f>IF($S3002="","",INDEX(Transjer!$E$6:$E$125,$B3002))</f>
        <v/>
      </c>
      <c r="J3002" s="19" t="str">
        <f>IF($S3002="","",INDEX(Skjermingsrenter!$B$6:$B$35,$C3002))</f>
        <v/>
      </c>
      <c r="K3002" s="20" t="str">
        <f t="shared" si="369"/>
        <v/>
      </c>
      <c r="L3002" s="21" t="str">
        <f>IF($S3002="","",IF($G3002&lt;YEAR($F3002),0,$H3002*SUMIFS(Utbytter!$D$6:$D$1005,Utbytter!$A$6:$A$1005,$E3002,Utbytter!$B$6:$B$1005,"&gt;="&amp;$K3002,Utbytter!$B$6:$B$1005,"&lt;="&amp;DATE($G3002,12,31))))</f>
        <v/>
      </c>
      <c r="M3002" s="21" t="str">
        <f t="shared" si="375"/>
        <v/>
      </c>
      <c r="N3002" s="21" t="str">
        <f t="shared" si="370"/>
        <v/>
      </c>
      <c r="O3002" s="21" t="str">
        <f t="shared" si="371"/>
        <v/>
      </c>
      <c r="P3002" s="21" t="str">
        <f t="shared" si="372"/>
        <v/>
      </c>
      <c r="Q3002" s="21" t="str">
        <f t="shared" si="373"/>
        <v/>
      </c>
      <c r="R3002" s="21" t="str">
        <f t="shared" si="374"/>
        <v/>
      </c>
      <c r="S3002" s="7" t="str">
        <f>IF(ROW()-5&lt;=Kontroll!$B$8,1,"")</f>
        <v/>
      </c>
    </row>
    <row r="3003" spans="1:19" x14ac:dyDescent="0.2">
      <c r="A3003" s="7" t="str">
        <f t="shared" si="368"/>
        <v/>
      </c>
      <c r="B3003" s="7" t="str">
        <f>IF($S3003="","",INT(($A3003-1)/Kontroll!$B$6)+1)</f>
        <v/>
      </c>
      <c r="C3003" s="7" t="str">
        <f>IF($S3003="","",MOD($A3003-1,Kontroll!$B$6)+1)</f>
        <v/>
      </c>
      <c r="D3003" s="15" t="str">
        <f>IF($S3003="","",INDEX(Transjer!$A$6:$A$125,$B3003))</f>
        <v/>
      </c>
      <c r="E3003" s="15" t="str">
        <f>IF($S3003="","",INDEX(Transjer!$B$6:$B$125,$B3003))</f>
        <v/>
      </c>
      <c r="F3003" s="16" t="str">
        <f>IF($S3003="","",INDEX(Transjer!$C$6:$C$125,$B3003))</f>
        <v/>
      </c>
      <c r="G3003" s="17" t="str">
        <f>IF($S3003="","",INDEX(Skjermingsrenter!$A$6:$A$35,$C3003))</f>
        <v/>
      </c>
      <c r="H3003" s="18" t="str">
        <f>IF($S3003="","",INDEX(Transjer!$D$6:$D$125,$B3003))</f>
        <v/>
      </c>
      <c r="I3003" s="18" t="str">
        <f>IF($S3003="","",INDEX(Transjer!$E$6:$E$125,$B3003))</f>
        <v/>
      </c>
      <c r="J3003" s="19" t="str">
        <f>IF($S3003="","",INDEX(Skjermingsrenter!$B$6:$B$35,$C3003))</f>
        <v/>
      </c>
      <c r="K3003" s="20" t="str">
        <f t="shared" si="369"/>
        <v/>
      </c>
      <c r="L3003" s="21" t="str">
        <f>IF($S3003="","",IF($G3003&lt;YEAR($F3003),0,$H3003*SUMIFS(Utbytter!$D$6:$D$1005,Utbytter!$A$6:$A$1005,$E3003,Utbytter!$B$6:$B$1005,"&gt;="&amp;$K3003,Utbytter!$B$6:$B$1005,"&lt;="&amp;DATE($G3003,12,31))))</f>
        <v/>
      </c>
      <c r="M3003" s="21" t="str">
        <f t="shared" si="375"/>
        <v/>
      </c>
      <c r="N3003" s="21" t="str">
        <f t="shared" si="370"/>
        <v/>
      </c>
      <c r="O3003" s="21" t="str">
        <f t="shared" si="371"/>
        <v/>
      </c>
      <c r="P3003" s="21" t="str">
        <f t="shared" si="372"/>
        <v/>
      </c>
      <c r="Q3003" s="21" t="str">
        <f t="shared" si="373"/>
        <v/>
      </c>
      <c r="R3003" s="21" t="str">
        <f t="shared" si="374"/>
        <v/>
      </c>
      <c r="S3003" s="7" t="str">
        <f>IF(ROW()-5&lt;=Kontroll!$B$8,1,"")</f>
        <v/>
      </c>
    </row>
    <row r="3004" spans="1:19" x14ac:dyDescent="0.2">
      <c r="A3004" s="7" t="str">
        <f t="shared" si="368"/>
        <v/>
      </c>
      <c r="B3004" s="7" t="str">
        <f>IF($S3004="","",INT(($A3004-1)/Kontroll!$B$6)+1)</f>
        <v/>
      </c>
      <c r="C3004" s="7" t="str">
        <f>IF($S3004="","",MOD($A3004-1,Kontroll!$B$6)+1)</f>
        <v/>
      </c>
      <c r="D3004" s="15" t="str">
        <f>IF($S3004="","",INDEX(Transjer!$A$6:$A$125,$B3004))</f>
        <v/>
      </c>
      <c r="E3004" s="15" t="str">
        <f>IF($S3004="","",INDEX(Transjer!$B$6:$B$125,$B3004))</f>
        <v/>
      </c>
      <c r="F3004" s="16" t="str">
        <f>IF($S3004="","",INDEX(Transjer!$C$6:$C$125,$B3004))</f>
        <v/>
      </c>
      <c r="G3004" s="17" t="str">
        <f>IF($S3004="","",INDEX(Skjermingsrenter!$A$6:$A$35,$C3004))</f>
        <v/>
      </c>
      <c r="H3004" s="18" t="str">
        <f>IF($S3004="","",INDEX(Transjer!$D$6:$D$125,$B3004))</f>
        <v/>
      </c>
      <c r="I3004" s="18" t="str">
        <f>IF($S3004="","",INDEX(Transjer!$E$6:$E$125,$B3004))</f>
        <v/>
      </c>
      <c r="J3004" s="19" t="str">
        <f>IF($S3004="","",INDEX(Skjermingsrenter!$B$6:$B$35,$C3004))</f>
        <v/>
      </c>
      <c r="K3004" s="20" t="str">
        <f t="shared" si="369"/>
        <v/>
      </c>
      <c r="L3004" s="21" t="str">
        <f>IF($S3004="","",IF($G3004&lt;YEAR($F3004),0,$H3004*SUMIFS(Utbytter!$D$6:$D$1005,Utbytter!$A$6:$A$1005,$E3004,Utbytter!$B$6:$B$1005,"&gt;="&amp;$K3004,Utbytter!$B$6:$B$1005,"&lt;="&amp;DATE($G3004,12,31))))</f>
        <v/>
      </c>
      <c r="M3004" s="21" t="str">
        <f t="shared" si="375"/>
        <v/>
      </c>
      <c r="N3004" s="21" t="str">
        <f t="shared" si="370"/>
        <v/>
      </c>
      <c r="O3004" s="21" t="str">
        <f t="shared" si="371"/>
        <v/>
      </c>
      <c r="P3004" s="21" t="str">
        <f t="shared" si="372"/>
        <v/>
      </c>
      <c r="Q3004" s="21" t="str">
        <f t="shared" si="373"/>
        <v/>
      </c>
      <c r="R3004" s="21" t="str">
        <f t="shared" si="374"/>
        <v/>
      </c>
      <c r="S3004" s="7" t="str">
        <f>IF(ROW()-5&lt;=Kontroll!$B$8,1,"")</f>
        <v/>
      </c>
    </row>
    <row r="3005" spans="1:19" x14ac:dyDescent="0.2">
      <c r="A3005" s="7" t="str">
        <f t="shared" si="368"/>
        <v/>
      </c>
      <c r="B3005" s="7" t="str">
        <f>IF($S3005="","",INT(($A3005-1)/Kontroll!$B$6)+1)</f>
        <v/>
      </c>
      <c r="C3005" s="7" t="str">
        <f>IF($S3005="","",MOD($A3005-1,Kontroll!$B$6)+1)</f>
        <v/>
      </c>
      <c r="D3005" s="15" t="str">
        <f>IF($S3005="","",INDEX(Transjer!$A$6:$A$125,$B3005))</f>
        <v/>
      </c>
      <c r="E3005" s="15" t="str">
        <f>IF($S3005="","",INDEX(Transjer!$B$6:$B$125,$B3005))</f>
        <v/>
      </c>
      <c r="F3005" s="16" t="str">
        <f>IF($S3005="","",INDEX(Transjer!$C$6:$C$125,$B3005))</f>
        <v/>
      </c>
      <c r="G3005" s="17" t="str">
        <f>IF($S3005="","",INDEX(Skjermingsrenter!$A$6:$A$35,$C3005))</f>
        <v/>
      </c>
      <c r="H3005" s="18" t="str">
        <f>IF($S3005="","",INDEX(Transjer!$D$6:$D$125,$B3005))</f>
        <v/>
      </c>
      <c r="I3005" s="18" t="str">
        <f>IF($S3005="","",INDEX(Transjer!$E$6:$E$125,$B3005))</f>
        <v/>
      </c>
      <c r="J3005" s="19" t="str">
        <f>IF($S3005="","",INDEX(Skjermingsrenter!$B$6:$B$35,$C3005))</f>
        <v/>
      </c>
      <c r="K3005" s="20" t="str">
        <f t="shared" si="369"/>
        <v/>
      </c>
      <c r="L3005" s="21" t="str">
        <f>IF($S3005="","",IF($G3005&lt;YEAR($F3005),0,$H3005*SUMIFS(Utbytter!$D$6:$D$1005,Utbytter!$A$6:$A$1005,$E3005,Utbytter!$B$6:$B$1005,"&gt;="&amp;$K3005,Utbytter!$B$6:$B$1005,"&lt;="&amp;DATE($G3005,12,31))))</f>
        <v/>
      </c>
      <c r="M3005" s="21" t="str">
        <f t="shared" si="375"/>
        <v/>
      </c>
      <c r="N3005" s="21" t="str">
        <f t="shared" si="370"/>
        <v/>
      </c>
      <c r="O3005" s="21" t="str">
        <f t="shared" si="371"/>
        <v/>
      </c>
      <c r="P3005" s="21" t="str">
        <f t="shared" si="372"/>
        <v/>
      </c>
      <c r="Q3005" s="21" t="str">
        <f t="shared" si="373"/>
        <v/>
      </c>
      <c r="R3005" s="21" t="str">
        <f t="shared" si="374"/>
        <v/>
      </c>
      <c r="S3005" s="7" t="str">
        <f>IF(ROW()-5&lt;=Kontroll!$B$8,1,"")</f>
        <v/>
      </c>
    </row>
    <row r="3006" spans="1:19" x14ac:dyDescent="0.2">
      <c r="A3006" s="7" t="str">
        <f t="shared" si="368"/>
        <v/>
      </c>
      <c r="B3006" s="7" t="str">
        <f>IF($S3006="","",INT(($A3006-1)/Kontroll!$B$6)+1)</f>
        <v/>
      </c>
      <c r="C3006" s="7" t="str">
        <f>IF($S3006="","",MOD($A3006-1,Kontroll!$B$6)+1)</f>
        <v/>
      </c>
      <c r="D3006" s="15" t="str">
        <f>IF($S3006="","",INDEX(Transjer!$A$6:$A$125,$B3006))</f>
        <v/>
      </c>
      <c r="E3006" s="15" t="str">
        <f>IF($S3006="","",INDEX(Transjer!$B$6:$B$125,$B3006))</f>
        <v/>
      </c>
      <c r="F3006" s="16" t="str">
        <f>IF($S3006="","",INDEX(Transjer!$C$6:$C$125,$B3006))</f>
        <v/>
      </c>
      <c r="G3006" s="17" t="str">
        <f>IF($S3006="","",INDEX(Skjermingsrenter!$A$6:$A$35,$C3006))</f>
        <v/>
      </c>
      <c r="H3006" s="18" t="str">
        <f>IF($S3006="","",INDEX(Transjer!$D$6:$D$125,$B3006))</f>
        <v/>
      </c>
      <c r="I3006" s="18" t="str">
        <f>IF($S3006="","",INDEX(Transjer!$E$6:$E$125,$B3006))</f>
        <v/>
      </c>
      <c r="J3006" s="19" t="str">
        <f>IF($S3006="","",INDEX(Skjermingsrenter!$B$6:$B$35,$C3006))</f>
        <v/>
      </c>
      <c r="K3006" s="20" t="str">
        <f t="shared" si="369"/>
        <v/>
      </c>
      <c r="L3006" s="21" t="str">
        <f>IF($S3006="","",IF($G3006&lt;YEAR($F3006),0,$H3006*SUMIFS(Utbytter!$D$6:$D$1005,Utbytter!$A$6:$A$1005,$E3006,Utbytter!$B$6:$B$1005,"&gt;="&amp;$K3006,Utbytter!$B$6:$B$1005,"&lt;="&amp;DATE($G3006,12,31))))</f>
        <v/>
      </c>
      <c r="M3006" s="21" t="str">
        <f t="shared" si="375"/>
        <v/>
      </c>
      <c r="N3006" s="21" t="str">
        <f t="shared" si="370"/>
        <v/>
      </c>
      <c r="O3006" s="21" t="str">
        <f t="shared" si="371"/>
        <v/>
      </c>
      <c r="P3006" s="21" t="str">
        <f t="shared" si="372"/>
        <v/>
      </c>
      <c r="Q3006" s="21" t="str">
        <f t="shared" si="373"/>
        <v/>
      </c>
      <c r="R3006" s="21" t="str">
        <f t="shared" si="374"/>
        <v/>
      </c>
      <c r="S3006" s="7" t="str">
        <f>IF(ROW()-5&lt;=Kontroll!$B$8,1,"")</f>
        <v/>
      </c>
    </row>
    <row r="3007" spans="1:19" x14ac:dyDescent="0.2">
      <c r="A3007" s="7" t="str">
        <f t="shared" si="368"/>
        <v/>
      </c>
      <c r="B3007" s="7" t="str">
        <f>IF($S3007="","",INT(($A3007-1)/Kontroll!$B$6)+1)</f>
        <v/>
      </c>
      <c r="C3007" s="7" t="str">
        <f>IF($S3007="","",MOD($A3007-1,Kontroll!$B$6)+1)</f>
        <v/>
      </c>
      <c r="D3007" s="15" t="str">
        <f>IF($S3007="","",INDEX(Transjer!$A$6:$A$125,$B3007))</f>
        <v/>
      </c>
      <c r="E3007" s="15" t="str">
        <f>IF($S3007="","",INDEX(Transjer!$B$6:$B$125,$B3007))</f>
        <v/>
      </c>
      <c r="F3007" s="16" t="str">
        <f>IF($S3007="","",INDEX(Transjer!$C$6:$C$125,$B3007))</f>
        <v/>
      </c>
      <c r="G3007" s="17" t="str">
        <f>IF($S3007="","",INDEX(Skjermingsrenter!$A$6:$A$35,$C3007))</f>
        <v/>
      </c>
      <c r="H3007" s="18" t="str">
        <f>IF($S3007="","",INDEX(Transjer!$D$6:$D$125,$B3007))</f>
        <v/>
      </c>
      <c r="I3007" s="18" t="str">
        <f>IF($S3007="","",INDEX(Transjer!$E$6:$E$125,$B3007))</f>
        <v/>
      </c>
      <c r="J3007" s="19" t="str">
        <f>IF($S3007="","",INDEX(Skjermingsrenter!$B$6:$B$35,$C3007))</f>
        <v/>
      </c>
      <c r="K3007" s="20" t="str">
        <f t="shared" si="369"/>
        <v/>
      </c>
      <c r="L3007" s="21" t="str">
        <f>IF($S3007="","",IF($G3007&lt;YEAR($F3007),0,$H3007*SUMIFS(Utbytter!$D$6:$D$1005,Utbytter!$A$6:$A$1005,$E3007,Utbytter!$B$6:$B$1005,"&gt;="&amp;$K3007,Utbytter!$B$6:$B$1005,"&lt;="&amp;DATE($G3007,12,31))))</f>
        <v/>
      </c>
      <c r="M3007" s="21" t="str">
        <f t="shared" si="375"/>
        <v/>
      </c>
      <c r="N3007" s="21" t="str">
        <f t="shared" si="370"/>
        <v/>
      </c>
      <c r="O3007" s="21" t="str">
        <f t="shared" si="371"/>
        <v/>
      </c>
      <c r="P3007" s="21" t="str">
        <f t="shared" si="372"/>
        <v/>
      </c>
      <c r="Q3007" s="21" t="str">
        <f t="shared" si="373"/>
        <v/>
      </c>
      <c r="R3007" s="21" t="str">
        <f t="shared" si="374"/>
        <v/>
      </c>
      <c r="S3007" s="7" t="str">
        <f>IF(ROW()-5&lt;=Kontroll!$B$8,1,"")</f>
        <v/>
      </c>
    </row>
    <row r="3008" spans="1:19" x14ac:dyDescent="0.2">
      <c r="A3008" s="7" t="str">
        <f t="shared" si="368"/>
        <v/>
      </c>
      <c r="B3008" s="7" t="str">
        <f>IF($S3008="","",INT(($A3008-1)/Kontroll!$B$6)+1)</f>
        <v/>
      </c>
      <c r="C3008" s="7" t="str">
        <f>IF($S3008="","",MOD($A3008-1,Kontroll!$B$6)+1)</f>
        <v/>
      </c>
      <c r="D3008" s="15" t="str">
        <f>IF($S3008="","",INDEX(Transjer!$A$6:$A$125,$B3008))</f>
        <v/>
      </c>
      <c r="E3008" s="15" t="str">
        <f>IF($S3008="","",INDEX(Transjer!$B$6:$B$125,$B3008))</f>
        <v/>
      </c>
      <c r="F3008" s="16" t="str">
        <f>IF($S3008="","",INDEX(Transjer!$C$6:$C$125,$B3008))</f>
        <v/>
      </c>
      <c r="G3008" s="17" t="str">
        <f>IF($S3008="","",INDEX(Skjermingsrenter!$A$6:$A$35,$C3008))</f>
        <v/>
      </c>
      <c r="H3008" s="18" t="str">
        <f>IF($S3008="","",INDEX(Transjer!$D$6:$D$125,$B3008))</f>
        <v/>
      </c>
      <c r="I3008" s="18" t="str">
        <f>IF($S3008="","",INDEX(Transjer!$E$6:$E$125,$B3008))</f>
        <v/>
      </c>
      <c r="J3008" s="19" t="str">
        <f>IF($S3008="","",INDEX(Skjermingsrenter!$B$6:$B$35,$C3008))</f>
        <v/>
      </c>
      <c r="K3008" s="20" t="str">
        <f t="shared" si="369"/>
        <v/>
      </c>
      <c r="L3008" s="21" t="str">
        <f>IF($S3008="","",IF($G3008&lt;YEAR($F3008),0,$H3008*SUMIFS(Utbytter!$D$6:$D$1005,Utbytter!$A$6:$A$1005,$E3008,Utbytter!$B$6:$B$1005,"&gt;="&amp;$K3008,Utbytter!$B$6:$B$1005,"&lt;="&amp;DATE($G3008,12,31))))</f>
        <v/>
      </c>
      <c r="M3008" s="21" t="str">
        <f t="shared" si="375"/>
        <v/>
      </c>
      <c r="N3008" s="21" t="str">
        <f t="shared" si="370"/>
        <v/>
      </c>
      <c r="O3008" s="21" t="str">
        <f t="shared" si="371"/>
        <v/>
      </c>
      <c r="P3008" s="21" t="str">
        <f t="shared" si="372"/>
        <v/>
      </c>
      <c r="Q3008" s="21" t="str">
        <f t="shared" si="373"/>
        <v/>
      </c>
      <c r="R3008" s="21" t="str">
        <f t="shared" si="374"/>
        <v/>
      </c>
      <c r="S3008" s="7" t="str">
        <f>IF(ROW()-5&lt;=Kontroll!$B$8,1,"")</f>
        <v/>
      </c>
    </row>
    <row r="3009" spans="1:19" x14ac:dyDescent="0.2">
      <c r="A3009" s="7" t="str">
        <f t="shared" si="368"/>
        <v/>
      </c>
      <c r="B3009" s="7" t="str">
        <f>IF($S3009="","",INT(($A3009-1)/Kontroll!$B$6)+1)</f>
        <v/>
      </c>
      <c r="C3009" s="7" t="str">
        <f>IF($S3009="","",MOD($A3009-1,Kontroll!$B$6)+1)</f>
        <v/>
      </c>
      <c r="D3009" s="15" t="str">
        <f>IF($S3009="","",INDEX(Transjer!$A$6:$A$125,$B3009))</f>
        <v/>
      </c>
      <c r="E3009" s="15" t="str">
        <f>IF($S3009="","",INDEX(Transjer!$B$6:$B$125,$B3009))</f>
        <v/>
      </c>
      <c r="F3009" s="16" t="str">
        <f>IF($S3009="","",INDEX(Transjer!$C$6:$C$125,$B3009))</f>
        <v/>
      </c>
      <c r="G3009" s="17" t="str">
        <f>IF($S3009="","",INDEX(Skjermingsrenter!$A$6:$A$35,$C3009))</f>
        <v/>
      </c>
      <c r="H3009" s="18" t="str">
        <f>IF($S3009="","",INDEX(Transjer!$D$6:$D$125,$B3009))</f>
        <v/>
      </c>
      <c r="I3009" s="18" t="str">
        <f>IF($S3009="","",INDEX(Transjer!$E$6:$E$125,$B3009))</f>
        <v/>
      </c>
      <c r="J3009" s="19" t="str">
        <f>IF($S3009="","",INDEX(Skjermingsrenter!$B$6:$B$35,$C3009))</f>
        <v/>
      </c>
      <c r="K3009" s="20" t="str">
        <f t="shared" si="369"/>
        <v/>
      </c>
      <c r="L3009" s="21" t="str">
        <f>IF($S3009="","",IF($G3009&lt;YEAR($F3009),0,$H3009*SUMIFS(Utbytter!$D$6:$D$1005,Utbytter!$A$6:$A$1005,$E3009,Utbytter!$B$6:$B$1005,"&gt;="&amp;$K3009,Utbytter!$B$6:$B$1005,"&lt;="&amp;DATE($G3009,12,31))))</f>
        <v/>
      </c>
      <c r="M3009" s="21" t="str">
        <f t="shared" si="375"/>
        <v/>
      </c>
      <c r="N3009" s="21" t="str">
        <f t="shared" si="370"/>
        <v/>
      </c>
      <c r="O3009" s="21" t="str">
        <f t="shared" si="371"/>
        <v/>
      </c>
      <c r="P3009" s="21" t="str">
        <f t="shared" si="372"/>
        <v/>
      </c>
      <c r="Q3009" s="21" t="str">
        <f t="shared" si="373"/>
        <v/>
      </c>
      <c r="R3009" s="21" t="str">
        <f t="shared" si="374"/>
        <v/>
      </c>
      <c r="S3009" s="7" t="str">
        <f>IF(ROW()-5&lt;=Kontroll!$B$8,1,"")</f>
        <v/>
      </c>
    </row>
    <row r="3010" spans="1:19" x14ac:dyDescent="0.2">
      <c r="A3010" s="7" t="str">
        <f t="shared" si="368"/>
        <v/>
      </c>
      <c r="B3010" s="7" t="str">
        <f>IF($S3010="","",INT(($A3010-1)/Kontroll!$B$6)+1)</f>
        <v/>
      </c>
      <c r="C3010" s="7" t="str">
        <f>IF($S3010="","",MOD($A3010-1,Kontroll!$B$6)+1)</f>
        <v/>
      </c>
      <c r="D3010" s="15" t="str">
        <f>IF($S3010="","",INDEX(Transjer!$A$6:$A$125,$B3010))</f>
        <v/>
      </c>
      <c r="E3010" s="15" t="str">
        <f>IF($S3010="","",INDEX(Transjer!$B$6:$B$125,$B3010))</f>
        <v/>
      </c>
      <c r="F3010" s="16" t="str">
        <f>IF($S3010="","",INDEX(Transjer!$C$6:$C$125,$B3010))</f>
        <v/>
      </c>
      <c r="G3010" s="17" t="str">
        <f>IF($S3010="","",INDEX(Skjermingsrenter!$A$6:$A$35,$C3010))</f>
        <v/>
      </c>
      <c r="H3010" s="18" t="str">
        <f>IF($S3010="","",INDEX(Transjer!$D$6:$D$125,$B3010))</f>
        <v/>
      </c>
      <c r="I3010" s="18" t="str">
        <f>IF($S3010="","",INDEX(Transjer!$E$6:$E$125,$B3010))</f>
        <v/>
      </c>
      <c r="J3010" s="19" t="str">
        <f>IF($S3010="","",INDEX(Skjermingsrenter!$B$6:$B$35,$C3010))</f>
        <v/>
      </c>
      <c r="K3010" s="20" t="str">
        <f t="shared" si="369"/>
        <v/>
      </c>
      <c r="L3010" s="21" t="str">
        <f>IF($S3010="","",IF($G3010&lt;YEAR($F3010),0,$H3010*SUMIFS(Utbytter!$D$6:$D$1005,Utbytter!$A$6:$A$1005,$E3010,Utbytter!$B$6:$B$1005,"&gt;="&amp;$K3010,Utbytter!$B$6:$B$1005,"&lt;="&amp;DATE($G3010,12,31))))</f>
        <v/>
      </c>
      <c r="M3010" s="21" t="str">
        <f t="shared" si="375"/>
        <v/>
      </c>
      <c r="N3010" s="21" t="str">
        <f t="shared" si="370"/>
        <v/>
      </c>
      <c r="O3010" s="21" t="str">
        <f t="shared" si="371"/>
        <v/>
      </c>
      <c r="P3010" s="21" t="str">
        <f t="shared" si="372"/>
        <v/>
      </c>
      <c r="Q3010" s="21" t="str">
        <f t="shared" si="373"/>
        <v/>
      </c>
      <c r="R3010" s="21" t="str">
        <f t="shared" si="374"/>
        <v/>
      </c>
      <c r="S3010" s="7" t="str">
        <f>IF(ROW()-5&lt;=Kontroll!$B$8,1,"")</f>
        <v/>
      </c>
    </row>
    <row r="3011" spans="1:19" x14ac:dyDescent="0.2">
      <c r="A3011" s="7" t="str">
        <f t="shared" si="368"/>
        <v/>
      </c>
      <c r="B3011" s="7" t="str">
        <f>IF($S3011="","",INT(($A3011-1)/Kontroll!$B$6)+1)</f>
        <v/>
      </c>
      <c r="C3011" s="7" t="str">
        <f>IF($S3011="","",MOD($A3011-1,Kontroll!$B$6)+1)</f>
        <v/>
      </c>
      <c r="D3011" s="15" t="str">
        <f>IF($S3011="","",INDEX(Transjer!$A$6:$A$125,$B3011))</f>
        <v/>
      </c>
      <c r="E3011" s="15" t="str">
        <f>IF($S3011="","",INDEX(Transjer!$B$6:$B$125,$B3011))</f>
        <v/>
      </c>
      <c r="F3011" s="16" t="str">
        <f>IF($S3011="","",INDEX(Transjer!$C$6:$C$125,$B3011))</f>
        <v/>
      </c>
      <c r="G3011" s="17" t="str">
        <f>IF($S3011="","",INDEX(Skjermingsrenter!$A$6:$A$35,$C3011))</f>
        <v/>
      </c>
      <c r="H3011" s="18" t="str">
        <f>IF($S3011="","",INDEX(Transjer!$D$6:$D$125,$B3011))</f>
        <v/>
      </c>
      <c r="I3011" s="18" t="str">
        <f>IF($S3011="","",INDEX(Transjer!$E$6:$E$125,$B3011))</f>
        <v/>
      </c>
      <c r="J3011" s="19" t="str">
        <f>IF($S3011="","",INDEX(Skjermingsrenter!$B$6:$B$35,$C3011))</f>
        <v/>
      </c>
      <c r="K3011" s="20" t="str">
        <f t="shared" si="369"/>
        <v/>
      </c>
      <c r="L3011" s="21" t="str">
        <f>IF($S3011="","",IF($G3011&lt;YEAR($F3011),0,$H3011*SUMIFS(Utbytter!$D$6:$D$1005,Utbytter!$A$6:$A$1005,$E3011,Utbytter!$B$6:$B$1005,"&gt;="&amp;$K3011,Utbytter!$B$6:$B$1005,"&lt;="&amp;DATE($G3011,12,31))))</f>
        <v/>
      </c>
      <c r="M3011" s="21" t="str">
        <f t="shared" si="375"/>
        <v/>
      </c>
      <c r="N3011" s="21" t="str">
        <f t="shared" si="370"/>
        <v/>
      </c>
      <c r="O3011" s="21" t="str">
        <f t="shared" si="371"/>
        <v/>
      </c>
      <c r="P3011" s="21" t="str">
        <f t="shared" si="372"/>
        <v/>
      </c>
      <c r="Q3011" s="21" t="str">
        <f t="shared" si="373"/>
        <v/>
      </c>
      <c r="R3011" s="21" t="str">
        <f t="shared" si="374"/>
        <v/>
      </c>
      <c r="S3011" s="7" t="str">
        <f>IF(ROW()-5&lt;=Kontroll!$B$8,1,"")</f>
        <v/>
      </c>
    </row>
    <row r="3012" spans="1:19" x14ac:dyDescent="0.2">
      <c r="A3012" s="7" t="str">
        <f t="shared" si="368"/>
        <v/>
      </c>
      <c r="B3012" s="7" t="str">
        <f>IF($S3012="","",INT(($A3012-1)/Kontroll!$B$6)+1)</f>
        <v/>
      </c>
      <c r="C3012" s="7" t="str">
        <f>IF($S3012="","",MOD($A3012-1,Kontroll!$B$6)+1)</f>
        <v/>
      </c>
      <c r="D3012" s="15" t="str">
        <f>IF($S3012="","",INDEX(Transjer!$A$6:$A$125,$B3012))</f>
        <v/>
      </c>
      <c r="E3012" s="15" t="str">
        <f>IF($S3012="","",INDEX(Transjer!$B$6:$B$125,$B3012))</f>
        <v/>
      </c>
      <c r="F3012" s="16" t="str">
        <f>IF($S3012="","",INDEX(Transjer!$C$6:$C$125,$B3012))</f>
        <v/>
      </c>
      <c r="G3012" s="17" t="str">
        <f>IF($S3012="","",INDEX(Skjermingsrenter!$A$6:$A$35,$C3012))</f>
        <v/>
      </c>
      <c r="H3012" s="18" t="str">
        <f>IF($S3012="","",INDEX(Transjer!$D$6:$D$125,$B3012))</f>
        <v/>
      </c>
      <c r="I3012" s="18" t="str">
        <f>IF($S3012="","",INDEX(Transjer!$E$6:$E$125,$B3012))</f>
        <v/>
      </c>
      <c r="J3012" s="19" t="str">
        <f>IF($S3012="","",INDEX(Skjermingsrenter!$B$6:$B$35,$C3012))</f>
        <v/>
      </c>
      <c r="K3012" s="20" t="str">
        <f t="shared" si="369"/>
        <v/>
      </c>
      <c r="L3012" s="21" t="str">
        <f>IF($S3012="","",IF($G3012&lt;YEAR($F3012),0,$H3012*SUMIFS(Utbytter!$D$6:$D$1005,Utbytter!$A$6:$A$1005,$E3012,Utbytter!$B$6:$B$1005,"&gt;="&amp;$K3012,Utbytter!$B$6:$B$1005,"&lt;="&amp;DATE($G3012,12,31))))</f>
        <v/>
      </c>
      <c r="M3012" s="21" t="str">
        <f t="shared" si="375"/>
        <v/>
      </c>
      <c r="N3012" s="21" t="str">
        <f t="shared" si="370"/>
        <v/>
      </c>
      <c r="O3012" s="21" t="str">
        <f t="shared" si="371"/>
        <v/>
      </c>
      <c r="P3012" s="21" t="str">
        <f t="shared" si="372"/>
        <v/>
      </c>
      <c r="Q3012" s="21" t="str">
        <f t="shared" si="373"/>
        <v/>
      </c>
      <c r="R3012" s="21" t="str">
        <f t="shared" si="374"/>
        <v/>
      </c>
      <c r="S3012" s="7" t="str">
        <f>IF(ROW()-5&lt;=Kontroll!$B$8,1,"")</f>
        <v/>
      </c>
    </row>
    <row r="3013" spans="1:19" x14ac:dyDescent="0.2">
      <c r="A3013" s="7" t="str">
        <f t="shared" si="368"/>
        <v/>
      </c>
      <c r="B3013" s="7" t="str">
        <f>IF($S3013="","",INT(($A3013-1)/Kontroll!$B$6)+1)</f>
        <v/>
      </c>
      <c r="C3013" s="7" t="str">
        <f>IF($S3013="","",MOD($A3013-1,Kontroll!$B$6)+1)</f>
        <v/>
      </c>
      <c r="D3013" s="15" t="str">
        <f>IF($S3013="","",INDEX(Transjer!$A$6:$A$125,$B3013))</f>
        <v/>
      </c>
      <c r="E3013" s="15" t="str">
        <f>IF($S3013="","",INDEX(Transjer!$B$6:$B$125,$B3013))</f>
        <v/>
      </c>
      <c r="F3013" s="16" t="str">
        <f>IF($S3013="","",INDEX(Transjer!$C$6:$C$125,$B3013))</f>
        <v/>
      </c>
      <c r="G3013" s="17" t="str">
        <f>IF($S3013="","",INDEX(Skjermingsrenter!$A$6:$A$35,$C3013))</f>
        <v/>
      </c>
      <c r="H3013" s="18" t="str">
        <f>IF($S3013="","",INDEX(Transjer!$D$6:$D$125,$B3013))</f>
        <v/>
      </c>
      <c r="I3013" s="18" t="str">
        <f>IF($S3013="","",INDEX(Transjer!$E$6:$E$125,$B3013))</f>
        <v/>
      </c>
      <c r="J3013" s="19" t="str">
        <f>IF($S3013="","",INDEX(Skjermingsrenter!$B$6:$B$35,$C3013))</f>
        <v/>
      </c>
      <c r="K3013" s="20" t="str">
        <f t="shared" si="369"/>
        <v/>
      </c>
      <c r="L3013" s="21" t="str">
        <f>IF($S3013="","",IF($G3013&lt;YEAR($F3013),0,$H3013*SUMIFS(Utbytter!$D$6:$D$1005,Utbytter!$A$6:$A$1005,$E3013,Utbytter!$B$6:$B$1005,"&gt;="&amp;$K3013,Utbytter!$B$6:$B$1005,"&lt;="&amp;DATE($G3013,12,31))))</f>
        <v/>
      </c>
      <c r="M3013" s="21" t="str">
        <f t="shared" si="375"/>
        <v/>
      </c>
      <c r="N3013" s="21" t="str">
        <f t="shared" si="370"/>
        <v/>
      </c>
      <c r="O3013" s="21" t="str">
        <f t="shared" si="371"/>
        <v/>
      </c>
      <c r="P3013" s="21" t="str">
        <f t="shared" si="372"/>
        <v/>
      </c>
      <c r="Q3013" s="21" t="str">
        <f t="shared" si="373"/>
        <v/>
      </c>
      <c r="R3013" s="21" t="str">
        <f t="shared" si="374"/>
        <v/>
      </c>
      <c r="S3013" s="7" t="str">
        <f>IF(ROW()-5&lt;=Kontroll!$B$8,1,"")</f>
        <v/>
      </c>
    </row>
    <row r="3014" spans="1:19" x14ac:dyDescent="0.2">
      <c r="A3014" s="7" t="str">
        <f t="shared" ref="A3014:A3077" si="376">IF($S3014="","",ROW()-5)</f>
        <v/>
      </c>
      <c r="B3014" s="7" t="str">
        <f>IF($S3014="","",INT(($A3014-1)/Kontroll!$B$6)+1)</f>
        <v/>
      </c>
      <c r="C3014" s="7" t="str">
        <f>IF($S3014="","",MOD($A3014-1,Kontroll!$B$6)+1)</f>
        <v/>
      </c>
      <c r="D3014" s="15" t="str">
        <f>IF($S3014="","",INDEX(Transjer!$A$6:$A$125,$B3014))</f>
        <v/>
      </c>
      <c r="E3014" s="15" t="str">
        <f>IF($S3014="","",INDEX(Transjer!$B$6:$B$125,$B3014))</f>
        <v/>
      </c>
      <c r="F3014" s="16" t="str">
        <f>IF($S3014="","",INDEX(Transjer!$C$6:$C$125,$B3014))</f>
        <v/>
      </c>
      <c r="G3014" s="17" t="str">
        <f>IF($S3014="","",INDEX(Skjermingsrenter!$A$6:$A$35,$C3014))</f>
        <v/>
      </c>
      <c r="H3014" s="18" t="str">
        <f>IF($S3014="","",INDEX(Transjer!$D$6:$D$125,$B3014))</f>
        <v/>
      </c>
      <c r="I3014" s="18" t="str">
        <f>IF($S3014="","",INDEX(Transjer!$E$6:$E$125,$B3014))</f>
        <v/>
      </c>
      <c r="J3014" s="19" t="str">
        <f>IF($S3014="","",INDEX(Skjermingsrenter!$B$6:$B$35,$C3014))</f>
        <v/>
      </c>
      <c r="K3014" s="20" t="str">
        <f t="shared" ref="K3014:K3077" si="377">IF($S3014="","",MAX(DATE($G3014,1,1),$F3014))</f>
        <v/>
      </c>
      <c r="L3014" s="21" t="str">
        <f>IF($S3014="","",IF($G3014&lt;YEAR($F3014),0,$H3014*SUMIFS(Utbytter!$D$6:$D$1005,Utbytter!$A$6:$A$1005,$E3014,Utbytter!$B$6:$B$1005,"&gt;="&amp;$K3014,Utbytter!$B$6:$B$1005,"&lt;="&amp;DATE($G3014,12,31))))</f>
        <v/>
      </c>
      <c r="M3014" s="21" t="str">
        <f t="shared" si="375"/>
        <v/>
      </c>
      <c r="N3014" s="21" t="str">
        <f t="shared" ref="N3014:N3077" si="378">IF($S3014="","",IF($F3014&lt;=DATE($G3014,12,31),($I3014+$M3014)*$J3014,0))</f>
        <v/>
      </c>
      <c r="O3014" s="21" t="str">
        <f t="shared" ref="O3014:O3077" si="379">IF($S3014="","",$M3014+$N3014)</f>
        <v/>
      </c>
      <c r="P3014" s="21" t="str">
        <f t="shared" ref="P3014:P3077" si="380">IF($S3014="","",MIN($L3014,$O3014))</f>
        <v/>
      </c>
      <c r="Q3014" s="21" t="str">
        <f t="shared" ref="Q3014:Q3077" si="381">IF($S3014="","",$O3014-$P3014)</f>
        <v/>
      </c>
      <c r="R3014" s="21" t="str">
        <f t="shared" ref="R3014:R3077" si="382">IF($S3014="","",$L3014-$P3014)</f>
        <v/>
      </c>
      <c r="S3014" s="7" t="str">
        <f>IF(ROW()-5&lt;=Kontroll!$B$8,1,"")</f>
        <v/>
      </c>
    </row>
    <row r="3015" spans="1:19" x14ac:dyDescent="0.2">
      <c r="A3015" s="7" t="str">
        <f t="shared" si="376"/>
        <v/>
      </c>
      <c r="B3015" s="7" t="str">
        <f>IF($S3015="","",INT(($A3015-1)/Kontroll!$B$6)+1)</f>
        <v/>
      </c>
      <c r="C3015" s="7" t="str">
        <f>IF($S3015="","",MOD($A3015-1,Kontroll!$B$6)+1)</f>
        <v/>
      </c>
      <c r="D3015" s="15" t="str">
        <f>IF($S3015="","",INDEX(Transjer!$A$6:$A$125,$B3015))</f>
        <v/>
      </c>
      <c r="E3015" s="15" t="str">
        <f>IF($S3015="","",INDEX(Transjer!$B$6:$B$125,$B3015))</f>
        <v/>
      </c>
      <c r="F3015" s="16" t="str">
        <f>IF($S3015="","",INDEX(Transjer!$C$6:$C$125,$B3015))</f>
        <v/>
      </c>
      <c r="G3015" s="17" t="str">
        <f>IF($S3015="","",INDEX(Skjermingsrenter!$A$6:$A$35,$C3015))</f>
        <v/>
      </c>
      <c r="H3015" s="18" t="str">
        <f>IF($S3015="","",INDEX(Transjer!$D$6:$D$125,$B3015))</f>
        <v/>
      </c>
      <c r="I3015" s="18" t="str">
        <f>IF($S3015="","",INDEX(Transjer!$E$6:$E$125,$B3015))</f>
        <v/>
      </c>
      <c r="J3015" s="19" t="str">
        <f>IF($S3015="","",INDEX(Skjermingsrenter!$B$6:$B$35,$C3015))</f>
        <v/>
      </c>
      <c r="K3015" s="20" t="str">
        <f t="shared" si="377"/>
        <v/>
      </c>
      <c r="L3015" s="21" t="str">
        <f>IF($S3015="","",IF($G3015&lt;YEAR($F3015),0,$H3015*SUMIFS(Utbytter!$D$6:$D$1005,Utbytter!$A$6:$A$1005,$E3015,Utbytter!$B$6:$B$1005,"&gt;="&amp;$K3015,Utbytter!$B$6:$B$1005,"&lt;="&amp;DATE($G3015,12,31))))</f>
        <v/>
      </c>
      <c r="M3015" s="21" t="str">
        <f t="shared" ref="M3015:M3078" si="383">IF($S3015="","",IF($C3015=1,0,IF($D3015=$D3014,$Q3014,0)))</f>
        <v/>
      </c>
      <c r="N3015" s="21" t="str">
        <f t="shared" si="378"/>
        <v/>
      </c>
      <c r="O3015" s="21" t="str">
        <f t="shared" si="379"/>
        <v/>
      </c>
      <c r="P3015" s="21" t="str">
        <f t="shared" si="380"/>
        <v/>
      </c>
      <c r="Q3015" s="21" t="str">
        <f t="shared" si="381"/>
        <v/>
      </c>
      <c r="R3015" s="21" t="str">
        <f t="shared" si="382"/>
        <v/>
      </c>
      <c r="S3015" s="7" t="str">
        <f>IF(ROW()-5&lt;=Kontroll!$B$8,1,"")</f>
        <v/>
      </c>
    </row>
    <row r="3016" spans="1:19" x14ac:dyDescent="0.2">
      <c r="A3016" s="7" t="str">
        <f t="shared" si="376"/>
        <v/>
      </c>
      <c r="B3016" s="7" t="str">
        <f>IF($S3016="","",INT(($A3016-1)/Kontroll!$B$6)+1)</f>
        <v/>
      </c>
      <c r="C3016" s="7" t="str">
        <f>IF($S3016="","",MOD($A3016-1,Kontroll!$B$6)+1)</f>
        <v/>
      </c>
      <c r="D3016" s="15" t="str">
        <f>IF($S3016="","",INDEX(Transjer!$A$6:$A$125,$B3016))</f>
        <v/>
      </c>
      <c r="E3016" s="15" t="str">
        <f>IF($S3016="","",INDEX(Transjer!$B$6:$B$125,$B3016))</f>
        <v/>
      </c>
      <c r="F3016" s="16" t="str">
        <f>IF($S3016="","",INDEX(Transjer!$C$6:$C$125,$B3016))</f>
        <v/>
      </c>
      <c r="G3016" s="17" t="str">
        <f>IF($S3016="","",INDEX(Skjermingsrenter!$A$6:$A$35,$C3016))</f>
        <v/>
      </c>
      <c r="H3016" s="18" t="str">
        <f>IF($S3016="","",INDEX(Transjer!$D$6:$D$125,$B3016))</f>
        <v/>
      </c>
      <c r="I3016" s="18" t="str">
        <f>IF($S3016="","",INDEX(Transjer!$E$6:$E$125,$B3016))</f>
        <v/>
      </c>
      <c r="J3016" s="19" t="str">
        <f>IF($S3016="","",INDEX(Skjermingsrenter!$B$6:$B$35,$C3016))</f>
        <v/>
      </c>
      <c r="K3016" s="20" t="str">
        <f t="shared" si="377"/>
        <v/>
      </c>
      <c r="L3016" s="21" t="str">
        <f>IF($S3016="","",IF($G3016&lt;YEAR($F3016),0,$H3016*SUMIFS(Utbytter!$D$6:$D$1005,Utbytter!$A$6:$A$1005,$E3016,Utbytter!$B$6:$B$1005,"&gt;="&amp;$K3016,Utbytter!$B$6:$B$1005,"&lt;="&amp;DATE($G3016,12,31))))</f>
        <v/>
      </c>
      <c r="M3016" s="21" t="str">
        <f t="shared" si="383"/>
        <v/>
      </c>
      <c r="N3016" s="21" t="str">
        <f t="shared" si="378"/>
        <v/>
      </c>
      <c r="O3016" s="21" t="str">
        <f t="shared" si="379"/>
        <v/>
      </c>
      <c r="P3016" s="21" t="str">
        <f t="shared" si="380"/>
        <v/>
      </c>
      <c r="Q3016" s="21" t="str">
        <f t="shared" si="381"/>
        <v/>
      </c>
      <c r="R3016" s="21" t="str">
        <f t="shared" si="382"/>
        <v/>
      </c>
      <c r="S3016" s="7" t="str">
        <f>IF(ROW()-5&lt;=Kontroll!$B$8,1,"")</f>
        <v/>
      </c>
    </row>
    <row r="3017" spans="1:19" x14ac:dyDescent="0.2">
      <c r="A3017" s="7" t="str">
        <f t="shared" si="376"/>
        <v/>
      </c>
      <c r="B3017" s="7" t="str">
        <f>IF($S3017="","",INT(($A3017-1)/Kontroll!$B$6)+1)</f>
        <v/>
      </c>
      <c r="C3017" s="7" t="str">
        <f>IF($S3017="","",MOD($A3017-1,Kontroll!$B$6)+1)</f>
        <v/>
      </c>
      <c r="D3017" s="15" t="str">
        <f>IF($S3017="","",INDEX(Transjer!$A$6:$A$125,$B3017))</f>
        <v/>
      </c>
      <c r="E3017" s="15" t="str">
        <f>IF($S3017="","",INDEX(Transjer!$B$6:$B$125,$B3017))</f>
        <v/>
      </c>
      <c r="F3017" s="16" t="str">
        <f>IF($S3017="","",INDEX(Transjer!$C$6:$C$125,$B3017))</f>
        <v/>
      </c>
      <c r="G3017" s="17" t="str">
        <f>IF($S3017="","",INDEX(Skjermingsrenter!$A$6:$A$35,$C3017))</f>
        <v/>
      </c>
      <c r="H3017" s="18" t="str">
        <f>IF($S3017="","",INDEX(Transjer!$D$6:$D$125,$B3017))</f>
        <v/>
      </c>
      <c r="I3017" s="18" t="str">
        <f>IF($S3017="","",INDEX(Transjer!$E$6:$E$125,$B3017))</f>
        <v/>
      </c>
      <c r="J3017" s="19" t="str">
        <f>IF($S3017="","",INDEX(Skjermingsrenter!$B$6:$B$35,$C3017))</f>
        <v/>
      </c>
      <c r="K3017" s="20" t="str">
        <f t="shared" si="377"/>
        <v/>
      </c>
      <c r="L3017" s="21" t="str">
        <f>IF($S3017="","",IF($G3017&lt;YEAR($F3017),0,$H3017*SUMIFS(Utbytter!$D$6:$D$1005,Utbytter!$A$6:$A$1005,$E3017,Utbytter!$B$6:$B$1005,"&gt;="&amp;$K3017,Utbytter!$B$6:$B$1005,"&lt;="&amp;DATE($G3017,12,31))))</f>
        <v/>
      </c>
      <c r="M3017" s="21" t="str">
        <f t="shared" si="383"/>
        <v/>
      </c>
      <c r="N3017" s="21" t="str">
        <f t="shared" si="378"/>
        <v/>
      </c>
      <c r="O3017" s="21" t="str">
        <f t="shared" si="379"/>
        <v/>
      </c>
      <c r="P3017" s="21" t="str">
        <f t="shared" si="380"/>
        <v/>
      </c>
      <c r="Q3017" s="21" t="str">
        <f t="shared" si="381"/>
        <v/>
      </c>
      <c r="R3017" s="21" t="str">
        <f t="shared" si="382"/>
        <v/>
      </c>
      <c r="S3017" s="7" t="str">
        <f>IF(ROW()-5&lt;=Kontroll!$B$8,1,"")</f>
        <v/>
      </c>
    </row>
    <row r="3018" spans="1:19" x14ac:dyDescent="0.2">
      <c r="A3018" s="7" t="str">
        <f t="shared" si="376"/>
        <v/>
      </c>
      <c r="B3018" s="7" t="str">
        <f>IF($S3018="","",INT(($A3018-1)/Kontroll!$B$6)+1)</f>
        <v/>
      </c>
      <c r="C3018" s="7" t="str">
        <f>IF($S3018="","",MOD($A3018-1,Kontroll!$B$6)+1)</f>
        <v/>
      </c>
      <c r="D3018" s="15" t="str">
        <f>IF($S3018="","",INDEX(Transjer!$A$6:$A$125,$B3018))</f>
        <v/>
      </c>
      <c r="E3018" s="15" t="str">
        <f>IF($S3018="","",INDEX(Transjer!$B$6:$B$125,$B3018))</f>
        <v/>
      </c>
      <c r="F3018" s="16" t="str">
        <f>IF($S3018="","",INDEX(Transjer!$C$6:$C$125,$B3018))</f>
        <v/>
      </c>
      <c r="G3018" s="17" t="str">
        <f>IF($S3018="","",INDEX(Skjermingsrenter!$A$6:$A$35,$C3018))</f>
        <v/>
      </c>
      <c r="H3018" s="18" t="str">
        <f>IF($S3018="","",INDEX(Transjer!$D$6:$D$125,$B3018))</f>
        <v/>
      </c>
      <c r="I3018" s="18" t="str">
        <f>IF($S3018="","",INDEX(Transjer!$E$6:$E$125,$B3018))</f>
        <v/>
      </c>
      <c r="J3018" s="19" t="str">
        <f>IF($S3018="","",INDEX(Skjermingsrenter!$B$6:$B$35,$C3018))</f>
        <v/>
      </c>
      <c r="K3018" s="20" t="str">
        <f t="shared" si="377"/>
        <v/>
      </c>
      <c r="L3018" s="21" t="str">
        <f>IF($S3018="","",IF($G3018&lt;YEAR($F3018),0,$H3018*SUMIFS(Utbytter!$D$6:$D$1005,Utbytter!$A$6:$A$1005,$E3018,Utbytter!$B$6:$B$1005,"&gt;="&amp;$K3018,Utbytter!$B$6:$B$1005,"&lt;="&amp;DATE($G3018,12,31))))</f>
        <v/>
      </c>
      <c r="M3018" s="21" t="str">
        <f t="shared" si="383"/>
        <v/>
      </c>
      <c r="N3018" s="21" t="str">
        <f t="shared" si="378"/>
        <v/>
      </c>
      <c r="O3018" s="21" t="str">
        <f t="shared" si="379"/>
        <v/>
      </c>
      <c r="P3018" s="21" t="str">
        <f t="shared" si="380"/>
        <v/>
      </c>
      <c r="Q3018" s="21" t="str">
        <f t="shared" si="381"/>
        <v/>
      </c>
      <c r="R3018" s="21" t="str">
        <f t="shared" si="382"/>
        <v/>
      </c>
      <c r="S3018" s="7" t="str">
        <f>IF(ROW()-5&lt;=Kontroll!$B$8,1,"")</f>
        <v/>
      </c>
    </row>
    <row r="3019" spans="1:19" x14ac:dyDescent="0.2">
      <c r="A3019" s="7" t="str">
        <f t="shared" si="376"/>
        <v/>
      </c>
      <c r="B3019" s="7" t="str">
        <f>IF($S3019="","",INT(($A3019-1)/Kontroll!$B$6)+1)</f>
        <v/>
      </c>
      <c r="C3019" s="7" t="str">
        <f>IF($S3019="","",MOD($A3019-1,Kontroll!$B$6)+1)</f>
        <v/>
      </c>
      <c r="D3019" s="15" t="str">
        <f>IF($S3019="","",INDEX(Transjer!$A$6:$A$125,$B3019))</f>
        <v/>
      </c>
      <c r="E3019" s="15" t="str">
        <f>IF($S3019="","",INDEX(Transjer!$B$6:$B$125,$B3019))</f>
        <v/>
      </c>
      <c r="F3019" s="16" t="str">
        <f>IF($S3019="","",INDEX(Transjer!$C$6:$C$125,$B3019))</f>
        <v/>
      </c>
      <c r="G3019" s="17" t="str">
        <f>IF($S3019="","",INDEX(Skjermingsrenter!$A$6:$A$35,$C3019))</f>
        <v/>
      </c>
      <c r="H3019" s="18" t="str">
        <f>IF($S3019="","",INDEX(Transjer!$D$6:$D$125,$B3019))</f>
        <v/>
      </c>
      <c r="I3019" s="18" t="str">
        <f>IF($S3019="","",INDEX(Transjer!$E$6:$E$125,$B3019))</f>
        <v/>
      </c>
      <c r="J3019" s="19" t="str">
        <f>IF($S3019="","",INDEX(Skjermingsrenter!$B$6:$B$35,$C3019))</f>
        <v/>
      </c>
      <c r="K3019" s="20" t="str">
        <f t="shared" si="377"/>
        <v/>
      </c>
      <c r="L3019" s="21" t="str">
        <f>IF($S3019="","",IF($G3019&lt;YEAR($F3019),0,$H3019*SUMIFS(Utbytter!$D$6:$D$1005,Utbytter!$A$6:$A$1005,$E3019,Utbytter!$B$6:$B$1005,"&gt;="&amp;$K3019,Utbytter!$B$6:$B$1005,"&lt;="&amp;DATE($G3019,12,31))))</f>
        <v/>
      </c>
      <c r="M3019" s="21" t="str">
        <f t="shared" si="383"/>
        <v/>
      </c>
      <c r="N3019" s="21" t="str">
        <f t="shared" si="378"/>
        <v/>
      </c>
      <c r="O3019" s="21" t="str">
        <f t="shared" si="379"/>
        <v/>
      </c>
      <c r="P3019" s="21" t="str">
        <f t="shared" si="380"/>
        <v/>
      </c>
      <c r="Q3019" s="21" t="str">
        <f t="shared" si="381"/>
        <v/>
      </c>
      <c r="R3019" s="21" t="str">
        <f t="shared" si="382"/>
        <v/>
      </c>
      <c r="S3019" s="7" t="str">
        <f>IF(ROW()-5&lt;=Kontroll!$B$8,1,"")</f>
        <v/>
      </c>
    </row>
    <row r="3020" spans="1:19" x14ac:dyDescent="0.2">
      <c r="A3020" s="7" t="str">
        <f t="shared" si="376"/>
        <v/>
      </c>
      <c r="B3020" s="7" t="str">
        <f>IF($S3020="","",INT(($A3020-1)/Kontroll!$B$6)+1)</f>
        <v/>
      </c>
      <c r="C3020" s="7" t="str">
        <f>IF($S3020="","",MOD($A3020-1,Kontroll!$B$6)+1)</f>
        <v/>
      </c>
      <c r="D3020" s="15" t="str">
        <f>IF($S3020="","",INDEX(Transjer!$A$6:$A$125,$B3020))</f>
        <v/>
      </c>
      <c r="E3020" s="15" t="str">
        <f>IF($S3020="","",INDEX(Transjer!$B$6:$B$125,$B3020))</f>
        <v/>
      </c>
      <c r="F3020" s="16" t="str">
        <f>IF($S3020="","",INDEX(Transjer!$C$6:$C$125,$B3020))</f>
        <v/>
      </c>
      <c r="G3020" s="17" t="str">
        <f>IF($S3020="","",INDEX(Skjermingsrenter!$A$6:$A$35,$C3020))</f>
        <v/>
      </c>
      <c r="H3020" s="18" t="str">
        <f>IF($S3020="","",INDEX(Transjer!$D$6:$D$125,$B3020))</f>
        <v/>
      </c>
      <c r="I3020" s="18" t="str">
        <f>IF($S3020="","",INDEX(Transjer!$E$6:$E$125,$B3020))</f>
        <v/>
      </c>
      <c r="J3020" s="19" t="str">
        <f>IF($S3020="","",INDEX(Skjermingsrenter!$B$6:$B$35,$C3020))</f>
        <v/>
      </c>
      <c r="K3020" s="20" t="str">
        <f t="shared" si="377"/>
        <v/>
      </c>
      <c r="L3020" s="21" t="str">
        <f>IF($S3020="","",IF($G3020&lt;YEAR($F3020),0,$H3020*SUMIFS(Utbytter!$D$6:$D$1005,Utbytter!$A$6:$A$1005,$E3020,Utbytter!$B$6:$B$1005,"&gt;="&amp;$K3020,Utbytter!$B$6:$B$1005,"&lt;="&amp;DATE($G3020,12,31))))</f>
        <v/>
      </c>
      <c r="M3020" s="21" t="str">
        <f t="shared" si="383"/>
        <v/>
      </c>
      <c r="N3020" s="21" t="str">
        <f t="shared" si="378"/>
        <v/>
      </c>
      <c r="O3020" s="21" t="str">
        <f t="shared" si="379"/>
        <v/>
      </c>
      <c r="P3020" s="21" t="str">
        <f t="shared" si="380"/>
        <v/>
      </c>
      <c r="Q3020" s="21" t="str">
        <f t="shared" si="381"/>
        <v/>
      </c>
      <c r="R3020" s="21" t="str">
        <f t="shared" si="382"/>
        <v/>
      </c>
      <c r="S3020" s="7" t="str">
        <f>IF(ROW()-5&lt;=Kontroll!$B$8,1,"")</f>
        <v/>
      </c>
    </row>
    <row r="3021" spans="1:19" x14ac:dyDescent="0.2">
      <c r="A3021" s="7" t="str">
        <f t="shared" si="376"/>
        <v/>
      </c>
      <c r="B3021" s="7" t="str">
        <f>IF($S3021="","",INT(($A3021-1)/Kontroll!$B$6)+1)</f>
        <v/>
      </c>
      <c r="C3021" s="7" t="str">
        <f>IF($S3021="","",MOD($A3021-1,Kontroll!$B$6)+1)</f>
        <v/>
      </c>
      <c r="D3021" s="15" t="str">
        <f>IF($S3021="","",INDEX(Transjer!$A$6:$A$125,$B3021))</f>
        <v/>
      </c>
      <c r="E3021" s="15" t="str">
        <f>IF($S3021="","",INDEX(Transjer!$B$6:$B$125,$B3021))</f>
        <v/>
      </c>
      <c r="F3021" s="16" t="str">
        <f>IF($S3021="","",INDEX(Transjer!$C$6:$C$125,$B3021))</f>
        <v/>
      </c>
      <c r="G3021" s="17" t="str">
        <f>IF($S3021="","",INDEX(Skjermingsrenter!$A$6:$A$35,$C3021))</f>
        <v/>
      </c>
      <c r="H3021" s="18" t="str">
        <f>IF($S3021="","",INDEX(Transjer!$D$6:$D$125,$B3021))</f>
        <v/>
      </c>
      <c r="I3021" s="18" t="str">
        <f>IF($S3021="","",INDEX(Transjer!$E$6:$E$125,$B3021))</f>
        <v/>
      </c>
      <c r="J3021" s="19" t="str">
        <f>IF($S3021="","",INDEX(Skjermingsrenter!$B$6:$B$35,$C3021))</f>
        <v/>
      </c>
      <c r="K3021" s="20" t="str">
        <f t="shared" si="377"/>
        <v/>
      </c>
      <c r="L3021" s="21" t="str">
        <f>IF($S3021="","",IF($G3021&lt;YEAR($F3021),0,$H3021*SUMIFS(Utbytter!$D$6:$D$1005,Utbytter!$A$6:$A$1005,$E3021,Utbytter!$B$6:$B$1005,"&gt;="&amp;$K3021,Utbytter!$B$6:$B$1005,"&lt;="&amp;DATE($G3021,12,31))))</f>
        <v/>
      </c>
      <c r="M3021" s="21" t="str">
        <f t="shared" si="383"/>
        <v/>
      </c>
      <c r="N3021" s="21" t="str">
        <f t="shared" si="378"/>
        <v/>
      </c>
      <c r="O3021" s="21" t="str">
        <f t="shared" si="379"/>
        <v/>
      </c>
      <c r="P3021" s="21" t="str">
        <f t="shared" si="380"/>
        <v/>
      </c>
      <c r="Q3021" s="21" t="str">
        <f t="shared" si="381"/>
        <v/>
      </c>
      <c r="R3021" s="21" t="str">
        <f t="shared" si="382"/>
        <v/>
      </c>
      <c r="S3021" s="7" t="str">
        <f>IF(ROW()-5&lt;=Kontroll!$B$8,1,"")</f>
        <v/>
      </c>
    </row>
    <row r="3022" spans="1:19" x14ac:dyDescent="0.2">
      <c r="A3022" s="7" t="str">
        <f t="shared" si="376"/>
        <v/>
      </c>
      <c r="B3022" s="7" t="str">
        <f>IF($S3022="","",INT(($A3022-1)/Kontroll!$B$6)+1)</f>
        <v/>
      </c>
      <c r="C3022" s="7" t="str">
        <f>IF($S3022="","",MOD($A3022-1,Kontroll!$B$6)+1)</f>
        <v/>
      </c>
      <c r="D3022" s="15" t="str">
        <f>IF($S3022="","",INDEX(Transjer!$A$6:$A$125,$B3022))</f>
        <v/>
      </c>
      <c r="E3022" s="15" t="str">
        <f>IF($S3022="","",INDEX(Transjer!$B$6:$B$125,$B3022))</f>
        <v/>
      </c>
      <c r="F3022" s="16" t="str">
        <f>IF($S3022="","",INDEX(Transjer!$C$6:$C$125,$B3022))</f>
        <v/>
      </c>
      <c r="G3022" s="17" t="str">
        <f>IF($S3022="","",INDEX(Skjermingsrenter!$A$6:$A$35,$C3022))</f>
        <v/>
      </c>
      <c r="H3022" s="18" t="str">
        <f>IF($S3022="","",INDEX(Transjer!$D$6:$D$125,$B3022))</f>
        <v/>
      </c>
      <c r="I3022" s="18" t="str">
        <f>IF($S3022="","",INDEX(Transjer!$E$6:$E$125,$B3022))</f>
        <v/>
      </c>
      <c r="J3022" s="19" t="str">
        <f>IF($S3022="","",INDEX(Skjermingsrenter!$B$6:$B$35,$C3022))</f>
        <v/>
      </c>
      <c r="K3022" s="20" t="str">
        <f t="shared" si="377"/>
        <v/>
      </c>
      <c r="L3022" s="21" t="str">
        <f>IF($S3022="","",IF($G3022&lt;YEAR($F3022),0,$H3022*SUMIFS(Utbytter!$D$6:$D$1005,Utbytter!$A$6:$A$1005,$E3022,Utbytter!$B$6:$B$1005,"&gt;="&amp;$K3022,Utbytter!$B$6:$B$1005,"&lt;="&amp;DATE($G3022,12,31))))</f>
        <v/>
      </c>
      <c r="M3022" s="21" t="str">
        <f t="shared" si="383"/>
        <v/>
      </c>
      <c r="N3022" s="21" t="str">
        <f t="shared" si="378"/>
        <v/>
      </c>
      <c r="O3022" s="21" t="str">
        <f t="shared" si="379"/>
        <v/>
      </c>
      <c r="P3022" s="21" t="str">
        <f t="shared" si="380"/>
        <v/>
      </c>
      <c r="Q3022" s="21" t="str">
        <f t="shared" si="381"/>
        <v/>
      </c>
      <c r="R3022" s="21" t="str">
        <f t="shared" si="382"/>
        <v/>
      </c>
      <c r="S3022" s="7" t="str">
        <f>IF(ROW()-5&lt;=Kontroll!$B$8,1,"")</f>
        <v/>
      </c>
    </row>
    <row r="3023" spans="1:19" x14ac:dyDescent="0.2">
      <c r="A3023" s="7" t="str">
        <f t="shared" si="376"/>
        <v/>
      </c>
      <c r="B3023" s="7" t="str">
        <f>IF($S3023="","",INT(($A3023-1)/Kontroll!$B$6)+1)</f>
        <v/>
      </c>
      <c r="C3023" s="7" t="str">
        <f>IF($S3023="","",MOD($A3023-1,Kontroll!$B$6)+1)</f>
        <v/>
      </c>
      <c r="D3023" s="15" t="str">
        <f>IF($S3023="","",INDEX(Transjer!$A$6:$A$125,$B3023))</f>
        <v/>
      </c>
      <c r="E3023" s="15" t="str">
        <f>IF($S3023="","",INDEX(Transjer!$B$6:$B$125,$B3023))</f>
        <v/>
      </c>
      <c r="F3023" s="16" t="str">
        <f>IF($S3023="","",INDEX(Transjer!$C$6:$C$125,$B3023))</f>
        <v/>
      </c>
      <c r="G3023" s="17" t="str">
        <f>IF($S3023="","",INDEX(Skjermingsrenter!$A$6:$A$35,$C3023))</f>
        <v/>
      </c>
      <c r="H3023" s="18" t="str">
        <f>IF($S3023="","",INDEX(Transjer!$D$6:$D$125,$B3023))</f>
        <v/>
      </c>
      <c r="I3023" s="18" t="str">
        <f>IF($S3023="","",INDEX(Transjer!$E$6:$E$125,$B3023))</f>
        <v/>
      </c>
      <c r="J3023" s="19" t="str">
        <f>IF($S3023="","",INDEX(Skjermingsrenter!$B$6:$B$35,$C3023))</f>
        <v/>
      </c>
      <c r="K3023" s="20" t="str">
        <f t="shared" si="377"/>
        <v/>
      </c>
      <c r="L3023" s="21" t="str">
        <f>IF($S3023="","",IF($G3023&lt;YEAR($F3023),0,$H3023*SUMIFS(Utbytter!$D$6:$D$1005,Utbytter!$A$6:$A$1005,$E3023,Utbytter!$B$6:$B$1005,"&gt;="&amp;$K3023,Utbytter!$B$6:$B$1005,"&lt;="&amp;DATE($G3023,12,31))))</f>
        <v/>
      </c>
      <c r="M3023" s="21" t="str">
        <f t="shared" si="383"/>
        <v/>
      </c>
      <c r="N3023" s="21" t="str">
        <f t="shared" si="378"/>
        <v/>
      </c>
      <c r="O3023" s="21" t="str">
        <f t="shared" si="379"/>
        <v/>
      </c>
      <c r="P3023" s="21" t="str">
        <f t="shared" si="380"/>
        <v/>
      </c>
      <c r="Q3023" s="21" t="str">
        <f t="shared" si="381"/>
        <v/>
      </c>
      <c r="R3023" s="21" t="str">
        <f t="shared" si="382"/>
        <v/>
      </c>
      <c r="S3023" s="7" t="str">
        <f>IF(ROW()-5&lt;=Kontroll!$B$8,1,"")</f>
        <v/>
      </c>
    </row>
    <row r="3024" spans="1:19" x14ac:dyDescent="0.2">
      <c r="A3024" s="7" t="str">
        <f t="shared" si="376"/>
        <v/>
      </c>
      <c r="B3024" s="7" t="str">
        <f>IF($S3024="","",INT(($A3024-1)/Kontroll!$B$6)+1)</f>
        <v/>
      </c>
      <c r="C3024" s="7" t="str">
        <f>IF($S3024="","",MOD($A3024-1,Kontroll!$B$6)+1)</f>
        <v/>
      </c>
      <c r="D3024" s="15" t="str">
        <f>IF($S3024="","",INDEX(Transjer!$A$6:$A$125,$B3024))</f>
        <v/>
      </c>
      <c r="E3024" s="15" t="str">
        <f>IF($S3024="","",INDEX(Transjer!$B$6:$B$125,$B3024))</f>
        <v/>
      </c>
      <c r="F3024" s="16" t="str">
        <f>IF($S3024="","",INDEX(Transjer!$C$6:$C$125,$B3024))</f>
        <v/>
      </c>
      <c r="G3024" s="17" t="str">
        <f>IF($S3024="","",INDEX(Skjermingsrenter!$A$6:$A$35,$C3024))</f>
        <v/>
      </c>
      <c r="H3024" s="18" t="str">
        <f>IF($S3024="","",INDEX(Transjer!$D$6:$D$125,$B3024))</f>
        <v/>
      </c>
      <c r="I3024" s="18" t="str">
        <f>IF($S3024="","",INDEX(Transjer!$E$6:$E$125,$B3024))</f>
        <v/>
      </c>
      <c r="J3024" s="19" t="str">
        <f>IF($S3024="","",INDEX(Skjermingsrenter!$B$6:$B$35,$C3024))</f>
        <v/>
      </c>
      <c r="K3024" s="20" t="str">
        <f t="shared" si="377"/>
        <v/>
      </c>
      <c r="L3024" s="21" t="str">
        <f>IF($S3024="","",IF($G3024&lt;YEAR($F3024),0,$H3024*SUMIFS(Utbytter!$D$6:$D$1005,Utbytter!$A$6:$A$1005,$E3024,Utbytter!$B$6:$B$1005,"&gt;="&amp;$K3024,Utbytter!$B$6:$B$1005,"&lt;="&amp;DATE($G3024,12,31))))</f>
        <v/>
      </c>
      <c r="M3024" s="21" t="str">
        <f t="shared" si="383"/>
        <v/>
      </c>
      <c r="N3024" s="21" t="str">
        <f t="shared" si="378"/>
        <v/>
      </c>
      <c r="O3024" s="21" t="str">
        <f t="shared" si="379"/>
        <v/>
      </c>
      <c r="P3024" s="21" t="str">
        <f t="shared" si="380"/>
        <v/>
      </c>
      <c r="Q3024" s="21" t="str">
        <f t="shared" si="381"/>
        <v/>
      </c>
      <c r="R3024" s="21" t="str">
        <f t="shared" si="382"/>
        <v/>
      </c>
      <c r="S3024" s="7" t="str">
        <f>IF(ROW()-5&lt;=Kontroll!$B$8,1,"")</f>
        <v/>
      </c>
    </row>
    <row r="3025" spans="1:19" x14ac:dyDescent="0.2">
      <c r="A3025" s="7" t="str">
        <f t="shared" si="376"/>
        <v/>
      </c>
      <c r="B3025" s="7" t="str">
        <f>IF($S3025="","",INT(($A3025-1)/Kontroll!$B$6)+1)</f>
        <v/>
      </c>
      <c r="C3025" s="7" t="str">
        <f>IF($S3025="","",MOD($A3025-1,Kontroll!$B$6)+1)</f>
        <v/>
      </c>
      <c r="D3025" s="15" t="str">
        <f>IF($S3025="","",INDEX(Transjer!$A$6:$A$125,$B3025))</f>
        <v/>
      </c>
      <c r="E3025" s="15" t="str">
        <f>IF($S3025="","",INDEX(Transjer!$B$6:$B$125,$B3025))</f>
        <v/>
      </c>
      <c r="F3025" s="16" t="str">
        <f>IF($S3025="","",INDEX(Transjer!$C$6:$C$125,$B3025))</f>
        <v/>
      </c>
      <c r="G3025" s="17" t="str">
        <f>IF($S3025="","",INDEX(Skjermingsrenter!$A$6:$A$35,$C3025))</f>
        <v/>
      </c>
      <c r="H3025" s="18" t="str">
        <f>IF($S3025="","",INDEX(Transjer!$D$6:$D$125,$B3025))</f>
        <v/>
      </c>
      <c r="I3025" s="18" t="str">
        <f>IF($S3025="","",INDEX(Transjer!$E$6:$E$125,$B3025))</f>
        <v/>
      </c>
      <c r="J3025" s="19" t="str">
        <f>IF($S3025="","",INDEX(Skjermingsrenter!$B$6:$B$35,$C3025))</f>
        <v/>
      </c>
      <c r="K3025" s="20" t="str">
        <f t="shared" si="377"/>
        <v/>
      </c>
      <c r="L3025" s="21" t="str">
        <f>IF($S3025="","",IF($G3025&lt;YEAR($F3025),0,$H3025*SUMIFS(Utbytter!$D$6:$D$1005,Utbytter!$A$6:$A$1005,$E3025,Utbytter!$B$6:$B$1005,"&gt;="&amp;$K3025,Utbytter!$B$6:$B$1005,"&lt;="&amp;DATE($G3025,12,31))))</f>
        <v/>
      </c>
      <c r="M3025" s="21" t="str">
        <f t="shared" si="383"/>
        <v/>
      </c>
      <c r="N3025" s="21" t="str">
        <f t="shared" si="378"/>
        <v/>
      </c>
      <c r="O3025" s="21" t="str">
        <f t="shared" si="379"/>
        <v/>
      </c>
      <c r="P3025" s="21" t="str">
        <f t="shared" si="380"/>
        <v/>
      </c>
      <c r="Q3025" s="21" t="str">
        <f t="shared" si="381"/>
        <v/>
      </c>
      <c r="R3025" s="21" t="str">
        <f t="shared" si="382"/>
        <v/>
      </c>
      <c r="S3025" s="7" t="str">
        <f>IF(ROW()-5&lt;=Kontroll!$B$8,1,"")</f>
        <v/>
      </c>
    </row>
    <row r="3026" spans="1:19" x14ac:dyDescent="0.2">
      <c r="A3026" s="7" t="str">
        <f t="shared" si="376"/>
        <v/>
      </c>
      <c r="B3026" s="7" t="str">
        <f>IF($S3026="","",INT(($A3026-1)/Kontroll!$B$6)+1)</f>
        <v/>
      </c>
      <c r="C3026" s="7" t="str">
        <f>IF($S3026="","",MOD($A3026-1,Kontroll!$B$6)+1)</f>
        <v/>
      </c>
      <c r="D3026" s="15" t="str">
        <f>IF($S3026="","",INDEX(Transjer!$A$6:$A$125,$B3026))</f>
        <v/>
      </c>
      <c r="E3026" s="15" t="str">
        <f>IF($S3026="","",INDEX(Transjer!$B$6:$B$125,$B3026))</f>
        <v/>
      </c>
      <c r="F3026" s="16" t="str">
        <f>IF($S3026="","",INDEX(Transjer!$C$6:$C$125,$B3026))</f>
        <v/>
      </c>
      <c r="G3026" s="17" t="str">
        <f>IF($S3026="","",INDEX(Skjermingsrenter!$A$6:$A$35,$C3026))</f>
        <v/>
      </c>
      <c r="H3026" s="18" t="str">
        <f>IF($S3026="","",INDEX(Transjer!$D$6:$D$125,$B3026))</f>
        <v/>
      </c>
      <c r="I3026" s="18" t="str">
        <f>IF($S3026="","",INDEX(Transjer!$E$6:$E$125,$B3026))</f>
        <v/>
      </c>
      <c r="J3026" s="19" t="str">
        <f>IF($S3026="","",INDEX(Skjermingsrenter!$B$6:$B$35,$C3026))</f>
        <v/>
      </c>
      <c r="K3026" s="20" t="str">
        <f t="shared" si="377"/>
        <v/>
      </c>
      <c r="L3026" s="21" t="str">
        <f>IF($S3026="","",IF($G3026&lt;YEAR($F3026),0,$H3026*SUMIFS(Utbytter!$D$6:$D$1005,Utbytter!$A$6:$A$1005,$E3026,Utbytter!$B$6:$B$1005,"&gt;="&amp;$K3026,Utbytter!$B$6:$B$1005,"&lt;="&amp;DATE($G3026,12,31))))</f>
        <v/>
      </c>
      <c r="M3026" s="21" t="str">
        <f t="shared" si="383"/>
        <v/>
      </c>
      <c r="N3026" s="21" t="str">
        <f t="shared" si="378"/>
        <v/>
      </c>
      <c r="O3026" s="21" t="str">
        <f t="shared" si="379"/>
        <v/>
      </c>
      <c r="P3026" s="21" t="str">
        <f t="shared" si="380"/>
        <v/>
      </c>
      <c r="Q3026" s="21" t="str">
        <f t="shared" si="381"/>
        <v/>
      </c>
      <c r="R3026" s="21" t="str">
        <f t="shared" si="382"/>
        <v/>
      </c>
      <c r="S3026" s="7" t="str">
        <f>IF(ROW()-5&lt;=Kontroll!$B$8,1,"")</f>
        <v/>
      </c>
    </row>
    <row r="3027" spans="1:19" x14ac:dyDescent="0.2">
      <c r="A3027" s="7" t="str">
        <f t="shared" si="376"/>
        <v/>
      </c>
      <c r="B3027" s="7" t="str">
        <f>IF($S3027="","",INT(($A3027-1)/Kontroll!$B$6)+1)</f>
        <v/>
      </c>
      <c r="C3027" s="7" t="str">
        <f>IF($S3027="","",MOD($A3027-1,Kontroll!$B$6)+1)</f>
        <v/>
      </c>
      <c r="D3027" s="15" t="str">
        <f>IF($S3027="","",INDEX(Transjer!$A$6:$A$125,$B3027))</f>
        <v/>
      </c>
      <c r="E3027" s="15" t="str">
        <f>IF($S3027="","",INDEX(Transjer!$B$6:$B$125,$B3027))</f>
        <v/>
      </c>
      <c r="F3027" s="16" t="str">
        <f>IF($S3027="","",INDEX(Transjer!$C$6:$C$125,$B3027))</f>
        <v/>
      </c>
      <c r="G3027" s="17" t="str">
        <f>IF($S3027="","",INDEX(Skjermingsrenter!$A$6:$A$35,$C3027))</f>
        <v/>
      </c>
      <c r="H3027" s="18" t="str">
        <f>IF($S3027="","",INDEX(Transjer!$D$6:$D$125,$B3027))</f>
        <v/>
      </c>
      <c r="I3027" s="18" t="str">
        <f>IF($S3027="","",INDEX(Transjer!$E$6:$E$125,$B3027))</f>
        <v/>
      </c>
      <c r="J3027" s="19" t="str">
        <f>IF($S3027="","",INDEX(Skjermingsrenter!$B$6:$B$35,$C3027))</f>
        <v/>
      </c>
      <c r="K3027" s="20" t="str">
        <f t="shared" si="377"/>
        <v/>
      </c>
      <c r="L3027" s="21" t="str">
        <f>IF($S3027="","",IF($G3027&lt;YEAR($F3027),0,$H3027*SUMIFS(Utbytter!$D$6:$D$1005,Utbytter!$A$6:$A$1005,$E3027,Utbytter!$B$6:$B$1005,"&gt;="&amp;$K3027,Utbytter!$B$6:$B$1005,"&lt;="&amp;DATE($G3027,12,31))))</f>
        <v/>
      </c>
      <c r="M3027" s="21" t="str">
        <f t="shared" si="383"/>
        <v/>
      </c>
      <c r="N3027" s="21" t="str">
        <f t="shared" si="378"/>
        <v/>
      </c>
      <c r="O3027" s="21" t="str">
        <f t="shared" si="379"/>
        <v/>
      </c>
      <c r="P3027" s="21" t="str">
        <f t="shared" si="380"/>
        <v/>
      </c>
      <c r="Q3027" s="21" t="str">
        <f t="shared" si="381"/>
        <v/>
      </c>
      <c r="R3027" s="21" t="str">
        <f t="shared" si="382"/>
        <v/>
      </c>
      <c r="S3027" s="7" t="str">
        <f>IF(ROW()-5&lt;=Kontroll!$B$8,1,"")</f>
        <v/>
      </c>
    </row>
    <row r="3028" spans="1:19" x14ac:dyDescent="0.2">
      <c r="A3028" s="7" t="str">
        <f t="shared" si="376"/>
        <v/>
      </c>
      <c r="B3028" s="7" t="str">
        <f>IF($S3028="","",INT(($A3028-1)/Kontroll!$B$6)+1)</f>
        <v/>
      </c>
      <c r="C3028" s="7" t="str">
        <f>IF($S3028="","",MOD($A3028-1,Kontroll!$B$6)+1)</f>
        <v/>
      </c>
      <c r="D3028" s="15" t="str">
        <f>IF($S3028="","",INDEX(Transjer!$A$6:$A$125,$B3028))</f>
        <v/>
      </c>
      <c r="E3028" s="15" t="str">
        <f>IF($S3028="","",INDEX(Transjer!$B$6:$B$125,$B3028))</f>
        <v/>
      </c>
      <c r="F3028" s="16" t="str">
        <f>IF($S3028="","",INDEX(Transjer!$C$6:$C$125,$B3028))</f>
        <v/>
      </c>
      <c r="G3028" s="17" t="str">
        <f>IF($S3028="","",INDEX(Skjermingsrenter!$A$6:$A$35,$C3028))</f>
        <v/>
      </c>
      <c r="H3028" s="18" t="str">
        <f>IF($S3028="","",INDEX(Transjer!$D$6:$D$125,$B3028))</f>
        <v/>
      </c>
      <c r="I3028" s="18" t="str">
        <f>IF($S3028="","",INDEX(Transjer!$E$6:$E$125,$B3028))</f>
        <v/>
      </c>
      <c r="J3028" s="19" t="str">
        <f>IF($S3028="","",INDEX(Skjermingsrenter!$B$6:$B$35,$C3028))</f>
        <v/>
      </c>
      <c r="K3028" s="20" t="str">
        <f t="shared" si="377"/>
        <v/>
      </c>
      <c r="L3028" s="21" t="str">
        <f>IF($S3028="","",IF($G3028&lt;YEAR($F3028),0,$H3028*SUMIFS(Utbytter!$D$6:$D$1005,Utbytter!$A$6:$A$1005,$E3028,Utbytter!$B$6:$B$1005,"&gt;="&amp;$K3028,Utbytter!$B$6:$B$1005,"&lt;="&amp;DATE($G3028,12,31))))</f>
        <v/>
      </c>
      <c r="M3028" s="21" t="str">
        <f t="shared" si="383"/>
        <v/>
      </c>
      <c r="N3028" s="21" t="str">
        <f t="shared" si="378"/>
        <v/>
      </c>
      <c r="O3028" s="21" t="str">
        <f t="shared" si="379"/>
        <v/>
      </c>
      <c r="P3028" s="21" t="str">
        <f t="shared" si="380"/>
        <v/>
      </c>
      <c r="Q3028" s="21" t="str">
        <f t="shared" si="381"/>
        <v/>
      </c>
      <c r="R3028" s="21" t="str">
        <f t="shared" si="382"/>
        <v/>
      </c>
      <c r="S3028" s="7" t="str">
        <f>IF(ROW()-5&lt;=Kontroll!$B$8,1,"")</f>
        <v/>
      </c>
    </row>
    <row r="3029" spans="1:19" x14ac:dyDescent="0.2">
      <c r="A3029" s="7" t="str">
        <f t="shared" si="376"/>
        <v/>
      </c>
      <c r="B3029" s="7" t="str">
        <f>IF($S3029="","",INT(($A3029-1)/Kontroll!$B$6)+1)</f>
        <v/>
      </c>
      <c r="C3029" s="7" t="str">
        <f>IF($S3029="","",MOD($A3029-1,Kontroll!$B$6)+1)</f>
        <v/>
      </c>
      <c r="D3029" s="15" t="str">
        <f>IF($S3029="","",INDEX(Transjer!$A$6:$A$125,$B3029))</f>
        <v/>
      </c>
      <c r="E3029" s="15" t="str">
        <f>IF($S3029="","",INDEX(Transjer!$B$6:$B$125,$B3029))</f>
        <v/>
      </c>
      <c r="F3029" s="16" t="str">
        <f>IF($S3029="","",INDEX(Transjer!$C$6:$C$125,$B3029))</f>
        <v/>
      </c>
      <c r="G3029" s="17" t="str">
        <f>IF($S3029="","",INDEX(Skjermingsrenter!$A$6:$A$35,$C3029))</f>
        <v/>
      </c>
      <c r="H3029" s="18" t="str">
        <f>IF($S3029="","",INDEX(Transjer!$D$6:$D$125,$B3029))</f>
        <v/>
      </c>
      <c r="I3029" s="18" t="str">
        <f>IF($S3029="","",INDEX(Transjer!$E$6:$E$125,$B3029))</f>
        <v/>
      </c>
      <c r="J3029" s="19" t="str">
        <f>IF($S3029="","",INDEX(Skjermingsrenter!$B$6:$B$35,$C3029))</f>
        <v/>
      </c>
      <c r="K3029" s="20" t="str">
        <f t="shared" si="377"/>
        <v/>
      </c>
      <c r="L3029" s="21" t="str">
        <f>IF($S3029="","",IF($G3029&lt;YEAR($F3029),0,$H3029*SUMIFS(Utbytter!$D$6:$D$1005,Utbytter!$A$6:$A$1005,$E3029,Utbytter!$B$6:$B$1005,"&gt;="&amp;$K3029,Utbytter!$B$6:$B$1005,"&lt;="&amp;DATE($G3029,12,31))))</f>
        <v/>
      </c>
      <c r="M3029" s="21" t="str">
        <f t="shared" si="383"/>
        <v/>
      </c>
      <c r="N3029" s="21" t="str">
        <f t="shared" si="378"/>
        <v/>
      </c>
      <c r="O3029" s="21" t="str">
        <f t="shared" si="379"/>
        <v/>
      </c>
      <c r="P3029" s="21" t="str">
        <f t="shared" si="380"/>
        <v/>
      </c>
      <c r="Q3029" s="21" t="str">
        <f t="shared" si="381"/>
        <v/>
      </c>
      <c r="R3029" s="21" t="str">
        <f t="shared" si="382"/>
        <v/>
      </c>
      <c r="S3029" s="7" t="str">
        <f>IF(ROW()-5&lt;=Kontroll!$B$8,1,"")</f>
        <v/>
      </c>
    </row>
    <row r="3030" spans="1:19" x14ac:dyDescent="0.2">
      <c r="A3030" s="7" t="str">
        <f t="shared" si="376"/>
        <v/>
      </c>
      <c r="B3030" s="7" t="str">
        <f>IF($S3030="","",INT(($A3030-1)/Kontroll!$B$6)+1)</f>
        <v/>
      </c>
      <c r="C3030" s="7" t="str">
        <f>IF($S3030="","",MOD($A3030-1,Kontroll!$B$6)+1)</f>
        <v/>
      </c>
      <c r="D3030" s="15" t="str">
        <f>IF($S3030="","",INDEX(Transjer!$A$6:$A$125,$B3030))</f>
        <v/>
      </c>
      <c r="E3030" s="15" t="str">
        <f>IF($S3030="","",INDEX(Transjer!$B$6:$B$125,$B3030))</f>
        <v/>
      </c>
      <c r="F3030" s="16" t="str">
        <f>IF($S3030="","",INDEX(Transjer!$C$6:$C$125,$B3030))</f>
        <v/>
      </c>
      <c r="G3030" s="17" t="str">
        <f>IF($S3030="","",INDEX(Skjermingsrenter!$A$6:$A$35,$C3030))</f>
        <v/>
      </c>
      <c r="H3030" s="18" t="str">
        <f>IF($S3030="","",INDEX(Transjer!$D$6:$D$125,$B3030))</f>
        <v/>
      </c>
      <c r="I3030" s="18" t="str">
        <f>IF($S3030="","",INDEX(Transjer!$E$6:$E$125,$B3030))</f>
        <v/>
      </c>
      <c r="J3030" s="19" t="str">
        <f>IF($S3030="","",INDEX(Skjermingsrenter!$B$6:$B$35,$C3030))</f>
        <v/>
      </c>
      <c r="K3030" s="20" t="str">
        <f t="shared" si="377"/>
        <v/>
      </c>
      <c r="L3030" s="21" t="str">
        <f>IF($S3030="","",IF($G3030&lt;YEAR($F3030),0,$H3030*SUMIFS(Utbytter!$D$6:$D$1005,Utbytter!$A$6:$A$1005,$E3030,Utbytter!$B$6:$B$1005,"&gt;="&amp;$K3030,Utbytter!$B$6:$B$1005,"&lt;="&amp;DATE($G3030,12,31))))</f>
        <v/>
      </c>
      <c r="M3030" s="21" t="str">
        <f t="shared" si="383"/>
        <v/>
      </c>
      <c r="N3030" s="21" t="str">
        <f t="shared" si="378"/>
        <v/>
      </c>
      <c r="O3030" s="21" t="str">
        <f t="shared" si="379"/>
        <v/>
      </c>
      <c r="P3030" s="21" t="str">
        <f t="shared" si="380"/>
        <v/>
      </c>
      <c r="Q3030" s="21" t="str">
        <f t="shared" si="381"/>
        <v/>
      </c>
      <c r="R3030" s="21" t="str">
        <f t="shared" si="382"/>
        <v/>
      </c>
      <c r="S3030" s="7" t="str">
        <f>IF(ROW()-5&lt;=Kontroll!$B$8,1,"")</f>
        <v/>
      </c>
    </row>
    <row r="3031" spans="1:19" x14ac:dyDescent="0.2">
      <c r="A3031" s="7" t="str">
        <f t="shared" si="376"/>
        <v/>
      </c>
      <c r="B3031" s="7" t="str">
        <f>IF($S3031="","",INT(($A3031-1)/Kontroll!$B$6)+1)</f>
        <v/>
      </c>
      <c r="C3031" s="7" t="str">
        <f>IF($S3031="","",MOD($A3031-1,Kontroll!$B$6)+1)</f>
        <v/>
      </c>
      <c r="D3031" s="15" t="str">
        <f>IF($S3031="","",INDEX(Transjer!$A$6:$A$125,$B3031))</f>
        <v/>
      </c>
      <c r="E3031" s="15" t="str">
        <f>IF($S3031="","",INDEX(Transjer!$B$6:$B$125,$B3031))</f>
        <v/>
      </c>
      <c r="F3031" s="16" t="str">
        <f>IF($S3031="","",INDEX(Transjer!$C$6:$C$125,$B3031))</f>
        <v/>
      </c>
      <c r="G3031" s="17" t="str">
        <f>IF($S3031="","",INDEX(Skjermingsrenter!$A$6:$A$35,$C3031))</f>
        <v/>
      </c>
      <c r="H3031" s="18" t="str">
        <f>IF($S3031="","",INDEX(Transjer!$D$6:$D$125,$B3031))</f>
        <v/>
      </c>
      <c r="I3031" s="18" t="str">
        <f>IF($S3031="","",INDEX(Transjer!$E$6:$E$125,$B3031))</f>
        <v/>
      </c>
      <c r="J3031" s="19" t="str">
        <f>IF($S3031="","",INDEX(Skjermingsrenter!$B$6:$B$35,$C3031))</f>
        <v/>
      </c>
      <c r="K3031" s="20" t="str">
        <f t="shared" si="377"/>
        <v/>
      </c>
      <c r="L3031" s="21" t="str">
        <f>IF($S3031="","",IF($G3031&lt;YEAR($F3031),0,$H3031*SUMIFS(Utbytter!$D$6:$D$1005,Utbytter!$A$6:$A$1005,$E3031,Utbytter!$B$6:$B$1005,"&gt;="&amp;$K3031,Utbytter!$B$6:$B$1005,"&lt;="&amp;DATE($G3031,12,31))))</f>
        <v/>
      </c>
      <c r="M3031" s="21" t="str">
        <f t="shared" si="383"/>
        <v/>
      </c>
      <c r="N3031" s="21" t="str">
        <f t="shared" si="378"/>
        <v/>
      </c>
      <c r="O3031" s="21" t="str">
        <f t="shared" si="379"/>
        <v/>
      </c>
      <c r="P3031" s="21" t="str">
        <f t="shared" si="380"/>
        <v/>
      </c>
      <c r="Q3031" s="21" t="str">
        <f t="shared" si="381"/>
        <v/>
      </c>
      <c r="R3031" s="21" t="str">
        <f t="shared" si="382"/>
        <v/>
      </c>
      <c r="S3031" s="7" t="str">
        <f>IF(ROW()-5&lt;=Kontroll!$B$8,1,"")</f>
        <v/>
      </c>
    </row>
    <row r="3032" spans="1:19" x14ac:dyDescent="0.2">
      <c r="A3032" s="7" t="str">
        <f t="shared" si="376"/>
        <v/>
      </c>
      <c r="B3032" s="7" t="str">
        <f>IF($S3032="","",INT(($A3032-1)/Kontroll!$B$6)+1)</f>
        <v/>
      </c>
      <c r="C3032" s="7" t="str">
        <f>IF($S3032="","",MOD($A3032-1,Kontroll!$B$6)+1)</f>
        <v/>
      </c>
      <c r="D3032" s="15" t="str">
        <f>IF($S3032="","",INDEX(Transjer!$A$6:$A$125,$B3032))</f>
        <v/>
      </c>
      <c r="E3032" s="15" t="str">
        <f>IF($S3032="","",INDEX(Transjer!$B$6:$B$125,$B3032))</f>
        <v/>
      </c>
      <c r="F3032" s="16" t="str">
        <f>IF($S3032="","",INDEX(Transjer!$C$6:$C$125,$B3032))</f>
        <v/>
      </c>
      <c r="G3032" s="17" t="str">
        <f>IF($S3032="","",INDEX(Skjermingsrenter!$A$6:$A$35,$C3032))</f>
        <v/>
      </c>
      <c r="H3032" s="18" t="str">
        <f>IF($S3032="","",INDEX(Transjer!$D$6:$D$125,$B3032))</f>
        <v/>
      </c>
      <c r="I3032" s="18" t="str">
        <f>IF($S3032="","",INDEX(Transjer!$E$6:$E$125,$B3032))</f>
        <v/>
      </c>
      <c r="J3032" s="19" t="str">
        <f>IF($S3032="","",INDEX(Skjermingsrenter!$B$6:$B$35,$C3032))</f>
        <v/>
      </c>
      <c r="K3032" s="20" t="str">
        <f t="shared" si="377"/>
        <v/>
      </c>
      <c r="L3032" s="21" t="str">
        <f>IF($S3032="","",IF($G3032&lt;YEAR($F3032),0,$H3032*SUMIFS(Utbytter!$D$6:$D$1005,Utbytter!$A$6:$A$1005,$E3032,Utbytter!$B$6:$B$1005,"&gt;="&amp;$K3032,Utbytter!$B$6:$B$1005,"&lt;="&amp;DATE($G3032,12,31))))</f>
        <v/>
      </c>
      <c r="M3032" s="21" t="str">
        <f t="shared" si="383"/>
        <v/>
      </c>
      <c r="N3032" s="21" t="str">
        <f t="shared" si="378"/>
        <v/>
      </c>
      <c r="O3032" s="21" t="str">
        <f t="shared" si="379"/>
        <v/>
      </c>
      <c r="P3032" s="21" t="str">
        <f t="shared" si="380"/>
        <v/>
      </c>
      <c r="Q3032" s="21" t="str">
        <f t="shared" si="381"/>
        <v/>
      </c>
      <c r="R3032" s="21" t="str">
        <f t="shared" si="382"/>
        <v/>
      </c>
      <c r="S3032" s="7" t="str">
        <f>IF(ROW()-5&lt;=Kontroll!$B$8,1,"")</f>
        <v/>
      </c>
    </row>
    <row r="3033" spans="1:19" x14ac:dyDescent="0.2">
      <c r="A3033" s="7" t="str">
        <f t="shared" si="376"/>
        <v/>
      </c>
      <c r="B3033" s="7" t="str">
        <f>IF($S3033="","",INT(($A3033-1)/Kontroll!$B$6)+1)</f>
        <v/>
      </c>
      <c r="C3033" s="7" t="str">
        <f>IF($S3033="","",MOD($A3033-1,Kontroll!$B$6)+1)</f>
        <v/>
      </c>
      <c r="D3033" s="15" t="str">
        <f>IF($S3033="","",INDEX(Transjer!$A$6:$A$125,$B3033))</f>
        <v/>
      </c>
      <c r="E3033" s="15" t="str">
        <f>IF($S3033="","",INDEX(Transjer!$B$6:$B$125,$B3033))</f>
        <v/>
      </c>
      <c r="F3033" s="16" t="str">
        <f>IF($S3033="","",INDEX(Transjer!$C$6:$C$125,$B3033))</f>
        <v/>
      </c>
      <c r="G3033" s="17" t="str">
        <f>IF($S3033="","",INDEX(Skjermingsrenter!$A$6:$A$35,$C3033))</f>
        <v/>
      </c>
      <c r="H3033" s="18" t="str">
        <f>IF($S3033="","",INDEX(Transjer!$D$6:$D$125,$B3033))</f>
        <v/>
      </c>
      <c r="I3033" s="18" t="str">
        <f>IF($S3033="","",INDEX(Transjer!$E$6:$E$125,$B3033))</f>
        <v/>
      </c>
      <c r="J3033" s="19" t="str">
        <f>IF($S3033="","",INDEX(Skjermingsrenter!$B$6:$B$35,$C3033))</f>
        <v/>
      </c>
      <c r="K3033" s="20" t="str">
        <f t="shared" si="377"/>
        <v/>
      </c>
      <c r="L3033" s="21" t="str">
        <f>IF($S3033="","",IF($G3033&lt;YEAR($F3033),0,$H3033*SUMIFS(Utbytter!$D$6:$D$1005,Utbytter!$A$6:$A$1005,$E3033,Utbytter!$B$6:$B$1005,"&gt;="&amp;$K3033,Utbytter!$B$6:$B$1005,"&lt;="&amp;DATE($G3033,12,31))))</f>
        <v/>
      </c>
      <c r="M3033" s="21" t="str">
        <f t="shared" si="383"/>
        <v/>
      </c>
      <c r="N3033" s="21" t="str">
        <f t="shared" si="378"/>
        <v/>
      </c>
      <c r="O3033" s="21" t="str">
        <f t="shared" si="379"/>
        <v/>
      </c>
      <c r="P3033" s="21" t="str">
        <f t="shared" si="380"/>
        <v/>
      </c>
      <c r="Q3033" s="21" t="str">
        <f t="shared" si="381"/>
        <v/>
      </c>
      <c r="R3033" s="21" t="str">
        <f t="shared" si="382"/>
        <v/>
      </c>
      <c r="S3033" s="7" t="str">
        <f>IF(ROW()-5&lt;=Kontroll!$B$8,1,"")</f>
        <v/>
      </c>
    </row>
    <row r="3034" spans="1:19" x14ac:dyDescent="0.2">
      <c r="A3034" s="7" t="str">
        <f t="shared" si="376"/>
        <v/>
      </c>
      <c r="B3034" s="7" t="str">
        <f>IF($S3034="","",INT(($A3034-1)/Kontroll!$B$6)+1)</f>
        <v/>
      </c>
      <c r="C3034" s="7" t="str">
        <f>IF($S3034="","",MOD($A3034-1,Kontroll!$B$6)+1)</f>
        <v/>
      </c>
      <c r="D3034" s="15" t="str">
        <f>IF($S3034="","",INDEX(Transjer!$A$6:$A$125,$B3034))</f>
        <v/>
      </c>
      <c r="E3034" s="15" t="str">
        <f>IF($S3034="","",INDEX(Transjer!$B$6:$B$125,$B3034))</f>
        <v/>
      </c>
      <c r="F3034" s="16" t="str">
        <f>IF($S3034="","",INDEX(Transjer!$C$6:$C$125,$B3034))</f>
        <v/>
      </c>
      <c r="G3034" s="17" t="str">
        <f>IF($S3034="","",INDEX(Skjermingsrenter!$A$6:$A$35,$C3034))</f>
        <v/>
      </c>
      <c r="H3034" s="18" t="str">
        <f>IF($S3034="","",INDEX(Transjer!$D$6:$D$125,$B3034))</f>
        <v/>
      </c>
      <c r="I3034" s="18" t="str">
        <f>IF($S3034="","",INDEX(Transjer!$E$6:$E$125,$B3034))</f>
        <v/>
      </c>
      <c r="J3034" s="19" t="str">
        <f>IF($S3034="","",INDEX(Skjermingsrenter!$B$6:$B$35,$C3034))</f>
        <v/>
      </c>
      <c r="K3034" s="20" t="str">
        <f t="shared" si="377"/>
        <v/>
      </c>
      <c r="L3034" s="21" t="str">
        <f>IF($S3034="","",IF($G3034&lt;YEAR($F3034),0,$H3034*SUMIFS(Utbytter!$D$6:$D$1005,Utbytter!$A$6:$A$1005,$E3034,Utbytter!$B$6:$B$1005,"&gt;="&amp;$K3034,Utbytter!$B$6:$B$1005,"&lt;="&amp;DATE($G3034,12,31))))</f>
        <v/>
      </c>
      <c r="M3034" s="21" t="str">
        <f t="shared" si="383"/>
        <v/>
      </c>
      <c r="N3034" s="21" t="str">
        <f t="shared" si="378"/>
        <v/>
      </c>
      <c r="O3034" s="21" t="str">
        <f t="shared" si="379"/>
        <v/>
      </c>
      <c r="P3034" s="21" t="str">
        <f t="shared" si="380"/>
        <v/>
      </c>
      <c r="Q3034" s="21" t="str">
        <f t="shared" si="381"/>
        <v/>
      </c>
      <c r="R3034" s="21" t="str">
        <f t="shared" si="382"/>
        <v/>
      </c>
      <c r="S3034" s="7" t="str">
        <f>IF(ROW()-5&lt;=Kontroll!$B$8,1,"")</f>
        <v/>
      </c>
    </row>
    <row r="3035" spans="1:19" x14ac:dyDescent="0.2">
      <c r="A3035" s="7" t="str">
        <f t="shared" si="376"/>
        <v/>
      </c>
      <c r="B3035" s="7" t="str">
        <f>IF($S3035="","",INT(($A3035-1)/Kontroll!$B$6)+1)</f>
        <v/>
      </c>
      <c r="C3035" s="7" t="str">
        <f>IF($S3035="","",MOD($A3035-1,Kontroll!$B$6)+1)</f>
        <v/>
      </c>
      <c r="D3035" s="15" t="str">
        <f>IF($S3035="","",INDEX(Transjer!$A$6:$A$125,$B3035))</f>
        <v/>
      </c>
      <c r="E3035" s="15" t="str">
        <f>IF($S3035="","",INDEX(Transjer!$B$6:$B$125,$B3035))</f>
        <v/>
      </c>
      <c r="F3035" s="16" t="str">
        <f>IF($S3035="","",INDEX(Transjer!$C$6:$C$125,$B3035))</f>
        <v/>
      </c>
      <c r="G3035" s="17" t="str">
        <f>IF($S3035="","",INDEX(Skjermingsrenter!$A$6:$A$35,$C3035))</f>
        <v/>
      </c>
      <c r="H3035" s="18" t="str">
        <f>IF($S3035="","",INDEX(Transjer!$D$6:$D$125,$B3035))</f>
        <v/>
      </c>
      <c r="I3035" s="18" t="str">
        <f>IF($S3035="","",INDEX(Transjer!$E$6:$E$125,$B3035))</f>
        <v/>
      </c>
      <c r="J3035" s="19" t="str">
        <f>IF($S3035="","",INDEX(Skjermingsrenter!$B$6:$B$35,$C3035))</f>
        <v/>
      </c>
      <c r="K3035" s="20" t="str">
        <f t="shared" si="377"/>
        <v/>
      </c>
      <c r="L3035" s="21" t="str">
        <f>IF($S3035="","",IF($G3035&lt;YEAR($F3035),0,$H3035*SUMIFS(Utbytter!$D$6:$D$1005,Utbytter!$A$6:$A$1005,$E3035,Utbytter!$B$6:$B$1005,"&gt;="&amp;$K3035,Utbytter!$B$6:$B$1005,"&lt;="&amp;DATE($G3035,12,31))))</f>
        <v/>
      </c>
      <c r="M3035" s="21" t="str">
        <f t="shared" si="383"/>
        <v/>
      </c>
      <c r="N3035" s="21" t="str">
        <f t="shared" si="378"/>
        <v/>
      </c>
      <c r="O3035" s="21" t="str">
        <f t="shared" si="379"/>
        <v/>
      </c>
      <c r="P3035" s="21" t="str">
        <f t="shared" si="380"/>
        <v/>
      </c>
      <c r="Q3035" s="21" t="str">
        <f t="shared" si="381"/>
        <v/>
      </c>
      <c r="R3035" s="21" t="str">
        <f t="shared" si="382"/>
        <v/>
      </c>
      <c r="S3035" s="7" t="str">
        <f>IF(ROW()-5&lt;=Kontroll!$B$8,1,"")</f>
        <v/>
      </c>
    </row>
    <row r="3036" spans="1:19" x14ac:dyDescent="0.2">
      <c r="A3036" s="7" t="str">
        <f t="shared" si="376"/>
        <v/>
      </c>
      <c r="B3036" s="7" t="str">
        <f>IF($S3036="","",INT(($A3036-1)/Kontroll!$B$6)+1)</f>
        <v/>
      </c>
      <c r="C3036" s="7" t="str">
        <f>IF($S3036="","",MOD($A3036-1,Kontroll!$B$6)+1)</f>
        <v/>
      </c>
      <c r="D3036" s="15" t="str">
        <f>IF($S3036="","",INDEX(Transjer!$A$6:$A$125,$B3036))</f>
        <v/>
      </c>
      <c r="E3036" s="15" t="str">
        <f>IF($S3036="","",INDEX(Transjer!$B$6:$B$125,$B3036))</f>
        <v/>
      </c>
      <c r="F3036" s="16" t="str">
        <f>IF($S3036="","",INDEX(Transjer!$C$6:$C$125,$B3036))</f>
        <v/>
      </c>
      <c r="G3036" s="17" t="str">
        <f>IF($S3036="","",INDEX(Skjermingsrenter!$A$6:$A$35,$C3036))</f>
        <v/>
      </c>
      <c r="H3036" s="18" t="str">
        <f>IF($S3036="","",INDEX(Transjer!$D$6:$D$125,$B3036))</f>
        <v/>
      </c>
      <c r="I3036" s="18" t="str">
        <f>IF($S3036="","",INDEX(Transjer!$E$6:$E$125,$B3036))</f>
        <v/>
      </c>
      <c r="J3036" s="19" t="str">
        <f>IF($S3036="","",INDEX(Skjermingsrenter!$B$6:$B$35,$C3036))</f>
        <v/>
      </c>
      <c r="K3036" s="20" t="str">
        <f t="shared" si="377"/>
        <v/>
      </c>
      <c r="L3036" s="21" t="str">
        <f>IF($S3036="","",IF($G3036&lt;YEAR($F3036),0,$H3036*SUMIFS(Utbytter!$D$6:$D$1005,Utbytter!$A$6:$A$1005,$E3036,Utbytter!$B$6:$B$1005,"&gt;="&amp;$K3036,Utbytter!$B$6:$B$1005,"&lt;="&amp;DATE($G3036,12,31))))</f>
        <v/>
      </c>
      <c r="M3036" s="21" t="str">
        <f t="shared" si="383"/>
        <v/>
      </c>
      <c r="N3036" s="21" t="str">
        <f t="shared" si="378"/>
        <v/>
      </c>
      <c r="O3036" s="21" t="str">
        <f t="shared" si="379"/>
        <v/>
      </c>
      <c r="P3036" s="21" t="str">
        <f t="shared" si="380"/>
        <v/>
      </c>
      <c r="Q3036" s="21" t="str">
        <f t="shared" si="381"/>
        <v/>
      </c>
      <c r="R3036" s="21" t="str">
        <f t="shared" si="382"/>
        <v/>
      </c>
      <c r="S3036" s="7" t="str">
        <f>IF(ROW()-5&lt;=Kontroll!$B$8,1,"")</f>
        <v/>
      </c>
    </row>
    <row r="3037" spans="1:19" x14ac:dyDescent="0.2">
      <c r="A3037" s="7" t="str">
        <f t="shared" si="376"/>
        <v/>
      </c>
      <c r="B3037" s="7" t="str">
        <f>IF($S3037="","",INT(($A3037-1)/Kontroll!$B$6)+1)</f>
        <v/>
      </c>
      <c r="C3037" s="7" t="str">
        <f>IF($S3037="","",MOD($A3037-1,Kontroll!$B$6)+1)</f>
        <v/>
      </c>
      <c r="D3037" s="15" t="str">
        <f>IF($S3037="","",INDEX(Transjer!$A$6:$A$125,$B3037))</f>
        <v/>
      </c>
      <c r="E3037" s="15" t="str">
        <f>IF($S3037="","",INDEX(Transjer!$B$6:$B$125,$B3037))</f>
        <v/>
      </c>
      <c r="F3037" s="16" t="str">
        <f>IF($S3037="","",INDEX(Transjer!$C$6:$C$125,$B3037))</f>
        <v/>
      </c>
      <c r="G3037" s="17" t="str">
        <f>IF($S3037="","",INDEX(Skjermingsrenter!$A$6:$A$35,$C3037))</f>
        <v/>
      </c>
      <c r="H3037" s="18" t="str">
        <f>IF($S3037="","",INDEX(Transjer!$D$6:$D$125,$B3037))</f>
        <v/>
      </c>
      <c r="I3037" s="18" t="str">
        <f>IF($S3037="","",INDEX(Transjer!$E$6:$E$125,$B3037))</f>
        <v/>
      </c>
      <c r="J3037" s="19" t="str">
        <f>IF($S3037="","",INDEX(Skjermingsrenter!$B$6:$B$35,$C3037))</f>
        <v/>
      </c>
      <c r="K3037" s="20" t="str">
        <f t="shared" si="377"/>
        <v/>
      </c>
      <c r="L3037" s="21" t="str">
        <f>IF($S3037="","",IF($G3037&lt;YEAR($F3037),0,$H3037*SUMIFS(Utbytter!$D$6:$D$1005,Utbytter!$A$6:$A$1005,$E3037,Utbytter!$B$6:$B$1005,"&gt;="&amp;$K3037,Utbytter!$B$6:$B$1005,"&lt;="&amp;DATE($G3037,12,31))))</f>
        <v/>
      </c>
      <c r="M3037" s="21" t="str">
        <f t="shared" si="383"/>
        <v/>
      </c>
      <c r="N3037" s="21" t="str">
        <f t="shared" si="378"/>
        <v/>
      </c>
      <c r="O3037" s="21" t="str">
        <f t="shared" si="379"/>
        <v/>
      </c>
      <c r="P3037" s="21" t="str">
        <f t="shared" si="380"/>
        <v/>
      </c>
      <c r="Q3037" s="21" t="str">
        <f t="shared" si="381"/>
        <v/>
      </c>
      <c r="R3037" s="21" t="str">
        <f t="shared" si="382"/>
        <v/>
      </c>
      <c r="S3037" s="7" t="str">
        <f>IF(ROW()-5&lt;=Kontroll!$B$8,1,"")</f>
        <v/>
      </c>
    </row>
    <row r="3038" spans="1:19" x14ac:dyDescent="0.2">
      <c r="A3038" s="7" t="str">
        <f t="shared" si="376"/>
        <v/>
      </c>
      <c r="B3038" s="7" t="str">
        <f>IF($S3038="","",INT(($A3038-1)/Kontroll!$B$6)+1)</f>
        <v/>
      </c>
      <c r="C3038" s="7" t="str">
        <f>IF($S3038="","",MOD($A3038-1,Kontroll!$B$6)+1)</f>
        <v/>
      </c>
      <c r="D3038" s="15" t="str">
        <f>IF($S3038="","",INDEX(Transjer!$A$6:$A$125,$B3038))</f>
        <v/>
      </c>
      <c r="E3038" s="15" t="str">
        <f>IF($S3038="","",INDEX(Transjer!$B$6:$B$125,$B3038))</f>
        <v/>
      </c>
      <c r="F3038" s="16" t="str">
        <f>IF($S3038="","",INDEX(Transjer!$C$6:$C$125,$B3038))</f>
        <v/>
      </c>
      <c r="G3038" s="17" t="str">
        <f>IF($S3038="","",INDEX(Skjermingsrenter!$A$6:$A$35,$C3038))</f>
        <v/>
      </c>
      <c r="H3038" s="18" t="str">
        <f>IF($S3038="","",INDEX(Transjer!$D$6:$D$125,$B3038))</f>
        <v/>
      </c>
      <c r="I3038" s="18" t="str">
        <f>IF($S3038="","",INDEX(Transjer!$E$6:$E$125,$B3038))</f>
        <v/>
      </c>
      <c r="J3038" s="19" t="str">
        <f>IF($S3038="","",INDEX(Skjermingsrenter!$B$6:$B$35,$C3038))</f>
        <v/>
      </c>
      <c r="K3038" s="20" t="str">
        <f t="shared" si="377"/>
        <v/>
      </c>
      <c r="L3038" s="21" t="str">
        <f>IF($S3038="","",IF($G3038&lt;YEAR($F3038),0,$H3038*SUMIFS(Utbytter!$D$6:$D$1005,Utbytter!$A$6:$A$1005,$E3038,Utbytter!$B$6:$B$1005,"&gt;="&amp;$K3038,Utbytter!$B$6:$B$1005,"&lt;="&amp;DATE($G3038,12,31))))</f>
        <v/>
      </c>
      <c r="M3038" s="21" t="str">
        <f t="shared" si="383"/>
        <v/>
      </c>
      <c r="N3038" s="21" t="str">
        <f t="shared" si="378"/>
        <v/>
      </c>
      <c r="O3038" s="21" t="str">
        <f t="shared" si="379"/>
        <v/>
      </c>
      <c r="P3038" s="21" t="str">
        <f t="shared" si="380"/>
        <v/>
      </c>
      <c r="Q3038" s="21" t="str">
        <f t="shared" si="381"/>
        <v/>
      </c>
      <c r="R3038" s="21" t="str">
        <f t="shared" si="382"/>
        <v/>
      </c>
      <c r="S3038" s="7" t="str">
        <f>IF(ROW()-5&lt;=Kontroll!$B$8,1,"")</f>
        <v/>
      </c>
    </row>
    <row r="3039" spans="1:19" x14ac:dyDescent="0.2">
      <c r="A3039" s="7" t="str">
        <f t="shared" si="376"/>
        <v/>
      </c>
      <c r="B3039" s="7" t="str">
        <f>IF($S3039="","",INT(($A3039-1)/Kontroll!$B$6)+1)</f>
        <v/>
      </c>
      <c r="C3039" s="7" t="str">
        <f>IF($S3039="","",MOD($A3039-1,Kontroll!$B$6)+1)</f>
        <v/>
      </c>
      <c r="D3039" s="15" t="str">
        <f>IF($S3039="","",INDEX(Transjer!$A$6:$A$125,$B3039))</f>
        <v/>
      </c>
      <c r="E3039" s="15" t="str">
        <f>IF($S3039="","",INDEX(Transjer!$B$6:$B$125,$B3039))</f>
        <v/>
      </c>
      <c r="F3039" s="16" t="str">
        <f>IF($S3039="","",INDEX(Transjer!$C$6:$C$125,$B3039))</f>
        <v/>
      </c>
      <c r="G3039" s="17" t="str">
        <f>IF($S3039="","",INDEX(Skjermingsrenter!$A$6:$A$35,$C3039))</f>
        <v/>
      </c>
      <c r="H3039" s="18" t="str">
        <f>IF($S3039="","",INDEX(Transjer!$D$6:$D$125,$B3039))</f>
        <v/>
      </c>
      <c r="I3039" s="18" t="str">
        <f>IF($S3039="","",INDEX(Transjer!$E$6:$E$125,$B3039))</f>
        <v/>
      </c>
      <c r="J3039" s="19" t="str">
        <f>IF($S3039="","",INDEX(Skjermingsrenter!$B$6:$B$35,$C3039))</f>
        <v/>
      </c>
      <c r="K3039" s="20" t="str">
        <f t="shared" si="377"/>
        <v/>
      </c>
      <c r="L3039" s="21" t="str">
        <f>IF($S3039="","",IF($G3039&lt;YEAR($F3039),0,$H3039*SUMIFS(Utbytter!$D$6:$D$1005,Utbytter!$A$6:$A$1005,$E3039,Utbytter!$B$6:$B$1005,"&gt;="&amp;$K3039,Utbytter!$B$6:$B$1005,"&lt;="&amp;DATE($G3039,12,31))))</f>
        <v/>
      </c>
      <c r="M3039" s="21" t="str">
        <f t="shared" si="383"/>
        <v/>
      </c>
      <c r="N3039" s="21" t="str">
        <f t="shared" si="378"/>
        <v/>
      </c>
      <c r="O3039" s="21" t="str">
        <f t="shared" si="379"/>
        <v/>
      </c>
      <c r="P3039" s="21" t="str">
        <f t="shared" si="380"/>
        <v/>
      </c>
      <c r="Q3039" s="21" t="str">
        <f t="shared" si="381"/>
        <v/>
      </c>
      <c r="R3039" s="21" t="str">
        <f t="shared" si="382"/>
        <v/>
      </c>
      <c r="S3039" s="7" t="str">
        <f>IF(ROW()-5&lt;=Kontroll!$B$8,1,"")</f>
        <v/>
      </c>
    </row>
    <row r="3040" spans="1:19" x14ac:dyDescent="0.2">
      <c r="A3040" s="7" t="str">
        <f t="shared" si="376"/>
        <v/>
      </c>
      <c r="B3040" s="7" t="str">
        <f>IF($S3040="","",INT(($A3040-1)/Kontroll!$B$6)+1)</f>
        <v/>
      </c>
      <c r="C3040" s="7" t="str">
        <f>IF($S3040="","",MOD($A3040-1,Kontroll!$B$6)+1)</f>
        <v/>
      </c>
      <c r="D3040" s="15" t="str">
        <f>IF($S3040="","",INDEX(Transjer!$A$6:$A$125,$B3040))</f>
        <v/>
      </c>
      <c r="E3040" s="15" t="str">
        <f>IF($S3040="","",INDEX(Transjer!$B$6:$B$125,$B3040))</f>
        <v/>
      </c>
      <c r="F3040" s="16" t="str">
        <f>IF($S3040="","",INDEX(Transjer!$C$6:$C$125,$B3040))</f>
        <v/>
      </c>
      <c r="G3040" s="17" t="str">
        <f>IF($S3040="","",INDEX(Skjermingsrenter!$A$6:$A$35,$C3040))</f>
        <v/>
      </c>
      <c r="H3040" s="18" t="str">
        <f>IF($S3040="","",INDEX(Transjer!$D$6:$D$125,$B3040))</f>
        <v/>
      </c>
      <c r="I3040" s="18" t="str">
        <f>IF($S3040="","",INDEX(Transjer!$E$6:$E$125,$B3040))</f>
        <v/>
      </c>
      <c r="J3040" s="19" t="str">
        <f>IF($S3040="","",INDEX(Skjermingsrenter!$B$6:$B$35,$C3040))</f>
        <v/>
      </c>
      <c r="K3040" s="20" t="str">
        <f t="shared" si="377"/>
        <v/>
      </c>
      <c r="L3040" s="21" t="str">
        <f>IF($S3040="","",IF($G3040&lt;YEAR($F3040),0,$H3040*SUMIFS(Utbytter!$D$6:$D$1005,Utbytter!$A$6:$A$1005,$E3040,Utbytter!$B$6:$B$1005,"&gt;="&amp;$K3040,Utbytter!$B$6:$B$1005,"&lt;="&amp;DATE($G3040,12,31))))</f>
        <v/>
      </c>
      <c r="M3040" s="21" t="str">
        <f t="shared" si="383"/>
        <v/>
      </c>
      <c r="N3040" s="21" t="str">
        <f t="shared" si="378"/>
        <v/>
      </c>
      <c r="O3040" s="21" t="str">
        <f t="shared" si="379"/>
        <v/>
      </c>
      <c r="P3040" s="21" t="str">
        <f t="shared" si="380"/>
        <v/>
      </c>
      <c r="Q3040" s="21" t="str">
        <f t="shared" si="381"/>
        <v/>
      </c>
      <c r="R3040" s="21" t="str">
        <f t="shared" si="382"/>
        <v/>
      </c>
      <c r="S3040" s="7" t="str">
        <f>IF(ROW()-5&lt;=Kontroll!$B$8,1,"")</f>
        <v/>
      </c>
    </row>
    <row r="3041" spans="1:19" x14ac:dyDescent="0.2">
      <c r="A3041" s="7" t="str">
        <f t="shared" si="376"/>
        <v/>
      </c>
      <c r="B3041" s="7" t="str">
        <f>IF($S3041="","",INT(($A3041-1)/Kontroll!$B$6)+1)</f>
        <v/>
      </c>
      <c r="C3041" s="7" t="str">
        <f>IF($S3041="","",MOD($A3041-1,Kontroll!$B$6)+1)</f>
        <v/>
      </c>
      <c r="D3041" s="15" t="str">
        <f>IF($S3041="","",INDEX(Transjer!$A$6:$A$125,$B3041))</f>
        <v/>
      </c>
      <c r="E3041" s="15" t="str">
        <f>IF($S3041="","",INDEX(Transjer!$B$6:$B$125,$B3041))</f>
        <v/>
      </c>
      <c r="F3041" s="16" t="str">
        <f>IF($S3041="","",INDEX(Transjer!$C$6:$C$125,$B3041))</f>
        <v/>
      </c>
      <c r="G3041" s="17" t="str">
        <f>IF($S3041="","",INDEX(Skjermingsrenter!$A$6:$A$35,$C3041))</f>
        <v/>
      </c>
      <c r="H3041" s="18" t="str">
        <f>IF($S3041="","",INDEX(Transjer!$D$6:$D$125,$B3041))</f>
        <v/>
      </c>
      <c r="I3041" s="18" t="str">
        <f>IF($S3041="","",INDEX(Transjer!$E$6:$E$125,$B3041))</f>
        <v/>
      </c>
      <c r="J3041" s="19" t="str">
        <f>IF($S3041="","",INDEX(Skjermingsrenter!$B$6:$B$35,$C3041))</f>
        <v/>
      </c>
      <c r="K3041" s="20" t="str">
        <f t="shared" si="377"/>
        <v/>
      </c>
      <c r="L3041" s="21" t="str">
        <f>IF($S3041="","",IF($G3041&lt;YEAR($F3041),0,$H3041*SUMIFS(Utbytter!$D$6:$D$1005,Utbytter!$A$6:$A$1005,$E3041,Utbytter!$B$6:$B$1005,"&gt;="&amp;$K3041,Utbytter!$B$6:$B$1005,"&lt;="&amp;DATE($G3041,12,31))))</f>
        <v/>
      </c>
      <c r="M3041" s="21" t="str">
        <f t="shared" si="383"/>
        <v/>
      </c>
      <c r="N3041" s="21" t="str">
        <f t="shared" si="378"/>
        <v/>
      </c>
      <c r="O3041" s="21" t="str">
        <f t="shared" si="379"/>
        <v/>
      </c>
      <c r="P3041" s="21" t="str">
        <f t="shared" si="380"/>
        <v/>
      </c>
      <c r="Q3041" s="21" t="str">
        <f t="shared" si="381"/>
        <v/>
      </c>
      <c r="R3041" s="21" t="str">
        <f t="shared" si="382"/>
        <v/>
      </c>
      <c r="S3041" s="7" t="str">
        <f>IF(ROW()-5&lt;=Kontroll!$B$8,1,"")</f>
        <v/>
      </c>
    </row>
    <row r="3042" spans="1:19" x14ac:dyDescent="0.2">
      <c r="A3042" s="7" t="str">
        <f t="shared" si="376"/>
        <v/>
      </c>
      <c r="B3042" s="7" t="str">
        <f>IF($S3042="","",INT(($A3042-1)/Kontroll!$B$6)+1)</f>
        <v/>
      </c>
      <c r="C3042" s="7" t="str">
        <f>IF($S3042="","",MOD($A3042-1,Kontroll!$B$6)+1)</f>
        <v/>
      </c>
      <c r="D3042" s="15" t="str">
        <f>IF($S3042="","",INDEX(Transjer!$A$6:$A$125,$B3042))</f>
        <v/>
      </c>
      <c r="E3042" s="15" t="str">
        <f>IF($S3042="","",INDEX(Transjer!$B$6:$B$125,$B3042))</f>
        <v/>
      </c>
      <c r="F3042" s="16" t="str">
        <f>IF($S3042="","",INDEX(Transjer!$C$6:$C$125,$B3042))</f>
        <v/>
      </c>
      <c r="G3042" s="17" t="str">
        <f>IF($S3042="","",INDEX(Skjermingsrenter!$A$6:$A$35,$C3042))</f>
        <v/>
      </c>
      <c r="H3042" s="18" t="str">
        <f>IF($S3042="","",INDEX(Transjer!$D$6:$D$125,$B3042))</f>
        <v/>
      </c>
      <c r="I3042" s="18" t="str">
        <f>IF($S3042="","",INDEX(Transjer!$E$6:$E$125,$B3042))</f>
        <v/>
      </c>
      <c r="J3042" s="19" t="str">
        <f>IF($S3042="","",INDEX(Skjermingsrenter!$B$6:$B$35,$C3042))</f>
        <v/>
      </c>
      <c r="K3042" s="20" t="str">
        <f t="shared" si="377"/>
        <v/>
      </c>
      <c r="L3042" s="21" t="str">
        <f>IF($S3042="","",IF($G3042&lt;YEAR($F3042),0,$H3042*SUMIFS(Utbytter!$D$6:$D$1005,Utbytter!$A$6:$A$1005,$E3042,Utbytter!$B$6:$B$1005,"&gt;="&amp;$K3042,Utbytter!$B$6:$B$1005,"&lt;="&amp;DATE($G3042,12,31))))</f>
        <v/>
      </c>
      <c r="M3042" s="21" t="str">
        <f t="shared" si="383"/>
        <v/>
      </c>
      <c r="N3042" s="21" t="str">
        <f t="shared" si="378"/>
        <v/>
      </c>
      <c r="O3042" s="21" t="str">
        <f t="shared" si="379"/>
        <v/>
      </c>
      <c r="P3042" s="21" t="str">
        <f t="shared" si="380"/>
        <v/>
      </c>
      <c r="Q3042" s="21" t="str">
        <f t="shared" si="381"/>
        <v/>
      </c>
      <c r="R3042" s="21" t="str">
        <f t="shared" si="382"/>
        <v/>
      </c>
      <c r="S3042" s="7" t="str">
        <f>IF(ROW()-5&lt;=Kontroll!$B$8,1,"")</f>
        <v/>
      </c>
    </row>
    <row r="3043" spans="1:19" x14ac:dyDescent="0.2">
      <c r="A3043" s="7" t="str">
        <f t="shared" si="376"/>
        <v/>
      </c>
      <c r="B3043" s="7" t="str">
        <f>IF($S3043="","",INT(($A3043-1)/Kontroll!$B$6)+1)</f>
        <v/>
      </c>
      <c r="C3043" s="7" t="str">
        <f>IF($S3043="","",MOD($A3043-1,Kontroll!$B$6)+1)</f>
        <v/>
      </c>
      <c r="D3043" s="15" t="str">
        <f>IF($S3043="","",INDEX(Transjer!$A$6:$A$125,$B3043))</f>
        <v/>
      </c>
      <c r="E3043" s="15" t="str">
        <f>IF($S3043="","",INDEX(Transjer!$B$6:$B$125,$B3043))</f>
        <v/>
      </c>
      <c r="F3043" s="16" t="str">
        <f>IF($S3043="","",INDEX(Transjer!$C$6:$C$125,$B3043))</f>
        <v/>
      </c>
      <c r="G3043" s="17" t="str">
        <f>IF($S3043="","",INDEX(Skjermingsrenter!$A$6:$A$35,$C3043))</f>
        <v/>
      </c>
      <c r="H3043" s="18" t="str">
        <f>IF($S3043="","",INDEX(Transjer!$D$6:$D$125,$B3043))</f>
        <v/>
      </c>
      <c r="I3043" s="18" t="str">
        <f>IF($S3043="","",INDEX(Transjer!$E$6:$E$125,$B3043))</f>
        <v/>
      </c>
      <c r="J3043" s="19" t="str">
        <f>IF($S3043="","",INDEX(Skjermingsrenter!$B$6:$B$35,$C3043))</f>
        <v/>
      </c>
      <c r="K3043" s="20" t="str">
        <f t="shared" si="377"/>
        <v/>
      </c>
      <c r="L3043" s="21" t="str">
        <f>IF($S3043="","",IF($G3043&lt;YEAR($F3043),0,$H3043*SUMIFS(Utbytter!$D$6:$D$1005,Utbytter!$A$6:$A$1005,$E3043,Utbytter!$B$6:$B$1005,"&gt;="&amp;$K3043,Utbytter!$B$6:$B$1005,"&lt;="&amp;DATE($G3043,12,31))))</f>
        <v/>
      </c>
      <c r="M3043" s="21" t="str">
        <f t="shared" si="383"/>
        <v/>
      </c>
      <c r="N3043" s="21" t="str">
        <f t="shared" si="378"/>
        <v/>
      </c>
      <c r="O3043" s="21" t="str">
        <f t="shared" si="379"/>
        <v/>
      </c>
      <c r="P3043" s="21" t="str">
        <f t="shared" si="380"/>
        <v/>
      </c>
      <c r="Q3043" s="21" t="str">
        <f t="shared" si="381"/>
        <v/>
      </c>
      <c r="R3043" s="21" t="str">
        <f t="shared" si="382"/>
        <v/>
      </c>
      <c r="S3043" s="7" t="str">
        <f>IF(ROW()-5&lt;=Kontroll!$B$8,1,"")</f>
        <v/>
      </c>
    </row>
    <row r="3044" spans="1:19" x14ac:dyDescent="0.2">
      <c r="A3044" s="7" t="str">
        <f t="shared" si="376"/>
        <v/>
      </c>
      <c r="B3044" s="7" t="str">
        <f>IF($S3044="","",INT(($A3044-1)/Kontroll!$B$6)+1)</f>
        <v/>
      </c>
      <c r="C3044" s="7" t="str">
        <f>IF($S3044="","",MOD($A3044-1,Kontroll!$B$6)+1)</f>
        <v/>
      </c>
      <c r="D3044" s="15" t="str">
        <f>IF($S3044="","",INDEX(Transjer!$A$6:$A$125,$B3044))</f>
        <v/>
      </c>
      <c r="E3044" s="15" t="str">
        <f>IF($S3044="","",INDEX(Transjer!$B$6:$B$125,$B3044))</f>
        <v/>
      </c>
      <c r="F3044" s="16" t="str">
        <f>IF($S3044="","",INDEX(Transjer!$C$6:$C$125,$B3044))</f>
        <v/>
      </c>
      <c r="G3044" s="17" t="str">
        <f>IF($S3044="","",INDEX(Skjermingsrenter!$A$6:$A$35,$C3044))</f>
        <v/>
      </c>
      <c r="H3044" s="18" t="str">
        <f>IF($S3044="","",INDEX(Transjer!$D$6:$D$125,$B3044))</f>
        <v/>
      </c>
      <c r="I3044" s="18" t="str">
        <f>IF($S3044="","",INDEX(Transjer!$E$6:$E$125,$B3044))</f>
        <v/>
      </c>
      <c r="J3044" s="19" t="str">
        <f>IF($S3044="","",INDEX(Skjermingsrenter!$B$6:$B$35,$C3044))</f>
        <v/>
      </c>
      <c r="K3044" s="20" t="str">
        <f t="shared" si="377"/>
        <v/>
      </c>
      <c r="L3044" s="21" t="str">
        <f>IF($S3044="","",IF($G3044&lt;YEAR($F3044),0,$H3044*SUMIFS(Utbytter!$D$6:$D$1005,Utbytter!$A$6:$A$1005,$E3044,Utbytter!$B$6:$B$1005,"&gt;="&amp;$K3044,Utbytter!$B$6:$B$1005,"&lt;="&amp;DATE($G3044,12,31))))</f>
        <v/>
      </c>
      <c r="M3044" s="21" t="str">
        <f t="shared" si="383"/>
        <v/>
      </c>
      <c r="N3044" s="21" t="str">
        <f t="shared" si="378"/>
        <v/>
      </c>
      <c r="O3044" s="21" t="str">
        <f t="shared" si="379"/>
        <v/>
      </c>
      <c r="P3044" s="21" t="str">
        <f t="shared" si="380"/>
        <v/>
      </c>
      <c r="Q3044" s="21" t="str">
        <f t="shared" si="381"/>
        <v/>
      </c>
      <c r="R3044" s="21" t="str">
        <f t="shared" si="382"/>
        <v/>
      </c>
      <c r="S3044" s="7" t="str">
        <f>IF(ROW()-5&lt;=Kontroll!$B$8,1,"")</f>
        <v/>
      </c>
    </row>
    <row r="3045" spans="1:19" x14ac:dyDescent="0.2">
      <c r="A3045" s="7" t="str">
        <f t="shared" si="376"/>
        <v/>
      </c>
      <c r="B3045" s="7" t="str">
        <f>IF($S3045="","",INT(($A3045-1)/Kontroll!$B$6)+1)</f>
        <v/>
      </c>
      <c r="C3045" s="7" t="str">
        <f>IF($S3045="","",MOD($A3045-1,Kontroll!$B$6)+1)</f>
        <v/>
      </c>
      <c r="D3045" s="15" t="str">
        <f>IF($S3045="","",INDEX(Transjer!$A$6:$A$125,$B3045))</f>
        <v/>
      </c>
      <c r="E3045" s="15" t="str">
        <f>IF($S3045="","",INDEX(Transjer!$B$6:$B$125,$B3045))</f>
        <v/>
      </c>
      <c r="F3045" s="16" t="str">
        <f>IF($S3045="","",INDEX(Transjer!$C$6:$C$125,$B3045))</f>
        <v/>
      </c>
      <c r="G3045" s="17" t="str">
        <f>IF($S3045="","",INDEX(Skjermingsrenter!$A$6:$A$35,$C3045))</f>
        <v/>
      </c>
      <c r="H3045" s="18" t="str">
        <f>IF($S3045="","",INDEX(Transjer!$D$6:$D$125,$B3045))</f>
        <v/>
      </c>
      <c r="I3045" s="18" t="str">
        <f>IF($S3045="","",INDEX(Transjer!$E$6:$E$125,$B3045))</f>
        <v/>
      </c>
      <c r="J3045" s="19" t="str">
        <f>IF($S3045="","",INDEX(Skjermingsrenter!$B$6:$B$35,$C3045))</f>
        <v/>
      </c>
      <c r="K3045" s="20" t="str">
        <f t="shared" si="377"/>
        <v/>
      </c>
      <c r="L3045" s="21" t="str">
        <f>IF($S3045="","",IF($G3045&lt;YEAR($F3045),0,$H3045*SUMIFS(Utbytter!$D$6:$D$1005,Utbytter!$A$6:$A$1005,$E3045,Utbytter!$B$6:$B$1005,"&gt;="&amp;$K3045,Utbytter!$B$6:$B$1005,"&lt;="&amp;DATE($G3045,12,31))))</f>
        <v/>
      </c>
      <c r="M3045" s="21" t="str">
        <f t="shared" si="383"/>
        <v/>
      </c>
      <c r="N3045" s="21" t="str">
        <f t="shared" si="378"/>
        <v/>
      </c>
      <c r="O3045" s="21" t="str">
        <f t="shared" si="379"/>
        <v/>
      </c>
      <c r="P3045" s="21" t="str">
        <f t="shared" si="380"/>
        <v/>
      </c>
      <c r="Q3045" s="21" t="str">
        <f t="shared" si="381"/>
        <v/>
      </c>
      <c r="R3045" s="21" t="str">
        <f t="shared" si="382"/>
        <v/>
      </c>
      <c r="S3045" s="7" t="str">
        <f>IF(ROW()-5&lt;=Kontroll!$B$8,1,"")</f>
        <v/>
      </c>
    </row>
    <row r="3046" spans="1:19" x14ac:dyDescent="0.2">
      <c r="A3046" s="7" t="str">
        <f t="shared" si="376"/>
        <v/>
      </c>
      <c r="B3046" s="7" t="str">
        <f>IF($S3046="","",INT(($A3046-1)/Kontroll!$B$6)+1)</f>
        <v/>
      </c>
      <c r="C3046" s="7" t="str">
        <f>IF($S3046="","",MOD($A3046-1,Kontroll!$B$6)+1)</f>
        <v/>
      </c>
      <c r="D3046" s="15" t="str">
        <f>IF($S3046="","",INDEX(Transjer!$A$6:$A$125,$B3046))</f>
        <v/>
      </c>
      <c r="E3046" s="15" t="str">
        <f>IF($S3046="","",INDEX(Transjer!$B$6:$B$125,$B3046))</f>
        <v/>
      </c>
      <c r="F3046" s="16" t="str">
        <f>IF($S3046="","",INDEX(Transjer!$C$6:$C$125,$B3046))</f>
        <v/>
      </c>
      <c r="G3046" s="17" t="str">
        <f>IF($S3046="","",INDEX(Skjermingsrenter!$A$6:$A$35,$C3046))</f>
        <v/>
      </c>
      <c r="H3046" s="18" t="str">
        <f>IF($S3046="","",INDEX(Transjer!$D$6:$D$125,$B3046))</f>
        <v/>
      </c>
      <c r="I3046" s="18" t="str">
        <f>IF($S3046="","",INDEX(Transjer!$E$6:$E$125,$B3046))</f>
        <v/>
      </c>
      <c r="J3046" s="19" t="str">
        <f>IF($S3046="","",INDEX(Skjermingsrenter!$B$6:$B$35,$C3046))</f>
        <v/>
      </c>
      <c r="K3046" s="20" t="str">
        <f t="shared" si="377"/>
        <v/>
      </c>
      <c r="L3046" s="21" t="str">
        <f>IF($S3046="","",IF($G3046&lt;YEAR($F3046),0,$H3046*SUMIFS(Utbytter!$D$6:$D$1005,Utbytter!$A$6:$A$1005,$E3046,Utbytter!$B$6:$B$1005,"&gt;="&amp;$K3046,Utbytter!$B$6:$B$1005,"&lt;="&amp;DATE($G3046,12,31))))</f>
        <v/>
      </c>
      <c r="M3046" s="21" t="str">
        <f t="shared" si="383"/>
        <v/>
      </c>
      <c r="N3046" s="21" t="str">
        <f t="shared" si="378"/>
        <v/>
      </c>
      <c r="O3046" s="21" t="str">
        <f t="shared" si="379"/>
        <v/>
      </c>
      <c r="P3046" s="21" t="str">
        <f t="shared" si="380"/>
        <v/>
      </c>
      <c r="Q3046" s="21" t="str">
        <f t="shared" si="381"/>
        <v/>
      </c>
      <c r="R3046" s="21" t="str">
        <f t="shared" si="382"/>
        <v/>
      </c>
      <c r="S3046" s="7" t="str">
        <f>IF(ROW()-5&lt;=Kontroll!$B$8,1,"")</f>
        <v/>
      </c>
    </row>
    <row r="3047" spans="1:19" x14ac:dyDescent="0.2">
      <c r="A3047" s="7" t="str">
        <f t="shared" si="376"/>
        <v/>
      </c>
      <c r="B3047" s="7" t="str">
        <f>IF($S3047="","",INT(($A3047-1)/Kontroll!$B$6)+1)</f>
        <v/>
      </c>
      <c r="C3047" s="7" t="str">
        <f>IF($S3047="","",MOD($A3047-1,Kontroll!$B$6)+1)</f>
        <v/>
      </c>
      <c r="D3047" s="15" t="str">
        <f>IF($S3047="","",INDEX(Transjer!$A$6:$A$125,$B3047))</f>
        <v/>
      </c>
      <c r="E3047" s="15" t="str">
        <f>IF($S3047="","",INDEX(Transjer!$B$6:$B$125,$B3047))</f>
        <v/>
      </c>
      <c r="F3047" s="16" t="str">
        <f>IF($S3047="","",INDEX(Transjer!$C$6:$C$125,$B3047))</f>
        <v/>
      </c>
      <c r="G3047" s="17" t="str">
        <f>IF($S3047="","",INDEX(Skjermingsrenter!$A$6:$A$35,$C3047))</f>
        <v/>
      </c>
      <c r="H3047" s="18" t="str">
        <f>IF($S3047="","",INDEX(Transjer!$D$6:$D$125,$B3047))</f>
        <v/>
      </c>
      <c r="I3047" s="18" t="str">
        <f>IF($S3047="","",INDEX(Transjer!$E$6:$E$125,$B3047))</f>
        <v/>
      </c>
      <c r="J3047" s="19" t="str">
        <f>IF($S3047="","",INDEX(Skjermingsrenter!$B$6:$B$35,$C3047))</f>
        <v/>
      </c>
      <c r="K3047" s="20" t="str">
        <f t="shared" si="377"/>
        <v/>
      </c>
      <c r="L3047" s="21" t="str">
        <f>IF($S3047="","",IF($G3047&lt;YEAR($F3047),0,$H3047*SUMIFS(Utbytter!$D$6:$D$1005,Utbytter!$A$6:$A$1005,$E3047,Utbytter!$B$6:$B$1005,"&gt;="&amp;$K3047,Utbytter!$B$6:$B$1005,"&lt;="&amp;DATE($G3047,12,31))))</f>
        <v/>
      </c>
      <c r="M3047" s="21" t="str">
        <f t="shared" si="383"/>
        <v/>
      </c>
      <c r="N3047" s="21" t="str">
        <f t="shared" si="378"/>
        <v/>
      </c>
      <c r="O3047" s="21" t="str">
        <f t="shared" si="379"/>
        <v/>
      </c>
      <c r="P3047" s="21" t="str">
        <f t="shared" si="380"/>
        <v/>
      </c>
      <c r="Q3047" s="21" t="str">
        <f t="shared" si="381"/>
        <v/>
      </c>
      <c r="R3047" s="21" t="str">
        <f t="shared" si="382"/>
        <v/>
      </c>
      <c r="S3047" s="7" t="str">
        <f>IF(ROW()-5&lt;=Kontroll!$B$8,1,"")</f>
        <v/>
      </c>
    </row>
    <row r="3048" spans="1:19" x14ac:dyDescent="0.2">
      <c r="A3048" s="7" t="str">
        <f t="shared" si="376"/>
        <v/>
      </c>
      <c r="B3048" s="7" t="str">
        <f>IF($S3048="","",INT(($A3048-1)/Kontroll!$B$6)+1)</f>
        <v/>
      </c>
      <c r="C3048" s="7" t="str">
        <f>IF($S3048="","",MOD($A3048-1,Kontroll!$B$6)+1)</f>
        <v/>
      </c>
      <c r="D3048" s="15" t="str">
        <f>IF($S3048="","",INDEX(Transjer!$A$6:$A$125,$B3048))</f>
        <v/>
      </c>
      <c r="E3048" s="15" t="str">
        <f>IF($S3048="","",INDEX(Transjer!$B$6:$B$125,$B3048))</f>
        <v/>
      </c>
      <c r="F3048" s="16" t="str">
        <f>IF($S3048="","",INDEX(Transjer!$C$6:$C$125,$B3048))</f>
        <v/>
      </c>
      <c r="G3048" s="17" t="str">
        <f>IF($S3048="","",INDEX(Skjermingsrenter!$A$6:$A$35,$C3048))</f>
        <v/>
      </c>
      <c r="H3048" s="18" t="str">
        <f>IF($S3048="","",INDEX(Transjer!$D$6:$D$125,$B3048))</f>
        <v/>
      </c>
      <c r="I3048" s="18" t="str">
        <f>IF($S3048="","",INDEX(Transjer!$E$6:$E$125,$B3048))</f>
        <v/>
      </c>
      <c r="J3048" s="19" t="str">
        <f>IF($S3048="","",INDEX(Skjermingsrenter!$B$6:$B$35,$C3048))</f>
        <v/>
      </c>
      <c r="K3048" s="20" t="str">
        <f t="shared" si="377"/>
        <v/>
      </c>
      <c r="L3048" s="21" t="str">
        <f>IF($S3048="","",IF($G3048&lt;YEAR($F3048),0,$H3048*SUMIFS(Utbytter!$D$6:$D$1005,Utbytter!$A$6:$A$1005,$E3048,Utbytter!$B$6:$B$1005,"&gt;="&amp;$K3048,Utbytter!$B$6:$B$1005,"&lt;="&amp;DATE($G3048,12,31))))</f>
        <v/>
      </c>
      <c r="M3048" s="21" t="str">
        <f t="shared" si="383"/>
        <v/>
      </c>
      <c r="N3048" s="21" t="str">
        <f t="shared" si="378"/>
        <v/>
      </c>
      <c r="O3048" s="21" t="str">
        <f t="shared" si="379"/>
        <v/>
      </c>
      <c r="P3048" s="21" t="str">
        <f t="shared" si="380"/>
        <v/>
      </c>
      <c r="Q3048" s="21" t="str">
        <f t="shared" si="381"/>
        <v/>
      </c>
      <c r="R3048" s="21" t="str">
        <f t="shared" si="382"/>
        <v/>
      </c>
      <c r="S3048" s="7" t="str">
        <f>IF(ROW()-5&lt;=Kontroll!$B$8,1,"")</f>
        <v/>
      </c>
    </row>
    <row r="3049" spans="1:19" x14ac:dyDescent="0.2">
      <c r="A3049" s="7" t="str">
        <f t="shared" si="376"/>
        <v/>
      </c>
      <c r="B3049" s="7" t="str">
        <f>IF($S3049="","",INT(($A3049-1)/Kontroll!$B$6)+1)</f>
        <v/>
      </c>
      <c r="C3049" s="7" t="str">
        <f>IF($S3049="","",MOD($A3049-1,Kontroll!$B$6)+1)</f>
        <v/>
      </c>
      <c r="D3049" s="15" t="str">
        <f>IF($S3049="","",INDEX(Transjer!$A$6:$A$125,$B3049))</f>
        <v/>
      </c>
      <c r="E3049" s="15" t="str">
        <f>IF($S3049="","",INDEX(Transjer!$B$6:$B$125,$B3049))</f>
        <v/>
      </c>
      <c r="F3049" s="16" t="str">
        <f>IF($S3049="","",INDEX(Transjer!$C$6:$C$125,$B3049))</f>
        <v/>
      </c>
      <c r="G3049" s="17" t="str">
        <f>IF($S3049="","",INDEX(Skjermingsrenter!$A$6:$A$35,$C3049))</f>
        <v/>
      </c>
      <c r="H3049" s="18" t="str">
        <f>IF($S3049="","",INDEX(Transjer!$D$6:$D$125,$B3049))</f>
        <v/>
      </c>
      <c r="I3049" s="18" t="str">
        <f>IF($S3049="","",INDEX(Transjer!$E$6:$E$125,$B3049))</f>
        <v/>
      </c>
      <c r="J3049" s="19" t="str">
        <f>IF($S3049="","",INDEX(Skjermingsrenter!$B$6:$B$35,$C3049))</f>
        <v/>
      </c>
      <c r="K3049" s="20" t="str">
        <f t="shared" si="377"/>
        <v/>
      </c>
      <c r="L3049" s="21" t="str">
        <f>IF($S3049="","",IF($G3049&lt;YEAR($F3049),0,$H3049*SUMIFS(Utbytter!$D$6:$D$1005,Utbytter!$A$6:$A$1005,$E3049,Utbytter!$B$6:$B$1005,"&gt;="&amp;$K3049,Utbytter!$B$6:$B$1005,"&lt;="&amp;DATE($G3049,12,31))))</f>
        <v/>
      </c>
      <c r="M3049" s="21" t="str">
        <f t="shared" si="383"/>
        <v/>
      </c>
      <c r="N3049" s="21" t="str">
        <f t="shared" si="378"/>
        <v/>
      </c>
      <c r="O3049" s="21" t="str">
        <f t="shared" si="379"/>
        <v/>
      </c>
      <c r="P3049" s="21" t="str">
        <f t="shared" si="380"/>
        <v/>
      </c>
      <c r="Q3049" s="21" t="str">
        <f t="shared" si="381"/>
        <v/>
      </c>
      <c r="R3049" s="21" t="str">
        <f t="shared" si="382"/>
        <v/>
      </c>
      <c r="S3049" s="7" t="str">
        <f>IF(ROW()-5&lt;=Kontroll!$B$8,1,"")</f>
        <v/>
      </c>
    </row>
    <row r="3050" spans="1:19" x14ac:dyDescent="0.2">
      <c r="A3050" s="7" t="str">
        <f t="shared" si="376"/>
        <v/>
      </c>
      <c r="B3050" s="7" t="str">
        <f>IF($S3050="","",INT(($A3050-1)/Kontroll!$B$6)+1)</f>
        <v/>
      </c>
      <c r="C3050" s="7" t="str">
        <f>IF($S3050="","",MOD($A3050-1,Kontroll!$B$6)+1)</f>
        <v/>
      </c>
      <c r="D3050" s="15" t="str">
        <f>IF($S3050="","",INDEX(Transjer!$A$6:$A$125,$B3050))</f>
        <v/>
      </c>
      <c r="E3050" s="15" t="str">
        <f>IF($S3050="","",INDEX(Transjer!$B$6:$B$125,$B3050))</f>
        <v/>
      </c>
      <c r="F3050" s="16" t="str">
        <f>IF($S3050="","",INDEX(Transjer!$C$6:$C$125,$B3050))</f>
        <v/>
      </c>
      <c r="G3050" s="17" t="str">
        <f>IF($S3050="","",INDEX(Skjermingsrenter!$A$6:$A$35,$C3050))</f>
        <v/>
      </c>
      <c r="H3050" s="18" t="str">
        <f>IF($S3050="","",INDEX(Transjer!$D$6:$D$125,$B3050))</f>
        <v/>
      </c>
      <c r="I3050" s="18" t="str">
        <f>IF($S3050="","",INDEX(Transjer!$E$6:$E$125,$B3050))</f>
        <v/>
      </c>
      <c r="J3050" s="19" t="str">
        <f>IF($S3050="","",INDEX(Skjermingsrenter!$B$6:$B$35,$C3050))</f>
        <v/>
      </c>
      <c r="K3050" s="20" t="str">
        <f t="shared" si="377"/>
        <v/>
      </c>
      <c r="L3050" s="21" t="str">
        <f>IF($S3050="","",IF($G3050&lt;YEAR($F3050),0,$H3050*SUMIFS(Utbytter!$D$6:$D$1005,Utbytter!$A$6:$A$1005,$E3050,Utbytter!$B$6:$B$1005,"&gt;="&amp;$K3050,Utbytter!$B$6:$B$1005,"&lt;="&amp;DATE($G3050,12,31))))</f>
        <v/>
      </c>
      <c r="M3050" s="21" t="str">
        <f t="shared" si="383"/>
        <v/>
      </c>
      <c r="N3050" s="21" t="str">
        <f t="shared" si="378"/>
        <v/>
      </c>
      <c r="O3050" s="21" t="str">
        <f t="shared" si="379"/>
        <v/>
      </c>
      <c r="P3050" s="21" t="str">
        <f t="shared" si="380"/>
        <v/>
      </c>
      <c r="Q3050" s="21" t="str">
        <f t="shared" si="381"/>
        <v/>
      </c>
      <c r="R3050" s="21" t="str">
        <f t="shared" si="382"/>
        <v/>
      </c>
      <c r="S3050" s="7" t="str">
        <f>IF(ROW()-5&lt;=Kontroll!$B$8,1,"")</f>
        <v/>
      </c>
    </row>
    <row r="3051" spans="1:19" x14ac:dyDescent="0.2">
      <c r="A3051" s="7" t="str">
        <f t="shared" si="376"/>
        <v/>
      </c>
      <c r="B3051" s="7" t="str">
        <f>IF($S3051="","",INT(($A3051-1)/Kontroll!$B$6)+1)</f>
        <v/>
      </c>
      <c r="C3051" s="7" t="str">
        <f>IF($S3051="","",MOD($A3051-1,Kontroll!$B$6)+1)</f>
        <v/>
      </c>
      <c r="D3051" s="15" t="str">
        <f>IF($S3051="","",INDEX(Transjer!$A$6:$A$125,$B3051))</f>
        <v/>
      </c>
      <c r="E3051" s="15" t="str">
        <f>IF($S3051="","",INDEX(Transjer!$B$6:$B$125,$B3051))</f>
        <v/>
      </c>
      <c r="F3051" s="16" t="str">
        <f>IF($S3051="","",INDEX(Transjer!$C$6:$C$125,$B3051))</f>
        <v/>
      </c>
      <c r="G3051" s="17" t="str">
        <f>IF($S3051="","",INDEX(Skjermingsrenter!$A$6:$A$35,$C3051))</f>
        <v/>
      </c>
      <c r="H3051" s="18" t="str">
        <f>IF($S3051="","",INDEX(Transjer!$D$6:$D$125,$B3051))</f>
        <v/>
      </c>
      <c r="I3051" s="18" t="str">
        <f>IF($S3051="","",INDEX(Transjer!$E$6:$E$125,$B3051))</f>
        <v/>
      </c>
      <c r="J3051" s="19" t="str">
        <f>IF($S3051="","",INDEX(Skjermingsrenter!$B$6:$B$35,$C3051))</f>
        <v/>
      </c>
      <c r="K3051" s="20" t="str">
        <f t="shared" si="377"/>
        <v/>
      </c>
      <c r="L3051" s="21" t="str">
        <f>IF($S3051="","",IF($G3051&lt;YEAR($F3051),0,$H3051*SUMIFS(Utbytter!$D$6:$D$1005,Utbytter!$A$6:$A$1005,$E3051,Utbytter!$B$6:$B$1005,"&gt;="&amp;$K3051,Utbytter!$B$6:$B$1005,"&lt;="&amp;DATE($G3051,12,31))))</f>
        <v/>
      </c>
      <c r="M3051" s="21" t="str">
        <f t="shared" si="383"/>
        <v/>
      </c>
      <c r="N3051" s="21" t="str">
        <f t="shared" si="378"/>
        <v/>
      </c>
      <c r="O3051" s="21" t="str">
        <f t="shared" si="379"/>
        <v/>
      </c>
      <c r="P3051" s="21" t="str">
        <f t="shared" si="380"/>
        <v/>
      </c>
      <c r="Q3051" s="21" t="str">
        <f t="shared" si="381"/>
        <v/>
      </c>
      <c r="R3051" s="21" t="str">
        <f t="shared" si="382"/>
        <v/>
      </c>
      <c r="S3051" s="7" t="str">
        <f>IF(ROW()-5&lt;=Kontroll!$B$8,1,"")</f>
        <v/>
      </c>
    </row>
    <row r="3052" spans="1:19" x14ac:dyDescent="0.2">
      <c r="A3052" s="7" t="str">
        <f t="shared" si="376"/>
        <v/>
      </c>
      <c r="B3052" s="7" t="str">
        <f>IF($S3052="","",INT(($A3052-1)/Kontroll!$B$6)+1)</f>
        <v/>
      </c>
      <c r="C3052" s="7" t="str">
        <f>IF($S3052="","",MOD($A3052-1,Kontroll!$B$6)+1)</f>
        <v/>
      </c>
      <c r="D3052" s="15" t="str">
        <f>IF($S3052="","",INDEX(Transjer!$A$6:$A$125,$B3052))</f>
        <v/>
      </c>
      <c r="E3052" s="15" t="str">
        <f>IF($S3052="","",INDEX(Transjer!$B$6:$B$125,$B3052))</f>
        <v/>
      </c>
      <c r="F3052" s="16" t="str">
        <f>IF($S3052="","",INDEX(Transjer!$C$6:$C$125,$B3052))</f>
        <v/>
      </c>
      <c r="G3052" s="17" t="str">
        <f>IF($S3052="","",INDEX(Skjermingsrenter!$A$6:$A$35,$C3052))</f>
        <v/>
      </c>
      <c r="H3052" s="18" t="str">
        <f>IF($S3052="","",INDEX(Transjer!$D$6:$D$125,$B3052))</f>
        <v/>
      </c>
      <c r="I3052" s="18" t="str">
        <f>IF($S3052="","",INDEX(Transjer!$E$6:$E$125,$B3052))</f>
        <v/>
      </c>
      <c r="J3052" s="19" t="str">
        <f>IF($S3052="","",INDEX(Skjermingsrenter!$B$6:$B$35,$C3052))</f>
        <v/>
      </c>
      <c r="K3052" s="20" t="str">
        <f t="shared" si="377"/>
        <v/>
      </c>
      <c r="L3052" s="21" t="str">
        <f>IF($S3052="","",IF($G3052&lt;YEAR($F3052),0,$H3052*SUMIFS(Utbytter!$D$6:$D$1005,Utbytter!$A$6:$A$1005,$E3052,Utbytter!$B$6:$B$1005,"&gt;="&amp;$K3052,Utbytter!$B$6:$B$1005,"&lt;="&amp;DATE($G3052,12,31))))</f>
        <v/>
      </c>
      <c r="M3052" s="21" t="str">
        <f t="shared" si="383"/>
        <v/>
      </c>
      <c r="N3052" s="21" t="str">
        <f t="shared" si="378"/>
        <v/>
      </c>
      <c r="O3052" s="21" t="str">
        <f t="shared" si="379"/>
        <v/>
      </c>
      <c r="P3052" s="21" t="str">
        <f t="shared" si="380"/>
        <v/>
      </c>
      <c r="Q3052" s="21" t="str">
        <f t="shared" si="381"/>
        <v/>
      </c>
      <c r="R3052" s="21" t="str">
        <f t="shared" si="382"/>
        <v/>
      </c>
      <c r="S3052" s="7" t="str">
        <f>IF(ROW()-5&lt;=Kontroll!$B$8,1,"")</f>
        <v/>
      </c>
    </row>
    <row r="3053" spans="1:19" x14ac:dyDescent="0.2">
      <c r="A3053" s="7" t="str">
        <f t="shared" si="376"/>
        <v/>
      </c>
      <c r="B3053" s="7" t="str">
        <f>IF($S3053="","",INT(($A3053-1)/Kontroll!$B$6)+1)</f>
        <v/>
      </c>
      <c r="C3053" s="7" t="str">
        <f>IF($S3053="","",MOD($A3053-1,Kontroll!$B$6)+1)</f>
        <v/>
      </c>
      <c r="D3053" s="15" t="str">
        <f>IF($S3053="","",INDEX(Transjer!$A$6:$A$125,$B3053))</f>
        <v/>
      </c>
      <c r="E3053" s="15" t="str">
        <f>IF($S3053="","",INDEX(Transjer!$B$6:$B$125,$B3053))</f>
        <v/>
      </c>
      <c r="F3053" s="16" t="str">
        <f>IF($S3053="","",INDEX(Transjer!$C$6:$C$125,$B3053))</f>
        <v/>
      </c>
      <c r="G3053" s="17" t="str">
        <f>IF($S3053="","",INDEX(Skjermingsrenter!$A$6:$A$35,$C3053))</f>
        <v/>
      </c>
      <c r="H3053" s="18" t="str">
        <f>IF($S3053="","",INDEX(Transjer!$D$6:$D$125,$B3053))</f>
        <v/>
      </c>
      <c r="I3053" s="18" t="str">
        <f>IF($S3053="","",INDEX(Transjer!$E$6:$E$125,$B3053))</f>
        <v/>
      </c>
      <c r="J3053" s="19" t="str">
        <f>IF($S3053="","",INDEX(Skjermingsrenter!$B$6:$B$35,$C3053))</f>
        <v/>
      </c>
      <c r="K3053" s="20" t="str">
        <f t="shared" si="377"/>
        <v/>
      </c>
      <c r="L3053" s="21" t="str">
        <f>IF($S3053="","",IF($G3053&lt;YEAR($F3053),0,$H3053*SUMIFS(Utbytter!$D$6:$D$1005,Utbytter!$A$6:$A$1005,$E3053,Utbytter!$B$6:$B$1005,"&gt;="&amp;$K3053,Utbytter!$B$6:$B$1005,"&lt;="&amp;DATE($G3053,12,31))))</f>
        <v/>
      </c>
      <c r="M3053" s="21" t="str">
        <f t="shared" si="383"/>
        <v/>
      </c>
      <c r="N3053" s="21" t="str">
        <f t="shared" si="378"/>
        <v/>
      </c>
      <c r="O3053" s="21" t="str">
        <f t="shared" si="379"/>
        <v/>
      </c>
      <c r="P3053" s="21" t="str">
        <f t="shared" si="380"/>
        <v/>
      </c>
      <c r="Q3053" s="21" t="str">
        <f t="shared" si="381"/>
        <v/>
      </c>
      <c r="R3053" s="21" t="str">
        <f t="shared" si="382"/>
        <v/>
      </c>
      <c r="S3053" s="7" t="str">
        <f>IF(ROW()-5&lt;=Kontroll!$B$8,1,"")</f>
        <v/>
      </c>
    </row>
    <row r="3054" spans="1:19" x14ac:dyDescent="0.2">
      <c r="A3054" s="7" t="str">
        <f t="shared" si="376"/>
        <v/>
      </c>
      <c r="B3054" s="7" t="str">
        <f>IF($S3054="","",INT(($A3054-1)/Kontroll!$B$6)+1)</f>
        <v/>
      </c>
      <c r="C3054" s="7" t="str">
        <f>IF($S3054="","",MOD($A3054-1,Kontroll!$B$6)+1)</f>
        <v/>
      </c>
      <c r="D3054" s="15" t="str">
        <f>IF($S3054="","",INDEX(Transjer!$A$6:$A$125,$B3054))</f>
        <v/>
      </c>
      <c r="E3054" s="15" t="str">
        <f>IF($S3054="","",INDEX(Transjer!$B$6:$B$125,$B3054))</f>
        <v/>
      </c>
      <c r="F3054" s="16" t="str">
        <f>IF($S3054="","",INDEX(Transjer!$C$6:$C$125,$B3054))</f>
        <v/>
      </c>
      <c r="G3054" s="17" t="str">
        <f>IF($S3054="","",INDEX(Skjermingsrenter!$A$6:$A$35,$C3054))</f>
        <v/>
      </c>
      <c r="H3054" s="18" t="str">
        <f>IF($S3054="","",INDEX(Transjer!$D$6:$D$125,$B3054))</f>
        <v/>
      </c>
      <c r="I3054" s="18" t="str">
        <f>IF($S3054="","",INDEX(Transjer!$E$6:$E$125,$B3054))</f>
        <v/>
      </c>
      <c r="J3054" s="19" t="str">
        <f>IF($S3054="","",INDEX(Skjermingsrenter!$B$6:$B$35,$C3054))</f>
        <v/>
      </c>
      <c r="K3054" s="20" t="str">
        <f t="shared" si="377"/>
        <v/>
      </c>
      <c r="L3054" s="21" t="str">
        <f>IF($S3054="","",IF($G3054&lt;YEAR($F3054),0,$H3054*SUMIFS(Utbytter!$D$6:$D$1005,Utbytter!$A$6:$A$1005,$E3054,Utbytter!$B$6:$B$1005,"&gt;="&amp;$K3054,Utbytter!$B$6:$B$1005,"&lt;="&amp;DATE($G3054,12,31))))</f>
        <v/>
      </c>
      <c r="M3054" s="21" t="str">
        <f t="shared" si="383"/>
        <v/>
      </c>
      <c r="N3054" s="21" t="str">
        <f t="shared" si="378"/>
        <v/>
      </c>
      <c r="O3054" s="21" t="str">
        <f t="shared" si="379"/>
        <v/>
      </c>
      <c r="P3054" s="21" t="str">
        <f t="shared" si="380"/>
        <v/>
      </c>
      <c r="Q3054" s="21" t="str">
        <f t="shared" si="381"/>
        <v/>
      </c>
      <c r="R3054" s="21" t="str">
        <f t="shared" si="382"/>
        <v/>
      </c>
      <c r="S3054" s="7" t="str">
        <f>IF(ROW()-5&lt;=Kontroll!$B$8,1,"")</f>
        <v/>
      </c>
    </row>
    <row r="3055" spans="1:19" x14ac:dyDescent="0.2">
      <c r="A3055" s="7" t="str">
        <f t="shared" si="376"/>
        <v/>
      </c>
      <c r="B3055" s="7" t="str">
        <f>IF($S3055="","",INT(($A3055-1)/Kontroll!$B$6)+1)</f>
        <v/>
      </c>
      <c r="C3055" s="7" t="str">
        <f>IF($S3055="","",MOD($A3055-1,Kontroll!$B$6)+1)</f>
        <v/>
      </c>
      <c r="D3055" s="15" t="str">
        <f>IF($S3055="","",INDEX(Transjer!$A$6:$A$125,$B3055))</f>
        <v/>
      </c>
      <c r="E3055" s="15" t="str">
        <f>IF($S3055="","",INDEX(Transjer!$B$6:$B$125,$B3055))</f>
        <v/>
      </c>
      <c r="F3055" s="16" t="str">
        <f>IF($S3055="","",INDEX(Transjer!$C$6:$C$125,$B3055))</f>
        <v/>
      </c>
      <c r="G3055" s="17" t="str">
        <f>IF($S3055="","",INDEX(Skjermingsrenter!$A$6:$A$35,$C3055))</f>
        <v/>
      </c>
      <c r="H3055" s="18" t="str">
        <f>IF($S3055="","",INDEX(Transjer!$D$6:$D$125,$B3055))</f>
        <v/>
      </c>
      <c r="I3055" s="18" t="str">
        <f>IF($S3055="","",INDEX(Transjer!$E$6:$E$125,$B3055))</f>
        <v/>
      </c>
      <c r="J3055" s="19" t="str">
        <f>IF($S3055="","",INDEX(Skjermingsrenter!$B$6:$B$35,$C3055))</f>
        <v/>
      </c>
      <c r="K3055" s="20" t="str">
        <f t="shared" si="377"/>
        <v/>
      </c>
      <c r="L3055" s="21" t="str">
        <f>IF($S3055="","",IF($G3055&lt;YEAR($F3055),0,$H3055*SUMIFS(Utbytter!$D$6:$D$1005,Utbytter!$A$6:$A$1005,$E3055,Utbytter!$B$6:$B$1005,"&gt;="&amp;$K3055,Utbytter!$B$6:$B$1005,"&lt;="&amp;DATE($G3055,12,31))))</f>
        <v/>
      </c>
      <c r="M3055" s="21" t="str">
        <f t="shared" si="383"/>
        <v/>
      </c>
      <c r="N3055" s="21" t="str">
        <f t="shared" si="378"/>
        <v/>
      </c>
      <c r="O3055" s="21" t="str">
        <f t="shared" si="379"/>
        <v/>
      </c>
      <c r="P3055" s="21" t="str">
        <f t="shared" si="380"/>
        <v/>
      </c>
      <c r="Q3055" s="21" t="str">
        <f t="shared" si="381"/>
        <v/>
      </c>
      <c r="R3055" s="21" t="str">
        <f t="shared" si="382"/>
        <v/>
      </c>
      <c r="S3055" s="7" t="str">
        <f>IF(ROW()-5&lt;=Kontroll!$B$8,1,"")</f>
        <v/>
      </c>
    </row>
    <row r="3056" spans="1:19" x14ac:dyDescent="0.2">
      <c r="A3056" s="7" t="str">
        <f t="shared" si="376"/>
        <v/>
      </c>
      <c r="B3056" s="7" t="str">
        <f>IF($S3056="","",INT(($A3056-1)/Kontroll!$B$6)+1)</f>
        <v/>
      </c>
      <c r="C3056" s="7" t="str">
        <f>IF($S3056="","",MOD($A3056-1,Kontroll!$B$6)+1)</f>
        <v/>
      </c>
      <c r="D3056" s="15" t="str">
        <f>IF($S3056="","",INDEX(Transjer!$A$6:$A$125,$B3056))</f>
        <v/>
      </c>
      <c r="E3056" s="15" t="str">
        <f>IF($S3056="","",INDEX(Transjer!$B$6:$B$125,$B3056))</f>
        <v/>
      </c>
      <c r="F3056" s="16" t="str">
        <f>IF($S3056="","",INDEX(Transjer!$C$6:$C$125,$B3056))</f>
        <v/>
      </c>
      <c r="G3056" s="17" t="str">
        <f>IF($S3056="","",INDEX(Skjermingsrenter!$A$6:$A$35,$C3056))</f>
        <v/>
      </c>
      <c r="H3056" s="18" t="str">
        <f>IF($S3056="","",INDEX(Transjer!$D$6:$D$125,$B3056))</f>
        <v/>
      </c>
      <c r="I3056" s="18" t="str">
        <f>IF($S3056="","",INDEX(Transjer!$E$6:$E$125,$B3056))</f>
        <v/>
      </c>
      <c r="J3056" s="19" t="str">
        <f>IF($S3056="","",INDEX(Skjermingsrenter!$B$6:$B$35,$C3056))</f>
        <v/>
      </c>
      <c r="K3056" s="20" t="str">
        <f t="shared" si="377"/>
        <v/>
      </c>
      <c r="L3056" s="21" t="str">
        <f>IF($S3056="","",IF($G3056&lt;YEAR($F3056),0,$H3056*SUMIFS(Utbytter!$D$6:$D$1005,Utbytter!$A$6:$A$1005,$E3056,Utbytter!$B$6:$B$1005,"&gt;="&amp;$K3056,Utbytter!$B$6:$B$1005,"&lt;="&amp;DATE($G3056,12,31))))</f>
        <v/>
      </c>
      <c r="M3056" s="21" t="str">
        <f t="shared" si="383"/>
        <v/>
      </c>
      <c r="N3056" s="21" t="str">
        <f t="shared" si="378"/>
        <v/>
      </c>
      <c r="O3056" s="21" t="str">
        <f t="shared" si="379"/>
        <v/>
      </c>
      <c r="P3056" s="21" t="str">
        <f t="shared" si="380"/>
        <v/>
      </c>
      <c r="Q3056" s="21" t="str">
        <f t="shared" si="381"/>
        <v/>
      </c>
      <c r="R3056" s="21" t="str">
        <f t="shared" si="382"/>
        <v/>
      </c>
      <c r="S3056" s="7" t="str">
        <f>IF(ROW()-5&lt;=Kontroll!$B$8,1,"")</f>
        <v/>
      </c>
    </row>
    <row r="3057" spans="1:19" x14ac:dyDescent="0.2">
      <c r="A3057" s="7" t="str">
        <f t="shared" si="376"/>
        <v/>
      </c>
      <c r="B3057" s="7" t="str">
        <f>IF($S3057="","",INT(($A3057-1)/Kontroll!$B$6)+1)</f>
        <v/>
      </c>
      <c r="C3057" s="7" t="str">
        <f>IF($S3057="","",MOD($A3057-1,Kontroll!$B$6)+1)</f>
        <v/>
      </c>
      <c r="D3057" s="15" t="str">
        <f>IF($S3057="","",INDEX(Transjer!$A$6:$A$125,$B3057))</f>
        <v/>
      </c>
      <c r="E3057" s="15" t="str">
        <f>IF($S3057="","",INDEX(Transjer!$B$6:$B$125,$B3057))</f>
        <v/>
      </c>
      <c r="F3057" s="16" t="str">
        <f>IF($S3057="","",INDEX(Transjer!$C$6:$C$125,$B3057))</f>
        <v/>
      </c>
      <c r="G3057" s="17" t="str">
        <f>IF($S3057="","",INDEX(Skjermingsrenter!$A$6:$A$35,$C3057))</f>
        <v/>
      </c>
      <c r="H3057" s="18" t="str">
        <f>IF($S3057="","",INDEX(Transjer!$D$6:$D$125,$B3057))</f>
        <v/>
      </c>
      <c r="I3057" s="18" t="str">
        <f>IF($S3057="","",INDEX(Transjer!$E$6:$E$125,$B3057))</f>
        <v/>
      </c>
      <c r="J3057" s="19" t="str">
        <f>IF($S3057="","",INDEX(Skjermingsrenter!$B$6:$B$35,$C3057))</f>
        <v/>
      </c>
      <c r="K3057" s="20" t="str">
        <f t="shared" si="377"/>
        <v/>
      </c>
      <c r="L3057" s="21" t="str">
        <f>IF($S3057="","",IF($G3057&lt;YEAR($F3057),0,$H3057*SUMIFS(Utbytter!$D$6:$D$1005,Utbytter!$A$6:$A$1005,$E3057,Utbytter!$B$6:$B$1005,"&gt;="&amp;$K3057,Utbytter!$B$6:$B$1005,"&lt;="&amp;DATE($G3057,12,31))))</f>
        <v/>
      </c>
      <c r="M3057" s="21" t="str">
        <f t="shared" si="383"/>
        <v/>
      </c>
      <c r="N3057" s="21" t="str">
        <f t="shared" si="378"/>
        <v/>
      </c>
      <c r="O3057" s="21" t="str">
        <f t="shared" si="379"/>
        <v/>
      </c>
      <c r="P3057" s="21" t="str">
        <f t="shared" si="380"/>
        <v/>
      </c>
      <c r="Q3057" s="21" t="str">
        <f t="shared" si="381"/>
        <v/>
      </c>
      <c r="R3057" s="21" t="str">
        <f t="shared" si="382"/>
        <v/>
      </c>
      <c r="S3057" s="7" t="str">
        <f>IF(ROW()-5&lt;=Kontroll!$B$8,1,"")</f>
        <v/>
      </c>
    </row>
    <row r="3058" spans="1:19" x14ac:dyDescent="0.2">
      <c r="A3058" s="7" t="str">
        <f t="shared" si="376"/>
        <v/>
      </c>
      <c r="B3058" s="7" t="str">
        <f>IF($S3058="","",INT(($A3058-1)/Kontroll!$B$6)+1)</f>
        <v/>
      </c>
      <c r="C3058" s="7" t="str">
        <f>IF($S3058="","",MOD($A3058-1,Kontroll!$B$6)+1)</f>
        <v/>
      </c>
      <c r="D3058" s="15" t="str">
        <f>IF($S3058="","",INDEX(Transjer!$A$6:$A$125,$B3058))</f>
        <v/>
      </c>
      <c r="E3058" s="15" t="str">
        <f>IF($S3058="","",INDEX(Transjer!$B$6:$B$125,$B3058))</f>
        <v/>
      </c>
      <c r="F3058" s="16" t="str">
        <f>IF($S3058="","",INDEX(Transjer!$C$6:$C$125,$B3058))</f>
        <v/>
      </c>
      <c r="G3058" s="17" t="str">
        <f>IF($S3058="","",INDEX(Skjermingsrenter!$A$6:$A$35,$C3058))</f>
        <v/>
      </c>
      <c r="H3058" s="18" t="str">
        <f>IF($S3058="","",INDEX(Transjer!$D$6:$D$125,$B3058))</f>
        <v/>
      </c>
      <c r="I3058" s="18" t="str">
        <f>IF($S3058="","",INDEX(Transjer!$E$6:$E$125,$B3058))</f>
        <v/>
      </c>
      <c r="J3058" s="19" t="str">
        <f>IF($S3058="","",INDEX(Skjermingsrenter!$B$6:$B$35,$C3058))</f>
        <v/>
      </c>
      <c r="K3058" s="20" t="str">
        <f t="shared" si="377"/>
        <v/>
      </c>
      <c r="L3058" s="21" t="str">
        <f>IF($S3058="","",IF($G3058&lt;YEAR($F3058),0,$H3058*SUMIFS(Utbytter!$D$6:$D$1005,Utbytter!$A$6:$A$1005,$E3058,Utbytter!$B$6:$B$1005,"&gt;="&amp;$K3058,Utbytter!$B$6:$B$1005,"&lt;="&amp;DATE($G3058,12,31))))</f>
        <v/>
      </c>
      <c r="M3058" s="21" t="str">
        <f t="shared" si="383"/>
        <v/>
      </c>
      <c r="N3058" s="21" t="str">
        <f t="shared" si="378"/>
        <v/>
      </c>
      <c r="O3058" s="21" t="str">
        <f t="shared" si="379"/>
        <v/>
      </c>
      <c r="P3058" s="21" t="str">
        <f t="shared" si="380"/>
        <v/>
      </c>
      <c r="Q3058" s="21" t="str">
        <f t="shared" si="381"/>
        <v/>
      </c>
      <c r="R3058" s="21" t="str">
        <f t="shared" si="382"/>
        <v/>
      </c>
      <c r="S3058" s="7" t="str">
        <f>IF(ROW()-5&lt;=Kontroll!$B$8,1,"")</f>
        <v/>
      </c>
    </row>
    <row r="3059" spans="1:19" x14ac:dyDescent="0.2">
      <c r="A3059" s="7" t="str">
        <f t="shared" si="376"/>
        <v/>
      </c>
      <c r="B3059" s="7" t="str">
        <f>IF($S3059="","",INT(($A3059-1)/Kontroll!$B$6)+1)</f>
        <v/>
      </c>
      <c r="C3059" s="7" t="str">
        <f>IF($S3059="","",MOD($A3059-1,Kontroll!$B$6)+1)</f>
        <v/>
      </c>
      <c r="D3059" s="15" t="str">
        <f>IF($S3059="","",INDEX(Transjer!$A$6:$A$125,$B3059))</f>
        <v/>
      </c>
      <c r="E3059" s="15" t="str">
        <f>IF($S3059="","",INDEX(Transjer!$B$6:$B$125,$B3059))</f>
        <v/>
      </c>
      <c r="F3059" s="16" t="str">
        <f>IF($S3059="","",INDEX(Transjer!$C$6:$C$125,$B3059))</f>
        <v/>
      </c>
      <c r="G3059" s="17" t="str">
        <f>IF($S3059="","",INDEX(Skjermingsrenter!$A$6:$A$35,$C3059))</f>
        <v/>
      </c>
      <c r="H3059" s="18" t="str">
        <f>IF($S3059="","",INDEX(Transjer!$D$6:$D$125,$B3059))</f>
        <v/>
      </c>
      <c r="I3059" s="18" t="str">
        <f>IF($S3059="","",INDEX(Transjer!$E$6:$E$125,$B3059))</f>
        <v/>
      </c>
      <c r="J3059" s="19" t="str">
        <f>IF($S3059="","",INDEX(Skjermingsrenter!$B$6:$B$35,$C3059))</f>
        <v/>
      </c>
      <c r="K3059" s="20" t="str">
        <f t="shared" si="377"/>
        <v/>
      </c>
      <c r="L3059" s="21" t="str">
        <f>IF($S3059="","",IF($G3059&lt;YEAR($F3059),0,$H3059*SUMIFS(Utbytter!$D$6:$D$1005,Utbytter!$A$6:$A$1005,$E3059,Utbytter!$B$6:$B$1005,"&gt;="&amp;$K3059,Utbytter!$B$6:$B$1005,"&lt;="&amp;DATE($G3059,12,31))))</f>
        <v/>
      </c>
      <c r="M3059" s="21" t="str">
        <f t="shared" si="383"/>
        <v/>
      </c>
      <c r="N3059" s="21" t="str">
        <f t="shared" si="378"/>
        <v/>
      </c>
      <c r="O3059" s="21" t="str">
        <f t="shared" si="379"/>
        <v/>
      </c>
      <c r="P3059" s="21" t="str">
        <f t="shared" si="380"/>
        <v/>
      </c>
      <c r="Q3059" s="21" t="str">
        <f t="shared" si="381"/>
        <v/>
      </c>
      <c r="R3059" s="21" t="str">
        <f t="shared" si="382"/>
        <v/>
      </c>
      <c r="S3059" s="7" t="str">
        <f>IF(ROW()-5&lt;=Kontroll!$B$8,1,"")</f>
        <v/>
      </c>
    </row>
    <row r="3060" spans="1:19" x14ac:dyDescent="0.2">
      <c r="A3060" s="7" t="str">
        <f t="shared" si="376"/>
        <v/>
      </c>
      <c r="B3060" s="7" t="str">
        <f>IF($S3060="","",INT(($A3060-1)/Kontroll!$B$6)+1)</f>
        <v/>
      </c>
      <c r="C3060" s="7" t="str">
        <f>IF($S3060="","",MOD($A3060-1,Kontroll!$B$6)+1)</f>
        <v/>
      </c>
      <c r="D3060" s="15" t="str">
        <f>IF($S3060="","",INDEX(Transjer!$A$6:$A$125,$B3060))</f>
        <v/>
      </c>
      <c r="E3060" s="15" t="str">
        <f>IF($S3060="","",INDEX(Transjer!$B$6:$B$125,$B3060))</f>
        <v/>
      </c>
      <c r="F3060" s="16" t="str">
        <f>IF($S3060="","",INDEX(Transjer!$C$6:$C$125,$B3060))</f>
        <v/>
      </c>
      <c r="G3060" s="17" t="str">
        <f>IF($S3060="","",INDEX(Skjermingsrenter!$A$6:$A$35,$C3060))</f>
        <v/>
      </c>
      <c r="H3060" s="18" t="str">
        <f>IF($S3060="","",INDEX(Transjer!$D$6:$D$125,$B3060))</f>
        <v/>
      </c>
      <c r="I3060" s="18" t="str">
        <f>IF($S3060="","",INDEX(Transjer!$E$6:$E$125,$B3060))</f>
        <v/>
      </c>
      <c r="J3060" s="19" t="str">
        <f>IF($S3060="","",INDEX(Skjermingsrenter!$B$6:$B$35,$C3060))</f>
        <v/>
      </c>
      <c r="K3060" s="20" t="str">
        <f t="shared" si="377"/>
        <v/>
      </c>
      <c r="L3060" s="21" t="str">
        <f>IF($S3060="","",IF($G3060&lt;YEAR($F3060),0,$H3060*SUMIFS(Utbytter!$D$6:$D$1005,Utbytter!$A$6:$A$1005,$E3060,Utbytter!$B$6:$B$1005,"&gt;="&amp;$K3060,Utbytter!$B$6:$B$1005,"&lt;="&amp;DATE($G3060,12,31))))</f>
        <v/>
      </c>
      <c r="M3060" s="21" t="str">
        <f t="shared" si="383"/>
        <v/>
      </c>
      <c r="N3060" s="21" t="str">
        <f t="shared" si="378"/>
        <v/>
      </c>
      <c r="O3060" s="21" t="str">
        <f t="shared" si="379"/>
        <v/>
      </c>
      <c r="P3060" s="21" t="str">
        <f t="shared" si="380"/>
        <v/>
      </c>
      <c r="Q3060" s="21" t="str">
        <f t="shared" si="381"/>
        <v/>
      </c>
      <c r="R3060" s="21" t="str">
        <f t="shared" si="382"/>
        <v/>
      </c>
      <c r="S3060" s="7" t="str">
        <f>IF(ROW()-5&lt;=Kontroll!$B$8,1,"")</f>
        <v/>
      </c>
    </row>
    <row r="3061" spans="1:19" x14ac:dyDescent="0.2">
      <c r="A3061" s="7" t="str">
        <f t="shared" si="376"/>
        <v/>
      </c>
      <c r="B3061" s="7" t="str">
        <f>IF($S3061="","",INT(($A3061-1)/Kontroll!$B$6)+1)</f>
        <v/>
      </c>
      <c r="C3061" s="7" t="str">
        <f>IF($S3061="","",MOD($A3061-1,Kontroll!$B$6)+1)</f>
        <v/>
      </c>
      <c r="D3061" s="15" t="str">
        <f>IF($S3061="","",INDEX(Transjer!$A$6:$A$125,$B3061))</f>
        <v/>
      </c>
      <c r="E3061" s="15" t="str">
        <f>IF($S3061="","",INDEX(Transjer!$B$6:$B$125,$B3061))</f>
        <v/>
      </c>
      <c r="F3061" s="16" t="str">
        <f>IF($S3061="","",INDEX(Transjer!$C$6:$C$125,$B3061))</f>
        <v/>
      </c>
      <c r="G3061" s="17" t="str">
        <f>IF($S3061="","",INDEX(Skjermingsrenter!$A$6:$A$35,$C3061))</f>
        <v/>
      </c>
      <c r="H3061" s="18" t="str">
        <f>IF($S3061="","",INDEX(Transjer!$D$6:$D$125,$B3061))</f>
        <v/>
      </c>
      <c r="I3061" s="18" t="str">
        <f>IF($S3061="","",INDEX(Transjer!$E$6:$E$125,$B3061))</f>
        <v/>
      </c>
      <c r="J3061" s="19" t="str">
        <f>IF($S3061="","",INDEX(Skjermingsrenter!$B$6:$B$35,$C3061))</f>
        <v/>
      </c>
      <c r="K3061" s="20" t="str">
        <f t="shared" si="377"/>
        <v/>
      </c>
      <c r="L3061" s="21" t="str">
        <f>IF($S3061="","",IF($G3061&lt;YEAR($F3061),0,$H3061*SUMIFS(Utbytter!$D$6:$D$1005,Utbytter!$A$6:$A$1005,$E3061,Utbytter!$B$6:$B$1005,"&gt;="&amp;$K3061,Utbytter!$B$6:$B$1005,"&lt;="&amp;DATE($G3061,12,31))))</f>
        <v/>
      </c>
      <c r="M3061" s="21" t="str">
        <f t="shared" si="383"/>
        <v/>
      </c>
      <c r="N3061" s="21" t="str">
        <f t="shared" si="378"/>
        <v/>
      </c>
      <c r="O3061" s="21" t="str">
        <f t="shared" si="379"/>
        <v/>
      </c>
      <c r="P3061" s="21" t="str">
        <f t="shared" si="380"/>
        <v/>
      </c>
      <c r="Q3061" s="21" t="str">
        <f t="shared" si="381"/>
        <v/>
      </c>
      <c r="R3061" s="21" t="str">
        <f t="shared" si="382"/>
        <v/>
      </c>
      <c r="S3061" s="7" t="str">
        <f>IF(ROW()-5&lt;=Kontroll!$B$8,1,"")</f>
        <v/>
      </c>
    </row>
    <row r="3062" spans="1:19" x14ac:dyDescent="0.2">
      <c r="A3062" s="7" t="str">
        <f t="shared" si="376"/>
        <v/>
      </c>
      <c r="B3062" s="7" t="str">
        <f>IF($S3062="","",INT(($A3062-1)/Kontroll!$B$6)+1)</f>
        <v/>
      </c>
      <c r="C3062" s="7" t="str">
        <f>IF($S3062="","",MOD($A3062-1,Kontroll!$B$6)+1)</f>
        <v/>
      </c>
      <c r="D3062" s="15" t="str">
        <f>IF($S3062="","",INDEX(Transjer!$A$6:$A$125,$B3062))</f>
        <v/>
      </c>
      <c r="E3062" s="15" t="str">
        <f>IF($S3062="","",INDEX(Transjer!$B$6:$B$125,$B3062))</f>
        <v/>
      </c>
      <c r="F3062" s="16" t="str">
        <f>IF($S3062="","",INDEX(Transjer!$C$6:$C$125,$B3062))</f>
        <v/>
      </c>
      <c r="G3062" s="17" t="str">
        <f>IF($S3062="","",INDEX(Skjermingsrenter!$A$6:$A$35,$C3062))</f>
        <v/>
      </c>
      <c r="H3062" s="18" t="str">
        <f>IF($S3062="","",INDEX(Transjer!$D$6:$D$125,$B3062))</f>
        <v/>
      </c>
      <c r="I3062" s="18" t="str">
        <f>IF($S3062="","",INDEX(Transjer!$E$6:$E$125,$B3062))</f>
        <v/>
      </c>
      <c r="J3062" s="19" t="str">
        <f>IF($S3062="","",INDEX(Skjermingsrenter!$B$6:$B$35,$C3062))</f>
        <v/>
      </c>
      <c r="K3062" s="20" t="str">
        <f t="shared" si="377"/>
        <v/>
      </c>
      <c r="L3062" s="21" t="str">
        <f>IF($S3062="","",IF($G3062&lt;YEAR($F3062),0,$H3062*SUMIFS(Utbytter!$D$6:$D$1005,Utbytter!$A$6:$A$1005,$E3062,Utbytter!$B$6:$B$1005,"&gt;="&amp;$K3062,Utbytter!$B$6:$B$1005,"&lt;="&amp;DATE($G3062,12,31))))</f>
        <v/>
      </c>
      <c r="M3062" s="21" t="str">
        <f t="shared" si="383"/>
        <v/>
      </c>
      <c r="N3062" s="21" t="str">
        <f t="shared" si="378"/>
        <v/>
      </c>
      <c r="O3062" s="21" t="str">
        <f t="shared" si="379"/>
        <v/>
      </c>
      <c r="P3062" s="21" t="str">
        <f t="shared" si="380"/>
        <v/>
      </c>
      <c r="Q3062" s="21" t="str">
        <f t="shared" si="381"/>
        <v/>
      </c>
      <c r="R3062" s="21" t="str">
        <f t="shared" si="382"/>
        <v/>
      </c>
      <c r="S3062" s="7" t="str">
        <f>IF(ROW()-5&lt;=Kontroll!$B$8,1,"")</f>
        <v/>
      </c>
    </row>
    <row r="3063" spans="1:19" x14ac:dyDescent="0.2">
      <c r="A3063" s="7" t="str">
        <f t="shared" si="376"/>
        <v/>
      </c>
      <c r="B3063" s="7" t="str">
        <f>IF($S3063="","",INT(($A3063-1)/Kontroll!$B$6)+1)</f>
        <v/>
      </c>
      <c r="C3063" s="7" t="str">
        <f>IF($S3063="","",MOD($A3063-1,Kontroll!$B$6)+1)</f>
        <v/>
      </c>
      <c r="D3063" s="15" t="str">
        <f>IF($S3063="","",INDEX(Transjer!$A$6:$A$125,$B3063))</f>
        <v/>
      </c>
      <c r="E3063" s="15" t="str">
        <f>IF($S3063="","",INDEX(Transjer!$B$6:$B$125,$B3063))</f>
        <v/>
      </c>
      <c r="F3063" s="16" t="str">
        <f>IF($S3063="","",INDEX(Transjer!$C$6:$C$125,$B3063))</f>
        <v/>
      </c>
      <c r="G3063" s="17" t="str">
        <f>IF($S3063="","",INDEX(Skjermingsrenter!$A$6:$A$35,$C3063))</f>
        <v/>
      </c>
      <c r="H3063" s="18" t="str">
        <f>IF($S3063="","",INDEX(Transjer!$D$6:$D$125,$B3063))</f>
        <v/>
      </c>
      <c r="I3063" s="18" t="str">
        <f>IF($S3063="","",INDEX(Transjer!$E$6:$E$125,$B3063))</f>
        <v/>
      </c>
      <c r="J3063" s="19" t="str">
        <f>IF($S3063="","",INDEX(Skjermingsrenter!$B$6:$B$35,$C3063))</f>
        <v/>
      </c>
      <c r="K3063" s="20" t="str">
        <f t="shared" si="377"/>
        <v/>
      </c>
      <c r="L3063" s="21" t="str">
        <f>IF($S3063="","",IF($G3063&lt;YEAR($F3063),0,$H3063*SUMIFS(Utbytter!$D$6:$D$1005,Utbytter!$A$6:$A$1005,$E3063,Utbytter!$B$6:$B$1005,"&gt;="&amp;$K3063,Utbytter!$B$6:$B$1005,"&lt;="&amp;DATE($G3063,12,31))))</f>
        <v/>
      </c>
      <c r="M3063" s="21" t="str">
        <f t="shared" si="383"/>
        <v/>
      </c>
      <c r="N3063" s="21" t="str">
        <f t="shared" si="378"/>
        <v/>
      </c>
      <c r="O3063" s="21" t="str">
        <f t="shared" si="379"/>
        <v/>
      </c>
      <c r="P3063" s="21" t="str">
        <f t="shared" si="380"/>
        <v/>
      </c>
      <c r="Q3063" s="21" t="str">
        <f t="shared" si="381"/>
        <v/>
      </c>
      <c r="R3063" s="21" t="str">
        <f t="shared" si="382"/>
        <v/>
      </c>
      <c r="S3063" s="7" t="str">
        <f>IF(ROW()-5&lt;=Kontroll!$B$8,1,"")</f>
        <v/>
      </c>
    </row>
    <row r="3064" spans="1:19" x14ac:dyDescent="0.2">
      <c r="A3064" s="7" t="str">
        <f t="shared" si="376"/>
        <v/>
      </c>
      <c r="B3064" s="7" t="str">
        <f>IF($S3064="","",INT(($A3064-1)/Kontroll!$B$6)+1)</f>
        <v/>
      </c>
      <c r="C3064" s="7" t="str">
        <f>IF($S3064="","",MOD($A3064-1,Kontroll!$B$6)+1)</f>
        <v/>
      </c>
      <c r="D3064" s="15" t="str">
        <f>IF($S3064="","",INDEX(Transjer!$A$6:$A$125,$B3064))</f>
        <v/>
      </c>
      <c r="E3064" s="15" t="str">
        <f>IF($S3064="","",INDEX(Transjer!$B$6:$B$125,$B3064))</f>
        <v/>
      </c>
      <c r="F3064" s="16" t="str">
        <f>IF($S3064="","",INDEX(Transjer!$C$6:$C$125,$B3064))</f>
        <v/>
      </c>
      <c r="G3064" s="17" t="str">
        <f>IF($S3064="","",INDEX(Skjermingsrenter!$A$6:$A$35,$C3064))</f>
        <v/>
      </c>
      <c r="H3064" s="18" t="str">
        <f>IF($S3064="","",INDEX(Transjer!$D$6:$D$125,$B3064))</f>
        <v/>
      </c>
      <c r="I3064" s="18" t="str">
        <f>IF($S3064="","",INDEX(Transjer!$E$6:$E$125,$B3064))</f>
        <v/>
      </c>
      <c r="J3064" s="19" t="str">
        <f>IF($S3064="","",INDEX(Skjermingsrenter!$B$6:$B$35,$C3064))</f>
        <v/>
      </c>
      <c r="K3064" s="20" t="str">
        <f t="shared" si="377"/>
        <v/>
      </c>
      <c r="L3064" s="21" t="str">
        <f>IF($S3064="","",IF($G3064&lt;YEAR($F3064),0,$H3064*SUMIFS(Utbytter!$D$6:$D$1005,Utbytter!$A$6:$A$1005,$E3064,Utbytter!$B$6:$B$1005,"&gt;="&amp;$K3064,Utbytter!$B$6:$B$1005,"&lt;="&amp;DATE($G3064,12,31))))</f>
        <v/>
      </c>
      <c r="M3064" s="21" t="str">
        <f t="shared" si="383"/>
        <v/>
      </c>
      <c r="N3064" s="21" t="str">
        <f t="shared" si="378"/>
        <v/>
      </c>
      <c r="O3064" s="21" t="str">
        <f t="shared" si="379"/>
        <v/>
      </c>
      <c r="P3064" s="21" t="str">
        <f t="shared" si="380"/>
        <v/>
      </c>
      <c r="Q3064" s="21" t="str">
        <f t="shared" si="381"/>
        <v/>
      </c>
      <c r="R3064" s="21" t="str">
        <f t="shared" si="382"/>
        <v/>
      </c>
      <c r="S3064" s="7" t="str">
        <f>IF(ROW()-5&lt;=Kontroll!$B$8,1,"")</f>
        <v/>
      </c>
    </row>
    <row r="3065" spans="1:19" x14ac:dyDescent="0.2">
      <c r="A3065" s="7" t="str">
        <f t="shared" si="376"/>
        <v/>
      </c>
      <c r="B3065" s="7" t="str">
        <f>IF($S3065="","",INT(($A3065-1)/Kontroll!$B$6)+1)</f>
        <v/>
      </c>
      <c r="C3065" s="7" t="str">
        <f>IF($S3065="","",MOD($A3065-1,Kontroll!$B$6)+1)</f>
        <v/>
      </c>
      <c r="D3065" s="15" t="str">
        <f>IF($S3065="","",INDEX(Transjer!$A$6:$A$125,$B3065))</f>
        <v/>
      </c>
      <c r="E3065" s="15" t="str">
        <f>IF($S3065="","",INDEX(Transjer!$B$6:$B$125,$B3065))</f>
        <v/>
      </c>
      <c r="F3065" s="16" t="str">
        <f>IF($S3065="","",INDEX(Transjer!$C$6:$C$125,$B3065))</f>
        <v/>
      </c>
      <c r="G3065" s="17" t="str">
        <f>IF($S3065="","",INDEX(Skjermingsrenter!$A$6:$A$35,$C3065))</f>
        <v/>
      </c>
      <c r="H3065" s="18" t="str">
        <f>IF($S3065="","",INDEX(Transjer!$D$6:$D$125,$B3065))</f>
        <v/>
      </c>
      <c r="I3065" s="18" t="str">
        <f>IF($S3065="","",INDEX(Transjer!$E$6:$E$125,$B3065))</f>
        <v/>
      </c>
      <c r="J3065" s="19" t="str">
        <f>IF($S3065="","",INDEX(Skjermingsrenter!$B$6:$B$35,$C3065))</f>
        <v/>
      </c>
      <c r="K3065" s="20" t="str">
        <f t="shared" si="377"/>
        <v/>
      </c>
      <c r="L3065" s="21" t="str">
        <f>IF($S3065="","",IF($G3065&lt;YEAR($F3065),0,$H3065*SUMIFS(Utbytter!$D$6:$D$1005,Utbytter!$A$6:$A$1005,$E3065,Utbytter!$B$6:$B$1005,"&gt;="&amp;$K3065,Utbytter!$B$6:$B$1005,"&lt;="&amp;DATE($G3065,12,31))))</f>
        <v/>
      </c>
      <c r="M3065" s="21" t="str">
        <f t="shared" si="383"/>
        <v/>
      </c>
      <c r="N3065" s="21" t="str">
        <f t="shared" si="378"/>
        <v/>
      </c>
      <c r="O3065" s="21" t="str">
        <f t="shared" si="379"/>
        <v/>
      </c>
      <c r="P3065" s="21" t="str">
        <f t="shared" si="380"/>
        <v/>
      </c>
      <c r="Q3065" s="21" t="str">
        <f t="shared" si="381"/>
        <v/>
      </c>
      <c r="R3065" s="21" t="str">
        <f t="shared" si="382"/>
        <v/>
      </c>
      <c r="S3065" s="7" t="str">
        <f>IF(ROW()-5&lt;=Kontroll!$B$8,1,"")</f>
        <v/>
      </c>
    </row>
    <row r="3066" spans="1:19" x14ac:dyDescent="0.2">
      <c r="A3066" s="7" t="str">
        <f t="shared" si="376"/>
        <v/>
      </c>
      <c r="B3066" s="7" t="str">
        <f>IF($S3066="","",INT(($A3066-1)/Kontroll!$B$6)+1)</f>
        <v/>
      </c>
      <c r="C3066" s="7" t="str">
        <f>IF($S3066="","",MOD($A3066-1,Kontroll!$B$6)+1)</f>
        <v/>
      </c>
      <c r="D3066" s="15" t="str">
        <f>IF($S3066="","",INDEX(Transjer!$A$6:$A$125,$B3066))</f>
        <v/>
      </c>
      <c r="E3066" s="15" t="str">
        <f>IF($S3066="","",INDEX(Transjer!$B$6:$B$125,$B3066))</f>
        <v/>
      </c>
      <c r="F3066" s="16" t="str">
        <f>IF($S3066="","",INDEX(Transjer!$C$6:$C$125,$B3066))</f>
        <v/>
      </c>
      <c r="G3066" s="17" t="str">
        <f>IF($S3066="","",INDEX(Skjermingsrenter!$A$6:$A$35,$C3066))</f>
        <v/>
      </c>
      <c r="H3066" s="18" t="str">
        <f>IF($S3066="","",INDEX(Transjer!$D$6:$D$125,$B3066))</f>
        <v/>
      </c>
      <c r="I3066" s="18" t="str">
        <f>IF($S3066="","",INDEX(Transjer!$E$6:$E$125,$B3066))</f>
        <v/>
      </c>
      <c r="J3066" s="19" t="str">
        <f>IF($S3066="","",INDEX(Skjermingsrenter!$B$6:$B$35,$C3066))</f>
        <v/>
      </c>
      <c r="K3066" s="20" t="str">
        <f t="shared" si="377"/>
        <v/>
      </c>
      <c r="L3066" s="21" t="str">
        <f>IF($S3066="","",IF($G3066&lt;YEAR($F3066),0,$H3066*SUMIFS(Utbytter!$D$6:$D$1005,Utbytter!$A$6:$A$1005,$E3066,Utbytter!$B$6:$B$1005,"&gt;="&amp;$K3066,Utbytter!$B$6:$B$1005,"&lt;="&amp;DATE($G3066,12,31))))</f>
        <v/>
      </c>
      <c r="M3066" s="21" t="str">
        <f t="shared" si="383"/>
        <v/>
      </c>
      <c r="N3066" s="21" t="str">
        <f t="shared" si="378"/>
        <v/>
      </c>
      <c r="O3066" s="21" t="str">
        <f t="shared" si="379"/>
        <v/>
      </c>
      <c r="P3066" s="21" t="str">
        <f t="shared" si="380"/>
        <v/>
      </c>
      <c r="Q3066" s="21" t="str">
        <f t="shared" si="381"/>
        <v/>
      </c>
      <c r="R3066" s="21" t="str">
        <f t="shared" si="382"/>
        <v/>
      </c>
      <c r="S3066" s="7" t="str">
        <f>IF(ROW()-5&lt;=Kontroll!$B$8,1,"")</f>
        <v/>
      </c>
    </row>
    <row r="3067" spans="1:19" x14ac:dyDescent="0.2">
      <c r="A3067" s="7" t="str">
        <f t="shared" si="376"/>
        <v/>
      </c>
      <c r="B3067" s="7" t="str">
        <f>IF($S3067="","",INT(($A3067-1)/Kontroll!$B$6)+1)</f>
        <v/>
      </c>
      <c r="C3067" s="7" t="str">
        <f>IF($S3067="","",MOD($A3067-1,Kontroll!$B$6)+1)</f>
        <v/>
      </c>
      <c r="D3067" s="15" t="str">
        <f>IF($S3067="","",INDEX(Transjer!$A$6:$A$125,$B3067))</f>
        <v/>
      </c>
      <c r="E3067" s="15" t="str">
        <f>IF($S3067="","",INDEX(Transjer!$B$6:$B$125,$B3067))</f>
        <v/>
      </c>
      <c r="F3067" s="16" t="str">
        <f>IF($S3067="","",INDEX(Transjer!$C$6:$C$125,$B3067))</f>
        <v/>
      </c>
      <c r="G3067" s="17" t="str">
        <f>IF($S3067="","",INDEX(Skjermingsrenter!$A$6:$A$35,$C3067))</f>
        <v/>
      </c>
      <c r="H3067" s="18" t="str">
        <f>IF($S3067="","",INDEX(Transjer!$D$6:$D$125,$B3067))</f>
        <v/>
      </c>
      <c r="I3067" s="18" t="str">
        <f>IF($S3067="","",INDEX(Transjer!$E$6:$E$125,$B3067))</f>
        <v/>
      </c>
      <c r="J3067" s="19" t="str">
        <f>IF($S3067="","",INDEX(Skjermingsrenter!$B$6:$B$35,$C3067))</f>
        <v/>
      </c>
      <c r="K3067" s="20" t="str">
        <f t="shared" si="377"/>
        <v/>
      </c>
      <c r="L3067" s="21" t="str">
        <f>IF($S3067="","",IF($G3067&lt;YEAR($F3067),0,$H3067*SUMIFS(Utbytter!$D$6:$D$1005,Utbytter!$A$6:$A$1005,$E3067,Utbytter!$B$6:$B$1005,"&gt;="&amp;$K3067,Utbytter!$B$6:$B$1005,"&lt;="&amp;DATE($G3067,12,31))))</f>
        <v/>
      </c>
      <c r="M3067" s="21" t="str">
        <f t="shared" si="383"/>
        <v/>
      </c>
      <c r="N3067" s="21" t="str">
        <f t="shared" si="378"/>
        <v/>
      </c>
      <c r="O3067" s="21" t="str">
        <f t="shared" si="379"/>
        <v/>
      </c>
      <c r="P3067" s="21" t="str">
        <f t="shared" si="380"/>
        <v/>
      </c>
      <c r="Q3067" s="21" t="str">
        <f t="shared" si="381"/>
        <v/>
      </c>
      <c r="R3067" s="21" t="str">
        <f t="shared" si="382"/>
        <v/>
      </c>
      <c r="S3067" s="7" t="str">
        <f>IF(ROW()-5&lt;=Kontroll!$B$8,1,"")</f>
        <v/>
      </c>
    </row>
    <row r="3068" spans="1:19" x14ac:dyDescent="0.2">
      <c r="A3068" s="7" t="str">
        <f t="shared" si="376"/>
        <v/>
      </c>
      <c r="B3068" s="7" t="str">
        <f>IF($S3068="","",INT(($A3068-1)/Kontroll!$B$6)+1)</f>
        <v/>
      </c>
      <c r="C3068" s="7" t="str">
        <f>IF($S3068="","",MOD($A3068-1,Kontroll!$B$6)+1)</f>
        <v/>
      </c>
      <c r="D3068" s="15" t="str">
        <f>IF($S3068="","",INDEX(Transjer!$A$6:$A$125,$B3068))</f>
        <v/>
      </c>
      <c r="E3068" s="15" t="str">
        <f>IF($S3068="","",INDEX(Transjer!$B$6:$B$125,$B3068))</f>
        <v/>
      </c>
      <c r="F3068" s="16" t="str">
        <f>IF($S3068="","",INDEX(Transjer!$C$6:$C$125,$B3068))</f>
        <v/>
      </c>
      <c r="G3068" s="17" t="str">
        <f>IF($S3068="","",INDEX(Skjermingsrenter!$A$6:$A$35,$C3068))</f>
        <v/>
      </c>
      <c r="H3068" s="18" t="str">
        <f>IF($S3068="","",INDEX(Transjer!$D$6:$D$125,$B3068))</f>
        <v/>
      </c>
      <c r="I3068" s="18" t="str">
        <f>IF($S3068="","",INDEX(Transjer!$E$6:$E$125,$B3068))</f>
        <v/>
      </c>
      <c r="J3068" s="19" t="str">
        <f>IF($S3068="","",INDEX(Skjermingsrenter!$B$6:$B$35,$C3068))</f>
        <v/>
      </c>
      <c r="K3068" s="20" t="str">
        <f t="shared" si="377"/>
        <v/>
      </c>
      <c r="L3068" s="21" t="str">
        <f>IF($S3068="","",IF($G3068&lt;YEAR($F3068),0,$H3068*SUMIFS(Utbytter!$D$6:$D$1005,Utbytter!$A$6:$A$1005,$E3068,Utbytter!$B$6:$B$1005,"&gt;="&amp;$K3068,Utbytter!$B$6:$B$1005,"&lt;="&amp;DATE($G3068,12,31))))</f>
        <v/>
      </c>
      <c r="M3068" s="21" t="str">
        <f t="shared" si="383"/>
        <v/>
      </c>
      <c r="N3068" s="21" t="str">
        <f t="shared" si="378"/>
        <v/>
      </c>
      <c r="O3068" s="21" t="str">
        <f t="shared" si="379"/>
        <v/>
      </c>
      <c r="P3068" s="21" t="str">
        <f t="shared" si="380"/>
        <v/>
      </c>
      <c r="Q3068" s="21" t="str">
        <f t="shared" si="381"/>
        <v/>
      </c>
      <c r="R3068" s="21" t="str">
        <f t="shared" si="382"/>
        <v/>
      </c>
      <c r="S3068" s="7" t="str">
        <f>IF(ROW()-5&lt;=Kontroll!$B$8,1,"")</f>
        <v/>
      </c>
    </row>
    <row r="3069" spans="1:19" x14ac:dyDescent="0.2">
      <c r="A3069" s="7" t="str">
        <f t="shared" si="376"/>
        <v/>
      </c>
      <c r="B3069" s="7" t="str">
        <f>IF($S3069="","",INT(($A3069-1)/Kontroll!$B$6)+1)</f>
        <v/>
      </c>
      <c r="C3069" s="7" t="str">
        <f>IF($S3069="","",MOD($A3069-1,Kontroll!$B$6)+1)</f>
        <v/>
      </c>
      <c r="D3069" s="15" t="str">
        <f>IF($S3069="","",INDEX(Transjer!$A$6:$A$125,$B3069))</f>
        <v/>
      </c>
      <c r="E3069" s="15" t="str">
        <f>IF($S3069="","",INDEX(Transjer!$B$6:$B$125,$B3069))</f>
        <v/>
      </c>
      <c r="F3069" s="16" t="str">
        <f>IF($S3069="","",INDEX(Transjer!$C$6:$C$125,$B3069))</f>
        <v/>
      </c>
      <c r="G3069" s="17" t="str">
        <f>IF($S3069="","",INDEX(Skjermingsrenter!$A$6:$A$35,$C3069))</f>
        <v/>
      </c>
      <c r="H3069" s="18" t="str">
        <f>IF($S3069="","",INDEX(Transjer!$D$6:$D$125,$B3069))</f>
        <v/>
      </c>
      <c r="I3069" s="18" t="str">
        <f>IF($S3069="","",INDEX(Transjer!$E$6:$E$125,$B3069))</f>
        <v/>
      </c>
      <c r="J3069" s="19" t="str">
        <f>IF($S3069="","",INDEX(Skjermingsrenter!$B$6:$B$35,$C3069))</f>
        <v/>
      </c>
      <c r="K3069" s="20" t="str">
        <f t="shared" si="377"/>
        <v/>
      </c>
      <c r="L3069" s="21" t="str">
        <f>IF($S3069="","",IF($G3069&lt;YEAR($F3069),0,$H3069*SUMIFS(Utbytter!$D$6:$D$1005,Utbytter!$A$6:$A$1005,$E3069,Utbytter!$B$6:$B$1005,"&gt;="&amp;$K3069,Utbytter!$B$6:$B$1005,"&lt;="&amp;DATE($G3069,12,31))))</f>
        <v/>
      </c>
      <c r="M3069" s="21" t="str">
        <f t="shared" si="383"/>
        <v/>
      </c>
      <c r="N3069" s="21" t="str">
        <f t="shared" si="378"/>
        <v/>
      </c>
      <c r="O3069" s="21" t="str">
        <f t="shared" si="379"/>
        <v/>
      </c>
      <c r="P3069" s="21" t="str">
        <f t="shared" si="380"/>
        <v/>
      </c>
      <c r="Q3069" s="21" t="str">
        <f t="shared" si="381"/>
        <v/>
      </c>
      <c r="R3069" s="21" t="str">
        <f t="shared" si="382"/>
        <v/>
      </c>
      <c r="S3069" s="7" t="str">
        <f>IF(ROW()-5&lt;=Kontroll!$B$8,1,"")</f>
        <v/>
      </c>
    </row>
    <row r="3070" spans="1:19" x14ac:dyDescent="0.2">
      <c r="A3070" s="7" t="str">
        <f t="shared" si="376"/>
        <v/>
      </c>
      <c r="B3070" s="7" t="str">
        <f>IF($S3070="","",INT(($A3070-1)/Kontroll!$B$6)+1)</f>
        <v/>
      </c>
      <c r="C3070" s="7" t="str">
        <f>IF($S3070="","",MOD($A3070-1,Kontroll!$B$6)+1)</f>
        <v/>
      </c>
      <c r="D3070" s="15" t="str">
        <f>IF($S3070="","",INDEX(Transjer!$A$6:$A$125,$B3070))</f>
        <v/>
      </c>
      <c r="E3070" s="15" t="str">
        <f>IF($S3070="","",INDEX(Transjer!$B$6:$B$125,$B3070))</f>
        <v/>
      </c>
      <c r="F3070" s="16" t="str">
        <f>IF($S3070="","",INDEX(Transjer!$C$6:$C$125,$B3070))</f>
        <v/>
      </c>
      <c r="G3070" s="17" t="str">
        <f>IF($S3070="","",INDEX(Skjermingsrenter!$A$6:$A$35,$C3070))</f>
        <v/>
      </c>
      <c r="H3070" s="18" t="str">
        <f>IF($S3070="","",INDEX(Transjer!$D$6:$D$125,$B3070))</f>
        <v/>
      </c>
      <c r="I3070" s="18" t="str">
        <f>IF($S3070="","",INDEX(Transjer!$E$6:$E$125,$B3070))</f>
        <v/>
      </c>
      <c r="J3070" s="19" t="str">
        <f>IF($S3070="","",INDEX(Skjermingsrenter!$B$6:$B$35,$C3070))</f>
        <v/>
      </c>
      <c r="K3070" s="20" t="str">
        <f t="shared" si="377"/>
        <v/>
      </c>
      <c r="L3070" s="21" t="str">
        <f>IF($S3070="","",IF($G3070&lt;YEAR($F3070),0,$H3070*SUMIFS(Utbytter!$D$6:$D$1005,Utbytter!$A$6:$A$1005,$E3070,Utbytter!$B$6:$B$1005,"&gt;="&amp;$K3070,Utbytter!$B$6:$B$1005,"&lt;="&amp;DATE($G3070,12,31))))</f>
        <v/>
      </c>
      <c r="M3070" s="21" t="str">
        <f t="shared" si="383"/>
        <v/>
      </c>
      <c r="N3070" s="21" t="str">
        <f t="shared" si="378"/>
        <v/>
      </c>
      <c r="O3070" s="21" t="str">
        <f t="shared" si="379"/>
        <v/>
      </c>
      <c r="P3070" s="21" t="str">
        <f t="shared" si="380"/>
        <v/>
      </c>
      <c r="Q3070" s="21" t="str">
        <f t="shared" si="381"/>
        <v/>
      </c>
      <c r="R3070" s="21" t="str">
        <f t="shared" si="382"/>
        <v/>
      </c>
      <c r="S3070" s="7" t="str">
        <f>IF(ROW()-5&lt;=Kontroll!$B$8,1,"")</f>
        <v/>
      </c>
    </row>
    <row r="3071" spans="1:19" x14ac:dyDescent="0.2">
      <c r="A3071" s="7" t="str">
        <f t="shared" si="376"/>
        <v/>
      </c>
      <c r="B3071" s="7" t="str">
        <f>IF($S3071="","",INT(($A3071-1)/Kontroll!$B$6)+1)</f>
        <v/>
      </c>
      <c r="C3071" s="7" t="str">
        <f>IF($S3071="","",MOD($A3071-1,Kontroll!$B$6)+1)</f>
        <v/>
      </c>
      <c r="D3071" s="15" t="str">
        <f>IF($S3071="","",INDEX(Transjer!$A$6:$A$125,$B3071))</f>
        <v/>
      </c>
      <c r="E3071" s="15" t="str">
        <f>IF($S3071="","",INDEX(Transjer!$B$6:$B$125,$B3071))</f>
        <v/>
      </c>
      <c r="F3071" s="16" t="str">
        <f>IF($S3071="","",INDEX(Transjer!$C$6:$C$125,$B3071))</f>
        <v/>
      </c>
      <c r="G3071" s="17" t="str">
        <f>IF($S3071="","",INDEX(Skjermingsrenter!$A$6:$A$35,$C3071))</f>
        <v/>
      </c>
      <c r="H3071" s="18" t="str">
        <f>IF($S3071="","",INDEX(Transjer!$D$6:$D$125,$B3071))</f>
        <v/>
      </c>
      <c r="I3071" s="18" t="str">
        <f>IF($S3071="","",INDEX(Transjer!$E$6:$E$125,$B3071))</f>
        <v/>
      </c>
      <c r="J3071" s="19" t="str">
        <f>IF($S3071="","",INDEX(Skjermingsrenter!$B$6:$B$35,$C3071))</f>
        <v/>
      </c>
      <c r="K3071" s="20" t="str">
        <f t="shared" si="377"/>
        <v/>
      </c>
      <c r="L3071" s="21" t="str">
        <f>IF($S3071="","",IF($G3071&lt;YEAR($F3071),0,$H3071*SUMIFS(Utbytter!$D$6:$D$1005,Utbytter!$A$6:$A$1005,$E3071,Utbytter!$B$6:$B$1005,"&gt;="&amp;$K3071,Utbytter!$B$6:$B$1005,"&lt;="&amp;DATE($G3071,12,31))))</f>
        <v/>
      </c>
      <c r="M3071" s="21" t="str">
        <f t="shared" si="383"/>
        <v/>
      </c>
      <c r="N3071" s="21" t="str">
        <f t="shared" si="378"/>
        <v/>
      </c>
      <c r="O3071" s="21" t="str">
        <f t="shared" si="379"/>
        <v/>
      </c>
      <c r="P3071" s="21" t="str">
        <f t="shared" si="380"/>
        <v/>
      </c>
      <c r="Q3071" s="21" t="str">
        <f t="shared" si="381"/>
        <v/>
      </c>
      <c r="R3071" s="21" t="str">
        <f t="shared" si="382"/>
        <v/>
      </c>
      <c r="S3071" s="7" t="str">
        <f>IF(ROW()-5&lt;=Kontroll!$B$8,1,"")</f>
        <v/>
      </c>
    </row>
    <row r="3072" spans="1:19" x14ac:dyDescent="0.2">
      <c r="A3072" s="7" t="str">
        <f t="shared" si="376"/>
        <v/>
      </c>
      <c r="B3072" s="7" t="str">
        <f>IF($S3072="","",INT(($A3072-1)/Kontroll!$B$6)+1)</f>
        <v/>
      </c>
      <c r="C3072" s="7" t="str">
        <f>IF($S3072="","",MOD($A3072-1,Kontroll!$B$6)+1)</f>
        <v/>
      </c>
      <c r="D3072" s="15" t="str">
        <f>IF($S3072="","",INDEX(Transjer!$A$6:$A$125,$B3072))</f>
        <v/>
      </c>
      <c r="E3072" s="15" t="str">
        <f>IF($S3072="","",INDEX(Transjer!$B$6:$B$125,$B3072))</f>
        <v/>
      </c>
      <c r="F3072" s="16" t="str">
        <f>IF($S3072="","",INDEX(Transjer!$C$6:$C$125,$B3072))</f>
        <v/>
      </c>
      <c r="G3072" s="17" t="str">
        <f>IF($S3072="","",INDEX(Skjermingsrenter!$A$6:$A$35,$C3072))</f>
        <v/>
      </c>
      <c r="H3072" s="18" t="str">
        <f>IF($S3072="","",INDEX(Transjer!$D$6:$D$125,$B3072))</f>
        <v/>
      </c>
      <c r="I3072" s="18" t="str">
        <f>IF($S3072="","",INDEX(Transjer!$E$6:$E$125,$B3072))</f>
        <v/>
      </c>
      <c r="J3072" s="19" t="str">
        <f>IF($S3072="","",INDEX(Skjermingsrenter!$B$6:$B$35,$C3072))</f>
        <v/>
      </c>
      <c r="K3072" s="20" t="str">
        <f t="shared" si="377"/>
        <v/>
      </c>
      <c r="L3072" s="21" t="str">
        <f>IF($S3072="","",IF($G3072&lt;YEAR($F3072),0,$H3072*SUMIFS(Utbytter!$D$6:$D$1005,Utbytter!$A$6:$A$1005,$E3072,Utbytter!$B$6:$B$1005,"&gt;="&amp;$K3072,Utbytter!$B$6:$B$1005,"&lt;="&amp;DATE($G3072,12,31))))</f>
        <v/>
      </c>
      <c r="M3072" s="21" t="str">
        <f t="shared" si="383"/>
        <v/>
      </c>
      <c r="N3072" s="21" t="str">
        <f t="shared" si="378"/>
        <v/>
      </c>
      <c r="O3072" s="21" t="str">
        <f t="shared" si="379"/>
        <v/>
      </c>
      <c r="P3072" s="21" t="str">
        <f t="shared" si="380"/>
        <v/>
      </c>
      <c r="Q3072" s="21" t="str">
        <f t="shared" si="381"/>
        <v/>
      </c>
      <c r="R3072" s="21" t="str">
        <f t="shared" si="382"/>
        <v/>
      </c>
      <c r="S3072" s="7" t="str">
        <f>IF(ROW()-5&lt;=Kontroll!$B$8,1,"")</f>
        <v/>
      </c>
    </row>
    <row r="3073" spans="1:19" x14ac:dyDescent="0.2">
      <c r="A3073" s="7" t="str">
        <f t="shared" si="376"/>
        <v/>
      </c>
      <c r="B3073" s="7" t="str">
        <f>IF($S3073="","",INT(($A3073-1)/Kontroll!$B$6)+1)</f>
        <v/>
      </c>
      <c r="C3073" s="7" t="str">
        <f>IF($S3073="","",MOD($A3073-1,Kontroll!$B$6)+1)</f>
        <v/>
      </c>
      <c r="D3073" s="15" t="str">
        <f>IF($S3073="","",INDEX(Transjer!$A$6:$A$125,$B3073))</f>
        <v/>
      </c>
      <c r="E3073" s="15" t="str">
        <f>IF($S3073="","",INDEX(Transjer!$B$6:$B$125,$B3073))</f>
        <v/>
      </c>
      <c r="F3073" s="16" t="str">
        <f>IF($S3073="","",INDEX(Transjer!$C$6:$C$125,$B3073))</f>
        <v/>
      </c>
      <c r="G3073" s="17" t="str">
        <f>IF($S3073="","",INDEX(Skjermingsrenter!$A$6:$A$35,$C3073))</f>
        <v/>
      </c>
      <c r="H3073" s="18" t="str">
        <f>IF($S3073="","",INDEX(Transjer!$D$6:$D$125,$B3073))</f>
        <v/>
      </c>
      <c r="I3073" s="18" t="str">
        <f>IF($S3073="","",INDEX(Transjer!$E$6:$E$125,$B3073))</f>
        <v/>
      </c>
      <c r="J3073" s="19" t="str">
        <f>IF($S3073="","",INDEX(Skjermingsrenter!$B$6:$B$35,$C3073))</f>
        <v/>
      </c>
      <c r="K3073" s="20" t="str">
        <f t="shared" si="377"/>
        <v/>
      </c>
      <c r="L3073" s="21" t="str">
        <f>IF($S3073="","",IF($G3073&lt;YEAR($F3073),0,$H3073*SUMIFS(Utbytter!$D$6:$D$1005,Utbytter!$A$6:$A$1005,$E3073,Utbytter!$B$6:$B$1005,"&gt;="&amp;$K3073,Utbytter!$B$6:$B$1005,"&lt;="&amp;DATE($G3073,12,31))))</f>
        <v/>
      </c>
      <c r="M3073" s="21" t="str">
        <f t="shared" si="383"/>
        <v/>
      </c>
      <c r="N3073" s="21" t="str">
        <f t="shared" si="378"/>
        <v/>
      </c>
      <c r="O3073" s="21" t="str">
        <f t="shared" si="379"/>
        <v/>
      </c>
      <c r="P3073" s="21" t="str">
        <f t="shared" si="380"/>
        <v/>
      </c>
      <c r="Q3073" s="21" t="str">
        <f t="shared" si="381"/>
        <v/>
      </c>
      <c r="R3073" s="21" t="str">
        <f t="shared" si="382"/>
        <v/>
      </c>
      <c r="S3073" s="7" t="str">
        <f>IF(ROW()-5&lt;=Kontroll!$B$8,1,"")</f>
        <v/>
      </c>
    </row>
    <row r="3074" spans="1:19" x14ac:dyDescent="0.2">
      <c r="A3074" s="7" t="str">
        <f t="shared" si="376"/>
        <v/>
      </c>
      <c r="B3074" s="7" t="str">
        <f>IF($S3074="","",INT(($A3074-1)/Kontroll!$B$6)+1)</f>
        <v/>
      </c>
      <c r="C3074" s="7" t="str">
        <f>IF($S3074="","",MOD($A3074-1,Kontroll!$B$6)+1)</f>
        <v/>
      </c>
      <c r="D3074" s="15" t="str">
        <f>IF($S3074="","",INDEX(Transjer!$A$6:$A$125,$B3074))</f>
        <v/>
      </c>
      <c r="E3074" s="15" t="str">
        <f>IF($S3074="","",INDEX(Transjer!$B$6:$B$125,$B3074))</f>
        <v/>
      </c>
      <c r="F3074" s="16" t="str">
        <f>IF($S3074="","",INDEX(Transjer!$C$6:$C$125,$B3074))</f>
        <v/>
      </c>
      <c r="G3074" s="17" t="str">
        <f>IF($S3074="","",INDEX(Skjermingsrenter!$A$6:$A$35,$C3074))</f>
        <v/>
      </c>
      <c r="H3074" s="18" t="str">
        <f>IF($S3074="","",INDEX(Transjer!$D$6:$D$125,$B3074))</f>
        <v/>
      </c>
      <c r="I3074" s="18" t="str">
        <f>IF($S3074="","",INDEX(Transjer!$E$6:$E$125,$B3074))</f>
        <v/>
      </c>
      <c r="J3074" s="19" t="str">
        <f>IF($S3074="","",INDEX(Skjermingsrenter!$B$6:$B$35,$C3074))</f>
        <v/>
      </c>
      <c r="K3074" s="20" t="str">
        <f t="shared" si="377"/>
        <v/>
      </c>
      <c r="L3074" s="21" t="str">
        <f>IF($S3074="","",IF($G3074&lt;YEAR($F3074),0,$H3074*SUMIFS(Utbytter!$D$6:$D$1005,Utbytter!$A$6:$A$1005,$E3074,Utbytter!$B$6:$B$1005,"&gt;="&amp;$K3074,Utbytter!$B$6:$B$1005,"&lt;="&amp;DATE($G3074,12,31))))</f>
        <v/>
      </c>
      <c r="M3074" s="21" t="str">
        <f t="shared" si="383"/>
        <v/>
      </c>
      <c r="N3074" s="21" t="str">
        <f t="shared" si="378"/>
        <v/>
      </c>
      <c r="O3074" s="21" t="str">
        <f t="shared" si="379"/>
        <v/>
      </c>
      <c r="P3074" s="21" t="str">
        <f t="shared" si="380"/>
        <v/>
      </c>
      <c r="Q3074" s="21" t="str">
        <f t="shared" si="381"/>
        <v/>
      </c>
      <c r="R3074" s="21" t="str">
        <f t="shared" si="382"/>
        <v/>
      </c>
      <c r="S3074" s="7" t="str">
        <f>IF(ROW()-5&lt;=Kontroll!$B$8,1,"")</f>
        <v/>
      </c>
    </row>
    <row r="3075" spans="1:19" x14ac:dyDescent="0.2">
      <c r="A3075" s="7" t="str">
        <f t="shared" si="376"/>
        <v/>
      </c>
      <c r="B3075" s="7" t="str">
        <f>IF($S3075="","",INT(($A3075-1)/Kontroll!$B$6)+1)</f>
        <v/>
      </c>
      <c r="C3075" s="7" t="str">
        <f>IF($S3075="","",MOD($A3075-1,Kontroll!$B$6)+1)</f>
        <v/>
      </c>
      <c r="D3075" s="15" t="str">
        <f>IF($S3075="","",INDEX(Transjer!$A$6:$A$125,$B3075))</f>
        <v/>
      </c>
      <c r="E3075" s="15" t="str">
        <f>IF($S3075="","",INDEX(Transjer!$B$6:$B$125,$B3075))</f>
        <v/>
      </c>
      <c r="F3075" s="16" t="str">
        <f>IF($S3075="","",INDEX(Transjer!$C$6:$C$125,$B3075))</f>
        <v/>
      </c>
      <c r="G3075" s="17" t="str">
        <f>IF($S3075="","",INDEX(Skjermingsrenter!$A$6:$A$35,$C3075))</f>
        <v/>
      </c>
      <c r="H3075" s="18" t="str">
        <f>IF($S3075="","",INDEX(Transjer!$D$6:$D$125,$B3075))</f>
        <v/>
      </c>
      <c r="I3075" s="18" t="str">
        <f>IF($S3075="","",INDEX(Transjer!$E$6:$E$125,$B3075))</f>
        <v/>
      </c>
      <c r="J3075" s="19" t="str">
        <f>IF($S3075="","",INDEX(Skjermingsrenter!$B$6:$B$35,$C3075))</f>
        <v/>
      </c>
      <c r="K3075" s="20" t="str">
        <f t="shared" si="377"/>
        <v/>
      </c>
      <c r="L3075" s="21" t="str">
        <f>IF($S3075="","",IF($G3075&lt;YEAR($F3075),0,$H3075*SUMIFS(Utbytter!$D$6:$D$1005,Utbytter!$A$6:$A$1005,$E3075,Utbytter!$B$6:$B$1005,"&gt;="&amp;$K3075,Utbytter!$B$6:$B$1005,"&lt;="&amp;DATE($G3075,12,31))))</f>
        <v/>
      </c>
      <c r="M3075" s="21" t="str">
        <f t="shared" si="383"/>
        <v/>
      </c>
      <c r="N3075" s="21" t="str">
        <f t="shared" si="378"/>
        <v/>
      </c>
      <c r="O3075" s="21" t="str">
        <f t="shared" si="379"/>
        <v/>
      </c>
      <c r="P3075" s="21" t="str">
        <f t="shared" si="380"/>
        <v/>
      </c>
      <c r="Q3075" s="21" t="str">
        <f t="shared" si="381"/>
        <v/>
      </c>
      <c r="R3075" s="21" t="str">
        <f t="shared" si="382"/>
        <v/>
      </c>
      <c r="S3075" s="7" t="str">
        <f>IF(ROW()-5&lt;=Kontroll!$B$8,1,"")</f>
        <v/>
      </c>
    </row>
    <row r="3076" spans="1:19" x14ac:dyDescent="0.2">
      <c r="A3076" s="7" t="str">
        <f t="shared" si="376"/>
        <v/>
      </c>
      <c r="B3076" s="7" t="str">
        <f>IF($S3076="","",INT(($A3076-1)/Kontroll!$B$6)+1)</f>
        <v/>
      </c>
      <c r="C3076" s="7" t="str">
        <f>IF($S3076="","",MOD($A3076-1,Kontroll!$B$6)+1)</f>
        <v/>
      </c>
      <c r="D3076" s="15" t="str">
        <f>IF($S3076="","",INDEX(Transjer!$A$6:$A$125,$B3076))</f>
        <v/>
      </c>
      <c r="E3076" s="15" t="str">
        <f>IF($S3076="","",INDEX(Transjer!$B$6:$B$125,$B3076))</f>
        <v/>
      </c>
      <c r="F3076" s="16" t="str">
        <f>IF($S3076="","",INDEX(Transjer!$C$6:$C$125,$B3076))</f>
        <v/>
      </c>
      <c r="G3076" s="17" t="str">
        <f>IF($S3076="","",INDEX(Skjermingsrenter!$A$6:$A$35,$C3076))</f>
        <v/>
      </c>
      <c r="H3076" s="18" t="str">
        <f>IF($S3076="","",INDEX(Transjer!$D$6:$D$125,$B3076))</f>
        <v/>
      </c>
      <c r="I3076" s="18" t="str">
        <f>IF($S3076="","",INDEX(Transjer!$E$6:$E$125,$B3076))</f>
        <v/>
      </c>
      <c r="J3076" s="19" t="str">
        <f>IF($S3076="","",INDEX(Skjermingsrenter!$B$6:$B$35,$C3076))</f>
        <v/>
      </c>
      <c r="K3076" s="20" t="str">
        <f t="shared" si="377"/>
        <v/>
      </c>
      <c r="L3076" s="21" t="str">
        <f>IF($S3076="","",IF($G3076&lt;YEAR($F3076),0,$H3076*SUMIFS(Utbytter!$D$6:$D$1005,Utbytter!$A$6:$A$1005,$E3076,Utbytter!$B$6:$B$1005,"&gt;="&amp;$K3076,Utbytter!$B$6:$B$1005,"&lt;="&amp;DATE($G3076,12,31))))</f>
        <v/>
      </c>
      <c r="M3076" s="21" t="str">
        <f t="shared" si="383"/>
        <v/>
      </c>
      <c r="N3076" s="21" t="str">
        <f t="shared" si="378"/>
        <v/>
      </c>
      <c r="O3076" s="21" t="str">
        <f t="shared" si="379"/>
        <v/>
      </c>
      <c r="P3076" s="21" t="str">
        <f t="shared" si="380"/>
        <v/>
      </c>
      <c r="Q3076" s="21" t="str">
        <f t="shared" si="381"/>
        <v/>
      </c>
      <c r="R3076" s="21" t="str">
        <f t="shared" si="382"/>
        <v/>
      </c>
      <c r="S3076" s="7" t="str">
        <f>IF(ROW()-5&lt;=Kontroll!$B$8,1,"")</f>
        <v/>
      </c>
    </row>
    <row r="3077" spans="1:19" x14ac:dyDescent="0.2">
      <c r="A3077" s="7" t="str">
        <f t="shared" si="376"/>
        <v/>
      </c>
      <c r="B3077" s="7" t="str">
        <f>IF($S3077="","",INT(($A3077-1)/Kontroll!$B$6)+1)</f>
        <v/>
      </c>
      <c r="C3077" s="7" t="str">
        <f>IF($S3077="","",MOD($A3077-1,Kontroll!$B$6)+1)</f>
        <v/>
      </c>
      <c r="D3077" s="15" t="str">
        <f>IF($S3077="","",INDEX(Transjer!$A$6:$A$125,$B3077))</f>
        <v/>
      </c>
      <c r="E3077" s="15" t="str">
        <f>IF($S3077="","",INDEX(Transjer!$B$6:$B$125,$B3077))</f>
        <v/>
      </c>
      <c r="F3077" s="16" t="str">
        <f>IF($S3077="","",INDEX(Transjer!$C$6:$C$125,$B3077))</f>
        <v/>
      </c>
      <c r="G3077" s="17" t="str">
        <f>IF($S3077="","",INDEX(Skjermingsrenter!$A$6:$A$35,$C3077))</f>
        <v/>
      </c>
      <c r="H3077" s="18" t="str">
        <f>IF($S3077="","",INDEX(Transjer!$D$6:$D$125,$B3077))</f>
        <v/>
      </c>
      <c r="I3077" s="18" t="str">
        <f>IF($S3077="","",INDEX(Transjer!$E$6:$E$125,$B3077))</f>
        <v/>
      </c>
      <c r="J3077" s="19" t="str">
        <f>IF($S3077="","",INDEX(Skjermingsrenter!$B$6:$B$35,$C3077))</f>
        <v/>
      </c>
      <c r="K3077" s="20" t="str">
        <f t="shared" si="377"/>
        <v/>
      </c>
      <c r="L3077" s="21" t="str">
        <f>IF($S3077="","",IF($G3077&lt;YEAR($F3077),0,$H3077*SUMIFS(Utbytter!$D$6:$D$1005,Utbytter!$A$6:$A$1005,$E3077,Utbytter!$B$6:$B$1005,"&gt;="&amp;$K3077,Utbytter!$B$6:$B$1005,"&lt;="&amp;DATE($G3077,12,31))))</f>
        <v/>
      </c>
      <c r="M3077" s="21" t="str">
        <f t="shared" si="383"/>
        <v/>
      </c>
      <c r="N3077" s="21" t="str">
        <f t="shared" si="378"/>
        <v/>
      </c>
      <c r="O3077" s="21" t="str">
        <f t="shared" si="379"/>
        <v/>
      </c>
      <c r="P3077" s="21" t="str">
        <f t="shared" si="380"/>
        <v/>
      </c>
      <c r="Q3077" s="21" t="str">
        <f t="shared" si="381"/>
        <v/>
      </c>
      <c r="R3077" s="21" t="str">
        <f t="shared" si="382"/>
        <v/>
      </c>
      <c r="S3077" s="7" t="str">
        <f>IF(ROW()-5&lt;=Kontroll!$B$8,1,"")</f>
        <v/>
      </c>
    </row>
    <row r="3078" spans="1:19" x14ac:dyDescent="0.2">
      <c r="A3078" s="7" t="str">
        <f t="shared" ref="A3078:A3141" si="384">IF($S3078="","",ROW()-5)</f>
        <v/>
      </c>
      <c r="B3078" s="7" t="str">
        <f>IF($S3078="","",INT(($A3078-1)/Kontroll!$B$6)+1)</f>
        <v/>
      </c>
      <c r="C3078" s="7" t="str">
        <f>IF($S3078="","",MOD($A3078-1,Kontroll!$B$6)+1)</f>
        <v/>
      </c>
      <c r="D3078" s="15" t="str">
        <f>IF($S3078="","",INDEX(Transjer!$A$6:$A$125,$B3078))</f>
        <v/>
      </c>
      <c r="E3078" s="15" t="str">
        <f>IF($S3078="","",INDEX(Transjer!$B$6:$B$125,$B3078))</f>
        <v/>
      </c>
      <c r="F3078" s="16" t="str">
        <f>IF($S3078="","",INDEX(Transjer!$C$6:$C$125,$B3078))</f>
        <v/>
      </c>
      <c r="G3078" s="17" t="str">
        <f>IF($S3078="","",INDEX(Skjermingsrenter!$A$6:$A$35,$C3078))</f>
        <v/>
      </c>
      <c r="H3078" s="18" t="str">
        <f>IF($S3078="","",INDEX(Transjer!$D$6:$D$125,$B3078))</f>
        <v/>
      </c>
      <c r="I3078" s="18" t="str">
        <f>IF($S3078="","",INDEX(Transjer!$E$6:$E$125,$B3078))</f>
        <v/>
      </c>
      <c r="J3078" s="19" t="str">
        <f>IF($S3078="","",INDEX(Skjermingsrenter!$B$6:$B$35,$C3078))</f>
        <v/>
      </c>
      <c r="K3078" s="20" t="str">
        <f t="shared" ref="K3078:K3141" si="385">IF($S3078="","",MAX(DATE($G3078,1,1),$F3078))</f>
        <v/>
      </c>
      <c r="L3078" s="21" t="str">
        <f>IF($S3078="","",IF($G3078&lt;YEAR($F3078),0,$H3078*SUMIFS(Utbytter!$D$6:$D$1005,Utbytter!$A$6:$A$1005,$E3078,Utbytter!$B$6:$B$1005,"&gt;="&amp;$K3078,Utbytter!$B$6:$B$1005,"&lt;="&amp;DATE($G3078,12,31))))</f>
        <v/>
      </c>
      <c r="M3078" s="21" t="str">
        <f t="shared" si="383"/>
        <v/>
      </c>
      <c r="N3078" s="21" t="str">
        <f t="shared" ref="N3078:N3141" si="386">IF($S3078="","",IF($F3078&lt;=DATE($G3078,12,31),($I3078+$M3078)*$J3078,0))</f>
        <v/>
      </c>
      <c r="O3078" s="21" t="str">
        <f t="shared" ref="O3078:O3141" si="387">IF($S3078="","",$M3078+$N3078)</f>
        <v/>
      </c>
      <c r="P3078" s="21" t="str">
        <f t="shared" ref="P3078:P3141" si="388">IF($S3078="","",MIN($L3078,$O3078))</f>
        <v/>
      </c>
      <c r="Q3078" s="21" t="str">
        <f t="shared" ref="Q3078:Q3141" si="389">IF($S3078="","",$O3078-$P3078)</f>
        <v/>
      </c>
      <c r="R3078" s="21" t="str">
        <f t="shared" ref="R3078:R3141" si="390">IF($S3078="","",$L3078-$P3078)</f>
        <v/>
      </c>
      <c r="S3078" s="7" t="str">
        <f>IF(ROW()-5&lt;=Kontroll!$B$8,1,"")</f>
        <v/>
      </c>
    </row>
    <row r="3079" spans="1:19" x14ac:dyDescent="0.2">
      <c r="A3079" s="7" t="str">
        <f t="shared" si="384"/>
        <v/>
      </c>
      <c r="B3079" s="7" t="str">
        <f>IF($S3079="","",INT(($A3079-1)/Kontroll!$B$6)+1)</f>
        <v/>
      </c>
      <c r="C3079" s="7" t="str">
        <f>IF($S3079="","",MOD($A3079-1,Kontroll!$B$6)+1)</f>
        <v/>
      </c>
      <c r="D3079" s="15" t="str">
        <f>IF($S3079="","",INDEX(Transjer!$A$6:$A$125,$B3079))</f>
        <v/>
      </c>
      <c r="E3079" s="15" t="str">
        <f>IF($S3079="","",INDEX(Transjer!$B$6:$B$125,$B3079))</f>
        <v/>
      </c>
      <c r="F3079" s="16" t="str">
        <f>IF($S3079="","",INDEX(Transjer!$C$6:$C$125,$B3079))</f>
        <v/>
      </c>
      <c r="G3079" s="17" t="str">
        <f>IF($S3079="","",INDEX(Skjermingsrenter!$A$6:$A$35,$C3079))</f>
        <v/>
      </c>
      <c r="H3079" s="18" t="str">
        <f>IF($S3079="","",INDEX(Transjer!$D$6:$D$125,$B3079))</f>
        <v/>
      </c>
      <c r="I3079" s="18" t="str">
        <f>IF($S3079="","",INDEX(Transjer!$E$6:$E$125,$B3079))</f>
        <v/>
      </c>
      <c r="J3079" s="19" t="str">
        <f>IF($S3079="","",INDEX(Skjermingsrenter!$B$6:$B$35,$C3079))</f>
        <v/>
      </c>
      <c r="K3079" s="20" t="str">
        <f t="shared" si="385"/>
        <v/>
      </c>
      <c r="L3079" s="21" t="str">
        <f>IF($S3079="","",IF($G3079&lt;YEAR($F3079),0,$H3079*SUMIFS(Utbytter!$D$6:$D$1005,Utbytter!$A$6:$A$1005,$E3079,Utbytter!$B$6:$B$1005,"&gt;="&amp;$K3079,Utbytter!$B$6:$B$1005,"&lt;="&amp;DATE($G3079,12,31))))</f>
        <v/>
      </c>
      <c r="M3079" s="21" t="str">
        <f t="shared" ref="M3079:M3142" si="391">IF($S3079="","",IF($C3079=1,0,IF($D3079=$D3078,$Q3078,0)))</f>
        <v/>
      </c>
      <c r="N3079" s="21" t="str">
        <f t="shared" si="386"/>
        <v/>
      </c>
      <c r="O3079" s="21" t="str">
        <f t="shared" si="387"/>
        <v/>
      </c>
      <c r="P3079" s="21" t="str">
        <f t="shared" si="388"/>
        <v/>
      </c>
      <c r="Q3079" s="21" t="str">
        <f t="shared" si="389"/>
        <v/>
      </c>
      <c r="R3079" s="21" t="str">
        <f t="shared" si="390"/>
        <v/>
      </c>
      <c r="S3079" s="7" t="str">
        <f>IF(ROW()-5&lt;=Kontroll!$B$8,1,"")</f>
        <v/>
      </c>
    </row>
    <row r="3080" spans="1:19" x14ac:dyDescent="0.2">
      <c r="A3080" s="7" t="str">
        <f t="shared" si="384"/>
        <v/>
      </c>
      <c r="B3080" s="7" t="str">
        <f>IF($S3080="","",INT(($A3080-1)/Kontroll!$B$6)+1)</f>
        <v/>
      </c>
      <c r="C3080" s="7" t="str">
        <f>IF($S3080="","",MOD($A3080-1,Kontroll!$B$6)+1)</f>
        <v/>
      </c>
      <c r="D3080" s="15" t="str">
        <f>IF($S3080="","",INDEX(Transjer!$A$6:$A$125,$B3080))</f>
        <v/>
      </c>
      <c r="E3080" s="15" t="str">
        <f>IF($S3080="","",INDEX(Transjer!$B$6:$B$125,$B3080))</f>
        <v/>
      </c>
      <c r="F3080" s="16" t="str">
        <f>IF($S3080="","",INDEX(Transjer!$C$6:$C$125,$B3080))</f>
        <v/>
      </c>
      <c r="G3080" s="17" t="str">
        <f>IF($S3080="","",INDEX(Skjermingsrenter!$A$6:$A$35,$C3080))</f>
        <v/>
      </c>
      <c r="H3080" s="18" t="str">
        <f>IF($S3080="","",INDEX(Transjer!$D$6:$D$125,$B3080))</f>
        <v/>
      </c>
      <c r="I3080" s="18" t="str">
        <f>IF($S3080="","",INDEX(Transjer!$E$6:$E$125,$B3080))</f>
        <v/>
      </c>
      <c r="J3080" s="19" t="str">
        <f>IF($S3080="","",INDEX(Skjermingsrenter!$B$6:$B$35,$C3080))</f>
        <v/>
      </c>
      <c r="K3080" s="20" t="str">
        <f t="shared" si="385"/>
        <v/>
      </c>
      <c r="L3080" s="21" t="str">
        <f>IF($S3080="","",IF($G3080&lt;YEAR($F3080),0,$H3080*SUMIFS(Utbytter!$D$6:$D$1005,Utbytter!$A$6:$A$1005,$E3080,Utbytter!$B$6:$B$1005,"&gt;="&amp;$K3080,Utbytter!$B$6:$B$1005,"&lt;="&amp;DATE($G3080,12,31))))</f>
        <v/>
      </c>
      <c r="M3080" s="21" t="str">
        <f t="shared" si="391"/>
        <v/>
      </c>
      <c r="N3080" s="21" t="str">
        <f t="shared" si="386"/>
        <v/>
      </c>
      <c r="O3080" s="21" t="str">
        <f t="shared" si="387"/>
        <v/>
      </c>
      <c r="P3080" s="21" t="str">
        <f t="shared" si="388"/>
        <v/>
      </c>
      <c r="Q3080" s="21" t="str">
        <f t="shared" si="389"/>
        <v/>
      </c>
      <c r="R3080" s="21" t="str">
        <f t="shared" si="390"/>
        <v/>
      </c>
      <c r="S3080" s="7" t="str">
        <f>IF(ROW()-5&lt;=Kontroll!$B$8,1,"")</f>
        <v/>
      </c>
    </row>
    <row r="3081" spans="1:19" x14ac:dyDescent="0.2">
      <c r="A3081" s="7" t="str">
        <f t="shared" si="384"/>
        <v/>
      </c>
      <c r="B3081" s="7" t="str">
        <f>IF($S3081="","",INT(($A3081-1)/Kontroll!$B$6)+1)</f>
        <v/>
      </c>
      <c r="C3081" s="7" t="str">
        <f>IF($S3081="","",MOD($A3081-1,Kontroll!$B$6)+1)</f>
        <v/>
      </c>
      <c r="D3081" s="15" t="str">
        <f>IF($S3081="","",INDEX(Transjer!$A$6:$A$125,$B3081))</f>
        <v/>
      </c>
      <c r="E3081" s="15" t="str">
        <f>IF($S3081="","",INDEX(Transjer!$B$6:$B$125,$B3081))</f>
        <v/>
      </c>
      <c r="F3081" s="16" t="str">
        <f>IF($S3081="","",INDEX(Transjer!$C$6:$C$125,$B3081))</f>
        <v/>
      </c>
      <c r="G3081" s="17" t="str">
        <f>IF($S3081="","",INDEX(Skjermingsrenter!$A$6:$A$35,$C3081))</f>
        <v/>
      </c>
      <c r="H3081" s="18" t="str">
        <f>IF($S3081="","",INDEX(Transjer!$D$6:$D$125,$B3081))</f>
        <v/>
      </c>
      <c r="I3081" s="18" t="str">
        <f>IF($S3081="","",INDEX(Transjer!$E$6:$E$125,$B3081))</f>
        <v/>
      </c>
      <c r="J3081" s="19" t="str">
        <f>IF($S3081="","",INDEX(Skjermingsrenter!$B$6:$B$35,$C3081))</f>
        <v/>
      </c>
      <c r="K3081" s="20" t="str">
        <f t="shared" si="385"/>
        <v/>
      </c>
      <c r="L3081" s="21" t="str">
        <f>IF($S3081="","",IF($G3081&lt;YEAR($F3081),0,$H3081*SUMIFS(Utbytter!$D$6:$D$1005,Utbytter!$A$6:$A$1005,$E3081,Utbytter!$B$6:$B$1005,"&gt;="&amp;$K3081,Utbytter!$B$6:$B$1005,"&lt;="&amp;DATE($G3081,12,31))))</f>
        <v/>
      </c>
      <c r="M3081" s="21" t="str">
        <f t="shared" si="391"/>
        <v/>
      </c>
      <c r="N3081" s="21" t="str">
        <f t="shared" si="386"/>
        <v/>
      </c>
      <c r="O3081" s="21" t="str">
        <f t="shared" si="387"/>
        <v/>
      </c>
      <c r="P3081" s="21" t="str">
        <f t="shared" si="388"/>
        <v/>
      </c>
      <c r="Q3081" s="21" t="str">
        <f t="shared" si="389"/>
        <v/>
      </c>
      <c r="R3081" s="21" t="str">
        <f t="shared" si="390"/>
        <v/>
      </c>
      <c r="S3081" s="7" t="str">
        <f>IF(ROW()-5&lt;=Kontroll!$B$8,1,"")</f>
        <v/>
      </c>
    </row>
    <row r="3082" spans="1:19" x14ac:dyDescent="0.2">
      <c r="A3082" s="7" t="str">
        <f t="shared" si="384"/>
        <v/>
      </c>
      <c r="B3082" s="7" t="str">
        <f>IF($S3082="","",INT(($A3082-1)/Kontroll!$B$6)+1)</f>
        <v/>
      </c>
      <c r="C3082" s="7" t="str">
        <f>IF($S3082="","",MOD($A3082-1,Kontroll!$B$6)+1)</f>
        <v/>
      </c>
      <c r="D3082" s="15" t="str">
        <f>IF($S3082="","",INDEX(Transjer!$A$6:$A$125,$B3082))</f>
        <v/>
      </c>
      <c r="E3082" s="15" t="str">
        <f>IF($S3082="","",INDEX(Transjer!$B$6:$B$125,$B3082))</f>
        <v/>
      </c>
      <c r="F3082" s="16" t="str">
        <f>IF($S3082="","",INDEX(Transjer!$C$6:$C$125,$B3082))</f>
        <v/>
      </c>
      <c r="G3082" s="17" t="str">
        <f>IF($S3082="","",INDEX(Skjermingsrenter!$A$6:$A$35,$C3082))</f>
        <v/>
      </c>
      <c r="H3082" s="18" t="str">
        <f>IF($S3082="","",INDEX(Transjer!$D$6:$D$125,$B3082))</f>
        <v/>
      </c>
      <c r="I3082" s="18" t="str">
        <f>IF($S3082="","",INDEX(Transjer!$E$6:$E$125,$B3082))</f>
        <v/>
      </c>
      <c r="J3082" s="19" t="str">
        <f>IF($S3082="","",INDEX(Skjermingsrenter!$B$6:$B$35,$C3082))</f>
        <v/>
      </c>
      <c r="K3082" s="20" t="str">
        <f t="shared" si="385"/>
        <v/>
      </c>
      <c r="L3082" s="21" t="str">
        <f>IF($S3082="","",IF($G3082&lt;YEAR($F3082),0,$H3082*SUMIFS(Utbytter!$D$6:$D$1005,Utbytter!$A$6:$A$1005,$E3082,Utbytter!$B$6:$B$1005,"&gt;="&amp;$K3082,Utbytter!$B$6:$B$1005,"&lt;="&amp;DATE($G3082,12,31))))</f>
        <v/>
      </c>
      <c r="M3082" s="21" t="str">
        <f t="shared" si="391"/>
        <v/>
      </c>
      <c r="N3082" s="21" t="str">
        <f t="shared" si="386"/>
        <v/>
      </c>
      <c r="O3082" s="21" t="str">
        <f t="shared" si="387"/>
        <v/>
      </c>
      <c r="P3082" s="21" t="str">
        <f t="shared" si="388"/>
        <v/>
      </c>
      <c r="Q3082" s="21" t="str">
        <f t="shared" si="389"/>
        <v/>
      </c>
      <c r="R3082" s="21" t="str">
        <f t="shared" si="390"/>
        <v/>
      </c>
      <c r="S3082" s="7" t="str">
        <f>IF(ROW()-5&lt;=Kontroll!$B$8,1,"")</f>
        <v/>
      </c>
    </row>
    <row r="3083" spans="1:19" x14ac:dyDescent="0.2">
      <c r="A3083" s="7" t="str">
        <f t="shared" si="384"/>
        <v/>
      </c>
      <c r="B3083" s="7" t="str">
        <f>IF($S3083="","",INT(($A3083-1)/Kontroll!$B$6)+1)</f>
        <v/>
      </c>
      <c r="C3083" s="7" t="str">
        <f>IF($S3083="","",MOD($A3083-1,Kontroll!$B$6)+1)</f>
        <v/>
      </c>
      <c r="D3083" s="15" t="str">
        <f>IF($S3083="","",INDEX(Transjer!$A$6:$A$125,$B3083))</f>
        <v/>
      </c>
      <c r="E3083" s="15" t="str">
        <f>IF($S3083="","",INDEX(Transjer!$B$6:$B$125,$B3083))</f>
        <v/>
      </c>
      <c r="F3083" s="16" t="str">
        <f>IF($S3083="","",INDEX(Transjer!$C$6:$C$125,$B3083))</f>
        <v/>
      </c>
      <c r="G3083" s="17" t="str">
        <f>IF($S3083="","",INDEX(Skjermingsrenter!$A$6:$A$35,$C3083))</f>
        <v/>
      </c>
      <c r="H3083" s="18" t="str">
        <f>IF($S3083="","",INDEX(Transjer!$D$6:$D$125,$B3083))</f>
        <v/>
      </c>
      <c r="I3083" s="18" t="str">
        <f>IF($S3083="","",INDEX(Transjer!$E$6:$E$125,$B3083))</f>
        <v/>
      </c>
      <c r="J3083" s="19" t="str">
        <f>IF($S3083="","",INDEX(Skjermingsrenter!$B$6:$B$35,$C3083))</f>
        <v/>
      </c>
      <c r="K3083" s="20" t="str">
        <f t="shared" si="385"/>
        <v/>
      </c>
      <c r="L3083" s="21" t="str">
        <f>IF($S3083="","",IF($G3083&lt;YEAR($F3083),0,$H3083*SUMIFS(Utbytter!$D$6:$D$1005,Utbytter!$A$6:$A$1005,$E3083,Utbytter!$B$6:$B$1005,"&gt;="&amp;$K3083,Utbytter!$B$6:$B$1005,"&lt;="&amp;DATE($G3083,12,31))))</f>
        <v/>
      </c>
      <c r="M3083" s="21" t="str">
        <f t="shared" si="391"/>
        <v/>
      </c>
      <c r="N3083" s="21" t="str">
        <f t="shared" si="386"/>
        <v/>
      </c>
      <c r="O3083" s="21" t="str">
        <f t="shared" si="387"/>
        <v/>
      </c>
      <c r="P3083" s="21" t="str">
        <f t="shared" si="388"/>
        <v/>
      </c>
      <c r="Q3083" s="21" t="str">
        <f t="shared" si="389"/>
        <v/>
      </c>
      <c r="R3083" s="21" t="str">
        <f t="shared" si="390"/>
        <v/>
      </c>
      <c r="S3083" s="7" t="str">
        <f>IF(ROW()-5&lt;=Kontroll!$B$8,1,"")</f>
        <v/>
      </c>
    </row>
    <row r="3084" spans="1:19" x14ac:dyDescent="0.2">
      <c r="A3084" s="7" t="str">
        <f t="shared" si="384"/>
        <v/>
      </c>
      <c r="B3084" s="7" t="str">
        <f>IF($S3084="","",INT(($A3084-1)/Kontroll!$B$6)+1)</f>
        <v/>
      </c>
      <c r="C3084" s="7" t="str">
        <f>IF($S3084="","",MOD($A3084-1,Kontroll!$B$6)+1)</f>
        <v/>
      </c>
      <c r="D3084" s="15" t="str">
        <f>IF($S3084="","",INDEX(Transjer!$A$6:$A$125,$B3084))</f>
        <v/>
      </c>
      <c r="E3084" s="15" t="str">
        <f>IF($S3084="","",INDEX(Transjer!$B$6:$B$125,$B3084))</f>
        <v/>
      </c>
      <c r="F3084" s="16" t="str">
        <f>IF($S3084="","",INDEX(Transjer!$C$6:$C$125,$B3084))</f>
        <v/>
      </c>
      <c r="G3084" s="17" t="str">
        <f>IF($S3084="","",INDEX(Skjermingsrenter!$A$6:$A$35,$C3084))</f>
        <v/>
      </c>
      <c r="H3084" s="18" t="str">
        <f>IF($S3084="","",INDEX(Transjer!$D$6:$D$125,$B3084))</f>
        <v/>
      </c>
      <c r="I3084" s="18" t="str">
        <f>IF($S3084="","",INDEX(Transjer!$E$6:$E$125,$B3084))</f>
        <v/>
      </c>
      <c r="J3084" s="19" t="str">
        <f>IF($S3084="","",INDEX(Skjermingsrenter!$B$6:$B$35,$C3084))</f>
        <v/>
      </c>
      <c r="K3084" s="20" t="str">
        <f t="shared" si="385"/>
        <v/>
      </c>
      <c r="L3084" s="21" t="str">
        <f>IF($S3084="","",IF($G3084&lt;YEAR($F3084),0,$H3084*SUMIFS(Utbytter!$D$6:$D$1005,Utbytter!$A$6:$A$1005,$E3084,Utbytter!$B$6:$B$1005,"&gt;="&amp;$K3084,Utbytter!$B$6:$B$1005,"&lt;="&amp;DATE($G3084,12,31))))</f>
        <v/>
      </c>
      <c r="M3084" s="21" t="str">
        <f t="shared" si="391"/>
        <v/>
      </c>
      <c r="N3084" s="21" t="str">
        <f t="shared" si="386"/>
        <v/>
      </c>
      <c r="O3084" s="21" t="str">
        <f t="shared" si="387"/>
        <v/>
      </c>
      <c r="P3084" s="21" t="str">
        <f t="shared" si="388"/>
        <v/>
      </c>
      <c r="Q3084" s="21" t="str">
        <f t="shared" si="389"/>
        <v/>
      </c>
      <c r="R3084" s="21" t="str">
        <f t="shared" si="390"/>
        <v/>
      </c>
      <c r="S3084" s="7" t="str">
        <f>IF(ROW()-5&lt;=Kontroll!$B$8,1,"")</f>
        <v/>
      </c>
    </row>
    <row r="3085" spans="1:19" x14ac:dyDescent="0.2">
      <c r="A3085" s="7" t="str">
        <f t="shared" si="384"/>
        <v/>
      </c>
      <c r="B3085" s="7" t="str">
        <f>IF($S3085="","",INT(($A3085-1)/Kontroll!$B$6)+1)</f>
        <v/>
      </c>
      <c r="C3085" s="7" t="str">
        <f>IF($S3085="","",MOD($A3085-1,Kontroll!$B$6)+1)</f>
        <v/>
      </c>
      <c r="D3085" s="15" t="str">
        <f>IF($S3085="","",INDEX(Transjer!$A$6:$A$125,$B3085))</f>
        <v/>
      </c>
      <c r="E3085" s="15" t="str">
        <f>IF($S3085="","",INDEX(Transjer!$B$6:$B$125,$B3085))</f>
        <v/>
      </c>
      <c r="F3085" s="16" t="str">
        <f>IF($S3085="","",INDEX(Transjer!$C$6:$C$125,$B3085))</f>
        <v/>
      </c>
      <c r="G3085" s="17" t="str">
        <f>IF($S3085="","",INDEX(Skjermingsrenter!$A$6:$A$35,$C3085))</f>
        <v/>
      </c>
      <c r="H3085" s="18" t="str">
        <f>IF($S3085="","",INDEX(Transjer!$D$6:$D$125,$B3085))</f>
        <v/>
      </c>
      <c r="I3085" s="18" t="str">
        <f>IF($S3085="","",INDEX(Transjer!$E$6:$E$125,$B3085))</f>
        <v/>
      </c>
      <c r="J3085" s="19" t="str">
        <f>IF($S3085="","",INDEX(Skjermingsrenter!$B$6:$B$35,$C3085))</f>
        <v/>
      </c>
      <c r="K3085" s="20" t="str">
        <f t="shared" si="385"/>
        <v/>
      </c>
      <c r="L3085" s="21" t="str">
        <f>IF($S3085="","",IF($G3085&lt;YEAR($F3085),0,$H3085*SUMIFS(Utbytter!$D$6:$D$1005,Utbytter!$A$6:$A$1005,$E3085,Utbytter!$B$6:$B$1005,"&gt;="&amp;$K3085,Utbytter!$B$6:$B$1005,"&lt;="&amp;DATE($G3085,12,31))))</f>
        <v/>
      </c>
      <c r="M3085" s="21" t="str">
        <f t="shared" si="391"/>
        <v/>
      </c>
      <c r="N3085" s="21" t="str">
        <f t="shared" si="386"/>
        <v/>
      </c>
      <c r="O3085" s="21" t="str">
        <f t="shared" si="387"/>
        <v/>
      </c>
      <c r="P3085" s="21" t="str">
        <f t="shared" si="388"/>
        <v/>
      </c>
      <c r="Q3085" s="21" t="str">
        <f t="shared" si="389"/>
        <v/>
      </c>
      <c r="R3085" s="21" t="str">
        <f t="shared" si="390"/>
        <v/>
      </c>
      <c r="S3085" s="7" t="str">
        <f>IF(ROW()-5&lt;=Kontroll!$B$8,1,"")</f>
        <v/>
      </c>
    </row>
    <row r="3086" spans="1:19" x14ac:dyDescent="0.2">
      <c r="A3086" s="7" t="str">
        <f t="shared" si="384"/>
        <v/>
      </c>
      <c r="B3086" s="7" t="str">
        <f>IF($S3086="","",INT(($A3086-1)/Kontroll!$B$6)+1)</f>
        <v/>
      </c>
      <c r="C3086" s="7" t="str">
        <f>IF($S3086="","",MOD($A3086-1,Kontroll!$B$6)+1)</f>
        <v/>
      </c>
      <c r="D3086" s="15" t="str">
        <f>IF($S3086="","",INDEX(Transjer!$A$6:$A$125,$B3086))</f>
        <v/>
      </c>
      <c r="E3086" s="15" t="str">
        <f>IF($S3086="","",INDEX(Transjer!$B$6:$B$125,$B3086))</f>
        <v/>
      </c>
      <c r="F3086" s="16" t="str">
        <f>IF($S3086="","",INDEX(Transjer!$C$6:$C$125,$B3086))</f>
        <v/>
      </c>
      <c r="G3086" s="17" t="str">
        <f>IF($S3086="","",INDEX(Skjermingsrenter!$A$6:$A$35,$C3086))</f>
        <v/>
      </c>
      <c r="H3086" s="18" t="str">
        <f>IF($S3086="","",INDEX(Transjer!$D$6:$D$125,$B3086))</f>
        <v/>
      </c>
      <c r="I3086" s="18" t="str">
        <f>IF($S3086="","",INDEX(Transjer!$E$6:$E$125,$B3086))</f>
        <v/>
      </c>
      <c r="J3086" s="19" t="str">
        <f>IF($S3086="","",INDEX(Skjermingsrenter!$B$6:$B$35,$C3086))</f>
        <v/>
      </c>
      <c r="K3086" s="20" t="str">
        <f t="shared" si="385"/>
        <v/>
      </c>
      <c r="L3086" s="21" t="str">
        <f>IF($S3086="","",IF($G3086&lt;YEAR($F3086),0,$H3086*SUMIFS(Utbytter!$D$6:$D$1005,Utbytter!$A$6:$A$1005,$E3086,Utbytter!$B$6:$B$1005,"&gt;="&amp;$K3086,Utbytter!$B$6:$B$1005,"&lt;="&amp;DATE($G3086,12,31))))</f>
        <v/>
      </c>
      <c r="M3086" s="21" t="str">
        <f t="shared" si="391"/>
        <v/>
      </c>
      <c r="N3086" s="21" t="str">
        <f t="shared" si="386"/>
        <v/>
      </c>
      <c r="O3086" s="21" t="str">
        <f t="shared" si="387"/>
        <v/>
      </c>
      <c r="P3086" s="21" t="str">
        <f t="shared" si="388"/>
        <v/>
      </c>
      <c r="Q3086" s="21" t="str">
        <f t="shared" si="389"/>
        <v/>
      </c>
      <c r="R3086" s="21" t="str">
        <f t="shared" si="390"/>
        <v/>
      </c>
      <c r="S3086" s="7" t="str">
        <f>IF(ROW()-5&lt;=Kontroll!$B$8,1,"")</f>
        <v/>
      </c>
    </row>
    <row r="3087" spans="1:19" x14ac:dyDescent="0.2">
      <c r="A3087" s="7" t="str">
        <f t="shared" si="384"/>
        <v/>
      </c>
      <c r="B3087" s="7" t="str">
        <f>IF($S3087="","",INT(($A3087-1)/Kontroll!$B$6)+1)</f>
        <v/>
      </c>
      <c r="C3087" s="7" t="str">
        <f>IF($S3087="","",MOD($A3087-1,Kontroll!$B$6)+1)</f>
        <v/>
      </c>
      <c r="D3087" s="15" t="str">
        <f>IF($S3087="","",INDEX(Transjer!$A$6:$A$125,$B3087))</f>
        <v/>
      </c>
      <c r="E3087" s="15" t="str">
        <f>IF($S3087="","",INDEX(Transjer!$B$6:$B$125,$B3087))</f>
        <v/>
      </c>
      <c r="F3087" s="16" t="str">
        <f>IF($S3087="","",INDEX(Transjer!$C$6:$C$125,$B3087))</f>
        <v/>
      </c>
      <c r="G3087" s="17" t="str">
        <f>IF($S3087="","",INDEX(Skjermingsrenter!$A$6:$A$35,$C3087))</f>
        <v/>
      </c>
      <c r="H3087" s="18" t="str">
        <f>IF($S3087="","",INDEX(Transjer!$D$6:$D$125,$B3087))</f>
        <v/>
      </c>
      <c r="I3087" s="18" t="str">
        <f>IF($S3087="","",INDEX(Transjer!$E$6:$E$125,$B3087))</f>
        <v/>
      </c>
      <c r="J3087" s="19" t="str">
        <f>IF($S3087="","",INDEX(Skjermingsrenter!$B$6:$B$35,$C3087))</f>
        <v/>
      </c>
      <c r="K3087" s="20" t="str">
        <f t="shared" si="385"/>
        <v/>
      </c>
      <c r="L3087" s="21" t="str">
        <f>IF($S3087="","",IF($G3087&lt;YEAR($F3087),0,$H3087*SUMIFS(Utbytter!$D$6:$D$1005,Utbytter!$A$6:$A$1005,$E3087,Utbytter!$B$6:$B$1005,"&gt;="&amp;$K3087,Utbytter!$B$6:$B$1005,"&lt;="&amp;DATE($G3087,12,31))))</f>
        <v/>
      </c>
      <c r="M3087" s="21" t="str">
        <f t="shared" si="391"/>
        <v/>
      </c>
      <c r="N3087" s="21" t="str">
        <f t="shared" si="386"/>
        <v/>
      </c>
      <c r="O3087" s="21" t="str">
        <f t="shared" si="387"/>
        <v/>
      </c>
      <c r="P3087" s="21" t="str">
        <f t="shared" si="388"/>
        <v/>
      </c>
      <c r="Q3087" s="21" t="str">
        <f t="shared" si="389"/>
        <v/>
      </c>
      <c r="R3087" s="21" t="str">
        <f t="shared" si="390"/>
        <v/>
      </c>
      <c r="S3087" s="7" t="str">
        <f>IF(ROW()-5&lt;=Kontroll!$B$8,1,"")</f>
        <v/>
      </c>
    </row>
    <row r="3088" spans="1:19" x14ac:dyDescent="0.2">
      <c r="A3088" s="7" t="str">
        <f t="shared" si="384"/>
        <v/>
      </c>
      <c r="B3088" s="7" t="str">
        <f>IF($S3088="","",INT(($A3088-1)/Kontroll!$B$6)+1)</f>
        <v/>
      </c>
      <c r="C3088" s="7" t="str">
        <f>IF($S3088="","",MOD($A3088-1,Kontroll!$B$6)+1)</f>
        <v/>
      </c>
      <c r="D3088" s="15" t="str">
        <f>IF($S3088="","",INDEX(Transjer!$A$6:$A$125,$B3088))</f>
        <v/>
      </c>
      <c r="E3088" s="15" t="str">
        <f>IF($S3088="","",INDEX(Transjer!$B$6:$B$125,$B3088))</f>
        <v/>
      </c>
      <c r="F3088" s="16" t="str">
        <f>IF($S3088="","",INDEX(Transjer!$C$6:$C$125,$B3088))</f>
        <v/>
      </c>
      <c r="G3088" s="17" t="str">
        <f>IF($S3088="","",INDEX(Skjermingsrenter!$A$6:$A$35,$C3088))</f>
        <v/>
      </c>
      <c r="H3088" s="18" t="str">
        <f>IF($S3088="","",INDEX(Transjer!$D$6:$D$125,$B3088))</f>
        <v/>
      </c>
      <c r="I3088" s="18" t="str">
        <f>IF($S3088="","",INDEX(Transjer!$E$6:$E$125,$B3088))</f>
        <v/>
      </c>
      <c r="J3088" s="19" t="str">
        <f>IF($S3088="","",INDEX(Skjermingsrenter!$B$6:$B$35,$C3088))</f>
        <v/>
      </c>
      <c r="K3088" s="20" t="str">
        <f t="shared" si="385"/>
        <v/>
      </c>
      <c r="L3088" s="21" t="str">
        <f>IF($S3088="","",IF($G3088&lt;YEAR($F3088),0,$H3088*SUMIFS(Utbytter!$D$6:$D$1005,Utbytter!$A$6:$A$1005,$E3088,Utbytter!$B$6:$B$1005,"&gt;="&amp;$K3088,Utbytter!$B$6:$B$1005,"&lt;="&amp;DATE($G3088,12,31))))</f>
        <v/>
      </c>
      <c r="M3088" s="21" t="str">
        <f t="shared" si="391"/>
        <v/>
      </c>
      <c r="N3088" s="21" t="str">
        <f t="shared" si="386"/>
        <v/>
      </c>
      <c r="O3088" s="21" t="str">
        <f t="shared" si="387"/>
        <v/>
      </c>
      <c r="P3088" s="21" t="str">
        <f t="shared" si="388"/>
        <v/>
      </c>
      <c r="Q3088" s="21" t="str">
        <f t="shared" si="389"/>
        <v/>
      </c>
      <c r="R3088" s="21" t="str">
        <f t="shared" si="390"/>
        <v/>
      </c>
      <c r="S3088" s="7" t="str">
        <f>IF(ROW()-5&lt;=Kontroll!$B$8,1,"")</f>
        <v/>
      </c>
    </row>
    <row r="3089" spans="1:19" x14ac:dyDescent="0.2">
      <c r="A3089" s="7" t="str">
        <f t="shared" si="384"/>
        <v/>
      </c>
      <c r="B3089" s="7" t="str">
        <f>IF($S3089="","",INT(($A3089-1)/Kontroll!$B$6)+1)</f>
        <v/>
      </c>
      <c r="C3089" s="7" t="str">
        <f>IF($S3089="","",MOD($A3089-1,Kontroll!$B$6)+1)</f>
        <v/>
      </c>
      <c r="D3089" s="15" t="str">
        <f>IF($S3089="","",INDEX(Transjer!$A$6:$A$125,$B3089))</f>
        <v/>
      </c>
      <c r="E3089" s="15" t="str">
        <f>IF($S3089="","",INDEX(Transjer!$B$6:$B$125,$B3089))</f>
        <v/>
      </c>
      <c r="F3089" s="16" t="str">
        <f>IF($S3089="","",INDEX(Transjer!$C$6:$C$125,$B3089))</f>
        <v/>
      </c>
      <c r="G3089" s="17" t="str">
        <f>IF($S3089="","",INDEX(Skjermingsrenter!$A$6:$A$35,$C3089))</f>
        <v/>
      </c>
      <c r="H3089" s="18" t="str">
        <f>IF($S3089="","",INDEX(Transjer!$D$6:$D$125,$B3089))</f>
        <v/>
      </c>
      <c r="I3089" s="18" t="str">
        <f>IF($S3089="","",INDEX(Transjer!$E$6:$E$125,$B3089))</f>
        <v/>
      </c>
      <c r="J3089" s="19" t="str">
        <f>IF($S3089="","",INDEX(Skjermingsrenter!$B$6:$B$35,$C3089))</f>
        <v/>
      </c>
      <c r="K3089" s="20" t="str">
        <f t="shared" si="385"/>
        <v/>
      </c>
      <c r="L3089" s="21" t="str">
        <f>IF($S3089="","",IF($G3089&lt;YEAR($F3089),0,$H3089*SUMIFS(Utbytter!$D$6:$D$1005,Utbytter!$A$6:$A$1005,$E3089,Utbytter!$B$6:$B$1005,"&gt;="&amp;$K3089,Utbytter!$B$6:$B$1005,"&lt;="&amp;DATE($G3089,12,31))))</f>
        <v/>
      </c>
      <c r="M3089" s="21" t="str">
        <f t="shared" si="391"/>
        <v/>
      </c>
      <c r="N3089" s="21" t="str">
        <f t="shared" si="386"/>
        <v/>
      </c>
      <c r="O3089" s="21" t="str">
        <f t="shared" si="387"/>
        <v/>
      </c>
      <c r="P3089" s="21" t="str">
        <f t="shared" si="388"/>
        <v/>
      </c>
      <c r="Q3089" s="21" t="str">
        <f t="shared" si="389"/>
        <v/>
      </c>
      <c r="R3089" s="21" t="str">
        <f t="shared" si="390"/>
        <v/>
      </c>
      <c r="S3089" s="7" t="str">
        <f>IF(ROW()-5&lt;=Kontroll!$B$8,1,"")</f>
        <v/>
      </c>
    </row>
    <row r="3090" spans="1:19" x14ac:dyDescent="0.2">
      <c r="A3090" s="7" t="str">
        <f t="shared" si="384"/>
        <v/>
      </c>
      <c r="B3090" s="7" t="str">
        <f>IF($S3090="","",INT(($A3090-1)/Kontroll!$B$6)+1)</f>
        <v/>
      </c>
      <c r="C3090" s="7" t="str">
        <f>IF($S3090="","",MOD($A3090-1,Kontroll!$B$6)+1)</f>
        <v/>
      </c>
      <c r="D3090" s="15" t="str">
        <f>IF($S3090="","",INDEX(Transjer!$A$6:$A$125,$B3090))</f>
        <v/>
      </c>
      <c r="E3090" s="15" t="str">
        <f>IF($S3090="","",INDEX(Transjer!$B$6:$B$125,$B3090))</f>
        <v/>
      </c>
      <c r="F3090" s="16" t="str">
        <f>IF($S3090="","",INDEX(Transjer!$C$6:$C$125,$B3090))</f>
        <v/>
      </c>
      <c r="G3090" s="17" t="str">
        <f>IF($S3090="","",INDEX(Skjermingsrenter!$A$6:$A$35,$C3090))</f>
        <v/>
      </c>
      <c r="H3090" s="18" t="str">
        <f>IF($S3090="","",INDEX(Transjer!$D$6:$D$125,$B3090))</f>
        <v/>
      </c>
      <c r="I3090" s="18" t="str">
        <f>IF($S3090="","",INDEX(Transjer!$E$6:$E$125,$B3090))</f>
        <v/>
      </c>
      <c r="J3090" s="19" t="str">
        <f>IF($S3090="","",INDEX(Skjermingsrenter!$B$6:$B$35,$C3090))</f>
        <v/>
      </c>
      <c r="K3090" s="20" t="str">
        <f t="shared" si="385"/>
        <v/>
      </c>
      <c r="L3090" s="21" t="str">
        <f>IF($S3090="","",IF($G3090&lt;YEAR($F3090),0,$H3090*SUMIFS(Utbytter!$D$6:$D$1005,Utbytter!$A$6:$A$1005,$E3090,Utbytter!$B$6:$B$1005,"&gt;="&amp;$K3090,Utbytter!$B$6:$B$1005,"&lt;="&amp;DATE($G3090,12,31))))</f>
        <v/>
      </c>
      <c r="M3090" s="21" t="str">
        <f t="shared" si="391"/>
        <v/>
      </c>
      <c r="N3090" s="21" t="str">
        <f t="shared" si="386"/>
        <v/>
      </c>
      <c r="O3090" s="21" t="str">
        <f t="shared" si="387"/>
        <v/>
      </c>
      <c r="P3090" s="21" t="str">
        <f t="shared" si="388"/>
        <v/>
      </c>
      <c r="Q3090" s="21" t="str">
        <f t="shared" si="389"/>
        <v/>
      </c>
      <c r="R3090" s="21" t="str">
        <f t="shared" si="390"/>
        <v/>
      </c>
      <c r="S3090" s="7" t="str">
        <f>IF(ROW()-5&lt;=Kontroll!$B$8,1,"")</f>
        <v/>
      </c>
    </row>
    <row r="3091" spans="1:19" x14ac:dyDescent="0.2">
      <c r="A3091" s="7" t="str">
        <f t="shared" si="384"/>
        <v/>
      </c>
      <c r="B3091" s="7" t="str">
        <f>IF($S3091="","",INT(($A3091-1)/Kontroll!$B$6)+1)</f>
        <v/>
      </c>
      <c r="C3091" s="7" t="str">
        <f>IF($S3091="","",MOD($A3091-1,Kontroll!$B$6)+1)</f>
        <v/>
      </c>
      <c r="D3091" s="15" t="str">
        <f>IF($S3091="","",INDEX(Transjer!$A$6:$A$125,$B3091))</f>
        <v/>
      </c>
      <c r="E3091" s="15" t="str">
        <f>IF($S3091="","",INDEX(Transjer!$B$6:$B$125,$B3091))</f>
        <v/>
      </c>
      <c r="F3091" s="16" t="str">
        <f>IF($S3091="","",INDEX(Transjer!$C$6:$C$125,$B3091))</f>
        <v/>
      </c>
      <c r="G3091" s="17" t="str">
        <f>IF($S3091="","",INDEX(Skjermingsrenter!$A$6:$A$35,$C3091))</f>
        <v/>
      </c>
      <c r="H3091" s="18" t="str">
        <f>IF($S3091="","",INDEX(Transjer!$D$6:$D$125,$B3091))</f>
        <v/>
      </c>
      <c r="I3091" s="18" t="str">
        <f>IF($S3091="","",INDEX(Transjer!$E$6:$E$125,$B3091))</f>
        <v/>
      </c>
      <c r="J3091" s="19" t="str">
        <f>IF($S3091="","",INDEX(Skjermingsrenter!$B$6:$B$35,$C3091))</f>
        <v/>
      </c>
      <c r="K3091" s="20" t="str">
        <f t="shared" si="385"/>
        <v/>
      </c>
      <c r="L3091" s="21" t="str">
        <f>IF($S3091="","",IF($G3091&lt;YEAR($F3091),0,$H3091*SUMIFS(Utbytter!$D$6:$D$1005,Utbytter!$A$6:$A$1005,$E3091,Utbytter!$B$6:$B$1005,"&gt;="&amp;$K3091,Utbytter!$B$6:$B$1005,"&lt;="&amp;DATE($G3091,12,31))))</f>
        <v/>
      </c>
      <c r="M3091" s="21" t="str">
        <f t="shared" si="391"/>
        <v/>
      </c>
      <c r="N3091" s="21" t="str">
        <f t="shared" si="386"/>
        <v/>
      </c>
      <c r="O3091" s="21" t="str">
        <f t="shared" si="387"/>
        <v/>
      </c>
      <c r="P3091" s="21" t="str">
        <f t="shared" si="388"/>
        <v/>
      </c>
      <c r="Q3091" s="21" t="str">
        <f t="shared" si="389"/>
        <v/>
      </c>
      <c r="R3091" s="21" t="str">
        <f t="shared" si="390"/>
        <v/>
      </c>
      <c r="S3091" s="7" t="str">
        <f>IF(ROW()-5&lt;=Kontroll!$B$8,1,"")</f>
        <v/>
      </c>
    </row>
    <row r="3092" spans="1:19" x14ac:dyDescent="0.2">
      <c r="A3092" s="7" t="str">
        <f t="shared" si="384"/>
        <v/>
      </c>
      <c r="B3092" s="7" t="str">
        <f>IF($S3092="","",INT(($A3092-1)/Kontroll!$B$6)+1)</f>
        <v/>
      </c>
      <c r="C3092" s="7" t="str">
        <f>IF($S3092="","",MOD($A3092-1,Kontroll!$B$6)+1)</f>
        <v/>
      </c>
      <c r="D3092" s="15" t="str">
        <f>IF($S3092="","",INDEX(Transjer!$A$6:$A$125,$B3092))</f>
        <v/>
      </c>
      <c r="E3092" s="15" t="str">
        <f>IF($S3092="","",INDEX(Transjer!$B$6:$B$125,$B3092))</f>
        <v/>
      </c>
      <c r="F3092" s="16" t="str">
        <f>IF($S3092="","",INDEX(Transjer!$C$6:$C$125,$B3092))</f>
        <v/>
      </c>
      <c r="G3092" s="17" t="str">
        <f>IF($S3092="","",INDEX(Skjermingsrenter!$A$6:$A$35,$C3092))</f>
        <v/>
      </c>
      <c r="H3092" s="18" t="str">
        <f>IF($S3092="","",INDEX(Transjer!$D$6:$D$125,$B3092))</f>
        <v/>
      </c>
      <c r="I3092" s="18" t="str">
        <f>IF($S3092="","",INDEX(Transjer!$E$6:$E$125,$B3092))</f>
        <v/>
      </c>
      <c r="J3092" s="19" t="str">
        <f>IF($S3092="","",INDEX(Skjermingsrenter!$B$6:$B$35,$C3092))</f>
        <v/>
      </c>
      <c r="K3092" s="20" t="str">
        <f t="shared" si="385"/>
        <v/>
      </c>
      <c r="L3092" s="21" t="str">
        <f>IF($S3092="","",IF($G3092&lt;YEAR($F3092),0,$H3092*SUMIFS(Utbytter!$D$6:$D$1005,Utbytter!$A$6:$A$1005,$E3092,Utbytter!$B$6:$B$1005,"&gt;="&amp;$K3092,Utbytter!$B$6:$B$1005,"&lt;="&amp;DATE($G3092,12,31))))</f>
        <v/>
      </c>
      <c r="M3092" s="21" t="str">
        <f t="shared" si="391"/>
        <v/>
      </c>
      <c r="N3092" s="21" t="str">
        <f t="shared" si="386"/>
        <v/>
      </c>
      <c r="O3092" s="21" t="str">
        <f t="shared" si="387"/>
        <v/>
      </c>
      <c r="P3092" s="21" t="str">
        <f t="shared" si="388"/>
        <v/>
      </c>
      <c r="Q3092" s="21" t="str">
        <f t="shared" si="389"/>
        <v/>
      </c>
      <c r="R3092" s="21" t="str">
        <f t="shared" si="390"/>
        <v/>
      </c>
      <c r="S3092" s="7" t="str">
        <f>IF(ROW()-5&lt;=Kontroll!$B$8,1,"")</f>
        <v/>
      </c>
    </row>
    <row r="3093" spans="1:19" x14ac:dyDescent="0.2">
      <c r="A3093" s="7" t="str">
        <f t="shared" si="384"/>
        <v/>
      </c>
      <c r="B3093" s="7" t="str">
        <f>IF($S3093="","",INT(($A3093-1)/Kontroll!$B$6)+1)</f>
        <v/>
      </c>
      <c r="C3093" s="7" t="str">
        <f>IF($S3093="","",MOD($A3093-1,Kontroll!$B$6)+1)</f>
        <v/>
      </c>
      <c r="D3093" s="15" t="str">
        <f>IF($S3093="","",INDEX(Transjer!$A$6:$A$125,$B3093))</f>
        <v/>
      </c>
      <c r="E3093" s="15" t="str">
        <f>IF($S3093="","",INDEX(Transjer!$B$6:$B$125,$B3093))</f>
        <v/>
      </c>
      <c r="F3093" s="16" t="str">
        <f>IF($S3093="","",INDEX(Transjer!$C$6:$C$125,$B3093))</f>
        <v/>
      </c>
      <c r="G3093" s="17" t="str">
        <f>IF($S3093="","",INDEX(Skjermingsrenter!$A$6:$A$35,$C3093))</f>
        <v/>
      </c>
      <c r="H3093" s="18" t="str">
        <f>IF($S3093="","",INDEX(Transjer!$D$6:$D$125,$B3093))</f>
        <v/>
      </c>
      <c r="I3093" s="18" t="str">
        <f>IF($S3093="","",INDEX(Transjer!$E$6:$E$125,$B3093))</f>
        <v/>
      </c>
      <c r="J3093" s="19" t="str">
        <f>IF($S3093="","",INDEX(Skjermingsrenter!$B$6:$B$35,$C3093))</f>
        <v/>
      </c>
      <c r="K3093" s="20" t="str">
        <f t="shared" si="385"/>
        <v/>
      </c>
      <c r="L3093" s="21" t="str">
        <f>IF($S3093="","",IF($G3093&lt;YEAR($F3093),0,$H3093*SUMIFS(Utbytter!$D$6:$D$1005,Utbytter!$A$6:$A$1005,$E3093,Utbytter!$B$6:$B$1005,"&gt;="&amp;$K3093,Utbytter!$B$6:$B$1005,"&lt;="&amp;DATE($G3093,12,31))))</f>
        <v/>
      </c>
      <c r="M3093" s="21" t="str">
        <f t="shared" si="391"/>
        <v/>
      </c>
      <c r="N3093" s="21" t="str">
        <f t="shared" si="386"/>
        <v/>
      </c>
      <c r="O3093" s="21" t="str">
        <f t="shared" si="387"/>
        <v/>
      </c>
      <c r="P3093" s="21" t="str">
        <f t="shared" si="388"/>
        <v/>
      </c>
      <c r="Q3093" s="21" t="str">
        <f t="shared" si="389"/>
        <v/>
      </c>
      <c r="R3093" s="21" t="str">
        <f t="shared" si="390"/>
        <v/>
      </c>
      <c r="S3093" s="7" t="str">
        <f>IF(ROW()-5&lt;=Kontroll!$B$8,1,"")</f>
        <v/>
      </c>
    </row>
    <row r="3094" spans="1:19" x14ac:dyDescent="0.2">
      <c r="A3094" s="7" t="str">
        <f t="shared" si="384"/>
        <v/>
      </c>
      <c r="B3094" s="7" t="str">
        <f>IF($S3094="","",INT(($A3094-1)/Kontroll!$B$6)+1)</f>
        <v/>
      </c>
      <c r="C3094" s="7" t="str">
        <f>IF($S3094="","",MOD($A3094-1,Kontroll!$B$6)+1)</f>
        <v/>
      </c>
      <c r="D3094" s="15" t="str">
        <f>IF($S3094="","",INDEX(Transjer!$A$6:$A$125,$B3094))</f>
        <v/>
      </c>
      <c r="E3094" s="15" t="str">
        <f>IF($S3094="","",INDEX(Transjer!$B$6:$B$125,$B3094))</f>
        <v/>
      </c>
      <c r="F3094" s="16" t="str">
        <f>IF($S3094="","",INDEX(Transjer!$C$6:$C$125,$B3094))</f>
        <v/>
      </c>
      <c r="G3094" s="17" t="str">
        <f>IF($S3094="","",INDEX(Skjermingsrenter!$A$6:$A$35,$C3094))</f>
        <v/>
      </c>
      <c r="H3094" s="18" t="str">
        <f>IF($S3094="","",INDEX(Transjer!$D$6:$D$125,$B3094))</f>
        <v/>
      </c>
      <c r="I3094" s="18" t="str">
        <f>IF($S3094="","",INDEX(Transjer!$E$6:$E$125,$B3094))</f>
        <v/>
      </c>
      <c r="J3094" s="19" t="str">
        <f>IF($S3094="","",INDEX(Skjermingsrenter!$B$6:$B$35,$C3094))</f>
        <v/>
      </c>
      <c r="K3094" s="20" t="str">
        <f t="shared" si="385"/>
        <v/>
      </c>
      <c r="L3094" s="21" t="str">
        <f>IF($S3094="","",IF($G3094&lt;YEAR($F3094),0,$H3094*SUMIFS(Utbytter!$D$6:$D$1005,Utbytter!$A$6:$A$1005,$E3094,Utbytter!$B$6:$B$1005,"&gt;="&amp;$K3094,Utbytter!$B$6:$B$1005,"&lt;="&amp;DATE($G3094,12,31))))</f>
        <v/>
      </c>
      <c r="M3094" s="21" t="str">
        <f t="shared" si="391"/>
        <v/>
      </c>
      <c r="N3094" s="21" t="str">
        <f t="shared" si="386"/>
        <v/>
      </c>
      <c r="O3094" s="21" t="str">
        <f t="shared" si="387"/>
        <v/>
      </c>
      <c r="P3094" s="21" t="str">
        <f t="shared" si="388"/>
        <v/>
      </c>
      <c r="Q3094" s="21" t="str">
        <f t="shared" si="389"/>
        <v/>
      </c>
      <c r="R3094" s="21" t="str">
        <f t="shared" si="390"/>
        <v/>
      </c>
      <c r="S3094" s="7" t="str">
        <f>IF(ROW()-5&lt;=Kontroll!$B$8,1,"")</f>
        <v/>
      </c>
    </row>
    <row r="3095" spans="1:19" x14ac:dyDescent="0.2">
      <c r="A3095" s="7" t="str">
        <f t="shared" si="384"/>
        <v/>
      </c>
      <c r="B3095" s="7" t="str">
        <f>IF($S3095="","",INT(($A3095-1)/Kontroll!$B$6)+1)</f>
        <v/>
      </c>
      <c r="C3095" s="7" t="str">
        <f>IF($S3095="","",MOD($A3095-1,Kontroll!$B$6)+1)</f>
        <v/>
      </c>
      <c r="D3095" s="15" t="str">
        <f>IF($S3095="","",INDEX(Transjer!$A$6:$A$125,$B3095))</f>
        <v/>
      </c>
      <c r="E3095" s="15" t="str">
        <f>IF($S3095="","",INDEX(Transjer!$B$6:$B$125,$B3095))</f>
        <v/>
      </c>
      <c r="F3095" s="16" t="str">
        <f>IF($S3095="","",INDEX(Transjer!$C$6:$C$125,$B3095))</f>
        <v/>
      </c>
      <c r="G3095" s="17" t="str">
        <f>IF($S3095="","",INDEX(Skjermingsrenter!$A$6:$A$35,$C3095))</f>
        <v/>
      </c>
      <c r="H3095" s="18" t="str">
        <f>IF($S3095="","",INDEX(Transjer!$D$6:$D$125,$B3095))</f>
        <v/>
      </c>
      <c r="I3095" s="18" t="str">
        <f>IF($S3095="","",INDEX(Transjer!$E$6:$E$125,$B3095))</f>
        <v/>
      </c>
      <c r="J3095" s="19" t="str">
        <f>IF($S3095="","",INDEX(Skjermingsrenter!$B$6:$B$35,$C3095))</f>
        <v/>
      </c>
      <c r="K3095" s="20" t="str">
        <f t="shared" si="385"/>
        <v/>
      </c>
      <c r="L3095" s="21" t="str">
        <f>IF($S3095="","",IF($G3095&lt;YEAR($F3095),0,$H3095*SUMIFS(Utbytter!$D$6:$D$1005,Utbytter!$A$6:$A$1005,$E3095,Utbytter!$B$6:$B$1005,"&gt;="&amp;$K3095,Utbytter!$B$6:$B$1005,"&lt;="&amp;DATE($G3095,12,31))))</f>
        <v/>
      </c>
      <c r="M3095" s="21" t="str">
        <f t="shared" si="391"/>
        <v/>
      </c>
      <c r="N3095" s="21" t="str">
        <f t="shared" si="386"/>
        <v/>
      </c>
      <c r="O3095" s="21" t="str">
        <f t="shared" si="387"/>
        <v/>
      </c>
      <c r="P3095" s="21" t="str">
        <f t="shared" si="388"/>
        <v/>
      </c>
      <c r="Q3095" s="21" t="str">
        <f t="shared" si="389"/>
        <v/>
      </c>
      <c r="R3095" s="21" t="str">
        <f t="shared" si="390"/>
        <v/>
      </c>
      <c r="S3095" s="7" t="str">
        <f>IF(ROW()-5&lt;=Kontroll!$B$8,1,"")</f>
        <v/>
      </c>
    </row>
    <row r="3096" spans="1:19" x14ac:dyDescent="0.2">
      <c r="A3096" s="7" t="str">
        <f t="shared" si="384"/>
        <v/>
      </c>
      <c r="B3096" s="7" t="str">
        <f>IF($S3096="","",INT(($A3096-1)/Kontroll!$B$6)+1)</f>
        <v/>
      </c>
      <c r="C3096" s="7" t="str">
        <f>IF($S3096="","",MOD($A3096-1,Kontroll!$B$6)+1)</f>
        <v/>
      </c>
      <c r="D3096" s="15" t="str">
        <f>IF($S3096="","",INDEX(Transjer!$A$6:$A$125,$B3096))</f>
        <v/>
      </c>
      <c r="E3096" s="15" t="str">
        <f>IF($S3096="","",INDEX(Transjer!$B$6:$B$125,$B3096))</f>
        <v/>
      </c>
      <c r="F3096" s="16" t="str">
        <f>IF($S3096="","",INDEX(Transjer!$C$6:$C$125,$B3096))</f>
        <v/>
      </c>
      <c r="G3096" s="17" t="str">
        <f>IF($S3096="","",INDEX(Skjermingsrenter!$A$6:$A$35,$C3096))</f>
        <v/>
      </c>
      <c r="H3096" s="18" t="str">
        <f>IF($S3096="","",INDEX(Transjer!$D$6:$D$125,$B3096))</f>
        <v/>
      </c>
      <c r="I3096" s="18" t="str">
        <f>IF($S3096="","",INDEX(Transjer!$E$6:$E$125,$B3096))</f>
        <v/>
      </c>
      <c r="J3096" s="19" t="str">
        <f>IF($S3096="","",INDEX(Skjermingsrenter!$B$6:$B$35,$C3096))</f>
        <v/>
      </c>
      <c r="K3096" s="20" t="str">
        <f t="shared" si="385"/>
        <v/>
      </c>
      <c r="L3096" s="21" t="str">
        <f>IF($S3096="","",IF($G3096&lt;YEAR($F3096),0,$H3096*SUMIFS(Utbytter!$D$6:$D$1005,Utbytter!$A$6:$A$1005,$E3096,Utbytter!$B$6:$B$1005,"&gt;="&amp;$K3096,Utbytter!$B$6:$B$1005,"&lt;="&amp;DATE($G3096,12,31))))</f>
        <v/>
      </c>
      <c r="M3096" s="21" t="str">
        <f t="shared" si="391"/>
        <v/>
      </c>
      <c r="N3096" s="21" t="str">
        <f t="shared" si="386"/>
        <v/>
      </c>
      <c r="O3096" s="21" t="str">
        <f t="shared" si="387"/>
        <v/>
      </c>
      <c r="P3096" s="21" t="str">
        <f t="shared" si="388"/>
        <v/>
      </c>
      <c r="Q3096" s="21" t="str">
        <f t="shared" si="389"/>
        <v/>
      </c>
      <c r="R3096" s="21" t="str">
        <f t="shared" si="390"/>
        <v/>
      </c>
      <c r="S3096" s="7" t="str">
        <f>IF(ROW()-5&lt;=Kontroll!$B$8,1,"")</f>
        <v/>
      </c>
    </row>
    <row r="3097" spans="1:19" x14ac:dyDescent="0.2">
      <c r="A3097" s="7" t="str">
        <f t="shared" si="384"/>
        <v/>
      </c>
      <c r="B3097" s="7" t="str">
        <f>IF($S3097="","",INT(($A3097-1)/Kontroll!$B$6)+1)</f>
        <v/>
      </c>
      <c r="C3097" s="7" t="str">
        <f>IF($S3097="","",MOD($A3097-1,Kontroll!$B$6)+1)</f>
        <v/>
      </c>
      <c r="D3097" s="15" t="str">
        <f>IF($S3097="","",INDEX(Transjer!$A$6:$A$125,$B3097))</f>
        <v/>
      </c>
      <c r="E3097" s="15" t="str">
        <f>IF($S3097="","",INDEX(Transjer!$B$6:$B$125,$B3097))</f>
        <v/>
      </c>
      <c r="F3097" s="16" t="str">
        <f>IF($S3097="","",INDEX(Transjer!$C$6:$C$125,$B3097))</f>
        <v/>
      </c>
      <c r="G3097" s="17" t="str">
        <f>IF($S3097="","",INDEX(Skjermingsrenter!$A$6:$A$35,$C3097))</f>
        <v/>
      </c>
      <c r="H3097" s="18" t="str">
        <f>IF($S3097="","",INDEX(Transjer!$D$6:$D$125,$B3097))</f>
        <v/>
      </c>
      <c r="I3097" s="18" t="str">
        <f>IF($S3097="","",INDEX(Transjer!$E$6:$E$125,$B3097))</f>
        <v/>
      </c>
      <c r="J3097" s="19" t="str">
        <f>IF($S3097="","",INDEX(Skjermingsrenter!$B$6:$B$35,$C3097))</f>
        <v/>
      </c>
      <c r="K3097" s="20" t="str">
        <f t="shared" si="385"/>
        <v/>
      </c>
      <c r="L3097" s="21" t="str">
        <f>IF($S3097="","",IF($G3097&lt;YEAR($F3097),0,$H3097*SUMIFS(Utbytter!$D$6:$D$1005,Utbytter!$A$6:$A$1005,$E3097,Utbytter!$B$6:$B$1005,"&gt;="&amp;$K3097,Utbytter!$B$6:$B$1005,"&lt;="&amp;DATE($G3097,12,31))))</f>
        <v/>
      </c>
      <c r="M3097" s="21" t="str">
        <f t="shared" si="391"/>
        <v/>
      </c>
      <c r="N3097" s="21" t="str">
        <f t="shared" si="386"/>
        <v/>
      </c>
      <c r="O3097" s="21" t="str">
        <f t="shared" si="387"/>
        <v/>
      </c>
      <c r="P3097" s="21" t="str">
        <f t="shared" si="388"/>
        <v/>
      </c>
      <c r="Q3097" s="21" t="str">
        <f t="shared" si="389"/>
        <v/>
      </c>
      <c r="R3097" s="21" t="str">
        <f t="shared" si="390"/>
        <v/>
      </c>
      <c r="S3097" s="7" t="str">
        <f>IF(ROW()-5&lt;=Kontroll!$B$8,1,"")</f>
        <v/>
      </c>
    </row>
    <row r="3098" spans="1:19" x14ac:dyDescent="0.2">
      <c r="A3098" s="7" t="str">
        <f t="shared" si="384"/>
        <v/>
      </c>
      <c r="B3098" s="7" t="str">
        <f>IF($S3098="","",INT(($A3098-1)/Kontroll!$B$6)+1)</f>
        <v/>
      </c>
      <c r="C3098" s="7" t="str">
        <f>IF($S3098="","",MOD($A3098-1,Kontroll!$B$6)+1)</f>
        <v/>
      </c>
      <c r="D3098" s="15" t="str">
        <f>IF($S3098="","",INDEX(Transjer!$A$6:$A$125,$B3098))</f>
        <v/>
      </c>
      <c r="E3098" s="15" t="str">
        <f>IF($S3098="","",INDEX(Transjer!$B$6:$B$125,$B3098))</f>
        <v/>
      </c>
      <c r="F3098" s="16" t="str">
        <f>IF($S3098="","",INDEX(Transjer!$C$6:$C$125,$B3098))</f>
        <v/>
      </c>
      <c r="G3098" s="17" t="str">
        <f>IF($S3098="","",INDEX(Skjermingsrenter!$A$6:$A$35,$C3098))</f>
        <v/>
      </c>
      <c r="H3098" s="18" t="str">
        <f>IF($S3098="","",INDEX(Transjer!$D$6:$D$125,$B3098))</f>
        <v/>
      </c>
      <c r="I3098" s="18" t="str">
        <f>IF($S3098="","",INDEX(Transjer!$E$6:$E$125,$B3098))</f>
        <v/>
      </c>
      <c r="J3098" s="19" t="str">
        <f>IF($S3098="","",INDEX(Skjermingsrenter!$B$6:$B$35,$C3098))</f>
        <v/>
      </c>
      <c r="K3098" s="20" t="str">
        <f t="shared" si="385"/>
        <v/>
      </c>
      <c r="L3098" s="21" t="str">
        <f>IF($S3098="","",IF($G3098&lt;YEAR($F3098),0,$H3098*SUMIFS(Utbytter!$D$6:$D$1005,Utbytter!$A$6:$A$1005,$E3098,Utbytter!$B$6:$B$1005,"&gt;="&amp;$K3098,Utbytter!$B$6:$B$1005,"&lt;="&amp;DATE($G3098,12,31))))</f>
        <v/>
      </c>
      <c r="M3098" s="21" t="str">
        <f t="shared" si="391"/>
        <v/>
      </c>
      <c r="N3098" s="21" t="str">
        <f t="shared" si="386"/>
        <v/>
      </c>
      <c r="O3098" s="21" t="str">
        <f t="shared" si="387"/>
        <v/>
      </c>
      <c r="P3098" s="21" t="str">
        <f t="shared" si="388"/>
        <v/>
      </c>
      <c r="Q3098" s="21" t="str">
        <f t="shared" si="389"/>
        <v/>
      </c>
      <c r="R3098" s="21" t="str">
        <f t="shared" si="390"/>
        <v/>
      </c>
      <c r="S3098" s="7" t="str">
        <f>IF(ROW()-5&lt;=Kontroll!$B$8,1,"")</f>
        <v/>
      </c>
    </row>
    <row r="3099" spans="1:19" x14ac:dyDescent="0.2">
      <c r="A3099" s="7" t="str">
        <f t="shared" si="384"/>
        <v/>
      </c>
      <c r="B3099" s="7" t="str">
        <f>IF($S3099="","",INT(($A3099-1)/Kontroll!$B$6)+1)</f>
        <v/>
      </c>
      <c r="C3099" s="7" t="str">
        <f>IF($S3099="","",MOD($A3099-1,Kontroll!$B$6)+1)</f>
        <v/>
      </c>
      <c r="D3099" s="15" t="str">
        <f>IF($S3099="","",INDEX(Transjer!$A$6:$A$125,$B3099))</f>
        <v/>
      </c>
      <c r="E3099" s="15" t="str">
        <f>IF($S3099="","",INDEX(Transjer!$B$6:$B$125,$B3099))</f>
        <v/>
      </c>
      <c r="F3099" s="16" t="str">
        <f>IF($S3099="","",INDEX(Transjer!$C$6:$C$125,$B3099))</f>
        <v/>
      </c>
      <c r="G3099" s="17" t="str">
        <f>IF($S3099="","",INDEX(Skjermingsrenter!$A$6:$A$35,$C3099))</f>
        <v/>
      </c>
      <c r="H3099" s="18" t="str">
        <f>IF($S3099="","",INDEX(Transjer!$D$6:$D$125,$B3099))</f>
        <v/>
      </c>
      <c r="I3099" s="18" t="str">
        <f>IF($S3099="","",INDEX(Transjer!$E$6:$E$125,$B3099))</f>
        <v/>
      </c>
      <c r="J3099" s="19" t="str">
        <f>IF($S3099="","",INDEX(Skjermingsrenter!$B$6:$B$35,$C3099))</f>
        <v/>
      </c>
      <c r="K3099" s="20" t="str">
        <f t="shared" si="385"/>
        <v/>
      </c>
      <c r="L3099" s="21" t="str">
        <f>IF($S3099="","",IF($G3099&lt;YEAR($F3099),0,$H3099*SUMIFS(Utbytter!$D$6:$D$1005,Utbytter!$A$6:$A$1005,$E3099,Utbytter!$B$6:$B$1005,"&gt;="&amp;$K3099,Utbytter!$B$6:$B$1005,"&lt;="&amp;DATE($G3099,12,31))))</f>
        <v/>
      </c>
      <c r="M3099" s="21" t="str">
        <f t="shared" si="391"/>
        <v/>
      </c>
      <c r="N3099" s="21" t="str">
        <f t="shared" si="386"/>
        <v/>
      </c>
      <c r="O3099" s="21" t="str">
        <f t="shared" si="387"/>
        <v/>
      </c>
      <c r="P3099" s="21" t="str">
        <f t="shared" si="388"/>
        <v/>
      </c>
      <c r="Q3099" s="21" t="str">
        <f t="shared" si="389"/>
        <v/>
      </c>
      <c r="R3099" s="21" t="str">
        <f t="shared" si="390"/>
        <v/>
      </c>
      <c r="S3099" s="7" t="str">
        <f>IF(ROW()-5&lt;=Kontroll!$B$8,1,"")</f>
        <v/>
      </c>
    </row>
    <row r="3100" spans="1:19" x14ac:dyDescent="0.2">
      <c r="A3100" s="7" t="str">
        <f t="shared" si="384"/>
        <v/>
      </c>
      <c r="B3100" s="7" t="str">
        <f>IF($S3100="","",INT(($A3100-1)/Kontroll!$B$6)+1)</f>
        <v/>
      </c>
      <c r="C3100" s="7" t="str">
        <f>IF($S3100="","",MOD($A3100-1,Kontroll!$B$6)+1)</f>
        <v/>
      </c>
      <c r="D3100" s="15" t="str">
        <f>IF($S3100="","",INDEX(Transjer!$A$6:$A$125,$B3100))</f>
        <v/>
      </c>
      <c r="E3100" s="15" t="str">
        <f>IF($S3100="","",INDEX(Transjer!$B$6:$B$125,$B3100))</f>
        <v/>
      </c>
      <c r="F3100" s="16" t="str">
        <f>IF($S3100="","",INDEX(Transjer!$C$6:$C$125,$B3100))</f>
        <v/>
      </c>
      <c r="G3100" s="17" t="str">
        <f>IF($S3100="","",INDEX(Skjermingsrenter!$A$6:$A$35,$C3100))</f>
        <v/>
      </c>
      <c r="H3100" s="18" t="str">
        <f>IF($S3100="","",INDEX(Transjer!$D$6:$D$125,$B3100))</f>
        <v/>
      </c>
      <c r="I3100" s="18" t="str">
        <f>IF($S3100="","",INDEX(Transjer!$E$6:$E$125,$B3100))</f>
        <v/>
      </c>
      <c r="J3100" s="19" t="str">
        <f>IF($S3100="","",INDEX(Skjermingsrenter!$B$6:$B$35,$C3100))</f>
        <v/>
      </c>
      <c r="K3100" s="20" t="str">
        <f t="shared" si="385"/>
        <v/>
      </c>
      <c r="L3100" s="21" t="str">
        <f>IF($S3100="","",IF($G3100&lt;YEAR($F3100),0,$H3100*SUMIFS(Utbytter!$D$6:$D$1005,Utbytter!$A$6:$A$1005,$E3100,Utbytter!$B$6:$B$1005,"&gt;="&amp;$K3100,Utbytter!$B$6:$B$1005,"&lt;="&amp;DATE($G3100,12,31))))</f>
        <v/>
      </c>
      <c r="M3100" s="21" t="str">
        <f t="shared" si="391"/>
        <v/>
      </c>
      <c r="N3100" s="21" t="str">
        <f t="shared" si="386"/>
        <v/>
      </c>
      <c r="O3100" s="21" t="str">
        <f t="shared" si="387"/>
        <v/>
      </c>
      <c r="P3100" s="21" t="str">
        <f t="shared" si="388"/>
        <v/>
      </c>
      <c r="Q3100" s="21" t="str">
        <f t="shared" si="389"/>
        <v/>
      </c>
      <c r="R3100" s="21" t="str">
        <f t="shared" si="390"/>
        <v/>
      </c>
      <c r="S3100" s="7" t="str">
        <f>IF(ROW()-5&lt;=Kontroll!$B$8,1,"")</f>
        <v/>
      </c>
    </row>
    <row r="3101" spans="1:19" x14ac:dyDescent="0.2">
      <c r="A3101" s="7" t="str">
        <f t="shared" si="384"/>
        <v/>
      </c>
      <c r="B3101" s="7" t="str">
        <f>IF($S3101="","",INT(($A3101-1)/Kontroll!$B$6)+1)</f>
        <v/>
      </c>
      <c r="C3101" s="7" t="str">
        <f>IF($S3101="","",MOD($A3101-1,Kontroll!$B$6)+1)</f>
        <v/>
      </c>
      <c r="D3101" s="15" t="str">
        <f>IF($S3101="","",INDEX(Transjer!$A$6:$A$125,$B3101))</f>
        <v/>
      </c>
      <c r="E3101" s="15" t="str">
        <f>IF($S3101="","",INDEX(Transjer!$B$6:$B$125,$B3101))</f>
        <v/>
      </c>
      <c r="F3101" s="16" t="str">
        <f>IF($S3101="","",INDEX(Transjer!$C$6:$C$125,$B3101))</f>
        <v/>
      </c>
      <c r="G3101" s="17" t="str">
        <f>IF($S3101="","",INDEX(Skjermingsrenter!$A$6:$A$35,$C3101))</f>
        <v/>
      </c>
      <c r="H3101" s="18" t="str">
        <f>IF($S3101="","",INDEX(Transjer!$D$6:$D$125,$B3101))</f>
        <v/>
      </c>
      <c r="I3101" s="18" t="str">
        <f>IF($S3101="","",INDEX(Transjer!$E$6:$E$125,$B3101))</f>
        <v/>
      </c>
      <c r="J3101" s="19" t="str">
        <f>IF($S3101="","",INDEX(Skjermingsrenter!$B$6:$B$35,$C3101))</f>
        <v/>
      </c>
      <c r="K3101" s="20" t="str">
        <f t="shared" si="385"/>
        <v/>
      </c>
      <c r="L3101" s="21" t="str">
        <f>IF($S3101="","",IF($G3101&lt;YEAR($F3101),0,$H3101*SUMIFS(Utbytter!$D$6:$D$1005,Utbytter!$A$6:$A$1005,$E3101,Utbytter!$B$6:$B$1005,"&gt;="&amp;$K3101,Utbytter!$B$6:$B$1005,"&lt;="&amp;DATE($G3101,12,31))))</f>
        <v/>
      </c>
      <c r="M3101" s="21" t="str">
        <f t="shared" si="391"/>
        <v/>
      </c>
      <c r="N3101" s="21" t="str">
        <f t="shared" si="386"/>
        <v/>
      </c>
      <c r="O3101" s="21" t="str">
        <f t="shared" si="387"/>
        <v/>
      </c>
      <c r="P3101" s="21" t="str">
        <f t="shared" si="388"/>
        <v/>
      </c>
      <c r="Q3101" s="21" t="str">
        <f t="shared" si="389"/>
        <v/>
      </c>
      <c r="R3101" s="21" t="str">
        <f t="shared" si="390"/>
        <v/>
      </c>
      <c r="S3101" s="7" t="str">
        <f>IF(ROW()-5&lt;=Kontroll!$B$8,1,"")</f>
        <v/>
      </c>
    </row>
    <row r="3102" spans="1:19" x14ac:dyDescent="0.2">
      <c r="A3102" s="7" t="str">
        <f t="shared" si="384"/>
        <v/>
      </c>
      <c r="B3102" s="7" t="str">
        <f>IF($S3102="","",INT(($A3102-1)/Kontroll!$B$6)+1)</f>
        <v/>
      </c>
      <c r="C3102" s="7" t="str">
        <f>IF($S3102="","",MOD($A3102-1,Kontroll!$B$6)+1)</f>
        <v/>
      </c>
      <c r="D3102" s="15" t="str">
        <f>IF($S3102="","",INDEX(Transjer!$A$6:$A$125,$B3102))</f>
        <v/>
      </c>
      <c r="E3102" s="15" t="str">
        <f>IF($S3102="","",INDEX(Transjer!$B$6:$B$125,$B3102))</f>
        <v/>
      </c>
      <c r="F3102" s="16" t="str">
        <f>IF($S3102="","",INDEX(Transjer!$C$6:$C$125,$B3102))</f>
        <v/>
      </c>
      <c r="G3102" s="17" t="str">
        <f>IF($S3102="","",INDEX(Skjermingsrenter!$A$6:$A$35,$C3102))</f>
        <v/>
      </c>
      <c r="H3102" s="18" t="str">
        <f>IF($S3102="","",INDEX(Transjer!$D$6:$D$125,$B3102))</f>
        <v/>
      </c>
      <c r="I3102" s="18" t="str">
        <f>IF($S3102="","",INDEX(Transjer!$E$6:$E$125,$B3102))</f>
        <v/>
      </c>
      <c r="J3102" s="19" t="str">
        <f>IF($S3102="","",INDEX(Skjermingsrenter!$B$6:$B$35,$C3102))</f>
        <v/>
      </c>
      <c r="K3102" s="20" t="str">
        <f t="shared" si="385"/>
        <v/>
      </c>
      <c r="L3102" s="21" t="str">
        <f>IF($S3102="","",IF($G3102&lt;YEAR($F3102),0,$H3102*SUMIFS(Utbytter!$D$6:$D$1005,Utbytter!$A$6:$A$1005,$E3102,Utbytter!$B$6:$B$1005,"&gt;="&amp;$K3102,Utbytter!$B$6:$B$1005,"&lt;="&amp;DATE($G3102,12,31))))</f>
        <v/>
      </c>
      <c r="M3102" s="21" t="str">
        <f t="shared" si="391"/>
        <v/>
      </c>
      <c r="N3102" s="21" t="str">
        <f t="shared" si="386"/>
        <v/>
      </c>
      <c r="O3102" s="21" t="str">
        <f t="shared" si="387"/>
        <v/>
      </c>
      <c r="P3102" s="21" t="str">
        <f t="shared" si="388"/>
        <v/>
      </c>
      <c r="Q3102" s="21" t="str">
        <f t="shared" si="389"/>
        <v/>
      </c>
      <c r="R3102" s="21" t="str">
        <f t="shared" si="390"/>
        <v/>
      </c>
      <c r="S3102" s="7" t="str">
        <f>IF(ROW()-5&lt;=Kontroll!$B$8,1,"")</f>
        <v/>
      </c>
    </row>
    <row r="3103" spans="1:19" x14ac:dyDescent="0.2">
      <c r="A3103" s="7" t="str">
        <f t="shared" si="384"/>
        <v/>
      </c>
      <c r="B3103" s="7" t="str">
        <f>IF($S3103="","",INT(($A3103-1)/Kontroll!$B$6)+1)</f>
        <v/>
      </c>
      <c r="C3103" s="7" t="str">
        <f>IF($S3103="","",MOD($A3103-1,Kontroll!$B$6)+1)</f>
        <v/>
      </c>
      <c r="D3103" s="15" t="str">
        <f>IF($S3103="","",INDEX(Transjer!$A$6:$A$125,$B3103))</f>
        <v/>
      </c>
      <c r="E3103" s="15" t="str">
        <f>IF($S3103="","",INDEX(Transjer!$B$6:$B$125,$B3103))</f>
        <v/>
      </c>
      <c r="F3103" s="16" t="str">
        <f>IF($S3103="","",INDEX(Transjer!$C$6:$C$125,$B3103))</f>
        <v/>
      </c>
      <c r="G3103" s="17" t="str">
        <f>IF($S3103="","",INDEX(Skjermingsrenter!$A$6:$A$35,$C3103))</f>
        <v/>
      </c>
      <c r="H3103" s="18" t="str">
        <f>IF($S3103="","",INDEX(Transjer!$D$6:$D$125,$B3103))</f>
        <v/>
      </c>
      <c r="I3103" s="18" t="str">
        <f>IF($S3103="","",INDEX(Transjer!$E$6:$E$125,$B3103))</f>
        <v/>
      </c>
      <c r="J3103" s="19" t="str">
        <f>IF($S3103="","",INDEX(Skjermingsrenter!$B$6:$B$35,$C3103))</f>
        <v/>
      </c>
      <c r="K3103" s="20" t="str">
        <f t="shared" si="385"/>
        <v/>
      </c>
      <c r="L3103" s="21" t="str">
        <f>IF($S3103="","",IF($G3103&lt;YEAR($F3103),0,$H3103*SUMIFS(Utbytter!$D$6:$D$1005,Utbytter!$A$6:$A$1005,$E3103,Utbytter!$B$6:$B$1005,"&gt;="&amp;$K3103,Utbytter!$B$6:$B$1005,"&lt;="&amp;DATE($G3103,12,31))))</f>
        <v/>
      </c>
      <c r="M3103" s="21" t="str">
        <f t="shared" si="391"/>
        <v/>
      </c>
      <c r="N3103" s="21" t="str">
        <f t="shared" si="386"/>
        <v/>
      </c>
      <c r="O3103" s="21" t="str">
        <f t="shared" si="387"/>
        <v/>
      </c>
      <c r="P3103" s="21" t="str">
        <f t="shared" si="388"/>
        <v/>
      </c>
      <c r="Q3103" s="21" t="str">
        <f t="shared" si="389"/>
        <v/>
      </c>
      <c r="R3103" s="21" t="str">
        <f t="shared" si="390"/>
        <v/>
      </c>
      <c r="S3103" s="7" t="str">
        <f>IF(ROW()-5&lt;=Kontroll!$B$8,1,"")</f>
        <v/>
      </c>
    </row>
    <row r="3104" spans="1:19" x14ac:dyDescent="0.2">
      <c r="A3104" s="7" t="str">
        <f t="shared" si="384"/>
        <v/>
      </c>
      <c r="B3104" s="7" t="str">
        <f>IF($S3104="","",INT(($A3104-1)/Kontroll!$B$6)+1)</f>
        <v/>
      </c>
      <c r="C3104" s="7" t="str">
        <f>IF($S3104="","",MOD($A3104-1,Kontroll!$B$6)+1)</f>
        <v/>
      </c>
      <c r="D3104" s="15" t="str">
        <f>IF($S3104="","",INDEX(Transjer!$A$6:$A$125,$B3104))</f>
        <v/>
      </c>
      <c r="E3104" s="15" t="str">
        <f>IF($S3104="","",INDEX(Transjer!$B$6:$B$125,$B3104))</f>
        <v/>
      </c>
      <c r="F3104" s="16" t="str">
        <f>IF($S3104="","",INDEX(Transjer!$C$6:$C$125,$B3104))</f>
        <v/>
      </c>
      <c r="G3104" s="17" t="str">
        <f>IF($S3104="","",INDEX(Skjermingsrenter!$A$6:$A$35,$C3104))</f>
        <v/>
      </c>
      <c r="H3104" s="18" t="str">
        <f>IF($S3104="","",INDEX(Transjer!$D$6:$D$125,$B3104))</f>
        <v/>
      </c>
      <c r="I3104" s="18" t="str">
        <f>IF($S3104="","",INDEX(Transjer!$E$6:$E$125,$B3104))</f>
        <v/>
      </c>
      <c r="J3104" s="19" t="str">
        <f>IF($S3104="","",INDEX(Skjermingsrenter!$B$6:$B$35,$C3104))</f>
        <v/>
      </c>
      <c r="K3104" s="20" t="str">
        <f t="shared" si="385"/>
        <v/>
      </c>
      <c r="L3104" s="21" t="str">
        <f>IF($S3104="","",IF($G3104&lt;YEAR($F3104),0,$H3104*SUMIFS(Utbytter!$D$6:$D$1005,Utbytter!$A$6:$A$1005,$E3104,Utbytter!$B$6:$B$1005,"&gt;="&amp;$K3104,Utbytter!$B$6:$B$1005,"&lt;="&amp;DATE($G3104,12,31))))</f>
        <v/>
      </c>
      <c r="M3104" s="21" t="str">
        <f t="shared" si="391"/>
        <v/>
      </c>
      <c r="N3104" s="21" t="str">
        <f t="shared" si="386"/>
        <v/>
      </c>
      <c r="O3104" s="21" t="str">
        <f t="shared" si="387"/>
        <v/>
      </c>
      <c r="P3104" s="21" t="str">
        <f t="shared" si="388"/>
        <v/>
      </c>
      <c r="Q3104" s="21" t="str">
        <f t="shared" si="389"/>
        <v/>
      </c>
      <c r="R3104" s="21" t="str">
        <f t="shared" si="390"/>
        <v/>
      </c>
      <c r="S3104" s="7" t="str">
        <f>IF(ROW()-5&lt;=Kontroll!$B$8,1,"")</f>
        <v/>
      </c>
    </row>
    <row r="3105" spans="1:19" x14ac:dyDescent="0.2">
      <c r="A3105" s="7" t="str">
        <f t="shared" si="384"/>
        <v/>
      </c>
      <c r="B3105" s="7" t="str">
        <f>IF($S3105="","",INT(($A3105-1)/Kontroll!$B$6)+1)</f>
        <v/>
      </c>
      <c r="C3105" s="7" t="str">
        <f>IF($S3105="","",MOD($A3105-1,Kontroll!$B$6)+1)</f>
        <v/>
      </c>
      <c r="D3105" s="15" t="str">
        <f>IF($S3105="","",INDEX(Transjer!$A$6:$A$125,$B3105))</f>
        <v/>
      </c>
      <c r="E3105" s="15" t="str">
        <f>IF($S3105="","",INDEX(Transjer!$B$6:$B$125,$B3105))</f>
        <v/>
      </c>
      <c r="F3105" s="16" t="str">
        <f>IF($S3105="","",INDEX(Transjer!$C$6:$C$125,$B3105))</f>
        <v/>
      </c>
      <c r="G3105" s="17" t="str">
        <f>IF($S3105="","",INDEX(Skjermingsrenter!$A$6:$A$35,$C3105))</f>
        <v/>
      </c>
      <c r="H3105" s="18" t="str">
        <f>IF($S3105="","",INDEX(Transjer!$D$6:$D$125,$B3105))</f>
        <v/>
      </c>
      <c r="I3105" s="18" t="str">
        <f>IF($S3105="","",INDEX(Transjer!$E$6:$E$125,$B3105))</f>
        <v/>
      </c>
      <c r="J3105" s="19" t="str">
        <f>IF($S3105="","",INDEX(Skjermingsrenter!$B$6:$B$35,$C3105))</f>
        <v/>
      </c>
      <c r="K3105" s="20" t="str">
        <f t="shared" si="385"/>
        <v/>
      </c>
      <c r="L3105" s="21" t="str">
        <f>IF($S3105="","",IF($G3105&lt;YEAR($F3105),0,$H3105*SUMIFS(Utbytter!$D$6:$D$1005,Utbytter!$A$6:$A$1005,$E3105,Utbytter!$B$6:$B$1005,"&gt;="&amp;$K3105,Utbytter!$B$6:$B$1005,"&lt;="&amp;DATE($G3105,12,31))))</f>
        <v/>
      </c>
      <c r="M3105" s="21" t="str">
        <f t="shared" si="391"/>
        <v/>
      </c>
      <c r="N3105" s="21" t="str">
        <f t="shared" si="386"/>
        <v/>
      </c>
      <c r="O3105" s="21" t="str">
        <f t="shared" si="387"/>
        <v/>
      </c>
      <c r="P3105" s="21" t="str">
        <f t="shared" si="388"/>
        <v/>
      </c>
      <c r="Q3105" s="21" t="str">
        <f t="shared" si="389"/>
        <v/>
      </c>
      <c r="R3105" s="21" t="str">
        <f t="shared" si="390"/>
        <v/>
      </c>
      <c r="S3105" s="7" t="str">
        <f>IF(ROW()-5&lt;=Kontroll!$B$8,1,"")</f>
        <v/>
      </c>
    </row>
    <row r="3106" spans="1:19" x14ac:dyDescent="0.2">
      <c r="A3106" s="7" t="str">
        <f t="shared" si="384"/>
        <v/>
      </c>
      <c r="B3106" s="7" t="str">
        <f>IF($S3106="","",INT(($A3106-1)/Kontroll!$B$6)+1)</f>
        <v/>
      </c>
      <c r="C3106" s="7" t="str">
        <f>IF($S3106="","",MOD($A3106-1,Kontroll!$B$6)+1)</f>
        <v/>
      </c>
      <c r="D3106" s="15" t="str">
        <f>IF($S3106="","",INDEX(Transjer!$A$6:$A$125,$B3106))</f>
        <v/>
      </c>
      <c r="E3106" s="15" t="str">
        <f>IF($S3106="","",INDEX(Transjer!$B$6:$B$125,$B3106))</f>
        <v/>
      </c>
      <c r="F3106" s="16" t="str">
        <f>IF($S3106="","",INDEX(Transjer!$C$6:$C$125,$B3106))</f>
        <v/>
      </c>
      <c r="G3106" s="17" t="str">
        <f>IF($S3106="","",INDEX(Skjermingsrenter!$A$6:$A$35,$C3106))</f>
        <v/>
      </c>
      <c r="H3106" s="18" t="str">
        <f>IF($S3106="","",INDEX(Transjer!$D$6:$D$125,$B3106))</f>
        <v/>
      </c>
      <c r="I3106" s="18" t="str">
        <f>IF($S3106="","",INDEX(Transjer!$E$6:$E$125,$B3106))</f>
        <v/>
      </c>
      <c r="J3106" s="19" t="str">
        <f>IF($S3106="","",INDEX(Skjermingsrenter!$B$6:$B$35,$C3106))</f>
        <v/>
      </c>
      <c r="K3106" s="20" t="str">
        <f t="shared" si="385"/>
        <v/>
      </c>
      <c r="L3106" s="21" t="str">
        <f>IF($S3106="","",IF($G3106&lt;YEAR($F3106),0,$H3106*SUMIFS(Utbytter!$D$6:$D$1005,Utbytter!$A$6:$A$1005,$E3106,Utbytter!$B$6:$B$1005,"&gt;="&amp;$K3106,Utbytter!$B$6:$B$1005,"&lt;="&amp;DATE($G3106,12,31))))</f>
        <v/>
      </c>
      <c r="M3106" s="21" t="str">
        <f t="shared" si="391"/>
        <v/>
      </c>
      <c r="N3106" s="21" t="str">
        <f t="shared" si="386"/>
        <v/>
      </c>
      <c r="O3106" s="21" t="str">
        <f t="shared" si="387"/>
        <v/>
      </c>
      <c r="P3106" s="21" t="str">
        <f t="shared" si="388"/>
        <v/>
      </c>
      <c r="Q3106" s="21" t="str">
        <f t="shared" si="389"/>
        <v/>
      </c>
      <c r="R3106" s="21" t="str">
        <f t="shared" si="390"/>
        <v/>
      </c>
      <c r="S3106" s="7" t="str">
        <f>IF(ROW()-5&lt;=Kontroll!$B$8,1,"")</f>
        <v/>
      </c>
    </row>
    <row r="3107" spans="1:19" x14ac:dyDescent="0.2">
      <c r="A3107" s="7" t="str">
        <f t="shared" si="384"/>
        <v/>
      </c>
      <c r="B3107" s="7" t="str">
        <f>IF($S3107="","",INT(($A3107-1)/Kontroll!$B$6)+1)</f>
        <v/>
      </c>
      <c r="C3107" s="7" t="str">
        <f>IF($S3107="","",MOD($A3107-1,Kontroll!$B$6)+1)</f>
        <v/>
      </c>
      <c r="D3107" s="15" t="str">
        <f>IF($S3107="","",INDEX(Transjer!$A$6:$A$125,$B3107))</f>
        <v/>
      </c>
      <c r="E3107" s="15" t="str">
        <f>IF($S3107="","",INDEX(Transjer!$B$6:$B$125,$B3107))</f>
        <v/>
      </c>
      <c r="F3107" s="16" t="str">
        <f>IF($S3107="","",INDEX(Transjer!$C$6:$C$125,$B3107))</f>
        <v/>
      </c>
      <c r="G3107" s="17" t="str">
        <f>IF($S3107="","",INDEX(Skjermingsrenter!$A$6:$A$35,$C3107))</f>
        <v/>
      </c>
      <c r="H3107" s="18" t="str">
        <f>IF($S3107="","",INDEX(Transjer!$D$6:$D$125,$B3107))</f>
        <v/>
      </c>
      <c r="I3107" s="18" t="str">
        <f>IF($S3107="","",INDEX(Transjer!$E$6:$E$125,$B3107))</f>
        <v/>
      </c>
      <c r="J3107" s="19" t="str">
        <f>IF($S3107="","",INDEX(Skjermingsrenter!$B$6:$B$35,$C3107))</f>
        <v/>
      </c>
      <c r="K3107" s="20" t="str">
        <f t="shared" si="385"/>
        <v/>
      </c>
      <c r="L3107" s="21" t="str">
        <f>IF($S3107="","",IF($G3107&lt;YEAR($F3107),0,$H3107*SUMIFS(Utbytter!$D$6:$D$1005,Utbytter!$A$6:$A$1005,$E3107,Utbytter!$B$6:$B$1005,"&gt;="&amp;$K3107,Utbytter!$B$6:$B$1005,"&lt;="&amp;DATE($G3107,12,31))))</f>
        <v/>
      </c>
      <c r="M3107" s="21" t="str">
        <f t="shared" si="391"/>
        <v/>
      </c>
      <c r="N3107" s="21" t="str">
        <f t="shared" si="386"/>
        <v/>
      </c>
      <c r="O3107" s="21" t="str">
        <f t="shared" si="387"/>
        <v/>
      </c>
      <c r="P3107" s="21" t="str">
        <f t="shared" si="388"/>
        <v/>
      </c>
      <c r="Q3107" s="21" t="str">
        <f t="shared" si="389"/>
        <v/>
      </c>
      <c r="R3107" s="21" t="str">
        <f t="shared" si="390"/>
        <v/>
      </c>
      <c r="S3107" s="7" t="str">
        <f>IF(ROW()-5&lt;=Kontroll!$B$8,1,"")</f>
        <v/>
      </c>
    </row>
    <row r="3108" spans="1:19" x14ac:dyDescent="0.2">
      <c r="A3108" s="7" t="str">
        <f t="shared" si="384"/>
        <v/>
      </c>
      <c r="B3108" s="7" t="str">
        <f>IF($S3108="","",INT(($A3108-1)/Kontroll!$B$6)+1)</f>
        <v/>
      </c>
      <c r="C3108" s="7" t="str">
        <f>IF($S3108="","",MOD($A3108-1,Kontroll!$B$6)+1)</f>
        <v/>
      </c>
      <c r="D3108" s="15" t="str">
        <f>IF($S3108="","",INDEX(Transjer!$A$6:$A$125,$B3108))</f>
        <v/>
      </c>
      <c r="E3108" s="15" t="str">
        <f>IF($S3108="","",INDEX(Transjer!$B$6:$B$125,$B3108))</f>
        <v/>
      </c>
      <c r="F3108" s="16" t="str">
        <f>IF($S3108="","",INDEX(Transjer!$C$6:$C$125,$B3108))</f>
        <v/>
      </c>
      <c r="G3108" s="17" t="str">
        <f>IF($S3108="","",INDEX(Skjermingsrenter!$A$6:$A$35,$C3108))</f>
        <v/>
      </c>
      <c r="H3108" s="18" t="str">
        <f>IF($S3108="","",INDEX(Transjer!$D$6:$D$125,$B3108))</f>
        <v/>
      </c>
      <c r="I3108" s="18" t="str">
        <f>IF($S3108="","",INDEX(Transjer!$E$6:$E$125,$B3108))</f>
        <v/>
      </c>
      <c r="J3108" s="19" t="str">
        <f>IF($S3108="","",INDEX(Skjermingsrenter!$B$6:$B$35,$C3108))</f>
        <v/>
      </c>
      <c r="K3108" s="20" t="str">
        <f t="shared" si="385"/>
        <v/>
      </c>
      <c r="L3108" s="21" t="str">
        <f>IF($S3108="","",IF($G3108&lt;YEAR($F3108),0,$H3108*SUMIFS(Utbytter!$D$6:$D$1005,Utbytter!$A$6:$A$1005,$E3108,Utbytter!$B$6:$B$1005,"&gt;="&amp;$K3108,Utbytter!$B$6:$B$1005,"&lt;="&amp;DATE($G3108,12,31))))</f>
        <v/>
      </c>
      <c r="M3108" s="21" t="str">
        <f t="shared" si="391"/>
        <v/>
      </c>
      <c r="N3108" s="21" t="str">
        <f t="shared" si="386"/>
        <v/>
      </c>
      <c r="O3108" s="21" t="str">
        <f t="shared" si="387"/>
        <v/>
      </c>
      <c r="P3108" s="21" t="str">
        <f t="shared" si="388"/>
        <v/>
      </c>
      <c r="Q3108" s="21" t="str">
        <f t="shared" si="389"/>
        <v/>
      </c>
      <c r="R3108" s="21" t="str">
        <f t="shared" si="390"/>
        <v/>
      </c>
      <c r="S3108" s="7" t="str">
        <f>IF(ROW()-5&lt;=Kontroll!$B$8,1,"")</f>
        <v/>
      </c>
    </row>
    <row r="3109" spans="1:19" x14ac:dyDescent="0.2">
      <c r="A3109" s="7" t="str">
        <f t="shared" si="384"/>
        <v/>
      </c>
      <c r="B3109" s="7" t="str">
        <f>IF($S3109="","",INT(($A3109-1)/Kontroll!$B$6)+1)</f>
        <v/>
      </c>
      <c r="C3109" s="7" t="str">
        <f>IF($S3109="","",MOD($A3109-1,Kontroll!$B$6)+1)</f>
        <v/>
      </c>
      <c r="D3109" s="15" t="str">
        <f>IF($S3109="","",INDEX(Transjer!$A$6:$A$125,$B3109))</f>
        <v/>
      </c>
      <c r="E3109" s="15" t="str">
        <f>IF($S3109="","",INDEX(Transjer!$B$6:$B$125,$B3109))</f>
        <v/>
      </c>
      <c r="F3109" s="16" t="str">
        <f>IF($S3109="","",INDEX(Transjer!$C$6:$C$125,$B3109))</f>
        <v/>
      </c>
      <c r="G3109" s="17" t="str">
        <f>IF($S3109="","",INDEX(Skjermingsrenter!$A$6:$A$35,$C3109))</f>
        <v/>
      </c>
      <c r="H3109" s="18" t="str">
        <f>IF($S3109="","",INDEX(Transjer!$D$6:$D$125,$B3109))</f>
        <v/>
      </c>
      <c r="I3109" s="18" t="str">
        <f>IF($S3109="","",INDEX(Transjer!$E$6:$E$125,$B3109))</f>
        <v/>
      </c>
      <c r="J3109" s="19" t="str">
        <f>IF($S3109="","",INDEX(Skjermingsrenter!$B$6:$B$35,$C3109))</f>
        <v/>
      </c>
      <c r="K3109" s="20" t="str">
        <f t="shared" si="385"/>
        <v/>
      </c>
      <c r="L3109" s="21" t="str">
        <f>IF($S3109="","",IF($G3109&lt;YEAR($F3109),0,$H3109*SUMIFS(Utbytter!$D$6:$D$1005,Utbytter!$A$6:$A$1005,$E3109,Utbytter!$B$6:$B$1005,"&gt;="&amp;$K3109,Utbytter!$B$6:$B$1005,"&lt;="&amp;DATE($G3109,12,31))))</f>
        <v/>
      </c>
      <c r="M3109" s="21" t="str">
        <f t="shared" si="391"/>
        <v/>
      </c>
      <c r="N3109" s="21" t="str">
        <f t="shared" si="386"/>
        <v/>
      </c>
      <c r="O3109" s="21" t="str">
        <f t="shared" si="387"/>
        <v/>
      </c>
      <c r="P3109" s="21" t="str">
        <f t="shared" si="388"/>
        <v/>
      </c>
      <c r="Q3109" s="21" t="str">
        <f t="shared" si="389"/>
        <v/>
      </c>
      <c r="R3109" s="21" t="str">
        <f t="shared" si="390"/>
        <v/>
      </c>
      <c r="S3109" s="7" t="str">
        <f>IF(ROW()-5&lt;=Kontroll!$B$8,1,"")</f>
        <v/>
      </c>
    </row>
    <row r="3110" spans="1:19" x14ac:dyDescent="0.2">
      <c r="A3110" s="7" t="str">
        <f t="shared" si="384"/>
        <v/>
      </c>
      <c r="B3110" s="7" t="str">
        <f>IF($S3110="","",INT(($A3110-1)/Kontroll!$B$6)+1)</f>
        <v/>
      </c>
      <c r="C3110" s="7" t="str">
        <f>IF($S3110="","",MOD($A3110-1,Kontroll!$B$6)+1)</f>
        <v/>
      </c>
      <c r="D3110" s="15" t="str">
        <f>IF($S3110="","",INDEX(Transjer!$A$6:$A$125,$B3110))</f>
        <v/>
      </c>
      <c r="E3110" s="15" t="str">
        <f>IF($S3110="","",INDEX(Transjer!$B$6:$B$125,$B3110))</f>
        <v/>
      </c>
      <c r="F3110" s="16" t="str">
        <f>IF($S3110="","",INDEX(Transjer!$C$6:$C$125,$B3110))</f>
        <v/>
      </c>
      <c r="G3110" s="17" t="str">
        <f>IF($S3110="","",INDEX(Skjermingsrenter!$A$6:$A$35,$C3110))</f>
        <v/>
      </c>
      <c r="H3110" s="18" t="str">
        <f>IF($S3110="","",INDEX(Transjer!$D$6:$D$125,$B3110))</f>
        <v/>
      </c>
      <c r="I3110" s="18" t="str">
        <f>IF($S3110="","",INDEX(Transjer!$E$6:$E$125,$B3110))</f>
        <v/>
      </c>
      <c r="J3110" s="19" t="str">
        <f>IF($S3110="","",INDEX(Skjermingsrenter!$B$6:$B$35,$C3110))</f>
        <v/>
      </c>
      <c r="K3110" s="20" t="str">
        <f t="shared" si="385"/>
        <v/>
      </c>
      <c r="L3110" s="21" t="str">
        <f>IF($S3110="","",IF($G3110&lt;YEAR($F3110),0,$H3110*SUMIFS(Utbytter!$D$6:$D$1005,Utbytter!$A$6:$A$1005,$E3110,Utbytter!$B$6:$B$1005,"&gt;="&amp;$K3110,Utbytter!$B$6:$B$1005,"&lt;="&amp;DATE($G3110,12,31))))</f>
        <v/>
      </c>
      <c r="M3110" s="21" t="str">
        <f t="shared" si="391"/>
        <v/>
      </c>
      <c r="N3110" s="21" t="str">
        <f t="shared" si="386"/>
        <v/>
      </c>
      <c r="O3110" s="21" t="str">
        <f t="shared" si="387"/>
        <v/>
      </c>
      <c r="P3110" s="21" t="str">
        <f t="shared" si="388"/>
        <v/>
      </c>
      <c r="Q3110" s="21" t="str">
        <f t="shared" si="389"/>
        <v/>
      </c>
      <c r="R3110" s="21" t="str">
        <f t="shared" si="390"/>
        <v/>
      </c>
      <c r="S3110" s="7" t="str">
        <f>IF(ROW()-5&lt;=Kontroll!$B$8,1,"")</f>
        <v/>
      </c>
    </row>
    <row r="3111" spans="1:19" x14ac:dyDescent="0.2">
      <c r="A3111" s="7" t="str">
        <f t="shared" si="384"/>
        <v/>
      </c>
      <c r="B3111" s="7" t="str">
        <f>IF($S3111="","",INT(($A3111-1)/Kontroll!$B$6)+1)</f>
        <v/>
      </c>
      <c r="C3111" s="7" t="str">
        <f>IF($S3111="","",MOD($A3111-1,Kontroll!$B$6)+1)</f>
        <v/>
      </c>
      <c r="D3111" s="15" t="str">
        <f>IF($S3111="","",INDEX(Transjer!$A$6:$A$125,$B3111))</f>
        <v/>
      </c>
      <c r="E3111" s="15" t="str">
        <f>IF($S3111="","",INDEX(Transjer!$B$6:$B$125,$B3111))</f>
        <v/>
      </c>
      <c r="F3111" s="16" t="str">
        <f>IF($S3111="","",INDEX(Transjer!$C$6:$C$125,$B3111))</f>
        <v/>
      </c>
      <c r="G3111" s="17" t="str">
        <f>IF($S3111="","",INDEX(Skjermingsrenter!$A$6:$A$35,$C3111))</f>
        <v/>
      </c>
      <c r="H3111" s="18" t="str">
        <f>IF($S3111="","",INDEX(Transjer!$D$6:$D$125,$B3111))</f>
        <v/>
      </c>
      <c r="I3111" s="18" t="str">
        <f>IF($S3111="","",INDEX(Transjer!$E$6:$E$125,$B3111))</f>
        <v/>
      </c>
      <c r="J3111" s="19" t="str">
        <f>IF($S3111="","",INDEX(Skjermingsrenter!$B$6:$B$35,$C3111))</f>
        <v/>
      </c>
      <c r="K3111" s="20" t="str">
        <f t="shared" si="385"/>
        <v/>
      </c>
      <c r="L3111" s="21" t="str">
        <f>IF($S3111="","",IF($G3111&lt;YEAR($F3111),0,$H3111*SUMIFS(Utbytter!$D$6:$D$1005,Utbytter!$A$6:$A$1005,$E3111,Utbytter!$B$6:$B$1005,"&gt;="&amp;$K3111,Utbytter!$B$6:$B$1005,"&lt;="&amp;DATE($G3111,12,31))))</f>
        <v/>
      </c>
      <c r="M3111" s="21" t="str">
        <f t="shared" si="391"/>
        <v/>
      </c>
      <c r="N3111" s="21" t="str">
        <f t="shared" si="386"/>
        <v/>
      </c>
      <c r="O3111" s="21" t="str">
        <f t="shared" si="387"/>
        <v/>
      </c>
      <c r="P3111" s="21" t="str">
        <f t="shared" si="388"/>
        <v/>
      </c>
      <c r="Q3111" s="21" t="str">
        <f t="shared" si="389"/>
        <v/>
      </c>
      <c r="R3111" s="21" t="str">
        <f t="shared" si="390"/>
        <v/>
      </c>
      <c r="S3111" s="7" t="str">
        <f>IF(ROW()-5&lt;=Kontroll!$B$8,1,"")</f>
        <v/>
      </c>
    </row>
    <row r="3112" spans="1:19" x14ac:dyDescent="0.2">
      <c r="A3112" s="7" t="str">
        <f t="shared" si="384"/>
        <v/>
      </c>
      <c r="B3112" s="7" t="str">
        <f>IF($S3112="","",INT(($A3112-1)/Kontroll!$B$6)+1)</f>
        <v/>
      </c>
      <c r="C3112" s="7" t="str">
        <f>IF($S3112="","",MOD($A3112-1,Kontroll!$B$6)+1)</f>
        <v/>
      </c>
      <c r="D3112" s="15" t="str">
        <f>IF($S3112="","",INDEX(Transjer!$A$6:$A$125,$B3112))</f>
        <v/>
      </c>
      <c r="E3112" s="15" t="str">
        <f>IF($S3112="","",INDEX(Transjer!$B$6:$B$125,$B3112))</f>
        <v/>
      </c>
      <c r="F3112" s="16" t="str">
        <f>IF($S3112="","",INDEX(Transjer!$C$6:$C$125,$B3112))</f>
        <v/>
      </c>
      <c r="G3112" s="17" t="str">
        <f>IF($S3112="","",INDEX(Skjermingsrenter!$A$6:$A$35,$C3112))</f>
        <v/>
      </c>
      <c r="H3112" s="18" t="str">
        <f>IF($S3112="","",INDEX(Transjer!$D$6:$D$125,$B3112))</f>
        <v/>
      </c>
      <c r="I3112" s="18" t="str">
        <f>IF($S3112="","",INDEX(Transjer!$E$6:$E$125,$B3112))</f>
        <v/>
      </c>
      <c r="J3112" s="19" t="str">
        <f>IF($S3112="","",INDEX(Skjermingsrenter!$B$6:$B$35,$C3112))</f>
        <v/>
      </c>
      <c r="K3112" s="20" t="str">
        <f t="shared" si="385"/>
        <v/>
      </c>
      <c r="L3112" s="21" t="str">
        <f>IF($S3112="","",IF($G3112&lt;YEAR($F3112),0,$H3112*SUMIFS(Utbytter!$D$6:$D$1005,Utbytter!$A$6:$A$1005,$E3112,Utbytter!$B$6:$B$1005,"&gt;="&amp;$K3112,Utbytter!$B$6:$B$1005,"&lt;="&amp;DATE($G3112,12,31))))</f>
        <v/>
      </c>
      <c r="M3112" s="21" t="str">
        <f t="shared" si="391"/>
        <v/>
      </c>
      <c r="N3112" s="21" t="str">
        <f t="shared" si="386"/>
        <v/>
      </c>
      <c r="O3112" s="21" t="str">
        <f t="shared" si="387"/>
        <v/>
      </c>
      <c r="P3112" s="21" t="str">
        <f t="shared" si="388"/>
        <v/>
      </c>
      <c r="Q3112" s="21" t="str">
        <f t="shared" si="389"/>
        <v/>
      </c>
      <c r="R3112" s="21" t="str">
        <f t="shared" si="390"/>
        <v/>
      </c>
      <c r="S3112" s="7" t="str">
        <f>IF(ROW()-5&lt;=Kontroll!$B$8,1,"")</f>
        <v/>
      </c>
    </row>
    <row r="3113" spans="1:19" x14ac:dyDescent="0.2">
      <c r="A3113" s="7" t="str">
        <f t="shared" si="384"/>
        <v/>
      </c>
      <c r="B3113" s="7" t="str">
        <f>IF($S3113="","",INT(($A3113-1)/Kontroll!$B$6)+1)</f>
        <v/>
      </c>
      <c r="C3113" s="7" t="str">
        <f>IF($S3113="","",MOD($A3113-1,Kontroll!$B$6)+1)</f>
        <v/>
      </c>
      <c r="D3113" s="15" t="str">
        <f>IF($S3113="","",INDEX(Transjer!$A$6:$A$125,$B3113))</f>
        <v/>
      </c>
      <c r="E3113" s="15" t="str">
        <f>IF($S3113="","",INDEX(Transjer!$B$6:$B$125,$B3113))</f>
        <v/>
      </c>
      <c r="F3113" s="16" t="str">
        <f>IF($S3113="","",INDEX(Transjer!$C$6:$C$125,$B3113))</f>
        <v/>
      </c>
      <c r="G3113" s="17" t="str">
        <f>IF($S3113="","",INDEX(Skjermingsrenter!$A$6:$A$35,$C3113))</f>
        <v/>
      </c>
      <c r="H3113" s="18" t="str">
        <f>IF($S3113="","",INDEX(Transjer!$D$6:$D$125,$B3113))</f>
        <v/>
      </c>
      <c r="I3113" s="18" t="str">
        <f>IF($S3113="","",INDEX(Transjer!$E$6:$E$125,$B3113))</f>
        <v/>
      </c>
      <c r="J3113" s="19" t="str">
        <f>IF($S3113="","",INDEX(Skjermingsrenter!$B$6:$B$35,$C3113))</f>
        <v/>
      </c>
      <c r="K3113" s="20" t="str">
        <f t="shared" si="385"/>
        <v/>
      </c>
      <c r="L3113" s="21" t="str">
        <f>IF($S3113="","",IF($G3113&lt;YEAR($F3113),0,$H3113*SUMIFS(Utbytter!$D$6:$D$1005,Utbytter!$A$6:$A$1005,$E3113,Utbytter!$B$6:$B$1005,"&gt;="&amp;$K3113,Utbytter!$B$6:$B$1005,"&lt;="&amp;DATE($G3113,12,31))))</f>
        <v/>
      </c>
      <c r="M3113" s="21" t="str">
        <f t="shared" si="391"/>
        <v/>
      </c>
      <c r="N3113" s="21" t="str">
        <f t="shared" si="386"/>
        <v/>
      </c>
      <c r="O3113" s="21" t="str">
        <f t="shared" si="387"/>
        <v/>
      </c>
      <c r="P3113" s="21" t="str">
        <f t="shared" si="388"/>
        <v/>
      </c>
      <c r="Q3113" s="21" t="str">
        <f t="shared" si="389"/>
        <v/>
      </c>
      <c r="R3113" s="21" t="str">
        <f t="shared" si="390"/>
        <v/>
      </c>
      <c r="S3113" s="7" t="str">
        <f>IF(ROW()-5&lt;=Kontroll!$B$8,1,"")</f>
        <v/>
      </c>
    </row>
    <row r="3114" spans="1:19" x14ac:dyDescent="0.2">
      <c r="A3114" s="7" t="str">
        <f t="shared" si="384"/>
        <v/>
      </c>
      <c r="B3114" s="7" t="str">
        <f>IF($S3114="","",INT(($A3114-1)/Kontroll!$B$6)+1)</f>
        <v/>
      </c>
      <c r="C3114" s="7" t="str">
        <f>IF($S3114="","",MOD($A3114-1,Kontroll!$B$6)+1)</f>
        <v/>
      </c>
      <c r="D3114" s="15" t="str">
        <f>IF($S3114="","",INDEX(Transjer!$A$6:$A$125,$B3114))</f>
        <v/>
      </c>
      <c r="E3114" s="15" t="str">
        <f>IF($S3114="","",INDEX(Transjer!$B$6:$B$125,$B3114))</f>
        <v/>
      </c>
      <c r="F3114" s="16" t="str">
        <f>IF($S3114="","",INDEX(Transjer!$C$6:$C$125,$B3114))</f>
        <v/>
      </c>
      <c r="G3114" s="17" t="str">
        <f>IF($S3114="","",INDEX(Skjermingsrenter!$A$6:$A$35,$C3114))</f>
        <v/>
      </c>
      <c r="H3114" s="18" t="str">
        <f>IF($S3114="","",INDEX(Transjer!$D$6:$D$125,$B3114))</f>
        <v/>
      </c>
      <c r="I3114" s="18" t="str">
        <f>IF($S3114="","",INDEX(Transjer!$E$6:$E$125,$B3114))</f>
        <v/>
      </c>
      <c r="J3114" s="19" t="str">
        <f>IF($S3114="","",INDEX(Skjermingsrenter!$B$6:$B$35,$C3114))</f>
        <v/>
      </c>
      <c r="K3114" s="20" t="str">
        <f t="shared" si="385"/>
        <v/>
      </c>
      <c r="L3114" s="21" t="str">
        <f>IF($S3114="","",IF($G3114&lt;YEAR($F3114),0,$H3114*SUMIFS(Utbytter!$D$6:$D$1005,Utbytter!$A$6:$A$1005,$E3114,Utbytter!$B$6:$B$1005,"&gt;="&amp;$K3114,Utbytter!$B$6:$B$1005,"&lt;="&amp;DATE($G3114,12,31))))</f>
        <v/>
      </c>
      <c r="M3114" s="21" t="str">
        <f t="shared" si="391"/>
        <v/>
      </c>
      <c r="N3114" s="21" t="str">
        <f t="shared" si="386"/>
        <v/>
      </c>
      <c r="O3114" s="21" t="str">
        <f t="shared" si="387"/>
        <v/>
      </c>
      <c r="P3114" s="21" t="str">
        <f t="shared" si="388"/>
        <v/>
      </c>
      <c r="Q3114" s="21" t="str">
        <f t="shared" si="389"/>
        <v/>
      </c>
      <c r="R3114" s="21" t="str">
        <f t="shared" si="390"/>
        <v/>
      </c>
      <c r="S3114" s="7" t="str">
        <f>IF(ROW()-5&lt;=Kontroll!$B$8,1,"")</f>
        <v/>
      </c>
    </row>
    <row r="3115" spans="1:19" x14ac:dyDescent="0.2">
      <c r="A3115" s="7" t="str">
        <f t="shared" si="384"/>
        <v/>
      </c>
      <c r="B3115" s="7" t="str">
        <f>IF($S3115="","",INT(($A3115-1)/Kontroll!$B$6)+1)</f>
        <v/>
      </c>
      <c r="C3115" s="7" t="str">
        <f>IF($S3115="","",MOD($A3115-1,Kontroll!$B$6)+1)</f>
        <v/>
      </c>
      <c r="D3115" s="15" t="str">
        <f>IF($S3115="","",INDEX(Transjer!$A$6:$A$125,$B3115))</f>
        <v/>
      </c>
      <c r="E3115" s="15" t="str">
        <f>IF($S3115="","",INDEX(Transjer!$B$6:$B$125,$B3115))</f>
        <v/>
      </c>
      <c r="F3115" s="16" t="str">
        <f>IF($S3115="","",INDEX(Transjer!$C$6:$C$125,$B3115))</f>
        <v/>
      </c>
      <c r="G3115" s="17" t="str">
        <f>IF($S3115="","",INDEX(Skjermingsrenter!$A$6:$A$35,$C3115))</f>
        <v/>
      </c>
      <c r="H3115" s="18" t="str">
        <f>IF($S3115="","",INDEX(Transjer!$D$6:$D$125,$B3115))</f>
        <v/>
      </c>
      <c r="I3115" s="18" t="str">
        <f>IF($S3115="","",INDEX(Transjer!$E$6:$E$125,$B3115))</f>
        <v/>
      </c>
      <c r="J3115" s="19" t="str">
        <f>IF($S3115="","",INDEX(Skjermingsrenter!$B$6:$B$35,$C3115))</f>
        <v/>
      </c>
      <c r="K3115" s="20" t="str">
        <f t="shared" si="385"/>
        <v/>
      </c>
      <c r="L3115" s="21" t="str">
        <f>IF($S3115="","",IF($G3115&lt;YEAR($F3115),0,$H3115*SUMIFS(Utbytter!$D$6:$D$1005,Utbytter!$A$6:$A$1005,$E3115,Utbytter!$B$6:$B$1005,"&gt;="&amp;$K3115,Utbytter!$B$6:$B$1005,"&lt;="&amp;DATE($G3115,12,31))))</f>
        <v/>
      </c>
      <c r="M3115" s="21" t="str">
        <f t="shared" si="391"/>
        <v/>
      </c>
      <c r="N3115" s="21" t="str">
        <f t="shared" si="386"/>
        <v/>
      </c>
      <c r="O3115" s="21" t="str">
        <f t="shared" si="387"/>
        <v/>
      </c>
      <c r="P3115" s="21" t="str">
        <f t="shared" si="388"/>
        <v/>
      </c>
      <c r="Q3115" s="21" t="str">
        <f t="shared" si="389"/>
        <v/>
      </c>
      <c r="R3115" s="21" t="str">
        <f t="shared" si="390"/>
        <v/>
      </c>
      <c r="S3115" s="7" t="str">
        <f>IF(ROW()-5&lt;=Kontroll!$B$8,1,"")</f>
        <v/>
      </c>
    </row>
    <row r="3116" spans="1:19" x14ac:dyDescent="0.2">
      <c r="A3116" s="7" t="str">
        <f t="shared" si="384"/>
        <v/>
      </c>
      <c r="B3116" s="7" t="str">
        <f>IF($S3116="","",INT(($A3116-1)/Kontroll!$B$6)+1)</f>
        <v/>
      </c>
      <c r="C3116" s="7" t="str">
        <f>IF($S3116="","",MOD($A3116-1,Kontroll!$B$6)+1)</f>
        <v/>
      </c>
      <c r="D3116" s="15" t="str">
        <f>IF($S3116="","",INDEX(Transjer!$A$6:$A$125,$B3116))</f>
        <v/>
      </c>
      <c r="E3116" s="15" t="str">
        <f>IF($S3116="","",INDEX(Transjer!$B$6:$B$125,$B3116))</f>
        <v/>
      </c>
      <c r="F3116" s="16" t="str">
        <f>IF($S3116="","",INDEX(Transjer!$C$6:$C$125,$B3116))</f>
        <v/>
      </c>
      <c r="G3116" s="17" t="str">
        <f>IF($S3116="","",INDEX(Skjermingsrenter!$A$6:$A$35,$C3116))</f>
        <v/>
      </c>
      <c r="H3116" s="18" t="str">
        <f>IF($S3116="","",INDEX(Transjer!$D$6:$D$125,$B3116))</f>
        <v/>
      </c>
      <c r="I3116" s="18" t="str">
        <f>IF($S3116="","",INDEX(Transjer!$E$6:$E$125,$B3116))</f>
        <v/>
      </c>
      <c r="J3116" s="19" t="str">
        <f>IF($S3116="","",INDEX(Skjermingsrenter!$B$6:$B$35,$C3116))</f>
        <v/>
      </c>
      <c r="K3116" s="20" t="str">
        <f t="shared" si="385"/>
        <v/>
      </c>
      <c r="L3116" s="21" t="str">
        <f>IF($S3116="","",IF($G3116&lt;YEAR($F3116),0,$H3116*SUMIFS(Utbytter!$D$6:$D$1005,Utbytter!$A$6:$A$1005,$E3116,Utbytter!$B$6:$B$1005,"&gt;="&amp;$K3116,Utbytter!$B$6:$B$1005,"&lt;="&amp;DATE($G3116,12,31))))</f>
        <v/>
      </c>
      <c r="M3116" s="21" t="str">
        <f t="shared" si="391"/>
        <v/>
      </c>
      <c r="N3116" s="21" t="str">
        <f t="shared" si="386"/>
        <v/>
      </c>
      <c r="O3116" s="21" t="str">
        <f t="shared" si="387"/>
        <v/>
      </c>
      <c r="P3116" s="21" t="str">
        <f t="shared" si="388"/>
        <v/>
      </c>
      <c r="Q3116" s="21" t="str">
        <f t="shared" si="389"/>
        <v/>
      </c>
      <c r="R3116" s="21" t="str">
        <f t="shared" si="390"/>
        <v/>
      </c>
      <c r="S3116" s="7" t="str">
        <f>IF(ROW()-5&lt;=Kontroll!$B$8,1,"")</f>
        <v/>
      </c>
    </row>
    <row r="3117" spans="1:19" x14ac:dyDescent="0.2">
      <c r="A3117" s="7" t="str">
        <f t="shared" si="384"/>
        <v/>
      </c>
      <c r="B3117" s="7" t="str">
        <f>IF($S3117="","",INT(($A3117-1)/Kontroll!$B$6)+1)</f>
        <v/>
      </c>
      <c r="C3117" s="7" t="str">
        <f>IF($S3117="","",MOD($A3117-1,Kontroll!$B$6)+1)</f>
        <v/>
      </c>
      <c r="D3117" s="15" t="str">
        <f>IF($S3117="","",INDEX(Transjer!$A$6:$A$125,$B3117))</f>
        <v/>
      </c>
      <c r="E3117" s="15" t="str">
        <f>IF($S3117="","",INDEX(Transjer!$B$6:$B$125,$B3117))</f>
        <v/>
      </c>
      <c r="F3117" s="16" t="str">
        <f>IF($S3117="","",INDEX(Transjer!$C$6:$C$125,$B3117))</f>
        <v/>
      </c>
      <c r="G3117" s="17" t="str">
        <f>IF($S3117="","",INDEX(Skjermingsrenter!$A$6:$A$35,$C3117))</f>
        <v/>
      </c>
      <c r="H3117" s="18" t="str">
        <f>IF($S3117="","",INDEX(Transjer!$D$6:$D$125,$B3117))</f>
        <v/>
      </c>
      <c r="I3117" s="18" t="str">
        <f>IF($S3117="","",INDEX(Transjer!$E$6:$E$125,$B3117))</f>
        <v/>
      </c>
      <c r="J3117" s="19" t="str">
        <f>IF($S3117="","",INDEX(Skjermingsrenter!$B$6:$B$35,$C3117))</f>
        <v/>
      </c>
      <c r="K3117" s="20" t="str">
        <f t="shared" si="385"/>
        <v/>
      </c>
      <c r="L3117" s="21" t="str">
        <f>IF($S3117="","",IF($G3117&lt;YEAR($F3117),0,$H3117*SUMIFS(Utbytter!$D$6:$D$1005,Utbytter!$A$6:$A$1005,$E3117,Utbytter!$B$6:$B$1005,"&gt;="&amp;$K3117,Utbytter!$B$6:$B$1005,"&lt;="&amp;DATE($G3117,12,31))))</f>
        <v/>
      </c>
      <c r="M3117" s="21" t="str">
        <f t="shared" si="391"/>
        <v/>
      </c>
      <c r="N3117" s="21" t="str">
        <f t="shared" si="386"/>
        <v/>
      </c>
      <c r="O3117" s="21" t="str">
        <f t="shared" si="387"/>
        <v/>
      </c>
      <c r="P3117" s="21" t="str">
        <f t="shared" si="388"/>
        <v/>
      </c>
      <c r="Q3117" s="21" t="str">
        <f t="shared" si="389"/>
        <v/>
      </c>
      <c r="R3117" s="21" t="str">
        <f t="shared" si="390"/>
        <v/>
      </c>
      <c r="S3117" s="7" t="str">
        <f>IF(ROW()-5&lt;=Kontroll!$B$8,1,"")</f>
        <v/>
      </c>
    </row>
    <row r="3118" spans="1:19" x14ac:dyDescent="0.2">
      <c r="A3118" s="7" t="str">
        <f t="shared" si="384"/>
        <v/>
      </c>
      <c r="B3118" s="7" t="str">
        <f>IF($S3118="","",INT(($A3118-1)/Kontroll!$B$6)+1)</f>
        <v/>
      </c>
      <c r="C3118" s="7" t="str">
        <f>IF($S3118="","",MOD($A3118-1,Kontroll!$B$6)+1)</f>
        <v/>
      </c>
      <c r="D3118" s="15" t="str">
        <f>IF($S3118="","",INDEX(Transjer!$A$6:$A$125,$B3118))</f>
        <v/>
      </c>
      <c r="E3118" s="15" t="str">
        <f>IF($S3118="","",INDEX(Transjer!$B$6:$B$125,$B3118))</f>
        <v/>
      </c>
      <c r="F3118" s="16" t="str">
        <f>IF($S3118="","",INDEX(Transjer!$C$6:$C$125,$B3118))</f>
        <v/>
      </c>
      <c r="G3118" s="17" t="str">
        <f>IF($S3118="","",INDEX(Skjermingsrenter!$A$6:$A$35,$C3118))</f>
        <v/>
      </c>
      <c r="H3118" s="18" t="str">
        <f>IF($S3118="","",INDEX(Transjer!$D$6:$D$125,$B3118))</f>
        <v/>
      </c>
      <c r="I3118" s="18" t="str">
        <f>IF($S3118="","",INDEX(Transjer!$E$6:$E$125,$B3118))</f>
        <v/>
      </c>
      <c r="J3118" s="19" t="str">
        <f>IF($S3118="","",INDEX(Skjermingsrenter!$B$6:$B$35,$C3118))</f>
        <v/>
      </c>
      <c r="K3118" s="20" t="str">
        <f t="shared" si="385"/>
        <v/>
      </c>
      <c r="L3118" s="21" t="str">
        <f>IF($S3118="","",IF($G3118&lt;YEAR($F3118),0,$H3118*SUMIFS(Utbytter!$D$6:$D$1005,Utbytter!$A$6:$A$1005,$E3118,Utbytter!$B$6:$B$1005,"&gt;="&amp;$K3118,Utbytter!$B$6:$B$1005,"&lt;="&amp;DATE($G3118,12,31))))</f>
        <v/>
      </c>
      <c r="M3118" s="21" t="str">
        <f t="shared" si="391"/>
        <v/>
      </c>
      <c r="N3118" s="21" t="str">
        <f t="shared" si="386"/>
        <v/>
      </c>
      <c r="O3118" s="21" t="str">
        <f t="shared" si="387"/>
        <v/>
      </c>
      <c r="P3118" s="21" t="str">
        <f t="shared" si="388"/>
        <v/>
      </c>
      <c r="Q3118" s="21" t="str">
        <f t="shared" si="389"/>
        <v/>
      </c>
      <c r="R3118" s="21" t="str">
        <f t="shared" si="390"/>
        <v/>
      </c>
      <c r="S3118" s="7" t="str">
        <f>IF(ROW()-5&lt;=Kontroll!$B$8,1,"")</f>
        <v/>
      </c>
    </row>
    <row r="3119" spans="1:19" x14ac:dyDescent="0.2">
      <c r="A3119" s="7" t="str">
        <f t="shared" si="384"/>
        <v/>
      </c>
      <c r="B3119" s="7" t="str">
        <f>IF($S3119="","",INT(($A3119-1)/Kontroll!$B$6)+1)</f>
        <v/>
      </c>
      <c r="C3119" s="7" t="str">
        <f>IF($S3119="","",MOD($A3119-1,Kontroll!$B$6)+1)</f>
        <v/>
      </c>
      <c r="D3119" s="15" t="str">
        <f>IF($S3119="","",INDEX(Transjer!$A$6:$A$125,$B3119))</f>
        <v/>
      </c>
      <c r="E3119" s="15" t="str">
        <f>IF($S3119="","",INDEX(Transjer!$B$6:$B$125,$B3119))</f>
        <v/>
      </c>
      <c r="F3119" s="16" t="str">
        <f>IF($S3119="","",INDEX(Transjer!$C$6:$C$125,$B3119))</f>
        <v/>
      </c>
      <c r="G3119" s="17" t="str">
        <f>IF($S3119="","",INDEX(Skjermingsrenter!$A$6:$A$35,$C3119))</f>
        <v/>
      </c>
      <c r="H3119" s="18" t="str">
        <f>IF($S3119="","",INDEX(Transjer!$D$6:$D$125,$B3119))</f>
        <v/>
      </c>
      <c r="I3119" s="18" t="str">
        <f>IF($S3119="","",INDEX(Transjer!$E$6:$E$125,$B3119))</f>
        <v/>
      </c>
      <c r="J3119" s="19" t="str">
        <f>IF($S3119="","",INDEX(Skjermingsrenter!$B$6:$B$35,$C3119))</f>
        <v/>
      </c>
      <c r="K3119" s="20" t="str">
        <f t="shared" si="385"/>
        <v/>
      </c>
      <c r="L3119" s="21" t="str">
        <f>IF($S3119="","",IF($G3119&lt;YEAR($F3119),0,$H3119*SUMIFS(Utbytter!$D$6:$D$1005,Utbytter!$A$6:$A$1005,$E3119,Utbytter!$B$6:$B$1005,"&gt;="&amp;$K3119,Utbytter!$B$6:$B$1005,"&lt;="&amp;DATE($G3119,12,31))))</f>
        <v/>
      </c>
      <c r="M3119" s="21" t="str">
        <f t="shared" si="391"/>
        <v/>
      </c>
      <c r="N3119" s="21" t="str">
        <f t="shared" si="386"/>
        <v/>
      </c>
      <c r="O3119" s="21" t="str">
        <f t="shared" si="387"/>
        <v/>
      </c>
      <c r="P3119" s="21" t="str">
        <f t="shared" si="388"/>
        <v/>
      </c>
      <c r="Q3119" s="21" t="str">
        <f t="shared" si="389"/>
        <v/>
      </c>
      <c r="R3119" s="21" t="str">
        <f t="shared" si="390"/>
        <v/>
      </c>
      <c r="S3119" s="7" t="str">
        <f>IF(ROW()-5&lt;=Kontroll!$B$8,1,"")</f>
        <v/>
      </c>
    </row>
    <row r="3120" spans="1:19" x14ac:dyDescent="0.2">
      <c r="A3120" s="7" t="str">
        <f t="shared" si="384"/>
        <v/>
      </c>
      <c r="B3120" s="7" t="str">
        <f>IF($S3120="","",INT(($A3120-1)/Kontroll!$B$6)+1)</f>
        <v/>
      </c>
      <c r="C3120" s="7" t="str">
        <f>IF($S3120="","",MOD($A3120-1,Kontroll!$B$6)+1)</f>
        <v/>
      </c>
      <c r="D3120" s="15" t="str">
        <f>IF($S3120="","",INDEX(Transjer!$A$6:$A$125,$B3120))</f>
        <v/>
      </c>
      <c r="E3120" s="15" t="str">
        <f>IF($S3120="","",INDEX(Transjer!$B$6:$B$125,$B3120))</f>
        <v/>
      </c>
      <c r="F3120" s="16" t="str">
        <f>IF($S3120="","",INDEX(Transjer!$C$6:$C$125,$B3120))</f>
        <v/>
      </c>
      <c r="G3120" s="17" t="str">
        <f>IF($S3120="","",INDEX(Skjermingsrenter!$A$6:$A$35,$C3120))</f>
        <v/>
      </c>
      <c r="H3120" s="18" t="str">
        <f>IF($S3120="","",INDEX(Transjer!$D$6:$D$125,$B3120))</f>
        <v/>
      </c>
      <c r="I3120" s="18" t="str">
        <f>IF($S3120="","",INDEX(Transjer!$E$6:$E$125,$B3120))</f>
        <v/>
      </c>
      <c r="J3120" s="19" t="str">
        <f>IF($S3120="","",INDEX(Skjermingsrenter!$B$6:$B$35,$C3120))</f>
        <v/>
      </c>
      <c r="K3120" s="20" t="str">
        <f t="shared" si="385"/>
        <v/>
      </c>
      <c r="L3120" s="21" t="str">
        <f>IF($S3120="","",IF($G3120&lt;YEAR($F3120),0,$H3120*SUMIFS(Utbytter!$D$6:$D$1005,Utbytter!$A$6:$A$1005,$E3120,Utbytter!$B$6:$B$1005,"&gt;="&amp;$K3120,Utbytter!$B$6:$B$1005,"&lt;="&amp;DATE($G3120,12,31))))</f>
        <v/>
      </c>
      <c r="M3120" s="21" t="str">
        <f t="shared" si="391"/>
        <v/>
      </c>
      <c r="N3120" s="21" t="str">
        <f t="shared" si="386"/>
        <v/>
      </c>
      <c r="O3120" s="21" t="str">
        <f t="shared" si="387"/>
        <v/>
      </c>
      <c r="P3120" s="21" t="str">
        <f t="shared" si="388"/>
        <v/>
      </c>
      <c r="Q3120" s="21" t="str">
        <f t="shared" si="389"/>
        <v/>
      </c>
      <c r="R3120" s="21" t="str">
        <f t="shared" si="390"/>
        <v/>
      </c>
      <c r="S3120" s="7" t="str">
        <f>IF(ROW()-5&lt;=Kontroll!$B$8,1,"")</f>
        <v/>
      </c>
    </row>
    <row r="3121" spans="1:19" x14ac:dyDescent="0.2">
      <c r="A3121" s="7" t="str">
        <f t="shared" si="384"/>
        <v/>
      </c>
      <c r="B3121" s="7" t="str">
        <f>IF($S3121="","",INT(($A3121-1)/Kontroll!$B$6)+1)</f>
        <v/>
      </c>
      <c r="C3121" s="7" t="str">
        <f>IF($S3121="","",MOD($A3121-1,Kontroll!$B$6)+1)</f>
        <v/>
      </c>
      <c r="D3121" s="15" t="str">
        <f>IF($S3121="","",INDEX(Transjer!$A$6:$A$125,$B3121))</f>
        <v/>
      </c>
      <c r="E3121" s="15" t="str">
        <f>IF($S3121="","",INDEX(Transjer!$B$6:$B$125,$B3121))</f>
        <v/>
      </c>
      <c r="F3121" s="16" t="str">
        <f>IF($S3121="","",INDEX(Transjer!$C$6:$C$125,$B3121))</f>
        <v/>
      </c>
      <c r="G3121" s="17" t="str">
        <f>IF($S3121="","",INDEX(Skjermingsrenter!$A$6:$A$35,$C3121))</f>
        <v/>
      </c>
      <c r="H3121" s="18" t="str">
        <f>IF($S3121="","",INDEX(Transjer!$D$6:$D$125,$B3121))</f>
        <v/>
      </c>
      <c r="I3121" s="18" t="str">
        <f>IF($S3121="","",INDEX(Transjer!$E$6:$E$125,$B3121))</f>
        <v/>
      </c>
      <c r="J3121" s="19" t="str">
        <f>IF($S3121="","",INDEX(Skjermingsrenter!$B$6:$B$35,$C3121))</f>
        <v/>
      </c>
      <c r="K3121" s="20" t="str">
        <f t="shared" si="385"/>
        <v/>
      </c>
      <c r="L3121" s="21" t="str">
        <f>IF($S3121="","",IF($G3121&lt;YEAR($F3121),0,$H3121*SUMIFS(Utbytter!$D$6:$D$1005,Utbytter!$A$6:$A$1005,$E3121,Utbytter!$B$6:$B$1005,"&gt;="&amp;$K3121,Utbytter!$B$6:$B$1005,"&lt;="&amp;DATE($G3121,12,31))))</f>
        <v/>
      </c>
      <c r="M3121" s="21" t="str">
        <f t="shared" si="391"/>
        <v/>
      </c>
      <c r="N3121" s="21" t="str">
        <f t="shared" si="386"/>
        <v/>
      </c>
      <c r="O3121" s="21" t="str">
        <f t="shared" si="387"/>
        <v/>
      </c>
      <c r="P3121" s="21" t="str">
        <f t="shared" si="388"/>
        <v/>
      </c>
      <c r="Q3121" s="21" t="str">
        <f t="shared" si="389"/>
        <v/>
      </c>
      <c r="R3121" s="21" t="str">
        <f t="shared" si="390"/>
        <v/>
      </c>
      <c r="S3121" s="7" t="str">
        <f>IF(ROW()-5&lt;=Kontroll!$B$8,1,"")</f>
        <v/>
      </c>
    </row>
    <row r="3122" spans="1:19" x14ac:dyDescent="0.2">
      <c r="A3122" s="7" t="str">
        <f t="shared" si="384"/>
        <v/>
      </c>
      <c r="B3122" s="7" t="str">
        <f>IF($S3122="","",INT(($A3122-1)/Kontroll!$B$6)+1)</f>
        <v/>
      </c>
      <c r="C3122" s="7" t="str">
        <f>IF($S3122="","",MOD($A3122-1,Kontroll!$B$6)+1)</f>
        <v/>
      </c>
      <c r="D3122" s="15" t="str">
        <f>IF($S3122="","",INDEX(Transjer!$A$6:$A$125,$B3122))</f>
        <v/>
      </c>
      <c r="E3122" s="15" t="str">
        <f>IF($S3122="","",INDEX(Transjer!$B$6:$B$125,$B3122))</f>
        <v/>
      </c>
      <c r="F3122" s="16" t="str">
        <f>IF($S3122="","",INDEX(Transjer!$C$6:$C$125,$B3122))</f>
        <v/>
      </c>
      <c r="G3122" s="17" t="str">
        <f>IF($S3122="","",INDEX(Skjermingsrenter!$A$6:$A$35,$C3122))</f>
        <v/>
      </c>
      <c r="H3122" s="18" t="str">
        <f>IF($S3122="","",INDEX(Transjer!$D$6:$D$125,$B3122))</f>
        <v/>
      </c>
      <c r="I3122" s="18" t="str">
        <f>IF($S3122="","",INDEX(Transjer!$E$6:$E$125,$B3122))</f>
        <v/>
      </c>
      <c r="J3122" s="19" t="str">
        <f>IF($S3122="","",INDEX(Skjermingsrenter!$B$6:$B$35,$C3122))</f>
        <v/>
      </c>
      <c r="K3122" s="20" t="str">
        <f t="shared" si="385"/>
        <v/>
      </c>
      <c r="L3122" s="21" t="str">
        <f>IF($S3122="","",IF($G3122&lt;YEAR($F3122),0,$H3122*SUMIFS(Utbytter!$D$6:$D$1005,Utbytter!$A$6:$A$1005,$E3122,Utbytter!$B$6:$B$1005,"&gt;="&amp;$K3122,Utbytter!$B$6:$B$1005,"&lt;="&amp;DATE($G3122,12,31))))</f>
        <v/>
      </c>
      <c r="M3122" s="21" t="str">
        <f t="shared" si="391"/>
        <v/>
      </c>
      <c r="N3122" s="21" t="str">
        <f t="shared" si="386"/>
        <v/>
      </c>
      <c r="O3122" s="21" t="str">
        <f t="shared" si="387"/>
        <v/>
      </c>
      <c r="P3122" s="21" t="str">
        <f t="shared" si="388"/>
        <v/>
      </c>
      <c r="Q3122" s="21" t="str">
        <f t="shared" si="389"/>
        <v/>
      </c>
      <c r="R3122" s="21" t="str">
        <f t="shared" si="390"/>
        <v/>
      </c>
      <c r="S3122" s="7" t="str">
        <f>IF(ROW()-5&lt;=Kontroll!$B$8,1,"")</f>
        <v/>
      </c>
    </row>
    <row r="3123" spans="1:19" x14ac:dyDescent="0.2">
      <c r="A3123" s="7" t="str">
        <f t="shared" si="384"/>
        <v/>
      </c>
      <c r="B3123" s="7" t="str">
        <f>IF($S3123="","",INT(($A3123-1)/Kontroll!$B$6)+1)</f>
        <v/>
      </c>
      <c r="C3123" s="7" t="str">
        <f>IF($S3123="","",MOD($A3123-1,Kontroll!$B$6)+1)</f>
        <v/>
      </c>
      <c r="D3123" s="15" t="str">
        <f>IF($S3123="","",INDEX(Transjer!$A$6:$A$125,$B3123))</f>
        <v/>
      </c>
      <c r="E3123" s="15" t="str">
        <f>IF($S3123="","",INDEX(Transjer!$B$6:$B$125,$B3123))</f>
        <v/>
      </c>
      <c r="F3123" s="16" t="str">
        <f>IF($S3123="","",INDEX(Transjer!$C$6:$C$125,$B3123))</f>
        <v/>
      </c>
      <c r="G3123" s="17" t="str">
        <f>IF($S3123="","",INDEX(Skjermingsrenter!$A$6:$A$35,$C3123))</f>
        <v/>
      </c>
      <c r="H3123" s="18" t="str">
        <f>IF($S3123="","",INDEX(Transjer!$D$6:$D$125,$B3123))</f>
        <v/>
      </c>
      <c r="I3123" s="18" t="str">
        <f>IF($S3123="","",INDEX(Transjer!$E$6:$E$125,$B3123))</f>
        <v/>
      </c>
      <c r="J3123" s="19" t="str">
        <f>IF($S3123="","",INDEX(Skjermingsrenter!$B$6:$B$35,$C3123))</f>
        <v/>
      </c>
      <c r="K3123" s="20" t="str">
        <f t="shared" si="385"/>
        <v/>
      </c>
      <c r="L3123" s="21" t="str">
        <f>IF($S3123="","",IF($G3123&lt;YEAR($F3123),0,$H3123*SUMIFS(Utbytter!$D$6:$D$1005,Utbytter!$A$6:$A$1005,$E3123,Utbytter!$B$6:$B$1005,"&gt;="&amp;$K3123,Utbytter!$B$6:$B$1005,"&lt;="&amp;DATE($G3123,12,31))))</f>
        <v/>
      </c>
      <c r="M3123" s="21" t="str">
        <f t="shared" si="391"/>
        <v/>
      </c>
      <c r="N3123" s="21" t="str">
        <f t="shared" si="386"/>
        <v/>
      </c>
      <c r="O3123" s="21" t="str">
        <f t="shared" si="387"/>
        <v/>
      </c>
      <c r="P3123" s="21" t="str">
        <f t="shared" si="388"/>
        <v/>
      </c>
      <c r="Q3123" s="21" t="str">
        <f t="shared" si="389"/>
        <v/>
      </c>
      <c r="R3123" s="21" t="str">
        <f t="shared" si="390"/>
        <v/>
      </c>
      <c r="S3123" s="7" t="str">
        <f>IF(ROW()-5&lt;=Kontroll!$B$8,1,"")</f>
        <v/>
      </c>
    </row>
    <row r="3124" spans="1:19" x14ac:dyDescent="0.2">
      <c r="A3124" s="7" t="str">
        <f t="shared" si="384"/>
        <v/>
      </c>
      <c r="B3124" s="7" t="str">
        <f>IF($S3124="","",INT(($A3124-1)/Kontroll!$B$6)+1)</f>
        <v/>
      </c>
      <c r="C3124" s="7" t="str">
        <f>IF($S3124="","",MOD($A3124-1,Kontroll!$B$6)+1)</f>
        <v/>
      </c>
      <c r="D3124" s="15" t="str">
        <f>IF($S3124="","",INDEX(Transjer!$A$6:$A$125,$B3124))</f>
        <v/>
      </c>
      <c r="E3124" s="15" t="str">
        <f>IF($S3124="","",INDEX(Transjer!$B$6:$B$125,$B3124))</f>
        <v/>
      </c>
      <c r="F3124" s="16" t="str">
        <f>IF($S3124="","",INDEX(Transjer!$C$6:$C$125,$B3124))</f>
        <v/>
      </c>
      <c r="G3124" s="17" t="str">
        <f>IF($S3124="","",INDEX(Skjermingsrenter!$A$6:$A$35,$C3124))</f>
        <v/>
      </c>
      <c r="H3124" s="18" t="str">
        <f>IF($S3124="","",INDEX(Transjer!$D$6:$D$125,$B3124))</f>
        <v/>
      </c>
      <c r="I3124" s="18" t="str">
        <f>IF($S3124="","",INDEX(Transjer!$E$6:$E$125,$B3124))</f>
        <v/>
      </c>
      <c r="J3124" s="19" t="str">
        <f>IF($S3124="","",INDEX(Skjermingsrenter!$B$6:$B$35,$C3124))</f>
        <v/>
      </c>
      <c r="K3124" s="20" t="str">
        <f t="shared" si="385"/>
        <v/>
      </c>
      <c r="L3124" s="21" t="str">
        <f>IF($S3124="","",IF($G3124&lt;YEAR($F3124),0,$H3124*SUMIFS(Utbytter!$D$6:$D$1005,Utbytter!$A$6:$A$1005,$E3124,Utbytter!$B$6:$B$1005,"&gt;="&amp;$K3124,Utbytter!$B$6:$B$1005,"&lt;="&amp;DATE($G3124,12,31))))</f>
        <v/>
      </c>
      <c r="M3124" s="21" t="str">
        <f t="shared" si="391"/>
        <v/>
      </c>
      <c r="N3124" s="21" t="str">
        <f t="shared" si="386"/>
        <v/>
      </c>
      <c r="O3124" s="21" t="str">
        <f t="shared" si="387"/>
        <v/>
      </c>
      <c r="P3124" s="21" t="str">
        <f t="shared" si="388"/>
        <v/>
      </c>
      <c r="Q3124" s="21" t="str">
        <f t="shared" si="389"/>
        <v/>
      </c>
      <c r="R3124" s="21" t="str">
        <f t="shared" si="390"/>
        <v/>
      </c>
      <c r="S3124" s="7" t="str">
        <f>IF(ROW()-5&lt;=Kontroll!$B$8,1,"")</f>
        <v/>
      </c>
    </row>
    <row r="3125" spans="1:19" x14ac:dyDescent="0.2">
      <c r="A3125" s="7" t="str">
        <f t="shared" si="384"/>
        <v/>
      </c>
      <c r="B3125" s="7" t="str">
        <f>IF($S3125="","",INT(($A3125-1)/Kontroll!$B$6)+1)</f>
        <v/>
      </c>
      <c r="C3125" s="7" t="str">
        <f>IF($S3125="","",MOD($A3125-1,Kontroll!$B$6)+1)</f>
        <v/>
      </c>
      <c r="D3125" s="15" t="str">
        <f>IF($S3125="","",INDEX(Transjer!$A$6:$A$125,$B3125))</f>
        <v/>
      </c>
      <c r="E3125" s="15" t="str">
        <f>IF($S3125="","",INDEX(Transjer!$B$6:$B$125,$B3125))</f>
        <v/>
      </c>
      <c r="F3125" s="16" t="str">
        <f>IF($S3125="","",INDEX(Transjer!$C$6:$C$125,$B3125))</f>
        <v/>
      </c>
      <c r="G3125" s="17" t="str">
        <f>IF($S3125="","",INDEX(Skjermingsrenter!$A$6:$A$35,$C3125))</f>
        <v/>
      </c>
      <c r="H3125" s="18" t="str">
        <f>IF($S3125="","",INDEX(Transjer!$D$6:$D$125,$B3125))</f>
        <v/>
      </c>
      <c r="I3125" s="18" t="str">
        <f>IF($S3125="","",INDEX(Transjer!$E$6:$E$125,$B3125))</f>
        <v/>
      </c>
      <c r="J3125" s="19" t="str">
        <f>IF($S3125="","",INDEX(Skjermingsrenter!$B$6:$B$35,$C3125))</f>
        <v/>
      </c>
      <c r="K3125" s="20" t="str">
        <f t="shared" si="385"/>
        <v/>
      </c>
      <c r="L3125" s="21" t="str">
        <f>IF($S3125="","",IF($G3125&lt;YEAR($F3125),0,$H3125*SUMIFS(Utbytter!$D$6:$D$1005,Utbytter!$A$6:$A$1005,$E3125,Utbytter!$B$6:$B$1005,"&gt;="&amp;$K3125,Utbytter!$B$6:$B$1005,"&lt;="&amp;DATE($G3125,12,31))))</f>
        <v/>
      </c>
      <c r="M3125" s="21" t="str">
        <f t="shared" si="391"/>
        <v/>
      </c>
      <c r="N3125" s="21" t="str">
        <f t="shared" si="386"/>
        <v/>
      </c>
      <c r="O3125" s="21" t="str">
        <f t="shared" si="387"/>
        <v/>
      </c>
      <c r="P3125" s="21" t="str">
        <f t="shared" si="388"/>
        <v/>
      </c>
      <c r="Q3125" s="21" t="str">
        <f t="shared" si="389"/>
        <v/>
      </c>
      <c r="R3125" s="21" t="str">
        <f t="shared" si="390"/>
        <v/>
      </c>
      <c r="S3125" s="7" t="str">
        <f>IF(ROW()-5&lt;=Kontroll!$B$8,1,"")</f>
        <v/>
      </c>
    </row>
    <row r="3126" spans="1:19" x14ac:dyDescent="0.2">
      <c r="A3126" s="7" t="str">
        <f t="shared" si="384"/>
        <v/>
      </c>
      <c r="B3126" s="7" t="str">
        <f>IF($S3126="","",INT(($A3126-1)/Kontroll!$B$6)+1)</f>
        <v/>
      </c>
      <c r="C3126" s="7" t="str">
        <f>IF($S3126="","",MOD($A3126-1,Kontroll!$B$6)+1)</f>
        <v/>
      </c>
      <c r="D3126" s="15" t="str">
        <f>IF($S3126="","",INDEX(Transjer!$A$6:$A$125,$B3126))</f>
        <v/>
      </c>
      <c r="E3126" s="15" t="str">
        <f>IF($S3126="","",INDEX(Transjer!$B$6:$B$125,$B3126))</f>
        <v/>
      </c>
      <c r="F3126" s="16" t="str">
        <f>IF($S3126="","",INDEX(Transjer!$C$6:$C$125,$B3126))</f>
        <v/>
      </c>
      <c r="G3126" s="17" t="str">
        <f>IF($S3126="","",INDEX(Skjermingsrenter!$A$6:$A$35,$C3126))</f>
        <v/>
      </c>
      <c r="H3126" s="18" t="str">
        <f>IF($S3126="","",INDEX(Transjer!$D$6:$D$125,$B3126))</f>
        <v/>
      </c>
      <c r="I3126" s="18" t="str">
        <f>IF($S3126="","",INDEX(Transjer!$E$6:$E$125,$B3126))</f>
        <v/>
      </c>
      <c r="J3126" s="19" t="str">
        <f>IF($S3126="","",INDEX(Skjermingsrenter!$B$6:$B$35,$C3126))</f>
        <v/>
      </c>
      <c r="K3126" s="20" t="str">
        <f t="shared" si="385"/>
        <v/>
      </c>
      <c r="L3126" s="21" t="str">
        <f>IF($S3126="","",IF($G3126&lt;YEAR($F3126),0,$H3126*SUMIFS(Utbytter!$D$6:$D$1005,Utbytter!$A$6:$A$1005,$E3126,Utbytter!$B$6:$B$1005,"&gt;="&amp;$K3126,Utbytter!$B$6:$B$1005,"&lt;="&amp;DATE($G3126,12,31))))</f>
        <v/>
      </c>
      <c r="M3126" s="21" t="str">
        <f t="shared" si="391"/>
        <v/>
      </c>
      <c r="N3126" s="21" t="str">
        <f t="shared" si="386"/>
        <v/>
      </c>
      <c r="O3126" s="21" t="str">
        <f t="shared" si="387"/>
        <v/>
      </c>
      <c r="P3126" s="21" t="str">
        <f t="shared" si="388"/>
        <v/>
      </c>
      <c r="Q3126" s="21" t="str">
        <f t="shared" si="389"/>
        <v/>
      </c>
      <c r="R3126" s="21" t="str">
        <f t="shared" si="390"/>
        <v/>
      </c>
      <c r="S3126" s="7" t="str">
        <f>IF(ROW()-5&lt;=Kontroll!$B$8,1,"")</f>
        <v/>
      </c>
    </row>
    <row r="3127" spans="1:19" x14ac:dyDescent="0.2">
      <c r="A3127" s="7" t="str">
        <f t="shared" si="384"/>
        <v/>
      </c>
      <c r="B3127" s="7" t="str">
        <f>IF($S3127="","",INT(($A3127-1)/Kontroll!$B$6)+1)</f>
        <v/>
      </c>
      <c r="C3127" s="7" t="str">
        <f>IF($S3127="","",MOD($A3127-1,Kontroll!$B$6)+1)</f>
        <v/>
      </c>
      <c r="D3127" s="15" t="str">
        <f>IF($S3127="","",INDEX(Transjer!$A$6:$A$125,$B3127))</f>
        <v/>
      </c>
      <c r="E3127" s="15" t="str">
        <f>IF($S3127="","",INDEX(Transjer!$B$6:$B$125,$B3127))</f>
        <v/>
      </c>
      <c r="F3127" s="16" t="str">
        <f>IF($S3127="","",INDEX(Transjer!$C$6:$C$125,$B3127))</f>
        <v/>
      </c>
      <c r="G3127" s="17" t="str">
        <f>IF($S3127="","",INDEX(Skjermingsrenter!$A$6:$A$35,$C3127))</f>
        <v/>
      </c>
      <c r="H3127" s="18" t="str">
        <f>IF($S3127="","",INDEX(Transjer!$D$6:$D$125,$B3127))</f>
        <v/>
      </c>
      <c r="I3127" s="18" t="str">
        <f>IF($S3127="","",INDEX(Transjer!$E$6:$E$125,$B3127))</f>
        <v/>
      </c>
      <c r="J3127" s="19" t="str">
        <f>IF($S3127="","",INDEX(Skjermingsrenter!$B$6:$B$35,$C3127))</f>
        <v/>
      </c>
      <c r="K3127" s="20" t="str">
        <f t="shared" si="385"/>
        <v/>
      </c>
      <c r="L3127" s="21" t="str">
        <f>IF($S3127="","",IF($G3127&lt;YEAR($F3127),0,$H3127*SUMIFS(Utbytter!$D$6:$D$1005,Utbytter!$A$6:$A$1005,$E3127,Utbytter!$B$6:$B$1005,"&gt;="&amp;$K3127,Utbytter!$B$6:$B$1005,"&lt;="&amp;DATE($G3127,12,31))))</f>
        <v/>
      </c>
      <c r="M3127" s="21" t="str">
        <f t="shared" si="391"/>
        <v/>
      </c>
      <c r="N3127" s="21" t="str">
        <f t="shared" si="386"/>
        <v/>
      </c>
      <c r="O3127" s="21" t="str">
        <f t="shared" si="387"/>
        <v/>
      </c>
      <c r="P3127" s="21" t="str">
        <f t="shared" si="388"/>
        <v/>
      </c>
      <c r="Q3127" s="21" t="str">
        <f t="shared" si="389"/>
        <v/>
      </c>
      <c r="R3127" s="21" t="str">
        <f t="shared" si="390"/>
        <v/>
      </c>
      <c r="S3127" s="7" t="str">
        <f>IF(ROW()-5&lt;=Kontroll!$B$8,1,"")</f>
        <v/>
      </c>
    </row>
    <row r="3128" spans="1:19" x14ac:dyDescent="0.2">
      <c r="A3128" s="7" t="str">
        <f t="shared" si="384"/>
        <v/>
      </c>
      <c r="B3128" s="7" t="str">
        <f>IF($S3128="","",INT(($A3128-1)/Kontroll!$B$6)+1)</f>
        <v/>
      </c>
      <c r="C3128" s="7" t="str">
        <f>IF($S3128="","",MOD($A3128-1,Kontroll!$B$6)+1)</f>
        <v/>
      </c>
      <c r="D3128" s="15" t="str">
        <f>IF($S3128="","",INDEX(Transjer!$A$6:$A$125,$B3128))</f>
        <v/>
      </c>
      <c r="E3128" s="15" t="str">
        <f>IF($S3128="","",INDEX(Transjer!$B$6:$B$125,$B3128))</f>
        <v/>
      </c>
      <c r="F3128" s="16" t="str">
        <f>IF($S3128="","",INDEX(Transjer!$C$6:$C$125,$B3128))</f>
        <v/>
      </c>
      <c r="G3128" s="17" t="str">
        <f>IF($S3128="","",INDEX(Skjermingsrenter!$A$6:$A$35,$C3128))</f>
        <v/>
      </c>
      <c r="H3128" s="18" t="str">
        <f>IF($S3128="","",INDEX(Transjer!$D$6:$D$125,$B3128))</f>
        <v/>
      </c>
      <c r="I3128" s="18" t="str">
        <f>IF($S3128="","",INDEX(Transjer!$E$6:$E$125,$B3128))</f>
        <v/>
      </c>
      <c r="J3128" s="19" t="str">
        <f>IF($S3128="","",INDEX(Skjermingsrenter!$B$6:$B$35,$C3128))</f>
        <v/>
      </c>
      <c r="K3128" s="20" t="str">
        <f t="shared" si="385"/>
        <v/>
      </c>
      <c r="L3128" s="21" t="str">
        <f>IF($S3128="","",IF($G3128&lt;YEAR($F3128),0,$H3128*SUMIFS(Utbytter!$D$6:$D$1005,Utbytter!$A$6:$A$1005,$E3128,Utbytter!$B$6:$B$1005,"&gt;="&amp;$K3128,Utbytter!$B$6:$B$1005,"&lt;="&amp;DATE($G3128,12,31))))</f>
        <v/>
      </c>
      <c r="M3128" s="21" t="str">
        <f t="shared" si="391"/>
        <v/>
      </c>
      <c r="N3128" s="21" t="str">
        <f t="shared" si="386"/>
        <v/>
      </c>
      <c r="O3128" s="21" t="str">
        <f t="shared" si="387"/>
        <v/>
      </c>
      <c r="P3128" s="21" t="str">
        <f t="shared" si="388"/>
        <v/>
      </c>
      <c r="Q3128" s="21" t="str">
        <f t="shared" si="389"/>
        <v/>
      </c>
      <c r="R3128" s="21" t="str">
        <f t="shared" si="390"/>
        <v/>
      </c>
      <c r="S3128" s="7" t="str">
        <f>IF(ROW()-5&lt;=Kontroll!$B$8,1,"")</f>
        <v/>
      </c>
    </row>
    <row r="3129" spans="1:19" x14ac:dyDescent="0.2">
      <c r="A3129" s="7" t="str">
        <f t="shared" si="384"/>
        <v/>
      </c>
      <c r="B3129" s="7" t="str">
        <f>IF($S3129="","",INT(($A3129-1)/Kontroll!$B$6)+1)</f>
        <v/>
      </c>
      <c r="C3129" s="7" t="str">
        <f>IF($S3129="","",MOD($A3129-1,Kontroll!$B$6)+1)</f>
        <v/>
      </c>
      <c r="D3129" s="15" t="str">
        <f>IF($S3129="","",INDEX(Transjer!$A$6:$A$125,$B3129))</f>
        <v/>
      </c>
      <c r="E3129" s="15" t="str">
        <f>IF($S3129="","",INDEX(Transjer!$B$6:$B$125,$B3129))</f>
        <v/>
      </c>
      <c r="F3129" s="16" t="str">
        <f>IF($S3129="","",INDEX(Transjer!$C$6:$C$125,$B3129))</f>
        <v/>
      </c>
      <c r="G3129" s="17" t="str">
        <f>IF($S3129="","",INDEX(Skjermingsrenter!$A$6:$A$35,$C3129))</f>
        <v/>
      </c>
      <c r="H3129" s="18" t="str">
        <f>IF($S3129="","",INDEX(Transjer!$D$6:$D$125,$B3129))</f>
        <v/>
      </c>
      <c r="I3129" s="18" t="str">
        <f>IF($S3129="","",INDEX(Transjer!$E$6:$E$125,$B3129))</f>
        <v/>
      </c>
      <c r="J3129" s="19" t="str">
        <f>IF($S3129="","",INDEX(Skjermingsrenter!$B$6:$B$35,$C3129))</f>
        <v/>
      </c>
      <c r="K3129" s="20" t="str">
        <f t="shared" si="385"/>
        <v/>
      </c>
      <c r="L3129" s="21" t="str">
        <f>IF($S3129="","",IF($G3129&lt;YEAR($F3129),0,$H3129*SUMIFS(Utbytter!$D$6:$D$1005,Utbytter!$A$6:$A$1005,$E3129,Utbytter!$B$6:$B$1005,"&gt;="&amp;$K3129,Utbytter!$B$6:$B$1005,"&lt;="&amp;DATE($G3129,12,31))))</f>
        <v/>
      </c>
      <c r="M3129" s="21" t="str">
        <f t="shared" si="391"/>
        <v/>
      </c>
      <c r="N3129" s="21" t="str">
        <f t="shared" si="386"/>
        <v/>
      </c>
      <c r="O3129" s="21" t="str">
        <f t="shared" si="387"/>
        <v/>
      </c>
      <c r="P3129" s="21" t="str">
        <f t="shared" si="388"/>
        <v/>
      </c>
      <c r="Q3129" s="21" t="str">
        <f t="shared" si="389"/>
        <v/>
      </c>
      <c r="R3129" s="21" t="str">
        <f t="shared" si="390"/>
        <v/>
      </c>
      <c r="S3129" s="7" t="str">
        <f>IF(ROW()-5&lt;=Kontroll!$B$8,1,"")</f>
        <v/>
      </c>
    </row>
    <row r="3130" spans="1:19" x14ac:dyDescent="0.2">
      <c r="A3130" s="7" t="str">
        <f t="shared" si="384"/>
        <v/>
      </c>
      <c r="B3130" s="7" t="str">
        <f>IF($S3130="","",INT(($A3130-1)/Kontroll!$B$6)+1)</f>
        <v/>
      </c>
      <c r="C3130" s="7" t="str">
        <f>IF($S3130="","",MOD($A3130-1,Kontroll!$B$6)+1)</f>
        <v/>
      </c>
      <c r="D3130" s="15" t="str">
        <f>IF($S3130="","",INDEX(Transjer!$A$6:$A$125,$B3130))</f>
        <v/>
      </c>
      <c r="E3130" s="15" t="str">
        <f>IF($S3130="","",INDEX(Transjer!$B$6:$B$125,$B3130))</f>
        <v/>
      </c>
      <c r="F3130" s="16" t="str">
        <f>IF($S3130="","",INDEX(Transjer!$C$6:$C$125,$B3130))</f>
        <v/>
      </c>
      <c r="G3130" s="17" t="str">
        <f>IF($S3130="","",INDEX(Skjermingsrenter!$A$6:$A$35,$C3130))</f>
        <v/>
      </c>
      <c r="H3130" s="18" t="str">
        <f>IF($S3130="","",INDEX(Transjer!$D$6:$D$125,$B3130))</f>
        <v/>
      </c>
      <c r="I3130" s="18" t="str">
        <f>IF($S3130="","",INDEX(Transjer!$E$6:$E$125,$B3130))</f>
        <v/>
      </c>
      <c r="J3130" s="19" t="str">
        <f>IF($S3130="","",INDEX(Skjermingsrenter!$B$6:$B$35,$C3130))</f>
        <v/>
      </c>
      <c r="K3130" s="20" t="str">
        <f t="shared" si="385"/>
        <v/>
      </c>
      <c r="L3130" s="21" t="str">
        <f>IF($S3130="","",IF($G3130&lt;YEAR($F3130),0,$H3130*SUMIFS(Utbytter!$D$6:$D$1005,Utbytter!$A$6:$A$1005,$E3130,Utbytter!$B$6:$B$1005,"&gt;="&amp;$K3130,Utbytter!$B$6:$B$1005,"&lt;="&amp;DATE($G3130,12,31))))</f>
        <v/>
      </c>
      <c r="M3130" s="21" t="str">
        <f t="shared" si="391"/>
        <v/>
      </c>
      <c r="N3130" s="21" t="str">
        <f t="shared" si="386"/>
        <v/>
      </c>
      <c r="O3130" s="21" t="str">
        <f t="shared" si="387"/>
        <v/>
      </c>
      <c r="P3130" s="21" t="str">
        <f t="shared" si="388"/>
        <v/>
      </c>
      <c r="Q3130" s="21" t="str">
        <f t="shared" si="389"/>
        <v/>
      </c>
      <c r="R3130" s="21" t="str">
        <f t="shared" si="390"/>
        <v/>
      </c>
      <c r="S3130" s="7" t="str">
        <f>IF(ROW()-5&lt;=Kontroll!$B$8,1,"")</f>
        <v/>
      </c>
    </row>
    <row r="3131" spans="1:19" x14ac:dyDescent="0.2">
      <c r="A3131" s="7" t="str">
        <f t="shared" si="384"/>
        <v/>
      </c>
      <c r="B3131" s="7" t="str">
        <f>IF($S3131="","",INT(($A3131-1)/Kontroll!$B$6)+1)</f>
        <v/>
      </c>
      <c r="C3131" s="7" t="str">
        <f>IF($S3131="","",MOD($A3131-1,Kontroll!$B$6)+1)</f>
        <v/>
      </c>
      <c r="D3131" s="15" t="str">
        <f>IF($S3131="","",INDEX(Transjer!$A$6:$A$125,$B3131))</f>
        <v/>
      </c>
      <c r="E3131" s="15" t="str">
        <f>IF($S3131="","",INDEX(Transjer!$B$6:$B$125,$B3131))</f>
        <v/>
      </c>
      <c r="F3131" s="16" t="str">
        <f>IF($S3131="","",INDEX(Transjer!$C$6:$C$125,$B3131))</f>
        <v/>
      </c>
      <c r="G3131" s="17" t="str">
        <f>IF($S3131="","",INDEX(Skjermingsrenter!$A$6:$A$35,$C3131))</f>
        <v/>
      </c>
      <c r="H3131" s="18" t="str">
        <f>IF($S3131="","",INDEX(Transjer!$D$6:$D$125,$B3131))</f>
        <v/>
      </c>
      <c r="I3131" s="18" t="str">
        <f>IF($S3131="","",INDEX(Transjer!$E$6:$E$125,$B3131))</f>
        <v/>
      </c>
      <c r="J3131" s="19" t="str">
        <f>IF($S3131="","",INDEX(Skjermingsrenter!$B$6:$B$35,$C3131))</f>
        <v/>
      </c>
      <c r="K3131" s="20" t="str">
        <f t="shared" si="385"/>
        <v/>
      </c>
      <c r="L3131" s="21" t="str">
        <f>IF($S3131="","",IF($G3131&lt;YEAR($F3131),0,$H3131*SUMIFS(Utbytter!$D$6:$D$1005,Utbytter!$A$6:$A$1005,$E3131,Utbytter!$B$6:$B$1005,"&gt;="&amp;$K3131,Utbytter!$B$6:$B$1005,"&lt;="&amp;DATE($G3131,12,31))))</f>
        <v/>
      </c>
      <c r="M3131" s="21" t="str">
        <f t="shared" si="391"/>
        <v/>
      </c>
      <c r="N3131" s="21" t="str">
        <f t="shared" si="386"/>
        <v/>
      </c>
      <c r="O3131" s="21" t="str">
        <f t="shared" si="387"/>
        <v/>
      </c>
      <c r="P3131" s="21" t="str">
        <f t="shared" si="388"/>
        <v/>
      </c>
      <c r="Q3131" s="21" t="str">
        <f t="shared" si="389"/>
        <v/>
      </c>
      <c r="R3131" s="21" t="str">
        <f t="shared" si="390"/>
        <v/>
      </c>
      <c r="S3131" s="7" t="str">
        <f>IF(ROW()-5&lt;=Kontroll!$B$8,1,"")</f>
        <v/>
      </c>
    </row>
    <row r="3132" spans="1:19" x14ac:dyDescent="0.2">
      <c r="A3132" s="7" t="str">
        <f t="shared" si="384"/>
        <v/>
      </c>
      <c r="B3132" s="7" t="str">
        <f>IF($S3132="","",INT(($A3132-1)/Kontroll!$B$6)+1)</f>
        <v/>
      </c>
      <c r="C3132" s="7" t="str">
        <f>IF($S3132="","",MOD($A3132-1,Kontroll!$B$6)+1)</f>
        <v/>
      </c>
      <c r="D3132" s="15" t="str">
        <f>IF($S3132="","",INDEX(Transjer!$A$6:$A$125,$B3132))</f>
        <v/>
      </c>
      <c r="E3132" s="15" t="str">
        <f>IF($S3132="","",INDEX(Transjer!$B$6:$B$125,$B3132))</f>
        <v/>
      </c>
      <c r="F3132" s="16" t="str">
        <f>IF($S3132="","",INDEX(Transjer!$C$6:$C$125,$B3132))</f>
        <v/>
      </c>
      <c r="G3132" s="17" t="str">
        <f>IF($S3132="","",INDEX(Skjermingsrenter!$A$6:$A$35,$C3132))</f>
        <v/>
      </c>
      <c r="H3132" s="18" t="str">
        <f>IF($S3132="","",INDEX(Transjer!$D$6:$D$125,$B3132))</f>
        <v/>
      </c>
      <c r="I3132" s="18" t="str">
        <f>IF($S3132="","",INDEX(Transjer!$E$6:$E$125,$B3132))</f>
        <v/>
      </c>
      <c r="J3132" s="19" t="str">
        <f>IF($S3132="","",INDEX(Skjermingsrenter!$B$6:$B$35,$C3132))</f>
        <v/>
      </c>
      <c r="K3132" s="20" t="str">
        <f t="shared" si="385"/>
        <v/>
      </c>
      <c r="L3132" s="21" t="str">
        <f>IF($S3132="","",IF($G3132&lt;YEAR($F3132),0,$H3132*SUMIFS(Utbytter!$D$6:$D$1005,Utbytter!$A$6:$A$1005,$E3132,Utbytter!$B$6:$B$1005,"&gt;="&amp;$K3132,Utbytter!$B$6:$B$1005,"&lt;="&amp;DATE($G3132,12,31))))</f>
        <v/>
      </c>
      <c r="M3132" s="21" t="str">
        <f t="shared" si="391"/>
        <v/>
      </c>
      <c r="N3132" s="21" t="str">
        <f t="shared" si="386"/>
        <v/>
      </c>
      <c r="O3132" s="21" t="str">
        <f t="shared" si="387"/>
        <v/>
      </c>
      <c r="P3132" s="21" t="str">
        <f t="shared" si="388"/>
        <v/>
      </c>
      <c r="Q3132" s="21" t="str">
        <f t="shared" si="389"/>
        <v/>
      </c>
      <c r="R3132" s="21" t="str">
        <f t="shared" si="390"/>
        <v/>
      </c>
      <c r="S3132" s="7" t="str">
        <f>IF(ROW()-5&lt;=Kontroll!$B$8,1,"")</f>
        <v/>
      </c>
    </row>
    <row r="3133" spans="1:19" x14ac:dyDescent="0.2">
      <c r="A3133" s="7" t="str">
        <f t="shared" si="384"/>
        <v/>
      </c>
      <c r="B3133" s="7" t="str">
        <f>IF($S3133="","",INT(($A3133-1)/Kontroll!$B$6)+1)</f>
        <v/>
      </c>
      <c r="C3133" s="7" t="str">
        <f>IF($S3133="","",MOD($A3133-1,Kontroll!$B$6)+1)</f>
        <v/>
      </c>
      <c r="D3133" s="15" t="str">
        <f>IF($S3133="","",INDEX(Transjer!$A$6:$A$125,$B3133))</f>
        <v/>
      </c>
      <c r="E3133" s="15" t="str">
        <f>IF($S3133="","",INDEX(Transjer!$B$6:$B$125,$B3133))</f>
        <v/>
      </c>
      <c r="F3133" s="16" t="str">
        <f>IF($S3133="","",INDEX(Transjer!$C$6:$C$125,$B3133))</f>
        <v/>
      </c>
      <c r="G3133" s="17" t="str">
        <f>IF($S3133="","",INDEX(Skjermingsrenter!$A$6:$A$35,$C3133))</f>
        <v/>
      </c>
      <c r="H3133" s="18" t="str">
        <f>IF($S3133="","",INDEX(Transjer!$D$6:$D$125,$B3133))</f>
        <v/>
      </c>
      <c r="I3133" s="18" t="str">
        <f>IF($S3133="","",INDEX(Transjer!$E$6:$E$125,$B3133))</f>
        <v/>
      </c>
      <c r="J3133" s="19" t="str">
        <f>IF($S3133="","",INDEX(Skjermingsrenter!$B$6:$B$35,$C3133))</f>
        <v/>
      </c>
      <c r="K3133" s="20" t="str">
        <f t="shared" si="385"/>
        <v/>
      </c>
      <c r="L3133" s="21" t="str">
        <f>IF($S3133="","",IF($G3133&lt;YEAR($F3133),0,$H3133*SUMIFS(Utbytter!$D$6:$D$1005,Utbytter!$A$6:$A$1005,$E3133,Utbytter!$B$6:$B$1005,"&gt;="&amp;$K3133,Utbytter!$B$6:$B$1005,"&lt;="&amp;DATE($G3133,12,31))))</f>
        <v/>
      </c>
      <c r="M3133" s="21" t="str">
        <f t="shared" si="391"/>
        <v/>
      </c>
      <c r="N3133" s="21" t="str">
        <f t="shared" si="386"/>
        <v/>
      </c>
      <c r="O3133" s="21" t="str">
        <f t="shared" si="387"/>
        <v/>
      </c>
      <c r="P3133" s="21" t="str">
        <f t="shared" si="388"/>
        <v/>
      </c>
      <c r="Q3133" s="21" t="str">
        <f t="shared" si="389"/>
        <v/>
      </c>
      <c r="R3133" s="21" t="str">
        <f t="shared" si="390"/>
        <v/>
      </c>
      <c r="S3133" s="7" t="str">
        <f>IF(ROW()-5&lt;=Kontroll!$B$8,1,"")</f>
        <v/>
      </c>
    </row>
    <row r="3134" spans="1:19" x14ac:dyDescent="0.2">
      <c r="A3134" s="7" t="str">
        <f t="shared" si="384"/>
        <v/>
      </c>
      <c r="B3134" s="7" t="str">
        <f>IF($S3134="","",INT(($A3134-1)/Kontroll!$B$6)+1)</f>
        <v/>
      </c>
      <c r="C3134" s="7" t="str">
        <f>IF($S3134="","",MOD($A3134-1,Kontroll!$B$6)+1)</f>
        <v/>
      </c>
      <c r="D3134" s="15" t="str">
        <f>IF($S3134="","",INDEX(Transjer!$A$6:$A$125,$B3134))</f>
        <v/>
      </c>
      <c r="E3134" s="15" t="str">
        <f>IF($S3134="","",INDEX(Transjer!$B$6:$B$125,$B3134))</f>
        <v/>
      </c>
      <c r="F3134" s="16" t="str">
        <f>IF($S3134="","",INDEX(Transjer!$C$6:$C$125,$B3134))</f>
        <v/>
      </c>
      <c r="G3134" s="17" t="str">
        <f>IF($S3134="","",INDEX(Skjermingsrenter!$A$6:$A$35,$C3134))</f>
        <v/>
      </c>
      <c r="H3134" s="18" t="str">
        <f>IF($S3134="","",INDEX(Transjer!$D$6:$D$125,$B3134))</f>
        <v/>
      </c>
      <c r="I3134" s="18" t="str">
        <f>IF($S3134="","",INDEX(Transjer!$E$6:$E$125,$B3134))</f>
        <v/>
      </c>
      <c r="J3134" s="19" t="str">
        <f>IF($S3134="","",INDEX(Skjermingsrenter!$B$6:$B$35,$C3134))</f>
        <v/>
      </c>
      <c r="K3134" s="20" t="str">
        <f t="shared" si="385"/>
        <v/>
      </c>
      <c r="L3134" s="21" t="str">
        <f>IF($S3134="","",IF($G3134&lt;YEAR($F3134),0,$H3134*SUMIFS(Utbytter!$D$6:$D$1005,Utbytter!$A$6:$A$1005,$E3134,Utbytter!$B$6:$B$1005,"&gt;="&amp;$K3134,Utbytter!$B$6:$B$1005,"&lt;="&amp;DATE($G3134,12,31))))</f>
        <v/>
      </c>
      <c r="M3134" s="21" t="str">
        <f t="shared" si="391"/>
        <v/>
      </c>
      <c r="N3134" s="21" t="str">
        <f t="shared" si="386"/>
        <v/>
      </c>
      <c r="O3134" s="21" t="str">
        <f t="shared" si="387"/>
        <v/>
      </c>
      <c r="P3134" s="21" t="str">
        <f t="shared" si="388"/>
        <v/>
      </c>
      <c r="Q3134" s="21" t="str">
        <f t="shared" si="389"/>
        <v/>
      </c>
      <c r="R3134" s="21" t="str">
        <f t="shared" si="390"/>
        <v/>
      </c>
      <c r="S3134" s="7" t="str">
        <f>IF(ROW()-5&lt;=Kontroll!$B$8,1,"")</f>
        <v/>
      </c>
    </row>
    <row r="3135" spans="1:19" x14ac:dyDescent="0.2">
      <c r="A3135" s="7" t="str">
        <f t="shared" si="384"/>
        <v/>
      </c>
      <c r="B3135" s="7" t="str">
        <f>IF($S3135="","",INT(($A3135-1)/Kontroll!$B$6)+1)</f>
        <v/>
      </c>
      <c r="C3135" s="7" t="str">
        <f>IF($S3135="","",MOD($A3135-1,Kontroll!$B$6)+1)</f>
        <v/>
      </c>
      <c r="D3135" s="15" t="str">
        <f>IF($S3135="","",INDEX(Transjer!$A$6:$A$125,$B3135))</f>
        <v/>
      </c>
      <c r="E3135" s="15" t="str">
        <f>IF($S3135="","",INDEX(Transjer!$B$6:$B$125,$B3135))</f>
        <v/>
      </c>
      <c r="F3135" s="16" t="str">
        <f>IF($S3135="","",INDEX(Transjer!$C$6:$C$125,$B3135))</f>
        <v/>
      </c>
      <c r="G3135" s="17" t="str">
        <f>IF($S3135="","",INDEX(Skjermingsrenter!$A$6:$A$35,$C3135))</f>
        <v/>
      </c>
      <c r="H3135" s="18" t="str">
        <f>IF($S3135="","",INDEX(Transjer!$D$6:$D$125,$B3135))</f>
        <v/>
      </c>
      <c r="I3135" s="18" t="str">
        <f>IF($S3135="","",INDEX(Transjer!$E$6:$E$125,$B3135))</f>
        <v/>
      </c>
      <c r="J3135" s="19" t="str">
        <f>IF($S3135="","",INDEX(Skjermingsrenter!$B$6:$B$35,$C3135))</f>
        <v/>
      </c>
      <c r="K3135" s="20" t="str">
        <f t="shared" si="385"/>
        <v/>
      </c>
      <c r="L3135" s="21" t="str">
        <f>IF($S3135="","",IF($G3135&lt;YEAR($F3135),0,$H3135*SUMIFS(Utbytter!$D$6:$D$1005,Utbytter!$A$6:$A$1005,$E3135,Utbytter!$B$6:$B$1005,"&gt;="&amp;$K3135,Utbytter!$B$6:$B$1005,"&lt;="&amp;DATE($G3135,12,31))))</f>
        <v/>
      </c>
      <c r="M3135" s="21" t="str">
        <f t="shared" si="391"/>
        <v/>
      </c>
      <c r="N3135" s="21" t="str">
        <f t="shared" si="386"/>
        <v/>
      </c>
      <c r="O3135" s="21" t="str">
        <f t="shared" si="387"/>
        <v/>
      </c>
      <c r="P3135" s="21" t="str">
        <f t="shared" si="388"/>
        <v/>
      </c>
      <c r="Q3135" s="21" t="str">
        <f t="shared" si="389"/>
        <v/>
      </c>
      <c r="R3135" s="21" t="str">
        <f t="shared" si="390"/>
        <v/>
      </c>
      <c r="S3135" s="7" t="str">
        <f>IF(ROW()-5&lt;=Kontroll!$B$8,1,"")</f>
        <v/>
      </c>
    </row>
    <row r="3136" spans="1:19" x14ac:dyDescent="0.2">
      <c r="A3136" s="7" t="str">
        <f t="shared" si="384"/>
        <v/>
      </c>
      <c r="B3136" s="7" t="str">
        <f>IF($S3136="","",INT(($A3136-1)/Kontroll!$B$6)+1)</f>
        <v/>
      </c>
      <c r="C3136" s="7" t="str">
        <f>IF($S3136="","",MOD($A3136-1,Kontroll!$B$6)+1)</f>
        <v/>
      </c>
      <c r="D3136" s="15" t="str">
        <f>IF($S3136="","",INDEX(Transjer!$A$6:$A$125,$B3136))</f>
        <v/>
      </c>
      <c r="E3136" s="15" t="str">
        <f>IF($S3136="","",INDEX(Transjer!$B$6:$B$125,$B3136))</f>
        <v/>
      </c>
      <c r="F3136" s="16" t="str">
        <f>IF($S3136="","",INDEX(Transjer!$C$6:$C$125,$B3136))</f>
        <v/>
      </c>
      <c r="G3136" s="17" t="str">
        <f>IF($S3136="","",INDEX(Skjermingsrenter!$A$6:$A$35,$C3136))</f>
        <v/>
      </c>
      <c r="H3136" s="18" t="str">
        <f>IF($S3136="","",INDEX(Transjer!$D$6:$D$125,$B3136))</f>
        <v/>
      </c>
      <c r="I3136" s="18" t="str">
        <f>IF($S3136="","",INDEX(Transjer!$E$6:$E$125,$B3136))</f>
        <v/>
      </c>
      <c r="J3136" s="19" t="str">
        <f>IF($S3136="","",INDEX(Skjermingsrenter!$B$6:$B$35,$C3136))</f>
        <v/>
      </c>
      <c r="K3136" s="20" t="str">
        <f t="shared" si="385"/>
        <v/>
      </c>
      <c r="L3136" s="21" t="str">
        <f>IF($S3136="","",IF($G3136&lt;YEAR($F3136),0,$H3136*SUMIFS(Utbytter!$D$6:$D$1005,Utbytter!$A$6:$A$1005,$E3136,Utbytter!$B$6:$B$1005,"&gt;="&amp;$K3136,Utbytter!$B$6:$B$1005,"&lt;="&amp;DATE($G3136,12,31))))</f>
        <v/>
      </c>
      <c r="M3136" s="21" t="str">
        <f t="shared" si="391"/>
        <v/>
      </c>
      <c r="N3136" s="21" t="str">
        <f t="shared" si="386"/>
        <v/>
      </c>
      <c r="O3136" s="21" t="str">
        <f t="shared" si="387"/>
        <v/>
      </c>
      <c r="P3136" s="21" t="str">
        <f t="shared" si="388"/>
        <v/>
      </c>
      <c r="Q3136" s="21" t="str">
        <f t="shared" si="389"/>
        <v/>
      </c>
      <c r="R3136" s="21" t="str">
        <f t="shared" si="390"/>
        <v/>
      </c>
      <c r="S3136" s="7" t="str">
        <f>IF(ROW()-5&lt;=Kontroll!$B$8,1,"")</f>
        <v/>
      </c>
    </row>
    <row r="3137" spans="1:19" x14ac:dyDescent="0.2">
      <c r="A3137" s="7" t="str">
        <f t="shared" si="384"/>
        <v/>
      </c>
      <c r="B3137" s="7" t="str">
        <f>IF($S3137="","",INT(($A3137-1)/Kontroll!$B$6)+1)</f>
        <v/>
      </c>
      <c r="C3137" s="7" t="str">
        <f>IF($S3137="","",MOD($A3137-1,Kontroll!$B$6)+1)</f>
        <v/>
      </c>
      <c r="D3137" s="15" t="str">
        <f>IF($S3137="","",INDEX(Transjer!$A$6:$A$125,$B3137))</f>
        <v/>
      </c>
      <c r="E3137" s="15" t="str">
        <f>IF($S3137="","",INDEX(Transjer!$B$6:$B$125,$B3137))</f>
        <v/>
      </c>
      <c r="F3137" s="16" t="str">
        <f>IF($S3137="","",INDEX(Transjer!$C$6:$C$125,$B3137))</f>
        <v/>
      </c>
      <c r="G3137" s="17" t="str">
        <f>IF($S3137="","",INDEX(Skjermingsrenter!$A$6:$A$35,$C3137))</f>
        <v/>
      </c>
      <c r="H3137" s="18" t="str">
        <f>IF($S3137="","",INDEX(Transjer!$D$6:$D$125,$B3137))</f>
        <v/>
      </c>
      <c r="I3137" s="18" t="str">
        <f>IF($S3137="","",INDEX(Transjer!$E$6:$E$125,$B3137))</f>
        <v/>
      </c>
      <c r="J3137" s="19" t="str">
        <f>IF($S3137="","",INDEX(Skjermingsrenter!$B$6:$B$35,$C3137))</f>
        <v/>
      </c>
      <c r="K3137" s="20" t="str">
        <f t="shared" si="385"/>
        <v/>
      </c>
      <c r="L3137" s="21" t="str">
        <f>IF($S3137="","",IF($G3137&lt;YEAR($F3137),0,$H3137*SUMIFS(Utbytter!$D$6:$D$1005,Utbytter!$A$6:$A$1005,$E3137,Utbytter!$B$6:$B$1005,"&gt;="&amp;$K3137,Utbytter!$B$6:$B$1005,"&lt;="&amp;DATE($G3137,12,31))))</f>
        <v/>
      </c>
      <c r="M3137" s="21" t="str">
        <f t="shared" si="391"/>
        <v/>
      </c>
      <c r="N3137" s="21" t="str">
        <f t="shared" si="386"/>
        <v/>
      </c>
      <c r="O3137" s="21" t="str">
        <f t="shared" si="387"/>
        <v/>
      </c>
      <c r="P3137" s="21" t="str">
        <f t="shared" si="388"/>
        <v/>
      </c>
      <c r="Q3137" s="21" t="str">
        <f t="shared" si="389"/>
        <v/>
      </c>
      <c r="R3137" s="21" t="str">
        <f t="shared" si="390"/>
        <v/>
      </c>
      <c r="S3137" s="7" t="str">
        <f>IF(ROW()-5&lt;=Kontroll!$B$8,1,"")</f>
        <v/>
      </c>
    </row>
    <row r="3138" spans="1:19" x14ac:dyDescent="0.2">
      <c r="A3138" s="7" t="str">
        <f t="shared" si="384"/>
        <v/>
      </c>
      <c r="B3138" s="7" t="str">
        <f>IF($S3138="","",INT(($A3138-1)/Kontroll!$B$6)+1)</f>
        <v/>
      </c>
      <c r="C3138" s="7" t="str">
        <f>IF($S3138="","",MOD($A3138-1,Kontroll!$B$6)+1)</f>
        <v/>
      </c>
      <c r="D3138" s="15" t="str">
        <f>IF($S3138="","",INDEX(Transjer!$A$6:$A$125,$B3138))</f>
        <v/>
      </c>
      <c r="E3138" s="15" t="str">
        <f>IF($S3138="","",INDEX(Transjer!$B$6:$B$125,$B3138))</f>
        <v/>
      </c>
      <c r="F3138" s="16" t="str">
        <f>IF($S3138="","",INDEX(Transjer!$C$6:$C$125,$B3138))</f>
        <v/>
      </c>
      <c r="G3138" s="17" t="str">
        <f>IF($S3138="","",INDEX(Skjermingsrenter!$A$6:$A$35,$C3138))</f>
        <v/>
      </c>
      <c r="H3138" s="18" t="str">
        <f>IF($S3138="","",INDEX(Transjer!$D$6:$D$125,$B3138))</f>
        <v/>
      </c>
      <c r="I3138" s="18" t="str">
        <f>IF($S3138="","",INDEX(Transjer!$E$6:$E$125,$B3138))</f>
        <v/>
      </c>
      <c r="J3138" s="19" t="str">
        <f>IF($S3138="","",INDEX(Skjermingsrenter!$B$6:$B$35,$C3138))</f>
        <v/>
      </c>
      <c r="K3138" s="20" t="str">
        <f t="shared" si="385"/>
        <v/>
      </c>
      <c r="L3138" s="21" t="str">
        <f>IF($S3138="","",IF($G3138&lt;YEAR($F3138),0,$H3138*SUMIFS(Utbytter!$D$6:$D$1005,Utbytter!$A$6:$A$1005,$E3138,Utbytter!$B$6:$B$1005,"&gt;="&amp;$K3138,Utbytter!$B$6:$B$1005,"&lt;="&amp;DATE($G3138,12,31))))</f>
        <v/>
      </c>
      <c r="M3138" s="21" t="str">
        <f t="shared" si="391"/>
        <v/>
      </c>
      <c r="N3138" s="21" t="str">
        <f t="shared" si="386"/>
        <v/>
      </c>
      <c r="O3138" s="21" t="str">
        <f t="shared" si="387"/>
        <v/>
      </c>
      <c r="P3138" s="21" t="str">
        <f t="shared" si="388"/>
        <v/>
      </c>
      <c r="Q3138" s="21" t="str">
        <f t="shared" si="389"/>
        <v/>
      </c>
      <c r="R3138" s="21" t="str">
        <f t="shared" si="390"/>
        <v/>
      </c>
      <c r="S3138" s="7" t="str">
        <f>IF(ROW()-5&lt;=Kontroll!$B$8,1,"")</f>
        <v/>
      </c>
    </row>
    <row r="3139" spans="1:19" x14ac:dyDescent="0.2">
      <c r="A3139" s="7" t="str">
        <f t="shared" si="384"/>
        <v/>
      </c>
      <c r="B3139" s="7" t="str">
        <f>IF($S3139="","",INT(($A3139-1)/Kontroll!$B$6)+1)</f>
        <v/>
      </c>
      <c r="C3139" s="7" t="str">
        <f>IF($S3139="","",MOD($A3139-1,Kontroll!$B$6)+1)</f>
        <v/>
      </c>
      <c r="D3139" s="15" t="str">
        <f>IF($S3139="","",INDEX(Transjer!$A$6:$A$125,$B3139))</f>
        <v/>
      </c>
      <c r="E3139" s="15" t="str">
        <f>IF($S3139="","",INDEX(Transjer!$B$6:$B$125,$B3139))</f>
        <v/>
      </c>
      <c r="F3139" s="16" t="str">
        <f>IF($S3139="","",INDEX(Transjer!$C$6:$C$125,$B3139))</f>
        <v/>
      </c>
      <c r="G3139" s="17" t="str">
        <f>IF($S3139="","",INDEX(Skjermingsrenter!$A$6:$A$35,$C3139))</f>
        <v/>
      </c>
      <c r="H3139" s="18" t="str">
        <f>IF($S3139="","",INDEX(Transjer!$D$6:$D$125,$B3139))</f>
        <v/>
      </c>
      <c r="I3139" s="18" t="str">
        <f>IF($S3139="","",INDEX(Transjer!$E$6:$E$125,$B3139))</f>
        <v/>
      </c>
      <c r="J3139" s="19" t="str">
        <f>IF($S3139="","",INDEX(Skjermingsrenter!$B$6:$B$35,$C3139))</f>
        <v/>
      </c>
      <c r="K3139" s="20" t="str">
        <f t="shared" si="385"/>
        <v/>
      </c>
      <c r="L3139" s="21" t="str">
        <f>IF($S3139="","",IF($G3139&lt;YEAR($F3139),0,$H3139*SUMIFS(Utbytter!$D$6:$D$1005,Utbytter!$A$6:$A$1005,$E3139,Utbytter!$B$6:$B$1005,"&gt;="&amp;$K3139,Utbytter!$B$6:$B$1005,"&lt;="&amp;DATE($G3139,12,31))))</f>
        <v/>
      </c>
      <c r="M3139" s="21" t="str">
        <f t="shared" si="391"/>
        <v/>
      </c>
      <c r="N3139" s="21" t="str">
        <f t="shared" si="386"/>
        <v/>
      </c>
      <c r="O3139" s="21" t="str">
        <f t="shared" si="387"/>
        <v/>
      </c>
      <c r="P3139" s="21" t="str">
        <f t="shared" si="388"/>
        <v/>
      </c>
      <c r="Q3139" s="21" t="str">
        <f t="shared" si="389"/>
        <v/>
      </c>
      <c r="R3139" s="21" t="str">
        <f t="shared" si="390"/>
        <v/>
      </c>
      <c r="S3139" s="7" t="str">
        <f>IF(ROW()-5&lt;=Kontroll!$B$8,1,"")</f>
        <v/>
      </c>
    </row>
    <row r="3140" spans="1:19" x14ac:dyDescent="0.2">
      <c r="A3140" s="7" t="str">
        <f t="shared" si="384"/>
        <v/>
      </c>
      <c r="B3140" s="7" t="str">
        <f>IF($S3140="","",INT(($A3140-1)/Kontroll!$B$6)+1)</f>
        <v/>
      </c>
      <c r="C3140" s="7" t="str">
        <f>IF($S3140="","",MOD($A3140-1,Kontroll!$B$6)+1)</f>
        <v/>
      </c>
      <c r="D3140" s="15" t="str">
        <f>IF($S3140="","",INDEX(Transjer!$A$6:$A$125,$B3140))</f>
        <v/>
      </c>
      <c r="E3140" s="15" t="str">
        <f>IF($S3140="","",INDEX(Transjer!$B$6:$B$125,$B3140))</f>
        <v/>
      </c>
      <c r="F3140" s="16" t="str">
        <f>IF($S3140="","",INDEX(Transjer!$C$6:$C$125,$B3140))</f>
        <v/>
      </c>
      <c r="G3140" s="17" t="str">
        <f>IF($S3140="","",INDEX(Skjermingsrenter!$A$6:$A$35,$C3140))</f>
        <v/>
      </c>
      <c r="H3140" s="18" t="str">
        <f>IF($S3140="","",INDEX(Transjer!$D$6:$D$125,$B3140))</f>
        <v/>
      </c>
      <c r="I3140" s="18" t="str">
        <f>IF($S3140="","",INDEX(Transjer!$E$6:$E$125,$B3140))</f>
        <v/>
      </c>
      <c r="J3140" s="19" t="str">
        <f>IF($S3140="","",INDEX(Skjermingsrenter!$B$6:$B$35,$C3140))</f>
        <v/>
      </c>
      <c r="K3140" s="20" t="str">
        <f t="shared" si="385"/>
        <v/>
      </c>
      <c r="L3140" s="21" t="str">
        <f>IF($S3140="","",IF($G3140&lt;YEAR($F3140),0,$H3140*SUMIFS(Utbytter!$D$6:$D$1005,Utbytter!$A$6:$A$1005,$E3140,Utbytter!$B$6:$B$1005,"&gt;="&amp;$K3140,Utbytter!$B$6:$B$1005,"&lt;="&amp;DATE($G3140,12,31))))</f>
        <v/>
      </c>
      <c r="M3140" s="21" t="str">
        <f t="shared" si="391"/>
        <v/>
      </c>
      <c r="N3140" s="21" t="str">
        <f t="shared" si="386"/>
        <v/>
      </c>
      <c r="O3140" s="21" t="str">
        <f t="shared" si="387"/>
        <v/>
      </c>
      <c r="P3140" s="21" t="str">
        <f t="shared" si="388"/>
        <v/>
      </c>
      <c r="Q3140" s="21" t="str">
        <f t="shared" si="389"/>
        <v/>
      </c>
      <c r="R3140" s="21" t="str">
        <f t="shared" si="390"/>
        <v/>
      </c>
      <c r="S3140" s="7" t="str">
        <f>IF(ROW()-5&lt;=Kontroll!$B$8,1,"")</f>
        <v/>
      </c>
    </row>
    <row r="3141" spans="1:19" x14ac:dyDescent="0.2">
      <c r="A3141" s="7" t="str">
        <f t="shared" si="384"/>
        <v/>
      </c>
      <c r="B3141" s="7" t="str">
        <f>IF($S3141="","",INT(($A3141-1)/Kontroll!$B$6)+1)</f>
        <v/>
      </c>
      <c r="C3141" s="7" t="str">
        <f>IF($S3141="","",MOD($A3141-1,Kontroll!$B$6)+1)</f>
        <v/>
      </c>
      <c r="D3141" s="15" t="str">
        <f>IF($S3141="","",INDEX(Transjer!$A$6:$A$125,$B3141))</f>
        <v/>
      </c>
      <c r="E3141" s="15" t="str">
        <f>IF($S3141="","",INDEX(Transjer!$B$6:$B$125,$B3141))</f>
        <v/>
      </c>
      <c r="F3141" s="16" t="str">
        <f>IF($S3141="","",INDEX(Transjer!$C$6:$C$125,$B3141))</f>
        <v/>
      </c>
      <c r="G3141" s="17" t="str">
        <f>IF($S3141="","",INDEX(Skjermingsrenter!$A$6:$A$35,$C3141))</f>
        <v/>
      </c>
      <c r="H3141" s="18" t="str">
        <f>IF($S3141="","",INDEX(Transjer!$D$6:$D$125,$B3141))</f>
        <v/>
      </c>
      <c r="I3141" s="18" t="str">
        <f>IF($S3141="","",INDEX(Transjer!$E$6:$E$125,$B3141))</f>
        <v/>
      </c>
      <c r="J3141" s="19" t="str">
        <f>IF($S3141="","",INDEX(Skjermingsrenter!$B$6:$B$35,$C3141))</f>
        <v/>
      </c>
      <c r="K3141" s="20" t="str">
        <f t="shared" si="385"/>
        <v/>
      </c>
      <c r="L3141" s="21" t="str">
        <f>IF($S3141="","",IF($G3141&lt;YEAR($F3141),0,$H3141*SUMIFS(Utbytter!$D$6:$D$1005,Utbytter!$A$6:$A$1005,$E3141,Utbytter!$B$6:$B$1005,"&gt;="&amp;$K3141,Utbytter!$B$6:$B$1005,"&lt;="&amp;DATE($G3141,12,31))))</f>
        <v/>
      </c>
      <c r="M3141" s="21" t="str">
        <f t="shared" si="391"/>
        <v/>
      </c>
      <c r="N3141" s="21" t="str">
        <f t="shared" si="386"/>
        <v/>
      </c>
      <c r="O3141" s="21" t="str">
        <f t="shared" si="387"/>
        <v/>
      </c>
      <c r="P3141" s="21" t="str">
        <f t="shared" si="388"/>
        <v/>
      </c>
      <c r="Q3141" s="21" t="str">
        <f t="shared" si="389"/>
        <v/>
      </c>
      <c r="R3141" s="21" t="str">
        <f t="shared" si="390"/>
        <v/>
      </c>
      <c r="S3141" s="7" t="str">
        <f>IF(ROW()-5&lt;=Kontroll!$B$8,1,"")</f>
        <v/>
      </c>
    </row>
    <row r="3142" spans="1:19" x14ac:dyDescent="0.2">
      <c r="A3142" s="7" t="str">
        <f t="shared" ref="A3142:A3205" si="392">IF($S3142="","",ROW()-5)</f>
        <v/>
      </c>
      <c r="B3142" s="7" t="str">
        <f>IF($S3142="","",INT(($A3142-1)/Kontroll!$B$6)+1)</f>
        <v/>
      </c>
      <c r="C3142" s="7" t="str">
        <f>IF($S3142="","",MOD($A3142-1,Kontroll!$B$6)+1)</f>
        <v/>
      </c>
      <c r="D3142" s="15" t="str">
        <f>IF($S3142="","",INDEX(Transjer!$A$6:$A$125,$B3142))</f>
        <v/>
      </c>
      <c r="E3142" s="15" t="str">
        <f>IF($S3142="","",INDEX(Transjer!$B$6:$B$125,$B3142))</f>
        <v/>
      </c>
      <c r="F3142" s="16" t="str">
        <f>IF($S3142="","",INDEX(Transjer!$C$6:$C$125,$B3142))</f>
        <v/>
      </c>
      <c r="G3142" s="17" t="str">
        <f>IF($S3142="","",INDEX(Skjermingsrenter!$A$6:$A$35,$C3142))</f>
        <v/>
      </c>
      <c r="H3142" s="18" t="str">
        <f>IF($S3142="","",INDEX(Transjer!$D$6:$D$125,$B3142))</f>
        <v/>
      </c>
      <c r="I3142" s="18" t="str">
        <f>IF($S3142="","",INDEX(Transjer!$E$6:$E$125,$B3142))</f>
        <v/>
      </c>
      <c r="J3142" s="19" t="str">
        <f>IF($S3142="","",INDEX(Skjermingsrenter!$B$6:$B$35,$C3142))</f>
        <v/>
      </c>
      <c r="K3142" s="20" t="str">
        <f t="shared" ref="K3142:K3205" si="393">IF($S3142="","",MAX(DATE($G3142,1,1),$F3142))</f>
        <v/>
      </c>
      <c r="L3142" s="21" t="str">
        <f>IF($S3142="","",IF($G3142&lt;YEAR($F3142),0,$H3142*SUMIFS(Utbytter!$D$6:$D$1005,Utbytter!$A$6:$A$1005,$E3142,Utbytter!$B$6:$B$1005,"&gt;="&amp;$K3142,Utbytter!$B$6:$B$1005,"&lt;="&amp;DATE($G3142,12,31))))</f>
        <v/>
      </c>
      <c r="M3142" s="21" t="str">
        <f t="shared" si="391"/>
        <v/>
      </c>
      <c r="N3142" s="21" t="str">
        <f t="shared" ref="N3142:N3205" si="394">IF($S3142="","",IF($F3142&lt;=DATE($G3142,12,31),($I3142+$M3142)*$J3142,0))</f>
        <v/>
      </c>
      <c r="O3142" s="21" t="str">
        <f t="shared" ref="O3142:O3205" si="395">IF($S3142="","",$M3142+$N3142)</f>
        <v/>
      </c>
      <c r="P3142" s="21" t="str">
        <f t="shared" ref="P3142:P3205" si="396">IF($S3142="","",MIN($L3142,$O3142))</f>
        <v/>
      </c>
      <c r="Q3142" s="21" t="str">
        <f t="shared" ref="Q3142:Q3205" si="397">IF($S3142="","",$O3142-$P3142)</f>
        <v/>
      </c>
      <c r="R3142" s="21" t="str">
        <f t="shared" ref="R3142:R3205" si="398">IF($S3142="","",$L3142-$P3142)</f>
        <v/>
      </c>
      <c r="S3142" s="7" t="str">
        <f>IF(ROW()-5&lt;=Kontroll!$B$8,1,"")</f>
        <v/>
      </c>
    </row>
    <row r="3143" spans="1:19" x14ac:dyDescent="0.2">
      <c r="A3143" s="7" t="str">
        <f t="shared" si="392"/>
        <v/>
      </c>
      <c r="B3143" s="7" t="str">
        <f>IF($S3143="","",INT(($A3143-1)/Kontroll!$B$6)+1)</f>
        <v/>
      </c>
      <c r="C3143" s="7" t="str">
        <f>IF($S3143="","",MOD($A3143-1,Kontroll!$B$6)+1)</f>
        <v/>
      </c>
      <c r="D3143" s="15" t="str">
        <f>IF($S3143="","",INDEX(Transjer!$A$6:$A$125,$B3143))</f>
        <v/>
      </c>
      <c r="E3143" s="15" t="str">
        <f>IF($S3143="","",INDEX(Transjer!$B$6:$B$125,$B3143))</f>
        <v/>
      </c>
      <c r="F3143" s="16" t="str">
        <f>IF($S3143="","",INDEX(Transjer!$C$6:$C$125,$B3143))</f>
        <v/>
      </c>
      <c r="G3143" s="17" t="str">
        <f>IF($S3143="","",INDEX(Skjermingsrenter!$A$6:$A$35,$C3143))</f>
        <v/>
      </c>
      <c r="H3143" s="18" t="str">
        <f>IF($S3143="","",INDEX(Transjer!$D$6:$D$125,$B3143))</f>
        <v/>
      </c>
      <c r="I3143" s="18" t="str">
        <f>IF($S3143="","",INDEX(Transjer!$E$6:$E$125,$B3143))</f>
        <v/>
      </c>
      <c r="J3143" s="19" t="str">
        <f>IF($S3143="","",INDEX(Skjermingsrenter!$B$6:$B$35,$C3143))</f>
        <v/>
      </c>
      <c r="K3143" s="20" t="str">
        <f t="shared" si="393"/>
        <v/>
      </c>
      <c r="L3143" s="21" t="str">
        <f>IF($S3143="","",IF($G3143&lt;YEAR($F3143),0,$H3143*SUMIFS(Utbytter!$D$6:$D$1005,Utbytter!$A$6:$A$1005,$E3143,Utbytter!$B$6:$B$1005,"&gt;="&amp;$K3143,Utbytter!$B$6:$B$1005,"&lt;="&amp;DATE($G3143,12,31))))</f>
        <v/>
      </c>
      <c r="M3143" s="21" t="str">
        <f t="shared" ref="M3143:M3206" si="399">IF($S3143="","",IF($C3143=1,0,IF($D3143=$D3142,$Q3142,0)))</f>
        <v/>
      </c>
      <c r="N3143" s="21" t="str">
        <f t="shared" si="394"/>
        <v/>
      </c>
      <c r="O3143" s="21" t="str">
        <f t="shared" si="395"/>
        <v/>
      </c>
      <c r="P3143" s="21" t="str">
        <f t="shared" si="396"/>
        <v/>
      </c>
      <c r="Q3143" s="21" t="str">
        <f t="shared" si="397"/>
        <v/>
      </c>
      <c r="R3143" s="21" t="str">
        <f t="shared" si="398"/>
        <v/>
      </c>
      <c r="S3143" s="7" t="str">
        <f>IF(ROW()-5&lt;=Kontroll!$B$8,1,"")</f>
        <v/>
      </c>
    </row>
    <row r="3144" spans="1:19" x14ac:dyDescent="0.2">
      <c r="A3144" s="7" t="str">
        <f t="shared" si="392"/>
        <v/>
      </c>
      <c r="B3144" s="7" t="str">
        <f>IF($S3144="","",INT(($A3144-1)/Kontroll!$B$6)+1)</f>
        <v/>
      </c>
      <c r="C3144" s="7" t="str">
        <f>IF($S3144="","",MOD($A3144-1,Kontroll!$B$6)+1)</f>
        <v/>
      </c>
      <c r="D3144" s="15" t="str">
        <f>IF($S3144="","",INDEX(Transjer!$A$6:$A$125,$B3144))</f>
        <v/>
      </c>
      <c r="E3144" s="15" t="str">
        <f>IF($S3144="","",INDEX(Transjer!$B$6:$B$125,$B3144))</f>
        <v/>
      </c>
      <c r="F3144" s="16" t="str">
        <f>IF($S3144="","",INDEX(Transjer!$C$6:$C$125,$B3144))</f>
        <v/>
      </c>
      <c r="G3144" s="17" t="str">
        <f>IF($S3144="","",INDEX(Skjermingsrenter!$A$6:$A$35,$C3144))</f>
        <v/>
      </c>
      <c r="H3144" s="18" t="str">
        <f>IF($S3144="","",INDEX(Transjer!$D$6:$D$125,$B3144))</f>
        <v/>
      </c>
      <c r="I3144" s="18" t="str">
        <f>IF($S3144="","",INDEX(Transjer!$E$6:$E$125,$B3144))</f>
        <v/>
      </c>
      <c r="J3144" s="19" t="str">
        <f>IF($S3144="","",INDEX(Skjermingsrenter!$B$6:$B$35,$C3144))</f>
        <v/>
      </c>
      <c r="K3144" s="20" t="str">
        <f t="shared" si="393"/>
        <v/>
      </c>
      <c r="L3144" s="21" t="str">
        <f>IF($S3144="","",IF($G3144&lt;YEAR($F3144),0,$H3144*SUMIFS(Utbytter!$D$6:$D$1005,Utbytter!$A$6:$A$1005,$E3144,Utbytter!$B$6:$B$1005,"&gt;="&amp;$K3144,Utbytter!$B$6:$B$1005,"&lt;="&amp;DATE($G3144,12,31))))</f>
        <v/>
      </c>
      <c r="M3144" s="21" t="str">
        <f t="shared" si="399"/>
        <v/>
      </c>
      <c r="N3144" s="21" t="str">
        <f t="shared" si="394"/>
        <v/>
      </c>
      <c r="O3144" s="21" t="str">
        <f t="shared" si="395"/>
        <v/>
      </c>
      <c r="P3144" s="21" t="str">
        <f t="shared" si="396"/>
        <v/>
      </c>
      <c r="Q3144" s="21" t="str">
        <f t="shared" si="397"/>
        <v/>
      </c>
      <c r="R3144" s="21" t="str">
        <f t="shared" si="398"/>
        <v/>
      </c>
      <c r="S3144" s="7" t="str">
        <f>IF(ROW()-5&lt;=Kontroll!$B$8,1,"")</f>
        <v/>
      </c>
    </row>
    <row r="3145" spans="1:19" x14ac:dyDescent="0.2">
      <c r="A3145" s="7" t="str">
        <f t="shared" si="392"/>
        <v/>
      </c>
      <c r="B3145" s="7" t="str">
        <f>IF($S3145="","",INT(($A3145-1)/Kontroll!$B$6)+1)</f>
        <v/>
      </c>
      <c r="C3145" s="7" t="str">
        <f>IF($S3145="","",MOD($A3145-1,Kontroll!$B$6)+1)</f>
        <v/>
      </c>
      <c r="D3145" s="15" t="str">
        <f>IF($S3145="","",INDEX(Transjer!$A$6:$A$125,$B3145))</f>
        <v/>
      </c>
      <c r="E3145" s="15" t="str">
        <f>IF($S3145="","",INDEX(Transjer!$B$6:$B$125,$B3145))</f>
        <v/>
      </c>
      <c r="F3145" s="16" t="str">
        <f>IF($S3145="","",INDEX(Transjer!$C$6:$C$125,$B3145))</f>
        <v/>
      </c>
      <c r="G3145" s="17" t="str">
        <f>IF($S3145="","",INDEX(Skjermingsrenter!$A$6:$A$35,$C3145))</f>
        <v/>
      </c>
      <c r="H3145" s="18" t="str">
        <f>IF($S3145="","",INDEX(Transjer!$D$6:$D$125,$B3145))</f>
        <v/>
      </c>
      <c r="I3145" s="18" t="str">
        <f>IF($S3145="","",INDEX(Transjer!$E$6:$E$125,$B3145))</f>
        <v/>
      </c>
      <c r="J3145" s="19" t="str">
        <f>IF($S3145="","",INDEX(Skjermingsrenter!$B$6:$B$35,$C3145))</f>
        <v/>
      </c>
      <c r="K3145" s="20" t="str">
        <f t="shared" si="393"/>
        <v/>
      </c>
      <c r="L3145" s="21" t="str">
        <f>IF($S3145="","",IF($G3145&lt;YEAR($F3145),0,$H3145*SUMIFS(Utbytter!$D$6:$D$1005,Utbytter!$A$6:$A$1005,$E3145,Utbytter!$B$6:$B$1005,"&gt;="&amp;$K3145,Utbytter!$B$6:$B$1005,"&lt;="&amp;DATE($G3145,12,31))))</f>
        <v/>
      </c>
      <c r="M3145" s="21" t="str">
        <f t="shared" si="399"/>
        <v/>
      </c>
      <c r="N3145" s="21" t="str">
        <f t="shared" si="394"/>
        <v/>
      </c>
      <c r="O3145" s="21" t="str">
        <f t="shared" si="395"/>
        <v/>
      </c>
      <c r="P3145" s="21" t="str">
        <f t="shared" si="396"/>
        <v/>
      </c>
      <c r="Q3145" s="21" t="str">
        <f t="shared" si="397"/>
        <v/>
      </c>
      <c r="R3145" s="21" t="str">
        <f t="shared" si="398"/>
        <v/>
      </c>
      <c r="S3145" s="7" t="str">
        <f>IF(ROW()-5&lt;=Kontroll!$B$8,1,"")</f>
        <v/>
      </c>
    </row>
    <row r="3146" spans="1:19" x14ac:dyDescent="0.2">
      <c r="A3146" s="7" t="str">
        <f t="shared" si="392"/>
        <v/>
      </c>
      <c r="B3146" s="7" t="str">
        <f>IF($S3146="","",INT(($A3146-1)/Kontroll!$B$6)+1)</f>
        <v/>
      </c>
      <c r="C3146" s="7" t="str">
        <f>IF($S3146="","",MOD($A3146-1,Kontroll!$B$6)+1)</f>
        <v/>
      </c>
      <c r="D3146" s="15" t="str">
        <f>IF($S3146="","",INDEX(Transjer!$A$6:$A$125,$B3146))</f>
        <v/>
      </c>
      <c r="E3146" s="15" t="str">
        <f>IF($S3146="","",INDEX(Transjer!$B$6:$B$125,$B3146))</f>
        <v/>
      </c>
      <c r="F3146" s="16" t="str">
        <f>IF($S3146="","",INDEX(Transjer!$C$6:$C$125,$B3146))</f>
        <v/>
      </c>
      <c r="G3146" s="17" t="str">
        <f>IF($S3146="","",INDEX(Skjermingsrenter!$A$6:$A$35,$C3146))</f>
        <v/>
      </c>
      <c r="H3146" s="18" t="str">
        <f>IF($S3146="","",INDEX(Transjer!$D$6:$D$125,$B3146))</f>
        <v/>
      </c>
      <c r="I3146" s="18" t="str">
        <f>IF($S3146="","",INDEX(Transjer!$E$6:$E$125,$B3146))</f>
        <v/>
      </c>
      <c r="J3146" s="19" t="str">
        <f>IF($S3146="","",INDEX(Skjermingsrenter!$B$6:$B$35,$C3146))</f>
        <v/>
      </c>
      <c r="K3146" s="20" t="str">
        <f t="shared" si="393"/>
        <v/>
      </c>
      <c r="L3146" s="21" t="str">
        <f>IF($S3146="","",IF($G3146&lt;YEAR($F3146),0,$H3146*SUMIFS(Utbytter!$D$6:$D$1005,Utbytter!$A$6:$A$1005,$E3146,Utbytter!$B$6:$B$1005,"&gt;="&amp;$K3146,Utbytter!$B$6:$B$1005,"&lt;="&amp;DATE($G3146,12,31))))</f>
        <v/>
      </c>
      <c r="M3146" s="21" t="str">
        <f t="shared" si="399"/>
        <v/>
      </c>
      <c r="N3146" s="21" t="str">
        <f t="shared" si="394"/>
        <v/>
      </c>
      <c r="O3146" s="21" t="str">
        <f t="shared" si="395"/>
        <v/>
      </c>
      <c r="P3146" s="21" t="str">
        <f t="shared" si="396"/>
        <v/>
      </c>
      <c r="Q3146" s="21" t="str">
        <f t="shared" si="397"/>
        <v/>
      </c>
      <c r="R3146" s="21" t="str">
        <f t="shared" si="398"/>
        <v/>
      </c>
      <c r="S3146" s="7" t="str">
        <f>IF(ROW()-5&lt;=Kontroll!$B$8,1,"")</f>
        <v/>
      </c>
    </row>
    <row r="3147" spans="1:19" x14ac:dyDescent="0.2">
      <c r="A3147" s="7" t="str">
        <f t="shared" si="392"/>
        <v/>
      </c>
      <c r="B3147" s="7" t="str">
        <f>IF($S3147="","",INT(($A3147-1)/Kontroll!$B$6)+1)</f>
        <v/>
      </c>
      <c r="C3147" s="7" t="str">
        <f>IF($S3147="","",MOD($A3147-1,Kontroll!$B$6)+1)</f>
        <v/>
      </c>
      <c r="D3147" s="15" t="str">
        <f>IF($S3147="","",INDEX(Transjer!$A$6:$A$125,$B3147))</f>
        <v/>
      </c>
      <c r="E3147" s="15" t="str">
        <f>IF($S3147="","",INDEX(Transjer!$B$6:$B$125,$B3147))</f>
        <v/>
      </c>
      <c r="F3147" s="16" t="str">
        <f>IF($S3147="","",INDEX(Transjer!$C$6:$C$125,$B3147))</f>
        <v/>
      </c>
      <c r="G3147" s="17" t="str">
        <f>IF($S3147="","",INDEX(Skjermingsrenter!$A$6:$A$35,$C3147))</f>
        <v/>
      </c>
      <c r="H3147" s="18" t="str">
        <f>IF($S3147="","",INDEX(Transjer!$D$6:$D$125,$B3147))</f>
        <v/>
      </c>
      <c r="I3147" s="18" t="str">
        <f>IF($S3147="","",INDEX(Transjer!$E$6:$E$125,$B3147))</f>
        <v/>
      </c>
      <c r="J3147" s="19" t="str">
        <f>IF($S3147="","",INDEX(Skjermingsrenter!$B$6:$B$35,$C3147))</f>
        <v/>
      </c>
      <c r="K3147" s="20" t="str">
        <f t="shared" si="393"/>
        <v/>
      </c>
      <c r="L3147" s="21" t="str">
        <f>IF($S3147="","",IF($G3147&lt;YEAR($F3147),0,$H3147*SUMIFS(Utbytter!$D$6:$D$1005,Utbytter!$A$6:$A$1005,$E3147,Utbytter!$B$6:$B$1005,"&gt;="&amp;$K3147,Utbytter!$B$6:$B$1005,"&lt;="&amp;DATE($G3147,12,31))))</f>
        <v/>
      </c>
      <c r="M3147" s="21" t="str">
        <f t="shared" si="399"/>
        <v/>
      </c>
      <c r="N3147" s="21" t="str">
        <f t="shared" si="394"/>
        <v/>
      </c>
      <c r="O3147" s="21" t="str">
        <f t="shared" si="395"/>
        <v/>
      </c>
      <c r="P3147" s="21" t="str">
        <f t="shared" si="396"/>
        <v/>
      </c>
      <c r="Q3147" s="21" t="str">
        <f t="shared" si="397"/>
        <v/>
      </c>
      <c r="R3147" s="21" t="str">
        <f t="shared" si="398"/>
        <v/>
      </c>
      <c r="S3147" s="7" t="str">
        <f>IF(ROW()-5&lt;=Kontroll!$B$8,1,"")</f>
        <v/>
      </c>
    </row>
    <row r="3148" spans="1:19" x14ac:dyDescent="0.2">
      <c r="A3148" s="7" t="str">
        <f t="shared" si="392"/>
        <v/>
      </c>
      <c r="B3148" s="7" t="str">
        <f>IF($S3148="","",INT(($A3148-1)/Kontroll!$B$6)+1)</f>
        <v/>
      </c>
      <c r="C3148" s="7" t="str">
        <f>IF($S3148="","",MOD($A3148-1,Kontroll!$B$6)+1)</f>
        <v/>
      </c>
      <c r="D3148" s="15" t="str">
        <f>IF($S3148="","",INDEX(Transjer!$A$6:$A$125,$B3148))</f>
        <v/>
      </c>
      <c r="E3148" s="15" t="str">
        <f>IF($S3148="","",INDEX(Transjer!$B$6:$B$125,$B3148))</f>
        <v/>
      </c>
      <c r="F3148" s="16" t="str">
        <f>IF($S3148="","",INDEX(Transjer!$C$6:$C$125,$B3148))</f>
        <v/>
      </c>
      <c r="G3148" s="17" t="str">
        <f>IF($S3148="","",INDEX(Skjermingsrenter!$A$6:$A$35,$C3148))</f>
        <v/>
      </c>
      <c r="H3148" s="18" t="str">
        <f>IF($S3148="","",INDEX(Transjer!$D$6:$D$125,$B3148))</f>
        <v/>
      </c>
      <c r="I3148" s="18" t="str">
        <f>IF($S3148="","",INDEX(Transjer!$E$6:$E$125,$B3148))</f>
        <v/>
      </c>
      <c r="J3148" s="19" t="str">
        <f>IF($S3148="","",INDEX(Skjermingsrenter!$B$6:$B$35,$C3148))</f>
        <v/>
      </c>
      <c r="K3148" s="20" t="str">
        <f t="shared" si="393"/>
        <v/>
      </c>
      <c r="L3148" s="21" t="str">
        <f>IF($S3148="","",IF($G3148&lt;YEAR($F3148),0,$H3148*SUMIFS(Utbytter!$D$6:$D$1005,Utbytter!$A$6:$A$1005,$E3148,Utbytter!$B$6:$B$1005,"&gt;="&amp;$K3148,Utbytter!$B$6:$B$1005,"&lt;="&amp;DATE($G3148,12,31))))</f>
        <v/>
      </c>
      <c r="M3148" s="21" t="str">
        <f t="shared" si="399"/>
        <v/>
      </c>
      <c r="N3148" s="21" t="str">
        <f t="shared" si="394"/>
        <v/>
      </c>
      <c r="O3148" s="21" t="str">
        <f t="shared" si="395"/>
        <v/>
      </c>
      <c r="P3148" s="21" t="str">
        <f t="shared" si="396"/>
        <v/>
      </c>
      <c r="Q3148" s="21" t="str">
        <f t="shared" si="397"/>
        <v/>
      </c>
      <c r="R3148" s="21" t="str">
        <f t="shared" si="398"/>
        <v/>
      </c>
      <c r="S3148" s="7" t="str">
        <f>IF(ROW()-5&lt;=Kontroll!$B$8,1,"")</f>
        <v/>
      </c>
    </row>
    <row r="3149" spans="1:19" x14ac:dyDescent="0.2">
      <c r="A3149" s="7" t="str">
        <f t="shared" si="392"/>
        <v/>
      </c>
      <c r="B3149" s="7" t="str">
        <f>IF($S3149="","",INT(($A3149-1)/Kontroll!$B$6)+1)</f>
        <v/>
      </c>
      <c r="C3149" s="7" t="str">
        <f>IF($S3149="","",MOD($A3149-1,Kontroll!$B$6)+1)</f>
        <v/>
      </c>
      <c r="D3149" s="15" t="str">
        <f>IF($S3149="","",INDEX(Transjer!$A$6:$A$125,$B3149))</f>
        <v/>
      </c>
      <c r="E3149" s="15" t="str">
        <f>IF($S3149="","",INDEX(Transjer!$B$6:$B$125,$B3149))</f>
        <v/>
      </c>
      <c r="F3149" s="16" t="str">
        <f>IF($S3149="","",INDEX(Transjer!$C$6:$C$125,$B3149))</f>
        <v/>
      </c>
      <c r="G3149" s="17" t="str">
        <f>IF($S3149="","",INDEX(Skjermingsrenter!$A$6:$A$35,$C3149))</f>
        <v/>
      </c>
      <c r="H3149" s="18" t="str">
        <f>IF($S3149="","",INDEX(Transjer!$D$6:$D$125,$B3149))</f>
        <v/>
      </c>
      <c r="I3149" s="18" t="str">
        <f>IF($S3149="","",INDEX(Transjer!$E$6:$E$125,$B3149))</f>
        <v/>
      </c>
      <c r="J3149" s="19" t="str">
        <f>IF($S3149="","",INDEX(Skjermingsrenter!$B$6:$B$35,$C3149))</f>
        <v/>
      </c>
      <c r="K3149" s="20" t="str">
        <f t="shared" si="393"/>
        <v/>
      </c>
      <c r="L3149" s="21" t="str">
        <f>IF($S3149="","",IF($G3149&lt;YEAR($F3149),0,$H3149*SUMIFS(Utbytter!$D$6:$D$1005,Utbytter!$A$6:$A$1005,$E3149,Utbytter!$B$6:$B$1005,"&gt;="&amp;$K3149,Utbytter!$B$6:$B$1005,"&lt;="&amp;DATE($G3149,12,31))))</f>
        <v/>
      </c>
      <c r="M3149" s="21" t="str">
        <f t="shared" si="399"/>
        <v/>
      </c>
      <c r="N3149" s="21" t="str">
        <f t="shared" si="394"/>
        <v/>
      </c>
      <c r="O3149" s="21" t="str">
        <f t="shared" si="395"/>
        <v/>
      </c>
      <c r="P3149" s="21" t="str">
        <f t="shared" si="396"/>
        <v/>
      </c>
      <c r="Q3149" s="21" t="str">
        <f t="shared" si="397"/>
        <v/>
      </c>
      <c r="R3149" s="21" t="str">
        <f t="shared" si="398"/>
        <v/>
      </c>
      <c r="S3149" s="7" t="str">
        <f>IF(ROW()-5&lt;=Kontroll!$B$8,1,"")</f>
        <v/>
      </c>
    </row>
    <row r="3150" spans="1:19" x14ac:dyDescent="0.2">
      <c r="A3150" s="7" t="str">
        <f t="shared" si="392"/>
        <v/>
      </c>
      <c r="B3150" s="7" t="str">
        <f>IF($S3150="","",INT(($A3150-1)/Kontroll!$B$6)+1)</f>
        <v/>
      </c>
      <c r="C3150" s="7" t="str">
        <f>IF($S3150="","",MOD($A3150-1,Kontroll!$B$6)+1)</f>
        <v/>
      </c>
      <c r="D3150" s="15" t="str">
        <f>IF($S3150="","",INDEX(Transjer!$A$6:$A$125,$B3150))</f>
        <v/>
      </c>
      <c r="E3150" s="15" t="str">
        <f>IF($S3150="","",INDEX(Transjer!$B$6:$B$125,$B3150))</f>
        <v/>
      </c>
      <c r="F3150" s="16" t="str">
        <f>IF($S3150="","",INDEX(Transjer!$C$6:$C$125,$B3150))</f>
        <v/>
      </c>
      <c r="G3150" s="17" t="str">
        <f>IF($S3150="","",INDEX(Skjermingsrenter!$A$6:$A$35,$C3150))</f>
        <v/>
      </c>
      <c r="H3150" s="18" t="str">
        <f>IF($S3150="","",INDEX(Transjer!$D$6:$D$125,$B3150))</f>
        <v/>
      </c>
      <c r="I3150" s="18" t="str">
        <f>IF($S3150="","",INDEX(Transjer!$E$6:$E$125,$B3150))</f>
        <v/>
      </c>
      <c r="J3150" s="19" t="str">
        <f>IF($S3150="","",INDEX(Skjermingsrenter!$B$6:$B$35,$C3150))</f>
        <v/>
      </c>
      <c r="K3150" s="20" t="str">
        <f t="shared" si="393"/>
        <v/>
      </c>
      <c r="L3150" s="21" t="str">
        <f>IF($S3150="","",IF($G3150&lt;YEAR($F3150),0,$H3150*SUMIFS(Utbytter!$D$6:$D$1005,Utbytter!$A$6:$A$1005,$E3150,Utbytter!$B$6:$B$1005,"&gt;="&amp;$K3150,Utbytter!$B$6:$B$1005,"&lt;="&amp;DATE($G3150,12,31))))</f>
        <v/>
      </c>
      <c r="M3150" s="21" t="str">
        <f t="shared" si="399"/>
        <v/>
      </c>
      <c r="N3150" s="21" t="str">
        <f t="shared" si="394"/>
        <v/>
      </c>
      <c r="O3150" s="21" t="str">
        <f t="shared" si="395"/>
        <v/>
      </c>
      <c r="P3150" s="21" t="str">
        <f t="shared" si="396"/>
        <v/>
      </c>
      <c r="Q3150" s="21" t="str">
        <f t="shared" si="397"/>
        <v/>
      </c>
      <c r="R3150" s="21" t="str">
        <f t="shared" si="398"/>
        <v/>
      </c>
      <c r="S3150" s="7" t="str">
        <f>IF(ROW()-5&lt;=Kontroll!$B$8,1,"")</f>
        <v/>
      </c>
    </row>
    <row r="3151" spans="1:19" x14ac:dyDescent="0.2">
      <c r="A3151" s="7" t="str">
        <f t="shared" si="392"/>
        <v/>
      </c>
      <c r="B3151" s="7" t="str">
        <f>IF($S3151="","",INT(($A3151-1)/Kontroll!$B$6)+1)</f>
        <v/>
      </c>
      <c r="C3151" s="7" t="str">
        <f>IF($S3151="","",MOD($A3151-1,Kontroll!$B$6)+1)</f>
        <v/>
      </c>
      <c r="D3151" s="15" t="str">
        <f>IF($S3151="","",INDEX(Transjer!$A$6:$A$125,$B3151))</f>
        <v/>
      </c>
      <c r="E3151" s="15" t="str">
        <f>IF($S3151="","",INDEX(Transjer!$B$6:$B$125,$B3151))</f>
        <v/>
      </c>
      <c r="F3151" s="16" t="str">
        <f>IF($S3151="","",INDEX(Transjer!$C$6:$C$125,$B3151))</f>
        <v/>
      </c>
      <c r="G3151" s="17" t="str">
        <f>IF($S3151="","",INDEX(Skjermingsrenter!$A$6:$A$35,$C3151))</f>
        <v/>
      </c>
      <c r="H3151" s="18" t="str">
        <f>IF($S3151="","",INDEX(Transjer!$D$6:$D$125,$B3151))</f>
        <v/>
      </c>
      <c r="I3151" s="18" t="str">
        <f>IF($S3151="","",INDEX(Transjer!$E$6:$E$125,$B3151))</f>
        <v/>
      </c>
      <c r="J3151" s="19" t="str">
        <f>IF($S3151="","",INDEX(Skjermingsrenter!$B$6:$B$35,$C3151))</f>
        <v/>
      </c>
      <c r="K3151" s="20" t="str">
        <f t="shared" si="393"/>
        <v/>
      </c>
      <c r="L3151" s="21" t="str">
        <f>IF($S3151="","",IF($G3151&lt;YEAR($F3151),0,$H3151*SUMIFS(Utbytter!$D$6:$D$1005,Utbytter!$A$6:$A$1005,$E3151,Utbytter!$B$6:$B$1005,"&gt;="&amp;$K3151,Utbytter!$B$6:$B$1005,"&lt;="&amp;DATE($G3151,12,31))))</f>
        <v/>
      </c>
      <c r="M3151" s="21" t="str">
        <f t="shared" si="399"/>
        <v/>
      </c>
      <c r="N3151" s="21" t="str">
        <f t="shared" si="394"/>
        <v/>
      </c>
      <c r="O3151" s="21" t="str">
        <f t="shared" si="395"/>
        <v/>
      </c>
      <c r="P3151" s="21" t="str">
        <f t="shared" si="396"/>
        <v/>
      </c>
      <c r="Q3151" s="21" t="str">
        <f t="shared" si="397"/>
        <v/>
      </c>
      <c r="R3151" s="21" t="str">
        <f t="shared" si="398"/>
        <v/>
      </c>
      <c r="S3151" s="7" t="str">
        <f>IF(ROW()-5&lt;=Kontroll!$B$8,1,"")</f>
        <v/>
      </c>
    </row>
    <row r="3152" spans="1:19" x14ac:dyDescent="0.2">
      <c r="A3152" s="7" t="str">
        <f t="shared" si="392"/>
        <v/>
      </c>
      <c r="B3152" s="7" t="str">
        <f>IF($S3152="","",INT(($A3152-1)/Kontroll!$B$6)+1)</f>
        <v/>
      </c>
      <c r="C3152" s="7" t="str">
        <f>IF($S3152="","",MOD($A3152-1,Kontroll!$B$6)+1)</f>
        <v/>
      </c>
      <c r="D3152" s="15" t="str">
        <f>IF($S3152="","",INDEX(Transjer!$A$6:$A$125,$B3152))</f>
        <v/>
      </c>
      <c r="E3152" s="15" t="str">
        <f>IF($S3152="","",INDEX(Transjer!$B$6:$B$125,$B3152))</f>
        <v/>
      </c>
      <c r="F3152" s="16" t="str">
        <f>IF($S3152="","",INDEX(Transjer!$C$6:$C$125,$B3152))</f>
        <v/>
      </c>
      <c r="G3152" s="17" t="str">
        <f>IF($S3152="","",INDEX(Skjermingsrenter!$A$6:$A$35,$C3152))</f>
        <v/>
      </c>
      <c r="H3152" s="18" t="str">
        <f>IF($S3152="","",INDEX(Transjer!$D$6:$D$125,$B3152))</f>
        <v/>
      </c>
      <c r="I3152" s="18" t="str">
        <f>IF($S3152="","",INDEX(Transjer!$E$6:$E$125,$B3152))</f>
        <v/>
      </c>
      <c r="J3152" s="19" t="str">
        <f>IF($S3152="","",INDEX(Skjermingsrenter!$B$6:$B$35,$C3152))</f>
        <v/>
      </c>
      <c r="K3152" s="20" t="str">
        <f t="shared" si="393"/>
        <v/>
      </c>
      <c r="L3152" s="21" t="str">
        <f>IF($S3152="","",IF($G3152&lt;YEAR($F3152),0,$H3152*SUMIFS(Utbytter!$D$6:$D$1005,Utbytter!$A$6:$A$1005,$E3152,Utbytter!$B$6:$B$1005,"&gt;="&amp;$K3152,Utbytter!$B$6:$B$1005,"&lt;="&amp;DATE($G3152,12,31))))</f>
        <v/>
      </c>
      <c r="M3152" s="21" t="str">
        <f t="shared" si="399"/>
        <v/>
      </c>
      <c r="N3152" s="21" t="str">
        <f t="shared" si="394"/>
        <v/>
      </c>
      <c r="O3152" s="21" t="str">
        <f t="shared" si="395"/>
        <v/>
      </c>
      <c r="P3152" s="21" t="str">
        <f t="shared" si="396"/>
        <v/>
      </c>
      <c r="Q3152" s="21" t="str">
        <f t="shared" si="397"/>
        <v/>
      </c>
      <c r="R3152" s="21" t="str">
        <f t="shared" si="398"/>
        <v/>
      </c>
      <c r="S3152" s="7" t="str">
        <f>IF(ROW()-5&lt;=Kontroll!$B$8,1,"")</f>
        <v/>
      </c>
    </row>
    <row r="3153" spans="1:19" x14ac:dyDescent="0.2">
      <c r="A3153" s="7" t="str">
        <f t="shared" si="392"/>
        <v/>
      </c>
      <c r="B3153" s="7" t="str">
        <f>IF($S3153="","",INT(($A3153-1)/Kontroll!$B$6)+1)</f>
        <v/>
      </c>
      <c r="C3153" s="7" t="str">
        <f>IF($S3153="","",MOD($A3153-1,Kontroll!$B$6)+1)</f>
        <v/>
      </c>
      <c r="D3153" s="15" t="str">
        <f>IF($S3153="","",INDEX(Transjer!$A$6:$A$125,$B3153))</f>
        <v/>
      </c>
      <c r="E3153" s="15" t="str">
        <f>IF($S3153="","",INDEX(Transjer!$B$6:$B$125,$B3153))</f>
        <v/>
      </c>
      <c r="F3153" s="16" t="str">
        <f>IF($S3153="","",INDEX(Transjer!$C$6:$C$125,$B3153))</f>
        <v/>
      </c>
      <c r="G3153" s="17" t="str">
        <f>IF($S3153="","",INDEX(Skjermingsrenter!$A$6:$A$35,$C3153))</f>
        <v/>
      </c>
      <c r="H3153" s="18" t="str">
        <f>IF($S3153="","",INDEX(Transjer!$D$6:$D$125,$B3153))</f>
        <v/>
      </c>
      <c r="I3153" s="18" t="str">
        <f>IF($S3153="","",INDEX(Transjer!$E$6:$E$125,$B3153))</f>
        <v/>
      </c>
      <c r="J3153" s="19" t="str">
        <f>IF($S3153="","",INDEX(Skjermingsrenter!$B$6:$B$35,$C3153))</f>
        <v/>
      </c>
      <c r="K3153" s="20" t="str">
        <f t="shared" si="393"/>
        <v/>
      </c>
      <c r="L3153" s="21" t="str">
        <f>IF($S3153="","",IF($G3153&lt;YEAR($F3153),0,$H3153*SUMIFS(Utbytter!$D$6:$D$1005,Utbytter!$A$6:$A$1005,$E3153,Utbytter!$B$6:$B$1005,"&gt;="&amp;$K3153,Utbytter!$B$6:$B$1005,"&lt;="&amp;DATE($G3153,12,31))))</f>
        <v/>
      </c>
      <c r="M3153" s="21" t="str">
        <f t="shared" si="399"/>
        <v/>
      </c>
      <c r="N3153" s="21" t="str">
        <f t="shared" si="394"/>
        <v/>
      </c>
      <c r="O3153" s="21" t="str">
        <f t="shared" si="395"/>
        <v/>
      </c>
      <c r="P3153" s="21" t="str">
        <f t="shared" si="396"/>
        <v/>
      </c>
      <c r="Q3153" s="21" t="str">
        <f t="shared" si="397"/>
        <v/>
      </c>
      <c r="R3153" s="21" t="str">
        <f t="shared" si="398"/>
        <v/>
      </c>
      <c r="S3153" s="7" t="str">
        <f>IF(ROW()-5&lt;=Kontroll!$B$8,1,"")</f>
        <v/>
      </c>
    </row>
    <row r="3154" spans="1:19" x14ac:dyDescent="0.2">
      <c r="A3154" s="7" t="str">
        <f t="shared" si="392"/>
        <v/>
      </c>
      <c r="B3154" s="7" t="str">
        <f>IF($S3154="","",INT(($A3154-1)/Kontroll!$B$6)+1)</f>
        <v/>
      </c>
      <c r="C3154" s="7" t="str">
        <f>IF($S3154="","",MOD($A3154-1,Kontroll!$B$6)+1)</f>
        <v/>
      </c>
      <c r="D3154" s="15" t="str">
        <f>IF($S3154="","",INDEX(Transjer!$A$6:$A$125,$B3154))</f>
        <v/>
      </c>
      <c r="E3154" s="15" t="str">
        <f>IF($S3154="","",INDEX(Transjer!$B$6:$B$125,$B3154))</f>
        <v/>
      </c>
      <c r="F3154" s="16" t="str">
        <f>IF($S3154="","",INDEX(Transjer!$C$6:$C$125,$B3154))</f>
        <v/>
      </c>
      <c r="G3154" s="17" t="str">
        <f>IF($S3154="","",INDEX(Skjermingsrenter!$A$6:$A$35,$C3154))</f>
        <v/>
      </c>
      <c r="H3154" s="18" t="str">
        <f>IF($S3154="","",INDEX(Transjer!$D$6:$D$125,$B3154))</f>
        <v/>
      </c>
      <c r="I3154" s="18" t="str">
        <f>IF($S3154="","",INDEX(Transjer!$E$6:$E$125,$B3154))</f>
        <v/>
      </c>
      <c r="J3154" s="19" t="str">
        <f>IF($S3154="","",INDEX(Skjermingsrenter!$B$6:$B$35,$C3154))</f>
        <v/>
      </c>
      <c r="K3154" s="20" t="str">
        <f t="shared" si="393"/>
        <v/>
      </c>
      <c r="L3154" s="21" t="str">
        <f>IF($S3154="","",IF($G3154&lt;YEAR($F3154),0,$H3154*SUMIFS(Utbytter!$D$6:$D$1005,Utbytter!$A$6:$A$1005,$E3154,Utbytter!$B$6:$B$1005,"&gt;="&amp;$K3154,Utbytter!$B$6:$B$1005,"&lt;="&amp;DATE($G3154,12,31))))</f>
        <v/>
      </c>
      <c r="M3154" s="21" t="str">
        <f t="shared" si="399"/>
        <v/>
      </c>
      <c r="N3154" s="21" t="str">
        <f t="shared" si="394"/>
        <v/>
      </c>
      <c r="O3154" s="21" t="str">
        <f t="shared" si="395"/>
        <v/>
      </c>
      <c r="P3154" s="21" t="str">
        <f t="shared" si="396"/>
        <v/>
      </c>
      <c r="Q3154" s="21" t="str">
        <f t="shared" si="397"/>
        <v/>
      </c>
      <c r="R3154" s="21" t="str">
        <f t="shared" si="398"/>
        <v/>
      </c>
      <c r="S3154" s="7" t="str">
        <f>IF(ROW()-5&lt;=Kontroll!$B$8,1,"")</f>
        <v/>
      </c>
    </row>
    <row r="3155" spans="1:19" x14ac:dyDescent="0.2">
      <c r="A3155" s="7" t="str">
        <f t="shared" si="392"/>
        <v/>
      </c>
      <c r="B3155" s="7" t="str">
        <f>IF($S3155="","",INT(($A3155-1)/Kontroll!$B$6)+1)</f>
        <v/>
      </c>
      <c r="C3155" s="7" t="str">
        <f>IF($S3155="","",MOD($A3155-1,Kontroll!$B$6)+1)</f>
        <v/>
      </c>
      <c r="D3155" s="15" t="str">
        <f>IF($S3155="","",INDEX(Transjer!$A$6:$A$125,$B3155))</f>
        <v/>
      </c>
      <c r="E3155" s="15" t="str">
        <f>IF($S3155="","",INDEX(Transjer!$B$6:$B$125,$B3155))</f>
        <v/>
      </c>
      <c r="F3155" s="16" t="str">
        <f>IF($S3155="","",INDEX(Transjer!$C$6:$C$125,$B3155))</f>
        <v/>
      </c>
      <c r="G3155" s="17" t="str">
        <f>IF($S3155="","",INDEX(Skjermingsrenter!$A$6:$A$35,$C3155))</f>
        <v/>
      </c>
      <c r="H3155" s="18" t="str">
        <f>IF($S3155="","",INDEX(Transjer!$D$6:$D$125,$B3155))</f>
        <v/>
      </c>
      <c r="I3155" s="18" t="str">
        <f>IF($S3155="","",INDEX(Transjer!$E$6:$E$125,$B3155))</f>
        <v/>
      </c>
      <c r="J3155" s="19" t="str">
        <f>IF($S3155="","",INDEX(Skjermingsrenter!$B$6:$B$35,$C3155))</f>
        <v/>
      </c>
      <c r="K3155" s="20" t="str">
        <f t="shared" si="393"/>
        <v/>
      </c>
      <c r="L3155" s="21" t="str">
        <f>IF($S3155="","",IF($G3155&lt;YEAR($F3155),0,$H3155*SUMIFS(Utbytter!$D$6:$D$1005,Utbytter!$A$6:$A$1005,$E3155,Utbytter!$B$6:$B$1005,"&gt;="&amp;$K3155,Utbytter!$B$6:$B$1005,"&lt;="&amp;DATE($G3155,12,31))))</f>
        <v/>
      </c>
      <c r="M3155" s="21" t="str">
        <f t="shared" si="399"/>
        <v/>
      </c>
      <c r="N3155" s="21" t="str">
        <f t="shared" si="394"/>
        <v/>
      </c>
      <c r="O3155" s="21" t="str">
        <f t="shared" si="395"/>
        <v/>
      </c>
      <c r="P3155" s="21" t="str">
        <f t="shared" si="396"/>
        <v/>
      </c>
      <c r="Q3155" s="21" t="str">
        <f t="shared" si="397"/>
        <v/>
      </c>
      <c r="R3155" s="21" t="str">
        <f t="shared" si="398"/>
        <v/>
      </c>
      <c r="S3155" s="7" t="str">
        <f>IF(ROW()-5&lt;=Kontroll!$B$8,1,"")</f>
        <v/>
      </c>
    </row>
    <row r="3156" spans="1:19" x14ac:dyDescent="0.2">
      <c r="A3156" s="7" t="str">
        <f t="shared" si="392"/>
        <v/>
      </c>
      <c r="B3156" s="7" t="str">
        <f>IF($S3156="","",INT(($A3156-1)/Kontroll!$B$6)+1)</f>
        <v/>
      </c>
      <c r="C3156" s="7" t="str">
        <f>IF($S3156="","",MOD($A3156-1,Kontroll!$B$6)+1)</f>
        <v/>
      </c>
      <c r="D3156" s="15" t="str">
        <f>IF($S3156="","",INDEX(Transjer!$A$6:$A$125,$B3156))</f>
        <v/>
      </c>
      <c r="E3156" s="15" t="str">
        <f>IF($S3156="","",INDEX(Transjer!$B$6:$B$125,$B3156))</f>
        <v/>
      </c>
      <c r="F3156" s="16" t="str">
        <f>IF($S3156="","",INDEX(Transjer!$C$6:$C$125,$B3156))</f>
        <v/>
      </c>
      <c r="G3156" s="17" t="str">
        <f>IF($S3156="","",INDEX(Skjermingsrenter!$A$6:$A$35,$C3156))</f>
        <v/>
      </c>
      <c r="H3156" s="18" t="str">
        <f>IF($S3156="","",INDEX(Transjer!$D$6:$D$125,$B3156))</f>
        <v/>
      </c>
      <c r="I3156" s="18" t="str">
        <f>IF($S3156="","",INDEX(Transjer!$E$6:$E$125,$B3156))</f>
        <v/>
      </c>
      <c r="J3156" s="19" t="str">
        <f>IF($S3156="","",INDEX(Skjermingsrenter!$B$6:$B$35,$C3156))</f>
        <v/>
      </c>
      <c r="K3156" s="20" t="str">
        <f t="shared" si="393"/>
        <v/>
      </c>
      <c r="L3156" s="21" t="str">
        <f>IF($S3156="","",IF($G3156&lt;YEAR($F3156),0,$H3156*SUMIFS(Utbytter!$D$6:$D$1005,Utbytter!$A$6:$A$1005,$E3156,Utbytter!$B$6:$B$1005,"&gt;="&amp;$K3156,Utbytter!$B$6:$B$1005,"&lt;="&amp;DATE($G3156,12,31))))</f>
        <v/>
      </c>
      <c r="M3156" s="21" t="str">
        <f t="shared" si="399"/>
        <v/>
      </c>
      <c r="N3156" s="21" t="str">
        <f t="shared" si="394"/>
        <v/>
      </c>
      <c r="O3156" s="21" t="str">
        <f t="shared" si="395"/>
        <v/>
      </c>
      <c r="P3156" s="21" t="str">
        <f t="shared" si="396"/>
        <v/>
      </c>
      <c r="Q3156" s="21" t="str">
        <f t="shared" si="397"/>
        <v/>
      </c>
      <c r="R3156" s="21" t="str">
        <f t="shared" si="398"/>
        <v/>
      </c>
      <c r="S3156" s="7" t="str">
        <f>IF(ROW()-5&lt;=Kontroll!$B$8,1,"")</f>
        <v/>
      </c>
    </row>
    <row r="3157" spans="1:19" x14ac:dyDescent="0.2">
      <c r="A3157" s="7" t="str">
        <f t="shared" si="392"/>
        <v/>
      </c>
      <c r="B3157" s="7" t="str">
        <f>IF($S3157="","",INT(($A3157-1)/Kontroll!$B$6)+1)</f>
        <v/>
      </c>
      <c r="C3157" s="7" t="str">
        <f>IF($S3157="","",MOD($A3157-1,Kontroll!$B$6)+1)</f>
        <v/>
      </c>
      <c r="D3157" s="15" t="str">
        <f>IF($S3157="","",INDEX(Transjer!$A$6:$A$125,$B3157))</f>
        <v/>
      </c>
      <c r="E3157" s="15" t="str">
        <f>IF($S3157="","",INDEX(Transjer!$B$6:$B$125,$B3157))</f>
        <v/>
      </c>
      <c r="F3157" s="16" t="str">
        <f>IF($S3157="","",INDEX(Transjer!$C$6:$C$125,$B3157))</f>
        <v/>
      </c>
      <c r="G3157" s="17" t="str">
        <f>IF($S3157="","",INDEX(Skjermingsrenter!$A$6:$A$35,$C3157))</f>
        <v/>
      </c>
      <c r="H3157" s="18" t="str">
        <f>IF($S3157="","",INDEX(Transjer!$D$6:$D$125,$B3157))</f>
        <v/>
      </c>
      <c r="I3157" s="18" t="str">
        <f>IF($S3157="","",INDEX(Transjer!$E$6:$E$125,$B3157))</f>
        <v/>
      </c>
      <c r="J3157" s="19" t="str">
        <f>IF($S3157="","",INDEX(Skjermingsrenter!$B$6:$B$35,$C3157))</f>
        <v/>
      </c>
      <c r="K3157" s="20" t="str">
        <f t="shared" si="393"/>
        <v/>
      </c>
      <c r="L3157" s="21" t="str">
        <f>IF($S3157="","",IF($G3157&lt;YEAR($F3157),0,$H3157*SUMIFS(Utbytter!$D$6:$D$1005,Utbytter!$A$6:$A$1005,$E3157,Utbytter!$B$6:$B$1005,"&gt;="&amp;$K3157,Utbytter!$B$6:$B$1005,"&lt;="&amp;DATE($G3157,12,31))))</f>
        <v/>
      </c>
      <c r="M3157" s="21" t="str">
        <f t="shared" si="399"/>
        <v/>
      </c>
      <c r="N3157" s="21" t="str">
        <f t="shared" si="394"/>
        <v/>
      </c>
      <c r="O3157" s="21" t="str">
        <f t="shared" si="395"/>
        <v/>
      </c>
      <c r="P3157" s="21" t="str">
        <f t="shared" si="396"/>
        <v/>
      </c>
      <c r="Q3157" s="21" t="str">
        <f t="shared" si="397"/>
        <v/>
      </c>
      <c r="R3157" s="21" t="str">
        <f t="shared" si="398"/>
        <v/>
      </c>
      <c r="S3157" s="7" t="str">
        <f>IF(ROW()-5&lt;=Kontroll!$B$8,1,"")</f>
        <v/>
      </c>
    </row>
    <row r="3158" spans="1:19" x14ac:dyDescent="0.2">
      <c r="A3158" s="7" t="str">
        <f t="shared" si="392"/>
        <v/>
      </c>
      <c r="B3158" s="7" t="str">
        <f>IF($S3158="","",INT(($A3158-1)/Kontroll!$B$6)+1)</f>
        <v/>
      </c>
      <c r="C3158" s="7" t="str">
        <f>IF($S3158="","",MOD($A3158-1,Kontroll!$B$6)+1)</f>
        <v/>
      </c>
      <c r="D3158" s="15" t="str">
        <f>IF($S3158="","",INDEX(Transjer!$A$6:$A$125,$B3158))</f>
        <v/>
      </c>
      <c r="E3158" s="15" t="str">
        <f>IF($S3158="","",INDEX(Transjer!$B$6:$B$125,$B3158))</f>
        <v/>
      </c>
      <c r="F3158" s="16" t="str">
        <f>IF($S3158="","",INDEX(Transjer!$C$6:$C$125,$B3158))</f>
        <v/>
      </c>
      <c r="G3158" s="17" t="str">
        <f>IF($S3158="","",INDEX(Skjermingsrenter!$A$6:$A$35,$C3158))</f>
        <v/>
      </c>
      <c r="H3158" s="18" t="str">
        <f>IF($S3158="","",INDEX(Transjer!$D$6:$D$125,$B3158))</f>
        <v/>
      </c>
      <c r="I3158" s="18" t="str">
        <f>IF($S3158="","",INDEX(Transjer!$E$6:$E$125,$B3158))</f>
        <v/>
      </c>
      <c r="J3158" s="19" t="str">
        <f>IF($S3158="","",INDEX(Skjermingsrenter!$B$6:$B$35,$C3158))</f>
        <v/>
      </c>
      <c r="K3158" s="20" t="str">
        <f t="shared" si="393"/>
        <v/>
      </c>
      <c r="L3158" s="21" t="str">
        <f>IF($S3158="","",IF($G3158&lt;YEAR($F3158),0,$H3158*SUMIFS(Utbytter!$D$6:$D$1005,Utbytter!$A$6:$A$1005,$E3158,Utbytter!$B$6:$B$1005,"&gt;="&amp;$K3158,Utbytter!$B$6:$B$1005,"&lt;="&amp;DATE($G3158,12,31))))</f>
        <v/>
      </c>
      <c r="M3158" s="21" t="str">
        <f t="shared" si="399"/>
        <v/>
      </c>
      <c r="N3158" s="21" t="str">
        <f t="shared" si="394"/>
        <v/>
      </c>
      <c r="O3158" s="21" t="str">
        <f t="shared" si="395"/>
        <v/>
      </c>
      <c r="P3158" s="21" t="str">
        <f t="shared" si="396"/>
        <v/>
      </c>
      <c r="Q3158" s="21" t="str">
        <f t="shared" si="397"/>
        <v/>
      </c>
      <c r="R3158" s="21" t="str">
        <f t="shared" si="398"/>
        <v/>
      </c>
      <c r="S3158" s="7" t="str">
        <f>IF(ROW()-5&lt;=Kontroll!$B$8,1,"")</f>
        <v/>
      </c>
    </row>
    <row r="3159" spans="1:19" x14ac:dyDescent="0.2">
      <c r="A3159" s="7" t="str">
        <f t="shared" si="392"/>
        <v/>
      </c>
      <c r="B3159" s="7" t="str">
        <f>IF($S3159="","",INT(($A3159-1)/Kontroll!$B$6)+1)</f>
        <v/>
      </c>
      <c r="C3159" s="7" t="str">
        <f>IF($S3159="","",MOD($A3159-1,Kontroll!$B$6)+1)</f>
        <v/>
      </c>
      <c r="D3159" s="15" t="str">
        <f>IF($S3159="","",INDEX(Transjer!$A$6:$A$125,$B3159))</f>
        <v/>
      </c>
      <c r="E3159" s="15" t="str">
        <f>IF($S3159="","",INDEX(Transjer!$B$6:$B$125,$B3159))</f>
        <v/>
      </c>
      <c r="F3159" s="16" t="str">
        <f>IF($S3159="","",INDEX(Transjer!$C$6:$C$125,$B3159))</f>
        <v/>
      </c>
      <c r="G3159" s="17" t="str">
        <f>IF($S3159="","",INDEX(Skjermingsrenter!$A$6:$A$35,$C3159))</f>
        <v/>
      </c>
      <c r="H3159" s="18" t="str">
        <f>IF($S3159="","",INDEX(Transjer!$D$6:$D$125,$B3159))</f>
        <v/>
      </c>
      <c r="I3159" s="18" t="str">
        <f>IF($S3159="","",INDEX(Transjer!$E$6:$E$125,$B3159))</f>
        <v/>
      </c>
      <c r="J3159" s="19" t="str">
        <f>IF($S3159="","",INDEX(Skjermingsrenter!$B$6:$B$35,$C3159))</f>
        <v/>
      </c>
      <c r="K3159" s="20" t="str">
        <f t="shared" si="393"/>
        <v/>
      </c>
      <c r="L3159" s="21" t="str">
        <f>IF($S3159="","",IF($G3159&lt;YEAR($F3159),0,$H3159*SUMIFS(Utbytter!$D$6:$D$1005,Utbytter!$A$6:$A$1005,$E3159,Utbytter!$B$6:$B$1005,"&gt;="&amp;$K3159,Utbytter!$B$6:$B$1005,"&lt;="&amp;DATE($G3159,12,31))))</f>
        <v/>
      </c>
      <c r="M3159" s="21" t="str">
        <f t="shared" si="399"/>
        <v/>
      </c>
      <c r="N3159" s="21" t="str">
        <f t="shared" si="394"/>
        <v/>
      </c>
      <c r="O3159" s="21" t="str">
        <f t="shared" si="395"/>
        <v/>
      </c>
      <c r="P3159" s="21" t="str">
        <f t="shared" si="396"/>
        <v/>
      </c>
      <c r="Q3159" s="21" t="str">
        <f t="shared" si="397"/>
        <v/>
      </c>
      <c r="R3159" s="21" t="str">
        <f t="shared" si="398"/>
        <v/>
      </c>
      <c r="S3159" s="7" t="str">
        <f>IF(ROW()-5&lt;=Kontroll!$B$8,1,"")</f>
        <v/>
      </c>
    </row>
    <row r="3160" spans="1:19" x14ac:dyDescent="0.2">
      <c r="A3160" s="7" t="str">
        <f t="shared" si="392"/>
        <v/>
      </c>
      <c r="B3160" s="7" t="str">
        <f>IF($S3160="","",INT(($A3160-1)/Kontroll!$B$6)+1)</f>
        <v/>
      </c>
      <c r="C3160" s="7" t="str">
        <f>IF($S3160="","",MOD($A3160-1,Kontroll!$B$6)+1)</f>
        <v/>
      </c>
      <c r="D3160" s="15" t="str">
        <f>IF($S3160="","",INDEX(Transjer!$A$6:$A$125,$B3160))</f>
        <v/>
      </c>
      <c r="E3160" s="15" t="str">
        <f>IF($S3160="","",INDEX(Transjer!$B$6:$B$125,$B3160))</f>
        <v/>
      </c>
      <c r="F3160" s="16" t="str">
        <f>IF($S3160="","",INDEX(Transjer!$C$6:$C$125,$B3160))</f>
        <v/>
      </c>
      <c r="G3160" s="17" t="str">
        <f>IF($S3160="","",INDEX(Skjermingsrenter!$A$6:$A$35,$C3160))</f>
        <v/>
      </c>
      <c r="H3160" s="18" t="str">
        <f>IF($S3160="","",INDEX(Transjer!$D$6:$D$125,$B3160))</f>
        <v/>
      </c>
      <c r="I3160" s="18" t="str">
        <f>IF($S3160="","",INDEX(Transjer!$E$6:$E$125,$B3160))</f>
        <v/>
      </c>
      <c r="J3160" s="19" t="str">
        <f>IF($S3160="","",INDEX(Skjermingsrenter!$B$6:$B$35,$C3160))</f>
        <v/>
      </c>
      <c r="K3160" s="20" t="str">
        <f t="shared" si="393"/>
        <v/>
      </c>
      <c r="L3160" s="21" t="str">
        <f>IF($S3160="","",IF($G3160&lt;YEAR($F3160),0,$H3160*SUMIFS(Utbytter!$D$6:$D$1005,Utbytter!$A$6:$A$1005,$E3160,Utbytter!$B$6:$B$1005,"&gt;="&amp;$K3160,Utbytter!$B$6:$B$1005,"&lt;="&amp;DATE($G3160,12,31))))</f>
        <v/>
      </c>
      <c r="M3160" s="21" t="str">
        <f t="shared" si="399"/>
        <v/>
      </c>
      <c r="N3160" s="21" t="str">
        <f t="shared" si="394"/>
        <v/>
      </c>
      <c r="O3160" s="21" t="str">
        <f t="shared" si="395"/>
        <v/>
      </c>
      <c r="P3160" s="21" t="str">
        <f t="shared" si="396"/>
        <v/>
      </c>
      <c r="Q3160" s="21" t="str">
        <f t="shared" si="397"/>
        <v/>
      </c>
      <c r="R3160" s="21" t="str">
        <f t="shared" si="398"/>
        <v/>
      </c>
      <c r="S3160" s="7" t="str">
        <f>IF(ROW()-5&lt;=Kontroll!$B$8,1,"")</f>
        <v/>
      </c>
    </row>
    <row r="3161" spans="1:19" x14ac:dyDescent="0.2">
      <c r="A3161" s="7" t="str">
        <f t="shared" si="392"/>
        <v/>
      </c>
      <c r="B3161" s="7" t="str">
        <f>IF($S3161="","",INT(($A3161-1)/Kontroll!$B$6)+1)</f>
        <v/>
      </c>
      <c r="C3161" s="7" t="str">
        <f>IF($S3161="","",MOD($A3161-1,Kontroll!$B$6)+1)</f>
        <v/>
      </c>
      <c r="D3161" s="15" t="str">
        <f>IF($S3161="","",INDEX(Transjer!$A$6:$A$125,$B3161))</f>
        <v/>
      </c>
      <c r="E3161" s="15" t="str">
        <f>IF($S3161="","",INDEX(Transjer!$B$6:$B$125,$B3161))</f>
        <v/>
      </c>
      <c r="F3161" s="16" t="str">
        <f>IF($S3161="","",INDEX(Transjer!$C$6:$C$125,$B3161))</f>
        <v/>
      </c>
      <c r="G3161" s="17" t="str">
        <f>IF($S3161="","",INDEX(Skjermingsrenter!$A$6:$A$35,$C3161))</f>
        <v/>
      </c>
      <c r="H3161" s="18" t="str">
        <f>IF($S3161="","",INDEX(Transjer!$D$6:$D$125,$B3161))</f>
        <v/>
      </c>
      <c r="I3161" s="18" t="str">
        <f>IF($S3161="","",INDEX(Transjer!$E$6:$E$125,$B3161))</f>
        <v/>
      </c>
      <c r="J3161" s="19" t="str">
        <f>IF($S3161="","",INDEX(Skjermingsrenter!$B$6:$B$35,$C3161))</f>
        <v/>
      </c>
      <c r="K3161" s="20" t="str">
        <f t="shared" si="393"/>
        <v/>
      </c>
      <c r="L3161" s="21" t="str">
        <f>IF($S3161="","",IF($G3161&lt;YEAR($F3161),0,$H3161*SUMIFS(Utbytter!$D$6:$D$1005,Utbytter!$A$6:$A$1005,$E3161,Utbytter!$B$6:$B$1005,"&gt;="&amp;$K3161,Utbytter!$B$6:$B$1005,"&lt;="&amp;DATE($G3161,12,31))))</f>
        <v/>
      </c>
      <c r="M3161" s="21" t="str">
        <f t="shared" si="399"/>
        <v/>
      </c>
      <c r="N3161" s="21" t="str">
        <f t="shared" si="394"/>
        <v/>
      </c>
      <c r="O3161" s="21" t="str">
        <f t="shared" si="395"/>
        <v/>
      </c>
      <c r="P3161" s="21" t="str">
        <f t="shared" si="396"/>
        <v/>
      </c>
      <c r="Q3161" s="21" t="str">
        <f t="shared" si="397"/>
        <v/>
      </c>
      <c r="R3161" s="21" t="str">
        <f t="shared" si="398"/>
        <v/>
      </c>
      <c r="S3161" s="7" t="str">
        <f>IF(ROW()-5&lt;=Kontroll!$B$8,1,"")</f>
        <v/>
      </c>
    </row>
    <row r="3162" spans="1:19" x14ac:dyDescent="0.2">
      <c r="A3162" s="7" t="str">
        <f t="shared" si="392"/>
        <v/>
      </c>
      <c r="B3162" s="7" t="str">
        <f>IF($S3162="","",INT(($A3162-1)/Kontroll!$B$6)+1)</f>
        <v/>
      </c>
      <c r="C3162" s="7" t="str">
        <f>IF($S3162="","",MOD($A3162-1,Kontroll!$B$6)+1)</f>
        <v/>
      </c>
      <c r="D3162" s="15" t="str">
        <f>IF($S3162="","",INDEX(Transjer!$A$6:$A$125,$B3162))</f>
        <v/>
      </c>
      <c r="E3162" s="15" t="str">
        <f>IF($S3162="","",INDEX(Transjer!$B$6:$B$125,$B3162))</f>
        <v/>
      </c>
      <c r="F3162" s="16" t="str">
        <f>IF($S3162="","",INDEX(Transjer!$C$6:$C$125,$B3162))</f>
        <v/>
      </c>
      <c r="G3162" s="17" t="str">
        <f>IF($S3162="","",INDEX(Skjermingsrenter!$A$6:$A$35,$C3162))</f>
        <v/>
      </c>
      <c r="H3162" s="18" t="str">
        <f>IF($S3162="","",INDEX(Transjer!$D$6:$D$125,$B3162))</f>
        <v/>
      </c>
      <c r="I3162" s="18" t="str">
        <f>IF($S3162="","",INDEX(Transjer!$E$6:$E$125,$B3162))</f>
        <v/>
      </c>
      <c r="J3162" s="19" t="str">
        <f>IF($S3162="","",INDEX(Skjermingsrenter!$B$6:$B$35,$C3162))</f>
        <v/>
      </c>
      <c r="K3162" s="20" t="str">
        <f t="shared" si="393"/>
        <v/>
      </c>
      <c r="L3162" s="21" t="str">
        <f>IF($S3162="","",IF($G3162&lt;YEAR($F3162),0,$H3162*SUMIFS(Utbytter!$D$6:$D$1005,Utbytter!$A$6:$A$1005,$E3162,Utbytter!$B$6:$B$1005,"&gt;="&amp;$K3162,Utbytter!$B$6:$B$1005,"&lt;="&amp;DATE($G3162,12,31))))</f>
        <v/>
      </c>
      <c r="M3162" s="21" t="str">
        <f t="shared" si="399"/>
        <v/>
      </c>
      <c r="N3162" s="21" t="str">
        <f t="shared" si="394"/>
        <v/>
      </c>
      <c r="O3162" s="21" t="str">
        <f t="shared" si="395"/>
        <v/>
      </c>
      <c r="P3162" s="21" t="str">
        <f t="shared" si="396"/>
        <v/>
      </c>
      <c r="Q3162" s="21" t="str">
        <f t="shared" si="397"/>
        <v/>
      </c>
      <c r="R3162" s="21" t="str">
        <f t="shared" si="398"/>
        <v/>
      </c>
      <c r="S3162" s="7" t="str">
        <f>IF(ROW()-5&lt;=Kontroll!$B$8,1,"")</f>
        <v/>
      </c>
    </row>
    <row r="3163" spans="1:19" x14ac:dyDescent="0.2">
      <c r="A3163" s="7" t="str">
        <f t="shared" si="392"/>
        <v/>
      </c>
      <c r="B3163" s="7" t="str">
        <f>IF($S3163="","",INT(($A3163-1)/Kontroll!$B$6)+1)</f>
        <v/>
      </c>
      <c r="C3163" s="7" t="str">
        <f>IF($S3163="","",MOD($A3163-1,Kontroll!$B$6)+1)</f>
        <v/>
      </c>
      <c r="D3163" s="15" t="str">
        <f>IF($S3163="","",INDEX(Transjer!$A$6:$A$125,$B3163))</f>
        <v/>
      </c>
      <c r="E3163" s="15" t="str">
        <f>IF($S3163="","",INDEX(Transjer!$B$6:$B$125,$B3163))</f>
        <v/>
      </c>
      <c r="F3163" s="16" t="str">
        <f>IF($S3163="","",INDEX(Transjer!$C$6:$C$125,$B3163))</f>
        <v/>
      </c>
      <c r="G3163" s="17" t="str">
        <f>IF($S3163="","",INDEX(Skjermingsrenter!$A$6:$A$35,$C3163))</f>
        <v/>
      </c>
      <c r="H3163" s="18" t="str">
        <f>IF($S3163="","",INDEX(Transjer!$D$6:$D$125,$B3163))</f>
        <v/>
      </c>
      <c r="I3163" s="18" t="str">
        <f>IF($S3163="","",INDEX(Transjer!$E$6:$E$125,$B3163))</f>
        <v/>
      </c>
      <c r="J3163" s="19" t="str">
        <f>IF($S3163="","",INDEX(Skjermingsrenter!$B$6:$B$35,$C3163))</f>
        <v/>
      </c>
      <c r="K3163" s="20" t="str">
        <f t="shared" si="393"/>
        <v/>
      </c>
      <c r="L3163" s="21" t="str">
        <f>IF($S3163="","",IF($G3163&lt;YEAR($F3163),0,$H3163*SUMIFS(Utbytter!$D$6:$D$1005,Utbytter!$A$6:$A$1005,$E3163,Utbytter!$B$6:$B$1005,"&gt;="&amp;$K3163,Utbytter!$B$6:$B$1005,"&lt;="&amp;DATE($G3163,12,31))))</f>
        <v/>
      </c>
      <c r="M3163" s="21" t="str">
        <f t="shared" si="399"/>
        <v/>
      </c>
      <c r="N3163" s="21" t="str">
        <f t="shared" si="394"/>
        <v/>
      </c>
      <c r="O3163" s="21" t="str">
        <f t="shared" si="395"/>
        <v/>
      </c>
      <c r="P3163" s="21" t="str">
        <f t="shared" si="396"/>
        <v/>
      </c>
      <c r="Q3163" s="21" t="str">
        <f t="shared" si="397"/>
        <v/>
      </c>
      <c r="R3163" s="21" t="str">
        <f t="shared" si="398"/>
        <v/>
      </c>
      <c r="S3163" s="7" t="str">
        <f>IF(ROW()-5&lt;=Kontroll!$B$8,1,"")</f>
        <v/>
      </c>
    </row>
    <row r="3164" spans="1:19" x14ac:dyDescent="0.2">
      <c r="A3164" s="7" t="str">
        <f t="shared" si="392"/>
        <v/>
      </c>
      <c r="B3164" s="7" t="str">
        <f>IF($S3164="","",INT(($A3164-1)/Kontroll!$B$6)+1)</f>
        <v/>
      </c>
      <c r="C3164" s="7" t="str">
        <f>IF($S3164="","",MOD($A3164-1,Kontroll!$B$6)+1)</f>
        <v/>
      </c>
      <c r="D3164" s="15" t="str">
        <f>IF($S3164="","",INDEX(Transjer!$A$6:$A$125,$B3164))</f>
        <v/>
      </c>
      <c r="E3164" s="15" t="str">
        <f>IF($S3164="","",INDEX(Transjer!$B$6:$B$125,$B3164))</f>
        <v/>
      </c>
      <c r="F3164" s="16" t="str">
        <f>IF($S3164="","",INDEX(Transjer!$C$6:$C$125,$B3164))</f>
        <v/>
      </c>
      <c r="G3164" s="17" t="str">
        <f>IF($S3164="","",INDEX(Skjermingsrenter!$A$6:$A$35,$C3164))</f>
        <v/>
      </c>
      <c r="H3164" s="18" t="str">
        <f>IF($S3164="","",INDEX(Transjer!$D$6:$D$125,$B3164))</f>
        <v/>
      </c>
      <c r="I3164" s="18" t="str">
        <f>IF($S3164="","",INDEX(Transjer!$E$6:$E$125,$B3164))</f>
        <v/>
      </c>
      <c r="J3164" s="19" t="str">
        <f>IF($S3164="","",INDEX(Skjermingsrenter!$B$6:$B$35,$C3164))</f>
        <v/>
      </c>
      <c r="K3164" s="20" t="str">
        <f t="shared" si="393"/>
        <v/>
      </c>
      <c r="L3164" s="21" t="str">
        <f>IF($S3164="","",IF($G3164&lt;YEAR($F3164),0,$H3164*SUMIFS(Utbytter!$D$6:$D$1005,Utbytter!$A$6:$A$1005,$E3164,Utbytter!$B$6:$B$1005,"&gt;="&amp;$K3164,Utbytter!$B$6:$B$1005,"&lt;="&amp;DATE($G3164,12,31))))</f>
        <v/>
      </c>
      <c r="M3164" s="21" t="str">
        <f t="shared" si="399"/>
        <v/>
      </c>
      <c r="N3164" s="21" t="str">
        <f t="shared" si="394"/>
        <v/>
      </c>
      <c r="O3164" s="21" t="str">
        <f t="shared" si="395"/>
        <v/>
      </c>
      <c r="P3164" s="21" t="str">
        <f t="shared" si="396"/>
        <v/>
      </c>
      <c r="Q3164" s="21" t="str">
        <f t="shared" si="397"/>
        <v/>
      </c>
      <c r="R3164" s="21" t="str">
        <f t="shared" si="398"/>
        <v/>
      </c>
      <c r="S3164" s="7" t="str">
        <f>IF(ROW()-5&lt;=Kontroll!$B$8,1,"")</f>
        <v/>
      </c>
    </row>
    <row r="3165" spans="1:19" x14ac:dyDescent="0.2">
      <c r="A3165" s="7" t="str">
        <f t="shared" si="392"/>
        <v/>
      </c>
      <c r="B3165" s="7" t="str">
        <f>IF($S3165="","",INT(($A3165-1)/Kontroll!$B$6)+1)</f>
        <v/>
      </c>
      <c r="C3165" s="7" t="str">
        <f>IF($S3165="","",MOD($A3165-1,Kontroll!$B$6)+1)</f>
        <v/>
      </c>
      <c r="D3165" s="15" t="str">
        <f>IF($S3165="","",INDEX(Transjer!$A$6:$A$125,$B3165))</f>
        <v/>
      </c>
      <c r="E3165" s="15" t="str">
        <f>IF($S3165="","",INDEX(Transjer!$B$6:$B$125,$B3165))</f>
        <v/>
      </c>
      <c r="F3165" s="16" t="str">
        <f>IF($S3165="","",INDEX(Transjer!$C$6:$C$125,$B3165))</f>
        <v/>
      </c>
      <c r="G3165" s="17" t="str">
        <f>IF($S3165="","",INDEX(Skjermingsrenter!$A$6:$A$35,$C3165))</f>
        <v/>
      </c>
      <c r="H3165" s="18" t="str">
        <f>IF($S3165="","",INDEX(Transjer!$D$6:$D$125,$B3165))</f>
        <v/>
      </c>
      <c r="I3165" s="18" t="str">
        <f>IF($S3165="","",INDEX(Transjer!$E$6:$E$125,$B3165))</f>
        <v/>
      </c>
      <c r="J3165" s="19" t="str">
        <f>IF($S3165="","",INDEX(Skjermingsrenter!$B$6:$B$35,$C3165))</f>
        <v/>
      </c>
      <c r="K3165" s="20" t="str">
        <f t="shared" si="393"/>
        <v/>
      </c>
      <c r="L3165" s="21" t="str">
        <f>IF($S3165="","",IF($G3165&lt;YEAR($F3165),0,$H3165*SUMIFS(Utbytter!$D$6:$D$1005,Utbytter!$A$6:$A$1005,$E3165,Utbytter!$B$6:$B$1005,"&gt;="&amp;$K3165,Utbytter!$B$6:$B$1005,"&lt;="&amp;DATE($G3165,12,31))))</f>
        <v/>
      </c>
      <c r="M3165" s="21" t="str">
        <f t="shared" si="399"/>
        <v/>
      </c>
      <c r="N3165" s="21" t="str">
        <f t="shared" si="394"/>
        <v/>
      </c>
      <c r="O3165" s="21" t="str">
        <f t="shared" si="395"/>
        <v/>
      </c>
      <c r="P3165" s="21" t="str">
        <f t="shared" si="396"/>
        <v/>
      </c>
      <c r="Q3165" s="21" t="str">
        <f t="shared" si="397"/>
        <v/>
      </c>
      <c r="R3165" s="21" t="str">
        <f t="shared" si="398"/>
        <v/>
      </c>
      <c r="S3165" s="7" t="str">
        <f>IF(ROW()-5&lt;=Kontroll!$B$8,1,"")</f>
        <v/>
      </c>
    </row>
    <row r="3166" spans="1:19" x14ac:dyDescent="0.2">
      <c r="A3166" s="7" t="str">
        <f t="shared" si="392"/>
        <v/>
      </c>
      <c r="B3166" s="7" t="str">
        <f>IF($S3166="","",INT(($A3166-1)/Kontroll!$B$6)+1)</f>
        <v/>
      </c>
      <c r="C3166" s="7" t="str">
        <f>IF($S3166="","",MOD($A3166-1,Kontroll!$B$6)+1)</f>
        <v/>
      </c>
      <c r="D3166" s="15" t="str">
        <f>IF($S3166="","",INDEX(Transjer!$A$6:$A$125,$B3166))</f>
        <v/>
      </c>
      <c r="E3166" s="15" t="str">
        <f>IF($S3166="","",INDEX(Transjer!$B$6:$B$125,$B3166))</f>
        <v/>
      </c>
      <c r="F3166" s="16" t="str">
        <f>IF($S3166="","",INDEX(Transjer!$C$6:$C$125,$B3166))</f>
        <v/>
      </c>
      <c r="G3166" s="17" t="str">
        <f>IF($S3166="","",INDEX(Skjermingsrenter!$A$6:$A$35,$C3166))</f>
        <v/>
      </c>
      <c r="H3166" s="18" t="str">
        <f>IF($S3166="","",INDEX(Transjer!$D$6:$D$125,$B3166))</f>
        <v/>
      </c>
      <c r="I3166" s="18" t="str">
        <f>IF($S3166="","",INDEX(Transjer!$E$6:$E$125,$B3166))</f>
        <v/>
      </c>
      <c r="J3166" s="19" t="str">
        <f>IF($S3166="","",INDEX(Skjermingsrenter!$B$6:$B$35,$C3166))</f>
        <v/>
      </c>
      <c r="K3166" s="20" t="str">
        <f t="shared" si="393"/>
        <v/>
      </c>
      <c r="L3166" s="21" t="str">
        <f>IF($S3166="","",IF($G3166&lt;YEAR($F3166),0,$H3166*SUMIFS(Utbytter!$D$6:$D$1005,Utbytter!$A$6:$A$1005,$E3166,Utbytter!$B$6:$B$1005,"&gt;="&amp;$K3166,Utbytter!$B$6:$B$1005,"&lt;="&amp;DATE($G3166,12,31))))</f>
        <v/>
      </c>
      <c r="M3166" s="21" t="str">
        <f t="shared" si="399"/>
        <v/>
      </c>
      <c r="N3166" s="21" t="str">
        <f t="shared" si="394"/>
        <v/>
      </c>
      <c r="O3166" s="21" t="str">
        <f t="shared" si="395"/>
        <v/>
      </c>
      <c r="P3166" s="21" t="str">
        <f t="shared" si="396"/>
        <v/>
      </c>
      <c r="Q3166" s="21" t="str">
        <f t="shared" si="397"/>
        <v/>
      </c>
      <c r="R3166" s="21" t="str">
        <f t="shared" si="398"/>
        <v/>
      </c>
      <c r="S3166" s="7" t="str">
        <f>IF(ROW()-5&lt;=Kontroll!$B$8,1,"")</f>
        <v/>
      </c>
    </row>
    <row r="3167" spans="1:19" x14ac:dyDescent="0.2">
      <c r="A3167" s="7" t="str">
        <f t="shared" si="392"/>
        <v/>
      </c>
      <c r="B3167" s="7" t="str">
        <f>IF($S3167="","",INT(($A3167-1)/Kontroll!$B$6)+1)</f>
        <v/>
      </c>
      <c r="C3167" s="7" t="str">
        <f>IF($S3167="","",MOD($A3167-1,Kontroll!$B$6)+1)</f>
        <v/>
      </c>
      <c r="D3167" s="15" t="str">
        <f>IF($S3167="","",INDEX(Transjer!$A$6:$A$125,$B3167))</f>
        <v/>
      </c>
      <c r="E3167" s="15" t="str">
        <f>IF($S3167="","",INDEX(Transjer!$B$6:$B$125,$B3167))</f>
        <v/>
      </c>
      <c r="F3167" s="16" t="str">
        <f>IF($S3167="","",INDEX(Transjer!$C$6:$C$125,$B3167))</f>
        <v/>
      </c>
      <c r="G3167" s="17" t="str">
        <f>IF($S3167="","",INDEX(Skjermingsrenter!$A$6:$A$35,$C3167))</f>
        <v/>
      </c>
      <c r="H3167" s="18" t="str">
        <f>IF($S3167="","",INDEX(Transjer!$D$6:$D$125,$B3167))</f>
        <v/>
      </c>
      <c r="I3167" s="18" t="str">
        <f>IF($S3167="","",INDEX(Transjer!$E$6:$E$125,$B3167))</f>
        <v/>
      </c>
      <c r="J3167" s="19" t="str">
        <f>IF($S3167="","",INDEX(Skjermingsrenter!$B$6:$B$35,$C3167))</f>
        <v/>
      </c>
      <c r="K3167" s="20" t="str">
        <f t="shared" si="393"/>
        <v/>
      </c>
      <c r="L3167" s="21" t="str">
        <f>IF($S3167="","",IF($G3167&lt;YEAR($F3167),0,$H3167*SUMIFS(Utbytter!$D$6:$D$1005,Utbytter!$A$6:$A$1005,$E3167,Utbytter!$B$6:$B$1005,"&gt;="&amp;$K3167,Utbytter!$B$6:$B$1005,"&lt;="&amp;DATE($G3167,12,31))))</f>
        <v/>
      </c>
      <c r="M3167" s="21" t="str">
        <f t="shared" si="399"/>
        <v/>
      </c>
      <c r="N3167" s="21" t="str">
        <f t="shared" si="394"/>
        <v/>
      </c>
      <c r="O3167" s="21" t="str">
        <f t="shared" si="395"/>
        <v/>
      </c>
      <c r="P3167" s="21" t="str">
        <f t="shared" si="396"/>
        <v/>
      </c>
      <c r="Q3167" s="21" t="str">
        <f t="shared" si="397"/>
        <v/>
      </c>
      <c r="R3167" s="21" t="str">
        <f t="shared" si="398"/>
        <v/>
      </c>
      <c r="S3167" s="7" t="str">
        <f>IF(ROW()-5&lt;=Kontroll!$B$8,1,"")</f>
        <v/>
      </c>
    </row>
    <row r="3168" spans="1:19" x14ac:dyDescent="0.2">
      <c r="A3168" s="7" t="str">
        <f t="shared" si="392"/>
        <v/>
      </c>
      <c r="B3168" s="7" t="str">
        <f>IF($S3168="","",INT(($A3168-1)/Kontroll!$B$6)+1)</f>
        <v/>
      </c>
      <c r="C3168" s="7" t="str">
        <f>IF($S3168="","",MOD($A3168-1,Kontroll!$B$6)+1)</f>
        <v/>
      </c>
      <c r="D3168" s="15" t="str">
        <f>IF($S3168="","",INDEX(Transjer!$A$6:$A$125,$B3168))</f>
        <v/>
      </c>
      <c r="E3168" s="15" t="str">
        <f>IF($S3168="","",INDEX(Transjer!$B$6:$B$125,$B3168))</f>
        <v/>
      </c>
      <c r="F3168" s="16" t="str">
        <f>IF($S3168="","",INDEX(Transjer!$C$6:$C$125,$B3168))</f>
        <v/>
      </c>
      <c r="G3168" s="17" t="str">
        <f>IF($S3168="","",INDEX(Skjermingsrenter!$A$6:$A$35,$C3168))</f>
        <v/>
      </c>
      <c r="H3168" s="18" t="str">
        <f>IF($S3168="","",INDEX(Transjer!$D$6:$D$125,$B3168))</f>
        <v/>
      </c>
      <c r="I3168" s="18" t="str">
        <f>IF($S3168="","",INDEX(Transjer!$E$6:$E$125,$B3168))</f>
        <v/>
      </c>
      <c r="J3168" s="19" t="str">
        <f>IF($S3168="","",INDEX(Skjermingsrenter!$B$6:$B$35,$C3168))</f>
        <v/>
      </c>
      <c r="K3168" s="20" t="str">
        <f t="shared" si="393"/>
        <v/>
      </c>
      <c r="L3168" s="21" t="str">
        <f>IF($S3168="","",IF($G3168&lt;YEAR($F3168),0,$H3168*SUMIFS(Utbytter!$D$6:$D$1005,Utbytter!$A$6:$A$1005,$E3168,Utbytter!$B$6:$B$1005,"&gt;="&amp;$K3168,Utbytter!$B$6:$B$1005,"&lt;="&amp;DATE($G3168,12,31))))</f>
        <v/>
      </c>
      <c r="M3168" s="21" t="str">
        <f t="shared" si="399"/>
        <v/>
      </c>
      <c r="N3168" s="21" t="str">
        <f t="shared" si="394"/>
        <v/>
      </c>
      <c r="O3168" s="21" t="str">
        <f t="shared" si="395"/>
        <v/>
      </c>
      <c r="P3168" s="21" t="str">
        <f t="shared" si="396"/>
        <v/>
      </c>
      <c r="Q3168" s="21" t="str">
        <f t="shared" si="397"/>
        <v/>
      </c>
      <c r="R3168" s="21" t="str">
        <f t="shared" si="398"/>
        <v/>
      </c>
      <c r="S3168" s="7" t="str">
        <f>IF(ROW()-5&lt;=Kontroll!$B$8,1,"")</f>
        <v/>
      </c>
    </row>
    <row r="3169" spans="1:19" x14ac:dyDescent="0.2">
      <c r="A3169" s="7" t="str">
        <f t="shared" si="392"/>
        <v/>
      </c>
      <c r="B3169" s="7" t="str">
        <f>IF($S3169="","",INT(($A3169-1)/Kontroll!$B$6)+1)</f>
        <v/>
      </c>
      <c r="C3169" s="7" t="str">
        <f>IF($S3169="","",MOD($A3169-1,Kontroll!$B$6)+1)</f>
        <v/>
      </c>
      <c r="D3169" s="15" t="str">
        <f>IF($S3169="","",INDEX(Transjer!$A$6:$A$125,$B3169))</f>
        <v/>
      </c>
      <c r="E3169" s="15" t="str">
        <f>IF($S3169="","",INDEX(Transjer!$B$6:$B$125,$B3169))</f>
        <v/>
      </c>
      <c r="F3169" s="16" t="str">
        <f>IF($S3169="","",INDEX(Transjer!$C$6:$C$125,$B3169))</f>
        <v/>
      </c>
      <c r="G3169" s="17" t="str">
        <f>IF($S3169="","",INDEX(Skjermingsrenter!$A$6:$A$35,$C3169))</f>
        <v/>
      </c>
      <c r="H3169" s="18" t="str">
        <f>IF($S3169="","",INDEX(Transjer!$D$6:$D$125,$B3169))</f>
        <v/>
      </c>
      <c r="I3169" s="18" t="str">
        <f>IF($S3169="","",INDEX(Transjer!$E$6:$E$125,$B3169))</f>
        <v/>
      </c>
      <c r="J3169" s="19" t="str">
        <f>IF($S3169="","",INDEX(Skjermingsrenter!$B$6:$B$35,$C3169))</f>
        <v/>
      </c>
      <c r="K3169" s="20" t="str">
        <f t="shared" si="393"/>
        <v/>
      </c>
      <c r="L3169" s="21" t="str">
        <f>IF($S3169="","",IF($G3169&lt;YEAR($F3169),0,$H3169*SUMIFS(Utbytter!$D$6:$D$1005,Utbytter!$A$6:$A$1005,$E3169,Utbytter!$B$6:$B$1005,"&gt;="&amp;$K3169,Utbytter!$B$6:$B$1005,"&lt;="&amp;DATE($G3169,12,31))))</f>
        <v/>
      </c>
      <c r="M3169" s="21" t="str">
        <f t="shared" si="399"/>
        <v/>
      </c>
      <c r="N3169" s="21" t="str">
        <f t="shared" si="394"/>
        <v/>
      </c>
      <c r="O3169" s="21" t="str">
        <f t="shared" si="395"/>
        <v/>
      </c>
      <c r="P3169" s="21" t="str">
        <f t="shared" si="396"/>
        <v/>
      </c>
      <c r="Q3169" s="21" t="str">
        <f t="shared" si="397"/>
        <v/>
      </c>
      <c r="R3169" s="21" t="str">
        <f t="shared" si="398"/>
        <v/>
      </c>
      <c r="S3169" s="7" t="str">
        <f>IF(ROW()-5&lt;=Kontroll!$B$8,1,"")</f>
        <v/>
      </c>
    </row>
    <row r="3170" spans="1:19" x14ac:dyDescent="0.2">
      <c r="A3170" s="7" t="str">
        <f t="shared" si="392"/>
        <v/>
      </c>
      <c r="B3170" s="7" t="str">
        <f>IF($S3170="","",INT(($A3170-1)/Kontroll!$B$6)+1)</f>
        <v/>
      </c>
      <c r="C3170" s="7" t="str">
        <f>IF($S3170="","",MOD($A3170-1,Kontroll!$B$6)+1)</f>
        <v/>
      </c>
      <c r="D3170" s="15" t="str">
        <f>IF($S3170="","",INDEX(Transjer!$A$6:$A$125,$B3170))</f>
        <v/>
      </c>
      <c r="E3170" s="15" t="str">
        <f>IF($S3170="","",INDEX(Transjer!$B$6:$B$125,$B3170))</f>
        <v/>
      </c>
      <c r="F3170" s="16" t="str">
        <f>IF($S3170="","",INDEX(Transjer!$C$6:$C$125,$B3170))</f>
        <v/>
      </c>
      <c r="G3170" s="17" t="str">
        <f>IF($S3170="","",INDEX(Skjermingsrenter!$A$6:$A$35,$C3170))</f>
        <v/>
      </c>
      <c r="H3170" s="18" t="str">
        <f>IF($S3170="","",INDEX(Transjer!$D$6:$D$125,$B3170))</f>
        <v/>
      </c>
      <c r="I3170" s="18" t="str">
        <f>IF($S3170="","",INDEX(Transjer!$E$6:$E$125,$B3170))</f>
        <v/>
      </c>
      <c r="J3170" s="19" t="str">
        <f>IF($S3170="","",INDEX(Skjermingsrenter!$B$6:$B$35,$C3170))</f>
        <v/>
      </c>
      <c r="K3170" s="20" t="str">
        <f t="shared" si="393"/>
        <v/>
      </c>
      <c r="L3170" s="21" t="str">
        <f>IF($S3170="","",IF($G3170&lt;YEAR($F3170),0,$H3170*SUMIFS(Utbytter!$D$6:$D$1005,Utbytter!$A$6:$A$1005,$E3170,Utbytter!$B$6:$B$1005,"&gt;="&amp;$K3170,Utbytter!$B$6:$B$1005,"&lt;="&amp;DATE($G3170,12,31))))</f>
        <v/>
      </c>
      <c r="M3170" s="21" t="str">
        <f t="shared" si="399"/>
        <v/>
      </c>
      <c r="N3170" s="21" t="str">
        <f t="shared" si="394"/>
        <v/>
      </c>
      <c r="O3170" s="21" t="str">
        <f t="shared" si="395"/>
        <v/>
      </c>
      <c r="P3170" s="21" t="str">
        <f t="shared" si="396"/>
        <v/>
      </c>
      <c r="Q3170" s="21" t="str">
        <f t="shared" si="397"/>
        <v/>
      </c>
      <c r="R3170" s="21" t="str">
        <f t="shared" si="398"/>
        <v/>
      </c>
      <c r="S3170" s="7" t="str">
        <f>IF(ROW()-5&lt;=Kontroll!$B$8,1,"")</f>
        <v/>
      </c>
    </row>
    <row r="3171" spans="1:19" x14ac:dyDescent="0.2">
      <c r="A3171" s="7" t="str">
        <f t="shared" si="392"/>
        <v/>
      </c>
      <c r="B3171" s="7" t="str">
        <f>IF($S3171="","",INT(($A3171-1)/Kontroll!$B$6)+1)</f>
        <v/>
      </c>
      <c r="C3171" s="7" t="str">
        <f>IF($S3171="","",MOD($A3171-1,Kontroll!$B$6)+1)</f>
        <v/>
      </c>
      <c r="D3171" s="15" t="str">
        <f>IF($S3171="","",INDEX(Transjer!$A$6:$A$125,$B3171))</f>
        <v/>
      </c>
      <c r="E3171" s="15" t="str">
        <f>IF($S3171="","",INDEX(Transjer!$B$6:$B$125,$B3171))</f>
        <v/>
      </c>
      <c r="F3171" s="16" t="str">
        <f>IF($S3171="","",INDEX(Transjer!$C$6:$C$125,$B3171))</f>
        <v/>
      </c>
      <c r="G3171" s="17" t="str">
        <f>IF($S3171="","",INDEX(Skjermingsrenter!$A$6:$A$35,$C3171))</f>
        <v/>
      </c>
      <c r="H3171" s="18" t="str">
        <f>IF($S3171="","",INDEX(Transjer!$D$6:$D$125,$B3171))</f>
        <v/>
      </c>
      <c r="I3171" s="18" t="str">
        <f>IF($S3171="","",INDEX(Transjer!$E$6:$E$125,$B3171))</f>
        <v/>
      </c>
      <c r="J3171" s="19" t="str">
        <f>IF($S3171="","",INDEX(Skjermingsrenter!$B$6:$B$35,$C3171))</f>
        <v/>
      </c>
      <c r="K3171" s="20" t="str">
        <f t="shared" si="393"/>
        <v/>
      </c>
      <c r="L3171" s="21" t="str">
        <f>IF($S3171="","",IF($G3171&lt;YEAR($F3171),0,$H3171*SUMIFS(Utbytter!$D$6:$D$1005,Utbytter!$A$6:$A$1005,$E3171,Utbytter!$B$6:$B$1005,"&gt;="&amp;$K3171,Utbytter!$B$6:$B$1005,"&lt;="&amp;DATE($G3171,12,31))))</f>
        <v/>
      </c>
      <c r="M3171" s="21" t="str">
        <f t="shared" si="399"/>
        <v/>
      </c>
      <c r="N3171" s="21" t="str">
        <f t="shared" si="394"/>
        <v/>
      </c>
      <c r="O3171" s="21" t="str">
        <f t="shared" si="395"/>
        <v/>
      </c>
      <c r="P3171" s="21" t="str">
        <f t="shared" si="396"/>
        <v/>
      </c>
      <c r="Q3171" s="21" t="str">
        <f t="shared" si="397"/>
        <v/>
      </c>
      <c r="R3171" s="21" t="str">
        <f t="shared" si="398"/>
        <v/>
      </c>
      <c r="S3171" s="7" t="str">
        <f>IF(ROW()-5&lt;=Kontroll!$B$8,1,"")</f>
        <v/>
      </c>
    </row>
    <row r="3172" spans="1:19" x14ac:dyDescent="0.2">
      <c r="A3172" s="7" t="str">
        <f t="shared" si="392"/>
        <v/>
      </c>
      <c r="B3172" s="7" t="str">
        <f>IF($S3172="","",INT(($A3172-1)/Kontroll!$B$6)+1)</f>
        <v/>
      </c>
      <c r="C3172" s="7" t="str">
        <f>IF($S3172="","",MOD($A3172-1,Kontroll!$B$6)+1)</f>
        <v/>
      </c>
      <c r="D3172" s="15" t="str">
        <f>IF($S3172="","",INDEX(Transjer!$A$6:$A$125,$B3172))</f>
        <v/>
      </c>
      <c r="E3172" s="15" t="str">
        <f>IF($S3172="","",INDEX(Transjer!$B$6:$B$125,$B3172))</f>
        <v/>
      </c>
      <c r="F3172" s="16" t="str">
        <f>IF($S3172="","",INDEX(Transjer!$C$6:$C$125,$B3172))</f>
        <v/>
      </c>
      <c r="G3172" s="17" t="str">
        <f>IF($S3172="","",INDEX(Skjermingsrenter!$A$6:$A$35,$C3172))</f>
        <v/>
      </c>
      <c r="H3172" s="18" t="str">
        <f>IF($S3172="","",INDEX(Transjer!$D$6:$D$125,$B3172))</f>
        <v/>
      </c>
      <c r="I3172" s="18" t="str">
        <f>IF($S3172="","",INDEX(Transjer!$E$6:$E$125,$B3172))</f>
        <v/>
      </c>
      <c r="J3172" s="19" t="str">
        <f>IF($S3172="","",INDEX(Skjermingsrenter!$B$6:$B$35,$C3172))</f>
        <v/>
      </c>
      <c r="K3172" s="20" t="str">
        <f t="shared" si="393"/>
        <v/>
      </c>
      <c r="L3172" s="21" t="str">
        <f>IF($S3172="","",IF($G3172&lt;YEAR($F3172),0,$H3172*SUMIFS(Utbytter!$D$6:$D$1005,Utbytter!$A$6:$A$1005,$E3172,Utbytter!$B$6:$B$1005,"&gt;="&amp;$K3172,Utbytter!$B$6:$B$1005,"&lt;="&amp;DATE($G3172,12,31))))</f>
        <v/>
      </c>
      <c r="M3172" s="21" t="str">
        <f t="shared" si="399"/>
        <v/>
      </c>
      <c r="N3172" s="21" t="str">
        <f t="shared" si="394"/>
        <v/>
      </c>
      <c r="O3172" s="21" t="str">
        <f t="shared" si="395"/>
        <v/>
      </c>
      <c r="P3172" s="21" t="str">
        <f t="shared" si="396"/>
        <v/>
      </c>
      <c r="Q3172" s="21" t="str">
        <f t="shared" si="397"/>
        <v/>
      </c>
      <c r="R3172" s="21" t="str">
        <f t="shared" si="398"/>
        <v/>
      </c>
      <c r="S3172" s="7" t="str">
        <f>IF(ROW()-5&lt;=Kontroll!$B$8,1,"")</f>
        <v/>
      </c>
    </row>
    <row r="3173" spans="1:19" x14ac:dyDescent="0.2">
      <c r="A3173" s="7" t="str">
        <f t="shared" si="392"/>
        <v/>
      </c>
      <c r="B3173" s="7" t="str">
        <f>IF($S3173="","",INT(($A3173-1)/Kontroll!$B$6)+1)</f>
        <v/>
      </c>
      <c r="C3173" s="7" t="str">
        <f>IF($S3173="","",MOD($A3173-1,Kontroll!$B$6)+1)</f>
        <v/>
      </c>
      <c r="D3173" s="15" t="str">
        <f>IF($S3173="","",INDEX(Transjer!$A$6:$A$125,$B3173))</f>
        <v/>
      </c>
      <c r="E3173" s="15" t="str">
        <f>IF($S3173="","",INDEX(Transjer!$B$6:$B$125,$B3173))</f>
        <v/>
      </c>
      <c r="F3173" s="16" t="str">
        <f>IF($S3173="","",INDEX(Transjer!$C$6:$C$125,$B3173))</f>
        <v/>
      </c>
      <c r="G3173" s="17" t="str">
        <f>IF($S3173="","",INDEX(Skjermingsrenter!$A$6:$A$35,$C3173))</f>
        <v/>
      </c>
      <c r="H3173" s="18" t="str">
        <f>IF($S3173="","",INDEX(Transjer!$D$6:$D$125,$B3173))</f>
        <v/>
      </c>
      <c r="I3173" s="18" t="str">
        <f>IF($S3173="","",INDEX(Transjer!$E$6:$E$125,$B3173))</f>
        <v/>
      </c>
      <c r="J3173" s="19" t="str">
        <f>IF($S3173="","",INDEX(Skjermingsrenter!$B$6:$B$35,$C3173))</f>
        <v/>
      </c>
      <c r="K3173" s="20" t="str">
        <f t="shared" si="393"/>
        <v/>
      </c>
      <c r="L3173" s="21" t="str">
        <f>IF($S3173="","",IF($G3173&lt;YEAR($F3173),0,$H3173*SUMIFS(Utbytter!$D$6:$D$1005,Utbytter!$A$6:$A$1005,$E3173,Utbytter!$B$6:$B$1005,"&gt;="&amp;$K3173,Utbytter!$B$6:$B$1005,"&lt;="&amp;DATE($G3173,12,31))))</f>
        <v/>
      </c>
      <c r="M3173" s="21" t="str">
        <f t="shared" si="399"/>
        <v/>
      </c>
      <c r="N3173" s="21" t="str">
        <f t="shared" si="394"/>
        <v/>
      </c>
      <c r="O3173" s="21" t="str">
        <f t="shared" si="395"/>
        <v/>
      </c>
      <c r="P3173" s="21" t="str">
        <f t="shared" si="396"/>
        <v/>
      </c>
      <c r="Q3173" s="21" t="str">
        <f t="shared" si="397"/>
        <v/>
      </c>
      <c r="R3173" s="21" t="str">
        <f t="shared" si="398"/>
        <v/>
      </c>
      <c r="S3173" s="7" t="str">
        <f>IF(ROW()-5&lt;=Kontroll!$B$8,1,"")</f>
        <v/>
      </c>
    </row>
    <row r="3174" spans="1:19" x14ac:dyDescent="0.2">
      <c r="A3174" s="7" t="str">
        <f t="shared" si="392"/>
        <v/>
      </c>
      <c r="B3174" s="7" t="str">
        <f>IF($S3174="","",INT(($A3174-1)/Kontroll!$B$6)+1)</f>
        <v/>
      </c>
      <c r="C3174" s="7" t="str">
        <f>IF($S3174="","",MOD($A3174-1,Kontroll!$B$6)+1)</f>
        <v/>
      </c>
      <c r="D3174" s="15" t="str">
        <f>IF($S3174="","",INDEX(Transjer!$A$6:$A$125,$B3174))</f>
        <v/>
      </c>
      <c r="E3174" s="15" t="str">
        <f>IF($S3174="","",INDEX(Transjer!$B$6:$B$125,$B3174))</f>
        <v/>
      </c>
      <c r="F3174" s="16" t="str">
        <f>IF($S3174="","",INDEX(Transjer!$C$6:$C$125,$B3174))</f>
        <v/>
      </c>
      <c r="G3174" s="17" t="str">
        <f>IF($S3174="","",INDEX(Skjermingsrenter!$A$6:$A$35,$C3174))</f>
        <v/>
      </c>
      <c r="H3174" s="18" t="str">
        <f>IF($S3174="","",INDEX(Transjer!$D$6:$D$125,$B3174))</f>
        <v/>
      </c>
      <c r="I3174" s="18" t="str">
        <f>IF($S3174="","",INDEX(Transjer!$E$6:$E$125,$B3174))</f>
        <v/>
      </c>
      <c r="J3174" s="19" t="str">
        <f>IF($S3174="","",INDEX(Skjermingsrenter!$B$6:$B$35,$C3174))</f>
        <v/>
      </c>
      <c r="K3174" s="20" t="str">
        <f t="shared" si="393"/>
        <v/>
      </c>
      <c r="L3174" s="21" t="str">
        <f>IF($S3174="","",IF($G3174&lt;YEAR($F3174),0,$H3174*SUMIFS(Utbytter!$D$6:$D$1005,Utbytter!$A$6:$A$1005,$E3174,Utbytter!$B$6:$B$1005,"&gt;="&amp;$K3174,Utbytter!$B$6:$B$1005,"&lt;="&amp;DATE($G3174,12,31))))</f>
        <v/>
      </c>
      <c r="M3174" s="21" t="str">
        <f t="shared" si="399"/>
        <v/>
      </c>
      <c r="N3174" s="21" t="str">
        <f t="shared" si="394"/>
        <v/>
      </c>
      <c r="O3174" s="21" t="str">
        <f t="shared" si="395"/>
        <v/>
      </c>
      <c r="P3174" s="21" t="str">
        <f t="shared" si="396"/>
        <v/>
      </c>
      <c r="Q3174" s="21" t="str">
        <f t="shared" si="397"/>
        <v/>
      </c>
      <c r="R3174" s="21" t="str">
        <f t="shared" si="398"/>
        <v/>
      </c>
      <c r="S3174" s="7" t="str">
        <f>IF(ROW()-5&lt;=Kontroll!$B$8,1,"")</f>
        <v/>
      </c>
    </row>
    <row r="3175" spans="1:19" x14ac:dyDescent="0.2">
      <c r="A3175" s="7" t="str">
        <f t="shared" si="392"/>
        <v/>
      </c>
      <c r="B3175" s="7" t="str">
        <f>IF($S3175="","",INT(($A3175-1)/Kontroll!$B$6)+1)</f>
        <v/>
      </c>
      <c r="C3175" s="7" t="str">
        <f>IF($S3175="","",MOD($A3175-1,Kontroll!$B$6)+1)</f>
        <v/>
      </c>
      <c r="D3175" s="15" t="str">
        <f>IF($S3175="","",INDEX(Transjer!$A$6:$A$125,$B3175))</f>
        <v/>
      </c>
      <c r="E3175" s="15" t="str">
        <f>IF($S3175="","",INDEX(Transjer!$B$6:$B$125,$B3175))</f>
        <v/>
      </c>
      <c r="F3175" s="16" t="str">
        <f>IF($S3175="","",INDEX(Transjer!$C$6:$C$125,$B3175))</f>
        <v/>
      </c>
      <c r="G3175" s="17" t="str">
        <f>IF($S3175="","",INDEX(Skjermingsrenter!$A$6:$A$35,$C3175))</f>
        <v/>
      </c>
      <c r="H3175" s="18" t="str">
        <f>IF($S3175="","",INDEX(Transjer!$D$6:$D$125,$B3175))</f>
        <v/>
      </c>
      <c r="I3175" s="18" t="str">
        <f>IF($S3175="","",INDEX(Transjer!$E$6:$E$125,$B3175))</f>
        <v/>
      </c>
      <c r="J3175" s="19" t="str">
        <f>IF($S3175="","",INDEX(Skjermingsrenter!$B$6:$B$35,$C3175))</f>
        <v/>
      </c>
      <c r="K3175" s="20" t="str">
        <f t="shared" si="393"/>
        <v/>
      </c>
      <c r="L3175" s="21" t="str">
        <f>IF($S3175="","",IF($G3175&lt;YEAR($F3175),0,$H3175*SUMIFS(Utbytter!$D$6:$D$1005,Utbytter!$A$6:$A$1005,$E3175,Utbytter!$B$6:$B$1005,"&gt;="&amp;$K3175,Utbytter!$B$6:$B$1005,"&lt;="&amp;DATE($G3175,12,31))))</f>
        <v/>
      </c>
      <c r="M3175" s="21" t="str">
        <f t="shared" si="399"/>
        <v/>
      </c>
      <c r="N3175" s="21" t="str">
        <f t="shared" si="394"/>
        <v/>
      </c>
      <c r="O3175" s="21" t="str">
        <f t="shared" si="395"/>
        <v/>
      </c>
      <c r="P3175" s="21" t="str">
        <f t="shared" si="396"/>
        <v/>
      </c>
      <c r="Q3175" s="21" t="str">
        <f t="shared" si="397"/>
        <v/>
      </c>
      <c r="R3175" s="21" t="str">
        <f t="shared" si="398"/>
        <v/>
      </c>
      <c r="S3175" s="7" t="str">
        <f>IF(ROW()-5&lt;=Kontroll!$B$8,1,"")</f>
        <v/>
      </c>
    </row>
    <row r="3176" spans="1:19" x14ac:dyDescent="0.2">
      <c r="A3176" s="7" t="str">
        <f t="shared" si="392"/>
        <v/>
      </c>
      <c r="B3176" s="7" t="str">
        <f>IF($S3176="","",INT(($A3176-1)/Kontroll!$B$6)+1)</f>
        <v/>
      </c>
      <c r="C3176" s="7" t="str">
        <f>IF($S3176="","",MOD($A3176-1,Kontroll!$B$6)+1)</f>
        <v/>
      </c>
      <c r="D3176" s="15" t="str">
        <f>IF($S3176="","",INDEX(Transjer!$A$6:$A$125,$B3176))</f>
        <v/>
      </c>
      <c r="E3176" s="15" t="str">
        <f>IF($S3176="","",INDEX(Transjer!$B$6:$B$125,$B3176))</f>
        <v/>
      </c>
      <c r="F3176" s="16" t="str">
        <f>IF($S3176="","",INDEX(Transjer!$C$6:$C$125,$B3176))</f>
        <v/>
      </c>
      <c r="G3176" s="17" t="str">
        <f>IF($S3176="","",INDEX(Skjermingsrenter!$A$6:$A$35,$C3176))</f>
        <v/>
      </c>
      <c r="H3176" s="18" t="str">
        <f>IF($S3176="","",INDEX(Transjer!$D$6:$D$125,$B3176))</f>
        <v/>
      </c>
      <c r="I3176" s="18" t="str">
        <f>IF($S3176="","",INDEX(Transjer!$E$6:$E$125,$B3176))</f>
        <v/>
      </c>
      <c r="J3176" s="19" t="str">
        <f>IF($S3176="","",INDEX(Skjermingsrenter!$B$6:$B$35,$C3176))</f>
        <v/>
      </c>
      <c r="K3176" s="20" t="str">
        <f t="shared" si="393"/>
        <v/>
      </c>
      <c r="L3176" s="21" t="str">
        <f>IF($S3176="","",IF($G3176&lt;YEAR($F3176),0,$H3176*SUMIFS(Utbytter!$D$6:$D$1005,Utbytter!$A$6:$A$1005,$E3176,Utbytter!$B$6:$B$1005,"&gt;="&amp;$K3176,Utbytter!$B$6:$B$1005,"&lt;="&amp;DATE($G3176,12,31))))</f>
        <v/>
      </c>
      <c r="M3176" s="21" t="str">
        <f t="shared" si="399"/>
        <v/>
      </c>
      <c r="N3176" s="21" t="str">
        <f t="shared" si="394"/>
        <v/>
      </c>
      <c r="O3176" s="21" t="str">
        <f t="shared" si="395"/>
        <v/>
      </c>
      <c r="P3176" s="21" t="str">
        <f t="shared" si="396"/>
        <v/>
      </c>
      <c r="Q3176" s="21" t="str">
        <f t="shared" si="397"/>
        <v/>
      </c>
      <c r="R3176" s="21" t="str">
        <f t="shared" si="398"/>
        <v/>
      </c>
      <c r="S3176" s="7" t="str">
        <f>IF(ROW()-5&lt;=Kontroll!$B$8,1,"")</f>
        <v/>
      </c>
    </row>
    <row r="3177" spans="1:19" x14ac:dyDescent="0.2">
      <c r="A3177" s="7" t="str">
        <f t="shared" si="392"/>
        <v/>
      </c>
      <c r="B3177" s="7" t="str">
        <f>IF($S3177="","",INT(($A3177-1)/Kontroll!$B$6)+1)</f>
        <v/>
      </c>
      <c r="C3177" s="7" t="str">
        <f>IF($S3177="","",MOD($A3177-1,Kontroll!$B$6)+1)</f>
        <v/>
      </c>
      <c r="D3177" s="15" t="str">
        <f>IF($S3177="","",INDEX(Transjer!$A$6:$A$125,$B3177))</f>
        <v/>
      </c>
      <c r="E3177" s="15" t="str">
        <f>IF($S3177="","",INDEX(Transjer!$B$6:$B$125,$B3177))</f>
        <v/>
      </c>
      <c r="F3177" s="16" t="str">
        <f>IF($S3177="","",INDEX(Transjer!$C$6:$C$125,$B3177))</f>
        <v/>
      </c>
      <c r="G3177" s="17" t="str">
        <f>IF($S3177="","",INDEX(Skjermingsrenter!$A$6:$A$35,$C3177))</f>
        <v/>
      </c>
      <c r="H3177" s="18" t="str">
        <f>IF($S3177="","",INDEX(Transjer!$D$6:$D$125,$B3177))</f>
        <v/>
      </c>
      <c r="I3177" s="18" t="str">
        <f>IF($S3177="","",INDEX(Transjer!$E$6:$E$125,$B3177))</f>
        <v/>
      </c>
      <c r="J3177" s="19" t="str">
        <f>IF($S3177="","",INDEX(Skjermingsrenter!$B$6:$B$35,$C3177))</f>
        <v/>
      </c>
      <c r="K3177" s="20" t="str">
        <f t="shared" si="393"/>
        <v/>
      </c>
      <c r="L3177" s="21" t="str">
        <f>IF($S3177="","",IF($G3177&lt;YEAR($F3177),0,$H3177*SUMIFS(Utbytter!$D$6:$D$1005,Utbytter!$A$6:$A$1005,$E3177,Utbytter!$B$6:$B$1005,"&gt;="&amp;$K3177,Utbytter!$B$6:$B$1005,"&lt;="&amp;DATE($G3177,12,31))))</f>
        <v/>
      </c>
      <c r="M3177" s="21" t="str">
        <f t="shared" si="399"/>
        <v/>
      </c>
      <c r="N3177" s="21" t="str">
        <f t="shared" si="394"/>
        <v/>
      </c>
      <c r="O3177" s="21" t="str">
        <f t="shared" si="395"/>
        <v/>
      </c>
      <c r="P3177" s="21" t="str">
        <f t="shared" si="396"/>
        <v/>
      </c>
      <c r="Q3177" s="21" t="str">
        <f t="shared" si="397"/>
        <v/>
      </c>
      <c r="R3177" s="21" t="str">
        <f t="shared" si="398"/>
        <v/>
      </c>
      <c r="S3177" s="7" t="str">
        <f>IF(ROW()-5&lt;=Kontroll!$B$8,1,"")</f>
        <v/>
      </c>
    </row>
    <row r="3178" spans="1:19" x14ac:dyDescent="0.2">
      <c r="A3178" s="7" t="str">
        <f t="shared" si="392"/>
        <v/>
      </c>
      <c r="B3178" s="7" t="str">
        <f>IF($S3178="","",INT(($A3178-1)/Kontroll!$B$6)+1)</f>
        <v/>
      </c>
      <c r="C3178" s="7" t="str">
        <f>IF($S3178="","",MOD($A3178-1,Kontroll!$B$6)+1)</f>
        <v/>
      </c>
      <c r="D3178" s="15" t="str">
        <f>IF($S3178="","",INDEX(Transjer!$A$6:$A$125,$B3178))</f>
        <v/>
      </c>
      <c r="E3178" s="15" t="str">
        <f>IF($S3178="","",INDEX(Transjer!$B$6:$B$125,$B3178))</f>
        <v/>
      </c>
      <c r="F3178" s="16" t="str">
        <f>IF($S3178="","",INDEX(Transjer!$C$6:$C$125,$B3178))</f>
        <v/>
      </c>
      <c r="G3178" s="17" t="str">
        <f>IF($S3178="","",INDEX(Skjermingsrenter!$A$6:$A$35,$C3178))</f>
        <v/>
      </c>
      <c r="H3178" s="18" t="str">
        <f>IF($S3178="","",INDEX(Transjer!$D$6:$D$125,$B3178))</f>
        <v/>
      </c>
      <c r="I3178" s="18" t="str">
        <f>IF($S3178="","",INDEX(Transjer!$E$6:$E$125,$B3178))</f>
        <v/>
      </c>
      <c r="J3178" s="19" t="str">
        <f>IF($S3178="","",INDEX(Skjermingsrenter!$B$6:$B$35,$C3178))</f>
        <v/>
      </c>
      <c r="K3178" s="20" t="str">
        <f t="shared" si="393"/>
        <v/>
      </c>
      <c r="L3178" s="21" t="str">
        <f>IF($S3178="","",IF($G3178&lt;YEAR($F3178),0,$H3178*SUMIFS(Utbytter!$D$6:$D$1005,Utbytter!$A$6:$A$1005,$E3178,Utbytter!$B$6:$B$1005,"&gt;="&amp;$K3178,Utbytter!$B$6:$B$1005,"&lt;="&amp;DATE($G3178,12,31))))</f>
        <v/>
      </c>
      <c r="M3178" s="21" t="str">
        <f t="shared" si="399"/>
        <v/>
      </c>
      <c r="N3178" s="21" t="str">
        <f t="shared" si="394"/>
        <v/>
      </c>
      <c r="O3178" s="21" t="str">
        <f t="shared" si="395"/>
        <v/>
      </c>
      <c r="P3178" s="21" t="str">
        <f t="shared" si="396"/>
        <v/>
      </c>
      <c r="Q3178" s="21" t="str">
        <f t="shared" si="397"/>
        <v/>
      </c>
      <c r="R3178" s="21" t="str">
        <f t="shared" si="398"/>
        <v/>
      </c>
      <c r="S3178" s="7" t="str">
        <f>IF(ROW()-5&lt;=Kontroll!$B$8,1,"")</f>
        <v/>
      </c>
    </row>
    <row r="3179" spans="1:19" x14ac:dyDescent="0.2">
      <c r="A3179" s="7" t="str">
        <f t="shared" si="392"/>
        <v/>
      </c>
      <c r="B3179" s="7" t="str">
        <f>IF($S3179="","",INT(($A3179-1)/Kontroll!$B$6)+1)</f>
        <v/>
      </c>
      <c r="C3179" s="7" t="str">
        <f>IF($S3179="","",MOD($A3179-1,Kontroll!$B$6)+1)</f>
        <v/>
      </c>
      <c r="D3179" s="15" t="str">
        <f>IF($S3179="","",INDEX(Transjer!$A$6:$A$125,$B3179))</f>
        <v/>
      </c>
      <c r="E3179" s="15" t="str">
        <f>IF($S3179="","",INDEX(Transjer!$B$6:$B$125,$B3179))</f>
        <v/>
      </c>
      <c r="F3179" s="16" t="str">
        <f>IF($S3179="","",INDEX(Transjer!$C$6:$C$125,$B3179))</f>
        <v/>
      </c>
      <c r="G3179" s="17" t="str">
        <f>IF($S3179="","",INDEX(Skjermingsrenter!$A$6:$A$35,$C3179))</f>
        <v/>
      </c>
      <c r="H3179" s="18" t="str">
        <f>IF($S3179="","",INDEX(Transjer!$D$6:$D$125,$B3179))</f>
        <v/>
      </c>
      <c r="I3179" s="18" t="str">
        <f>IF($S3179="","",INDEX(Transjer!$E$6:$E$125,$B3179))</f>
        <v/>
      </c>
      <c r="J3179" s="19" t="str">
        <f>IF($S3179="","",INDEX(Skjermingsrenter!$B$6:$B$35,$C3179))</f>
        <v/>
      </c>
      <c r="K3179" s="20" t="str">
        <f t="shared" si="393"/>
        <v/>
      </c>
      <c r="L3179" s="21" t="str">
        <f>IF($S3179="","",IF($G3179&lt;YEAR($F3179),0,$H3179*SUMIFS(Utbytter!$D$6:$D$1005,Utbytter!$A$6:$A$1005,$E3179,Utbytter!$B$6:$B$1005,"&gt;="&amp;$K3179,Utbytter!$B$6:$B$1005,"&lt;="&amp;DATE($G3179,12,31))))</f>
        <v/>
      </c>
      <c r="M3179" s="21" t="str">
        <f t="shared" si="399"/>
        <v/>
      </c>
      <c r="N3179" s="21" t="str">
        <f t="shared" si="394"/>
        <v/>
      </c>
      <c r="O3179" s="21" t="str">
        <f t="shared" si="395"/>
        <v/>
      </c>
      <c r="P3179" s="21" t="str">
        <f t="shared" si="396"/>
        <v/>
      </c>
      <c r="Q3179" s="21" t="str">
        <f t="shared" si="397"/>
        <v/>
      </c>
      <c r="R3179" s="21" t="str">
        <f t="shared" si="398"/>
        <v/>
      </c>
      <c r="S3179" s="7" t="str">
        <f>IF(ROW()-5&lt;=Kontroll!$B$8,1,"")</f>
        <v/>
      </c>
    </row>
    <row r="3180" spans="1:19" x14ac:dyDescent="0.2">
      <c r="A3180" s="7" t="str">
        <f t="shared" si="392"/>
        <v/>
      </c>
      <c r="B3180" s="7" t="str">
        <f>IF($S3180="","",INT(($A3180-1)/Kontroll!$B$6)+1)</f>
        <v/>
      </c>
      <c r="C3180" s="7" t="str">
        <f>IF($S3180="","",MOD($A3180-1,Kontroll!$B$6)+1)</f>
        <v/>
      </c>
      <c r="D3180" s="15" t="str">
        <f>IF($S3180="","",INDEX(Transjer!$A$6:$A$125,$B3180))</f>
        <v/>
      </c>
      <c r="E3180" s="15" t="str">
        <f>IF($S3180="","",INDEX(Transjer!$B$6:$B$125,$B3180))</f>
        <v/>
      </c>
      <c r="F3180" s="16" t="str">
        <f>IF($S3180="","",INDEX(Transjer!$C$6:$C$125,$B3180))</f>
        <v/>
      </c>
      <c r="G3180" s="17" t="str">
        <f>IF($S3180="","",INDEX(Skjermingsrenter!$A$6:$A$35,$C3180))</f>
        <v/>
      </c>
      <c r="H3180" s="18" t="str">
        <f>IF($S3180="","",INDEX(Transjer!$D$6:$D$125,$B3180))</f>
        <v/>
      </c>
      <c r="I3180" s="18" t="str">
        <f>IF($S3180="","",INDEX(Transjer!$E$6:$E$125,$B3180))</f>
        <v/>
      </c>
      <c r="J3180" s="19" t="str">
        <f>IF($S3180="","",INDEX(Skjermingsrenter!$B$6:$B$35,$C3180))</f>
        <v/>
      </c>
      <c r="K3180" s="20" t="str">
        <f t="shared" si="393"/>
        <v/>
      </c>
      <c r="L3180" s="21" t="str">
        <f>IF($S3180="","",IF($G3180&lt;YEAR($F3180),0,$H3180*SUMIFS(Utbytter!$D$6:$D$1005,Utbytter!$A$6:$A$1005,$E3180,Utbytter!$B$6:$B$1005,"&gt;="&amp;$K3180,Utbytter!$B$6:$B$1005,"&lt;="&amp;DATE($G3180,12,31))))</f>
        <v/>
      </c>
      <c r="M3180" s="21" t="str">
        <f t="shared" si="399"/>
        <v/>
      </c>
      <c r="N3180" s="21" t="str">
        <f t="shared" si="394"/>
        <v/>
      </c>
      <c r="O3180" s="21" t="str">
        <f t="shared" si="395"/>
        <v/>
      </c>
      <c r="P3180" s="21" t="str">
        <f t="shared" si="396"/>
        <v/>
      </c>
      <c r="Q3180" s="21" t="str">
        <f t="shared" si="397"/>
        <v/>
      </c>
      <c r="R3180" s="21" t="str">
        <f t="shared" si="398"/>
        <v/>
      </c>
      <c r="S3180" s="7" t="str">
        <f>IF(ROW()-5&lt;=Kontroll!$B$8,1,"")</f>
        <v/>
      </c>
    </row>
    <row r="3181" spans="1:19" x14ac:dyDescent="0.2">
      <c r="A3181" s="7" t="str">
        <f t="shared" si="392"/>
        <v/>
      </c>
      <c r="B3181" s="7" t="str">
        <f>IF($S3181="","",INT(($A3181-1)/Kontroll!$B$6)+1)</f>
        <v/>
      </c>
      <c r="C3181" s="7" t="str">
        <f>IF($S3181="","",MOD($A3181-1,Kontroll!$B$6)+1)</f>
        <v/>
      </c>
      <c r="D3181" s="15" t="str">
        <f>IF($S3181="","",INDEX(Transjer!$A$6:$A$125,$B3181))</f>
        <v/>
      </c>
      <c r="E3181" s="15" t="str">
        <f>IF($S3181="","",INDEX(Transjer!$B$6:$B$125,$B3181))</f>
        <v/>
      </c>
      <c r="F3181" s="16" t="str">
        <f>IF($S3181="","",INDEX(Transjer!$C$6:$C$125,$B3181))</f>
        <v/>
      </c>
      <c r="G3181" s="17" t="str">
        <f>IF($S3181="","",INDEX(Skjermingsrenter!$A$6:$A$35,$C3181))</f>
        <v/>
      </c>
      <c r="H3181" s="18" t="str">
        <f>IF($S3181="","",INDEX(Transjer!$D$6:$D$125,$B3181))</f>
        <v/>
      </c>
      <c r="I3181" s="18" t="str">
        <f>IF($S3181="","",INDEX(Transjer!$E$6:$E$125,$B3181))</f>
        <v/>
      </c>
      <c r="J3181" s="19" t="str">
        <f>IF($S3181="","",INDEX(Skjermingsrenter!$B$6:$B$35,$C3181))</f>
        <v/>
      </c>
      <c r="K3181" s="20" t="str">
        <f t="shared" si="393"/>
        <v/>
      </c>
      <c r="L3181" s="21" t="str">
        <f>IF($S3181="","",IF($G3181&lt;YEAR($F3181),0,$H3181*SUMIFS(Utbytter!$D$6:$D$1005,Utbytter!$A$6:$A$1005,$E3181,Utbytter!$B$6:$B$1005,"&gt;="&amp;$K3181,Utbytter!$B$6:$B$1005,"&lt;="&amp;DATE($G3181,12,31))))</f>
        <v/>
      </c>
      <c r="M3181" s="21" t="str">
        <f t="shared" si="399"/>
        <v/>
      </c>
      <c r="N3181" s="21" t="str">
        <f t="shared" si="394"/>
        <v/>
      </c>
      <c r="O3181" s="21" t="str">
        <f t="shared" si="395"/>
        <v/>
      </c>
      <c r="P3181" s="21" t="str">
        <f t="shared" si="396"/>
        <v/>
      </c>
      <c r="Q3181" s="21" t="str">
        <f t="shared" si="397"/>
        <v/>
      </c>
      <c r="R3181" s="21" t="str">
        <f t="shared" si="398"/>
        <v/>
      </c>
      <c r="S3181" s="7" t="str">
        <f>IF(ROW()-5&lt;=Kontroll!$B$8,1,"")</f>
        <v/>
      </c>
    </row>
    <row r="3182" spans="1:19" x14ac:dyDescent="0.2">
      <c r="A3182" s="7" t="str">
        <f t="shared" si="392"/>
        <v/>
      </c>
      <c r="B3182" s="7" t="str">
        <f>IF($S3182="","",INT(($A3182-1)/Kontroll!$B$6)+1)</f>
        <v/>
      </c>
      <c r="C3182" s="7" t="str">
        <f>IF($S3182="","",MOD($A3182-1,Kontroll!$B$6)+1)</f>
        <v/>
      </c>
      <c r="D3182" s="15" t="str">
        <f>IF($S3182="","",INDEX(Transjer!$A$6:$A$125,$B3182))</f>
        <v/>
      </c>
      <c r="E3182" s="15" t="str">
        <f>IF($S3182="","",INDEX(Transjer!$B$6:$B$125,$B3182))</f>
        <v/>
      </c>
      <c r="F3182" s="16" t="str">
        <f>IF($S3182="","",INDEX(Transjer!$C$6:$C$125,$B3182))</f>
        <v/>
      </c>
      <c r="G3182" s="17" t="str">
        <f>IF($S3182="","",INDEX(Skjermingsrenter!$A$6:$A$35,$C3182))</f>
        <v/>
      </c>
      <c r="H3182" s="18" t="str">
        <f>IF($S3182="","",INDEX(Transjer!$D$6:$D$125,$B3182))</f>
        <v/>
      </c>
      <c r="I3182" s="18" t="str">
        <f>IF($S3182="","",INDEX(Transjer!$E$6:$E$125,$B3182))</f>
        <v/>
      </c>
      <c r="J3182" s="19" t="str">
        <f>IF($S3182="","",INDEX(Skjermingsrenter!$B$6:$B$35,$C3182))</f>
        <v/>
      </c>
      <c r="K3182" s="20" t="str">
        <f t="shared" si="393"/>
        <v/>
      </c>
      <c r="L3182" s="21" t="str">
        <f>IF($S3182="","",IF($G3182&lt;YEAR($F3182),0,$H3182*SUMIFS(Utbytter!$D$6:$D$1005,Utbytter!$A$6:$A$1005,$E3182,Utbytter!$B$6:$B$1005,"&gt;="&amp;$K3182,Utbytter!$B$6:$B$1005,"&lt;="&amp;DATE($G3182,12,31))))</f>
        <v/>
      </c>
      <c r="M3182" s="21" t="str">
        <f t="shared" si="399"/>
        <v/>
      </c>
      <c r="N3182" s="21" t="str">
        <f t="shared" si="394"/>
        <v/>
      </c>
      <c r="O3182" s="21" t="str">
        <f t="shared" si="395"/>
        <v/>
      </c>
      <c r="P3182" s="21" t="str">
        <f t="shared" si="396"/>
        <v/>
      </c>
      <c r="Q3182" s="21" t="str">
        <f t="shared" si="397"/>
        <v/>
      </c>
      <c r="R3182" s="21" t="str">
        <f t="shared" si="398"/>
        <v/>
      </c>
      <c r="S3182" s="7" t="str">
        <f>IF(ROW()-5&lt;=Kontroll!$B$8,1,"")</f>
        <v/>
      </c>
    </row>
    <row r="3183" spans="1:19" x14ac:dyDescent="0.2">
      <c r="A3183" s="7" t="str">
        <f t="shared" si="392"/>
        <v/>
      </c>
      <c r="B3183" s="7" t="str">
        <f>IF($S3183="","",INT(($A3183-1)/Kontroll!$B$6)+1)</f>
        <v/>
      </c>
      <c r="C3183" s="7" t="str">
        <f>IF($S3183="","",MOD($A3183-1,Kontroll!$B$6)+1)</f>
        <v/>
      </c>
      <c r="D3183" s="15" t="str">
        <f>IF($S3183="","",INDEX(Transjer!$A$6:$A$125,$B3183))</f>
        <v/>
      </c>
      <c r="E3183" s="15" t="str">
        <f>IF($S3183="","",INDEX(Transjer!$B$6:$B$125,$B3183))</f>
        <v/>
      </c>
      <c r="F3183" s="16" t="str">
        <f>IF($S3183="","",INDEX(Transjer!$C$6:$C$125,$B3183))</f>
        <v/>
      </c>
      <c r="G3183" s="17" t="str">
        <f>IF($S3183="","",INDEX(Skjermingsrenter!$A$6:$A$35,$C3183))</f>
        <v/>
      </c>
      <c r="H3183" s="18" t="str">
        <f>IF($S3183="","",INDEX(Transjer!$D$6:$D$125,$B3183))</f>
        <v/>
      </c>
      <c r="I3183" s="18" t="str">
        <f>IF($S3183="","",INDEX(Transjer!$E$6:$E$125,$B3183))</f>
        <v/>
      </c>
      <c r="J3183" s="19" t="str">
        <f>IF($S3183="","",INDEX(Skjermingsrenter!$B$6:$B$35,$C3183))</f>
        <v/>
      </c>
      <c r="K3183" s="20" t="str">
        <f t="shared" si="393"/>
        <v/>
      </c>
      <c r="L3183" s="21" t="str">
        <f>IF($S3183="","",IF($G3183&lt;YEAR($F3183),0,$H3183*SUMIFS(Utbytter!$D$6:$D$1005,Utbytter!$A$6:$A$1005,$E3183,Utbytter!$B$6:$B$1005,"&gt;="&amp;$K3183,Utbytter!$B$6:$B$1005,"&lt;="&amp;DATE($G3183,12,31))))</f>
        <v/>
      </c>
      <c r="M3183" s="21" t="str">
        <f t="shared" si="399"/>
        <v/>
      </c>
      <c r="N3183" s="21" t="str">
        <f t="shared" si="394"/>
        <v/>
      </c>
      <c r="O3183" s="21" t="str">
        <f t="shared" si="395"/>
        <v/>
      </c>
      <c r="P3183" s="21" t="str">
        <f t="shared" si="396"/>
        <v/>
      </c>
      <c r="Q3183" s="21" t="str">
        <f t="shared" si="397"/>
        <v/>
      </c>
      <c r="R3183" s="21" t="str">
        <f t="shared" si="398"/>
        <v/>
      </c>
      <c r="S3183" s="7" t="str">
        <f>IF(ROW()-5&lt;=Kontroll!$B$8,1,"")</f>
        <v/>
      </c>
    </row>
    <row r="3184" spans="1:19" x14ac:dyDescent="0.2">
      <c r="A3184" s="7" t="str">
        <f t="shared" si="392"/>
        <v/>
      </c>
      <c r="B3184" s="7" t="str">
        <f>IF($S3184="","",INT(($A3184-1)/Kontroll!$B$6)+1)</f>
        <v/>
      </c>
      <c r="C3184" s="7" t="str">
        <f>IF($S3184="","",MOD($A3184-1,Kontroll!$B$6)+1)</f>
        <v/>
      </c>
      <c r="D3184" s="15" t="str">
        <f>IF($S3184="","",INDEX(Transjer!$A$6:$A$125,$B3184))</f>
        <v/>
      </c>
      <c r="E3184" s="15" t="str">
        <f>IF($S3184="","",INDEX(Transjer!$B$6:$B$125,$B3184))</f>
        <v/>
      </c>
      <c r="F3184" s="16" t="str">
        <f>IF($S3184="","",INDEX(Transjer!$C$6:$C$125,$B3184))</f>
        <v/>
      </c>
      <c r="G3184" s="17" t="str">
        <f>IF($S3184="","",INDEX(Skjermingsrenter!$A$6:$A$35,$C3184))</f>
        <v/>
      </c>
      <c r="H3184" s="18" t="str">
        <f>IF($S3184="","",INDEX(Transjer!$D$6:$D$125,$B3184))</f>
        <v/>
      </c>
      <c r="I3184" s="18" t="str">
        <f>IF($S3184="","",INDEX(Transjer!$E$6:$E$125,$B3184))</f>
        <v/>
      </c>
      <c r="J3184" s="19" t="str">
        <f>IF($S3184="","",INDEX(Skjermingsrenter!$B$6:$B$35,$C3184))</f>
        <v/>
      </c>
      <c r="K3184" s="20" t="str">
        <f t="shared" si="393"/>
        <v/>
      </c>
      <c r="L3184" s="21" t="str">
        <f>IF($S3184="","",IF($G3184&lt;YEAR($F3184),0,$H3184*SUMIFS(Utbytter!$D$6:$D$1005,Utbytter!$A$6:$A$1005,$E3184,Utbytter!$B$6:$B$1005,"&gt;="&amp;$K3184,Utbytter!$B$6:$B$1005,"&lt;="&amp;DATE($G3184,12,31))))</f>
        <v/>
      </c>
      <c r="M3184" s="21" t="str">
        <f t="shared" si="399"/>
        <v/>
      </c>
      <c r="N3184" s="21" t="str">
        <f t="shared" si="394"/>
        <v/>
      </c>
      <c r="O3184" s="21" t="str">
        <f t="shared" si="395"/>
        <v/>
      </c>
      <c r="P3184" s="21" t="str">
        <f t="shared" si="396"/>
        <v/>
      </c>
      <c r="Q3184" s="21" t="str">
        <f t="shared" si="397"/>
        <v/>
      </c>
      <c r="R3184" s="21" t="str">
        <f t="shared" si="398"/>
        <v/>
      </c>
      <c r="S3184" s="7" t="str">
        <f>IF(ROW()-5&lt;=Kontroll!$B$8,1,"")</f>
        <v/>
      </c>
    </row>
    <row r="3185" spans="1:19" x14ac:dyDescent="0.2">
      <c r="A3185" s="7" t="str">
        <f t="shared" si="392"/>
        <v/>
      </c>
      <c r="B3185" s="7" t="str">
        <f>IF($S3185="","",INT(($A3185-1)/Kontroll!$B$6)+1)</f>
        <v/>
      </c>
      <c r="C3185" s="7" t="str">
        <f>IF($S3185="","",MOD($A3185-1,Kontroll!$B$6)+1)</f>
        <v/>
      </c>
      <c r="D3185" s="15" t="str">
        <f>IF($S3185="","",INDEX(Transjer!$A$6:$A$125,$B3185))</f>
        <v/>
      </c>
      <c r="E3185" s="15" t="str">
        <f>IF($S3185="","",INDEX(Transjer!$B$6:$B$125,$B3185))</f>
        <v/>
      </c>
      <c r="F3185" s="16" t="str">
        <f>IF($S3185="","",INDEX(Transjer!$C$6:$C$125,$B3185))</f>
        <v/>
      </c>
      <c r="G3185" s="17" t="str">
        <f>IF($S3185="","",INDEX(Skjermingsrenter!$A$6:$A$35,$C3185))</f>
        <v/>
      </c>
      <c r="H3185" s="18" t="str">
        <f>IF($S3185="","",INDEX(Transjer!$D$6:$D$125,$B3185))</f>
        <v/>
      </c>
      <c r="I3185" s="18" t="str">
        <f>IF($S3185="","",INDEX(Transjer!$E$6:$E$125,$B3185))</f>
        <v/>
      </c>
      <c r="J3185" s="19" t="str">
        <f>IF($S3185="","",INDEX(Skjermingsrenter!$B$6:$B$35,$C3185))</f>
        <v/>
      </c>
      <c r="K3185" s="20" t="str">
        <f t="shared" si="393"/>
        <v/>
      </c>
      <c r="L3185" s="21" t="str">
        <f>IF($S3185="","",IF($G3185&lt;YEAR($F3185),0,$H3185*SUMIFS(Utbytter!$D$6:$D$1005,Utbytter!$A$6:$A$1005,$E3185,Utbytter!$B$6:$B$1005,"&gt;="&amp;$K3185,Utbytter!$B$6:$B$1005,"&lt;="&amp;DATE($G3185,12,31))))</f>
        <v/>
      </c>
      <c r="M3185" s="21" t="str">
        <f t="shared" si="399"/>
        <v/>
      </c>
      <c r="N3185" s="21" t="str">
        <f t="shared" si="394"/>
        <v/>
      </c>
      <c r="O3185" s="21" t="str">
        <f t="shared" si="395"/>
        <v/>
      </c>
      <c r="P3185" s="21" t="str">
        <f t="shared" si="396"/>
        <v/>
      </c>
      <c r="Q3185" s="21" t="str">
        <f t="shared" si="397"/>
        <v/>
      </c>
      <c r="R3185" s="21" t="str">
        <f t="shared" si="398"/>
        <v/>
      </c>
      <c r="S3185" s="7" t="str">
        <f>IF(ROW()-5&lt;=Kontroll!$B$8,1,"")</f>
        <v/>
      </c>
    </row>
    <row r="3186" spans="1:19" x14ac:dyDescent="0.2">
      <c r="A3186" s="7" t="str">
        <f t="shared" si="392"/>
        <v/>
      </c>
      <c r="B3186" s="7" t="str">
        <f>IF($S3186="","",INT(($A3186-1)/Kontroll!$B$6)+1)</f>
        <v/>
      </c>
      <c r="C3186" s="7" t="str">
        <f>IF($S3186="","",MOD($A3186-1,Kontroll!$B$6)+1)</f>
        <v/>
      </c>
      <c r="D3186" s="15" t="str">
        <f>IF($S3186="","",INDEX(Transjer!$A$6:$A$125,$B3186))</f>
        <v/>
      </c>
      <c r="E3186" s="15" t="str">
        <f>IF($S3186="","",INDEX(Transjer!$B$6:$B$125,$B3186))</f>
        <v/>
      </c>
      <c r="F3186" s="16" t="str">
        <f>IF($S3186="","",INDEX(Transjer!$C$6:$C$125,$B3186))</f>
        <v/>
      </c>
      <c r="G3186" s="17" t="str">
        <f>IF($S3186="","",INDEX(Skjermingsrenter!$A$6:$A$35,$C3186))</f>
        <v/>
      </c>
      <c r="H3186" s="18" t="str">
        <f>IF($S3186="","",INDEX(Transjer!$D$6:$D$125,$B3186))</f>
        <v/>
      </c>
      <c r="I3186" s="18" t="str">
        <f>IF($S3186="","",INDEX(Transjer!$E$6:$E$125,$B3186))</f>
        <v/>
      </c>
      <c r="J3186" s="19" t="str">
        <f>IF($S3186="","",INDEX(Skjermingsrenter!$B$6:$B$35,$C3186))</f>
        <v/>
      </c>
      <c r="K3186" s="20" t="str">
        <f t="shared" si="393"/>
        <v/>
      </c>
      <c r="L3186" s="21" t="str">
        <f>IF($S3186="","",IF($G3186&lt;YEAR($F3186),0,$H3186*SUMIFS(Utbytter!$D$6:$D$1005,Utbytter!$A$6:$A$1005,$E3186,Utbytter!$B$6:$B$1005,"&gt;="&amp;$K3186,Utbytter!$B$6:$B$1005,"&lt;="&amp;DATE($G3186,12,31))))</f>
        <v/>
      </c>
      <c r="M3186" s="21" t="str">
        <f t="shared" si="399"/>
        <v/>
      </c>
      <c r="N3186" s="21" t="str">
        <f t="shared" si="394"/>
        <v/>
      </c>
      <c r="O3186" s="21" t="str">
        <f t="shared" si="395"/>
        <v/>
      </c>
      <c r="P3186" s="21" t="str">
        <f t="shared" si="396"/>
        <v/>
      </c>
      <c r="Q3186" s="21" t="str">
        <f t="shared" si="397"/>
        <v/>
      </c>
      <c r="R3186" s="21" t="str">
        <f t="shared" si="398"/>
        <v/>
      </c>
      <c r="S3186" s="7" t="str">
        <f>IF(ROW()-5&lt;=Kontroll!$B$8,1,"")</f>
        <v/>
      </c>
    </row>
    <row r="3187" spans="1:19" x14ac:dyDescent="0.2">
      <c r="A3187" s="7" t="str">
        <f t="shared" si="392"/>
        <v/>
      </c>
      <c r="B3187" s="7" t="str">
        <f>IF($S3187="","",INT(($A3187-1)/Kontroll!$B$6)+1)</f>
        <v/>
      </c>
      <c r="C3187" s="7" t="str">
        <f>IF($S3187="","",MOD($A3187-1,Kontroll!$B$6)+1)</f>
        <v/>
      </c>
      <c r="D3187" s="15" t="str">
        <f>IF($S3187="","",INDEX(Transjer!$A$6:$A$125,$B3187))</f>
        <v/>
      </c>
      <c r="E3187" s="15" t="str">
        <f>IF($S3187="","",INDEX(Transjer!$B$6:$B$125,$B3187))</f>
        <v/>
      </c>
      <c r="F3187" s="16" t="str">
        <f>IF($S3187="","",INDEX(Transjer!$C$6:$C$125,$B3187))</f>
        <v/>
      </c>
      <c r="G3187" s="17" t="str">
        <f>IF($S3187="","",INDEX(Skjermingsrenter!$A$6:$A$35,$C3187))</f>
        <v/>
      </c>
      <c r="H3187" s="18" t="str">
        <f>IF($S3187="","",INDEX(Transjer!$D$6:$D$125,$B3187))</f>
        <v/>
      </c>
      <c r="I3187" s="18" t="str">
        <f>IF($S3187="","",INDEX(Transjer!$E$6:$E$125,$B3187))</f>
        <v/>
      </c>
      <c r="J3187" s="19" t="str">
        <f>IF($S3187="","",INDEX(Skjermingsrenter!$B$6:$B$35,$C3187))</f>
        <v/>
      </c>
      <c r="K3187" s="20" t="str">
        <f t="shared" si="393"/>
        <v/>
      </c>
      <c r="L3187" s="21" t="str">
        <f>IF($S3187="","",IF($G3187&lt;YEAR($F3187),0,$H3187*SUMIFS(Utbytter!$D$6:$D$1005,Utbytter!$A$6:$A$1005,$E3187,Utbytter!$B$6:$B$1005,"&gt;="&amp;$K3187,Utbytter!$B$6:$B$1005,"&lt;="&amp;DATE($G3187,12,31))))</f>
        <v/>
      </c>
      <c r="M3187" s="21" t="str">
        <f t="shared" si="399"/>
        <v/>
      </c>
      <c r="N3187" s="21" t="str">
        <f t="shared" si="394"/>
        <v/>
      </c>
      <c r="O3187" s="21" t="str">
        <f t="shared" si="395"/>
        <v/>
      </c>
      <c r="P3187" s="21" t="str">
        <f t="shared" si="396"/>
        <v/>
      </c>
      <c r="Q3187" s="21" t="str">
        <f t="shared" si="397"/>
        <v/>
      </c>
      <c r="R3187" s="21" t="str">
        <f t="shared" si="398"/>
        <v/>
      </c>
      <c r="S3187" s="7" t="str">
        <f>IF(ROW()-5&lt;=Kontroll!$B$8,1,"")</f>
        <v/>
      </c>
    </row>
    <row r="3188" spans="1:19" x14ac:dyDescent="0.2">
      <c r="A3188" s="7" t="str">
        <f t="shared" si="392"/>
        <v/>
      </c>
      <c r="B3188" s="7" t="str">
        <f>IF($S3188="","",INT(($A3188-1)/Kontroll!$B$6)+1)</f>
        <v/>
      </c>
      <c r="C3188" s="7" t="str">
        <f>IF($S3188="","",MOD($A3188-1,Kontroll!$B$6)+1)</f>
        <v/>
      </c>
      <c r="D3188" s="15" t="str">
        <f>IF($S3188="","",INDEX(Transjer!$A$6:$A$125,$B3188))</f>
        <v/>
      </c>
      <c r="E3188" s="15" t="str">
        <f>IF($S3188="","",INDEX(Transjer!$B$6:$B$125,$B3188))</f>
        <v/>
      </c>
      <c r="F3188" s="16" t="str">
        <f>IF($S3188="","",INDEX(Transjer!$C$6:$C$125,$B3188))</f>
        <v/>
      </c>
      <c r="G3188" s="17" t="str">
        <f>IF($S3188="","",INDEX(Skjermingsrenter!$A$6:$A$35,$C3188))</f>
        <v/>
      </c>
      <c r="H3188" s="18" t="str">
        <f>IF($S3188="","",INDEX(Transjer!$D$6:$D$125,$B3188))</f>
        <v/>
      </c>
      <c r="I3188" s="18" t="str">
        <f>IF($S3188="","",INDEX(Transjer!$E$6:$E$125,$B3188))</f>
        <v/>
      </c>
      <c r="J3188" s="19" t="str">
        <f>IF($S3188="","",INDEX(Skjermingsrenter!$B$6:$B$35,$C3188))</f>
        <v/>
      </c>
      <c r="K3188" s="20" t="str">
        <f t="shared" si="393"/>
        <v/>
      </c>
      <c r="L3188" s="21" t="str">
        <f>IF($S3188="","",IF($G3188&lt;YEAR($F3188),0,$H3188*SUMIFS(Utbytter!$D$6:$D$1005,Utbytter!$A$6:$A$1005,$E3188,Utbytter!$B$6:$B$1005,"&gt;="&amp;$K3188,Utbytter!$B$6:$B$1005,"&lt;="&amp;DATE($G3188,12,31))))</f>
        <v/>
      </c>
      <c r="M3188" s="21" t="str">
        <f t="shared" si="399"/>
        <v/>
      </c>
      <c r="N3188" s="21" t="str">
        <f t="shared" si="394"/>
        <v/>
      </c>
      <c r="O3188" s="21" t="str">
        <f t="shared" si="395"/>
        <v/>
      </c>
      <c r="P3188" s="21" t="str">
        <f t="shared" si="396"/>
        <v/>
      </c>
      <c r="Q3188" s="21" t="str">
        <f t="shared" si="397"/>
        <v/>
      </c>
      <c r="R3188" s="21" t="str">
        <f t="shared" si="398"/>
        <v/>
      </c>
      <c r="S3188" s="7" t="str">
        <f>IF(ROW()-5&lt;=Kontroll!$B$8,1,"")</f>
        <v/>
      </c>
    </row>
    <row r="3189" spans="1:19" x14ac:dyDescent="0.2">
      <c r="A3189" s="7" t="str">
        <f t="shared" si="392"/>
        <v/>
      </c>
      <c r="B3189" s="7" t="str">
        <f>IF($S3189="","",INT(($A3189-1)/Kontroll!$B$6)+1)</f>
        <v/>
      </c>
      <c r="C3189" s="7" t="str">
        <f>IF($S3189="","",MOD($A3189-1,Kontroll!$B$6)+1)</f>
        <v/>
      </c>
      <c r="D3189" s="15" t="str">
        <f>IF($S3189="","",INDEX(Transjer!$A$6:$A$125,$B3189))</f>
        <v/>
      </c>
      <c r="E3189" s="15" t="str">
        <f>IF($S3189="","",INDEX(Transjer!$B$6:$B$125,$B3189))</f>
        <v/>
      </c>
      <c r="F3189" s="16" t="str">
        <f>IF($S3189="","",INDEX(Transjer!$C$6:$C$125,$B3189))</f>
        <v/>
      </c>
      <c r="G3189" s="17" t="str">
        <f>IF($S3189="","",INDEX(Skjermingsrenter!$A$6:$A$35,$C3189))</f>
        <v/>
      </c>
      <c r="H3189" s="18" t="str">
        <f>IF($S3189="","",INDEX(Transjer!$D$6:$D$125,$B3189))</f>
        <v/>
      </c>
      <c r="I3189" s="18" t="str">
        <f>IF($S3189="","",INDEX(Transjer!$E$6:$E$125,$B3189))</f>
        <v/>
      </c>
      <c r="J3189" s="19" t="str">
        <f>IF($S3189="","",INDEX(Skjermingsrenter!$B$6:$B$35,$C3189))</f>
        <v/>
      </c>
      <c r="K3189" s="20" t="str">
        <f t="shared" si="393"/>
        <v/>
      </c>
      <c r="L3189" s="21" t="str">
        <f>IF($S3189="","",IF($G3189&lt;YEAR($F3189),0,$H3189*SUMIFS(Utbytter!$D$6:$D$1005,Utbytter!$A$6:$A$1005,$E3189,Utbytter!$B$6:$B$1005,"&gt;="&amp;$K3189,Utbytter!$B$6:$B$1005,"&lt;="&amp;DATE($G3189,12,31))))</f>
        <v/>
      </c>
      <c r="M3189" s="21" t="str">
        <f t="shared" si="399"/>
        <v/>
      </c>
      <c r="N3189" s="21" t="str">
        <f t="shared" si="394"/>
        <v/>
      </c>
      <c r="O3189" s="21" t="str">
        <f t="shared" si="395"/>
        <v/>
      </c>
      <c r="P3189" s="21" t="str">
        <f t="shared" si="396"/>
        <v/>
      </c>
      <c r="Q3189" s="21" t="str">
        <f t="shared" si="397"/>
        <v/>
      </c>
      <c r="R3189" s="21" t="str">
        <f t="shared" si="398"/>
        <v/>
      </c>
      <c r="S3189" s="7" t="str">
        <f>IF(ROW()-5&lt;=Kontroll!$B$8,1,"")</f>
        <v/>
      </c>
    </row>
    <row r="3190" spans="1:19" x14ac:dyDescent="0.2">
      <c r="A3190" s="7" t="str">
        <f t="shared" si="392"/>
        <v/>
      </c>
      <c r="B3190" s="7" t="str">
        <f>IF($S3190="","",INT(($A3190-1)/Kontroll!$B$6)+1)</f>
        <v/>
      </c>
      <c r="C3190" s="7" t="str">
        <f>IF($S3190="","",MOD($A3190-1,Kontroll!$B$6)+1)</f>
        <v/>
      </c>
      <c r="D3190" s="15" t="str">
        <f>IF($S3190="","",INDEX(Transjer!$A$6:$A$125,$B3190))</f>
        <v/>
      </c>
      <c r="E3190" s="15" t="str">
        <f>IF($S3190="","",INDEX(Transjer!$B$6:$B$125,$B3190))</f>
        <v/>
      </c>
      <c r="F3190" s="16" t="str">
        <f>IF($S3190="","",INDEX(Transjer!$C$6:$C$125,$B3190))</f>
        <v/>
      </c>
      <c r="G3190" s="17" t="str">
        <f>IF($S3190="","",INDEX(Skjermingsrenter!$A$6:$A$35,$C3190))</f>
        <v/>
      </c>
      <c r="H3190" s="18" t="str">
        <f>IF($S3190="","",INDEX(Transjer!$D$6:$D$125,$B3190))</f>
        <v/>
      </c>
      <c r="I3190" s="18" t="str">
        <f>IF($S3190="","",INDEX(Transjer!$E$6:$E$125,$B3190))</f>
        <v/>
      </c>
      <c r="J3190" s="19" t="str">
        <f>IF($S3190="","",INDEX(Skjermingsrenter!$B$6:$B$35,$C3190))</f>
        <v/>
      </c>
      <c r="K3190" s="20" t="str">
        <f t="shared" si="393"/>
        <v/>
      </c>
      <c r="L3190" s="21" t="str">
        <f>IF($S3190="","",IF($G3190&lt;YEAR($F3190),0,$H3190*SUMIFS(Utbytter!$D$6:$D$1005,Utbytter!$A$6:$A$1005,$E3190,Utbytter!$B$6:$B$1005,"&gt;="&amp;$K3190,Utbytter!$B$6:$B$1005,"&lt;="&amp;DATE($G3190,12,31))))</f>
        <v/>
      </c>
      <c r="M3190" s="21" t="str">
        <f t="shared" si="399"/>
        <v/>
      </c>
      <c r="N3190" s="21" t="str">
        <f t="shared" si="394"/>
        <v/>
      </c>
      <c r="O3190" s="21" t="str">
        <f t="shared" si="395"/>
        <v/>
      </c>
      <c r="P3190" s="21" t="str">
        <f t="shared" si="396"/>
        <v/>
      </c>
      <c r="Q3190" s="21" t="str">
        <f t="shared" si="397"/>
        <v/>
      </c>
      <c r="R3190" s="21" t="str">
        <f t="shared" si="398"/>
        <v/>
      </c>
      <c r="S3190" s="7" t="str">
        <f>IF(ROW()-5&lt;=Kontroll!$B$8,1,"")</f>
        <v/>
      </c>
    </row>
    <row r="3191" spans="1:19" x14ac:dyDescent="0.2">
      <c r="A3191" s="7" t="str">
        <f t="shared" si="392"/>
        <v/>
      </c>
      <c r="B3191" s="7" t="str">
        <f>IF($S3191="","",INT(($A3191-1)/Kontroll!$B$6)+1)</f>
        <v/>
      </c>
      <c r="C3191" s="7" t="str">
        <f>IF($S3191="","",MOD($A3191-1,Kontroll!$B$6)+1)</f>
        <v/>
      </c>
      <c r="D3191" s="15" t="str">
        <f>IF($S3191="","",INDEX(Transjer!$A$6:$A$125,$B3191))</f>
        <v/>
      </c>
      <c r="E3191" s="15" t="str">
        <f>IF($S3191="","",INDEX(Transjer!$B$6:$B$125,$B3191))</f>
        <v/>
      </c>
      <c r="F3191" s="16" t="str">
        <f>IF($S3191="","",INDEX(Transjer!$C$6:$C$125,$B3191))</f>
        <v/>
      </c>
      <c r="G3191" s="17" t="str">
        <f>IF($S3191="","",INDEX(Skjermingsrenter!$A$6:$A$35,$C3191))</f>
        <v/>
      </c>
      <c r="H3191" s="18" t="str">
        <f>IF($S3191="","",INDEX(Transjer!$D$6:$D$125,$B3191))</f>
        <v/>
      </c>
      <c r="I3191" s="18" t="str">
        <f>IF($S3191="","",INDEX(Transjer!$E$6:$E$125,$B3191))</f>
        <v/>
      </c>
      <c r="J3191" s="19" t="str">
        <f>IF($S3191="","",INDEX(Skjermingsrenter!$B$6:$B$35,$C3191))</f>
        <v/>
      </c>
      <c r="K3191" s="20" t="str">
        <f t="shared" si="393"/>
        <v/>
      </c>
      <c r="L3191" s="21" t="str">
        <f>IF($S3191="","",IF($G3191&lt;YEAR($F3191),0,$H3191*SUMIFS(Utbytter!$D$6:$D$1005,Utbytter!$A$6:$A$1005,$E3191,Utbytter!$B$6:$B$1005,"&gt;="&amp;$K3191,Utbytter!$B$6:$B$1005,"&lt;="&amp;DATE($G3191,12,31))))</f>
        <v/>
      </c>
      <c r="M3191" s="21" t="str">
        <f t="shared" si="399"/>
        <v/>
      </c>
      <c r="N3191" s="21" t="str">
        <f t="shared" si="394"/>
        <v/>
      </c>
      <c r="O3191" s="21" t="str">
        <f t="shared" si="395"/>
        <v/>
      </c>
      <c r="P3191" s="21" t="str">
        <f t="shared" si="396"/>
        <v/>
      </c>
      <c r="Q3191" s="21" t="str">
        <f t="shared" si="397"/>
        <v/>
      </c>
      <c r="R3191" s="21" t="str">
        <f t="shared" si="398"/>
        <v/>
      </c>
      <c r="S3191" s="7" t="str">
        <f>IF(ROW()-5&lt;=Kontroll!$B$8,1,"")</f>
        <v/>
      </c>
    </row>
    <row r="3192" spans="1:19" x14ac:dyDescent="0.2">
      <c r="A3192" s="7" t="str">
        <f t="shared" si="392"/>
        <v/>
      </c>
      <c r="B3192" s="7" t="str">
        <f>IF($S3192="","",INT(($A3192-1)/Kontroll!$B$6)+1)</f>
        <v/>
      </c>
      <c r="C3192" s="7" t="str">
        <f>IF($S3192="","",MOD($A3192-1,Kontroll!$B$6)+1)</f>
        <v/>
      </c>
      <c r="D3192" s="15" t="str">
        <f>IF($S3192="","",INDEX(Transjer!$A$6:$A$125,$B3192))</f>
        <v/>
      </c>
      <c r="E3192" s="15" t="str">
        <f>IF($S3192="","",INDEX(Transjer!$B$6:$B$125,$B3192))</f>
        <v/>
      </c>
      <c r="F3192" s="16" t="str">
        <f>IF($S3192="","",INDEX(Transjer!$C$6:$C$125,$B3192))</f>
        <v/>
      </c>
      <c r="G3192" s="17" t="str">
        <f>IF($S3192="","",INDEX(Skjermingsrenter!$A$6:$A$35,$C3192))</f>
        <v/>
      </c>
      <c r="H3192" s="18" t="str">
        <f>IF($S3192="","",INDEX(Transjer!$D$6:$D$125,$B3192))</f>
        <v/>
      </c>
      <c r="I3192" s="18" t="str">
        <f>IF($S3192="","",INDEX(Transjer!$E$6:$E$125,$B3192))</f>
        <v/>
      </c>
      <c r="J3192" s="19" t="str">
        <f>IF($S3192="","",INDEX(Skjermingsrenter!$B$6:$B$35,$C3192))</f>
        <v/>
      </c>
      <c r="K3192" s="20" t="str">
        <f t="shared" si="393"/>
        <v/>
      </c>
      <c r="L3192" s="21" t="str">
        <f>IF($S3192="","",IF($G3192&lt;YEAR($F3192),0,$H3192*SUMIFS(Utbytter!$D$6:$D$1005,Utbytter!$A$6:$A$1005,$E3192,Utbytter!$B$6:$B$1005,"&gt;="&amp;$K3192,Utbytter!$B$6:$B$1005,"&lt;="&amp;DATE($G3192,12,31))))</f>
        <v/>
      </c>
      <c r="M3192" s="21" t="str">
        <f t="shared" si="399"/>
        <v/>
      </c>
      <c r="N3192" s="21" t="str">
        <f t="shared" si="394"/>
        <v/>
      </c>
      <c r="O3192" s="21" t="str">
        <f t="shared" si="395"/>
        <v/>
      </c>
      <c r="P3192" s="21" t="str">
        <f t="shared" si="396"/>
        <v/>
      </c>
      <c r="Q3192" s="21" t="str">
        <f t="shared" si="397"/>
        <v/>
      </c>
      <c r="R3192" s="21" t="str">
        <f t="shared" si="398"/>
        <v/>
      </c>
      <c r="S3192" s="7" t="str">
        <f>IF(ROW()-5&lt;=Kontroll!$B$8,1,"")</f>
        <v/>
      </c>
    </row>
    <row r="3193" spans="1:19" x14ac:dyDescent="0.2">
      <c r="A3193" s="7" t="str">
        <f t="shared" si="392"/>
        <v/>
      </c>
      <c r="B3193" s="7" t="str">
        <f>IF($S3193="","",INT(($A3193-1)/Kontroll!$B$6)+1)</f>
        <v/>
      </c>
      <c r="C3193" s="7" t="str">
        <f>IF($S3193="","",MOD($A3193-1,Kontroll!$B$6)+1)</f>
        <v/>
      </c>
      <c r="D3193" s="15" t="str">
        <f>IF($S3193="","",INDEX(Transjer!$A$6:$A$125,$B3193))</f>
        <v/>
      </c>
      <c r="E3193" s="15" t="str">
        <f>IF($S3193="","",INDEX(Transjer!$B$6:$B$125,$B3193))</f>
        <v/>
      </c>
      <c r="F3193" s="16" t="str">
        <f>IF($S3193="","",INDEX(Transjer!$C$6:$C$125,$B3193))</f>
        <v/>
      </c>
      <c r="G3193" s="17" t="str">
        <f>IF($S3193="","",INDEX(Skjermingsrenter!$A$6:$A$35,$C3193))</f>
        <v/>
      </c>
      <c r="H3193" s="18" t="str">
        <f>IF($S3193="","",INDEX(Transjer!$D$6:$D$125,$B3193))</f>
        <v/>
      </c>
      <c r="I3193" s="18" t="str">
        <f>IF($S3193="","",INDEX(Transjer!$E$6:$E$125,$B3193))</f>
        <v/>
      </c>
      <c r="J3193" s="19" t="str">
        <f>IF($S3193="","",INDEX(Skjermingsrenter!$B$6:$B$35,$C3193))</f>
        <v/>
      </c>
      <c r="K3193" s="20" t="str">
        <f t="shared" si="393"/>
        <v/>
      </c>
      <c r="L3193" s="21" t="str">
        <f>IF($S3193="","",IF($G3193&lt;YEAR($F3193),0,$H3193*SUMIFS(Utbytter!$D$6:$D$1005,Utbytter!$A$6:$A$1005,$E3193,Utbytter!$B$6:$B$1005,"&gt;="&amp;$K3193,Utbytter!$B$6:$B$1005,"&lt;="&amp;DATE($G3193,12,31))))</f>
        <v/>
      </c>
      <c r="M3193" s="21" t="str">
        <f t="shared" si="399"/>
        <v/>
      </c>
      <c r="N3193" s="21" t="str">
        <f t="shared" si="394"/>
        <v/>
      </c>
      <c r="O3193" s="21" t="str">
        <f t="shared" si="395"/>
        <v/>
      </c>
      <c r="P3193" s="21" t="str">
        <f t="shared" si="396"/>
        <v/>
      </c>
      <c r="Q3193" s="21" t="str">
        <f t="shared" si="397"/>
        <v/>
      </c>
      <c r="R3193" s="21" t="str">
        <f t="shared" si="398"/>
        <v/>
      </c>
      <c r="S3193" s="7" t="str">
        <f>IF(ROW()-5&lt;=Kontroll!$B$8,1,"")</f>
        <v/>
      </c>
    </row>
    <row r="3194" spans="1:19" x14ac:dyDescent="0.2">
      <c r="A3194" s="7" t="str">
        <f t="shared" si="392"/>
        <v/>
      </c>
      <c r="B3194" s="7" t="str">
        <f>IF($S3194="","",INT(($A3194-1)/Kontroll!$B$6)+1)</f>
        <v/>
      </c>
      <c r="C3194" s="7" t="str">
        <f>IF($S3194="","",MOD($A3194-1,Kontroll!$B$6)+1)</f>
        <v/>
      </c>
      <c r="D3194" s="15" t="str">
        <f>IF($S3194="","",INDEX(Transjer!$A$6:$A$125,$B3194))</f>
        <v/>
      </c>
      <c r="E3194" s="15" t="str">
        <f>IF($S3194="","",INDEX(Transjer!$B$6:$B$125,$B3194))</f>
        <v/>
      </c>
      <c r="F3194" s="16" t="str">
        <f>IF($S3194="","",INDEX(Transjer!$C$6:$C$125,$B3194))</f>
        <v/>
      </c>
      <c r="G3194" s="17" t="str">
        <f>IF($S3194="","",INDEX(Skjermingsrenter!$A$6:$A$35,$C3194))</f>
        <v/>
      </c>
      <c r="H3194" s="18" t="str">
        <f>IF($S3194="","",INDEX(Transjer!$D$6:$D$125,$B3194))</f>
        <v/>
      </c>
      <c r="I3194" s="18" t="str">
        <f>IF($S3194="","",INDEX(Transjer!$E$6:$E$125,$B3194))</f>
        <v/>
      </c>
      <c r="J3194" s="19" t="str">
        <f>IF($S3194="","",INDEX(Skjermingsrenter!$B$6:$B$35,$C3194))</f>
        <v/>
      </c>
      <c r="K3194" s="20" t="str">
        <f t="shared" si="393"/>
        <v/>
      </c>
      <c r="L3194" s="21" t="str">
        <f>IF($S3194="","",IF($G3194&lt;YEAR($F3194),0,$H3194*SUMIFS(Utbytter!$D$6:$D$1005,Utbytter!$A$6:$A$1005,$E3194,Utbytter!$B$6:$B$1005,"&gt;="&amp;$K3194,Utbytter!$B$6:$B$1005,"&lt;="&amp;DATE($G3194,12,31))))</f>
        <v/>
      </c>
      <c r="M3194" s="21" t="str">
        <f t="shared" si="399"/>
        <v/>
      </c>
      <c r="N3194" s="21" t="str">
        <f t="shared" si="394"/>
        <v/>
      </c>
      <c r="O3194" s="21" t="str">
        <f t="shared" si="395"/>
        <v/>
      </c>
      <c r="P3194" s="21" t="str">
        <f t="shared" si="396"/>
        <v/>
      </c>
      <c r="Q3194" s="21" t="str">
        <f t="shared" si="397"/>
        <v/>
      </c>
      <c r="R3194" s="21" t="str">
        <f t="shared" si="398"/>
        <v/>
      </c>
      <c r="S3194" s="7" t="str">
        <f>IF(ROW()-5&lt;=Kontroll!$B$8,1,"")</f>
        <v/>
      </c>
    </row>
    <row r="3195" spans="1:19" x14ac:dyDescent="0.2">
      <c r="A3195" s="7" t="str">
        <f t="shared" si="392"/>
        <v/>
      </c>
      <c r="B3195" s="7" t="str">
        <f>IF($S3195="","",INT(($A3195-1)/Kontroll!$B$6)+1)</f>
        <v/>
      </c>
      <c r="C3195" s="7" t="str">
        <f>IF($S3195="","",MOD($A3195-1,Kontroll!$B$6)+1)</f>
        <v/>
      </c>
      <c r="D3195" s="15" t="str">
        <f>IF($S3195="","",INDEX(Transjer!$A$6:$A$125,$B3195))</f>
        <v/>
      </c>
      <c r="E3195" s="15" t="str">
        <f>IF($S3195="","",INDEX(Transjer!$B$6:$B$125,$B3195))</f>
        <v/>
      </c>
      <c r="F3195" s="16" t="str">
        <f>IF($S3195="","",INDEX(Transjer!$C$6:$C$125,$B3195))</f>
        <v/>
      </c>
      <c r="G3195" s="17" t="str">
        <f>IF($S3195="","",INDEX(Skjermingsrenter!$A$6:$A$35,$C3195))</f>
        <v/>
      </c>
      <c r="H3195" s="18" t="str">
        <f>IF($S3195="","",INDEX(Transjer!$D$6:$D$125,$B3195))</f>
        <v/>
      </c>
      <c r="I3195" s="18" t="str">
        <f>IF($S3195="","",INDEX(Transjer!$E$6:$E$125,$B3195))</f>
        <v/>
      </c>
      <c r="J3195" s="19" t="str">
        <f>IF($S3195="","",INDEX(Skjermingsrenter!$B$6:$B$35,$C3195))</f>
        <v/>
      </c>
      <c r="K3195" s="20" t="str">
        <f t="shared" si="393"/>
        <v/>
      </c>
      <c r="L3195" s="21" t="str">
        <f>IF($S3195="","",IF($G3195&lt;YEAR($F3195),0,$H3195*SUMIFS(Utbytter!$D$6:$D$1005,Utbytter!$A$6:$A$1005,$E3195,Utbytter!$B$6:$B$1005,"&gt;="&amp;$K3195,Utbytter!$B$6:$B$1005,"&lt;="&amp;DATE($G3195,12,31))))</f>
        <v/>
      </c>
      <c r="M3195" s="21" t="str">
        <f t="shared" si="399"/>
        <v/>
      </c>
      <c r="N3195" s="21" t="str">
        <f t="shared" si="394"/>
        <v/>
      </c>
      <c r="O3195" s="21" t="str">
        <f t="shared" si="395"/>
        <v/>
      </c>
      <c r="P3195" s="21" t="str">
        <f t="shared" si="396"/>
        <v/>
      </c>
      <c r="Q3195" s="21" t="str">
        <f t="shared" si="397"/>
        <v/>
      </c>
      <c r="R3195" s="21" t="str">
        <f t="shared" si="398"/>
        <v/>
      </c>
      <c r="S3195" s="7" t="str">
        <f>IF(ROW()-5&lt;=Kontroll!$B$8,1,"")</f>
        <v/>
      </c>
    </row>
    <row r="3196" spans="1:19" x14ac:dyDescent="0.2">
      <c r="A3196" s="7" t="str">
        <f t="shared" si="392"/>
        <v/>
      </c>
      <c r="B3196" s="7" t="str">
        <f>IF($S3196="","",INT(($A3196-1)/Kontroll!$B$6)+1)</f>
        <v/>
      </c>
      <c r="C3196" s="7" t="str">
        <f>IF($S3196="","",MOD($A3196-1,Kontroll!$B$6)+1)</f>
        <v/>
      </c>
      <c r="D3196" s="15" t="str">
        <f>IF($S3196="","",INDEX(Transjer!$A$6:$A$125,$B3196))</f>
        <v/>
      </c>
      <c r="E3196" s="15" t="str">
        <f>IF($S3196="","",INDEX(Transjer!$B$6:$B$125,$B3196))</f>
        <v/>
      </c>
      <c r="F3196" s="16" t="str">
        <f>IF($S3196="","",INDEX(Transjer!$C$6:$C$125,$B3196))</f>
        <v/>
      </c>
      <c r="G3196" s="17" t="str">
        <f>IF($S3196="","",INDEX(Skjermingsrenter!$A$6:$A$35,$C3196))</f>
        <v/>
      </c>
      <c r="H3196" s="18" t="str">
        <f>IF($S3196="","",INDEX(Transjer!$D$6:$D$125,$B3196))</f>
        <v/>
      </c>
      <c r="I3196" s="18" t="str">
        <f>IF($S3196="","",INDEX(Transjer!$E$6:$E$125,$B3196))</f>
        <v/>
      </c>
      <c r="J3196" s="19" t="str">
        <f>IF($S3196="","",INDEX(Skjermingsrenter!$B$6:$B$35,$C3196))</f>
        <v/>
      </c>
      <c r="K3196" s="20" t="str">
        <f t="shared" si="393"/>
        <v/>
      </c>
      <c r="L3196" s="21" t="str">
        <f>IF($S3196="","",IF($G3196&lt;YEAR($F3196),0,$H3196*SUMIFS(Utbytter!$D$6:$D$1005,Utbytter!$A$6:$A$1005,$E3196,Utbytter!$B$6:$B$1005,"&gt;="&amp;$K3196,Utbytter!$B$6:$B$1005,"&lt;="&amp;DATE($G3196,12,31))))</f>
        <v/>
      </c>
      <c r="M3196" s="21" t="str">
        <f t="shared" si="399"/>
        <v/>
      </c>
      <c r="N3196" s="21" t="str">
        <f t="shared" si="394"/>
        <v/>
      </c>
      <c r="O3196" s="21" t="str">
        <f t="shared" si="395"/>
        <v/>
      </c>
      <c r="P3196" s="21" t="str">
        <f t="shared" si="396"/>
        <v/>
      </c>
      <c r="Q3196" s="21" t="str">
        <f t="shared" si="397"/>
        <v/>
      </c>
      <c r="R3196" s="21" t="str">
        <f t="shared" si="398"/>
        <v/>
      </c>
      <c r="S3196" s="7" t="str">
        <f>IF(ROW()-5&lt;=Kontroll!$B$8,1,"")</f>
        <v/>
      </c>
    </row>
    <row r="3197" spans="1:19" x14ac:dyDescent="0.2">
      <c r="A3197" s="7" t="str">
        <f t="shared" si="392"/>
        <v/>
      </c>
      <c r="B3197" s="7" t="str">
        <f>IF($S3197="","",INT(($A3197-1)/Kontroll!$B$6)+1)</f>
        <v/>
      </c>
      <c r="C3197" s="7" t="str">
        <f>IF($S3197="","",MOD($A3197-1,Kontroll!$B$6)+1)</f>
        <v/>
      </c>
      <c r="D3197" s="15" t="str">
        <f>IF($S3197="","",INDEX(Transjer!$A$6:$A$125,$B3197))</f>
        <v/>
      </c>
      <c r="E3197" s="15" t="str">
        <f>IF($S3197="","",INDEX(Transjer!$B$6:$B$125,$B3197))</f>
        <v/>
      </c>
      <c r="F3197" s="16" t="str">
        <f>IF($S3197="","",INDEX(Transjer!$C$6:$C$125,$B3197))</f>
        <v/>
      </c>
      <c r="G3197" s="17" t="str">
        <f>IF($S3197="","",INDEX(Skjermingsrenter!$A$6:$A$35,$C3197))</f>
        <v/>
      </c>
      <c r="H3197" s="18" t="str">
        <f>IF($S3197="","",INDEX(Transjer!$D$6:$D$125,$B3197))</f>
        <v/>
      </c>
      <c r="I3197" s="18" t="str">
        <f>IF($S3197="","",INDEX(Transjer!$E$6:$E$125,$B3197))</f>
        <v/>
      </c>
      <c r="J3197" s="19" t="str">
        <f>IF($S3197="","",INDEX(Skjermingsrenter!$B$6:$B$35,$C3197))</f>
        <v/>
      </c>
      <c r="K3197" s="20" t="str">
        <f t="shared" si="393"/>
        <v/>
      </c>
      <c r="L3197" s="21" t="str">
        <f>IF($S3197="","",IF($G3197&lt;YEAR($F3197),0,$H3197*SUMIFS(Utbytter!$D$6:$D$1005,Utbytter!$A$6:$A$1005,$E3197,Utbytter!$B$6:$B$1005,"&gt;="&amp;$K3197,Utbytter!$B$6:$B$1005,"&lt;="&amp;DATE($G3197,12,31))))</f>
        <v/>
      </c>
      <c r="M3197" s="21" t="str">
        <f t="shared" si="399"/>
        <v/>
      </c>
      <c r="N3197" s="21" t="str">
        <f t="shared" si="394"/>
        <v/>
      </c>
      <c r="O3197" s="21" t="str">
        <f t="shared" si="395"/>
        <v/>
      </c>
      <c r="P3197" s="21" t="str">
        <f t="shared" si="396"/>
        <v/>
      </c>
      <c r="Q3197" s="21" t="str">
        <f t="shared" si="397"/>
        <v/>
      </c>
      <c r="R3197" s="21" t="str">
        <f t="shared" si="398"/>
        <v/>
      </c>
      <c r="S3197" s="7" t="str">
        <f>IF(ROW()-5&lt;=Kontroll!$B$8,1,"")</f>
        <v/>
      </c>
    </row>
    <row r="3198" spans="1:19" x14ac:dyDescent="0.2">
      <c r="A3198" s="7" t="str">
        <f t="shared" si="392"/>
        <v/>
      </c>
      <c r="B3198" s="7" t="str">
        <f>IF($S3198="","",INT(($A3198-1)/Kontroll!$B$6)+1)</f>
        <v/>
      </c>
      <c r="C3198" s="7" t="str">
        <f>IF($S3198="","",MOD($A3198-1,Kontroll!$B$6)+1)</f>
        <v/>
      </c>
      <c r="D3198" s="15" t="str">
        <f>IF($S3198="","",INDEX(Transjer!$A$6:$A$125,$B3198))</f>
        <v/>
      </c>
      <c r="E3198" s="15" t="str">
        <f>IF($S3198="","",INDEX(Transjer!$B$6:$B$125,$B3198))</f>
        <v/>
      </c>
      <c r="F3198" s="16" t="str">
        <f>IF($S3198="","",INDEX(Transjer!$C$6:$C$125,$B3198))</f>
        <v/>
      </c>
      <c r="G3198" s="17" t="str">
        <f>IF($S3198="","",INDEX(Skjermingsrenter!$A$6:$A$35,$C3198))</f>
        <v/>
      </c>
      <c r="H3198" s="18" t="str">
        <f>IF($S3198="","",INDEX(Transjer!$D$6:$D$125,$B3198))</f>
        <v/>
      </c>
      <c r="I3198" s="18" t="str">
        <f>IF($S3198="","",INDEX(Transjer!$E$6:$E$125,$B3198))</f>
        <v/>
      </c>
      <c r="J3198" s="19" t="str">
        <f>IF($S3198="","",INDEX(Skjermingsrenter!$B$6:$B$35,$C3198))</f>
        <v/>
      </c>
      <c r="K3198" s="20" t="str">
        <f t="shared" si="393"/>
        <v/>
      </c>
      <c r="L3198" s="21" t="str">
        <f>IF($S3198="","",IF($G3198&lt;YEAR($F3198),0,$H3198*SUMIFS(Utbytter!$D$6:$D$1005,Utbytter!$A$6:$A$1005,$E3198,Utbytter!$B$6:$B$1005,"&gt;="&amp;$K3198,Utbytter!$B$6:$B$1005,"&lt;="&amp;DATE($G3198,12,31))))</f>
        <v/>
      </c>
      <c r="M3198" s="21" t="str">
        <f t="shared" si="399"/>
        <v/>
      </c>
      <c r="N3198" s="21" t="str">
        <f t="shared" si="394"/>
        <v/>
      </c>
      <c r="O3198" s="21" t="str">
        <f t="shared" si="395"/>
        <v/>
      </c>
      <c r="P3198" s="21" t="str">
        <f t="shared" si="396"/>
        <v/>
      </c>
      <c r="Q3198" s="21" t="str">
        <f t="shared" si="397"/>
        <v/>
      </c>
      <c r="R3198" s="21" t="str">
        <f t="shared" si="398"/>
        <v/>
      </c>
      <c r="S3198" s="7" t="str">
        <f>IF(ROW()-5&lt;=Kontroll!$B$8,1,"")</f>
        <v/>
      </c>
    </row>
    <row r="3199" spans="1:19" x14ac:dyDescent="0.2">
      <c r="A3199" s="7" t="str">
        <f t="shared" si="392"/>
        <v/>
      </c>
      <c r="B3199" s="7" t="str">
        <f>IF($S3199="","",INT(($A3199-1)/Kontroll!$B$6)+1)</f>
        <v/>
      </c>
      <c r="C3199" s="7" t="str">
        <f>IF($S3199="","",MOD($A3199-1,Kontroll!$B$6)+1)</f>
        <v/>
      </c>
      <c r="D3199" s="15" t="str">
        <f>IF($S3199="","",INDEX(Transjer!$A$6:$A$125,$B3199))</f>
        <v/>
      </c>
      <c r="E3199" s="15" t="str">
        <f>IF($S3199="","",INDEX(Transjer!$B$6:$B$125,$B3199))</f>
        <v/>
      </c>
      <c r="F3199" s="16" t="str">
        <f>IF($S3199="","",INDEX(Transjer!$C$6:$C$125,$B3199))</f>
        <v/>
      </c>
      <c r="G3199" s="17" t="str">
        <f>IF($S3199="","",INDEX(Skjermingsrenter!$A$6:$A$35,$C3199))</f>
        <v/>
      </c>
      <c r="H3199" s="18" t="str">
        <f>IF($S3199="","",INDEX(Transjer!$D$6:$D$125,$B3199))</f>
        <v/>
      </c>
      <c r="I3199" s="18" t="str">
        <f>IF($S3199="","",INDEX(Transjer!$E$6:$E$125,$B3199))</f>
        <v/>
      </c>
      <c r="J3199" s="19" t="str">
        <f>IF($S3199="","",INDEX(Skjermingsrenter!$B$6:$B$35,$C3199))</f>
        <v/>
      </c>
      <c r="K3199" s="20" t="str">
        <f t="shared" si="393"/>
        <v/>
      </c>
      <c r="L3199" s="21" t="str">
        <f>IF($S3199="","",IF($G3199&lt;YEAR($F3199),0,$H3199*SUMIFS(Utbytter!$D$6:$D$1005,Utbytter!$A$6:$A$1005,$E3199,Utbytter!$B$6:$B$1005,"&gt;="&amp;$K3199,Utbytter!$B$6:$B$1005,"&lt;="&amp;DATE($G3199,12,31))))</f>
        <v/>
      </c>
      <c r="M3199" s="21" t="str">
        <f t="shared" si="399"/>
        <v/>
      </c>
      <c r="N3199" s="21" t="str">
        <f t="shared" si="394"/>
        <v/>
      </c>
      <c r="O3199" s="21" t="str">
        <f t="shared" si="395"/>
        <v/>
      </c>
      <c r="P3199" s="21" t="str">
        <f t="shared" si="396"/>
        <v/>
      </c>
      <c r="Q3199" s="21" t="str">
        <f t="shared" si="397"/>
        <v/>
      </c>
      <c r="R3199" s="21" t="str">
        <f t="shared" si="398"/>
        <v/>
      </c>
      <c r="S3199" s="7" t="str">
        <f>IF(ROW()-5&lt;=Kontroll!$B$8,1,"")</f>
        <v/>
      </c>
    </row>
    <row r="3200" spans="1:19" x14ac:dyDescent="0.2">
      <c r="A3200" s="7" t="str">
        <f t="shared" si="392"/>
        <v/>
      </c>
      <c r="B3200" s="7" t="str">
        <f>IF($S3200="","",INT(($A3200-1)/Kontroll!$B$6)+1)</f>
        <v/>
      </c>
      <c r="C3200" s="7" t="str">
        <f>IF($S3200="","",MOD($A3200-1,Kontroll!$B$6)+1)</f>
        <v/>
      </c>
      <c r="D3200" s="15" t="str">
        <f>IF($S3200="","",INDEX(Transjer!$A$6:$A$125,$B3200))</f>
        <v/>
      </c>
      <c r="E3200" s="15" t="str">
        <f>IF($S3200="","",INDEX(Transjer!$B$6:$B$125,$B3200))</f>
        <v/>
      </c>
      <c r="F3200" s="16" t="str">
        <f>IF($S3200="","",INDEX(Transjer!$C$6:$C$125,$B3200))</f>
        <v/>
      </c>
      <c r="G3200" s="17" t="str">
        <f>IF($S3200="","",INDEX(Skjermingsrenter!$A$6:$A$35,$C3200))</f>
        <v/>
      </c>
      <c r="H3200" s="18" t="str">
        <f>IF($S3200="","",INDEX(Transjer!$D$6:$D$125,$B3200))</f>
        <v/>
      </c>
      <c r="I3200" s="18" t="str">
        <f>IF($S3200="","",INDEX(Transjer!$E$6:$E$125,$B3200))</f>
        <v/>
      </c>
      <c r="J3200" s="19" t="str">
        <f>IF($S3200="","",INDEX(Skjermingsrenter!$B$6:$B$35,$C3200))</f>
        <v/>
      </c>
      <c r="K3200" s="20" t="str">
        <f t="shared" si="393"/>
        <v/>
      </c>
      <c r="L3200" s="21" t="str">
        <f>IF($S3200="","",IF($G3200&lt;YEAR($F3200),0,$H3200*SUMIFS(Utbytter!$D$6:$D$1005,Utbytter!$A$6:$A$1005,$E3200,Utbytter!$B$6:$B$1005,"&gt;="&amp;$K3200,Utbytter!$B$6:$B$1005,"&lt;="&amp;DATE($G3200,12,31))))</f>
        <v/>
      </c>
      <c r="M3200" s="21" t="str">
        <f t="shared" si="399"/>
        <v/>
      </c>
      <c r="N3200" s="21" t="str">
        <f t="shared" si="394"/>
        <v/>
      </c>
      <c r="O3200" s="21" t="str">
        <f t="shared" si="395"/>
        <v/>
      </c>
      <c r="P3200" s="21" t="str">
        <f t="shared" si="396"/>
        <v/>
      </c>
      <c r="Q3200" s="21" t="str">
        <f t="shared" si="397"/>
        <v/>
      </c>
      <c r="R3200" s="21" t="str">
        <f t="shared" si="398"/>
        <v/>
      </c>
      <c r="S3200" s="7" t="str">
        <f>IF(ROW()-5&lt;=Kontroll!$B$8,1,"")</f>
        <v/>
      </c>
    </row>
    <row r="3201" spans="1:19" x14ac:dyDescent="0.2">
      <c r="A3201" s="7" t="str">
        <f t="shared" si="392"/>
        <v/>
      </c>
      <c r="B3201" s="7" t="str">
        <f>IF($S3201="","",INT(($A3201-1)/Kontroll!$B$6)+1)</f>
        <v/>
      </c>
      <c r="C3201" s="7" t="str">
        <f>IF($S3201="","",MOD($A3201-1,Kontroll!$B$6)+1)</f>
        <v/>
      </c>
      <c r="D3201" s="15" t="str">
        <f>IF($S3201="","",INDEX(Transjer!$A$6:$A$125,$B3201))</f>
        <v/>
      </c>
      <c r="E3201" s="15" t="str">
        <f>IF($S3201="","",INDEX(Transjer!$B$6:$B$125,$B3201))</f>
        <v/>
      </c>
      <c r="F3201" s="16" t="str">
        <f>IF($S3201="","",INDEX(Transjer!$C$6:$C$125,$B3201))</f>
        <v/>
      </c>
      <c r="G3201" s="17" t="str">
        <f>IF($S3201="","",INDEX(Skjermingsrenter!$A$6:$A$35,$C3201))</f>
        <v/>
      </c>
      <c r="H3201" s="18" t="str">
        <f>IF($S3201="","",INDEX(Transjer!$D$6:$D$125,$B3201))</f>
        <v/>
      </c>
      <c r="I3201" s="18" t="str">
        <f>IF($S3201="","",INDEX(Transjer!$E$6:$E$125,$B3201))</f>
        <v/>
      </c>
      <c r="J3201" s="19" t="str">
        <f>IF($S3201="","",INDEX(Skjermingsrenter!$B$6:$B$35,$C3201))</f>
        <v/>
      </c>
      <c r="K3201" s="20" t="str">
        <f t="shared" si="393"/>
        <v/>
      </c>
      <c r="L3201" s="21" t="str">
        <f>IF($S3201="","",IF($G3201&lt;YEAR($F3201),0,$H3201*SUMIFS(Utbytter!$D$6:$D$1005,Utbytter!$A$6:$A$1005,$E3201,Utbytter!$B$6:$B$1005,"&gt;="&amp;$K3201,Utbytter!$B$6:$B$1005,"&lt;="&amp;DATE($G3201,12,31))))</f>
        <v/>
      </c>
      <c r="M3201" s="21" t="str">
        <f t="shared" si="399"/>
        <v/>
      </c>
      <c r="N3201" s="21" t="str">
        <f t="shared" si="394"/>
        <v/>
      </c>
      <c r="O3201" s="21" t="str">
        <f t="shared" si="395"/>
        <v/>
      </c>
      <c r="P3201" s="21" t="str">
        <f t="shared" si="396"/>
        <v/>
      </c>
      <c r="Q3201" s="21" t="str">
        <f t="shared" si="397"/>
        <v/>
      </c>
      <c r="R3201" s="21" t="str">
        <f t="shared" si="398"/>
        <v/>
      </c>
      <c r="S3201" s="7" t="str">
        <f>IF(ROW()-5&lt;=Kontroll!$B$8,1,"")</f>
        <v/>
      </c>
    </row>
    <row r="3202" spans="1:19" x14ac:dyDescent="0.2">
      <c r="A3202" s="7" t="str">
        <f t="shared" si="392"/>
        <v/>
      </c>
      <c r="B3202" s="7" t="str">
        <f>IF($S3202="","",INT(($A3202-1)/Kontroll!$B$6)+1)</f>
        <v/>
      </c>
      <c r="C3202" s="7" t="str">
        <f>IF($S3202="","",MOD($A3202-1,Kontroll!$B$6)+1)</f>
        <v/>
      </c>
      <c r="D3202" s="15" t="str">
        <f>IF($S3202="","",INDEX(Transjer!$A$6:$A$125,$B3202))</f>
        <v/>
      </c>
      <c r="E3202" s="15" t="str">
        <f>IF($S3202="","",INDEX(Transjer!$B$6:$B$125,$B3202))</f>
        <v/>
      </c>
      <c r="F3202" s="16" t="str">
        <f>IF($S3202="","",INDEX(Transjer!$C$6:$C$125,$B3202))</f>
        <v/>
      </c>
      <c r="G3202" s="17" t="str">
        <f>IF($S3202="","",INDEX(Skjermingsrenter!$A$6:$A$35,$C3202))</f>
        <v/>
      </c>
      <c r="H3202" s="18" t="str">
        <f>IF($S3202="","",INDEX(Transjer!$D$6:$D$125,$B3202))</f>
        <v/>
      </c>
      <c r="I3202" s="18" t="str">
        <f>IF($S3202="","",INDEX(Transjer!$E$6:$E$125,$B3202))</f>
        <v/>
      </c>
      <c r="J3202" s="19" t="str">
        <f>IF($S3202="","",INDEX(Skjermingsrenter!$B$6:$B$35,$C3202))</f>
        <v/>
      </c>
      <c r="K3202" s="20" t="str">
        <f t="shared" si="393"/>
        <v/>
      </c>
      <c r="L3202" s="21" t="str">
        <f>IF($S3202="","",IF($G3202&lt;YEAR($F3202),0,$H3202*SUMIFS(Utbytter!$D$6:$D$1005,Utbytter!$A$6:$A$1005,$E3202,Utbytter!$B$6:$B$1005,"&gt;="&amp;$K3202,Utbytter!$B$6:$B$1005,"&lt;="&amp;DATE($G3202,12,31))))</f>
        <v/>
      </c>
      <c r="M3202" s="21" t="str">
        <f t="shared" si="399"/>
        <v/>
      </c>
      <c r="N3202" s="21" t="str">
        <f t="shared" si="394"/>
        <v/>
      </c>
      <c r="O3202" s="21" t="str">
        <f t="shared" si="395"/>
        <v/>
      </c>
      <c r="P3202" s="21" t="str">
        <f t="shared" si="396"/>
        <v/>
      </c>
      <c r="Q3202" s="21" t="str">
        <f t="shared" si="397"/>
        <v/>
      </c>
      <c r="R3202" s="21" t="str">
        <f t="shared" si="398"/>
        <v/>
      </c>
      <c r="S3202" s="7" t="str">
        <f>IF(ROW()-5&lt;=Kontroll!$B$8,1,"")</f>
        <v/>
      </c>
    </row>
    <row r="3203" spans="1:19" x14ac:dyDescent="0.2">
      <c r="A3203" s="7" t="str">
        <f t="shared" si="392"/>
        <v/>
      </c>
      <c r="B3203" s="7" t="str">
        <f>IF($S3203="","",INT(($A3203-1)/Kontroll!$B$6)+1)</f>
        <v/>
      </c>
      <c r="C3203" s="7" t="str">
        <f>IF($S3203="","",MOD($A3203-1,Kontroll!$B$6)+1)</f>
        <v/>
      </c>
      <c r="D3203" s="15" t="str">
        <f>IF($S3203="","",INDEX(Transjer!$A$6:$A$125,$B3203))</f>
        <v/>
      </c>
      <c r="E3203" s="15" t="str">
        <f>IF($S3203="","",INDEX(Transjer!$B$6:$B$125,$B3203))</f>
        <v/>
      </c>
      <c r="F3203" s="16" t="str">
        <f>IF($S3203="","",INDEX(Transjer!$C$6:$C$125,$B3203))</f>
        <v/>
      </c>
      <c r="G3203" s="17" t="str">
        <f>IF($S3203="","",INDEX(Skjermingsrenter!$A$6:$A$35,$C3203))</f>
        <v/>
      </c>
      <c r="H3203" s="18" t="str">
        <f>IF($S3203="","",INDEX(Transjer!$D$6:$D$125,$B3203))</f>
        <v/>
      </c>
      <c r="I3203" s="18" t="str">
        <f>IF($S3203="","",INDEX(Transjer!$E$6:$E$125,$B3203))</f>
        <v/>
      </c>
      <c r="J3203" s="19" t="str">
        <f>IF($S3203="","",INDEX(Skjermingsrenter!$B$6:$B$35,$C3203))</f>
        <v/>
      </c>
      <c r="K3203" s="20" t="str">
        <f t="shared" si="393"/>
        <v/>
      </c>
      <c r="L3203" s="21" t="str">
        <f>IF($S3203="","",IF($G3203&lt;YEAR($F3203),0,$H3203*SUMIFS(Utbytter!$D$6:$D$1005,Utbytter!$A$6:$A$1005,$E3203,Utbytter!$B$6:$B$1005,"&gt;="&amp;$K3203,Utbytter!$B$6:$B$1005,"&lt;="&amp;DATE($G3203,12,31))))</f>
        <v/>
      </c>
      <c r="M3203" s="21" t="str">
        <f t="shared" si="399"/>
        <v/>
      </c>
      <c r="N3203" s="21" t="str">
        <f t="shared" si="394"/>
        <v/>
      </c>
      <c r="O3203" s="21" t="str">
        <f t="shared" si="395"/>
        <v/>
      </c>
      <c r="P3203" s="21" t="str">
        <f t="shared" si="396"/>
        <v/>
      </c>
      <c r="Q3203" s="21" t="str">
        <f t="shared" si="397"/>
        <v/>
      </c>
      <c r="R3203" s="21" t="str">
        <f t="shared" si="398"/>
        <v/>
      </c>
      <c r="S3203" s="7" t="str">
        <f>IF(ROW()-5&lt;=Kontroll!$B$8,1,"")</f>
        <v/>
      </c>
    </row>
    <row r="3204" spans="1:19" x14ac:dyDescent="0.2">
      <c r="A3204" s="7" t="str">
        <f t="shared" si="392"/>
        <v/>
      </c>
      <c r="B3204" s="7" t="str">
        <f>IF($S3204="","",INT(($A3204-1)/Kontroll!$B$6)+1)</f>
        <v/>
      </c>
      <c r="C3204" s="7" t="str">
        <f>IF($S3204="","",MOD($A3204-1,Kontroll!$B$6)+1)</f>
        <v/>
      </c>
      <c r="D3204" s="15" t="str">
        <f>IF($S3204="","",INDEX(Transjer!$A$6:$A$125,$B3204))</f>
        <v/>
      </c>
      <c r="E3204" s="15" t="str">
        <f>IF($S3204="","",INDEX(Transjer!$B$6:$B$125,$B3204))</f>
        <v/>
      </c>
      <c r="F3204" s="16" t="str">
        <f>IF($S3204="","",INDEX(Transjer!$C$6:$C$125,$B3204))</f>
        <v/>
      </c>
      <c r="G3204" s="17" t="str">
        <f>IF($S3204="","",INDEX(Skjermingsrenter!$A$6:$A$35,$C3204))</f>
        <v/>
      </c>
      <c r="H3204" s="18" t="str">
        <f>IF($S3204="","",INDEX(Transjer!$D$6:$D$125,$B3204))</f>
        <v/>
      </c>
      <c r="I3204" s="18" t="str">
        <f>IF($S3204="","",INDEX(Transjer!$E$6:$E$125,$B3204))</f>
        <v/>
      </c>
      <c r="J3204" s="19" t="str">
        <f>IF($S3204="","",INDEX(Skjermingsrenter!$B$6:$B$35,$C3204))</f>
        <v/>
      </c>
      <c r="K3204" s="20" t="str">
        <f t="shared" si="393"/>
        <v/>
      </c>
      <c r="L3204" s="21" t="str">
        <f>IF($S3204="","",IF($G3204&lt;YEAR($F3204),0,$H3204*SUMIFS(Utbytter!$D$6:$D$1005,Utbytter!$A$6:$A$1005,$E3204,Utbytter!$B$6:$B$1005,"&gt;="&amp;$K3204,Utbytter!$B$6:$B$1005,"&lt;="&amp;DATE($G3204,12,31))))</f>
        <v/>
      </c>
      <c r="M3204" s="21" t="str">
        <f t="shared" si="399"/>
        <v/>
      </c>
      <c r="N3204" s="21" t="str">
        <f t="shared" si="394"/>
        <v/>
      </c>
      <c r="O3204" s="21" t="str">
        <f t="shared" si="395"/>
        <v/>
      </c>
      <c r="P3204" s="21" t="str">
        <f t="shared" si="396"/>
        <v/>
      </c>
      <c r="Q3204" s="21" t="str">
        <f t="shared" si="397"/>
        <v/>
      </c>
      <c r="R3204" s="21" t="str">
        <f t="shared" si="398"/>
        <v/>
      </c>
      <c r="S3204" s="7" t="str">
        <f>IF(ROW()-5&lt;=Kontroll!$B$8,1,"")</f>
        <v/>
      </c>
    </row>
    <row r="3205" spans="1:19" x14ac:dyDescent="0.2">
      <c r="A3205" s="7" t="str">
        <f t="shared" si="392"/>
        <v/>
      </c>
      <c r="B3205" s="7" t="str">
        <f>IF($S3205="","",INT(($A3205-1)/Kontroll!$B$6)+1)</f>
        <v/>
      </c>
      <c r="C3205" s="7" t="str">
        <f>IF($S3205="","",MOD($A3205-1,Kontroll!$B$6)+1)</f>
        <v/>
      </c>
      <c r="D3205" s="15" t="str">
        <f>IF($S3205="","",INDEX(Transjer!$A$6:$A$125,$B3205))</f>
        <v/>
      </c>
      <c r="E3205" s="15" t="str">
        <f>IF($S3205="","",INDEX(Transjer!$B$6:$B$125,$B3205))</f>
        <v/>
      </c>
      <c r="F3205" s="16" t="str">
        <f>IF($S3205="","",INDEX(Transjer!$C$6:$C$125,$B3205))</f>
        <v/>
      </c>
      <c r="G3205" s="17" t="str">
        <f>IF($S3205="","",INDEX(Skjermingsrenter!$A$6:$A$35,$C3205))</f>
        <v/>
      </c>
      <c r="H3205" s="18" t="str">
        <f>IF($S3205="","",INDEX(Transjer!$D$6:$D$125,$B3205))</f>
        <v/>
      </c>
      <c r="I3205" s="18" t="str">
        <f>IF($S3205="","",INDEX(Transjer!$E$6:$E$125,$B3205))</f>
        <v/>
      </c>
      <c r="J3205" s="19" t="str">
        <f>IF($S3205="","",INDEX(Skjermingsrenter!$B$6:$B$35,$C3205))</f>
        <v/>
      </c>
      <c r="K3205" s="20" t="str">
        <f t="shared" si="393"/>
        <v/>
      </c>
      <c r="L3205" s="21" t="str">
        <f>IF($S3205="","",IF($G3205&lt;YEAR($F3205),0,$H3205*SUMIFS(Utbytter!$D$6:$D$1005,Utbytter!$A$6:$A$1005,$E3205,Utbytter!$B$6:$B$1005,"&gt;="&amp;$K3205,Utbytter!$B$6:$B$1005,"&lt;="&amp;DATE($G3205,12,31))))</f>
        <v/>
      </c>
      <c r="M3205" s="21" t="str">
        <f t="shared" si="399"/>
        <v/>
      </c>
      <c r="N3205" s="21" t="str">
        <f t="shared" si="394"/>
        <v/>
      </c>
      <c r="O3205" s="21" t="str">
        <f t="shared" si="395"/>
        <v/>
      </c>
      <c r="P3205" s="21" t="str">
        <f t="shared" si="396"/>
        <v/>
      </c>
      <c r="Q3205" s="21" t="str">
        <f t="shared" si="397"/>
        <v/>
      </c>
      <c r="R3205" s="21" t="str">
        <f t="shared" si="398"/>
        <v/>
      </c>
      <c r="S3205" s="7" t="str">
        <f>IF(ROW()-5&lt;=Kontroll!$B$8,1,"")</f>
        <v/>
      </c>
    </row>
    <row r="3206" spans="1:19" x14ac:dyDescent="0.2">
      <c r="A3206" s="7" t="str">
        <f t="shared" ref="A3206:A3269" si="400">IF($S3206="","",ROW()-5)</f>
        <v/>
      </c>
      <c r="B3206" s="7" t="str">
        <f>IF($S3206="","",INT(($A3206-1)/Kontroll!$B$6)+1)</f>
        <v/>
      </c>
      <c r="C3206" s="7" t="str">
        <f>IF($S3206="","",MOD($A3206-1,Kontroll!$B$6)+1)</f>
        <v/>
      </c>
      <c r="D3206" s="15" t="str">
        <f>IF($S3206="","",INDEX(Transjer!$A$6:$A$125,$B3206))</f>
        <v/>
      </c>
      <c r="E3206" s="15" t="str">
        <f>IF($S3206="","",INDEX(Transjer!$B$6:$B$125,$B3206))</f>
        <v/>
      </c>
      <c r="F3206" s="16" t="str">
        <f>IF($S3206="","",INDEX(Transjer!$C$6:$C$125,$B3206))</f>
        <v/>
      </c>
      <c r="G3206" s="17" t="str">
        <f>IF($S3206="","",INDEX(Skjermingsrenter!$A$6:$A$35,$C3206))</f>
        <v/>
      </c>
      <c r="H3206" s="18" t="str">
        <f>IF($S3206="","",INDEX(Transjer!$D$6:$D$125,$B3206))</f>
        <v/>
      </c>
      <c r="I3206" s="18" t="str">
        <f>IF($S3206="","",INDEX(Transjer!$E$6:$E$125,$B3206))</f>
        <v/>
      </c>
      <c r="J3206" s="19" t="str">
        <f>IF($S3206="","",INDEX(Skjermingsrenter!$B$6:$B$35,$C3206))</f>
        <v/>
      </c>
      <c r="K3206" s="20" t="str">
        <f t="shared" ref="K3206:K3269" si="401">IF($S3206="","",MAX(DATE($G3206,1,1),$F3206))</f>
        <v/>
      </c>
      <c r="L3206" s="21" t="str">
        <f>IF($S3206="","",IF($G3206&lt;YEAR($F3206),0,$H3206*SUMIFS(Utbytter!$D$6:$D$1005,Utbytter!$A$6:$A$1005,$E3206,Utbytter!$B$6:$B$1005,"&gt;="&amp;$K3206,Utbytter!$B$6:$B$1005,"&lt;="&amp;DATE($G3206,12,31))))</f>
        <v/>
      </c>
      <c r="M3206" s="21" t="str">
        <f t="shared" si="399"/>
        <v/>
      </c>
      <c r="N3206" s="21" t="str">
        <f t="shared" ref="N3206:N3269" si="402">IF($S3206="","",IF($F3206&lt;=DATE($G3206,12,31),($I3206+$M3206)*$J3206,0))</f>
        <v/>
      </c>
      <c r="O3206" s="21" t="str">
        <f t="shared" ref="O3206:O3269" si="403">IF($S3206="","",$M3206+$N3206)</f>
        <v/>
      </c>
      <c r="P3206" s="21" t="str">
        <f t="shared" ref="P3206:P3269" si="404">IF($S3206="","",MIN($L3206,$O3206))</f>
        <v/>
      </c>
      <c r="Q3206" s="21" t="str">
        <f t="shared" ref="Q3206:Q3269" si="405">IF($S3206="","",$O3206-$P3206)</f>
        <v/>
      </c>
      <c r="R3206" s="21" t="str">
        <f t="shared" ref="R3206:R3269" si="406">IF($S3206="","",$L3206-$P3206)</f>
        <v/>
      </c>
      <c r="S3206" s="7" t="str">
        <f>IF(ROW()-5&lt;=Kontroll!$B$8,1,"")</f>
        <v/>
      </c>
    </row>
    <row r="3207" spans="1:19" x14ac:dyDescent="0.2">
      <c r="A3207" s="7" t="str">
        <f t="shared" si="400"/>
        <v/>
      </c>
      <c r="B3207" s="7" t="str">
        <f>IF($S3207="","",INT(($A3207-1)/Kontroll!$B$6)+1)</f>
        <v/>
      </c>
      <c r="C3207" s="7" t="str">
        <f>IF($S3207="","",MOD($A3207-1,Kontroll!$B$6)+1)</f>
        <v/>
      </c>
      <c r="D3207" s="15" t="str">
        <f>IF($S3207="","",INDEX(Transjer!$A$6:$A$125,$B3207))</f>
        <v/>
      </c>
      <c r="E3207" s="15" t="str">
        <f>IF($S3207="","",INDEX(Transjer!$B$6:$B$125,$B3207))</f>
        <v/>
      </c>
      <c r="F3207" s="16" t="str">
        <f>IF($S3207="","",INDEX(Transjer!$C$6:$C$125,$B3207))</f>
        <v/>
      </c>
      <c r="G3207" s="17" t="str">
        <f>IF($S3207="","",INDEX(Skjermingsrenter!$A$6:$A$35,$C3207))</f>
        <v/>
      </c>
      <c r="H3207" s="18" t="str">
        <f>IF($S3207="","",INDEX(Transjer!$D$6:$D$125,$B3207))</f>
        <v/>
      </c>
      <c r="I3207" s="18" t="str">
        <f>IF($S3207="","",INDEX(Transjer!$E$6:$E$125,$B3207))</f>
        <v/>
      </c>
      <c r="J3207" s="19" t="str">
        <f>IF($S3207="","",INDEX(Skjermingsrenter!$B$6:$B$35,$C3207))</f>
        <v/>
      </c>
      <c r="K3207" s="20" t="str">
        <f t="shared" si="401"/>
        <v/>
      </c>
      <c r="L3207" s="21" t="str">
        <f>IF($S3207="","",IF($G3207&lt;YEAR($F3207),0,$H3207*SUMIFS(Utbytter!$D$6:$D$1005,Utbytter!$A$6:$A$1005,$E3207,Utbytter!$B$6:$B$1005,"&gt;="&amp;$K3207,Utbytter!$B$6:$B$1005,"&lt;="&amp;DATE($G3207,12,31))))</f>
        <v/>
      </c>
      <c r="M3207" s="21" t="str">
        <f t="shared" ref="M3207:M3270" si="407">IF($S3207="","",IF($C3207=1,0,IF($D3207=$D3206,$Q3206,0)))</f>
        <v/>
      </c>
      <c r="N3207" s="21" t="str">
        <f t="shared" si="402"/>
        <v/>
      </c>
      <c r="O3207" s="21" t="str">
        <f t="shared" si="403"/>
        <v/>
      </c>
      <c r="P3207" s="21" t="str">
        <f t="shared" si="404"/>
        <v/>
      </c>
      <c r="Q3207" s="21" t="str">
        <f t="shared" si="405"/>
        <v/>
      </c>
      <c r="R3207" s="21" t="str">
        <f t="shared" si="406"/>
        <v/>
      </c>
      <c r="S3207" s="7" t="str">
        <f>IF(ROW()-5&lt;=Kontroll!$B$8,1,"")</f>
        <v/>
      </c>
    </row>
    <row r="3208" spans="1:19" x14ac:dyDescent="0.2">
      <c r="A3208" s="7" t="str">
        <f t="shared" si="400"/>
        <v/>
      </c>
      <c r="B3208" s="7" t="str">
        <f>IF($S3208="","",INT(($A3208-1)/Kontroll!$B$6)+1)</f>
        <v/>
      </c>
      <c r="C3208" s="7" t="str">
        <f>IF($S3208="","",MOD($A3208-1,Kontroll!$B$6)+1)</f>
        <v/>
      </c>
      <c r="D3208" s="15" t="str">
        <f>IF($S3208="","",INDEX(Transjer!$A$6:$A$125,$B3208))</f>
        <v/>
      </c>
      <c r="E3208" s="15" t="str">
        <f>IF($S3208="","",INDEX(Transjer!$B$6:$B$125,$B3208))</f>
        <v/>
      </c>
      <c r="F3208" s="16" t="str">
        <f>IF($S3208="","",INDEX(Transjer!$C$6:$C$125,$B3208))</f>
        <v/>
      </c>
      <c r="G3208" s="17" t="str">
        <f>IF($S3208="","",INDEX(Skjermingsrenter!$A$6:$A$35,$C3208))</f>
        <v/>
      </c>
      <c r="H3208" s="18" t="str">
        <f>IF($S3208="","",INDEX(Transjer!$D$6:$D$125,$B3208))</f>
        <v/>
      </c>
      <c r="I3208" s="18" t="str">
        <f>IF($S3208="","",INDEX(Transjer!$E$6:$E$125,$B3208))</f>
        <v/>
      </c>
      <c r="J3208" s="19" t="str">
        <f>IF($S3208="","",INDEX(Skjermingsrenter!$B$6:$B$35,$C3208))</f>
        <v/>
      </c>
      <c r="K3208" s="20" t="str">
        <f t="shared" si="401"/>
        <v/>
      </c>
      <c r="L3208" s="21" t="str">
        <f>IF($S3208="","",IF($G3208&lt;YEAR($F3208),0,$H3208*SUMIFS(Utbytter!$D$6:$D$1005,Utbytter!$A$6:$A$1005,$E3208,Utbytter!$B$6:$B$1005,"&gt;="&amp;$K3208,Utbytter!$B$6:$B$1005,"&lt;="&amp;DATE($G3208,12,31))))</f>
        <v/>
      </c>
      <c r="M3208" s="21" t="str">
        <f t="shared" si="407"/>
        <v/>
      </c>
      <c r="N3208" s="21" t="str">
        <f t="shared" si="402"/>
        <v/>
      </c>
      <c r="O3208" s="21" t="str">
        <f t="shared" si="403"/>
        <v/>
      </c>
      <c r="P3208" s="21" t="str">
        <f t="shared" si="404"/>
        <v/>
      </c>
      <c r="Q3208" s="21" t="str">
        <f t="shared" si="405"/>
        <v/>
      </c>
      <c r="R3208" s="21" t="str">
        <f t="shared" si="406"/>
        <v/>
      </c>
      <c r="S3208" s="7" t="str">
        <f>IF(ROW()-5&lt;=Kontroll!$B$8,1,"")</f>
        <v/>
      </c>
    </row>
    <row r="3209" spans="1:19" x14ac:dyDescent="0.2">
      <c r="A3209" s="7" t="str">
        <f t="shared" si="400"/>
        <v/>
      </c>
      <c r="B3209" s="7" t="str">
        <f>IF($S3209="","",INT(($A3209-1)/Kontroll!$B$6)+1)</f>
        <v/>
      </c>
      <c r="C3209" s="7" t="str">
        <f>IF($S3209="","",MOD($A3209-1,Kontroll!$B$6)+1)</f>
        <v/>
      </c>
      <c r="D3209" s="15" t="str">
        <f>IF($S3209="","",INDEX(Transjer!$A$6:$A$125,$B3209))</f>
        <v/>
      </c>
      <c r="E3209" s="15" t="str">
        <f>IF($S3209="","",INDEX(Transjer!$B$6:$B$125,$B3209))</f>
        <v/>
      </c>
      <c r="F3209" s="16" t="str">
        <f>IF($S3209="","",INDEX(Transjer!$C$6:$C$125,$B3209))</f>
        <v/>
      </c>
      <c r="G3209" s="17" t="str">
        <f>IF($S3209="","",INDEX(Skjermingsrenter!$A$6:$A$35,$C3209))</f>
        <v/>
      </c>
      <c r="H3209" s="18" t="str">
        <f>IF($S3209="","",INDEX(Transjer!$D$6:$D$125,$B3209))</f>
        <v/>
      </c>
      <c r="I3209" s="18" t="str">
        <f>IF($S3209="","",INDEX(Transjer!$E$6:$E$125,$B3209))</f>
        <v/>
      </c>
      <c r="J3209" s="19" t="str">
        <f>IF($S3209="","",INDEX(Skjermingsrenter!$B$6:$B$35,$C3209))</f>
        <v/>
      </c>
      <c r="K3209" s="20" t="str">
        <f t="shared" si="401"/>
        <v/>
      </c>
      <c r="L3209" s="21" t="str">
        <f>IF($S3209="","",IF($G3209&lt;YEAR($F3209),0,$H3209*SUMIFS(Utbytter!$D$6:$D$1005,Utbytter!$A$6:$A$1005,$E3209,Utbytter!$B$6:$B$1005,"&gt;="&amp;$K3209,Utbytter!$B$6:$B$1005,"&lt;="&amp;DATE($G3209,12,31))))</f>
        <v/>
      </c>
      <c r="M3209" s="21" t="str">
        <f t="shared" si="407"/>
        <v/>
      </c>
      <c r="N3209" s="21" t="str">
        <f t="shared" si="402"/>
        <v/>
      </c>
      <c r="O3209" s="21" t="str">
        <f t="shared" si="403"/>
        <v/>
      </c>
      <c r="P3209" s="21" t="str">
        <f t="shared" si="404"/>
        <v/>
      </c>
      <c r="Q3209" s="21" t="str">
        <f t="shared" si="405"/>
        <v/>
      </c>
      <c r="R3209" s="21" t="str">
        <f t="shared" si="406"/>
        <v/>
      </c>
      <c r="S3209" s="7" t="str">
        <f>IF(ROW()-5&lt;=Kontroll!$B$8,1,"")</f>
        <v/>
      </c>
    </row>
    <row r="3210" spans="1:19" x14ac:dyDescent="0.2">
      <c r="A3210" s="7" t="str">
        <f t="shared" si="400"/>
        <v/>
      </c>
      <c r="B3210" s="7" t="str">
        <f>IF($S3210="","",INT(($A3210-1)/Kontroll!$B$6)+1)</f>
        <v/>
      </c>
      <c r="C3210" s="7" t="str">
        <f>IF($S3210="","",MOD($A3210-1,Kontroll!$B$6)+1)</f>
        <v/>
      </c>
      <c r="D3210" s="15" t="str">
        <f>IF($S3210="","",INDEX(Transjer!$A$6:$A$125,$B3210))</f>
        <v/>
      </c>
      <c r="E3210" s="15" t="str">
        <f>IF($S3210="","",INDEX(Transjer!$B$6:$B$125,$B3210))</f>
        <v/>
      </c>
      <c r="F3210" s="16" t="str">
        <f>IF($S3210="","",INDEX(Transjer!$C$6:$C$125,$B3210))</f>
        <v/>
      </c>
      <c r="G3210" s="17" t="str">
        <f>IF($S3210="","",INDEX(Skjermingsrenter!$A$6:$A$35,$C3210))</f>
        <v/>
      </c>
      <c r="H3210" s="18" t="str">
        <f>IF($S3210="","",INDEX(Transjer!$D$6:$D$125,$B3210))</f>
        <v/>
      </c>
      <c r="I3210" s="18" t="str">
        <f>IF($S3210="","",INDEX(Transjer!$E$6:$E$125,$B3210))</f>
        <v/>
      </c>
      <c r="J3210" s="19" t="str">
        <f>IF($S3210="","",INDEX(Skjermingsrenter!$B$6:$B$35,$C3210))</f>
        <v/>
      </c>
      <c r="K3210" s="20" t="str">
        <f t="shared" si="401"/>
        <v/>
      </c>
      <c r="L3210" s="21" t="str">
        <f>IF($S3210="","",IF($G3210&lt;YEAR($F3210),0,$H3210*SUMIFS(Utbytter!$D$6:$D$1005,Utbytter!$A$6:$A$1005,$E3210,Utbytter!$B$6:$B$1005,"&gt;="&amp;$K3210,Utbytter!$B$6:$B$1005,"&lt;="&amp;DATE($G3210,12,31))))</f>
        <v/>
      </c>
      <c r="M3210" s="21" t="str">
        <f t="shared" si="407"/>
        <v/>
      </c>
      <c r="N3210" s="21" t="str">
        <f t="shared" si="402"/>
        <v/>
      </c>
      <c r="O3210" s="21" t="str">
        <f t="shared" si="403"/>
        <v/>
      </c>
      <c r="P3210" s="21" t="str">
        <f t="shared" si="404"/>
        <v/>
      </c>
      <c r="Q3210" s="21" t="str">
        <f t="shared" si="405"/>
        <v/>
      </c>
      <c r="R3210" s="21" t="str">
        <f t="shared" si="406"/>
        <v/>
      </c>
      <c r="S3210" s="7" t="str">
        <f>IF(ROW()-5&lt;=Kontroll!$B$8,1,"")</f>
        <v/>
      </c>
    </row>
    <row r="3211" spans="1:19" x14ac:dyDescent="0.2">
      <c r="A3211" s="7" t="str">
        <f t="shared" si="400"/>
        <v/>
      </c>
      <c r="B3211" s="7" t="str">
        <f>IF($S3211="","",INT(($A3211-1)/Kontroll!$B$6)+1)</f>
        <v/>
      </c>
      <c r="C3211" s="7" t="str">
        <f>IF($S3211="","",MOD($A3211-1,Kontroll!$B$6)+1)</f>
        <v/>
      </c>
      <c r="D3211" s="15" t="str">
        <f>IF($S3211="","",INDEX(Transjer!$A$6:$A$125,$B3211))</f>
        <v/>
      </c>
      <c r="E3211" s="15" t="str">
        <f>IF($S3211="","",INDEX(Transjer!$B$6:$B$125,$B3211))</f>
        <v/>
      </c>
      <c r="F3211" s="16" t="str">
        <f>IF($S3211="","",INDEX(Transjer!$C$6:$C$125,$B3211))</f>
        <v/>
      </c>
      <c r="G3211" s="17" t="str">
        <f>IF($S3211="","",INDEX(Skjermingsrenter!$A$6:$A$35,$C3211))</f>
        <v/>
      </c>
      <c r="H3211" s="18" t="str">
        <f>IF($S3211="","",INDEX(Transjer!$D$6:$D$125,$B3211))</f>
        <v/>
      </c>
      <c r="I3211" s="18" t="str">
        <f>IF($S3211="","",INDEX(Transjer!$E$6:$E$125,$B3211))</f>
        <v/>
      </c>
      <c r="J3211" s="19" t="str">
        <f>IF($S3211="","",INDEX(Skjermingsrenter!$B$6:$B$35,$C3211))</f>
        <v/>
      </c>
      <c r="K3211" s="20" t="str">
        <f t="shared" si="401"/>
        <v/>
      </c>
      <c r="L3211" s="21" t="str">
        <f>IF($S3211="","",IF($G3211&lt;YEAR($F3211),0,$H3211*SUMIFS(Utbytter!$D$6:$D$1005,Utbytter!$A$6:$A$1005,$E3211,Utbytter!$B$6:$B$1005,"&gt;="&amp;$K3211,Utbytter!$B$6:$B$1005,"&lt;="&amp;DATE($G3211,12,31))))</f>
        <v/>
      </c>
      <c r="M3211" s="21" t="str">
        <f t="shared" si="407"/>
        <v/>
      </c>
      <c r="N3211" s="21" t="str">
        <f t="shared" si="402"/>
        <v/>
      </c>
      <c r="O3211" s="21" t="str">
        <f t="shared" si="403"/>
        <v/>
      </c>
      <c r="P3211" s="21" t="str">
        <f t="shared" si="404"/>
        <v/>
      </c>
      <c r="Q3211" s="21" t="str">
        <f t="shared" si="405"/>
        <v/>
      </c>
      <c r="R3211" s="21" t="str">
        <f t="shared" si="406"/>
        <v/>
      </c>
      <c r="S3211" s="7" t="str">
        <f>IF(ROW()-5&lt;=Kontroll!$B$8,1,"")</f>
        <v/>
      </c>
    </row>
    <row r="3212" spans="1:19" x14ac:dyDescent="0.2">
      <c r="A3212" s="7" t="str">
        <f t="shared" si="400"/>
        <v/>
      </c>
      <c r="B3212" s="7" t="str">
        <f>IF($S3212="","",INT(($A3212-1)/Kontroll!$B$6)+1)</f>
        <v/>
      </c>
      <c r="C3212" s="7" t="str">
        <f>IF($S3212="","",MOD($A3212-1,Kontroll!$B$6)+1)</f>
        <v/>
      </c>
      <c r="D3212" s="15" t="str">
        <f>IF($S3212="","",INDEX(Transjer!$A$6:$A$125,$B3212))</f>
        <v/>
      </c>
      <c r="E3212" s="15" t="str">
        <f>IF($S3212="","",INDEX(Transjer!$B$6:$B$125,$B3212))</f>
        <v/>
      </c>
      <c r="F3212" s="16" t="str">
        <f>IF($S3212="","",INDEX(Transjer!$C$6:$C$125,$B3212))</f>
        <v/>
      </c>
      <c r="G3212" s="17" t="str">
        <f>IF($S3212="","",INDEX(Skjermingsrenter!$A$6:$A$35,$C3212))</f>
        <v/>
      </c>
      <c r="H3212" s="18" t="str">
        <f>IF($S3212="","",INDEX(Transjer!$D$6:$D$125,$B3212))</f>
        <v/>
      </c>
      <c r="I3212" s="18" t="str">
        <f>IF($S3212="","",INDEX(Transjer!$E$6:$E$125,$B3212))</f>
        <v/>
      </c>
      <c r="J3212" s="19" t="str">
        <f>IF($S3212="","",INDEX(Skjermingsrenter!$B$6:$B$35,$C3212))</f>
        <v/>
      </c>
      <c r="K3212" s="20" t="str">
        <f t="shared" si="401"/>
        <v/>
      </c>
      <c r="L3212" s="21" t="str">
        <f>IF($S3212="","",IF($G3212&lt;YEAR($F3212),0,$H3212*SUMIFS(Utbytter!$D$6:$D$1005,Utbytter!$A$6:$A$1005,$E3212,Utbytter!$B$6:$B$1005,"&gt;="&amp;$K3212,Utbytter!$B$6:$B$1005,"&lt;="&amp;DATE($G3212,12,31))))</f>
        <v/>
      </c>
      <c r="M3212" s="21" t="str">
        <f t="shared" si="407"/>
        <v/>
      </c>
      <c r="N3212" s="21" t="str">
        <f t="shared" si="402"/>
        <v/>
      </c>
      <c r="O3212" s="21" t="str">
        <f t="shared" si="403"/>
        <v/>
      </c>
      <c r="P3212" s="21" t="str">
        <f t="shared" si="404"/>
        <v/>
      </c>
      <c r="Q3212" s="21" t="str">
        <f t="shared" si="405"/>
        <v/>
      </c>
      <c r="R3212" s="21" t="str">
        <f t="shared" si="406"/>
        <v/>
      </c>
      <c r="S3212" s="7" t="str">
        <f>IF(ROW()-5&lt;=Kontroll!$B$8,1,"")</f>
        <v/>
      </c>
    </row>
    <row r="3213" spans="1:19" x14ac:dyDescent="0.2">
      <c r="A3213" s="7" t="str">
        <f t="shared" si="400"/>
        <v/>
      </c>
      <c r="B3213" s="7" t="str">
        <f>IF($S3213="","",INT(($A3213-1)/Kontroll!$B$6)+1)</f>
        <v/>
      </c>
      <c r="C3213" s="7" t="str">
        <f>IF($S3213="","",MOD($A3213-1,Kontroll!$B$6)+1)</f>
        <v/>
      </c>
      <c r="D3213" s="15" t="str">
        <f>IF($S3213="","",INDEX(Transjer!$A$6:$A$125,$B3213))</f>
        <v/>
      </c>
      <c r="E3213" s="15" t="str">
        <f>IF($S3213="","",INDEX(Transjer!$B$6:$B$125,$B3213))</f>
        <v/>
      </c>
      <c r="F3213" s="16" t="str">
        <f>IF($S3213="","",INDEX(Transjer!$C$6:$C$125,$B3213))</f>
        <v/>
      </c>
      <c r="G3213" s="17" t="str">
        <f>IF($S3213="","",INDEX(Skjermingsrenter!$A$6:$A$35,$C3213))</f>
        <v/>
      </c>
      <c r="H3213" s="18" t="str">
        <f>IF($S3213="","",INDEX(Transjer!$D$6:$D$125,$B3213))</f>
        <v/>
      </c>
      <c r="I3213" s="18" t="str">
        <f>IF($S3213="","",INDEX(Transjer!$E$6:$E$125,$B3213))</f>
        <v/>
      </c>
      <c r="J3213" s="19" t="str">
        <f>IF($S3213="","",INDEX(Skjermingsrenter!$B$6:$B$35,$C3213))</f>
        <v/>
      </c>
      <c r="K3213" s="20" t="str">
        <f t="shared" si="401"/>
        <v/>
      </c>
      <c r="L3213" s="21" t="str">
        <f>IF($S3213="","",IF($G3213&lt;YEAR($F3213),0,$H3213*SUMIFS(Utbytter!$D$6:$D$1005,Utbytter!$A$6:$A$1005,$E3213,Utbytter!$B$6:$B$1005,"&gt;="&amp;$K3213,Utbytter!$B$6:$B$1005,"&lt;="&amp;DATE($G3213,12,31))))</f>
        <v/>
      </c>
      <c r="M3213" s="21" t="str">
        <f t="shared" si="407"/>
        <v/>
      </c>
      <c r="N3213" s="21" t="str">
        <f t="shared" si="402"/>
        <v/>
      </c>
      <c r="O3213" s="21" t="str">
        <f t="shared" si="403"/>
        <v/>
      </c>
      <c r="P3213" s="21" t="str">
        <f t="shared" si="404"/>
        <v/>
      </c>
      <c r="Q3213" s="21" t="str">
        <f t="shared" si="405"/>
        <v/>
      </c>
      <c r="R3213" s="21" t="str">
        <f t="shared" si="406"/>
        <v/>
      </c>
      <c r="S3213" s="7" t="str">
        <f>IF(ROW()-5&lt;=Kontroll!$B$8,1,"")</f>
        <v/>
      </c>
    </row>
    <row r="3214" spans="1:19" x14ac:dyDescent="0.2">
      <c r="A3214" s="7" t="str">
        <f t="shared" si="400"/>
        <v/>
      </c>
      <c r="B3214" s="7" t="str">
        <f>IF($S3214="","",INT(($A3214-1)/Kontroll!$B$6)+1)</f>
        <v/>
      </c>
      <c r="C3214" s="7" t="str">
        <f>IF($S3214="","",MOD($A3214-1,Kontroll!$B$6)+1)</f>
        <v/>
      </c>
      <c r="D3214" s="15" t="str">
        <f>IF($S3214="","",INDEX(Transjer!$A$6:$A$125,$B3214))</f>
        <v/>
      </c>
      <c r="E3214" s="15" t="str">
        <f>IF($S3214="","",INDEX(Transjer!$B$6:$B$125,$B3214))</f>
        <v/>
      </c>
      <c r="F3214" s="16" t="str">
        <f>IF($S3214="","",INDEX(Transjer!$C$6:$C$125,$B3214))</f>
        <v/>
      </c>
      <c r="G3214" s="17" t="str">
        <f>IF($S3214="","",INDEX(Skjermingsrenter!$A$6:$A$35,$C3214))</f>
        <v/>
      </c>
      <c r="H3214" s="18" t="str">
        <f>IF($S3214="","",INDEX(Transjer!$D$6:$D$125,$B3214))</f>
        <v/>
      </c>
      <c r="I3214" s="18" t="str">
        <f>IF($S3214="","",INDEX(Transjer!$E$6:$E$125,$B3214))</f>
        <v/>
      </c>
      <c r="J3214" s="19" t="str">
        <f>IF($S3214="","",INDEX(Skjermingsrenter!$B$6:$B$35,$C3214))</f>
        <v/>
      </c>
      <c r="K3214" s="20" t="str">
        <f t="shared" si="401"/>
        <v/>
      </c>
      <c r="L3214" s="21" t="str">
        <f>IF($S3214="","",IF($G3214&lt;YEAR($F3214),0,$H3214*SUMIFS(Utbytter!$D$6:$D$1005,Utbytter!$A$6:$A$1005,$E3214,Utbytter!$B$6:$B$1005,"&gt;="&amp;$K3214,Utbytter!$B$6:$B$1005,"&lt;="&amp;DATE($G3214,12,31))))</f>
        <v/>
      </c>
      <c r="M3214" s="21" t="str">
        <f t="shared" si="407"/>
        <v/>
      </c>
      <c r="N3214" s="21" t="str">
        <f t="shared" si="402"/>
        <v/>
      </c>
      <c r="O3214" s="21" t="str">
        <f t="shared" si="403"/>
        <v/>
      </c>
      <c r="P3214" s="21" t="str">
        <f t="shared" si="404"/>
        <v/>
      </c>
      <c r="Q3214" s="21" t="str">
        <f t="shared" si="405"/>
        <v/>
      </c>
      <c r="R3214" s="21" t="str">
        <f t="shared" si="406"/>
        <v/>
      </c>
      <c r="S3214" s="7" t="str">
        <f>IF(ROW()-5&lt;=Kontroll!$B$8,1,"")</f>
        <v/>
      </c>
    </row>
    <row r="3215" spans="1:19" x14ac:dyDescent="0.2">
      <c r="A3215" s="7" t="str">
        <f t="shared" si="400"/>
        <v/>
      </c>
      <c r="B3215" s="7" t="str">
        <f>IF($S3215="","",INT(($A3215-1)/Kontroll!$B$6)+1)</f>
        <v/>
      </c>
      <c r="C3215" s="7" t="str">
        <f>IF($S3215="","",MOD($A3215-1,Kontroll!$B$6)+1)</f>
        <v/>
      </c>
      <c r="D3215" s="15" t="str">
        <f>IF($S3215="","",INDEX(Transjer!$A$6:$A$125,$B3215))</f>
        <v/>
      </c>
      <c r="E3215" s="15" t="str">
        <f>IF($S3215="","",INDEX(Transjer!$B$6:$B$125,$B3215))</f>
        <v/>
      </c>
      <c r="F3215" s="16" t="str">
        <f>IF($S3215="","",INDEX(Transjer!$C$6:$C$125,$B3215))</f>
        <v/>
      </c>
      <c r="G3215" s="17" t="str">
        <f>IF($S3215="","",INDEX(Skjermingsrenter!$A$6:$A$35,$C3215))</f>
        <v/>
      </c>
      <c r="H3215" s="18" t="str">
        <f>IF($S3215="","",INDEX(Transjer!$D$6:$D$125,$B3215))</f>
        <v/>
      </c>
      <c r="I3215" s="18" t="str">
        <f>IF($S3215="","",INDEX(Transjer!$E$6:$E$125,$B3215))</f>
        <v/>
      </c>
      <c r="J3215" s="19" t="str">
        <f>IF($S3215="","",INDEX(Skjermingsrenter!$B$6:$B$35,$C3215))</f>
        <v/>
      </c>
      <c r="K3215" s="20" t="str">
        <f t="shared" si="401"/>
        <v/>
      </c>
      <c r="L3215" s="21" t="str">
        <f>IF($S3215="","",IF($G3215&lt;YEAR($F3215),0,$H3215*SUMIFS(Utbytter!$D$6:$D$1005,Utbytter!$A$6:$A$1005,$E3215,Utbytter!$B$6:$B$1005,"&gt;="&amp;$K3215,Utbytter!$B$6:$B$1005,"&lt;="&amp;DATE($G3215,12,31))))</f>
        <v/>
      </c>
      <c r="M3215" s="21" t="str">
        <f t="shared" si="407"/>
        <v/>
      </c>
      <c r="N3215" s="21" t="str">
        <f t="shared" si="402"/>
        <v/>
      </c>
      <c r="O3215" s="21" t="str">
        <f t="shared" si="403"/>
        <v/>
      </c>
      <c r="P3215" s="21" t="str">
        <f t="shared" si="404"/>
        <v/>
      </c>
      <c r="Q3215" s="21" t="str">
        <f t="shared" si="405"/>
        <v/>
      </c>
      <c r="R3215" s="21" t="str">
        <f t="shared" si="406"/>
        <v/>
      </c>
      <c r="S3215" s="7" t="str">
        <f>IF(ROW()-5&lt;=Kontroll!$B$8,1,"")</f>
        <v/>
      </c>
    </row>
    <row r="3216" spans="1:19" x14ac:dyDescent="0.2">
      <c r="A3216" s="7" t="str">
        <f t="shared" si="400"/>
        <v/>
      </c>
      <c r="B3216" s="7" t="str">
        <f>IF($S3216="","",INT(($A3216-1)/Kontroll!$B$6)+1)</f>
        <v/>
      </c>
      <c r="C3216" s="7" t="str">
        <f>IF($S3216="","",MOD($A3216-1,Kontroll!$B$6)+1)</f>
        <v/>
      </c>
      <c r="D3216" s="15" t="str">
        <f>IF($S3216="","",INDEX(Transjer!$A$6:$A$125,$B3216))</f>
        <v/>
      </c>
      <c r="E3216" s="15" t="str">
        <f>IF($S3216="","",INDEX(Transjer!$B$6:$B$125,$B3216))</f>
        <v/>
      </c>
      <c r="F3216" s="16" t="str">
        <f>IF($S3216="","",INDEX(Transjer!$C$6:$C$125,$B3216))</f>
        <v/>
      </c>
      <c r="G3216" s="17" t="str">
        <f>IF($S3216="","",INDEX(Skjermingsrenter!$A$6:$A$35,$C3216))</f>
        <v/>
      </c>
      <c r="H3216" s="18" t="str">
        <f>IF($S3216="","",INDEX(Transjer!$D$6:$D$125,$B3216))</f>
        <v/>
      </c>
      <c r="I3216" s="18" t="str">
        <f>IF($S3216="","",INDEX(Transjer!$E$6:$E$125,$B3216))</f>
        <v/>
      </c>
      <c r="J3216" s="19" t="str">
        <f>IF($S3216="","",INDEX(Skjermingsrenter!$B$6:$B$35,$C3216))</f>
        <v/>
      </c>
      <c r="K3216" s="20" t="str">
        <f t="shared" si="401"/>
        <v/>
      </c>
      <c r="L3216" s="21" t="str">
        <f>IF($S3216="","",IF($G3216&lt;YEAR($F3216),0,$H3216*SUMIFS(Utbytter!$D$6:$D$1005,Utbytter!$A$6:$A$1005,$E3216,Utbytter!$B$6:$B$1005,"&gt;="&amp;$K3216,Utbytter!$B$6:$B$1005,"&lt;="&amp;DATE($G3216,12,31))))</f>
        <v/>
      </c>
      <c r="M3216" s="21" t="str">
        <f t="shared" si="407"/>
        <v/>
      </c>
      <c r="N3216" s="21" t="str">
        <f t="shared" si="402"/>
        <v/>
      </c>
      <c r="O3216" s="21" t="str">
        <f t="shared" si="403"/>
        <v/>
      </c>
      <c r="P3216" s="21" t="str">
        <f t="shared" si="404"/>
        <v/>
      </c>
      <c r="Q3216" s="21" t="str">
        <f t="shared" si="405"/>
        <v/>
      </c>
      <c r="R3216" s="21" t="str">
        <f t="shared" si="406"/>
        <v/>
      </c>
      <c r="S3216" s="7" t="str">
        <f>IF(ROW()-5&lt;=Kontroll!$B$8,1,"")</f>
        <v/>
      </c>
    </row>
    <row r="3217" spans="1:19" x14ac:dyDescent="0.2">
      <c r="A3217" s="7" t="str">
        <f t="shared" si="400"/>
        <v/>
      </c>
      <c r="B3217" s="7" t="str">
        <f>IF($S3217="","",INT(($A3217-1)/Kontroll!$B$6)+1)</f>
        <v/>
      </c>
      <c r="C3217" s="7" t="str">
        <f>IF($S3217="","",MOD($A3217-1,Kontroll!$B$6)+1)</f>
        <v/>
      </c>
      <c r="D3217" s="15" t="str">
        <f>IF($S3217="","",INDEX(Transjer!$A$6:$A$125,$B3217))</f>
        <v/>
      </c>
      <c r="E3217" s="15" t="str">
        <f>IF($S3217="","",INDEX(Transjer!$B$6:$B$125,$B3217))</f>
        <v/>
      </c>
      <c r="F3217" s="16" t="str">
        <f>IF($S3217="","",INDEX(Transjer!$C$6:$C$125,$B3217))</f>
        <v/>
      </c>
      <c r="G3217" s="17" t="str">
        <f>IF($S3217="","",INDEX(Skjermingsrenter!$A$6:$A$35,$C3217))</f>
        <v/>
      </c>
      <c r="H3217" s="18" t="str">
        <f>IF($S3217="","",INDEX(Transjer!$D$6:$D$125,$B3217))</f>
        <v/>
      </c>
      <c r="I3217" s="18" t="str">
        <f>IF($S3217="","",INDEX(Transjer!$E$6:$E$125,$B3217))</f>
        <v/>
      </c>
      <c r="J3217" s="19" t="str">
        <f>IF($S3217="","",INDEX(Skjermingsrenter!$B$6:$B$35,$C3217))</f>
        <v/>
      </c>
      <c r="K3217" s="20" t="str">
        <f t="shared" si="401"/>
        <v/>
      </c>
      <c r="L3217" s="21" t="str">
        <f>IF($S3217="","",IF($G3217&lt;YEAR($F3217),0,$H3217*SUMIFS(Utbytter!$D$6:$D$1005,Utbytter!$A$6:$A$1005,$E3217,Utbytter!$B$6:$B$1005,"&gt;="&amp;$K3217,Utbytter!$B$6:$B$1005,"&lt;="&amp;DATE($G3217,12,31))))</f>
        <v/>
      </c>
      <c r="M3217" s="21" t="str">
        <f t="shared" si="407"/>
        <v/>
      </c>
      <c r="N3217" s="21" t="str">
        <f t="shared" si="402"/>
        <v/>
      </c>
      <c r="O3217" s="21" t="str">
        <f t="shared" si="403"/>
        <v/>
      </c>
      <c r="P3217" s="21" t="str">
        <f t="shared" si="404"/>
        <v/>
      </c>
      <c r="Q3217" s="21" t="str">
        <f t="shared" si="405"/>
        <v/>
      </c>
      <c r="R3217" s="21" t="str">
        <f t="shared" si="406"/>
        <v/>
      </c>
      <c r="S3217" s="7" t="str">
        <f>IF(ROW()-5&lt;=Kontroll!$B$8,1,"")</f>
        <v/>
      </c>
    </row>
    <row r="3218" spans="1:19" x14ac:dyDescent="0.2">
      <c r="A3218" s="7" t="str">
        <f t="shared" si="400"/>
        <v/>
      </c>
      <c r="B3218" s="7" t="str">
        <f>IF($S3218="","",INT(($A3218-1)/Kontroll!$B$6)+1)</f>
        <v/>
      </c>
      <c r="C3218" s="7" t="str">
        <f>IF($S3218="","",MOD($A3218-1,Kontroll!$B$6)+1)</f>
        <v/>
      </c>
      <c r="D3218" s="15" t="str">
        <f>IF($S3218="","",INDEX(Transjer!$A$6:$A$125,$B3218))</f>
        <v/>
      </c>
      <c r="E3218" s="15" t="str">
        <f>IF($S3218="","",INDEX(Transjer!$B$6:$B$125,$B3218))</f>
        <v/>
      </c>
      <c r="F3218" s="16" t="str">
        <f>IF($S3218="","",INDEX(Transjer!$C$6:$C$125,$B3218))</f>
        <v/>
      </c>
      <c r="G3218" s="17" t="str">
        <f>IF($S3218="","",INDEX(Skjermingsrenter!$A$6:$A$35,$C3218))</f>
        <v/>
      </c>
      <c r="H3218" s="18" t="str">
        <f>IF($S3218="","",INDEX(Transjer!$D$6:$D$125,$B3218))</f>
        <v/>
      </c>
      <c r="I3218" s="18" t="str">
        <f>IF($S3218="","",INDEX(Transjer!$E$6:$E$125,$B3218))</f>
        <v/>
      </c>
      <c r="J3218" s="19" t="str">
        <f>IF($S3218="","",INDEX(Skjermingsrenter!$B$6:$B$35,$C3218))</f>
        <v/>
      </c>
      <c r="K3218" s="20" t="str">
        <f t="shared" si="401"/>
        <v/>
      </c>
      <c r="L3218" s="21" t="str">
        <f>IF($S3218="","",IF($G3218&lt;YEAR($F3218),0,$H3218*SUMIFS(Utbytter!$D$6:$D$1005,Utbytter!$A$6:$A$1005,$E3218,Utbytter!$B$6:$B$1005,"&gt;="&amp;$K3218,Utbytter!$B$6:$B$1005,"&lt;="&amp;DATE($G3218,12,31))))</f>
        <v/>
      </c>
      <c r="M3218" s="21" t="str">
        <f t="shared" si="407"/>
        <v/>
      </c>
      <c r="N3218" s="21" t="str">
        <f t="shared" si="402"/>
        <v/>
      </c>
      <c r="O3218" s="21" t="str">
        <f t="shared" si="403"/>
        <v/>
      </c>
      <c r="P3218" s="21" t="str">
        <f t="shared" si="404"/>
        <v/>
      </c>
      <c r="Q3218" s="21" t="str">
        <f t="shared" si="405"/>
        <v/>
      </c>
      <c r="R3218" s="21" t="str">
        <f t="shared" si="406"/>
        <v/>
      </c>
      <c r="S3218" s="7" t="str">
        <f>IF(ROW()-5&lt;=Kontroll!$B$8,1,"")</f>
        <v/>
      </c>
    </row>
    <row r="3219" spans="1:19" x14ac:dyDescent="0.2">
      <c r="A3219" s="7" t="str">
        <f t="shared" si="400"/>
        <v/>
      </c>
      <c r="B3219" s="7" t="str">
        <f>IF($S3219="","",INT(($A3219-1)/Kontroll!$B$6)+1)</f>
        <v/>
      </c>
      <c r="C3219" s="7" t="str">
        <f>IF($S3219="","",MOD($A3219-1,Kontroll!$B$6)+1)</f>
        <v/>
      </c>
      <c r="D3219" s="15" t="str">
        <f>IF($S3219="","",INDEX(Transjer!$A$6:$A$125,$B3219))</f>
        <v/>
      </c>
      <c r="E3219" s="15" t="str">
        <f>IF($S3219="","",INDEX(Transjer!$B$6:$B$125,$B3219))</f>
        <v/>
      </c>
      <c r="F3219" s="16" t="str">
        <f>IF($S3219="","",INDEX(Transjer!$C$6:$C$125,$B3219))</f>
        <v/>
      </c>
      <c r="G3219" s="17" t="str">
        <f>IF($S3219="","",INDEX(Skjermingsrenter!$A$6:$A$35,$C3219))</f>
        <v/>
      </c>
      <c r="H3219" s="18" t="str">
        <f>IF($S3219="","",INDEX(Transjer!$D$6:$D$125,$B3219))</f>
        <v/>
      </c>
      <c r="I3219" s="18" t="str">
        <f>IF($S3219="","",INDEX(Transjer!$E$6:$E$125,$B3219))</f>
        <v/>
      </c>
      <c r="J3219" s="19" t="str">
        <f>IF($S3219="","",INDEX(Skjermingsrenter!$B$6:$B$35,$C3219))</f>
        <v/>
      </c>
      <c r="K3219" s="20" t="str">
        <f t="shared" si="401"/>
        <v/>
      </c>
      <c r="L3219" s="21" t="str">
        <f>IF($S3219="","",IF($G3219&lt;YEAR($F3219),0,$H3219*SUMIFS(Utbytter!$D$6:$D$1005,Utbytter!$A$6:$A$1005,$E3219,Utbytter!$B$6:$B$1005,"&gt;="&amp;$K3219,Utbytter!$B$6:$B$1005,"&lt;="&amp;DATE($G3219,12,31))))</f>
        <v/>
      </c>
      <c r="M3219" s="21" t="str">
        <f t="shared" si="407"/>
        <v/>
      </c>
      <c r="N3219" s="21" t="str">
        <f t="shared" si="402"/>
        <v/>
      </c>
      <c r="O3219" s="21" t="str">
        <f t="shared" si="403"/>
        <v/>
      </c>
      <c r="P3219" s="21" t="str">
        <f t="shared" si="404"/>
        <v/>
      </c>
      <c r="Q3219" s="21" t="str">
        <f t="shared" si="405"/>
        <v/>
      </c>
      <c r="R3219" s="21" t="str">
        <f t="shared" si="406"/>
        <v/>
      </c>
      <c r="S3219" s="7" t="str">
        <f>IF(ROW()-5&lt;=Kontroll!$B$8,1,"")</f>
        <v/>
      </c>
    </row>
    <row r="3220" spans="1:19" x14ac:dyDescent="0.2">
      <c r="A3220" s="7" t="str">
        <f t="shared" si="400"/>
        <v/>
      </c>
      <c r="B3220" s="7" t="str">
        <f>IF($S3220="","",INT(($A3220-1)/Kontroll!$B$6)+1)</f>
        <v/>
      </c>
      <c r="C3220" s="7" t="str">
        <f>IF($S3220="","",MOD($A3220-1,Kontroll!$B$6)+1)</f>
        <v/>
      </c>
      <c r="D3220" s="15" t="str">
        <f>IF($S3220="","",INDEX(Transjer!$A$6:$A$125,$B3220))</f>
        <v/>
      </c>
      <c r="E3220" s="15" t="str">
        <f>IF($S3220="","",INDEX(Transjer!$B$6:$B$125,$B3220))</f>
        <v/>
      </c>
      <c r="F3220" s="16" t="str">
        <f>IF($S3220="","",INDEX(Transjer!$C$6:$C$125,$B3220))</f>
        <v/>
      </c>
      <c r="G3220" s="17" t="str">
        <f>IF($S3220="","",INDEX(Skjermingsrenter!$A$6:$A$35,$C3220))</f>
        <v/>
      </c>
      <c r="H3220" s="18" t="str">
        <f>IF($S3220="","",INDEX(Transjer!$D$6:$D$125,$B3220))</f>
        <v/>
      </c>
      <c r="I3220" s="18" t="str">
        <f>IF($S3220="","",INDEX(Transjer!$E$6:$E$125,$B3220))</f>
        <v/>
      </c>
      <c r="J3220" s="19" t="str">
        <f>IF($S3220="","",INDEX(Skjermingsrenter!$B$6:$B$35,$C3220))</f>
        <v/>
      </c>
      <c r="K3220" s="20" t="str">
        <f t="shared" si="401"/>
        <v/>
      </c>
      <c r="L3220" s="21" t="str">
        <f>IF($S3220="","",IF($G3220&lt;YEAR($F3220),0,$H3220*SUMIFS(Utbytter!$D$6:$D$1005,Utbytter!$A$6:$A$1005,$E3220,Utbytter!$B$6:$B$1005,"&gt;="&amp;$K3220,Utbytter!$B$6:$B$1005,"&lt;="&amp;DATE($G3220,12,31))))</f>
        <v/>
      </c>
      <c r="M3220" s="21" t="str">
        <f t="shared" si="407"/>
        <v/>
      </c>
      <c r="N3220" s="21" t="str">
        <f t="shared" si="402"/>
        <v/>
      </c>
      <c r="O3220" s="21" t="str">
        <f t="shared" si="403"/>
        <v/>
      </c>
      <c r="P3220" s="21" t="str">
        <f t="shared" si="404"/>
        <v/>
      </c>
      <c r="Q3220" s="21" t="str">
        <f t="shared" si="405"/>
        <v/>
      </c>
      <c r="R3220" s="21" t="str">
        <f t="shared" si="406"/>
        <v/>
      </c>
      <c r="S3220" s="7" t="str">
        <f>IF(ROW()-5&lt;=Kontroll!$B$8,1,"")</f>
        <v/>
      </c>
    </row>
    <row r="3221" spans="1:19" x14ac:dyDescent="0.2">
      <c r="A3221" s="7" t="str">
        <f t="shared" si="400"/>
        <v/>
      </c>
      <c r="B3221" s="7" t="str">
        <f>IF($S3221="","",INT(($A3221-1)/Kontroll!$B$6)+1)</f>
        <v/>
      </c>
      <c r="C3221" s="7" t="str">
        <f>IF($S3221="","",MOD($A3221-1,Kontroll!$B$6)+1)</f>
        <v/>
      </c>
      <c r="D3221" s="15" t="str">
        <f>IF($S3221="","",INDEX(Transjer!$A$6:$A$125,$B3221))</f>
        <v/>
      </c>
      <c r="E3221" s="15" t="str">
        <f>IF($S3221="","",INDEX(Transjer!$B$6:$B$125,$B3221))</f>
        <v/>
      </c>
      <c r="F3221" s="16" t="str">
        <f>IF($S3221="","",INDEX(Transjer!$C$6:$C$125,$B3221))</f>
        <v/>
      </c>
      <c r="G3221" s="17" t="str">
        <f>IF($S3221="","",INDEX(Skjermingsrenter!$A$6:$A$35,$C3221))</f>
        <v/>
      </c>
      <c r="H3221" s="18" t="str">
        <f>IF($S3221="","",INDEX(Transjer!$D$6:$D$125,$B3221))</f>
        <v/>
      </c>
      <c r="I3221" s="18" t="str">
        <f>IF($S3221="","",INDEX(Transjer!$E$6:$E$125,$B3221))</f>
        <v/>
      </c>
      <c r="J3221" s="19" t="str">
        <f>IF($S3221="","",INDEX(Skjermingsrenter!$B$6:$B$35,$C3221))</f>
        <v/>
      </c>
      <c r="K3221" s="20" t="str">
        <f t="shared" si="401"/>
        <v/>
      </c>
      <c r="L3221" s="21" t="str">
        <f>IF($S3221="","",IF($G3221&lt;YEAR($F3221),0,$H3221*SUMIFS(Utbytter!$D$6:$D$1005,Utbytter!$A$6:$A$1005,$E3221,Utbytter!$B$6:$B$1005,"&gt;="&amp;$K3221,Utbytter!$B$6:$B$1005,"&lt;="&amp;DATE($G3221,12,31))))</f>
        <v/>
      </c>
      <c r="M3221" s="21" t="str">
        <f t="shared" si="407"/>
        <v/>
      </c>
      <c r="N3221" s="21" t="str">
        <f t="shared" si="402"/>
        <v/>
      </c>
      <c r="O3221" s="21" t="str">
        <f t="shared" si="403"/>
        <v/>
      </c>
      <c r="P3221" s="21" t="str">
        <f t="shared" si="404"/>
        <v/>
      </c>
      <c r="Q3221" s="21" t="str">
        <f t="shared" si="405"/>
        <v/>
      </c>
      <c r="R3221" s="21" t="str">
        <f t="shared" si="406"/>
        <v/>
      </c>
      <c r="S3221" s="7" t="str">
        <f>IF(ROW()-5&lt;=Kontroll!$B$8,1,"")</f>
        <v/>
      </c>
    </row>
    <row r="3222" spans="1:19" x14ac:dyDescent="0.2">
      <c r="A3222" s="7" t="str">
        <f t="shared" si="400"/>
        <v/>
      </c>
      <c r="B3222" s="7" t="str">
        <f>IF($S3222="","",INT(($A3222-1)/Kontroll!$B$6)+1)</f>
        <v/>
      </c>
      <c r="C3222" s="7" t="str">
        <f>IF($S3222="","",MOD($A3222-1,Kontroll!$B$6)+1)</f>
        <v/>
      </c>
      <c r="D3222" s="15" t="str">
        <f>IF($S3222="","",INDEX(Transjer!$A$6:$A$125,$B3222))</f>
        <v/>
      </c>
      <c r="E3222" s="15" t="str">
        <f>IF($S3222="","",INDEX(Transjer!$B$6:$B$125,$B3222))</f>
        <v/>
      </c>
      <c r="F3222" s="16" t="str">
        <f>IF($S3222="","",INDEX(Transjer!$C$6:$C$125,$B3222))</f>
        <v/>
      </c>
      <c r="G3222" s="17" t="str">
        <f>IF($S3222="","",INDEX(Skjermingsrenter!$A$6:$A$35,$C3222))</f>
        <v/>
      </c>
      <c r="H3222" s="18" t="str">
        <f>IF($S3222="","",INDEX(Transjer!$D$6:$D$125,$B3222))</f>
        <v/>
      </c>
      <c r="I3222" s="18" t="str">
        <f>IF($S3222="","",INDEX(Transjer!$E$6:$E$125,$B3222))</f>
        <v/>
      </c>
      <c r="J3222" s="19" t="str">
        <f>IF($S3222="","",INDEX(Skjermingsrenter!$B$6:$B$35,$C3222))</f>
        <v/>
      </c>
      <c r="K3222" s="20" t="str">
        <f t="shared" si="401"/>
        <v/>
      </c>
      <c r="L3222" s="21" t="str">
        <f>IF($S3222="","",IF($G3222&lt;YEAR($F3222),0,$H3222*SUMIFS(Utbytter!$D$6:$D$1005,Utbytter!$A$6:$A$1005,$E3222,Utbytter!$B$6:$B$1005,"&gt;="&amp;$K3222,Utbytter!$B$6:$B$1005,"&lt;="&amp;DATE($G3222,12,31))))</f>
        <v/>
      </c>
      <c r="M3222" s="21" t="str">
        <f t="shared" si="407"/>
        <v/>
      </c>
      <c r="N3222" s="21" t="str">
        <f t="shared" si="402"/>
        <v/>
      </c>
      <c r="O3222" s="21" t="str">
        <f t="shared" si="403"/>
        <v/>
      </c>
      <c r="P3222" s="21" t="str">
        <f t="shared" si="404"/>
        <v/>
      </c>
      <c r="Q3222" s="21" t="str">
        <f t="shared" si="405"/>
        <v/>
      </c>
      <c r="R3222" s="21" t="str">
        <f t="shared" si="406"/>
        <v/>
      </c>
      <c r="S3222" s="7" t="str">
        <f>IF(ROW()-5&lt;=Kontroll!$B$8,1,"")</f>
        <v/>
      </c>
    </row>
    <row r="3223" spans="1:19" x14ac:dyDescent="0.2">
      <c r="A3223" s="7" t="str">
        <f t="shared" si="400"/>
        <v/>
      </c>
      <c r="B3223" s="7" t="str">
        <f>IF($S3223="","",INT(($A3223-1)/Kontroll!$B$6)+1)</f>
        <v/>
      </c>
      <c r="C3223" s="7" t="str">
        <f>IF($S3223="","",MOD($A3223-1,Kontroll!$B$6)+1)</f>
        <v/>
      </c>
      <c r="D3223" s="15" t="str">
        <f>IF($S3223="","",INDEX(Transjer!$A$6:$A$125,$B3223))</f>
        <v/>
      </c>
      <c r="E3223" s="15" t="str">
        <f>IF($S3223="","",INDEX(Transjer!$B$6:$B$125,$B3223))</f>
        <v/>
      </c>
      <c r="F3223" s="16" t="str">
        <f>IF($S3223="","",INDEX(Transjer!$C$6:$C$125,$B3223))</f>
        <v/>
      </c>
      <c r="G3223" s="17" t="str">
        <f>IF($S3223="","",INDEX(Skjermingsrenter!$A$6:$A$35,$C3223))</f>
        <v/>
      </c>
      <c r="H3223" s="18" t="str">
        <f>IF($S3223="","",INDEX(Transjer!$D$6:$D$125,$B3223))</f>
        <v/>
      </c>
      <c r="I3223" s="18" t="str">
        <f>IF($S3223="","",INDEX(Transjer!$E$6:$E$125,$B3223))</f>
        <v/>
      </c>
      <c r="J3223" s="19" t="str">
        <f>IF($S3223="","",INDEX(Skjermingsrenter!$B$6:$B$35,$C3223))</f>
        <v/>
      </c>
      <c r="K3223" s="20" t="str">
        <f t="shared" si="401"/>
        <v/>
      </c>
      <c r="L3223" s="21" t="str">
        <f>IF($S3223="","",IF($G3223&lt;YEAR($F3223),0,$H3223*SUMIFS(Utbytter!$D$6:$D$1005,Utbytter!$A$6:$A$1005,$E3223,Utbytter!$B$6:$B$1005,"&gt;="&amp;$K3223,Utbytter!$B$6:$B$1005,"&lt;="&amp;DATE($G3223,12,31))))</f>
        <v/>
      </c>
      <c r="M3223" s="21" t="str">
        <f t="shared" si="407"/>
        <v/>
      </c>
      <c r="N3223" s="21" t="str">
        <f t="shared" si="402"/>
        <v/>
      </c>
      <c r="O3223" s="21" t="str">
        <f t="shared" si="403"/>
        <v/>
      </c>
      <c r="P3223" s="21" t="str">
        <f t="shared" si="404"/>
        <v/>
      </c>
      <c r="Q3223" s="21" t="str">
        <f t="shared" si="405"/>
        <v/>
      </c>
      <c r="R3223" s="21" t="str">
        <f t="shared" si="406"/>
        <v/>
      </c>
      <c r="S3223" s="7" t="str">
        <f>IF(ROW()-5&lt;=Kontroll!$B$8,1,"")</f>
        <v/>
      </c>
    </row>
    <row r="3224" spans="1:19" x14ac:dyDescent="0.2">
      <c r="A3224" s="7" t="str">
        <f t="shared" si="400"/>
        <v/>
      </c>
      <c r="B3224" s="7" t="str">
        <f>IF($S3224="","",INT(($A3224-1)/Kontroll!$B$6)+1)</f>
        <v/>
      </c>
      <c r="C3224" s="7" t="str">
        <f>IF($S3224="","",MOD($A3224-1,Kontroll!$B$6)+1)</f>
        <v/>
      </c>
      <c r="D3224" s="15" t="str">
        <f>IF($S3224="","",INDEX(Transjer!$A$6:$A$125,$B3224))</f>
        <v/>
      </c>
      <c r="E3224" s="15" t="str">
        <f>IF($S3224="","",INDEX(Transjer!$B$6:$B$125,$B3224))</f>
        <v/>
      </c>
      <c r="F3224" s="16" t="str">
        <f>IF($S3224="","",INDEX(Transjer!$C$6:$C$125,$B3224))</f>
        <v/>
      </c>
      <c r="G3224" s="17" t="str">
        <f>IF($S3224="","",INDEX(Skjermingsrenter!$A$6:$A$35,$C3224))</f>
        <v/>
      </c>
      <c r="H3224" s="18" t="str">
        <f>IF($S3224="","",INDEX(Transjer!$D$6:$D$125,$B3224))</f>
        <v/>
      </c>
      <c r="I3224" s="18" t="str">
        <f>IF($S3224="","",INDEX(Transjer!$E$6:$E$125,$B3224))</f>
        <v/>
      </c>
      <c r="J3224" s="19" t="str">
        <f>IF($S3224="","",INDEX(Skjermingsrenter!$B$6:$B$35,$C3224))</f>
        <v/>
      </c>
      <c r="K3224" s="20" t="str">
        <f t="shared" si="401"/>
        <v/>
      </c>
      <c r="L3224" s="21" t="str">
        <f>IF($S3224="","",IF($G3224&lt;YEAR($F3224),0,$H3224*SUMIFS(Utbytter!$D$6:$D$1005,Utbytter!$A$6:$A$1005,$E3224,Utbytter!$B$6:$B$1005,"&gt;="&amp;$K3224,Utbytter!$B$6:$B$1005,"&lt;="&amp;DATE($G3224,12,31))))</f>
        <v/>
      </c>
      <c r="M3224" s="21" t="str">
        <f t="shared" si="407"/>
        <v/>
      </c>
      <c r="N3224" s="21" t="str">
        <f t="shared" si="402"/>
        <v/>
      </c>
      <c r="O3224" s="21" t="str">
        <f t="shared" si="403"/>
        <v/>
      </c>
      <c r="P3224" s="21" t="str">
        <f t="shared" si="404"/>
        <v/>
      </c>
      <c r="Q3224" s="21" t="str">
        <f t="shared" si="405"/>
        <v/>
      </c>
      <c r="R3224" s="21" t="str">
        <f t="shared" si="406"/>
        <v/>
      </c>
      <c r="S3224" s="7" t="str">
        <f>IF(ROW()-5&lt;=Kontroll!$B$8,1,"")</f>
        <v/>
      </c>
    </row>
    <row r="3225" spans="1:19" x14ac:dyDescent="0.2">
      <c r="A3225" s="7" t="str">
        <f t="shared" si="400"/>
        <v/>
      </c>
      <c r="B3225" s="7" t="str">
        <f>IF($S3225="","",INT(($A3225-1)/Kontroll!$B$6)+1)</f>
        <v/>
      </c>
      <c r="C3225" s="7" t="str">
        <f>IF($S3225="","",MOD($A3225-1,Kontroll!$B$6)+1)</f>
        <v/>
      </c>
      <c r="D3225" s="15" t="str">
        <f>IF($S3225="","",INDEX(Transjer!$A$6:$A$125,$B3225))</f>
        <v/>
      </c>
      <c r="E3225" s="15" t="str">
        <f>IF($S3225="","",INDEX(Transjer!$B$6:$B$125,$B3225))</f>
        <v/>
      </c>
      <c r="F3225" s="16" t="str">
        <f>IF($S3225="","",INDEX(Transjer!$C$6:$C$125,$B3225))</f>
        <v/>
      </c>
      <c r="G3225" s="17" t="str">
        <f>IF($S3225="","",INDEX(Skjermingsrenter!$A$6:$A$35,$C3225))</f>
        <v/>
      </c>
      <c r="H3225" s="18" t="str">
        <f>IF($S3225="","",INDEX(Transjer!$D$6:$D$125,$B3225))</f>
        <v/>
      </c>
      <c r="I3225" s="18" t="str">
        <f>IF($S3225="","",INDEX(Transjer!$E$6:$E$125,$B3225))</f>
        <v/>
      </c>
      <c r="J3225" s="19" t="str">
        <f>IF($S3225="","",INDEX(Skjermingsrenter!$B$6:$B$35,$C3225))</f>
        <v/>
      </c>
      <c r="K3225" s="20" t="str">
        <f t="shared" si="401"/>
        <v/>
      </c>
      <c r="L3225" s="21" t="str">
        <f>IF($S3225="","",IF($G3225&lt;YEAR($F3225),0,$H3225*SUMIFS(Utbytter!$D$6:$D$1005,Utbytter!$A$6:$A$1005,$E3225,Utbytter!$B$6:$B$1005,"&gt;="&amp;$K3225,Utbytter!$B$6:$B$1005,"&lt;="&amp;DATE($G3225,12,31))))</f>
        <v/>
      </c>
      <c r="M3225" s="21" t="str">
        <f t="shared" si="407"/>
        <v/>
      </c>
      <c r="N3225" s="21" t="str">
        <f t="shared" si="402"/>
        <v/>
      </c>
      <c r="O3225" s="21" t="str">
        <f t="shared" si="403"/>
        <v/>
      </c>
      <c r="P3225" s="21" t="str">
        <f t="shared" si="404"/>
        <v/>
      </c>
      <c r="Q3225" s="21" t="str">
        <f t="shared" si="405"/>
        <v/>
      </c>
      <c r="R3225" s="21" t="str">
        <f t="shared" si="406"/>
        <v/>
      </c>
      <c r="S3225" s="7" t="str">
        <f>IF(ROW()-5&lt;=Kontroll!$B$8,1,"")</f>
        <v/>
      </c>
    </row>
    <row r="3226" spans="1:19" x14ac:dyDescent="0.2">
      <c r="A3226" s="7" t="str">
        <f t="shared" si="400"/>
        <v/>
      </c>
      <c r="B3226" s="7" t="str">
        <f>IF($S3226="","",INT(($A3226-1)/Kontroll!$B$6)+1)</f>
        <v/>
      </c>
      <c r="C3226" s="7" t="str">
        <f>IF($S3226="","",MOD($A3226-1,Kontroll!$B$6)+1)</f>
        <v/>
      </c>
      <c r="D3226" s="15" t="str">
        <f>IF($S3226="","",INDEX(Transjer!$A$6:$A$125,$B3226))</f>
        <v/>
      </c>
      <c r="E3226" s="15" t="str">
        <f>IF($S3226="","",INDEX(Transjer!$B$6:$B$125,$B3226))</f>
        <v/>
      </c>
      <c r="F3226" s="16" t="str">
        <f>IF($S3226="","",INDEX(Transjer!$C$6:$C$125,$B3226))</f>
        <v/>
      </c>
      <c r="G3226" s="17" t="str">
        <f>IF($S3226="","",INDEX(Skjermingsrenter!$A$6:$A$35,$C3226))</f>
        <v/>
      </c>
      <c r="H3226" s="18" t="str">
        <f>IF($S3226="","",INDEX(Transjer!$D$6:$D$125,$B3226))</f>
        <v/>
      </c>
      <c r="I3226" s="18" t="str">
        <f>IF($S3226="","",INDEX(Transjer!$E$6:$E$125,$B3226))</f>
        <v/>
      </c>
      <c r="J3226" s="19" t="str">
        <f>IF($S3226="","",INDEX(Skjermingsrenter!$B$6:$B$35,$C3226))</f>
        <v/>
      </c>
      <c r="K3226" s="20" t="str">
        <f t="shared" si="401"/>
        <v/>
      </c>
      <c r="L3226" s="21" t="str">
        <f>IF($S3226="","",IF($G3226&lt;YEAR($F3226),0,$H3226*SUMIFS(Utbytter!$D$6:$D$1005,Utbytter!$A$6:$A$1005,$E3226,Utbytter!$B$6:$B$1005,"&gt;="&amp;$K3226,Utbytter!$B$6:$B$1005,"&lt;="&amp;DATE($G3226,12,31))))</f>
        <v/>
      </c>
      <c r="M3226" s="21" t="str">
        <f t="shared" si="407"/>
        <v/>
      </c>
      <c r="N3226" s="21" t="str">
        <f t="shared" si="402"/>
        <v/>
      </c>
      <c r="O3226" s="21" t="str">
        <f t="shared" si="403"/>
        <v/>
      </c>
      <c r="P3226" s="21" t="str">
        <f t="shared" si="404"/>
        <v/>
      </c>
      <c r="Q3226" s="21" t="str">
        <f t="shared" si="405"/>
        <v/>
      </c>
      <c r="R3226" s="21" t="str">
        <f t="shared" si="406"/>
        <v/>
      </c>
      <c r="S3226" s="7" t="str">
        <f>IF(ROW()-5&lt;=Kontroll!$B$8,1,"")</f>
        <v/>
      </c>
    </row>
    <row r="3227" spans="1:19" x14ac:dyDescent="0.2">
      <c r="A3227" s="7" t="str">
        <f t="shared" si="400"/>
        <v/>
      </c>
      <c r="B3227" s="7" t="str">
        <f>IF($S3227="","",INT(($A3227-1)/Kontroll!$B$6)+1)</f>
        <v/>
      </c>
      <c r="C3227" s="7" t="str">
        <f>IF($S3227="","",MOD($A3227-1,Kontroll!$B$6)+1)</f>
        <v/>
      </c>
      <c r="D3227" s="15" t="str">
        <f>IF($S3227="","",INDEX(Transjer!$A$6:$A$125,$B3227))</f>
        <v/>
      </c>
      <c r="E3227" s="15" t="str">
        <f>IF($S3227="","",INDEX(Transjer!$B$6:$B$125,$B3227))</f>
        <v/>
      </c>
      <c r="F3227" s="16" t="str">
        <f>IF($S3227="","",INDEX(Transjer!$C$6:$C$125,$B3227))</f>
        <v/>
      </c>
      <c r="G3227" s="17" t="str">
        <f>IF($S3227="","",INDEX(Skjermingsrenter!$A$6:$A$35,$C3227))</f>
        <v/>
      </c>
      <c r="H3227" s="18" t="str">
        <f>IF($S3227="","",INDEX(Transjer!$D$6:$D$125,$B3227))</f>
        <v/>
      </c>
      <c r="I3227" s="18" t="str">
        <f>IF($S3227="","",INDEX(Transjer!$E$6:$E$125,$B3227))</f>
        <v/>
      </c>
      <c r="J3227" s="19" t="str">
        <f>IF($S3227="","",INDEX(Skjermingsrenter!$B$6:$B$35,$C3227))</f>
        <v/>
      </c>
      <c r="K3227" s="20" t="str">
        <f t="shared" si="401"/>
        <v/>
      </c>
      <c r="L3227" s="21" t="str">
        <f>IF($S3227="","",IF($G3227&lt;YEAR($F3227),0,$H3227*SUMIFS(Utbytter!$D$6:$D$1005,Utbytter!$A$6:$A$1005,$E3227,Utbytter!$B$6:$B$1005,"&gt;="&amp;$K3227,Utbytter!$B$6:$B$1005,"&lt;="&amp;DATE($G3227,12,31))))</f>
        <v/>
      </c>
      <c r="M3227" s="21" t="str">
        <f t="shared" si="407"/>
        <v/>
      </c>
      <c r="N3227" s="21" t="str">
        <f t="shared" si="402"/>
        <v/>
      </c>
      <c r="O3227" s="21" t="str">
        <f t="shared" si="403"/>
        <v/>
      </c>
      <c r="P3227" s="21" t="str">
        <f t="shared" si="404"/>
        <v/>
      </c>
      <c r="Q3227" s="21" t="str">
        <f t="shared" si="405"/>
        <v/>
      </c>
      <c r="R3227" s="21" t="str">
        <f t="shared" si="406"/>
        <v/>
      </c>
      <c r="S3227" s="7" t="str">
        <f>IF(ROW()-5&lt;=Kontroll!$B$8,1,"")</f>
        <v/>
      </c>
    </row>
    <row r="3228" spans="1:19" x14ac:dyDescent="0.2">
      <c r="A3228" s="7" t="str">
        <f t="shared" si="400"/>
        <v/>
      </c>
      <c r="B3228" s="7" t="str">
        <f>IF($S3228="","",INT(($A3228-1)/Kontroll!$B$6)+1)</f>
        <v/>
      </c>
      <c r="C3228" s="7" t="str">
        <f>IF($S3228="","",MOD($A3228-1,Kontroll!$B$6)+1)</f>
        <v/>
      </c>
      <c r="D3228" s="15" t="str">
        <f>IF($S3228="","",INDEX(Transjer!$A$6:$A$125,$B3228))</f>
        <v/>
      </c>
      <c r="E3228" s="15" t="str">
        <f>IF($S3228="","",INDEX(Transjer!$B$6:$B$125,$B3228))</f>
        <v/>
      </c>
      <c r="F3228" s="16" t="str">
        <f>IF($S3228="","",INDEX(Transjer!$C$6:$C$125,$B3228))</f>
        <v/>
      </c>
      <c r="G3228" s="17" t="str">
        <f>IF($S3228="","",INDEX(Skjermingsrenter!$A$6:$A$35,$C3228))</f>
        <v/>
      </c>
      <c r="H3228" s="18" t="str">
        <f>IF($S3228="","",INDEX(Transjer!$D$6:$D$125,$B3228))</f>
        <v/>
      </c>
      <c r="I3228" s="18" t="str">
        <f>IF($S3228="","",INDEX(Transjer!$E$6:$E$125,$B3228))</f>
        <v/>
      </c>
      <c r="J3228" s="19" t="str">
        <f>IF($S3228="","",INDEX(Skjermingsrenter!$B$6:$B$35,$C3228))</f>
        <v/>
      </c>
      <c r="K3228" s="20" t="str">
        <f t="shared" si="401"/>
        <v/>
      </c>
      <c r="L3228" s="21" t="str">
        <f>IF($S3228="","",IF($G3228&lt;YEAR($F3228),0,$H3228*SUMIFS(Utbytter!$D$6:$D$1005,Utbytter!$A$6:$A$1005,$E3228,Utbytter!$B$6:$B$1005,"&gt;="&amp;$K3228,Utbytter!$B$6:$B$1005,"&lt;="&amp;DATE($G3228,12,31))))</f>
        <v/>
      </c>
      <c r="M3228" s="21" t="str">
        <f t="shared" si="407"/>
        <v/>
      </c>
      <c r="N3228" s="21" t="str">
        <f t="shared" si="402"/>
        <v/>
      </c>
      <c r="O3228" s="21" t="str">
        <f t="shared" si="403"/>
        <v/>
      </c>
      <c r="P3228" s="21" t="str">
        <f t="shared" si="404"/>
        <v/>
      </c>
      <c r="Q3228" s="21" t="str">
        <f t="shared" si="405"/>
        <v/>
      </c>
      <c r="R3228" s="21" t="str">
        <f t="shared" si="406"/>
        <v/>
      </c>
      <c r="S3228" s="7" t="str">
        <f>IF(ROW()-5&lt;=Kontroll!$B$8,1,"")</f>
        <v/>
      </c>
    </row>
    <row r="3229" spans="1:19" x14ac:dyDescent="0.2">
      <c r="A3229" s="7" t="str">
        <f t="shared" si="400"/>
        <v/>
      </c>
      <c r="B3229" s="7" t="str">
        <f>IF($S3229="","",INT(($A3229-1)/Kontroll!$B$6)+1)</f>
        <v/>
      </c>
      <c r="C3229" s="7" t="str">
        <f>IF($S3229="","",MOD($A3229-1,Kontroll!$B$6)+1)</f>
        <v/>
      </c>
      <c r="D3229" s="15" t="str">
        <f>IF($S3229="","",INDEX(Transjer!$A$6:$A$125,$B3229))</f>
        <v/>
      </c>
      <c r="E3229" s="15" t="str">
        <f>IF($S3229="","",INDEX(Transjer!$B$6:$B$125,$B3229))</f>
        <v/>
      </c>
      <c r="F3229" s="16" t="str">
        <f>IF($S3229="","",INDEX(Transjer!$C$6:$C$125,$B3229))</f>
        <v/>
      </c>
      <c r="G3229" s="17" t="str">
        <f>IF($S3229="","",INDEX(Skjermingsrenter!$A$6:$A$35,$C3229))</f>
        <v/>
      </c>
      <c r="H3229" s="18" t="str">
        <f>IF($S3229="","",INDEX(Transjer!$D$6:$D$125,$B3229))</f>
        <v/>
      </c>
      <c r="I3229" s="18" t="str">
        <f>IF($S3229="","",INDEX(Transjer!$E$6:$E$125,$B3229))</f>
        <v/>
      </c>
      <c r="J3229" s="19" t="str">
        <f>IF($S3229="","",INDEX(Skjermingsrenter!$B$6:$B$35,$C3229))</f>
        <v/>
      </c>
      <c r="K3229" s="20" t="str">
        <f t="shared" si="401"/>
        <v/>
      </c>
      <c r="L3229" s="21" t="str">
        <f>IF($S3229="","",IF($G3229&lt;YEAR($F3229),0,$H3229*SUMIFS(Utbytter!$D$6:$D$1005,Utbytter!$A$6:$A$1005,$E3229,Utbytter!$B$6:$B$1005,"&gt;="&amp;$K3229,Utbytter!$B$6:$B$1005,"&lt;="&amp;DATE($G3229,12,31))))</f>
        <v/>
      </c>
      <c r="M3229" s="21" t="str">
        <f t="shared" si="407"/>
        <v/>
      </c>
      <c r="N3229" s="21" t="str">
        <f t="shared" si="402"/>
        <v/>
      </c>
      <c r="O3229" s="21" t="str">
        <f t="shared" si="403"/>
        <v/>
      </c>
      <c r="P3229" s="21" t="str">
        <f t="shared" si="404"/>
        <v/>
      </c>
      <c r="Q3229" s="21" t="str">
        <f t="shared" si="405"/>
        <v/>
      </c>
      <c r="R3229" s="21" t="str">
        <f t="shared" si="406"/>
        <v/>
      </c>
      <c r="S3229" s="7" t="str">
        <f>IF(ROW()-5&lt;=Kontroll!$B$8,1,"")</f>
        <v/>
      </c>
    </row>
    <row r="3230" spans="1:19" x14ac:dyDescent="0.2">
      <c r="A3230" s="7" t="str">
        <f t="shared" si="400"/>
        <v/>
      </c>
      <c r="B3230" s="7" t="str">
        <f>IF($S3230="","",INT(($A3230-1)/Kontroll!$B$6)+1)</f>
        <v/>
      </c>
      <c r="C3230" s="7" t="str">
        <f>IF($S3230="","",MOD($A3230-1,Kontroll!$B$6)+1)</f>
        <v/>
      </c>
      <c r="D3230" s="15" t="str">
        <f>IF($S3230="","",INDEX(Transjer!$A$6:$A$125,$B3230))</f>
        <v/>
      </c>
      <c r="E3230" s="15" t="str">
        <f>IF($S3230="","",INDEX(Transjer!$B$6:$B$125,$B3230))</f>
        <v/>
      </c>
      <c r="F3230" s="16" t="str">
        <f>IF($S3230="","",INDEX(Transjer!$C$6:$C$125,$B3230))</f>
        <v/>
      </c>
      <c r="G3230" s="17" t="str">
        <f>IF($S3230="","",INDEX(Skjermingsrenter!$A$6:$A$35,$C3230))</f>
        <v/>
      </c>
      <c r="H3230" s="18" t="str">
        <f>IF($S3230="","",INDEX(Transjer!$D$6:$D$125,$B3230))</f>
        <v/>
      </c>
      <c r="I3230" s="18" t="str">
        <f>IF($S3230="","",INDEX(Transjer!$E$6:$E$125,$B3230))</f>
        <v/>
      </c>
      <c r="J3230" s="19" t="str">
        <f>IF($S3230="","",INDEX(Skjermingsrenter!$B$6:$B$35,$C3230))</f>
        <v/>
      </c>
      <c r="K3230" s="20" t="str">
        <f t="shared" si="401"/>
        <v/>
      </c>
      <c r="L3230" s="21" t="str">
        <f>IF($S3230="","",IF($G3230&lt;YEAR($F3230),0,$H3230*SUMIFS(Utbytter!$D$6:$D$1005,Utbytter!$A$6:$A$1005,$E3230,Utbytter!$B$6:$B$1005,"&gt;="&amp;$K3230,Utbytter!$B$6:$B$1005,"&lt;="&amp;DATE($G3230,12,31))))</f>
        <v/>
      </c>
      <c r="M3230" s="21" t="str">
        <f t="shared" si="407"/>
        <v/>
      </c>
      <c r="N3230" s="21" t="str">
        <f t="shared" si="402"/>
        <v/>
      </c>
      <c r="O3230" s="21" t="str">
        <f t="shared" si="403"/>
        <v/>
      </c>
      <c r="P3230" s="21" t="str">
        <f t="shared" si="404"/>
        <v/>
      </c>
      <c r="Q3230" s="21" t="str">
        <f t="shared" si="405"/>
        <v/>
      </c>
      <c r="R3230" s="21" t="str">
        <f t="shared" si="406"/>
        <v/>
      </c>
      <c r="S3230" s="7" t="str">
        <f>IF(ROW()-5&lt;=Kontroll!$B$8,1,"")</f>
        <v/>
      </c>
    </row>
    <row r="3231" spans="1:19" x14ac:dyDescent="0.2">
      <c r="A3231" s="7" t="str">
        <f t="shared" si="400"/>
        <v/>
      </c>
      <c r="B3231" s="7" t="str">
        <f>IF($S3231="","",INT(($A3231-1)/Kontroll!$B$6)+1)</f>
        <v/>
      </c>
      <c r="C3231" s="7" t="str">
        <f>IF($S3231="","",MOD($A3231-1,Kontroll!$B$6)+1)</f>
        <v/>
      </c>
      <c r="D3231" s="15" t="str">
        <f>IF($S3231="","",INDEX(Transjer!$A$6:$A$125,$B3231))</f>
        <v/>
      </c>
      <c r="E3231" s="15" t="str">
        <f>IF($S3231="","",INDEX(Transjer!$B$6:$B$125,$B3231))</f>
        <v/>
      </c>
      <c r="F3231" s="16" t="str">
        <f>IF($S3231="","",INDEX(Transjer!$C$6:$C$125,$B3231))</f>
        <v/>
      </c>
      <c r="G3231" s="17" t="str">
        <f>IF($S3231="","",INDEX(Skjermingsrenter!$A$6:$A$35,$C3231))</f>
        <v/>
      </c>
      <c r="H3231" s="18" t="str">
        <f>IF($S3231="","",INDEX(Transjer!$D$6:$D$125,$B3231))</f>
        <v/>
      </c>
      <c r="I3231" s="18" t="str">
        <f>IF($S3231="","",INDEX(Transjer!$E$6:$E$125,$B3231))</f>
        <v/>
      </c>
      <c r="J3231" s="19" t="str">
        <f>IF($S3231="","",INDEX(Skjermingsrenter!$B$6:$B$35,$C3231))</f>
        <v/>
      </c>
      <c r="K3231" s="20" t="str">
        <f t="shared" si="401"/>
        <v/>
      </c>
      <c r="L3231" s="21" t="str">
        <f>IF($S3231="","",IF($G3231&lt;YEAR($F3231),0,$H3231*SUMIFS(Utbytter!$D$6:$D$1005,Utbytter!$A$6:$A$1005,$E3231,Utbytter!$B$6:$B$1005,"&gt;="&amp;$K3231,Utbytter!$B$6:$B$1005,"&lt;="&amp;DATE($G3231,12,31))))</f>
        <v/>
      </c>
      <c r="M3231" s="21" t="str">
        <f t="shared" si="407"/>
        <v/>
      </c>
      <c r="N3231" s="21" t="str">
        <f t="shared" si="402"/>
        <v/>
      </c>
      <c r="O3231" s="21" t="str">
        <f t="shared" si="403"/>
        <v/>
      </c>
      <c r="P3231" s="21" t="str">
        <f t="shared" si="404"/>
        <v/>
      </c>
      <c r="Q3231" s="21" t="str">
        <f t="shared" si="405"/>
        <v/>
      </c>
      <c r="R3231" s="21" t="str">
        <f t="shared" si="406"/>
        <v/>
      </c>
      <c r="S3231" s="7" t="str">
        <f>IF(ROW()-5&lt;=Kontroll!$B$8,1,"")</f>
        <v/>
      </c>
    </row>
    <row r="3232" spans="1:19" x14ac:dyDescent="0.2">
      <c r="A3232" s="7" t="str">
        <f t="shared" si="400"/>
        <v/>
      </c>
      <c r="B3232" s="7" t="str">
        <f>IF($S3232="","",INT(($A3232-1)/Kontroll!$B$6)+1)</f>
        <v/>
      </c>
      <c r="C3232" s="7" t="str">
        <f>IF($S3232="","",MOD($A3232-1,Kontroll!$B$6)+1)</f>
        <v/>
      </c>
      <c r="D3232" s="15" t="str">
        <f>IF($S3232="","",INDEX(Transjer!$A$6:$A$125,$B3232))</f>
        <v/>
      </c>
      <c r="E3232" s="15" t="str">
        <f>IF($S3232="","",INDEX(Transjer!$B$6:$B$125,$B3232))</f>
        <v/>
      </c>
      <c r="F3232" s="16" t="str">
        <f>IF($S3232="","",INDEX(Transjer!$C$6:$C$125,$B3232))</f>
        <v/>
      </c>
      <c r="G3232" s="17" t="str">
        <f>IF($S3232="","",INDEX(Skjermingsrenter!$A$6:$A$35,$C3232))</f>
        <v/>
      </c>
      <c r="H3232" s="18" t="str">
        <f>IF($S3232="","",INDEX(Transjer!$D$6:$D$125,$B3232))</f>
        <v/>
      </c>
      <c r="I3232" s="18" t="str">
        <f>IF($S3232="","",INDEX(Transjer!$E$6:$E$125,$B3232))</f>
        <v/>
      </c>
      <c r="J3232" s="19" t="str">
        <f>IF($S3232="","",INDEX(Skjermingsrenter!$B$6:$B$35,$C3232))</f>
        <v/>
      </c>
      <c r="K3232" s="20" t="str">
        <f t="shared" si="401"/>
        <v/>
      </c>
      <c r="L3232" s="21" t="str">
        <f>IF($S3232="","",IF($G3232&lt;YEAR($F3232),0,$H3232*SUMIFS(Utbytter!$D$6:$D$1005,Utbytter!$A$6:$A$1005,$E3232,Utbytter!$B$6:$B$1005,"&gt;="&amp;$K3232,Utbytter!$B$6:$B$1005,"&lt;="&amp;DATE($G3232,12,31))))</f>
        <v/>
      </c>
      <c r="M3232" s="21" t="str">
        <f t="shared" si="407"/>
        <v/>
      </c>
      <c r="N3232" s="21" t="str">
        <f t="shared" si="402"/>
        <v/>
      </c>
      <c r="O3232" s="21" t="str">
        <f t="shared" si="403"/>
        <v/>
      </c>
      <c r="P3232" s="21" t="str">
        <f t="shared" si="404"/>
        <v/>
      </c>
      <c r="Q3232" s="21" t="str">
        <f t="shared" si="405"/>
        <v/>
      </c>
      <c r="R3232" s="21" t="str">
        <f t="shared" si="406"/>
        <v/>
      </c>
      <c r="S3232" s="7" t="str">
        <f>IF(ROW()-5&lt;=Kontroll!$B$8,1,"")</f>
        <v/>
      </c>
    </row>
    <row r="3233" spans="1:19" x14ac:dyDescent="0.2">
      <c r="A3233" s="7" t="str">
        <f t="shared" si="400"/>
        <v/>
      </c>
      <c r="B3233" s="7" t="str">
        <f>IF($S3233="","",INT(($A3233-1)/Kontroll!$B$6)+1)</f>
        <v/>
      </c>
      <c r="C3233" s="7" t="str">
        <f>IF($S3233="","",MOD($A3233-1,Kontroll!$B$6)+1)</f>
        <v/>
      </c>
      <c r="D3233" s="15" t="str">
        <f>IF($S3233="","",INDEX(Transjer!$A$6:$A$125,$B3233))</f>
        <v/>
      </c>
      <c r="E3233" s="15" t="str">
        <f>IF($S3233="","",INDEX(Transjer!$B$6:$B$125,$B3233))</f>
        <v/>
      </c>
      <c r="F3233" s="16" t="str">
        <f>IF($S3233="","",INDEX(Transjer!$C$6:$C$125,$B3233))</f>
        <v/>
      </c>
      <c r="G3233" s="17" t="str">
        <f>IF($S3233="","",INDEX(Skjermingsrenter!$A$6:$A$35,$C3233))</f>
        <v/>
      </c>
      <c r="H3233" s="18" t="str">
        <f>IF($S3233="","",INDEX(Transjer!$D$6:$D$125,$B3233))</f>
        <v/>
      </c>
      <c r="I3233" s="18" t="str">
        <f>IF($S3233="","",INDEX(Transjer!$E$6:$E$125,$B3233))</f>
        <v/>
      </c>
      <c r="J3233" s="19" t="str">
        <f>IF($S3233="","",INDEX(Skjermingsrenter!$B$6:$B$35,$C3233))</f>
        <v/>
      </c>
      <c r="K3233" s="20" t="str">
        <f t="shared" si="401"/>
        <v/>
      </c>
      <c r="L3233" s="21" t="str">
        <f>IF($S3233="","",IF($G3233&lt;YEAR($F3233),0,$H3233*SUMIFS(Utbytter!$D$6:$D$1005,Utbytter!$A$6:$A$1005,$E3233,Utbytter!$B$6:$B$1005,"&gt;="&amp;$K3233,Utbytter!$B$6:$B$1005,"&lt;="&amp;DATE($G3233,12,31))))</f>
        <v/>
      </c>
      <c r="M3233" s="21" t="str">
        <f t="shared" si="407"/>
        <v/>
      </c>
      <c r="N3233" s="21" t="str">
        <f t="shared" si="402"/>
        <v/>
      </c>
      <c r="O3233" s="21" t="str">
        <f t="shared" si="403"/>
        <v/>
      </c>
      <c r="P3233" s="21" t="str">
        <f t="shared" si="404"/>
        <v/>
      </c>
      <c r="Q3233" s="21" t="str">
        <f t="shared" si="405"/>
        <v/>
      </c>
      <c r="R3233" s="21" t="str">
        <f t="shared" si="406"/>
        <v/>
      </c>
      <c r="S3233" s="7" t="str">
        <f>IF(ROW()-5&lt;=Kontroll!$B$8,1,"")</f>
        <v/>
      </c>
    </row>
    <row r="3234" spans="1:19" x14ac:dyDescent="0.2">
      <c r="A3234" s="7" t="str">
        <f t="shared" si="400"/>
        <v/>
      </c>
      <c r="B3234" s="7" t="str">
        <f>IF($S3234="","",INT(($A3234-1)/Kontroll!$B$6)+1)</f>
        <v/>
      </c>
      <c r="C3234" s="7" t="str">
        <f>IF($S3234="","",MOD($A3234-1,Kontroll!$B$6)+1)</f>
        <v/>
      </c>
      <c r="D3234" s="15" t="str">
        <f>IF($S3234="","",INDEX(Transjer!$A$6:$A$125,$B3234))</f>
        <v/>
      </c>
      <c r="E3234" s="15" t="str">
        <f>IF($S3234="","",INDEX(Transjer!$B$6:$B$125,$B3234))</f>
        <v/>
      </c>
      <c r="F3234" s="16" t="str">
        <f>IF($S3234="","",INDEX(Transjer!$C$6:$C$125,$B3234))</f>
        <v/>
      </c>
      <c r="G3234" s="17" t="str">
        <f>IF($S3234="","",INDEX(Skjermingsrenter!$A$6:$A$35,$C3234))</f>
        <v/>
      </c>
      <c r="H3234" s="18" t="str">
        <f>IF($S3234="","",INDEX(Transjer!$D$6:$D$125,$B3234))</f>
        <v/>
      </c>
      <c r="I3234" s="18" t="str">
        <f>IF($S3234="","",INDEX(Transjer!$E$6:$E$125,$B3234))</f>
        <v/>
      </c>
      <c r="J3234" s="19" t="str">
        <f>IF($S3234="","",INDEX(Skjermingsrenter!$B$6:$B$35,$C3234))</f>
        <v/>
      </c>
      <c r="K3234" s="20" t="str">
        <f t="shared" si="401"/>
        <v/>
      </c>
      <c r="L3234" s="21" t="str">
        <f>IF($S3234="","",IF($G3234&lt;YEAR($F3234),0,$H3234*SUMIFS(Utbytter!$D$6:$D$1005,Utbytter!$A$6:$A$1005,$E3234,Utbytter!$B$6:$B$1005,"&gt;="&amp;$K3234,Utbytter!$B$6:$B$1005,"&lt;="&amp;DATE($G3234,12,31))))</f>
        <v/>
      </c>
      <c r="M3234" s="21" t="str">
        <f t="shared" si="407"/>
        <v/>
      </c>
      <c r="N3234" s="21" t="str">
        <f t="shared" si="402"/>
        <v/>
      </c>
      <c r="O3234" s="21" t="str">
        <f t="shared" si="403"/>
        <v/>
      </c>
      <c r="P3234" s="21" t="str">
        <f t="shared" si="404"/>
        <v/>
      </c>
      <c r="Q3234" s="21" t="str">
        <f t="shared" si="405"/>
        <v/>
      </c>
      <c r="R3234" s="21" t="str">
        <f t="shared" si="406"/>
        <v/>
      </c>
      <c r="S3234" s="7" t="str">
        <f>IF(ROW()-5&lt;=Kontroll!$B$8,1,"")</f>
        <v/>
      </c>
    </row>
    <row r="3235" spans="1:19" x14ac:dyDescent="0.2">
      <c r="A3235" s="7" t="str">
        <f t="shared" si="400"/>
        <v/>
      </c>
      <c r="B3235" s="7" t="str">
        <f>IF($S3235="","",INT(($A3235-1)/Kontroll!$B$6)+1)</f>
        <v/>
      </c>
      <c r="C3235" s="7" t="str">
        <f>IF($S3235="","",MOD($A3235-1,Kontroll!$B$6)+1)</f>
        <v/>
      </c>
      <c r="D3235" s="15" t="str">
        <f>IF($S3235="","",INDEX(Transjer!$A$6:$A$125,$B3235))</f>
        <v/>
      </c>
      <c r="E3235" s="15" t="str">
        <f>IF($S3235="","",INDEX(Transjer!$B$6:$B$125,$B3235))</f>
        <v/>
      </c>
      <c r="F3235" s="16" t="str">
        <f>IF($S3235="","",INDEX(Transjer!$C$6:$C$125,$B3235))</f>
        <v/>
      </c>
      <c r="G3235" s="17" t="str">
        <f>IF($S3235="","",INDEX(Skjermingsrenter!$A$6:$A$35,$C3235))</f>
        <v/>
      </c>
      <c r="H3235" s="18" t="str">
        <f>IF($S3235="","",INDEX(Transjer!$D$6:$D$125,$B3235))</f>
        <v/>
      </c>
      <c r="I3235" s="18" t="str">
        <f>IF($S3235="","",INDEX(Transjer!$E$6:$E$125,$B3235))</f>
        <v/>
      </c>
      <c r="J3235" s="19" t="str">
        <f>IF($S3235="","",INDEX(Skjermingsrenter!$B$6:$B$35,$C3235))</f>
        <v/>
      </c>
      <c r="K3235" s="20" t="str">
        <f t="shared" si="401"/>
        <v/>
      </c>
      <c r="L3235" s="21" t="str">
        <f>IF($S3235="","",IF($G3235&lt;YEAR($F3235),0,$H3235*SUMIFS(Utbytter!$D$6:$D$1005,Utbytter!$A$6:$A$1005,$E3235,Utbytter!$B$6:$B$1005,"&gt;="&amp;$K3235,Utbytter!$B$6:$B$1005,"&lt;="&amp;DATE($G3235,12,31))))</f>
        <v/>
      </c>
      <c r="M3235" s="21" t="str">
        <f t="shared" si="407"/>
        <v/>
      </c>
      <c r="N3235" s="21" t="str">
        <f t="shared" si="402"/>
        <v/>
      </c>
      <c r="O3235" s="21" t="str">
        <f t="shared" si="403"/>
        <v/>
      </c>
      <c r="P3235" s="21" t="str">
        <f t="shared" si="404"/>
        <v/>
      </c>
      <c r="Q3235" s="21" t="str">
        <f t="shared" si="405"/>
        <v/>
      </c>
      <c r="R3235" s="21" t="str">
        <f t="shared" si="406"/>
        <v/>
      </c>
      <c r="S3235" s="7" t="str">
        <f>IF(ROW()-5&lt;=Kontroll!$B$8,1,"")</f>
        <v/>
      </c>
    </row>
    <row r="3236" spans="1:19" x14ac:dyDescent="0.2">
      <c r="A3236" s="7" t="str">
        <f t="shared" si="400"/>
        <v/>
      </c>
      <c r="B3236" s="7" t="str">
        <f>IF($S3236="","",INT(($A3236-1)/Kontroll!$B$6)+1)</f>
        <v/>
      </c>
      <c r="C3236" s="7" t="str">
        <f>IF($S3236="","",MOD($A3236-1,Kontroll!$B$6)+1)</f>
        <v/>
      </c>
      <c r="D3236" s="15" t="str">
        <f>IF($S3236="","",INDEX(Transjer!$A$6:$A$125,$B3236))</f>
        <v/>
      </c>
      <c r="E3236" s="15" t="str">
        <f>IF($S3236="","",INDEX(Transjer!$B$6:$B$125,$B3236))</f>
        <v/>
      </c>
      <c r="F3236" s="16" t="str">
        <f>IF($S3236="","",INDEX(Transjer!$C$6:$C$125,$B3236))</f>
        <v/>
      </c>
      <c r="G3236" s="17" t="str">
        <f>IF($S3236="","",INDEX(Skjermingsrenter!$A$6:$A$35,$C3236))</f>
        <v/>
      </c>
      <c r="H3236" s="18" t="str">
        <f>IF($S3236="","",INDEX(Transjer!$D$6:$D$125,$B3236))</f>
        <v/>
      </c>
      <c r="I3236" s="18" t="str">
        <f>IF($S3236="","",INDEX(Transjer!$E$6:$E$125,$B3236))</f>
        <v/>
      </c>
      <c r="J3236" s="19" t="str">
        <f>IF($S3236="","",INDEX(Skjermingsrenter!$B$6:$B$35,$C3236))</f>
        <v/>
      </c>
      <c r="K3236" s="20" t="str">
        <f t="shared" si="401"/>
        <v/>
      </c>
      <c r="L3236" s="21" t="str">
        <f>IF($S3236="","",IF($G3236&lt;YEAR($F3236),0,$H3236*SUMIFS(Utbytter!$D$6:$D$1005,Utbytter!$A$6:$A$1005,$E3236,Utbytter!$B$6:$B$1005,"&gt;="&amp;$K3236,Utbytter!$B$6:$B$1005,"&lt;="&amp;DATE($G3236,12,31))))</f>
        <v/>
      </c>
      <c r="M3236" s="21" t="str">
        <f t="shared" si="407"/>
        <v/>
      </c>
      <c r="N3236" s="21" t="str">
        <f t="shared" si="402"/>
        <v/>
      </c>
      <c r="O3236" s="21" t="str">
        <f t="shared" si="403"/>
        <v/>
      </c>
      <c r="P3236" s="21" t="str">
        <f t="shared" si="404"/>
        <v/>
      </c>
      <c r="Q3236" s="21" t="str">
        <f t="shared" si="405"/>
        <v/>
      </c>
      <c r="R3236" s="21" t="str">
        <f t="shared" si="406"/>
        <v/>
      </c>
      <c r="S3236" s="7" t="str">
        <f>IF(ROW()-5&lt;=Kontroll!$B$8,1,"")</f>
        <v/>
      </c>
    </row>
    <row r="3237" spans="1:19" x14ac:dyDescent="0.2">
      <c r="A3237" s="7" t="str">
        <f t="shared" si="400"/>
        <v/>
      </c>
      <c r="B3237" s="7" t="str">
        <f>IF($S3237="","",INT(($A3237-1)/Kontroll!$B$6)+1)</f>
        <v/>
      </c>
      <c r="C3237" s="7" t="str">
        <f>IF($S3237="","",MOD($A3237-1,Kontroll!$B$6)+1)</f>
        <v/>
      </c>
      <c r="D3237" s="15" t="str">
        <f>IF($S3237="","",INDEX(Transjer!$A$6:$A$125,$B3237))</f>
        <v/>
      </c>
      <c r="E3237" s="15" t="str">
        <f>IF($S3237="","",INDEX(Transjer!$B$6:$B$125,$B3237))</f>
        <v/>
      </c>
      <c r="F3237" s="16" t="str">
        <f>IF($S3237="","",INDEX(Transjer!$C$6:$C$125,$B3237))</f>
        <v/>
      </c>
      <c r="G3237" s="17" t="str">
        <f>IF($S3237="","",INDEX(Skjermingsrenter!$A$6:$A$35,$C3237))</f>
        <v/>
      </c>
      <c r="H3237" s="18" t="str">
        <f>IF($S3237="","",INDEX(Transjer!$D$6:$D$125,$B3237))</f>
        <v/>
      </c>
      <c r="I3237" s="18" t="str">
        <f>IF($S3237="","",INDEX(Transjer!$E$6:$E$125,$B3237))</f>
        <v/>
      </c>
      <c r="J3237" s="19" t="str">
        <f>IF($S3237="","",INDEX(Skjermingsrenter!$B$6:$B$35,$C3237))</f>
        <v/>
      </c>
      <c r="K3237" s="20" t="str">
        <f t="shared" si="401"/>
        <v/>
      </c>
      <c r="L3237" s="21" t="str">
        <f>IF($S3237="","",IF($G3237&lt;YEAR($F3237),0,$H3237*SUMIFS(Utbytter!$D$6:$D$1005,Utbytter!$A$6:$A$1005,$E3237,Utbytter!$B$6:$B$1005,"&gt;="&amp;$K3237,Utbytter!$B$6:$B$1005,"&lt;="&amp;DATE($G3237,12,31))))</f>
        <v/>
      </c>
      <c r="M3237" s="21" t="str">
        <f t="shared" si="407"/>
        <v/>
      </c>
      <c r="N3237" s="21" t="str">
        <f t="shared" si="402"/>
        <v/>
      </c>
      <c r="O3237" s="21" t="str">
        <f t="shared" si="403"/>
        <v/>
      </c>
      <c r="P3237" s="21" t="str">
        <f t="shared" si="404"/>
        <v/>
      </c>
      <c r="Q3237" s="21" t="str">
        <f t="shared" si="405"/>
        <v/>
      </c>
      <c r="R3237" s="21" t="str">
        <f t="shared" si="406"/>
        <v/>
      </c>
      <c r="S3237" s="7" t="str">
        <f>IF(ROW()-5&lt;=Kontroll!$B$8,1,"")</f>
        <v/>
      </c>
    </row>
    <row r="3238" spans="1:19" x14ac:dyDescent="0.2">
      <c r="A3238" s="7" t="str">
        <f t="shared" si="400"/>
        <v/>
      </c>
      <c r="B3238" s="7" t="str">
        <f>IF($S3238="","",INT(($A3238-1)/Kontroll!$B$6)+1)</f>
        <v/>
      </c>
      <c r="C3238" s="7" t="str">
        <f>IF($S3238="","",MOD($A3238-1,Kontroll!$B$6)+1)</f>
        <v/>
      </c>
      <c r="D3238" s="15" t="str">
        <f>IF($S3238="","",INDEX(Transjer!$A$6:$A$125,$B3238))</f>
        <v/>
      </c>
      <c r="E3238" s="15" t="str">
        <f>IF($S3238="","",INDEX(Transjer!$B$6:$B$125,$B3238))</f>
        <v/>
      </c>
      <c r="F3238" s="16" t="str">
        <f>IF($S3238="","",INDEX(Transjer!$C$6:$C$125,$B3238))</f>
        <v/>
      </c>
      <c r="G3238" s="17" t="str">
        <f>IF($S3238="","",INDEX(Skjermingsrenter!$A$6:$A$35,$C3238))</f>
        <v/>
      </c>
      <c r="H3238" s="18" t="str">
        <f>IF($S3238="","",INDEX(Transjer!$D$6:$D$125,$B3238))</f>
        <v/>
      </c>
      <c r="I3238" s="18" t="str">
        <f>IF($S3238="","",INDEX(Transjer!$E$6:$E$125,$B3238))</f>
        <v/>
      </c>
      <c r="J3238" s="19" t="str">
        <f>IF($S3238="","",INDEX(Skjermingsrenter!$B$6:$B$35,$C3238))</f>
        <v/>
      </c>
      <c r="K3238" s="20" t="str">
        <f t="shared" si="401"/>
        <v/>
      </c>
      <c r="L3238" s="21" t="str">
        <f>IF($S3238="","",IF($G3238&lt;YEAR($F3238),0,$H3238*SUMIFS(Utbytter!$D$6:$D$1005,Utbytter!$A$6:$A$1005,$E3238,Utbytter!$B$6:$B$1005,"&gt;="&amp;$K3238,Utbytter!$B$6:$B$1005,"&lt;="&amp;DATE($G3238,12,31))))</f>
        <v/>
      </c>
      <c r="M3238" s="21" t="str">
        <f t="shared" si="407"/>
        <v/>
      </c>
      <c r="N3238" s="21" t="str">
        <f t="shared" si="402"/>
        <v/>
      </c>
      <c r="O3238" s="21" t="str">
        <f t="shared" si="403"/>
        <v/>
      </c>
      <c r="P3238" s="21" t="str">
        <f t="shared" si="404"/>
        <v/>
      </c>
      <c r="Q3238" s="21" t="str">
        <f t="shared" si="405"/>
        <v/>
      </c>
      <c r="R3238" s="21" t="str">
        <f t="shared" si="406"/>
        <v/>
      </c>
      <c r="S3238" s="7" t="str">
        <f>IF(ROW()-5&lt;=Kontroll!$B$8,1,"")</f>
        <v/>
      </c>
    </row>
    <row r="3239" spans="1:19" x14ac:dyDescent="0.2">
      <c r="A3239" s="7" t="str">
        <f t="shared" si="400"/>
        <v/>
      </c>
      <c r="B3239" s="7" t="str">
        <f>IF($S3239="","",INT(($A3239-1)/Kontroll!$B$6)+1)</f>
        <v/>
      </c>
      <c r="C3239" s="7" t="str">
        <f>IF($S3239="","",MOD($A3239-1,Kontroll!$B$6)+1)</f>
        <v/>
      </c>
      <c r="D3239" s="15" t="str">
        <f>IF($S3239="","",INDEX(Transjer!$A$6:$A$125,$B3239))</f>
        <v/>
      </c>
      <c r="E3239" s="15" t="str">
        <f>IF($S3239="","",INDEX(Transjer!$B$6:$B$125,$B3239))</f>
        <v/>
      </c>
      <c r="F3239" s="16" t="str">
        <f>IF($S3239="","",INDEX(Transjer!$C$6:$C$125,$B3239))</f>
        <v/>
      </c>
      <c r="G3239" s="17" t="str">
        <f>IF($S3239="","",INDEX(Skjermingsrenter!$A$6:$A$35,$C3239))</f>
        <v/>
      </c>
      <c r="H3239" s="18" t="str">
        <f>IF($S3239="","",INDEX(Transjer!$D$6:$D$125,$B3239))</f>
        <v/>
      </c>
      <c r="I3239" s="18" t="str">
        <f>IF($S3239="","",INDEX(Transjer!$E$6:$E$125,$B3239))</f>
        <v/>
      </c>
      <c r="J3239" s="19" t="str">
        <f>IF($S3239="","",INDEX(Skjermingsrenter!$B$6:$B$35,$C3239))</f>
        <v/>
      </c>
      <c r="K3239" s="20" t="str">
        <f t="shared" si="401"/>
        <v/>
      </c>
      <c r="L3239" s="21" t="str">
        <f>IF($S3239="","",IF($G3239&lt;YEAR($F3239),0,$H3239*SUMIFS(Utbytter!$D$6:$D$1005,Utbytter!$A$6:$A$1005,$E3239,Utbytter!$B$6:$B$1005,"&gt;="&amp;$K3239,Utbytter!$B$6:$B$1005,"&lt;="&amp;DATE($G3239,12,31))))</f>
        <v/>
      </c>
      <c r="M3239" s="21" t="str">
        <f t="shared" si="407"/>
        <v/>
      </c>
      <c r="N3239" s="21" t="str">
        <f t="shared" si="402"/>
        <v/>
      </c>
      <c r="O3239" s="21" t="str">
        <f t="shared" si="403"/>
        <v/>
      </c>
      <c r="P3239" s="21" t="str">
        <f t="shared" si="404"/>
        <v/>
      </c>
      <c r="Q3239" s="21" t="str">
        <f t="shared" si="405"/>
        <v/>
      </c>
      <c r="R3239" s="21" t="str">
        <f t="shared" si="406"/>
        <v/>
      </c>
      <c r="S3239" s="7" t="str">
        <f>IF(ROW()-5&lt;=Kontroll!$B$8,1,"")</f>
        <v/>
      </c>
    </row>
    <row r="3240" spans="1:19" x14ac:dyDescent="0.2">
      <c r="A3240" s="7" t="str">
        <f t="shared" si="400"/>
        <v/>
      </c>
      <c r="B3240" s="7" t="str">
        <f>IF($S3240="","",INT(($A3240-1)/Kontroll!$B$6)+1)</f>
        <v/>
      </c>
      <c r="C3240" s="7" t="str">
        <f>IF($S3240="","",MOD($A3240-1,Kontroll!$B$6)+1)</f>
        <v/>
      </c>
      <c r="D3240" s="15" t="str">
        <f>IF($S3240="","",INDEX(Transjer!$A$6:$A$125,$B3240))</f>
        <v/>
      </c>
      <c r="E3240" s="15" t="str">
        <f>IF($S3240="","",INDEX(Transjer!$B$6:$B$125,$B3240))</f>
        <v/>
      </c>
      <c r="F3240" s="16" t="str">
        <f>IF($S3240="","",INDEX(Transjer!$C$6:$C$125,$B3240))</f>
        <v/>
      </c>
      <c r="G3240" s="17" t="str">
        <f>IF($S3240="","",INDEX(Skjermingsrenter!$A$6:$A$35,$C3240))</f>
        <v/>
      </c>
      <c r="H3240" s="18" t="str">
        <f>IF($S3240="","",INDEX(Transjer!$D$6:$D$125,$B3240))</f>
        <v/>
      </c>
      <c r="I3240" s="18" t="str">
        <f>IF($S3240="","",INDEX(Transjer!$E$6:$E$125,$B3240))</f>
        <v/>
      </c>
      <c r="J3240" s="19" t="str">
        <f>IF($S3240="","",INDEX(Skjermingsrenter!$B$6:$B$35,$C3240))</f>
        <v/>
      </c>
      <c r="K3240" s="20" t="str">
        <f t="shared" si="401"/>
        <v/>
      </c>
      <c r="L3240" s="21" t="str">
        <f>IF($S3240="","",IF($G3240&lt;YEAR($F3240),0,$H3240*SUMIFS(Utbytter!$D$6:$D$1005,Utbytter!$A$6:$A$1005,$E3240,Utbytter!$B$6:$B$1005,"&gt;="&amp;$K3240,Utbytter!$B$6:$B$1005,"&lt;="&amp;DATE($G3240,12,31))))</f>
        <v/>
      </c>
      <c r="M3240" s="21" t="str">
        <f t="shared" si="407"/>
        <v/>
      </c>
      <c r="N3240" s="21" t="str">
        <f t="shared" si="402"/>
        <v/>
      </c>
      <c r="O3240" s="21" t="str">
        <f t="shared" si="403"/>
        <v/>
      </c>
      <c r="P3240" s="21" t="str">
        <f t="shared" si="404"/>
        <v/>
      </c>
      <c r="Q3240" s="21" t="str">
        <f t="shared" si="405"/>
        <v/>
      </c>
      <c r="R3240" s="21" t="str">
        <f t="shared" si="406"/>
        <v/>
      </c>
      <c r="S3240" s="7" t="str">
        <f>IF(ROW()-5&lt;=Kontroll!$B$8,1,"")</f>
        <v/>
      </c>
    </row>
    <row r="3241" spans="1:19" x14ac:dyDescent="0.2">
      <c r="A3241" s="7" t="str">
        <f t="shared" si="400"/>
        <v/>
      </c>
      <c r="B3241" s="7" t="str">
        <f>IF($S3241="","",INT(($A3241-1)/Kontroll!$B$6)+1)</f>
        <v/>
      </c>
      <c r="C3241" s="7" t="str">
        <f>IF($S3241="","",MOD($A3241-1,Kontroll!$B$6)+1)</f>
        <v/>
      </c>
      <c r="D3241" s="15" t="str">
        <f>IF($S3241="","",INDEX(Transjer!$A$6:$A$125,$B3241))</f>
        <v/>
      </c>
      <c r="E3241" s="15" t="str">
        <f>IF($S3241="","",INDEX(Transjer!$B$6:$B$125,$B3241))</f>
        <v/>
      </c>
      <c r="F3241" s="16" t="str">
        <f>IF($S3241="","",INDEX(Transjer!$C$6:$C$125,$B3241))</f>
        <v/>
      </c>
      <c r="G3241" s="17" t="str">
        <f>IF($S3241="","",INDEX(Skjermingsrenter!$A$6:$A$35,$C3241))</f>
        <v/>
      </c>
      <c r="H3241" s="18" t="str">
        <f>IF($S3241="","",INDEX(Transjer!$D$6:$D$125,$B3241))</f>
        <v/>
      </c>
      <c r="I3241" s="18" t="str">
        <f>IF($S3241="","",INDEX(Transjer!$E$6:$E$125,$B3241))</f>
        <v/>
      </c>
      <c r="J3241" s="19" t="str">
        <f>IF($S3241="","",INDEX(Skjermingsrenter!$B$6:$B$35,$C3241))</f>
        <v/>
      </c>
      <c r="K3241" s="20" t="str">
        <f t="shared" si="401"/>
        <v/>
      </c>
      <c r="L3241" s="21" t="str">
        <f>IF($S3241="","",IF($G3241&lt;YEAR($F3241),0,$H3241*SUMIFS(Utbytter!$D$6:$D$1005,Utbytter!$A$6:$A$1005,$E3241,Utbytter!$B$6:$B$1005,"&gt;="&amp;$K3241,Utbytter!$B$6:$B$1005,"&lt;="&amp;DATE($G3241,12,31))))</f>
        <v/>
      </c>
      <c r="M3241" s="21" t="str">
        <f t="shared" si="407"/>
        <v/>
      </c>
      <c r="N3241" s="21" t="str">
        <f t="shared" si="402"/>
        <v/>
      </c>
      <c r="O3241" s="21" t="str">
        <f t="shared" si="403"/>
        <v/>
      </c>
      <c r="P3241" s="21" t="str">
        <f t="shared" si="404"/>
        <v/>
      </c>
      <c r="Q3241" s="21" t="str">
        <f t="shared" si="405"/>
        <v/>
      </c>
      <c r="R3241" s="21" t="str">
        <f t="shared" si="406"/>
        <v/>
      </c>
      <c r="S3241" s="7" t="str">
        <f>IF(ROW()-5&lt;=Kontroll!$B$8,1,"")</f>
        <v/>
      </c>
    </row>
    <row r="3242" spans="1:19" x14ac:dyDescent="0.2">
      <c r="A3242" s="7" t="str">
        <f t="shared" si="400"/>
        <v/>
      </c>
      <c r="B3242" s="7" t="str">
        <f>IF($S3242="","",INT(($A3242-1)/Kontroll!$B$6)+1)</f>
        <v/>
      </c>
      <c r="C3242" s="7" t="str">
        <f>IF($S3242="","",MOD($A3242-1,Kontroll!$B$6)+1)</f>
        <v/>
      </c>
      <c r="D3242" s="15" t="str">
        <f>IF($S3242="","",INDEX(Transjer!$A$6:$A$125,$B3242))</f>
        <v/>
      </c>
      <c r="E3242" s="15" t="str">
        <f>IF($S3242="","",INDEX(Transjer!$B$6:$B$125,$B3242))</f>
        <v/>
      </c>
      <c r="F3242" s="16" t="str">
        <f>IF($S3242="","",INDEX(Transjer!$C$6:$C$125,$B3242))</f>
        <v/>
      </c>
      <c r="G3242" s="17" t="str">
        <f>IF($S3242="","",INDEX(Skjermingsrenter!$A$6:$A$35,$C3242))</f>
        <v/>
      </c>
      <c r="H3242" s="18" t="str">
        <f>IF($S3242="","",INDEX(Transjer!$D$6:$D$125,$B3242))</f>
        <v/>
      </c>
      <c r="I3242" s="18" t="str">
        <f>IF($S3242="","",INDEX(Transjer!$E$6:$E$125,$B3242))</f>
        <v/>
      </c>
      <c r="J3242" s="19" t="str">
        <f>IF($S3242="","",INDEX(Skjermingsrenter!$B$6:$B$35,$C3242))</f>
        <v/>
      </c>
      <c r="K3242" s="20" t="str">
        <f t="shared" si="401"/>
        <v/>
      </c>
      <c r="L3242" s="21" t="str">
        <f>IF($S3242="","",IF($G3242&lt;YEAR($F3242),0,$H3242*SUMIFS(Utbytter!$D$6:$D$1005,Utbytter!$A$6:$A$1005,$E3242,Utbytter!$B$6:$B$1005,"&gt;="&amp;$K3242,Utbytter!$B$6:$B$1005,"&lt;="&amp;DATE($G3242,12,31))))</f>
        <v/>
      </c>
      <c r="M3242" s="21" t="str">
        <f t="shared" si="407"/>
        <v/>
      </c>
      <c r="N3242" s="21" t="str">
        <f t="shared" si="402"/>
        <v/>
      </c>
      <c r="O3242" s="21" t="str">
        <f t="shared" si="403"/>
        <v/>
      </c>
      <c r="P3242" s="21" t="str">
        <f t="shared" si="404"/>
        <v/>
      </c>
      <c r="Q3242" s="21" t="str">
        <f t="shared" si="405"/>
        <v/>
      </c>
      <c r="R3242" s="21" t="str">
        <f t="shared" si="406"/>
        <v/>
      </c>
      <c r="S3242" s="7" t="str">
        <f>IF(ROW()-5&lt;=Kontroll!$B$8,1,"")</f>
        <v/>
      </c>
    </row>
    <row r="3243" spans="1:19" x14ac:dyDescent="0.2">
      <c r="A3243" s="7" t="str">
        <f t="shared" si="400"/>
        <v/>
      </c>
      <c r="B3243" s="7" t="str">
        <f>IF($S3243="","",INT(($A3243-1)/Kontroll!$B$6)+1)</f>
        <v/>
      </c>
      <c r="C3243" s="7" t="str">
        <f>IF($S3243="","",MOD($A3243-1,Kontroll!$B$6)+1)</f>
        <v/>
      </c>
      <c r="D3243" s="15" t="str">
        <f>IF($S3243="","",INDEX(Transjer!$A$6:$A$125,$B3243))</f>
        <v/>
      </c>
      <c r="E3243" s="15" t="str">
        <f>IF($S3243="","",INDEX(Transjer!$B$6:$B$125,$B3243))</f>
        <v/>
      </c>
      <c r="F3243" s="16" t="str">
        <f>IF($S3243="","",INDEX(Transjer!$C$6:$C$125,$B3243))</f>
        <v/>
      </c>
      <c r="G3243" s="17" t="str">
        <f>IF($S3243="","",INDEX(Skjermingsrenter!$A$6:$A$35,$C3243))</f>
        <v/>
      </c>
      <c r="H3243" s="18" t="str">
        <f>IF($S3243="","",INDEX(Transjer!$D$6:$D$125,$B3243))</f>
        <v/>
      </c>
      <c r="I3243" s="18" t="str">
        <f>IF($S3243="","",INDEX(Transjer!$E$6:$E$125,$B3243))</f>
        <v/>
      </c>
      <c r="J3243" s="19" t="str">
        <f>IF($S3243="","",INDEX(Skjermingsrenter!$B$6:$B$35,$C3243))</f>
        <v/>
      </c>
      <c r="K3243" s="20" t="str">
        <f t="shared" si="401"/>
        <v/>
      </c>
      <c r="L3243" s="21" t="str">
        <f>IF($S3243="","",IF($G3243&lt;YEAR($F3243),0,$H3243*SUMIFS(Utbytter!$D$6:$D$1005,Utbytter!$A$6:$A$1005,$E3243,Utbytter!$B$6:$B$1005,"&gt;="&amp;$K3243,Utbytter!$B$6:$B$1005,"&lt;="&amp;DATE($G3243,12,31))))</f>
        <v/>
      </c>
      <c r="M3243" s="21" t="str">
        <f t="shared" si="407"/>
        <v/>
      </c>
      <c r="N3243" s="21" t="str">
        <f t="shared" si="402"/>
        <v/>
      </c>
      <c r="O3243" s="21" t="str">
        <f t="shared" si="403"/>
        <v/>
      </c>
      <c r="P3243" s="21" t="str">
        <f t="shared" si="404"/>
        <v/>
      </c>
      <c r="Q3243" s="21" t="str">
        <f t="shared" si="405"/>
        <v/>
      </c>
      <c r="R3243" s="21" t="str">
        <f t="shared" si="406"/>
        <v/>
      </c>
      <c r="S3243" s="7" t="str">
        <f>IF(ROW()-5&lt;=Kontroll!$B$8,1,"")</f>
        <v/>
      </c>
    </row>
    <row r="3244" spans="1:19" x14ac:dyDescent="0.2">
      <c r="A3244" s="7" t="str">
        <f t="shared" si="400"/>
        <v/>
      </c>
      <c r="B3244" s="7" t="str">
        <f>IF($S3244="","",INT(($A3244-1)/Kontroll!$B$6)+1)</f>
        <v/>
      </c>
      <c r="C3244" s="7" t="str">
        <f>IF($S3244="","",MOD($A3244-1,Kontroll!$B$6)+1)</f>
        <v/>
      </c>
      <c r="D3244" s="15" t="str">
        <f>IF($S3244="","",INDEX(Transjer!$A$6:$A$125,$B3244))</f>
        <v/>
      </c>
      <c r="E3244" s="15" t="str">
        <f>IF($S3244="","",INDEX(Transjer!$B$6:$B$125,$B3244))</f>
        <v/>
      </c>
      <c r="F3244" s="16" t="str">
        <f>IF($S3244="","",INDEX(Transjer!$C$6:$C$125,$B3244))</f>
        <v/>
      </c>
      <c r="G3244" s="17" t="str">
        <f>IF($S3244="","",INDEX(Skjermingsrenter!$A$6:$A$35,$C3244))</f>
        <v/>
      </c>
      <c r="H3244" s="18" t="str">
        <f>IF($S3244="","",INDEX(Transjer!$D$6:$D$125,$B3244))</f>
        <v/>
      </c>
      <c r="I3244" s="18" t="str">
        <f>IF($S3244="","",INDEX(Transjer!$E$6:$E$125,$B3244))</f>
        <v/>
      </c>
      <c r="J3244" s="19" t="str">
        <f>IF($S3244="","",INDEX(Skjermingsrenter!$B$6:$B$35,$C3244))</f>
        <v/>
      </c>
      <c r="K3244" s="20" t="str">
        <f t="shared" si="401"/>
        <v/>
      </c>
      <c r="L3244" s="21" t="str">
        <f>IF($S3244="","",IF($G3244&lt;YEAR($F3244),0,$H3244*SUMIFS(Utbytter!$D$6:$D$1005,Utbytter!$A$6:$A$1005,$E3244,Utbytter!$B$6:$B$1005,"&gt;="&amp;$K3244,Utbytter!$B$6:$B$1005,"&lt;="&amp;DATE($G3244,12,31))))</f>
        <v/>
      </c>
      <c r="M3244" s="21" t="str">
        <f t="shared" si="407"/>
        <v/>
      </c>
      <c r="N3244" s="21" t="str">
        <f t="shared" si="402"/>
        <v/>
      </c>
      <c r="O3244" s="21" t="str">
        <f t="shared" si="403"/>
        <v/>
      </c>
      <c r="P3244" s="21" t="str">
        <f t="shared" si="404"/>
        <v/>
      </c>
      <c r="Q3244" s="21" t="str">
        <f t="shared" si="405"/>
        <v/>
      </c>
      <c r="R3244" s="21" t="str">
        <f t="shared" si="406"/>
        <v/>
      </c>
      <c r="S3244" s="7" t="str">
        <f>IF(ROW()-5&lt;=Kontroll!$B$8,1,"")</f>
        <v/>
      </c>
    </row>
    <row r="3245" spans="1:19" x14ac:dyDescent="0.2">
      <c r="A3245" s="7" t="str">
        <f t="shared" si="400"/>
        <v/>
      </c>
      <c r="B3245" s="7" t="str">
        <f>IF($S3245="","",INT(($A3245-1)/Kontroll!$B$6)+1)</f>
        <v/>
      </c>
      <c r="C3245" s="7" t="str">
        <f>IF($S3245="","",MOD($A3245-1,Kontroll!$B$6)+1)</f>
        <v/>
      </c>
      <c r="D3245" s="15" t="str">
        <f>IF($S3245="","",INDEX(Transjer!$A$6:$A$125,$B3245))</f>
        <v/>
      </c>
      <c r="E3245" s="15" t="str">
        <f>IF($S3245="","",INDEX(Transjer!$B$6:$B$125,$B3245))</f>
        <v/>
      </c>
      <c r="F3245" s="16" t="str">
        <f>IF($S3245="","",INDEX(Transjer!$C$6:$C$125,$B3245))</f>
        <v/>
      </c>
      <c r="G3245" s="17" t="str">
        <f>IF($S3245="","",INDEX(Skjermingsrenter!$A$6:$A$35,$C3245))</f>
        <v/>
      </c>
      <c r="H3245" s="18" t="str">
        <f>IF($S3245="","",INDEX(Transjer!$D$6:$D$125,$B3245))</f>
        <v/>
      </c>
      <c r="I3245" s="18" t="str">
        <f>IF($S3245="","",INDEX(Transjer!$E$6:$E$125,$B3245))</f>
        <v/>
      </c>
      <c r="J3245" s="19" t="str">
        <f>IF($S3245="","",INDEX(Skjermingsrenter!$B$6:$B$35,$C3245))</f>
        <v/>
      </c>
      <c r="K3245" s="20" t="str">
        <f t="shared" si="401"/>
        <v/>
      </c>
      <c r="L3245" s="21" t="str">
        <f>IF($S3245="","",IF($G3245&lt;YEAR($F3245),0,$H3245*SUMIFS(Utbytter!$D$6:$D$1005,Utbytter!$A$6:$A$1005,$E3245,Utbytter!$B$6:$B$1005,"&gt;="&amp;$K3245,Utbytter!$B$6:$B$1005,"&lt;="&amp;DATE($G3245,12,31))))</f>
        <v/>
      </c>
      <c r="M3245" s="21" t="str">
        <f t="shared" si="407"/>
        <v/>
      </c>
      <c r="N3245" s="21" t="str">
        <f t="shared" si="402"/>
        <v/>
      </c>
      <c r="O3245" s="21" t="str">
        <f t="shared" si="403"/>
        <v/>
      </c>
      <c r="P3245" s="21" t="str">
        <f t="shared" si="404"/>
        <v/>
      </c>
      <c r="Q3245" s="21" t="str">
        <f t="shared" si="405"/>
        <v/>
      </c>
      <c r="R3245" s="21" t="str">
        <f t="shared" si="406"/>
        <v/>
      </c>
      <c r="S3245" s="7" t="str">
        <f>IF(ROW()-5&lt;=Kontroll!$B$8,1,"")</f>
        <v/>
      </c>
    </row>
    <row r="3246" spans="1:19" x14ac:dyDescent="0.2">
      <c r="A3246" s="7" t="str">
        <f t="shared" si="400"/>
        <v/>
      </c>
      <c r="B3246" s="7" t="str">
        <f>IF($S3246="","",INT(($A3246-1)/Kontroll!$B$6)+1)</f>
        <v/>
      </c>
      <c r="C3246" s="7" t="str">
        <f>IF($S3246="","",MOD($A3246-1,Kontroll!$B$6)+1)</f>
        <v/>
      </c>
      <c r="D3246" s="15" t="str">
        <f>IF($S3246="","",INDEX(Transjer!$A$6:$A$125,$B3246))</f>
        <v/>
      </c>
      <c r="E3246" s="15" t="str">
        <f>IF($S3246="","",INDEX(Transjer!$B$6:$B$125,$B3246))</f>
        <v/>
      </c>
      <c r="F3246" s="16" t="str">
        <f>IF($S3246="","",INDEX(Transjer!$C$6:$C$125,$B3246))</f>
        <v/>
      </c>
      <c r="G3246" s="17" t="str">
        <f>IF($S3246="","",INDEX(Skjermingsrenter!$A$6:$A$35,$C3246))</f>
        <v/>
      </c>
      <c r="H3246" s="18" t="str">
        <f>IF($S3246="","",INDEX(Transjer!$D$6:$D$125,$B3246))</f>
        <v/>
      </c>
      <c r="I3246" s="18" t="str">
        <f>IF($S3246="","",INDEX(Transjer!$E$6:$E$125,$B3246))</f>
        <v/>
      </c>
      <c r="J3246" s="19" t="str">
        <f>IF($S3246="","",INDEX(Skjermingsrenter!$B$6:$B$35,$C3246))</f>
        <v/>
      </c>
      <c r="K3246" s="20" t="str">
        <f t="shared" si="401"/>
        <v/>
      </c>
      <c r="L3246" s="21" t="str">
        <f>IF($S3246="","",IF($G3246&lt;YEAR($F3246),0,$H3246*SUMIFS(Utbytter!$D$6:$D$1005,Utbytter!$A$6:$A$1005,$E3246,Utbytter!$B$6:$B$1005,"&gt;="&amp;$K3246,Utbytter!$B$6:$B$1005,"&lt;="&amp;DATE($G3246,12,31))))</f>
        <v/>
      </c>
      <c r="M3246" s="21" t="str">
        <f t="shared" si="407"/>
        <v/>
      </c>
      <c r="N3246" s="21" t="str">
        <f t="shared" si="402"/>
        <v/>
      </c>
      <c r="O3246" s="21" t="str">
        <f t="shared" si="403"/>
        <v/>
      </c>
      <c r="P3246" s="21" t="str">
        <f t="shared" si="404"/>
        <v/>
      </c>
      <c r="Q3246" s="21" t="str">
        <f t="shared" si="405"/>
        <v/>
      </c>
      <c r="R3246" s="21" t="str">
        <f t="shared" si="406"/>
        <v/>
      </c>
      <c r="S3246" s="7" t="str">
        <f>IF(ROW()-5&lt;=Kontroll!$B$8,1,"")</f>
        <v/>
      </c>
    </row>
    <row r="3247" spans="1:19" x14ac:dyDescent="0.2">
      <c r="A3247" s="7" t="str">
        <f t="shared" si="400"/>
        <v/>
      </c>
      <c r="B3247" s="7" t="str">
        <f>IF($S3247="","",INT(($A3247-1)/Kontroll!$B$6)+1)</f>
        <v/>
      </c>
      <c r="C3247" s="7" t="str">
        <f>IF($S3247="","",MOD($A3247-1,Kontroll!$B$6)+1)</f>
        <v/>
      </c>
      <c r="D3247" s="15" t="str">
        <f>IF($S3247="","",INDEX(Transjer!$A$6:$A$125,$B3247))</f>
        <v/>
      </c>
      <c r="E3247" s="15" t="str">
        <f>IF($S3247="","",INDEX(Transjer!$B$6:$B$125,$B3247))</f>
        <v/>
      </c>
      <c r="F3247" s="16" t="str">
        <f>IF($S3247="","",INDEX(Transjer!$C$6:$C$125,$B3247))</f>
        <v/>
      </c>
      <c r="G3247" s="17" t="str">
        <f>IF($S3247="","",INDEX(Skjermingsrenter!$A$6:$A$35,$C3247))</f>
        <v/>
      </c>
      <c r="H3247" s="18" t="str">
        <f>IF($S3247="","",INDEX(Transjer!$D$6:$D$125,$B3247))</f>
        <v/>
      </c>
      <c r="I3247" s="18" t="str">
        <f>IF($S3247="","",INDEX(Transjer!$E$6:$E$125,$B3247))</f>
        <v/>
      </c>
      <c r="J3247" s="19" t="str">
        <f>IF($S3247="","",INDEX(Skjermingsrenter!$B$6:$B$35,$C3247))</f>
        <v/>
      </c>
      <c r="K3247" s="20" t="str">
        <f t="shared" si="401"/>
        <v/>
      </c>
      <c r="L3247" s="21" t="str">
        <f>IF($S3247="","",IF($G3247&lt;YEAR($F3247),0,$H3247*SUMIFS(Utbytter!$D$6:$D$1005,Utbytter!$A$6:$A$1005,$E3247,Utbytter!$B$6:$B$1005,"&gt;="&amp;$K3247,Utbytter!$B$6:$B$1005,"&lt;="&amp;DATE($G3247,12,31))))</f>
        <v/>
      </c>
      <c r="M3247" s="21" t="str">
        <f t="shared" si="407"/>
        <v/>
      </c>
      <c r="N3247" s="21" t="str">
        <f t="shared" si="402"/>
        <v/>
      </c>
      <c r="O3247" s="21" t="str">
        <f t="shared" si="403"/>
        <v/>
      </c>
      <c r="P3247" s="21" t="str">
        <f t="shared" si="404"/>
        <v/>
      </c>
      <c r="Q3247" s="21" t="str">
        <f t="shared" si="405"/>
        <v/>
      </c>
      <c r="R3247" s="21" t="str">
        <f t="shared" si="406"/>
        <v/>
      </c>
      <c r="S3247" s="7" t="str">
        <f>IF(ROW()-5&lt;=Kontroll!$B$8,1,"")</f>
        <v/>
      </c>
    </row>
    <row r="3248" spans="1:19" x14ac:dyDescent="0.2">
      <c r="A3248" s="7" t="str">
        <f t="shared" si="400"/>
        <v/>
      </c>
      <c r="B3248" s="7" t="str">
        <f>IF($S3248="","",INT(($A3248-1)/Kontroll!$B$6)+1)</f>
        <v/>
      </c>
      <c r="C3248" s="7" t="str">
        <f>IF($S3248="","",MOD($A3248-1,Kontroll!$B$6)+1)</f>
        <v/>
      </c>
      <c r="D3248" s="15" t="str">
        <f>IF($S3248="","",INDEX(Transjer!$A$6:$A$125,$B3248))</f>
        <v/>
      </c>
      <c r="E3248" s="15" t="str">
        <f>IF($S3248="","",INDEX(Transjer!$B$6:$B$125,$B3248))</f>
        <v/>
      </c>
      <c r="F3248" s="16" t="str">
        <f>IF($S3248="","",INDEX(Transjer!$C$6:$C$125,$B3248))</f>
        <v/>
      </c>
      <c r="G3248" s="17" t="str">
        <f>IF($S3248="","",INDEX(Skjermingsrenter!$A$6:$A$35,$C3248))</f>
        <v/>
      </c>
      <c r="H3248" s="18" t="str">
        <f>IF($S3248="","",INDEX(Transjer!$D$6:$D$125,$B3248))</f>
        <v/>
      </c>
      <c r="I3248" s="18" t="str">
        <f>IF($S3248="","",INDEX(Transjer!$E$6:$E$125,$B3248))</f>
        <v/>
      </c>
      <c r="J3248" s="19" t="str">
        <f>IF($S3248="","",INDEX(Skjermingsrenter!$B$6:$B$35,$C3248))</f>
        <v/>
      </c>
      <c r="K3248" s="20" t="str">
        <f t="shared" si="401"/>
        <v/>
      </c>
      <c r="L3248" s="21" t="str">
        <f>IF($S3248="","",IF($G3248&lt;YEAR($F3248),0,$H3248*SUMIFS(Utbytter!$D$6:$D$1005,Utbytter!$A$6:$A$1005,$E3248,Utbytter!$B$6:$B$1005,"&gt;="&amp;$K3248,Utbytter!$B$6:$B$1005,"&lt;="&amp;DATE($G3248,12,31))))</f>
        <v/>
      </c>
      <c r="M3248" s="21" t="str">
        <f t="shared" si="407"/>
        <v/>
      </c>
      <c r="N3248" s="21" t="str">
        <f t="shared" si="402"/>
        <v/>
      </c>
      <c r="O3248" s="21" t="str">
        <f t="shared" si="403"/>
        <v/>
      </c>
      <c r="P3248" s="21" t="str">
        <f t="shared" si="404"/>
        <v/>
      </c>
      <c r="Q3248" s="21" t="str">
        <f t="shared" si="405"/>
        <v/>
      </c>
      <c r="R3248" s="21" t="str">
        <f t="shared" si="406"/>
        <v/>
      </c>
      <c r="S3248" s="7" t="str">
        <f>IF(ROW()-5&lt;=Kontroll!$B$8,1,"")</f>
        <v/>
      </c>
    </row>
    <row r="3249" spans="1:19" x14ac:dyDescent="0.2">
      <c r="A3249" s="7" t="str">
        <f t="shared" si="400"/>
        <v/>
      </c>
      <c r="B3249" s="7" t="str">
        <f>IF($S3249="","",INT(($A3249-1)/Kontroll!$B$6)+1)</f>
        <v/>
      </c>
      <c r="C3249" s="7" t="str">
        <f>IF($S3249="","",MOD($A3249-1,Kontroll!$B$6)+1)</f>
        <v/>
      </c>
      <c r="D3249" s="15" t="str">
        <f>IF($S3249="","",INDEX(Transjer!$A$6:$A$125,$B3249))</f>
        <v/>
      </c>
      <c r="E3249" s="15" t="str">
        <f>IF($S3249="","",INDEX(Transjer!$B$6:$B$125,$B3249))</f>
        <v/>
      </c>
      <c r="F3249" s="16" t="str">
        <f>IF($S3249="","",INDEX(Transjer!$C$6:$C$125,$B3249))</f>
        <v/>
      </c>
      <c r="G3249" s="17" t="str">
        <f>IF($S3249="","",INDEX(Skjermingsrenter!$A$6:$A$35,$C3249))</f>
        <v/>
      </c>
      <c r="H3249" s="18" t="str">
        <f>IF($S3249="","",INDEX(Transjer!$D$6:$D$125,$B3249))</f>
        <v/>
      </c>
      <c r="I3249" s="18" t="str">
        <f>IF($S3249="","",INDEX(Transjer!$E$6:$E$125,$B3249))</f>
        <v/>
      </c>
      <c r="J3249" s="19" t="str">
        <f>IF($S3249="","",INDEX(Skjermingsrenter!$B$6:$B$35,$C3249))</f>
        <v/>
      </c>
      <c r="K3249" s="20" t="str">
        <f t="shared" si="401"/>
        <v/>
      </c>
      <c r="L3249" s="21" t="str">
        <f>IF($S3249="","",IF($G3249&lt;YEAR($F3249),0,$H3249*SUMIFS(Utbytter!$D$6:$D$1005,Utbytter!$A$6:$A$1005,$E3249,Utbytter!$B$6:$B$1005,"&gt;="&amp;$K3249,Utbytter!$B$6:$B$1005,"&lt;="&amp;DATE($G3249,12,31))))</f>
        <v/>
      </c>
      <c r="M3249" s="21" t="str">
        <f t="shared" si="407"/>
        <v/>
      </c>
      <c r="N3249" s="21" t="str">
        <f t="shared" si="402"/>
        <v/>
      </c>
      <c r="O3249" s="21" t="str">
        <f t="shared" si="403"/>
        <v/>
      </c>
      <c r="P3249" s="21" t="str">
        <f t="shared" si="404"/>
        <v/>
      </c>
      <c r="Q3249" s="21" t="str">
        <f t="shared" si="405"/>
        <v/>
      </c>
      <c r="R3249" s="21" t="str">
        <f t="shared" si="406"/>
        <v/>
      </c>
      <c r="S3249" s="7" t="str">
        <f>IF(ROW()-5&lt;=Kontroll!$B$8,1,"")</f>
        <v/>
      </c>
    </row>
    <row r="3250" spans="1:19" x14ac:dyDescent="0.2">
      <c r="A3250" s="7" t="str">
        <f t="shared" si="400"/>
        <v/>
      </c>
      <c r="B3250" s="7" t="str">
        <f>IF($S3250="","",INT(($A3250-1)/Kontroll!$B$6)+1)</f>
        <v/>
      </c>
      <c r="C3250" s="7" t="str">
        <f>IF($S3250="","",MOD($A3250-1,Kontroll!$B$6)+1)</f>
        <v/>
      </c>
      <c r="D3250" s="15" t="str">
        <f>IF($S3250="","",INDEX(Transjer!$A$6:$A$125,$B3250))</f>
        <v/>
      </c>
      <c r="E3250" s="15" t="str">
        <f>IF($S3250="","",INDEX(Transjer!$B$6:$B$125,$B3250))</f>
        <v/>
      </c>
      <c r="F3250" s="16" t="str">
        <f>IF($S3250="","",INDEX(Transjer!$C$6:$C$125,$B3250))</f>
        <v/>
      </c>
      <c r="G3250" s="17" t="str">
        <f>IF($S3250="","",INDEX(Skjermingsrenter!$A$6:$A$35,$C3250))</f>
        <v/>
      </c>
      <c r="H3250" s="18" t="str">
        <f>IF($S3250="","",INDEX(Transjer!$D$6:$D$125,$B3250))</f>
        <v/>
      </c>
      <c r="I3250" s="18" t="str">
        <f>IF($S3250="","",INDEX(Transjer!$E$6:$E$125,$B3250))</f>
        <v/>
      </c>
      <c r="J3250" s="19" t="str">
        <f>IF($S3250="","",INDEX(Skjermingsrenter!$B$6:$B$35,$C3250))</f>
        <v/>
      </c>
      <c r="K3250" s="20" t="str">
        <f t="shared" si="401"/>
        <v/>
      </c>
      <c r="L3250" s="21" t="str">
        <f>IF($S3250="","",IF($G3250&lt;YEAR($F3250),0,$H3250*SUMIFS(Utbytter!$D$6:$D$1005,Utbytter!$A$6:$A$1005,$E3250,Utbytter!$B$6:$B$1005,"&gt;="&amp;$K3250,Utbytter!$B$6:$B$1005,"&lt;="&amp;DATE($G3250,12,31))))</f>
        <v/>
      </c>
      <c r="M3250" s="21" t="str">
        <f t="shared" si="407"/>
        <v/>
      </c>
      <c r="N3250" s="21" t="str">
        <f t="shared" si="402"/>
        <v/>
      </c>
      <c r="O3250" s="21" t="str">
        <f t="shared" si="403"/>
        <v/>
      </c>
      <c r="P3250" s="21" t="str">
        <f t="shared" si="404"/>
        <v/>
      </c>
      <c r="Q3250" s="21" t="str">
        <f t="shared" si="405"/>
        <v/>
      </c>
      <c r="R3250" s="21" t="str">
        <f t="shared" si="406"/>
        <v/>
      </c>
      <c r="S3250" s="7" t="str">
        <f>IF(ROW()-5&lt;=Kontroll!$B$8,1,"")</f>
        <v/>
      </c>
    </row>
    <row r="3251" spans="1:19" x14ac:dyDescent="0.2">
      <c r="A3251" s="7" t="str">
        <f t="shared" si="400"/>
        <v/>
      </c>
      <c r="B3251" s="7" t="str">
        <f>IF($S3251="","",INT(($A3251-1)/Kontroll!$B$6)+1)</f>
        <v/>
      </c>
      <c r="C3251" s="7" t="str">
        <f>IF($S3251="","",MOD($A3251-1,Kontroll!$B$6)+1)</f>
        <v/>
      </c>
      <c r="D3251" s="15" t="str">
        <f>IF($S3251="","",INDEX(Transjer!$A$6:$A$125,$B3251))</f>
        <v/>
      </c>
      <c r="E3251" s="15" t="str">
        <f>IF($S3251="","",INDEX(Transjer!$B$6:$B$125,$B3251))</f>
        <v/>
      </c>
      <c r="F3251" s="16" t="str">
        <f>IF($S3251="","",INDEX(Transjer!$C$6:$C$125,$B3251))</f>
        <v/>
      </c>
      <c r="G3251" s="17" t="str">
        <f>IF($S3251="","",INDEX(Skjermingsrenter!$A$6:$A$35,$C3251))</f>
        <v/>
      </c>
      <c r="H3251" s="18" t="str">
        <f>IF($S3251="","",INDEX(Transjer!$D$6:$D$125,$B3251))</f>
        <v/>
      </c>
      <c r="I3251" s="18" t="str">
        <f>IF($S3251="","",INDEX(Transjer!$E$6:$E$125,$B3251))</f>
        <v/>
      </c>
      <c r="J3251" s="19" t="str">
        <f>IF($S3251="","",INDEX(Skjermingsrenter!$B$6:$B$35,$C3251))</f>
        <v/>
      </c>
      <c r="K3251" s="20" t="str">
        <f t="shared" si="401"/>
        <v/>
      </c>
      <c r="L3251" s="21" t="str">
        <f>IF($S3251="","",IF($G3251&lt;YEAR($F3251),0,$H3251*SUMIFS(Utbytter!$D$6:$D$1005,Utbytter!$A$6:$A$1005,$E3251,Utbytter!$B$6:$B$1005,"&gt;="&amp;$K3251,Utbytter!$B$6:$B$1005,"&lt;="&amp;DATE($G3251,12,31))))</f>
        <v/>
      </c>
      <c r="M3251" s="21" t="str">
        <f t="shared" si="407"/>
        <v/>
      </c>
      <c r="N3251" s="21" t="str">
        <f t="shared" si="402"/>
        <v/>
      </c>
      <c r="O3251" s="21" t="str">
        <f t="shared" si="403"/>
        <v/>
      </c>
      <c r="P3251" s="21" t="str">
        <f t="shared" si="404"/>
        <v/>
      </c>
      <c r="Q3251" s="21" t="str">
        <f t="shared" si="405"/>
        <v/>
      </c>
      <c r="R3251" s="21" t="str">
        <f t="shared" si="406"/>
        <v/>
      </c>
      <c r="S3251" s="7" t="str">
        <f>IF(ROW()-5&lt;=Kontroll!$B$8,1,"")</f>
        <v/>
      </c>
    </row>
    <row r="3252" spans="1:19" x14ac:dyDescent="0.2">
      <c r="A3252" s="7" t="str">
        <f t="shared" si="400"/>
        <v/>
      </c>
      <c r="B3252" s="7" t="str">
        <f>IF($S3252="","",INT(($A3252-1)/Kontroll!$B$6)+1)</f>
        <v/>
      </c>
      <c r="C3252" s="7" t="str">
        <f>IF($S3252="","",MOD($A3252-1,Kontroll!$B$6)+1)</f>
        <v/>
      </c>
      <c r="D3252" s="15" t="str">
        <f>IF($S3252="","",INDEX(Transjer!$A$6:$A$125,$B3252))</f>
        <v/>
      </c>
      <c r="E3252" s="15" t="str">
        <f>IF($S3252="","",INDEX(Transjer!$B$6:$B$125,$B3252))</f>
        <v/>
      </c>
      <c r="F3252" s="16" t="str">
        <f>IF($S3252="","",INDEX(Transjer!$C$6:$C$125,$B3252))</f>
        <v/>
      </c>
      <c r="G3252" s="17" t="str">
        <f>IF($S3252="","",INDEX(Skjermingsrenter!$A$6:$A$35,$C3252))</f>
        <v/>
      </c>
      <c r="H3252" s="18" t="str">
        <f>IF($S3252="","",INDEX(Transjer!$D$6:$D$125,$B3252))</f>
        <v/>
      </c>
      <c r="I3252" s="18" t="str">
        <f>IF($S3252="","",INDEX(Transjer!$E$6:$E$125,$B3252))</f>
        <v/>
      </c>
      <c r="J3252" s="19" t="str">
        <f>IF($S3252="","",INDEX(Skjermingsrenter!$B$6:$B$35,$C3252))</f>
        <v/>
      </c>
      <c r="K3252" s="20" t="str">
        <f t="shared" si="401"/>
        <v/>
      </c>
      <c r="L3252" s="21" t="str">
        <f>IF($S3252="","",IF($G3252&lt;YEAR($F3252),0,$H3252*SUMIFS(Utbytter!$D$6:$D$1005,Utbytter!$A$6:$A$1005,$E3252,Utbytter!$B$6:$B$1005,"&gt;="&amp;$K3252,Utbytter!$B$6:$B$1005,"&lt;="&amp;DATE($G3252,12,31))))</f>
        <v/>
      </c>
      <c r="M3252" s="21" t="str">
        <f t="shared" si="407"/>
        <v/>
      </c>
      <c r="N3252" s="21" t="str">
        <f t="shared" si="402"/>
        <v/>
      </c>
      <c r="O3252" s="21" t="str">
        <f t="shared" si="403"/>
        <v/>
      </c>
      <c r="P3252" s="21" t="str">
        <f t="shared" si="404"/>
        <v/>
      </c>
      <c r="Q3252" s="21" t="str">
        <f t="shared" si="405"/>
        <v/>
      </c>
      <c r="R3252" s="21" t="str">
        <f t="shared" si="406"/>
        <v/>
      </c>
      <c r="S3252" s="7" t="str">
        <f>IF(ROW()-5&lt;=Kontroll!$B$8,1,"")</f>
        <v/>
      </c>
    </row>
    <row r="3253" spans="1:19" x14ac:dyDescent="0.2">
      <c r="A3253" s="7" t="str">
        <f t="shared" si="400"/>
        <v/>
      </c>
      <c r="B3253" s="7" t="str">
        <f>IF($S3253="","",INT(($A3253-1)/Kontroll!$B$6)+1)</f>
        <v/>
      </c>
      <c r="C3253" s="7" t="str">
        <f>IF($S3253="","",MOD($A3253-1,Kontroll!$B$6)+1)</f>
        <v/>
      </c>
      <c r="D3253" s="15" t="str">
        <f>IF($S3253="","",INDEX(Transjer!$A$6:$A$125,$B3253))</f>
        <v/>
      </c>
      <c r="E3253" s="15" t="str">
        <f>IF($S3253="","",INDEX(Transjer!$B$6:$B$125,$B3253))</f>
        <v/>
      </c>
      <c r="F3253" s="16" t="str">
        <f>IF($S3253="","",INDEX(Transjer!$C$6:$C$125,$B3253))</f>
        <v/>
      </c>
      <c r="G3253" s="17" t="str">
        <f>IF($S3253="","",INDEX(Skjermingsrenter!$A$6:$A$35,$C3253))</f>
        <v/>
      </c>
      <c r="H3253" s="18" t="str">
        <f>IF($S3253="","",INDEX(Transjer!$D$6:$D$125,$B3253))</f>
        <v/>
      </c>
      <c r="I3253" s="18" t="str">
        <f>IF($S3253="","",INDEX(Transjer!$E$6:$E$125,$B3253))</f>
        <v/>
      </c>
      <c r="J3253" s="19" t="str">
        <f>IF($S3253="","",INDEX(Skjermingsrenter!$B$6:$B$35,$C3253))</f>
        <v/>
      </c>
      <c r="K3253" s="20" t="str">
        <f t="shared" si="401"/>
        <v/>
      </c>
      <c r="L3253" s="21" t="str">
        <f>IF($S3253="","",IF($G3253&lt;YEAR($F3253),0,$H3253*SUMIFS(Utbytter!$D$6:$D$1005,Utbytter!$A$6:$A$1005,$E3253,Utbytter!$B$6:$B$1005,"&gt;="&amp;$K3253,Utbytter!$B$6:$B$1005,"&lt;="&amp;DATE($G3253,12,31))))</f>
        <v/>
      </c>
      <c r="M3253" s="21" t="str">
        <f t="shared" si="407"/>
        <v/>
      </c>
      <c r="N3253" s="21" t="str">
        <f t="shared" si="402"/>
        <v/>
      </c>
      <c r="O3253" s="21" t="str">
        <f t="shared" si="403"/>
        <v/>
      </c>
      <c r="P3253" s="21" t="str">
        <f t="shared" si="404"/>
        <v/>
      </c>
      <c r="Q3253" s="21" t="str">
        <f t="shared" si="405"/>
        <v/>
      </c>
      <c r="R3253" s="21" t="str">
        <f t="shared" si="406"/>
        <v/>
      </c>
      <c r="S3253" s="7" t="str">
        <f>IF(ROW()-5&lt;=Kontroll!$B$8,1,"")</f>
        <v/>
      </c>
    </row>
    <row r="3254" spans="1:19" x14ac:dyDescent="0.2">
      <c r="A3254" s="7" t="str">
        <f t="shared" si="400"/>
        <v/>
      </c>
      <c r="B3254" s="7" t="str">
        <f>IF($S3254="","",INT(($A3254-1)/Kontroll!$B$6)+1)</f>
        <v/>
      </c>
      <c r="C3254" s="7" t="str">
        <f>IF($S3254="","",MOD($A3254-1,Kontroll!$B$6)+1)</f>
        <v/>
      </c>
      <c r="D3254" s="15" t="str">
        <f>IF($S3254="","",INDEX(Transjer!$A$6:$A$125,$B3254))</f>
        <v/>
      </c>
      <c r="E3254" s="15" t="str">
        <f>IF($S3254="","",INDEX(Transjer!$B$6:$B$125,$B3254))</f>
        <v/>
      </c>
      <c r="F3254" s="16" t="str">
        <f>IF($S3254="","",INDEX(Transjer!$C$6:$C$125,$B3254))</f>
        <v/>
      </c>
      <c r="G3254" s="17" t="str">
        <f>IF($S3254="","",INDEX(Skjermingsrenter!$A$6:$A$35,$C3254))</f>
        <v/>
      </c>
      <c r="H3254" s="18" t="str">
        <f>IF($S3254="","",INDEX(Transjer!$D$6:$D$125,$B3254))</f>
        <v/>
      </c>
      <c r="I3254" s="18" t="str">
        <f>IF($S3254="","",INDEX(Transjer!$E$6:$E$125,$B3254))</f>
        <v/>
      </c>
      <c r="J3254" s="19" t="str">
        <f>IF($S3254="","",INDEX(Skjermingsrenter!$B$6:$B$35,$C3254))</f>
        <v/>
      </c>
      <c r="K3254" s="20" t="str">
        <f t="shared" si="401"/>
        <v/>
      </c>
      <c r="L3254" s="21" t="str">
        <f>IF($S3254="","",IF($G3254&lt;YEAR($F3254),0,$H3254*SUMIFS(Utbytter!$D$6:$D$1005,Utbytter!$A$6:$A$1005,$E3254,Utbytter!$B$6:$B$1005,"&gt;="&amp;$K3254,Utbytter!$B$6:$B$1005,"&lt;="&amp;DATE($G3254,12,31))))</f>
        <v/>
      </c>
      <c r="M3254" s="21" t="str">
        <f t="shared" si="407"/>
        <v/>
      </c>
      <c r="N3254" s="21" t="str">
        <f t="shared" si="402"/>
        <v/>
      </c>
      <c r="O3254" s="21" t="str">
        <f t="shared" si="403"/>
        <v/>
      </c>
      <c r="P3254" s="21" t="str">
        <f t="shared" si="404"/>
        <v/>
      </c>
      <c r="Q3254" s="21" t="str">
        <f t="shared" si="405"/>
        <v/>
      </c>
      <c r="R3254" s="21" t="str">
        <f t="shared" si="406"/>
        <v/>
      </c>
      <c r="S3254" s="7" t="str">
        <f>IF(ROW()-5&lt;=Kontroll!$B$8,1,"")</f>
        <v/>
      </c>
    </row>
    <row r="3255" spans="1:19" x14ac:dyDescent="0.2">
      <c r="A3255" s="7" t="str">
        <f t="shared" si="400"/>
        <v/>
      </c>
      <c r="B3255" s="7" t="str">
        <f>IF($S3255="","",INT(($A3255-1)/Kontroll!$B$6)+1)</f>
        <v/>
      </c>
      <c r="C3255" s="7" t="str">
        <f>IF($S3255="","",MOD($A3255-1,Kontroll!$B$6)+1)</f>
        <v/>
      </c>
      <c r="D3255" s="15" t="str">
        <f>IF($S3255="","",INDEX(Transjer!$A$6:$A$125,$B3255))</f>
        <v/>
      </c>
      <c r="E3255" s="15" t="str">
        <f>IF($S3255="","",INDEX(Transjer!$B$6:$B$125,$B3255))</f>
        <v/>
      </c>
      <c r="F3255" s="16" t="str">
        <f>IF($S3255="","",INDEX(Transjer!$C$6:$C$125,$B3255))</f>
        <v/>
      </c>
      <c r="G3255" s="17" t="str">
        <f>IF($S3255="","",INDEX(Skjermingsrenter!$A$6:$A$35,$C3255))</f>
        <v/>
      </c>
      <c r="H3255" s="18" t="str">
        <f>IF($S3255="","",INDEX(Transjer!$D$6:$D$125,$B3255))</f>
        <v/>
      </c>
      <c r="I3255" s="18" t="str">
        <f>IF($S3255="","",INDEX(Transjer!$E$6:$E$125,$B3255))</f>
        <v/>
      </c>
      <c r="J3255" s="19" t="str">
        <f>IF($S3255="","",INDEX(Skjermingsrenter!$B$6:$B$35,$C3255))</f>
        <v/>
      </c>
      <c r="K3255" s="20" t="str">
        <f t="shared" si="401"/>
        <v/>
      </c>
      <c r="L3255" s="21" t="str">
        <f>IF($S3255="","",IF($G3255&lt;YEAR($F3255),0,$H3255*SUMIFS(Utbytter!$D$6:$D$1005,Utbytter!$A$6:$A$1005,$E3255,Utbytter!$B$6:$B$1005,"&gt;="&amp;$K3255,Utbytter!$B$6:$B$1005,"&lt;="&amp;DATE($G3255,12,31))))</f>
        <v/>
      </c>
      <c r="M3255" s="21" t="str">
        <f t="shared" si="407"/>
        <v/>
      </c>
      <c r="N3255" s="21" t="str">
        <f t="shared" si="402"/>
        <v/>
      </c>
      <c r="O3255" s="21" t="str">
        <f t="shared" si="403"/>
        <v/>
      </c>
      <c r="P3255" s="21" t="str">
        <f t="shared" si="404"/>
        <v/>
      </c>
      <c r="Q3255" s="21" t="str">
        <f t="shared" si="405"/>
        <v/>
      </c>
      <c r="R3255" s="21" t="str">
        <f t="shared" si="406"/>
        <v/>
      </c>
      <c r="S3255" s="7" t="str">
        <f>IF(ROW()-5&lt;=Kontroll!$B$8,1,"")</f>
        <v/>
      </c>
    </row>
    <row r="3256" spans="1:19" x14ac:dyDescent="0.2">
      <c r="A3256" s="7" t="str">
        <f t="shared" si="400"/>
        <v/>
      </c>
      <c r="B3256" s="7" t="str">
        <f>IF($S3256="","",INT(($A3256-1)/Kontroll!$B$6)+1)</f>
        <v/>
      </c>
      <c r="C3256" s="7" t="str">
        <f>IF($S3256="","",MOD($A3256-1,Kontroll!$B$6)+1)</f>
        <v/>
      </c>
      <c r="D3256" s="15" t="str">
        <f>IF($S3256="","",INDEX(Transjer!$A$6:$A$125,$B3256))</f>
        <v/>
      </c>
      <c r="E3256" s="15" t="str">
        <f>IF($S3256="","",INDEX(Transjer!$B$6:$B$125,$B3256))</f>
        <v/>
      </c>
      <c r="F3256" s="16" t="str">
        <f>IF($S3256="","",INDEX(Transjer!$C$6:$C$125,$B3256))</f>
        <v/>
      </c>
      <c r="G3256" s="17" t="str">
        <f>IF($S3256="","",INDEX(Skjermingsrenter!$A$6:$A$35,$C3256))</f>
        <v/>
      </c>
      <c r="H3256" s="18" t="str">
        <f>IF($S3256="","",INDEX(Transjer!$D$6:$D$125,$B3256))</f>
        <v/>
      </c>
      <c r="I3256" s="18" t="str">
        <f>IF($S3256="","",INDEX(Transjer!$E$6:$E$125,$B3256))</f>
        <v/>
      </c>
      <c r="J3256" s="19" t="str">
        <f>IF($S3256="","",INDEX(Skjermingsrenter!$B$6:$B$35,$C3256))</f>
        <v/>
      </c>
      <c r="K3256" s="20" t="str">
        <f t="shared" si="401"/>
        <v/>
      </c>
      <c r="L3256" s="21" t="str">
        <f>IF($S3256="","",IF($G3256&lt;YEAR($F3256),0,$H3256*SUMIFS(Utbytter!$D$6:$D$1005,Utbytter!$A$6:$A$1005,$E3256,Utbytter!$B$6:$B$1005,"&gt;="&amp;$K3256,Utbytter!$B$6:$B$1005,"&lt;="&amp;DATE($G3256,12,31))))</f>
        <v/>
      </c>
      <c r="M3256" s="21" t="str">
        <f t="shared" si="407"/>
        <v/>
      </c>
      <c r="N3256" s="21" t="str">
        <f t="shared" si="402"/>
        <v/>
      </c>
      <c r="O3256" s="21" t="str">
        <f t="shared" si="403"/>
        <v/>
      </c>
      <c r="P3256" s="21" t="str">
        <f t="shared" si="404"/>
        <v/>
      </c>
      <c r="Q3256" s="21" t="str">
        <f t="shared" si="405"/>
        <v/>
      </c>
      <c r="R3256" s="21" t="str">
        <f t="shared" si="406"/>
        <v/>
      </c>
      <c r="S3256" s="7" t="str">
        <f>IF(ROW()-5&lt;=Kontroll!$B$8,1,"")</f>
        <v/>
      </c>
    </row>
    <row r="3257" spans="1:19" x14ac:dyDescent="0.2">
      <c r="A3257" s="7" t="str">
        <f t="shared" si="400"/>
        <v/>
      </c>
      <c r="B3257" s="7" t="str">
        <f>IF($S3257="","",INT(($A3257-1)/Kontroll!$B$6)+1)</f>
        <v/>
      </c>
      <c r="C3257" s="7" t="str">
        <f>IF($S3257="","",MOD($A3257-1,Kontroll!$B$6)+1)</f>
        <v/>
      </c>
      <c r="D3257" s="15" t="str">
        <f>IF($S3257="","",INDEX(Transjer!$A$6:$A$125,$B3257))</f>
        <v/>
      </c>
      <c r="E3257" s="15" t="str">
        <f>IF($S3257="","",INDEX(Transjer!$B$6:$B$125,$B3257))</f>
        <v/>
      </c>
      <c r="F3257" s="16" t="str">
        <f>IF($S3257="","",INDEX(Transjer!$C$6:$C$125,$B3257))</f>
        <v/>
      </c>
      <c r="G3257" s="17" t="str">
        <f>IF($S3257="","",INDEX(Skjermingsrenter!$A$6:$A$35,$C3257))</f>
        <v/>
      </c>
      <c r="H3257" s="18" t="str">
        <f>IF($S3257="","",INDEX(Transjer!$D$6:$D$125,$B3257))</f>
        <v/>
      </c>
      <c r="I3257" s="18" t="str">
        <f>IF($S3257="","",INDEX(Transjer!$E$6:$E$125,$B3257))</f>
        <v/>
      </c>
      <c r="J3257" s="19" t="str">
        <f>IF($S3257="","",INDEX(Skjermingsrenter!$B$6:$B$35,$C3257))</f>
        <v/>
      </c>
      <c r="K3257" s="20" t="str">
        <f t="shared" si="401"/>
        <v/>
      </c>
      <c r="L3257" s="21" t="str">
        <f>IF($S3257="","",IF($G3257&lt;YEAR($F3257),0,$H3257*SUMIFS(Utbytter!$D$6:$D$1005,Utbytter!$A$6:$A$1005,$E3257,Utbytter!$B$6:$B$1005,"&gt;="&amp;$K3257,Utbytter!$B$6:$B$1005,"&lt;="&amp;DATE($G3257,12,31))))</f>
        <v/>
      </c>
      <c r="M3257" s="21" t="str">
        <f t="shared" si="407"/>
        <v/>
      </c>
      <c r="N3257" s="21" t="str">
        <f t="shared" si="402"/>
        <v/>
      </c>
      <c r="O3257" s="21" t="str">
        <f t="shared" si="403"/>
        <v/>
      </c>
      <c r="P3257" s="21" t="str">
        <f t="shared" si="404"/>
        <v/>
      </c>
      <c r="Q3257" s="21" t="str">
        <f t="shared" si="405"/>
        <v/>
      </c>
      <c r="R3257" s="21" t="str">
        <f t="shared" si="406"/>
        <v/>
      </c>
      <c r="S3257" s="7" t="str">
        <f>IF(ROW()-5&lt;=Kontroll!$B$8,1,"")</f>
        <v/>
      </c>
    </row>
    <row r="3258" spans="1:19" x14ac:dyDescent="0.2">
      <c r="A3258" s="7" t="str">
        <f t="shared" si="400"/>
        <v/>
      </c>
      <c r="B3258" s="7" t="str">
        <f>IF($S3258="","",INT(($A3258-1)/Kontroll!$B$6)+1)</f>
        <v/>
      </c>
      <c r="C3258" s="7" t="str">
        <f>IF($S3258="","",MOD($A3258-1,Kontroll!$B$6)+1)</f>
        <v/>
      </c>
      <c r="D3258" s="15" t="str">
        <f>IF($S3258="","",INDEX(Transjer!$A$6:$A$125,$B3258))</f>
        <v/>
      </c>
      <c r="E3258" s="15" t="str">
        <f>IF($S3258="","",INDEX(Transjer!$B$6:$B$125,$B3258))</f>
        <v/>
      </c>
      <c r="F3258" s="16" t="str">
        <f>IF($S3258="","",INDEX(Transjer!$C$6:$C$125,$B3258))</f>
        <v/>
      </c>
      <c r="G3258" s="17" t="str">
        <f>IF($S3258="","",INDEX(Skjermingsrenter!$A$6:$A$35,$C3258))</f>
        <v/>
      </c>
      <c r="H3258" s="18" t="str">
        <f>IF($S3258="","",INDEX(Transjer!$D$6:$D$125,$B3258))</f>
        <v/>
      </c>
      <c r="I3258" s="18" t="str">
        <f>IF($S3258="","",INDEX(Transjer!$E$6:$E$125,$B3258))</f>
        <v/>
      </c>
      <c r="J3258" s="19" t="str">
        <f>IF($S3258="","",INDEX(Skjermingsrenter!$B$6:$B$35,$C3258))</f>
        <v/>
      </c>
      <c r="K3258" s="20" t="str">
        <f t="shared" si="401"/>
        <v/>
      </c>
      <c r="L3258" s="21" t="str">
        <f>IF($S3258="","",IF($G3258&lt;YEAR($F3258),0,$H3258*SUMIFS(Utbytter!$D$6:$D$1005,Utbytter!$A$6:$A$1005,$E3258,Utbytter!$B$6:$B$1005,"&gt;="&amp;$K3258,Utbytter!$B$6:$B$1005,"&lt;="&amp;DATE($G3258,12,31))))</f>
        <v/>
      </c>
      <c r="M3258" s="21" t="str">
        <f t="shared" si="407"/>
        <v/>
      </c>
      <c r="N3258" s="21" t="str">
        <f t="shared" si="402"/>
        <v/>
      </c>
      <c r="O3258" s="21" t="str">
        <f t="shared" si="403"/>
        <v/>
      </c>
      <c r="P3258" s="21" t="str">
        <f t="shared" si="404"/>
        <v/>
      </c>
      <c r="Q3258" s="21" t="str">
        <f t="shared" si="405"/>
        <v/>
      </c>
      <c r="R3258" s="21" t="str">
        <f t="shared" si="406"/>
        <v/>
      </c>
      <c r="S3258" s="7" t="str">
        <f>IF(ROW()-5&lt;=Kontroll!$B$8,1,"")</f>
        <v/>
      </c>
    </row>
    <row r="3259" spans="1:19" x14ac:dyDescent="0.2">
      <c r="A3259" s="7" t="str">
        <f t="shared" si="400"/>
        <v/>
      </c>
      <c r="B3259" s="7" t="str">
        <f>IF($S3259="","",INT(($A3259-1)/Kontroll!$B$6)+1)</f>
        <v/>
      </c>
      <c r="C3259" s="7" t="str">
        <f>IF($S3259="","",MOD($A3259-1,Kontroll!$B$6)+1)</f>
        <v/>
      </c>
      <c r="D3259" s="15" t="str">
        <f>IF($S3259="","",INDEX(Transjer!$A$6:$A$125,$B3259))</f>
        <v/>
      </c>
      <c r="E3259" s="15" t="str">
        <f>IF($S3259="","",INDEX(Transjer!$B$6:$B$125,$B3259))</f>
        <v/>
      </c>
      <c r="F3259" s="16" t="str">
        <f>IF($S3259="","",INDEX(Transjer!$C$6:$C$125,$B3259))</f>
        <v/>
      </c>
      <c r="G3259" s="17" t="str">
        <f>IF($S3259="","",INDEX(Skjermingsrenter!$A$6:$A$35,$C3259))</f>
        <v/>
      </c>
      <c r="H3259" s="18" t="str">
        <f>IF($S3259="","",INDEX(Transjer!$D$6:$D$125,$B3259))</f>
        <v/>
      </c>
      <c r="I3259" s="18" t="str">
        <f>IF($S3259="","",INDEX(Transjer!$E$6:$E$125,$B3259))</f>
        <v/>
      </c>
      <c r="J3259" s="19" t="str">
        <f>IF($S3259="","",INDEX(Skjermingsrenter!$B$6:$B$35,$C3259))</f>
        <v/>
      </c>
      <c r="K3259" s="20" t="str">
        <f t="shared" si="401"/>
        <v/>
      </c>
      <c r="L3259" s="21" t="str">
        <f>IF($S3259="","",IF($G3259&lt;YEAR($F3259),0,$H3259*SUMIFS(Utbytter!$D$6:$D$1005,Utbytter!$A$6:$A$1005,$E3259,Utbytter!$B$6:$B$1005,"&gt;="&amp;$K3259,Utbytter!$B$6:$B$1005,"&lt;="&amp;DATE($G3259,12,31))))</f>
        <v/>
      </c>
      <c r="M3259" s="21" t="str">
        <f t="shared" si="407"/>
        <v/>
      </c>
      <c r="N3259" s="21" t="str">
        <f t="shared" si="402"/>
        <v/>
      </c>
      <c r="O3259" s="21" t="str">
        <f t="shared" si="403"/>
        <v/>
      </c>
      <c r="P3259" s="21" t="str">
        <f t="shared" si="404"/>
        <v/>
      </c>
      <c r="Q3259" s="21" t="str">
        <f t="shared" si="405"/>
        <v/>
      </c>
      <c r="R3259" s="21" t="str">
        <f t="shared" si="406"/>
        <v/>
      </c>
      <c r="S3259" s="7" t="str">
        <f>IF(ROW()-5&lt;=Kontroll!$B$8,1,"")</f>
        <v/>
      </c>
    </row>
    <row r="3260" spans="1:19" x14ac:dyDescent="0.2">
      <c r="A3260" s="7" t="str">
        <f t="shared" si="400"/>
        <v/>
      </c>
      <c r="B3260" s="7" t="str">
        <f>IF($S3260="","",INT(($A3260-1)/Kontroll!$B$6)+1)</f>
        <v/>
      </c>
      <c r="C3260" s="7" t="str">
        <f>IF($S3260="","",MOD($A3260-1,Kontroll!$B$6)+1)</f>
        <v/>
      </c>
      <c r="D3260" s="15" t="str">
        <f>IF($S3260="","",INDEX(Transjer!$A$6:$A$125,$B3260))</f>
        <v/>
      </c>
      <c r="E3260" s="15" t="str">
        <f>IF($S3260="","",INDEX(Transjer!$B$6:$B$125,$B3260))</f>
        <v/>
      </c>
      <c r="F3260" s="16" t="str">
        <f>IF($S3260="","",INDEX(Transjer!$C$6:$C$125,$B3260))</f>
        <v/>
      </c>
      <c r="G3260" s="17" t="str">
        <f>IF($S3260="","",INDEX(Skjermingsrenter!$A$6:$A$35,$C3260))</f>
        <v/>
      </c>
      <c r="H3260" s="18" t="str">
        <f>IF($S3260="","",INDEX(Transjer!$D$6:$D$125,$B3260))</f>
        <v/>
      </c>
      <c r="I3260" s="18" t="str">
        <f>IF($S3260="","",INDEX(Transjer!$E$6:$E$125,$B3260))</f>
        <v/>
      </c>
      <c r="J3260" s="19" t="str">
        <f>IF($S3260="","",INDEX(Skjermingsrenter!$B$6:$B$35,$C3260))</f>
        <v/>
      </c>
      <c r="K3260" s="20" t="str">
        <f t="shared" si="401"/>
        <v/>
      </c>
      <c r="L3260" s="21" t="str">
        <f>IF($S3260="","",IF($G3260&lt;YEAR($F3260),0,$H3260*SUMIFS(Utbytter!$D$6:$D$1005,Utbytter!$A$6:$A$1005,$E3260,Utbytter!$B$6:$B$1005,"&gt;="&amp;$K3260,Utbytter!$B$6:$B$1005,"&lt;="&amp;DATE($G3260,12,31))))</f>
        <v/>
      </c>
      <c r="M3260" s="21" t="str">
        <f t="shared" si="407"/>
        <v/>
      </c>
      <c r="N3260" s="21" t="str">
        <f t="shared" si="402"/>
        <v/>
      </c>
      <c r="O3260" s="21" t="str">
        <f t="shared" si="403"/>
        <v/>
      </c>
      <c r="P3260" s="21" t="str">
        <f t="shared" si="404"/>
        <v/>
      </c>
      <c r="Q3260" s="21" t="str">
        <f t="shared" si="405"/>
        <v/>
      </c>
      <c r="R3260" s="21" t="str">
        <f t="shared" si="406"/>
        <v/>
      </c>
      <c r="S3260" s="7" t="str">
        <f>IF(ROW()-5&lt;=Kontroll!$B$8,1,"")</f>
        <v/>
      </c>
    </row>
    <row r="3261" spans="1:19" x14ac:dyDescent="0.2">
      <c r="A3261" s="7" t="str">
        <f t="shared" si="400"/>
        <v/>
      </c>
      <c r="B3261" s="7" t="str">
        <f>IF($S3261="","",INT(($A3261-1)/Kontroll!$B$6)+1)</f>
        <v/>
      </c>
      <c r="C3261" s="7" t="str">
        <f>IF($S3261="","",MOD($A3261-1,Kontroll!$B$6)+1)</f>
        <v/>
      </c>
      <c r="D3261" s="15" t="str">
        <f>IF($S3261="","",INDEX(Transjer!$A$6:$A$125,$B3261))</f>
        <v/>
      </c>
      <c r="E3261" s="15" t="str">
        <f>IF($S3261="","",INDEX(Transjer!$B$6:$B$125,$B3261))</f>
        <v/>
      </c>
      <c r="F3261" s="16" t="str">
        <f>IF($S3261="","",INDEX(Transjer!$C$6:$C$125,$B3261))</f>
        <v/>
      </c>
      <c r="G3261" s="17" t="str">
        <f>IF($S3261="","",INDEX(Skjermingsrenter!$A$6:$A$35,$C3261))</f>
        <v/>
      </c>
      <c r="H3261" s="18" t="str">
        <f>IF($S3261="","",INDEX(Transjer!$D$6:$D$125,$B3261))</f>
        <v/>
      </c>
      <c r="I3261" s="18" t="str">
        <f>IF($S3261="","",INDEX(Transjer!$E$6:$E$125,$B3261))</f>
        <v/>
      </c>
      <c r="J3261" s="19" t="str">
        <f>IF($S3261="","",INDEX(Skjermingsrenter!$B$6:$B$35,$C3261))</f>
        <v/>
      </c>
      <c r="K3261" s="20" t="str">
        <f t="shared" si="401"/>
        <v/>
      </c>
      <c r="L3261" s="21" t="str">
        <f>IF($S3261="","",IF($G3261&lt;YEAR($F3261),0,$H3261*SUMIFS(Utbytter!$D$6:$D$1005,Utbytter!$A$6:$A$1005,$E3261,Utbytter!$B$6:$B$1005,"&gt;="&amp;$K3261,Utbytter!$B$6:$B$1005,"&lt;="&amp;DATE($G3261,12,31))))</f>
        <v/>
      </c>
      <c r="M3261" s="21" t="str">
        <f t="shared" si="407"/>
        <v/>
      </c>
      <c r="N3261" s="21" t="str">
        <f t="shared" si="402"/>
        <v/>
      </c>
      <c r="O3261" s="21" t="str">
        <f t="shared" si="403"/>
        <v/>
      </c>
      <c r="P3261" s="21" t="str">
        <f t="shared" si="404"/>
        <v/>
      </c>
      <c r="Q3261" s="21" t="str">
        <f t="shared" si="405"/>
        <v/>
      </c>
      <c r="R3261" s="21" t="str">
        <f t="shared" si="406"/>
        <v/>
      </c>
      <c r="S3261" s="7" t="str">
        <f>IF(ROW()-5&lt;=Kontroll!$B$8,1,"")</f>
        <v/>
      </c>
    </row>
    <row r="3262" spans="1:19" x14ac:dyDescent="0.2">
      <c r="A3262" s="7" t="str">
        <f t="shared" si="400"/>
        <v/>
      </c>
      <c r="B3262" s="7" t="str">
        <f>IF($S3262="","",INT(($A3262-1)/Kontroll!$B$6)+1)</f>
        <v/>
      </c>
      <c r="C3262" s="7" t="str">
        <f>IF($S3262="","",MOD($A3262-1,Kontroll!$B$6)+1)</f>
        <v/>
      </c>
      <c r="D3262" s="15" t="str">
        <f>IF($S3262="","",INDEX(Transjer!$A$6:$A$125,$B3262))</f>
        <v/>
      </c>
      <c r="E3262" s="15" t="str">
        <f>IF($S3262="","",INDEX(Transjer!$B$6:$B$125,$B3262))</f>
        <v/>
      </c>
      <c r="F3262" s="16" t="str">
        <f>IF($S3262="","",INDEX(Transjer!$C$6:$C$125,$B3262))</f>
        <v/>
      </c>
      <c r="G3262" s="17" t="str">
        <f>IF($S3262="","",INDEX(Skjermingsrenter!$A$6:$A$35,$C3262))</f>
        <v/>
      </c>
      <c r="H3262" s="18" t="str">
        <f>IF($S3262="","",INDEX(Transjer!$D$6:$D$125,$B3262))</f>
        <v/>
      </c>
      <c r="I3262" s="18" t="str">
        <f>IF($S3262="","",INDEX(Transjer!$E$6:$E$125,$B3262))</f>
        <v/>
      </c>
      <c r="J3262" s="19" t="str">
        <f>IF($S3262="","",INDEX(Skjermingsrenter!$B$6:$B$35,$C3262))</f>
        <v/>
      </c>
      <c r="K3262" s="20" t="str">
        <f t="shared" si="401"/>
        <v/>
      </c>
      <c r="L3262" s="21" t="str">
        <f>IF($S3262="","",IF($G3262&lt;YEAR($F3262),0,$H3262*SUMIFS(Utbytter!$D$6:$D$1005,Utbytter!$A$6:$A$1005,$E3262,Utbytter!$B$6:$B$1005,"&gt;="&amp;$K3262,Utbytter!$B$6:$B$1005,"&lt;="&amp;DATE($G3262,12,31))))</f>
        <v/>
      </c>
      <c r="M3262" s="21" t="str">
        <f t="shared" si="407"/>
        <v/>
      </c>
      <c r="N3262" s="21" t="str">
        <f t="shared" si="402"/>
        <v/>
      </c>
      <c r="O3262" s="21" t="str">
        <f t="shared" si="403"/>
        <v/>
      </c>
      <c r="P3262" s="21" t="str">
        <f t="shared" si="404"/>
        <v/>
      </c>
      <c r="Q3262" s="21" t="str">
        <f t="shared" si="405"/>
        <v/>
      </c>
      <c r="R3262" s="21" t="str">
        <f t="shared" si="406"/>
        <v/>
      </c>
      <c r="S3262" s="7" t="str">
        <f>IF(ROW()-5&lt;=Kontroll!$B$8,1,"")</f>
        <v/>
      </c>
    </row>
    <row r="3263" spans="1:19" x14ac:dyDescent="0.2">
      <c r="A3263" s="7" t="str">
        <f t="shared" si="400"/>
        <v/>
      </c>
      <c r="B3263" s="7" t="str">
        <f>IF($S3263="","",INT(($A3263-1)/Kontroll!$B$6)+1)</f>
        <v/>
      </c>
      <c r="C3263" s="7" t="str">
        <f>IF($S3263="","",MOD($A3263-1,Kontroll!$B$6)+1)</f>
        <v/>
      </c>
      <c r="D3263" s="15" t="str">
        <f>IF($S3263="","",INDEX(Transjer!$A$6:$A$125,$B3263))</f>
        <v/>
      </c>
      <c r="E3263" s="15" t="str">
        <f>IF($S3263="","",INDEX(Transjer!$B$6:$B$125,$B3263))</f>
        <v/>
      </c>
      <c r="F3263" s="16" t="str">
        <f>IF($S3263="","",INDEX(Transjer!$C$6:$C$125,$B3263))</f>
        <v/>
      </c>
      <c r="G3263" s="17" t="str">
        <f>IF($S3263="","",INDEX(Skjermingsrenter!$A$6:$A$35,$C3263))</f>
        <v/>
      </c>
      <c r="H3263" s="18" t="str">
        <f>IF($S3263="","",INDEX(Transjer!$D$6:$D$125,$B3263))</f>
        <v/>
      </c>
      <c r="I3263" s="18" t="str">
        <f>IF($S3263="","",INDEX(Transjer!$E$6:$E$125,$B3263))</f>
        <v/>
      </c>
      <c r="J3263" s="19" t="str">
        <f>IF($S3263="","",INDEX(Skjermingsrenter!$B$6:$B$35,$C3263))</f>
        <v/>
      </c>
      <c r="K3263" s="20" t="str">
        <f t="shared" si="401"/>
        <v/>
      </c>
      <c r="L3263" s="21" t="str">
        <f>IF($S3263="","",IF($G3263&lt;YEAR($F3263),0,$H3263*SUMIFS(Utbytter!$D$6:$D$1005,Utbytter!$A$6:$A$1005,$E3263,Utbytter!$B$6:$B$1005,"&gt;="&amp;$K3263,Utbytter!$B$6:$B$1005,"&lt;="&amp;DATE($G3263,12,31))))</f>
        <v/>
      </c>
      <c r="M3263" s="21" t="str">
        <f t="shared" si="407"/>
        <v/>
      </c>
      <c r="N3263" s="21" t="str">
        <f t="shared" si="402"/>
        <v/>
      </c>
      <c r="O3263" s="21" t="str">
        <f t="shared" si="403"/>
        <v/>
      </c>
      <c r="P3263" s="21" t="str">
        <f t="shared" si="404"/>
        <v/>
      </c>
      <c r="Q3263" s="21" t="str">
        <f t="shared" si="405"/>
        <v/>
      </c>
      <c r="R3263" s="21" t="str">
        <f t="shared" si="406"/>
        <v/>
      </c>
      <c r="S3263" s="7" t="str">
        <f>IF(ROW()-5&lt;=Kontroll!$B$8,1,"")</f>
        <v/>
      </c>
    </row>
    <row r="3264" spans="1:19" x14ac:dyDescent="0.2">
      <c r="A3264" s="7" t="str">
        <f t="shared" si="400"/>
        <v/>
      </c>
      <c r="B3264" s="7" t="str">
        <f>IF($S3264="","",INT(($A3264-1)/Kontroll!$B$6)+1)</f>
        <v/>
      </c>
      <c r="C3264" s="7" t="str">
        <f>IF($S3264="","",MOD($A3264-1,Kontroll!$B$6)+1)</f>
        <v/>
      </c>
      <c r="D3264" s="15" t="str">
        <f>IF($S3264="","",INDEX(Transjer!$A$6:$A$125,$B3264))</f>
        <v/>
      </c>
      <c r="E3264" s="15" t="str">
        <f>IF($S3264="","",INDEX(Transjer!$B$6:$B$125,$B3264))</f>
        <v/>
      </c>
      <c r="F3264" s="16" t="str">
        <f>IF($S3264="","",INDEX(Transjer!$C$6:$C$125,$B3264))</f>
        <v/>
      </c>
      <c r="G3264" s="17" t="str">
        <f>IF($S3264="","",INDEX(Skjermingsrenter!$A$6:$A$35,$C3264))</f>
        <v/>
      </c>
      <c r="H3264" s="18" t="str">
        <f>IF($S3264="","",INDEX(Transjer!$D$6:$D$125,$B3264))</f>
        <v/>
      </c>
      <c r="I3264" s="18" t="str">
        <f>IF($S3264="","",INDEX(Transjer!$E$6:$E$125,$B3264))</f>
        <v/>
      </c>
      <c r="J3264" s="19" t="str">
        <f>IF($S3264="","",INDEX(Skjermingsrenter!$B$6:$B$35,$C3264))</f>
        <v/>
      </c>
      <c r="K3264" s="20" t="str">
        <f t="shared" si="401"/>
        <v/>
      </c>
      <c r="L3264" s="21" t="str">
        <f>IF($S3264="","",IF($G3264&lt;YEAR($F3264),0,$H3264*SUMIFS(Utbytter!$D$6:$D$1005,Utbytter!$A$6:$A$1005,$E3264,Utbytter!$B$6:$B$1005,"&gt;="&amp;$K3264,Utbytter!$B$6:$B$1005,"&lt;="&amp;DATE($G3264,12,31))))</f>
        <v/>
      </c>
      <c r="M3264" s="21" t="str">
        <f t="shared" si="407"/>
        <v/>
      </c>
      <c r="N3264" s="21" t="str">
        <f t="shared" si="402"/>
        <v/>
      </c>
      <c r="O3264" s="21" t="str">
        <f t="shared" si="403"/>
        <v/>
      </c>
      <c r="P3264" s="21" t="str">
        <f t="shared" si="404"/>
        <v/>
      </c>
      <c r="Q3264" s="21" t="str">
        <f t="shared" si="405"/>
        <v/>
      </c>
      <c r="R3264" s="21" t="str">
        <f t="shared" si="406"/>
        <v/>
      </c>
      <c r="S3264" s="7" t="str">
        <f>IF(ROW()-5&lt;=Kontroll!$B$8,1,"")</f>
        <v/>
      </c>
    </row>
    <row r="3265" spans="1:19" x14ac:dyDescent="0.2">
      <c r="A3265" s="7" t="str">
        <f t="shared" si="400"/>
        <v/>
      </c>
      <c r="B3265" s="7" t="str">
        <f>IF($S3265="","",INT(($A3265-1)/Kontroll!$B$6)+1)</f>
        <v/>
      </c>
      <c r="C3265" s="7" t="str">
        <f>IF($S3265="","",MOD($A3265-1,Kontroll!$B$6)+1)</f>
        <v/>
      </c>
      <c r="D3265" s="15" t="str">
        <f>IF($S3265="","",INDEX(Transjer!$A$6:$A$125,$B3265))</f>
        <v/>
      </c>
      <c r="E3265" s="15" t="str">
        <f>IF($S3265="","",INDEX(Transjer!$B$6:$B$125,$B3265))</f>
        <v/>
      </c>
      <c r="F3265" s="16" t="str">
        <f>IF($S3265="","",INDEX(Transjer!$C$6:$C$125,$B3265))</f>
        <v/>
      </c>
      <c r="G3265" s="17" t="str">
        <f>IF($S3265="","",INDEX(Skjermingsrenter!$A$6:$A$35,$C3265))</f>
        <v/>
      </c>
      <c r="H3265" s="18" t="str">
        <f>IF($S3265="","",INDEX(Transjer!$D$6:$D$125,$B3265))</f>
        <v/>
      </c>
      <c r="I3265" s="18" t="str">
        <f>IF($S3265="","",INDEX(Transjer!$E$6:$E$125,$B3265))</f>
        <v/>
      </c>
      <c r="J3265" s="19" t="str">
        <f>IF($S3265="","",INDEX(Skjermingsrenter!$B$6:$B$35,$C3265))</f>
        <v/>
      </c>
      <c r="K3265" s="20" t="str">
        <f t="shared" si="401"/>
        <v/>
      </c>
      <c r="L3265" s="21" t="str">
        <f>IF($S3265="","",IF($G3265&lt;YEAR($F3265),0,$H3265*SUMIFS(Utbytter!$D$6:$D$1005,Utbytter!$A$6:$A$1005,$E3265,Utbytter!$B$6:$B$1005,"&gt;="&amp;$K3265,Utbytter!$B$6:$B$1005,"&lt;="&amp;DATE($G3265,12,31))))</f>
        <v/>
      </c>
      <c r="M3265" s="21" t="str">
        <f t="shared" si="407"/>
        <v/>
      </c>
      <c r="N3265" s="21" t="str">
        <f t="shared" si="402"/>
        <v/>
      </c>
      <c r="O3265" s="21" t="str">
        <f t="shared" si="403"/>
        <v/>
      </c>
      <c r="P3265" s="21" t="str">
        <f t="shared" si="404"/>
        <v/>
      </c>
      <c r="Q3265" s="21" t="str">
        <f t="shared" si="405"/>
        <v/>
      </c>
      <c r="R3265" s="21" t="str">
        <f t="shared" si="406"/>
        <v/>
      </c>
      <c r="S3265" s="7" t="str">
        <f>IF(ROW()-5&lt;=Kontroll!$B$8,1,"")</f>
        <v/>
      </c>
    </row>
    <row r="3266" spans="1:19" x14ac:dyDescent="0.2">
      <c r="A3266" s="7" t="str">
        <f t="shared" si="400"/>
        <v/>
      </c>
      <c r="B3266" s="7" t="str">
        <f>IF($S3266="","",INT(($A3266-1)/Kontroll!$B$6)+1)</f>
        <v/>
      </c>
      <c r="C3266" s="7" t="str">
        <f>IF($S3266="","",MOD($A3266-1,Kontroll!$B$6)+1)</f>
        <v/>
      </c>
      <c r="D3266" s="15" t="str">
        <f>IF($S3266="","",INDEX(Transjer!$A$6:$A$125,$B3266))</f>
        <v/>
      </c>
      <c r="E3266" s="15" t="str">
        <f>IF($S3266="","",INDEX(Transjer!$B$6:$B$125,$B3266))</f>
        <v/>
      </c>
      <c r="F3266" s="16" t="str">
        <f>IF($S3266="","",INDEX(Transjer!$C$6:$C$125,$B3266))</f>
        <v/>
      </c>
      <c r="G3266" s="17" t="str">
        <f>IF($S3266="","",INDEX(Skjermingsrenter!$A$6:$A$35,$C3266))</f>
        <v/>
      </c>
      <c r="H3266" s="18" t="str">
        <f>IF($S3266="","",INDEX(Transjer!$D$6:$D$125,$B3266))</f>
        <v/>
      </c>
      <c r="I3266" s="18" t="str">
        <f>IF($S3266="","",INDEX(Transjer!$E$6:$E$125,$B3266))</f>
        <v/>
      </c>
      <c r="J3266" s="19" t="str">
        <f>IF($S3266="","",INDEX(Skjermingsrenter!$B$6:$B$35,$C3266))</f>
        <v/>
      </c>
      <c r="K3266" s="20" t="str">
        <f t="shared" si="401"/>
        <v/>
      </c>
      <c r="L3266" s="21" t="str">
        <f>IF($S3266="","",IF($G3266&lt;YEAR($F3266),0,$H3266*SUMIFS(Utbytter!$D$6:$D$1005,Utbytter!$A$6:$A$1005,$E3266,Utbytter!$B$6:$B$1005,"&gt;="&amp;$K3266,Utbytter!$B$6:$B$1005,"&lt;="&amp;DATE($G3266,12,31))))</f>
        <v/>
      </c>
      <c r="M3266" s="21" t="str">
        <f t="shared" si="407"/>
        <v/>
      </c>
      <c r="N3266" s="21" t="str">
        <f t="shared" si="402"/>
        <v/>
      </c>
      <c r="O3266" s="21" t="str">
        <f t="shared" si="403"/>
        <v/>
      </c>
      <c r="P3266" s="21" t="str">
        <f t="shared" si="404"/>
        <v/>
      </c>
      <c r="Q3266" s="21" t="str">
        <f t="shared" si="405"/>
        <v/>
      </c>
      <c r="R3266" s="21" t="str">
        <f t="shared" si="406"/>
        <v/>
      </c>
      <c r="S3266" s="7" t="str">
        <f>IF(ROW()-5&lt;=Kontroll!$B$8,1,"")</f>
        <v/>
      </c>
    </row>
    <row r="3267" spans="1:19" x14ac:dyDescent="0.2">
      <c r="A3267" s="7" t="str">
        <f t="shared" si="400"/>
        <v/>
      </c>
      <c r="B3267" s="7" t="str">
        <f>IF($S3267="","",INT(($A3267-1)/Kontroll!$B$6)+1)</f>
        <v/>
      </c>
      <c r="C3267" s="7" t="str">
        <f>IF($S3267="","",MOD($A3267-1,Kontroll!$B$6)+1)</f>
        <v/>
      </c>
      <c r="D3267" s="15" t="str">
        <f>IF($S3267="","",INDEX(Transjer!$A$6:$A$125,$B3267))</f>
        <v/>
      </c>
      <c r="E3267" s="15" t="str">
        <f>IF($S3267="","",INDEX(Transjer!$B$6:$B$125,$B3267))</f>
        <v/>
      </c>
      <c r="F3267" s="16" t="str">
        <f>IF($S3267="","",INDEX(Transjer!$C$6:$C$125,$B3267))</f>
        <v/>
      </c>
      <c r="G3267" s="17" t="str">
        <f>IF($S3267="","",INDEX(Skjermingsrenter!$A$6:$A$35,$C3267))</f>
        <v/>
      </c>
      <c r="H3267" s="18" t="str">
        <f>IF($S3267="","",INDEX(Transjer!$D$6:$D$125,$B3267))</f>
        <v/>
      </c>
      <c r="I3267" s="18" t="str">
        <f>IF($S3267="","",INDEX(Transjer!$E$6:$E$125,$B3267))</f>
        <v/>
      </c>
      <c r="J3267" s="19" t="str">
        <f>IF($S3267="","",INDEX(Skjermingsrenter!$B$6:$B$35,$C3267))</f>
        <v/>
      </c>
      <c r="K3267" s="20" t="str">
        <f t="shared" si="401"/>
        <v/>
      </c>
      <c r="L3267" s="21" t="str">
        <f>IF($S3267="","",IF($G3267&lt;YEAR($F3267),0,$H3267*SUMIFS(Utbytter!$D$6:$D$1005,Utbytter!$A$6:$A$1005,$E3267,Utbytter!$B$6:$B$1005,"&gt;="&amp;$K3267,Utbytter!$B$6:$B$1005,"&lt;="&amp;DATE($G3267,12,31))))</f>
        <v/>
      </c>
      <c r="M3267" s="21" t="str">
        <f t="shared" si="407"/>
        <v/>
      </c>
      <c r="N3267" s="21" t="str">
        <f t="shared" si="402"/>
        <v/>
      </c>
      <c r="O3267" s="21" t="str">
        <f t="shared" si="403"/>
        <v/>
      </c>
      <c r="P3267" s="21" t="str">
        <f t="shared" si="404"/>
        <v/>
      </c>
      <c r="Q3267" s="21" t="str">
        <f t="shared" si="405"/>
        <v/>
      </c>
      <c r="R3267" s="21" t="str">
        <f t="shared" si="406"/>
        <v/>
      </c>
      <c r="S3267" s="7" t="str">
        <f>IF(ROW()-5&lt;=Kontroll!$B$8,1,"")</f>
        <v/>
      </c>
    </row>
    <row r="3268" spans="1:19" x14ac:dyDescent="0.2">
      <c r="A3268" s="7" t="str">
        <f t="shared" si="400"/>
        <v/>
      </c>
      <c r="B3268" s="7" t="str">
        <f>IF($S3268="","",INT(($A3268-1)/Kontroll!$B$6)+1)</f>
        <v/>
      </c>
      <c r="C3268" s="7" t="str">
        <f>IF($S3268="","",MOD($A3268-1,Kontroll!$B$6)+1)</f>
        <v/>
      </c>
      <c r="D3268" s="15" t="str">
        <f>IF($S3268="","",INDEX(Transjer!$A$6:$A$125,$B3268))</f>
        <v/>
      </c>
      <c r="E3268" s="15" t="str">
        <f>IF($S3268="","",INDEX(Transjer!$B$6:$B$125,$B3268))</f>
        <v/>
      </c>
      <c r="F3268" s="16" t="str">
        <f>IF($S3268="","",INDEX(Transjer!$C$6:$C$125,$B3268))</f>
        <v/>
      </c>
      <c r="G3268" s="17" t="str">
        <f>IF($S3268="","",INDEX(Skjermingsrenter!$A$6:$A$35,$C3268))</f>
        <v/>
      </c>
      <c r="H3268" s="18" t="str">
        <f>IF($S3268="","",INDEX(Transjer!$D$6:$D$125,$B3268))</f>
        <v/>
      </c>
      <c r="I3268" s="18" t="str">
        <f>IF($S3268="","",INDEX(Transjer!$E$6:$E$125,$B3268))</f>
        <v/>
      </c>
      <c r="J3268" s="19" t="str">
        <f>IF($S3268="","",INDEX(Skjermingsrenter!$B$6:$B$35,$C3268))</f>
        <v/>
      </c>
      <c r="K3268" s="20" t="str">
        <f t="shared" si="401"/>
        <v/>
      </c>
      <c r="L3268" s="21" t="str">
        <f>IF($S3268="","",IF($G3268&lt;YEAR($F3268),0,$H3268*SUMIFS(Utbytter!$D$6:$D$1005,Utbytter!$A$6:$A$1005,$E3268,Utbytter!$B$6:$B$1005,"&gt;="&amp;$K3268,Utbytter!$B$6:$B$1005,"&lt;="&amp;DATE($G3268,12,31))))</f>
        <v/>
      </c>
      <c r="M3268" s="21" t="str">
        <f t="shared" si="407"/>
        <v/>
      </c>
      <c r="N3268" s="21" t="str">
        <f t="shared" si="402"/>
        <v/>
      </c>
      <c r="O3268" s="21" t="str">
        <f t="shared" si="403"/>
        <v/>
      </c>
      <c r="P3268" s="21" t="str">
        <f t="shared" si="404"/>
        <v/>
      </c>
      <c r="Q3268" s="21" t="str">
        <f t="shared" si="405"/>
        <v/>
      </c>
      <c r="R3268" s="21" t="str">
        <f t="shared" si="406"/>
        <v/>
      </c>
      <c r="S3268" s="7" t="str">
        <f>IF(ROW()-5&lt;=Kontroll!$B$8,1,"")</f>
        <v/>
      </c>
    </row>
    <row r="3269" spans="1:19" x14ac:dyDescent="0.2">
      <c r="A3269" s="7" t="str">
        <f t="shared" si="400"/>
        <v/>
      </c>
      <c r="B3269" s="7" t="str">
        <f>IF($S3269="","",INT(($A3269-1)/Kontroll!$B$6)+1)</f>
        <v/>
      </c>
      <c r="C3269" s="7" t="str">
        <f>IF($S3269="","",MOD($A3269-1,Kontroll!$B$6)+1)</f>
        <v/>
      </c>
      <c r="D3269" s="15" t="str">
        <f>IF($S3269="","",INDEX(Transjer!$A$6:$A$125,$B3269))</f>
        <v/>
      </c>
      <c r="E3269" s="15" t="str">
        <f>IF($S3269="","",INDEX(Transjer!$B$6:$B$125,$B3269))</f>
        <v/>
      </c>
      <c r="F3269" s="16" t="str">
        <f>IF($S3269="","",INDEX(Transjer!$C$6:$C$125,$B3269))</f>
        <v/>
      </c>
      <c r="G3269" s="17" t="str">
        <f>IF($S3269="","",INDEX(Skjermingsrenter!$A$6:$A$35,$C3269))</f>
        <v/>
      </c>
      <c r="H3269" s="18" t="str">
        <f>IF($S3269="","",INDEX(Transjer!$D$6:$D$125,$B3269))</f>
        <v/>
      </c>
      <c r="I3269" s="18" t="str">
        <f>IF($S3269="","",INDEX(Transjer!$E$6:$E$125,$B3269))</f>
        <v/>
      </c>
      <c r="J3269" s="19" t="str">
        <f>IF($S3269="","",INDEX(Skjermingsrenter!$B$6:$B$35,$C3269))</f>
        <v/>
      </c>
      <c r="K3269" s="20" t="str">
        <f t="shared" si="401"/>
        <v/>
      </c>
      <c r="L3269" s="21" t="str">
        <f>IF($S3269="","",IF($G3269&lt;YEAR($F3269),0,$H3269*SUMIFS(Utbytter!$D$6:$D$1005,Utbytter!$A$6:$A$1005,$E3269,Utbytter!$B$6:$B$1005,"&gt;="&amp;$K3269,Utbytter!$B$6:$B$1005,"&lt;="&amp;DATE($G3269,12,31))))</f>
        <v/>
      </c>
      <c r="M3269" s="21" t="str">
        <f t="shared" si="407"/>
        <v/>
      </c>
      <c r="N3269" s="21" t="str">
        <f t="shared" si="402"/>
        <v/>
      </c>
      <c r="O3269" s="21" t="str">
        <f t="shared" si="403"/>
        <v/>
      </c>
      <c r="P3269" s="21" t="str">
        <f t="shared" si="404"/>
        <v/>
      </c>
      <c r="Q3269" s="21" t="str">
        <f t="shared" si="405"/>
        <v/>
      </c>
      <c r="R3269" s="21" t="str">
        <f t="shared" si="406"/>
        <v/>
      </c>
      <c r="S3269" s="7" t="str">
        <f>IF(ROW()-5&lt;=Kontroll!$B$8,1,"")</f>
        <v/>
      </c>
    </row>
    <row r="3270" spans="1:19" x14ac:dyDescent="0.2">
      <c r="A3270" s="7" t="str">
        <f t="shared" ref="A3270:A3333" si="408">IF($S3270="","",ROW()-5)</f>
        <v/>
      </c>
      <c r="B3270" s="7" t="str">
        <f>IF($S3270="","",INT(($A3270-1)/Kontroll!$B$6)+1)</f>
        <v/>
      </c>
      <c r="C3270" s="7" t="str">
        <f>IF($S3270="","",MOD($A3270-1,Kontroll!$B$6)+1)</f>
        <v/>
      </c>
      <c r="D3270" s="15" t="str">
        <f>IF($S3270="","",INDEX(Transjer!$A$6:$A$125,$B3270))</f>
        <v/>
      </c>
      <c r="E3270" s="15" t="str">
        <f>IF($S3270="","",INDEX(Transjer!$B$6:$B$125,$B3270))</f>
        <v/>
      </c>
      <c r="F3270" s="16" t="str">
        <f>IF($S3270="","",INDEX(Transjer!$C$6:$C$125,$B3270))</f>
        <v/>
      </c>
      <c r="G3270" s="17" t="str">
        <f>IF($S3270="","",INDEX(Skjermingsrenter!$A$6:$A$35,$C3270))</f>
        <v/>
      </c>
      <c r="H3270" s="18" t="str">
        <f>IF($S3270="","",INDEX(Transjer!$D$6:$D$125,$B3270))</f>
        <v/>
      </c>
      <c r="I3270" s="18" t="str">
        <f>IF($S3270="","",INDEX(Transjer!$E$6:$E$125,$B3270))</f>
        <v/>
      </c>
      <c r="J3270" s="19" t="str">
        <f>IF($S3270="","",INDEX(Skjermingsrenter!$B$6:$B$35,$C3270))</f>
        <v/>
      </c>
      <c r="K3270" s="20" t="str">
        <f t="shared" ref="K3270:K3333" si="409">IF($S3270="","",MAX(DATE($G3270,1,1),$F3270))</f>
        <v/>
      </c>
      <c r="L3270" s="21" t="str">
        <f>IF($S3270="","",IF($G3270&lt;YEAR($F3270),0,$H3270*SUMIFS(Utbytter!$D$6:$D$1005,Utbytter!$A$6:$A$1005,$E3270,Utbytter!$B$6:$B$1005,"&gt;="&amp;$K3270,Utbytter!$B$6:$B$1005,"&lt;="&amp;DATE($G3270,12,31))))</f>
        <v/>
      </c>
      <c r="M3270" s="21" t="str">
        <f t="shared" si="407"/>
        <v/>
      </c>
      <c r="N3270" s="21" t="str">
        <f t="shared" ref="N3270:N3333" si="410">IF($S3270="","",IF($F3270&lt;=DATE($G3270,12,31),($I3270+$M3270)*$J3270,0))</f>
        <v/>
      </c>
      <c r="O3270" s="21" t="str">
        <f t="shared" ref="O3270:O3333" si="411">IF($S3270="","",$M3270+$N3270)</f>
        <v/>
      </c>
      <c r="P3270" s="21" t="str">
        <f t="shared" ref="P3270:P3333" si="412">IF($S3270="","",MIN($L3270,$O3270))</f>
        <v/>
      </c>
      <c r="Q3270" s="21" t="str">
        <f t="shared" ref="Q3270:Q3333" si="413">IF($S3270="","",$O3270-$P3270)</f>
        <v/>
      </c>
      <c r="R3270" s="21" t="str">
        <f t="shared" ref="R3270:R3333" si="414">IF($S3270="","",$L3270-$P3270)</f>
        <v/>
      </c>
      <c r="S3270" s="7" t="str">
        <f>IF(ROW()-5&lt;=Kontroll!$B$8,1,"")</f>
        <v/>
      </c>
    </row>
    <row r="3271" spans="1:19" x14ac:dyDescent="0.2">
      <c r="A3271" s="7" t="str">
        <f t="shared" si="408"/>
        <v/>
      </c>
      <c r="B3271" s="7" t="str">
        <f>IF($S3271="","",INT(($A3271-1)/Kontroll!$B$6)+1)</f>
        <v/>
      </c>
      <c r="C3271" s="7" t="str">
        <f>IF($S3271="","",MOD($A3271-1,Kontroll!$B$6)+1)</f>
        <v/>
      </c>
      <c r="D3271" s="15" t="str">
        <f>IF($S3271="","",INDEX(Transjer!$A$6:$A$125,$B3271))</f>
        <v/>
      </c>
      <c r="E3271" s="15" t="str">
        <f>IF($S3271="","",INDEX(Transjer!$B$6:$B$125,$B3271))</f>
        <v/>
      </c>
      <c r="F3271" s="16" t="str">
        <f>IF($S3271="","",INDEX(Transjer!$C$6:$C$125,$B3271))</f>
        <v/>
      </c>
      <c r="G3271" s="17" t="str">
        <f>IF($S3271="","",INDEX(Skjermingsrenter!$A$6:$A$35,$C3271))</f>
        <v/>
      </c>
      <c r="H3271" s="18" t="str">
        <f>IF($S3271="","",INDEX(Transjer!$D$6:$D$125,$B3271))</f>
        <v/>
      </c>
      <c r="I3271" s="18" t="str">
        <f>IF($S3271="","",INDEX(Transjer!$E$6:$E$125,$B3271))</f>
        <v/>
      </c>
      <c r="J3271" s="19" t="str">
        <f>IF($S3271="","",INDEX(Skjermingsrenter!$B$6:$B$35,$C3271))</f>
        <v/>
      </c>
      <c r="K3271" s="20" t="str">
        <f t="shared" si="409"/>
        <v/>
      </c>
      <c r="L3271" s="21" t="str">
        <f>IF($S3271="","",IF($G3271&lt;YEAR($F3271),0,$H3271*SUMIFS(Utbytter!$D$6:$D$1005,Utbytter!$A$6:$A$1005,$E3271,Utbytter!$B$6:$B$1005,"&gt;="&amp;$K3271,Utbytter!$B$6:$B$1005,"&lt;="&amp;DATE($G3271,12,31))))</f>
        <v/>
      </c>
      <c r="M3271" s="21" t="str">
        <f t="shared" ref="M3271:M3334" si="415">IF($S3271="","",IF($C3271=1,0,IF($D3271=$D3270,$Q3270,0)))</f>
        <v/>
      </c>
      <c r="N3271" s="21" t="str">
        <f t="shared" si="410"/>
        <v/>
      </c>
      <c r="O3271" s="21" t="str">
        <f t="shared" si="411"/>
        <v/>
      </c>
      <c r="P3271" s="21" t="str">
        <f t="shared" si="412"/>
        <v/>
      </c>
      <c r="Q3271" s="21" t="str">
        <f t="shared" si="413"/>
        <v/>
      </c>
      <c r="R3271" s="21" t="str">
        <f t="shared" si="414"/>
        <v/>
      </c>
      <c r="S3271" s="7" t="str">
        <f>IF(ROW()-5&lt;=Kontroll!$B$8,1,"")</f>
        <v/>
      </c>
    </row>
    <row r="3272" spans="1:19" x14ac:dyDescent="0.2">
      <c r="A3272" s="7" t="str">
        <f t="shared" si="408"/>
        <v/>
      </c>
      <c r="B3272" s="7" t="str">
        <f>IF($S3272="","",INT(($A3272-1)/Kontroll!$B$6)+1)</f>
        <v/>
      </c>
      <c r="C3272" s="7" t="str">
        <f>IF($S3272="","",MOD($A3272-1,Kontroll!$B$6)+1)</f>
        <v/>
      </c>
      <c r="D3272" s="15" t="str">
        <f>IF($S3272="","",INDEX(Transjer!$A$6:$A$125,$B3272))</f>
        <v/>
      </c>
      <c r="E3272" s="15" t="str">
        <f>IF($S3272="","",INDEX(Transjer!$B$6:$B$125,$B3272))</f>
        <v/>
      </c>
      <c r="F3272" s="16" t="str">
        <f>IF($S3272="","",INDEX(Transjer!$C$6:$C$125,$B3272))</f>
        <v/>
      </c>
      <c r="G3272" s="17" t="str">
        <f>IF($S3272="","",INDEX(Skjermingsrenter!$A$6:$A$35,$C3272))</f>
        <v/>
      </c>
      <c r="H3272" s="18" t="str">
        <f>IF($S3272="","",INDEX(Transjer!$D$6:$D$125,$B3272))</f>
        <v/>
      </c>
      <c r="I3272" s="18" t="str">
        <f>IF($S3272="","",INDEX(Transjer!$E$6:$E$125,$B3272))</f>
        <v/>
      </c>
      <c r="J3272" s="19" t="str">
        <f>IF($S3272="","",INDEX(Skjermingsrenter!$B$6:$B$35,$C3272))</f>
        <v/>
      </c>
      <c r="K3272" s="20" t="str">
        <f t="shared" si="409"/>
        <v/>
      </c>
      <c r="L3272" s="21" t="str">
        <f>IF($S3272="","",IF($G3272&lt;YEAR($F3272),0,$H3272*SUMIFS(Utbytter!$D$6:$D$1005,Utbytter!$A$6:$A$1005,$E3272,Utbytter!$B$6:$B$1005,"&gt;="&amp;$K3272,Utbytter!$B$6:$B$1005,"&lt;="&amp;DATE($G3272,12,31))))</f>
        <v/>
      </c>
      <c r="M3272" s="21" t="str">
        <f t="shared" si="415"/>
        <v/>
      </c>
      <c r="N3272" s="21" t="str">
        <f t="shared" si="410"/>
        <v/>
      </c>
      <c r="O3272" s="21" t="str">
        <f t="shared" si="411"/>
        <v/>
      </c>
      <c r="P3272" s="21" t="str">
        <f t="shared" si="412"/>
        <v/>
      </c>
      <c r="Q3272" s="21" t="str">
        <f t="shared" si="413"/>
        <v/>
      </c>
      <c r="R3272" s="21" t="str">
        <f t="shared" si="414"/>
        <v/>
      </c>
      <c r="S3272" s="7" t="str">
        <f>IF(ROW()-5&lt;=Kontroll!$B$8,1,"")</f>
        <v/>
      </c>
    </row>
    <row r="3273" spans="1:19" x14ac:dyDescent="0.2">
      <c r="A3273" s="7" t="str">
        <f t="shared" si="408"/>
        <v/>
      </c>
      <c r="B3273" s="7" t="str">
        <f>IF($S3273="","",INT(($A3273-1)/Kontroll!$B$6)+1)</f>
        <v/>
      </c>
      <c r="C3273" s="7" t="str">
        <f>IF($S3273="","",MOD($A3273-1,Kontroll!$B$6)+1)</f>
        <v/>
      </c>
      <c r="D3273" s="15" t="str">
        <f>IF($S3273="","",INDEX(Transjer!$A$6:$A$125,$B3273))</f>
        <v/>
      </c>
      <c r="E3273" s="15" t="str">
        <f>IF($S3273="","",INDEX(Transjer!$B$6:$B$125,$B3273))</f>
        <v/>
      </c>
      <c r="F3273" s="16" t="str">
        <f>IF($S3273="","",INDEX(Transjer!$C$6:$C$125,$B3273))</f>
        <v/>
      </c>
      <c r="G3273" s="17" t="str">
        <f>IF($S3273="","",INDEX(Skjermingsrenter!$A$6:$A$35,$C3273))</f>
        <v/>
      </c>
      <c r="H3273" s="18" t="str">
        <f>IF($S3273="","",INDEX(Transjer!$D$6:$D$125,$B3273))</f>
        <v/>
      </c>
      <c r="I3273" s="18" t="str">
        <f>IF($S3273="","",INDEX(Transjer!$E$6:$E$125,$B3273))</f>
        <v/>
      </c>
      <c r="J3273" s="19" t="str">
        <f>IF($S3273="","",INDEX(Skjermingsrenter!$B$6:$B$35,$C3273))</f>
        <v/>
      </c>
      <c r="K3273" s="20" t="str">
        <f t="shared" si="409"/>
        <v/>
      </c>
      <c r="L3273" s="21" t="str">
        <f>IF($S3273="","",IF($G3273&lt;YEAR($F3273),0,$H3273*SUMIFS(Utbytter!$D$6:$D$1005,Utbytter!$A$6:$A$1005,$E3273,Utbytter!$B$6:$B$1005,"&gt;="&amp;$K3273,Utbytter!$B$6:$B$1005,"&lt;="&amp;DATE($G3273,12,31))))</f>
        <v/>
      </c>
      <c r="M3273" s="21" t="str">
        <f t="shared" si="415"/>
        <v/>
      </c>
      <c r="N3273" s="21" t="str">
        <f t="shared" si="410"/>
        <v/>
      </c>
      <c r="O3273" s="21" t="str">
        <f t="shared" si="411"/>
        <v/>
      </c>
      <c r="P3273" s="21" t="str">
        <f t="shared" si="412"/>
        <v/>
      </c>
      <c r="Q3273" s="21" t="str">
        <f t="shared" si="413"/>
        <v/>
      </c>
      <c r="R3273" s="21" t="str">
        <f t="shared" si="414"/>
        <v/>
      </c>
      <c r="S3273" s="7" t="str">
        <f>IF(ROW()-5&lt;=Kontroll!$B$8,1,"")</f>
        <v/>
      </c>
    </row>
    <row r="3274" spans="1:19" x14ac:dyDescent="0.2">
      <c r="A3274" s="7" t="str">
        <f t="shared" si="408"/>
        <v/>
      </c>
      <c r="B3274" s="7" t="str">
        <f>IF($S3274="","",INT(($A3274-1)/Kontroll!$B$6)+1)</f>
        <v/>
      </c>
      <c r="C3274" s="7" t="str">
        <f>IF($S3274="","",MOD($A3274-1,Kontroll!$B$6)+1)</f>
        <v/>
      </c>
      <c r="D3274" s="15" t="str">
        <f>IF($S3274="","",INDEX(Transjer!$A$6:$A$125,$B3274))</f>
        <v/>
      </c>
      <c r="E3274" s="15" t="str">
        <f>IF($S3274="","",INDEX(Transjer!$B$6:$B$125,$B3274))</f>
        <v/>
      </c>
      <c r="F3274" s="16" t="str">
        <f>IF($S3274="","",INDEX(Transjer!$C$6:$C$125,$B3274))</f>
        <v/>
      </c>
      <c r="G3274" s="17" t="str">
        <f>IF($S3274="","",INDEX(Skjermingsrenter!$A$6:$A$35,$C3274))</f>
        <v/>
      </c>
      <c r="H3274" s="18" t="str">
        <f>IF($S3274="","",INDEX(Transjer!$D$6:$D$125,$B3274))</f>
        <v/>
      </c>
      <c r="I3274" s="18" t="str">
        <f>IF($S3274="","",INDEX(Transjer!$E$6:$E$125,$B3274))</f>
        <v/>
      </c>
      <c r="J3274" s="19" t="str">
        <f>IF($S3274="","",INDEX(Skjermingsrenter!$B$6:$B$35,$C3274))</f>
        <v/>
      </c>
      <c r="K3274" s="20" t="str">
        <f t="shared" si="409"/>
        <v/>
      </c>
      <c r="L3274" s="21" t="str">
        <f>IF($S3274="","",IF($G3274&lt;YEAR($F3274),0,$H3274*SUMIFS(Utbytter!$D$6:$D$1005,Utbytter!$A$6:$A$1005,$E3274,Utbytter!$B$6:$B$1005,"&gt;="&amp;$K3274,Utbytter!$B$6:$B$1005,"&lt;="&amp;DATE($G3274,12,31))))</f>
        <v/>
      </c>
      <c r="M3274" s="21" t="str">
        <f t="shared" si="415"/>
        <v/>
      </c>
      <c r="N3274" s="21" t="str">
        <f t="shared" si="410"/>
        <v/>
      </c>
      <c r="O3274" s="21" t="str">
        <f t="shared" si="411"/>
        <v/>
      </c>
      <c r="P3274" s="21" t="str">
        <f t="shared" si="412"/>
        <v/>
      </c>
      <c r="Q3274" s="21" t="str">
        <f t="shared" si="413"/>
        <v/>
      </c>
      <c r="R3274" s="21" t="str">
        <f t="shared" si="414"/>
        <v/>
      </c>
      <c r="S3274" s="7" t="str">
        <f>IF(ROW()-5&lt;=Kontroll!$B$8,1,"")</f>
        <v/>
      </c>
    </row>
    <row r="3275" spans="1:19" x14ac:dyDescent="0.2">
      <c r="A3275" s="7" t="str">
        <f t="shared" si="408"/>
        <v/>
      </c>
      <c r="B3275" s="7" t="str">
        <f>IF($S3275="","",INT(($A3275-1)/Kontroll!$B$6)+1)</f>
        <v/>
      </c>
      <c r="C3275" s="7" t="str">
        <f>IF($S3275="","",MOD($A3275-1,Kontroll!$B$6)+1)</f>
        <v/>
      </c>
      <c r="D3275" s="15" t="str">
        <f>IF($S3275="","",INDEX(Transjer!$A$6:$A$125,$B3275))</f>
        <v/>
      </c>
      <c r="E3275" s="15" t="str">
        <f>IF($S3275="","",INDEX(Transjer!$B$6:$B$125,$B3275))</f>
        <v/>
      </c>
      <c r="F3275" s="16" t="str">
        <f>IF($S3275="","",INDEX(Transjer!$C$6:$C$125,$B3275))</f>
        <v/>
      </c>
      <c r="G3275" s="17" t="str">
        <f>IF($S3275="","",INDEX(Skjermingsrenter!$A$6:$A$35,$C3275))</f>
        <v/>
      </c>
      <c r="H3275" s="18" t="str">
        <f>IF($S3275="","",INDEX(Transjer!$D$6:$D$125,$B3275))</f>
        <v/>
      </c>
      <c r="I3275" s="18" t="str">
        <f>IF($S3275="","",INDEX(Transjer!$E$6:$E$125,$B3275))</f>
        <v/>
      </c>
      <c r="J3275" s="19" t="str">
        <f>IF($S3275="","",INDEX(Skjermingsrenter!$B$6:$B$35,$C3275))</f>
        <v/>
      </c>
      <c r="K3275" s="20" t="str">
        <f t="shared" si="409"/>
        <v/>
      </c>
      <c r="L3275" s="21" t="str">
        <f>IF($S3275="","",IF($G3275&lt;YEAR($F3275),0,$H3275*SUMIFS(Utbytter!$D$6:$D$1005,Utbytter!$A$6:$A$1005,$E3275,Utbytter!$B$6:$B$1005,"&gt;="&amp;$K3275,Utbytter!$B$6:$B$1005,"&lt;="&amp;DATE($G3275,12,31))))</f>
        <v/>
      </c>
      <c r="M3275" s="21" t="str">
        <f t="shared" si="415"/>
        <v/>
      </c>
      <c r="N3275" s="21" t="str">
        <f t="shared" si="410"/>
        <v/>
      </c>
      <c r="O3275" s="21" t="str">
        <f t="shared" si="411"/>
        <v/>
      </c>
      <c r="P3275" s="21" t="str">
        <f t="shared" si="412"/>
        <v/>
      </c>
      <c r="Q3275" s="21" t="str">
        <f t="shared" si="413"/>
        <v/>
      </c>
      <c r="R3275" s="21" t="str">
        <f t="shared" si="414"/>
        <v/>
      </c>
      <c r="S3275" s="7" t="str">
        <f>IF(ROW()-5&lt;=Kontroll!$B$8,1,"")</f>
        <v/>
      </c>
    </row>
    <row r="3276" spans="1:19" x14ac:dyDescent="0.2">
      <c r="A3276" s="7" t="str">
        <f t="shared" si="408"/>
        <v/>
      </c>
      <c r="B3276" s="7" t="str">
        <f>IF($S3276="","",INT(($A3276-1)/Kontroll!$B$6)+1)</f>
        <v/>
      </c>
      <c r="C3276" s="7" t="str">
        <f>IF($S3276="","",MOD($A3276-1,Kontroll!$B$6)+1)</f>
        <v/>
      </c>
      <c r="D3276" s="15" t="str">
        <f>IF($S3276="","",INDEX(Transjer!$A$6:$A$125,$B3276))</f>
        <v/>
      </c>
      <c r="E3276" s="15" t="str">
        <f>IF($S3276="","",INDEX(Transjer!$B$6:$B$125,$B3276))</f>
        <v/>
      </c>
      <c r="F3276" s="16" t="str">
        <f>IF($S3276="","",INDEX(Transjer!$C$6:$C$125,$B3276))</f>
        <v/>
      </c>
      <c r="G3276" s="17" t="str">
        <f>IF($S3276="","",INDEX(Skjermingsrenter!$A$6:$A$35,$C3276))</f>
        <v/>
      </c>
      <c r="H3276" s="18" t="str">
        <f>IF($S3276="","",INDEX(Transjer!$D$6:$D$125,$B3276))</f>
        <v/>
      </c>
      <c r="I3276" s="18" t="str">
        <f>IF($S3276="","",INDEX(Transjer!$E$6:$E$125,$B3276))</f>
        <v/>
      </c>
      <c r="J3276" s="19" t="str">
        <f>IF($S3276="","",INDEX(Skjermingsrenter!$B$6:$B$35,$C3276))</f>
        <v/>
      </c>
      <c r="K3276" s="20" t="str">
        <f t="shared" si="409"/>
        <v/>
      </c>
      <c r="L3276" s="21" t="str">
        <f>IF($S3276="","",IF($G3276&lt;YEAR($F3276),0,$H3276*SUMIFS(Utbytter!$D$6:$D$1005,Utbytter!$A$6:$A$1005,$E3276,Utbytter!$B$6:$B$1005,"&gt;="&amp;$K3276,Utbytter!$B$6:$B$1005,"&lt;="&amp;DATE($G3276,12,31))))</f>
        <v/>
      </c>
      <c r="M3276" s="21" t="str">
        <f t="shared" si="415"/>
        <v/>
      </c>
      <c r="N3276" s="21" t="str">
        <f t="shared" si="410"/>
        <v/>
      </c>
      <c r="O3276" s="21" t="str">
        <f t="shared" si="411"/>
        <v/>
      </c>
      <c r="P3276" s="21" t="str">
        <f t="shared" si="412"/>
        <v/>
      </c>
      <c r="Q3276" s="21" t="str">
        <f t="shared" si="413"/>
        <v/>
      </c>
      <c r="R3276" s="21" t="str">
        <f t="shared" si="414"/>
        <v/>
      </c>
      <c r="S3276" s="7" t="str">
        <f>IF(ROW()-5&lt;=Kontroll!$B$8,1,"")</f>
        <v/>
      </c>
    </row>
    <row r="3277" spans="1:19" x14ac:dyDescent="0.2">
      <c r="A3277" s="7" t="str">
        <f t="shared" si="408"/>
        <v/>
      </c>
      <c r="B3277" s="7" t="str">
        <f>IF($S3277="","",INT(($A3277-1)/Kontroll!$B$6)+1)</f>
        <v/>
      </c>
      <c r="C3277" s="7" t="str">
        <f>IF($S3277="","",MOD($A3277-1,Kontroll!$B$6)+1)</f>
        <v/>
      </c>
      <c r="D3277" s="15" t="str">
        <f>IF($S3277="","",INDEX(Transjer!$A$6:$A$125,$B3277))</f>
        <v/>
      </c>
      <c r="E3277" s="15" t="str">
        <f>IF($S3277="","",INDEX(Transjer!$B$6:$B$125,$B3277))</f>
        <v/>
      </c>
      <c r="F3277" s="16" t="str">
        <f>IF($S3277="","",INDEX(Transjer!$C$6:$C$125,$B3277))</f>
        <v/>
      </c>
      <c r="G3277" s="17" t="str">
        <f>IF($S3277="","",INDEX(Skjermingsrenter!$A$6:$A$35,$C3277))</f>
        <v/>
      </c>
      <c r="H3277" s="18" t="str">
        <f>IF($S3277="","",INDEX(Transjer!$D$6:$D$125,$B3277))</f>
        <v/>
      </c>
      <c r="I3277" s="18" t="str">
        <f>IF($S3277="","",INDEX(Transjer!$E$6:$E$125,$B3277))</f>
        <v/>
      </c>
      <c r="J3277" s="19" t="str">
        <f>IF($S3277="","",INDEX(Skjermingsrenter!$B$6:$B$35,$C3277))</f>
        <v/>
      </c>
      <c r="K3277" s="20" t="str">
        <f t="shared" si="409"/>
        <v/>
      </c>
      <c r="L3277" s="21" t="str">
        <f>IF($S3277="","",IF($G3277&lt;YEAR($F3277),0,$H3277*SUMIFS(Utbytter!$D$6:$D$1005,Utbytter!$A$6:$A$1005,$E3277,Utbytter!$B$6:$B$1005,"&gt;="&amp;$K3277,Utbytter!$B$6:$B$1005,"&lt;="&amp;DATE($G3277,12,31))))</f>
        <v/>
      </c>
      <c r="M3277" s="21" t="str">
        <f t="shared" si="415"/>
        <v/>
      </c>
      <c r="N3277" s="21" t="str">
        <f t="shared" si="410"/>
        <v/>
      </c>
      <c r="O3277" s="21" t="str">
        <f t="shared" si="411"/>
        <v/>
      </c>
      <c r="P3277" s="21" t="str">
        <f t="shared" si="412"/>
        <v/>
      </c>
      <c r="Q3277" s="21" t="str">
        <f t="shared" si="413"/>
        <v/>
      </c>
      <c r="R3277" s="21" t="str">
        <f t="shared" si="414"/>
        <v/>
      </c>
      <c r="S3277" s="7" t="str">
        <f>IF(ROW()-5&lt;=Kontroll!$B$8,1,"")</f>
        <v/>
      </c>
    </row>
    <row r="3278" spans="1:19" x14ac:dyDescent="0.2">
      <c r="A3278" s="7" t="str">
        <f t="shared" si="408"/>
        <v/>
      </c>
      <c r="B3278" s="7" t="str">
        <f>IF($S3278="","",INT(($A3278-1)/Kontroll!$B$6)+1)</f>
        <v/>
      </c>
      <c r="C3278" s="7" t="str">
        <f>IF($S3278="","",MOD($A3278-1,Kontroll!$B$6)+1)</f>
        <v/>
      </c>
      <c r="D3278" s="15" t="str">
        <f>IF($S3278="","",INDEX(Transjer!$A$6:$A$125,$B3278))</f>
        <v/>
      </c>
      <c r="E3278" s="15" t="str">
        <f>IF($S3278="","",INDEX(Transjer!$B$6:$B$125,$B3278))</f>
        <v/>
      </c>
      <c r="F3278" s="16" t="str">
        <f>IF($S3278="","",INDEX(Transjer!$C$6:$C$125,$B3278))</f>
        <v/>
      </c>
      <c r="G3278" s="17" t="str">
        <f>IF($S3278="","",INDEX(Skjermingsrenter!$A$6:$A$35,$C3278))</f>
        <v/>
      </c>
      <c r="H3278" s="18" t="str">
        <f>IF($S3278="","",INDEX(Transjer!$D$6:$D$125,$B3278))</f>
        <v/>
      </c>
      <c r="I3278" s="18" t="str">
        <f>IF($S3278="","",INDEX(Transjer!$E$6:$E$125,$B3278))</f>
        <v/>
      </c>
      <c r="J3278" s="19" t="str">
        <f>IF($S3278="","",INDEX(Skjermingsrenter!$B$6:$B$35,$C3278))</f>
        <v/>
      </c>
      <c r="K3278" s="20" t="str">
        <f t="shared" si="409"/>
        <v/>
      </c>
      <c r="L3278" s="21" t="str">
        <f>IF($S3278="","",IF($G3278&lt;YEAR($F3278),0,$H3278*SUMIFS(Utbytter!$D$6:$D$1005,Utbytter!$A$6:$A$1005,$E3278,Utbytter!$B$6:$B$1005,"&gt;="&amp;$K3278,Utbytter!$B$6:$B$1005,"&lt;="&amp;DATE($G3278,12,31))))</f>
        <v/>
      </c>
      <c r="M3278" s="21" t="str">
        <f t="shared" si="415"/>
        <v/>
      </c>
      <c r="N3278" s="21" t="str">
        <f t="shared" si="410"/>
        <v/>
      </c>
      <c r="O3278" s="21" t="str">
        <f t="shared" si="411"/>
        <v/>
      </c>
      <c r="P3278" s="21" t="str">
        <f t="shared" si="412"/>
        <v/>
      </c>
      <c r="Q3278" s="21" t="str">
        <f t="shared" si="413"/>
        <v/>
      </c>
      <c r="R3278" s="21" t="str">
        <f t="shared" si="414"/>
        <v/>
      </c>
      <c r="S3278" s="7" t="str">
        <f>IF(ROW()-5&lt;=Kontroll!$B$8,1,"")</f>
        <v/>
      </c>
    </row>
    <row r="3279" spans="1:19" x14ac:dyDescent="0.2">
      <c r="A3279" s="7" t="str">
        <f t="shared" si="408"/>
        <v/>
      </c>
      <c r="B3279" s="7" t="str">
        <f>IF($S3279="","",INT(($A3279-1)/Kontroll!$B$6)+1)</f>
        <v/>
      </c>
      <c r="C3279" s="7" t="str">
        <f>IF($S3279="","",MOD($A3279-1,Kontroll!$B$6)+1)</f>
        <v/>
      </c>
      <c r="D3279" s="15" t="str">
        <f>IF($S3279="","",INDEX(Transjer!$A$6:$A$125,$B3279))</f>
        <v/>
      </c>
      <c r="E3279" s="15" t="str">
        <f>IF($S3279="","",INDEX(Transjer!$B$6:$B$125,$B3279))</f>
        <v/>
      </c>
      <c r="F3279" s="16" t="str">
        <f>IF($S3279="","",INDEX(Transjer!$C$6:$C$125,$B3279))</f>
        <v/>
      </c>
      <c r="G3279" s="17" t="str">
        <f>IF($S3279="","",INDEX(Skjermingsrenter!$A$6:$A$35,$C3279))</f>
        <v/>
      </c>
      <c r="H3279" s="18" t="str">
        <f>IF($S3279="","",INDEX(Transjer!$D$6:$D$125,$B3279))</f>
        <v/>
      </c>
      <c r="I3279" s="18" t="str">
        <f>IF($S3279="","",INDEX(Transjer!$E$6:$E$125,$B3279))</f>
        <v/>
      </c>
      <c r="J3279" s="19" t="str">
        <f>IF($S3279="","",INDEX(Skjermingsrenter!$B$6:$B$35,$C3279))</f>
        <v/>
      </c>
      <c r="K3279" s="20" t="str">
        <f t="shared" si="409"/>
        <v/>
      </c>
      <c r="L3279" s="21" t="str">
        <f>IF($S3279="","",IF($G3279&lt;YEAR($F3279),0,$H3279*SUMIFS(Utbytter!$D$6:$D$1005,Utbytter!$A$6:$A$1005,$E3279,Utbytter!$B$6:$B$1005,"&gt;="&amp;$K3279,Utbytter!$B$6:$B$1005,"&lt;="&amp;DATE($G3279,12,31))))</f>
        <v/>
      </c>
      <c r="M3279" s="21" t="str">
        <f t="shared" si="415"/>
        <v/>
      </c>
      <c r="N3279" s="21" t="str">
        <f t="shared" si="410"/>
        <v/>
      </c>
      <c r="O3279" s="21" t="str">
        <f t="shared" si="411"/>
        <v/>
      </c>
      <c r="P3279" s="21" t="str">
        <f t="shared" si="412"/>
        <v/>
      </c>
      <c r="Q3279" s="21" t="str">
        <f t="shared" si="413"/>
        <v/>
      </c>
      <c r="R3279" s="21" t="str">
        <f t="shared" si="414"/>
        <v/>
      </c>
      <c r="S3279" s="7" t="str">
        <f>IF(ROW()-5&lt;=Kontroll!$B$8,1,"")</f>
        <v/>
      </c>
    </row>
    <row r="3280" spans="1:19" x14ac:dyDescent="0.2">
      <c r="A3280" s="7" t="str">
        <f t="shared" si="408"/>
        <v/>
      </c>
      <c r="B3280" s="7" t="str">
        <f>IF($S3280="","",INT(($A3280-1)/Kontroll!$B$6)+1)</f>
        <v/>
      </c>
      <c r="C3280" s="7" t="str">
        <f>IF($S3280="","",MOD($A3280-1,Kontroll!$B$6)+1)</f>
        <v/>
      </c>
      <c r="D3280" s="15" t="str">
        <f>IF($S3280="","",INDEX(Transjer!$A$6:$A$125,$B3280))</f>
        <v/>
      </c>
      <c r="E3280" s="15" t="str">
        <f>IF($S3280="","",INDEX(Transjer!$B$6:$B$125,$B3280))</f>
        <v/>
      </c>
      <c r="F3280" s="16" t="str">
        <f>IF($S3280="","",INDEX(Transjer!$C$6:$C$125,$B3280))</f>
        <v/>
      </c>
      <c r="G3280" s="17" t="str">
        <f>IF($S3280="","",INDEX(Skjermingsrenter!$A$6:$A$35,$C3280))</f>
        <v/>
      </c>
      <c r="H3280" s="18" t="str">
        <f>IF($S3280="","",INDEX(Transjer!$D$6:$D$125,$B3280))</f>
        <v/>
      </c>
      <c r="I3280" s="18" t="str">
        <f>IF($S3280="","",INDEX(Transjer!$E$6:$E$125,$B3280))</f>
        <v/>
      </c>
      <c r="J3280" s="19" t="str">
        <f>IF($S3280="","",INDEX(Skjermingsrenter!$B$6:$B$35,$C3280))</f>
        <v/>
      </c>
      <c r="K3280" s="20" t="str">
        <f t="shared" si="409"/>
        <v/>
      </c>
      <c r="L3280" s="21" t="str">
        <f>IF($S3280="","",IF($G3280&lt;YEAR($F3280),0,$H3280*SUMIFS(Utbytter!$D$6:$D$1005,Utbytter!$A$6:$A$1005,$E3280,Utbytter!$B$6:$B$1005,"&gt;="&amp;$K3280,Utbytter!$B$6:$B$1005,"&lt;="&amp;DATE($G3280,12,31))))</f>
        <v/>
      </c>
      <c r="M3280" s="21" t="str">
        <f t="shared" si="415"/>
        <v/>
      </c>
      <c r="N3280" s="21" t="str">
        <f t="shared" si="410"/>
        <v/>
      </c>
      <c r="O3280" s="21" t="str">
        <f t="shared" si="411"/>
        <v/>
      </c>
      <c r="P3280" s="21" t="str">
        <f t="shared" si="412"/>
        <v/>
      </c>
      <c r="Q3280" s="21" t="str">
        <f t="shared" si="413"/>
        <v/>
      </c>
      <c r="R3280" s="21" t="str">
        <f t="shared" si="414"/>
        <v/>
      </c>
      <c r="S3280" s="7" t="str">
        <f>IF(ROW()-5&lt;=Kontroll!$B$8,1,"")</f>
        <v/>
      </c>
    </row>
    <row r="3281" spans="1:19" x14ac:dyDescent="0.2">
      <c r="A3281" s="7" t="str">
        <f t="shared" si="408"/>
        <v/>
      </c>
      <c r="B3281" s="7" t="str">
        <f>IF($S3281="","",INT(($A3281-1)/Kontroll!$B$6)+1)</f>
        <v/>
      </c>
      <c r="C3281" s="7" t="str">
        <f>IF($S3281="","",MOD($A3281-1,Kontroll!$B$6)+1)</f>
        <v/>
      </c>
      <c r="D3281" s="15" t="str">
        <f>IF($S3281="","",INDEX(Transjer!$A$6:$A$125,$B3281))</f>
        <v/>
      </c>
      <c r="E3281" s="15" t="str">
        <f>IF($S3281="","",INDEX(Transjer!$B$6:$B$125,$B3281))</f>
        <v/>
      </c>
      <c r="F3281" s="16" t="str">
        <f>IF($S3281="","",INDEX(Transjer!$C$6:$C$125,$B3281))</f>
        <v/>
      </c>
      <c r="G3281" s="17" t="str">
        <f>IF($S3281="","",INDEX(Skjermingsrenter!$A$6:$A$35,$C3281))</f>
        <v/>
      </c>
      <c r="H3281" s="18" t="str">
        <f>IF($S3281="","",INDEX(Transjer!$D$6:$D$125,$B3281))</f>
        <v/>
      </c>
      <c r="I3281" s="18" t="str">
        <f>IF($S3281="","",INDEX(Transjer!$E$6:$E$125,$B3281))</f>
        <v/>
      </c>
      <c r="J3281" s="19" t="str">
        <f>IF($S3281="","",INDEX(Skjermingsrenter!$B$6:$B$35,$C3281))</f>
        <v/>
      </c>
      <c r="K3281" s="20" t="str">
        <f t="shared" si="409"/>
        <v/>
      </c>
      <c r="L3281" s="21" t="str">
        <f>IF($S3281="","",IF($G3281&lt;YEAR($F3281),0,$H3281*SUMIFS(Utbytter!$D$6:$D$1005,Utbytter!$A$6:$A$1005,$E3281,Utbytter!$B$6:$B$1005,"&gt;="&amp;$K3281,Utbytter!$B$6:$B$1005,"&lt;="&amp;DATE($G3281,12,31))))</f>
        <v/>
      </c>
      <c r="M3281" s="21" t="str">
        <f t="shared" si="415"/>
        <v/>
      </c>
      <c r="N3281" s="21" t="str">
        <f t="shared" si="410"/>
        <v/>
      </c>
      <c r="O3281" s="21" t="str">
        <f t="shared" si="411"/>
        <v/>
      </c>
      <c r="P3281" s="21" t="str">
        <f t="shared" si="412"/>
        <v/>
      </c>
      <c r="Q3281" s="21" t="str">
        <f t="shared" si="413"/>
        <v/>
      </c>
      <c r="R3281" s="21" t="str">
        <f t="shared" si="414"/>
        <v/>
      </c>
      <c r="S3281" s="7" t="str">
        <f>IF(ROW()-5&lt;=Kontroll!$B$8,1,"")</f>
        <v/>
      </c>
    </row>
    <row r="3282" spans="1:19" x14ac:dyDescent="0.2">
      <c r="A3282" s="7" t="str">
        <f t="shared" si="408"/>
        <v/>
      </c>
      <c r="B3282" s="7" t="str">
        <f>IF($S3282="","",INT(($A3282-1)/Kontroll!$B$6)+1)</f>
        <v/>
      </c>
      <c r="C3282" s="7" t="str">
        <f>IF($S3282="","",MOD($A3282-1,Kontroll!$B$6)+1)</f>
        <v/>
      </c>
      <c r="D3282" s="15" t="str">
        <f>IF($S3282="","",INDEX(Transjer!$A$6:$A$125,$B3282))</f>
        <v/>
      </c>
      <c r="E3282" s="15" t="str">
        <f>IF($S3282="","",INDEX(Transjer!$B$6:$B$125,$B3282))</f>
        <v/>
      </c>
      <c r="F3282" s="16" t="str">
        <f>IF($S3282="","",INDEX(Transjer!$C$6:$C$125,$B3282))</f>
        <v/>
      </c>
      <c r="G3282" s="17" t="str">
        <f>IF($S3282="","",INDEX(Skjermingsrenter!$A$6:$A$35,$C3282))</f>
        <v/>
      </c>
      <c r="H3282" s="18" t="str">
        <f>IF($S3282="","",INDEX(Transjer!$D$6:$D$125,$B3282))</f>
        <v/>
      </c>
      <c r="I3282" s="18" t="str">
        <f>IF($S3282="","",INDEX(Transjer!$E$6:$E$125,$B3282))</f>
        <v/>
      </c>
      <c r="J3282" s="19" t="str">
        <f>IF($S3282="","",INDEX(Skjermingsrenter!$B$6:$B$35,$C3282))</f>
        <v/>
      </c>
      <c r="K3282" s="20" t="str">
        <f t="shared" si="409"/>
        <v/>
      </c>
      <c r="L3282" s="21" t="str">
        <f>IF($S3282="","",IF($G3282&lt;YEAR($F3282),0,$H3282*SUMIFS(Utbytter!$D$6:$D$1005,Utbytter!$A$6:$A$1005,$E3282,Utbytter!$B$6:$B$1005,"&gt;="&amp;$K3282,Utbytter!$B$6:$B$1005,"&lt;="&amp;DATE($G3282,12,31))))</f>
        <v/>
      </c>
      <c r="M3282" s="21" t="str">
        <f t="shared" si="415"/>
        <v/>
      </c>
      <c r="N3282" s="21" t="str">
        <f t="shared" si="410"/>
        <v/>
      </c>
      <c r="O3282" s="21" t="str">
        <f t="shared" si="411"/>
        <v/>
      </c>
      <c r="P3282" s="21" t="str">
        <f t="shared" si="412"/>
        <v/>
      </c>
      <c r="Q3282" s="21" t="str">
        <f t="shared" si="413"/>
        <v/>
      </c>
      <c r="R3282" s="21" t="str">
        <f t="shared" si="414"/>
        <v/>
      </c>
      <c r="S3282" s="7" t="str">
        <f>IF(ROW()-5&lt;=Kontroll!$B$8,1,"")</f>
        <v/>
      </c>
    </row>
    <row r="3283" spans="1:19" x14ac:dyDescent="0.2">
      <c r="A3283" s="7" t="str">
        <f t="shared" si="408"/>
        <v/>
      </c>
      <c r="B3283" s="7" t="str">
        <f>IF($S3283="","",INT(($A3283-1)/Kontroll!$B$6)+1)</f>
        <v/>
      </c>
      <c r="C3283" s="7" t="str">
        <f>IF($S3283="","",MOD($A3283-1,Kontroll!$B$6)+1)</f>
        <v/>
      </c>
      <c r="D3283" s="15" t="str">
        <f>IF($S3283="","",INDEX(Transjer!$A$6:$A$125,$B3283))</f>
        <v/>
      </c>
      <c r="E3283" s="15" t="str">
        <f>IF($S3283="","",INDEX(Transjer!$B$6:$B$125,$B3283))</f>
        <v/>
      </c>
      <c r="F3283" s="16" t="str">
        <f>IF($S3283="","",INDEX(Transjer!$C$6:$C$125,$B3283))</f>
        <v/>
      </c>
      <c r="G3283" s="17" t="str">
        <f>IF($S3283="","",INDEX(Skjermingsrenter!$A$6:$A$35,$C3283))</f>
        <v/>
      </c>
      <c r="H3283" s="18" t="str">
        <f>IF($S3283="","",INDEX(Transjer!$D$6:$D$125,$B3283))</f>
        <v/>
      </c>
      <c r="I3283" s="18" t="str">
        <f>IF($S3283="","",INDEX(Transjer!$E$6:$E$125,$B3283))</f>
        <v/>
      </c>
      <c r="J3283" s="19" t="str">
        <f>IF($S3283="","",INDEX(Skjermingsrenter!$B$6:$B$35,$C3283))</f>
        <v/>
      </c>
      <c r="K3283" s="20" t="str">
        <f t="shared" si="409"/>
        <v/>
      </c>
      <c r="L3283" s="21" t="str">
        <f>IF($S3283="","",IF($G3283&lt;YEAR($F3283),0,$H3283*SUMIFS(Utbytter!$D$6:$D$1005,Utbytter!$A$6:$A$1005,$E3283,Utbytter!$B$6:$B$1005,"&gt;="&amp;$K3283,Utbytter!$B$6:$B$1005,"&lt;="&amp;DATE($G3283,12,31))))</f>
        <v/>
      </c>
      <c r="M3283" s="21" t="str">
        <f t="shared" si="415"/>
        <v/>
      </c>
      <c r="N3283" s="21" t="str">
        <f t="shared" si="410"/>
        <v/>
      </c>
      <c r="O3283" s="21" t="str">
        <f t="shared" si="411"/>
        <v/>
      </c>
      <c r="P3283" s="21" t="str">
        <f t="shared" si="412"/>
        <v/>
      </c>
      <c r="Q3283" s="21" t="str">
        <f t="shared" si="413"/>
        <v/>
      </c>
      <c r="R3283" s="21" t="str">
        <f t="shared" si="414"/>
        <v/>
      </c>
      <c r="S3283" s="7" t="str">
        <f>IF(ROW()-5&lt;=Kontroll!$B$8,1,"")</f>
        <v/>
      </c>
    </row>
    <row r="3284" spans="1:19" x14ac:dyDescent="0.2">
      <c r="A3284" s="7" t="str">
        <f t="shared" si="408"/>
        <v/>
      </c>
      <c r="B3284" s="7" t="str">
        <f>IF($S3284="","",INT(($A3284-1)/Kontroll!$B$6)+1)</f>
        <v/>
      </c>
      <c r="C3284" s="7" t="str">
        <f>IF($S3284="","",MOD($A3284-1,Kontroll!$B$6)+1)</f>
        <v/>
      </c>
      <c r="D3284" s="15" t="str">
        <f>IF($S3284="","",INDEX(Transjer!$A$6:$A$125,$B3284))</f>
        <v/>
      </c>
      <c r="E3284" s="15" t="str">
        <f>IF($S3284="","",INDEX(Transjer!$B$6:$B$125,$B3284))</f>
        <v/>
      </c>
      <c r="F3284" s="16" t="str">
        <f>IF($S3284="","",INDEX(Transjer!$C$6:$C$125,$B3284))</f>
        <v/>
      </c>
      <c r="G3284" s="17" t="str">
        <f>IF($S3284="","",INDEX(Skjermingsrenter!$A$6:$A$35,$C3284))</f>
        <v/>
      </c>
      <c r="H3284" s="18" t="str">
        <f>IF($S3284="","",INDEX(Transjer!$D$6:$D$125,$B3284))</f>
        <v/>
      </c>
      <c r="I3284" s="18" t="str">
        <f>IF($S3284="","",INDEX(Transjer!$E$6:$E$125,$B3284))</f>
        <v/>
      </c>
      <c r="J3284" s="19" t="str">
        <f>IF($S3284="","",INDEX(Skjermingsrenter!$B$6:$B$35,$C3284))</f>
        <v/>
      </c>
      <c r="K3284" s="20" t="str">
        <f t="shared" si="409"/>
        <v/>
      </c>
      <c r="L3284" s="21" t="str">
        <f>IF($S3284="","",IF($G3284&lt;YEAR($F3284),0,$H3284*SUMIFS(Utbytter!$D$6:$D$1005,Utbytter!$A$6:$A$1005,$E3284,Utbytter!$B$6:$B$1005,"&gt;="&amp;$K3284,Utbytter!$B$6:$B$1005,"&lt;="&amp;DATE($G3284,12,31))))</f>
        <v/>
      </c>
      <c r="M3284" s="21" t="str">
        <f t="shared" si="415"/>
        <v/>
      </c>
      <c r="N3284" s="21" t="str">
        <f t="shared" si="410"/>
        <v/>
      </c>
      <c r="O3284" s="21" t="str">
        <f t="shared" si="411"/>
        <v/>
      </c>
      <c r="P3284" s="21" t="str">
        <f t="shared" si="412"/>
        <v/>
      </c>
      <c r="Q3284" s="21" t="str">
        <f t="shared" si="413"/>
        <v/>
      </c>
      <c r="R3284" s="21" t="str">
        <f t="shared" si="414"/>
        <v/>
      </c>
      <c r="S3284" s="7" t="str">
        <f>IF(ROW()-5&lt;=Kontroll!$B$8,1,"")</f>
        <v/>
      </c>
    </row>
    <row r="3285" spans="1:19" x14ac:dyDescent="0.2">
      <c r="A3285" s="7" t="str">
        <f t="shared" si="408"/>
        <v/>
      </c>
      <c r="B3285" s="7" t="str">
        <f>IF($S3285="","",INT(($A3285-1)/Kontroll!$B$6)+1)</f>
        <v/>
      </c>
      <c r="C3285" s="7" t="str">
        <f>IF($S3285="","",MOD($A3285-1,Kontroll!$B$6)+1)</f>
        <v/>
      </c>
      <c r="D3285" s="15" t="str">
        <f>IF($S3285="","",INDEX(Transjer!$A$6:$A$125,$B3285))</f>
        <v/>
      </c>
      <c r="E3285" s="15" t="str">
        <f>IF($S3285="","",INDEX(Transjer!$B$6:$B$125,$B3285))</f>
        <v/>
      </c>
      <c r="F3285" s="16" t="str">
        <f>IF($S3285="","",INDEX(Transjer!$C$6:$C$125,$B3285))</f>
        <v/>
      </c>
      <c r="G3285" s="17" t="str">
        <f>IF($S3285="","",INDEX(Skjermingsrenter!$A$6:$A$35,$C3285))</f>
        <v/>
      </c>
      <c r="H3285" s="18" t="str">
        <f>IF($S3285="","",INDEX(Transjer!$D$6:$D$125,$B3285))</f>
        <v/>
      </c>
      <c r="I3285" s="18" t="str">
        <f>IF($S3285="","",INDEX(Transjer!$E$6:$E$125,$B3285))</f>
        <v/>
      </c>
      <c r="J3285" s="19" t="str">
        <f>IF($S3285="","",INDEX(Skjermingsrenter!$B$6:$B$35,$C3285))</f>
        <v/>
      </c>
      <c r="K3285" s="20" t="str">
        <f t="shared" si="409"/>
        <v/>
      </c>
      <c r="L3285" s="21" t="str">
        <f>IF($S3285="","",IF($G3285&lt;YEAR($F3285),0,$H3285*SUMIFS(Utbytter!$D$6:$D$1005,Utbytter!$A$6:$A$1005,$E3285,Utbytter!$B$6:$B$1005,"&gt;="&amp;$K3285,Utbytter!$B$6:$B$1005,"&lt;="&amp;DATE($G3285,12,31))))</f>
        <v/>
      </c>
      <c r="M3285" s="21" t="str">
        <f t="shared" si="415"/>
        <v/>
      </c>
      <c r="N3285" s="21" t="str">
        <f t="shared" si="410"/>
        <v/>
      </c>
      <c r="O3285" s="21" t="str">
        <f t="shared" si="411"/>
        <v/>
      </c>
      <c r="P3285" s="21" t="str">
        <f t="shared" si="412"/>
        <v/>
      </c>
      <c r="Q3285" s="21" t="str">
        <f t="shared" si="413"/>
        <v/>
      </c>
      <c r="R3285" s="21" t="str">
        <f t="shared" si="414"/>
        <v/>
      </c>
      <c r="S3285" s="7" t="str">
        <f>IF(ROW()-5&lt;=Kontroll!$B$8,1,"")</f>
        <v/>
      </c>
    </row>
    <row r="3286" spans="1:19" x14ac:dyDescent="0.2">
      <c r="A3286" s="7" t="str">
        <f t="shared" si="408"/>
        <v/>
      </c>
      <c r="B3286" s="7" t="str">
        <f>IF($S3286="","",INT(($A3286-1)/Kontroll!$B$6)+1)</f>
        <v/>
      </c>
      <c r="C3286" s="7" t="str">
        <f>IF($S3286="","",MOD($A3286-1,Kontroll!$B$6)+1)</f>
        <v/>
      </c>
      <c r="D3286" s="15" t="str">
        <f>IF($S3286="","",INDEX(Transjer!$A$6:$A$125,$B3286))</f>
        <v/>
      </c>
      <c r="E3286" s="15" t="str">
        <f>IF($S3286="","",INDEX(Transjer!$B$6:$B$125,$B3286))</f>
        <v/>
      </c>
      <c r="F3286" s="16" t="str">
        <f>IF($S3286="","",INDEX(Transjer!$C$6:$C$125,$B3286))</f>
        <v/>
      </c>
      <c r="G3286" s="17" t="str">
        <f>IF($S3286="","",INDEX(Skjermingsrenter!$A$6:$A$35,$C3286))</f>
        <v/>
      </c>
      <c r="H3286" s="18" t="str">
        <f>IF($S3286="","",INDEX(Transjer!$D$6:$D$125,$B3286))</f>
        <v/>
      </c>
      <c r="I3286" s="18" t="str">
        <f>IF($S3286="","",INDEX(Transjer!$E$6:$E$125,$B3286))</f>
        <v/>
      </c>
      <c r="J3286" s="19" t="str">
        <f>IF($S3286="","",INDEX(Skjermingsrenter!$B$6:$B$35,$C3286))</f>
        <v/>
      </c>
      <c r="K3286" s="20" t="str">
        <f t="shared" si="409"/>
        <v/>
      </c>
      <c r="L3286" s="21" t="str">
        <f>IF($S3286="","",IF($G3286&lt;YEAR($F3286),0,$H3286*SUMIFS(Utbytter!$D$6:$D$1005,Utbytter!$A$6:$A$1005,$E3286,Utbytter!$B$6:$B$1005,"&gt;="&amp;$K3286,Utbytter!$B$6:$B$1005,"&lt;="&amp;DATE($G3286,12,31))))</f>
        <v/>
      </c>
      <c r="M3286" s="21" t="str">
        <f t="shared" si="415"/>
        <v/>
      </c>
      <c r="N3286" s="21" t="str">
        <f t="shared" si="410"/>
        <v/>
      </c>
      <c r="O3286" s="21" t="str">
        <f t="shared" si="411"/>
        <v/>
      </c>
      <c r="P3286" s="21" t="str">
        <f t="shared" si="412"/>
        <v/>
      </c>
      <c r="Q3286" s="21" t="str">
        <f t="shared" si="413"/>
        <v/>
      </c>
      <c r="R3286" s="21" t="str">
        <f t="shared" si="414"/>
        <v/>
      </c>
      <c r="S3286" s="7" t="str">
        <f>IF(ROW()-5&lt;=Kontroll!$B$8,1,"")</f>
        <v/>
      </c>
    </row>
    <row r="3287" spans="1:19" x14ac:dyDescent="0.2">
      <c r="A3287" s="7" t="str">
        <f t="shared" si="408"/>
        <v/>
      </c>
      <c r="B3287" s="7" t="str">
        <f>IF($S3287="","",INT(($A3287-1)/Kontroll!$B$6)+1)</f>
        <v/>
      </c>
      <c r="C3287" s="7" t="str">
        <f>IF($S3287="","",MOD($A3287-1,Kontroll!$B$6)+1)</f>
        <v/>
      </c>
      <c r="D3287" s="15" t="str">
        <f>IF($S3287="","",INDEX(Transjer!$A$6:$A$125,$B3287))</f>
        <v/>
      </c>
      <c r="E3287" s="15" t="str">
        <f>IF($S3287="","",INDEX(Transjer!$B$6:$B$125,$B3287))</f>
        <v/>
      </c>
      <c r="F3287" s="16" t="str">
        <f>IF($S3287="","",INDEX(Transjer!$C$6:$C$125,$B3287))</f>
        <v/>
      </c>
      <c r="G3287" s="17" t="str">
        <f>IF($S3287="","",INDEX(Skjermingsrenter!$A$6:$A$35,$C3287))</f>
        <v/>
      </c>
      <c r="H3287" s="18" t="str">
        <f>IF($S3287="","",INDEX(Transjer!$D$6:$D$125,$B3287))</f>
        <v/>
      </c>
      <c r="I3287" s="18" t="str">
        <f>IF($S3287="","",INDEX(Transjer!$E$6:$E$125,$B3287))</f>
        <v/>
      </c>
      <c r="J3287" s="19" t="str">
        <f>IF($S3287="","",INDEX(Skjermingsrenter!$B$6:$B$35,$C3287))</f>
        <v/>
      </c>
      <c r="K3287" s="20" t="str">
        <f t="shared" si="409"/>
        <v/>
      </c>
      <c r="L3287" s="21" t="str">
        <f>IF($S3287="","",IF($G3287&lt;YEAR($F3287),0,$H3287*SUMIFS(Utbytter!$D$6:$D$1005,Utbytter!$A$6:$A$1005,$E3287,Utbytter!$B$6:$B$1005,"&gt;="&amp;$K3287,Utbytter!$B$6:$B$1005,"&lt;="&amp;DATE($G3287,12,31))))</f>
        <v/>
      </c>
      <c r="M3287" s="21" t="str">
        <f t="shared" si="415"/>
        <v/>
      </c>
      <c r="N3287" s="21" t="str">
        <f t="shared" si="410"/>
        <v/>
      </c>
      <c r="O3287" s="21" t="str">
        <f t="shared" si="411"/>
        <v/>
      </c>
      <c r="P3287" s="21" t="str">
        <f t="shared" si="412"/>
        <v/>
      </c>
      <c r="Q3287" s="21" t="str">
        <f t="shared" si="413"/>
        <v/>
      </c>
      <c r="R3287" s="21" t="str">
        <f t="shared" si="414"/>
        <v/>
      </c>
      <c r="S3287" s="7" t="str">
        <f>IF(ROW()-5&lt;=Kontroll!$B$8,1,"")</f>
        <v/>
      </c>
    </row>
    <row r="3288" spans="1:19" x14ac:dyDescent="0.2">
      <c r="A3288" s="7" t="str">
        <f t="shared" si="408"/>
        <v/>
      </c>
      <c r="B3288" s="7" t="str">
        <f>IF($S3288="","",INT(($A3288-1)/Kontroll!$B$6)+1)</f>
        <v/>
      </c>
      <c r="C3288" s="7" t="str">
        <f>IF($S3288="","",MOD($A3288-1,Kontroll!$B$6)+1)</f>
        <v/>
      </c>
      <c r="D3288" s="15" t="str">
        <f>IF($S3288="","",INDEX(Transjer!$A$6:$A$125,$B3288))</f>
        <v/>
      </c>
      <c r="E3288" s="15" t="str">
        <f>IF($S3288="","",INDEX(Transjer!$B$6:$B$125,$B3288))</f>
        <v/>
      </c>
      <c r="F3288" s="16" t="str">
        <f>IF($S3288="","",INDEX(Transjer!$C$6:$C$125,$B3288))</f>
        <v/>
      </c>
      <c r="G3288" s="17" t="str">
        <f>IF($S3288="","",INDEX(Skjermingsrenter!$A$6:$A$35,$C3288))</f>
        <v/>
      </c>
      <c r="H3288" s="18" t="str">
        <f>IF($S3288="","",INDEX(Transjer!$D$6:$D$125,$B3288))</f>
        <v/>
      </c>
      <c r="I3288" s="18" t="str">
        <f>IF($S3288="","",INDEX(Transjer!$E$6:$E$125,$B3288))</f>
        <v/>
      </c>
      <c r="J3288" s="19" t="str">
        <f>IF($S3288="","",INDEX(Skjermingsrenter!$B$6:$B$35,$C3288))</f>
        <v/>
      </c>
      <c r="K3288" s="20" t="str">
        <f t="shared" si="409"/>
        <v/>
      </c>
      <c r="L3288" s="21" t="str">
        <f>IF($S3288="","",IF($G3288&lt;YEAR($F3288),0,$H3288*SUMIFS(Utbytter!$D$6:$D$1005,Utbytter!$A$6:$A$1005,$E3288,Utbytter!$B$6:$B$1005,"&gt;="&amp;$K3288,Utbytter!$B$6:$B$1005,"&lt;="&amp;DATE($G3288,12,31))))</f>
        <v/>
      </c>
      <c r="M3288" s="21" t="str">
        <f t="shared" si="415"/>
        <v/>
      </c>
      <c r="N3288" s="21" t="str">
        <f t="shared" si="410"/>
        <v/>
      </c>
      <c r="O3288" s="21" t="str">
        <f t="shared" si="411"/>
        <v/>
      </c>
      <c r="P3288" s="21" t="str">
        <f t="shared" si="412"/>
        <v/>
      </c>
      <c r="Q3288" s="21" t="str">
        <f t="shared" si="413"/>
        <v/>
      </c>
      <c r="R3288" s="21" t="str">
        <f t="shared" si="414"/>
        <v/>
      </c>
      <c r="S3288" s="7" t="str">
        <f>IF(ROW()-5&lt;=Kontroll!$B$8,1,"")</f>
        <v/>
      </c>
    </row>
    <row r="3289" spans="1:19" x14ac:dyDescent="0.2">
      <c r="A3289" s="7" t="str">
        <f t="shared" si="408"/>
        <v/>
      </c>
      <c r="B3289" s="7" t="str">
        <f>IF($S3289="","",INT(($A3289-1)/Kontroll!$B$6)+1)</f>
        <v/>
      </c>
      <c r="C3289" s="7" t="str">
        <f>IF($S3289="","",MOD($A3289-1,Kontroll!$B$6)+1)</f>
        <v/>
      </c>
      <c r="D3289" s="15" t="str">
        <f>IF($S3289="","",INDEX(Transjer!$A$6:$A$125,$B3289))</f>
        <v/>
      </c>
      <c r="E3289" s="15" t="str">
        <f>IF($S3289="","",INDEX(Transjer!$B$6:$B$125,$B3289))</f>
        <v/>
      </c>
      <c r="F3289" s="16" t="str">
        <f>IF($S3289="","",INDEX(Transjer!$C$6:$C$125,$B3289))</f>
        <v/>
      </c>
      <c r="G3289" s="17" t="str">
        <f>IF($S3289="","",INDEX(Skjermingsrenter!$A$6:$A$35,$C3289))</f>
        <v/>
      </c>
      <c r="H3289" s="18" t="str">
        <f>IF($S3289="","",INDEX(Transjer!$D$6:$D$125,$B3289))</f>
        <v/>
      </c>
      <c r="I3289" s="18" t="str">
        <f>IF($S3289="","",INDEX(Transjer!$E$6:$E$125,$B3289))</f>
        <v/>
      </c>
      <c r="J3289" s="19" t="str">
        <f>IF($S3289="","",INDEX(Skjermingsrenter!$B$6:$B$35,$C3289))</f>
        <v/>
      </c>
      <c r="K3289" s="20" t="str">
        <f t="shared" si="409"/>
        <v/>
      </c>
      <c r="L3289" s="21" t="str">
        <f>IF($S3289="","",IF($G3289&lt;YEAR($F3289),0,$H3289*SUMIFS(Utbytter!$D$6:$D$1005,Utbytter!$A$6:$A$1005,$E3289,Utbytter!$B$6:$B$1005,"&gt;="&amp;$K3289,Utbytter!$B$6:$B$1005,"&lt;="&amp;DATE($G3289,12,31))))</f>
        <v/>
      </c>
      <c r="M3289" s="21" t="str">
        <f t="shared" si="415"/>
        <v/>
      </c>
      <c r="N3289" s="21" t="str">
        <f t="shared" si="410"/>
        <v/>
      </c>
      <c r="O3289" s="21" t="str">
        <f t="shared" si="411"/>
        <v/>
      </c>
      <c r="P3289" s="21" t="str">
        <f t="shared" si="412"/>
        <v/>
      </c>
      <c r="Q3289" s="21" t="str">
        <f t="shared" si="413"/>
        <v/>
      </c>
      <c r="R3289" s="21" t="str">
        <f t="shared" si="414"/>
        <v/>
      </c>
      <c r="S3289" s="7" t="str">
        <f>IF(ROW()-5&lt;=Kontroll!$B$8,1,"")</f>
        <v/>
      </c>
    </row>
    <row r="3290" spans="1:19" x14ac:dyDescent="0.2">
      <c r="A3290" s="7" t="str">
        <f t="shared" si="408"/>
        <v/>
      </c>
      <c r="B3290" s="7" t="str">
        <f>IF($S3290="","",INT(($A3290-1)/Kontroll!$B$6)+1)</f>
        <v/>
      </c>
      <c r="C3290" s="7" t="str">
        <f>IF($S3290="","",MOD($A3290-1,Kontroll!$B$6)+1)</f>
        <v/>
      </c>
      <c r="D3290" s="15" t="str">
        <f>IF($S3290="","",INDEX(Transjer!$A$6:$A$125,$B3290))</f>
        <v/>
      </c>
      <c r="E3290" s="15" t="str">
        <f>IF($S3290="","",INDEX(Transjer!$B$6:$B$125,$B3290))</f>
        <v/>
      </c>
      <c r="F3290" s="16" t="str">
        <f>IF($S3290="","",INDEX(Transjer!$C$6:$C$125,$B3290))</f>
        <v/>
      </c>
      <c r="G3290" s="17" t="str">
        <f>IF($S3290="","",INDEX(Skjermingsrenter!$A$6:$A$35,$C3290))</f>
        <v/>
      </c>
      <c r="H3290" s="18" t="str">
        <f>IF($S3290="","",INDEX(Transjer!$D$6:$D$125,$B3290))</f>
        <v/>
      </c>
      <c r="I3290" s="18" t="str">
        <f>IF($S3290="","",INDEX(Transjer!$E$6:$E$125,$B3290))</f>
        <v/>
      </c>
      <c r="J3290" s="19" t="str">
        <f>IF($S3290="","",INDEX(Skjermingsrenter!$B$6:$B$35,$C3290))</f>
        <v/>
      </c>
      <c r="K3290" s="20" t="str">
        <f t="shared" si="409"/>
        <v/>
      </c>
      <c r="L3290" s="21" t="str">
        <f>IF($S3290="","",IF($G3290&lt;YEAR($F3290),0,$H3290*SUMIFS(Utbytter!$D$6:$D$1005,Utbytter!$A$6:$A$1005,$E3290,Utbytter!$B$6:$B$1005,"&gt;="&amp;$K3290,Utbytter!$B$6:$B$1005,"&lt;="&amp;DATE($G3290,12,31))))</f>
        <v/>
      </c>
      <c r="M3290" s="21" t="str">
        <f t="shared" si="415"/>
        <v/>
      </c>
      <c r="N3290" s="21" t="str">
        <f t="shared" si="410"/>
        <v/>
      </c>
      <c r="O3290" s="21" t="str">
        <f t="shared" si="411"/>
        <v/>
      </c>
      <c r="P3290" s="21" t="str">
        <f t="shared" si="412"/>
        <v/>
      </c>
      <c r="Q3290" s="21" t="str">
        <f t="shared" si="413"/>
        <v/>
      </c>
      <c r="R3290" s="21" t="str">
        <f t="shared" si="414"/>
        <v/>
      </c>
      <c r="S3290" s="7" t="str">
        <f>IF(ROW()-5&lt;=Kontroll!$B$8,1,"")</f>
        <v/>
      </c>
    </row>
    <row r="3291" spans="1:19" x14ac:dyDescent="0.2">
      <c r="A3291" s="7" t="str">
        <f t="shared" si="408"/>
        <v/>
      </c>
      <c r="B3291" s="7" t="str">
        <f>IF($S3291="","",INT(($A3291-1)/Kontroll!$B$6)+1)</f>
        <v/>
      </c>
      <c r="C3291" s="7" t="str">
        <f>IF($S3291="","",MOD($A3291-1,Kontroll!$B$6)+1)</f>
        <v/>
      </c>
      <c r="D3291" s="15" t="str">
        <f>IF($S3291="","",INDEX(Transjer!$A$6:$A$125,$B3291))</f>
        <v/>
      </c>
      <c r="E3291" s="15" t="str">
        <f>IF($S3291="","",INDEX(Transjer!$B$6:$B$125,$B3291))</f>
        <v/>
      </c>
      <c r="F3291" s="16" t="str">
        <f>IF($S3291="","",INDEX(Transjer!$C$6:$C$125,$B3291))</f>
        <v/>
      </c>
      <c r="G3291" s="17" t="str">
        <f>IF($S3291="","",INDEX(Skjermingsrenter!$A$6:$A$35,$C3291))</f>
        <v/>
      </c>
      <c r="H3291" s="18" t="str">
        <f>IF($S3291="","",INDEX(Transjer!$D$6:$D$125,$B3291))</f>
        <v/>
      </c>
      <c r="I3291" s="18" t="str">
        <f>IF($S3291="","",INDEX(Transjer!$E$6:$E$125,$B3291))</f>
        <v/>
      </c>
      <c r="J3291" s="19" t="str">
        <f>IF($S3291="","",INDEX(Skjermingsrenter!$B$6:$B$35,$C3291))</f>
        <v/>
      </c>
      <c r="K3291" s="20" t="str">
        <f t="shared" si="409"/>
        <v/>
      </c>
      <c r="L3291" s="21" t="str">
        <f>IF($S3291="","",IF($G3291&lt;YEAR($F3291),0,$H3291*SUMIFS(Utbytter!$D$6:$D$1005,Utbytter!$A$6:$A$1005,$E3291,Utbytter!$B$6:$B$1005,"&gt;="&amp;$K3291,Utbytter!$B$6:$B$1005,"&lt;="&amp;DATE($G3291,12,31))))</f>
        <v/>
      </c>
      <c r="M3291" s="21" t="str">
        <f t="shared" si="415"/>
        <v/>
      </c>
      <c r="N3291" s="21" t="str">
        <f t="shared" si="410"/>
        <v/>
      </c>
      <c r="O3291" s="21" t="str">
        <f t="shared" si="411"/>
        <v/>
      </c>
      <c r="P3291" s="21" t="str">
        <f t="shared" si="412"/>
        <v/>
      </c>
      <c r="Q3291" s="21" t="str">
        <f t="shared" si="413"/>
        <v/>
      </c>
      <c r="R3291" s="21" t="str">
        <f t="shared" si="414"/>
        <v/>
      </c>
      <c r="S3291" s="7" t="str">
        <f>IF(ROW()-5&lt;=Kontroll!$B$8,1,"")</f>
        <v/>
      </c>
    </row>
    <row r="3292" spans="1:19" x14ac:dyDescent="0.2">
      <c r="A3292" s="7" t="str">
        <f t="shared" si="408"/>
        <v/>
      </c>
      <c r="B3292" s="7" t="str">
        <f>IF($S3292="","",INT(($A3292-1)/Kontroll!$B$6)+1)</f>
        <v/>
      </c>
      <c r="C3292" s="7" t="str">
        <f>IF($S3292="","",MOD($A3292-1,Kontroll!$B$6)+1)</f>
        <v/>
      </c>
      <c r="D3292" s="15" t="str">
        <f>IF($S3292="","",INDEX(Transjer!$A$6:$A$125,$B3292))</f>
        <v/>
      </c>
      <c r="E3292" s="15" t="str">
        <f>IF($S3292="","",INDEX(Transjer!$B$6:$B$125,$B3292))</f>
        <v/>
      </c>
      <c r="F3292" s="16" t="str">
        <f>IF($S3292="","",INDEX(Transjer!$C$6:$C$125,$B3292))</f>
        <v/>
      </c>
      <c r="G3292" s="17" t="str">
        <f>IF($S3292="","",INDEX(Skjermingsrenter!$A$6:$A$35,$C3292))</f>
        <v/>
      </c>
      <c r="H3292" s="18" t="str">
        <f>IF($S3292="","",INDEX(Transjer!$D$6:$D$125,$B3292))</f>
        <v/>
      </c>
      <c r="I3292" s="18" t="str">
        <f>IF($S3292="","",INDEX(Transjer!$E$6:$E$125,$B3292))</f>
        <v/>
      </c>
      <c r="J3292" s="19" t="str">
        <f>IF($S3292="","",INDEX(Skjermingsrenter!$B$6:$B$35,$C3292))</f>
        <v/>
      </c>
      <c r="K3292" s="20" t="str">
        <f t="shared" si="409"/>
        <v/>
      </c>
      <c r="L3292" s="21" t="str">
        <f>IF($S3292="","",IF($G3292&lt;YEAR($F3292),0,$H3292*SUMIFS(Utbytter!$D$6:$D$1005,Utbytter!$A$6:$A$1005,$E3292,Utbytter!$B$6:$B$1005,"&gt;="&amp;$K3292,Utbytter!$B$6:$B$1005,"&lt;="&amp;DATE($G3292,12,31))))</f>
        <v/>
      </c>
      <c r="M3292" s="21" t="str">
        <f t="shared" si="415"/>
        <v/>
      </c>
      <c r="N3292" s="21" t="str">
        <f t="shared" si="410"/>
        <v/>
      </c>
      <c r="O3292" s="21" t="str">
        <f t="shared" si="411"/>
        <v/>
      </c>
      <c r="P3292" s="21" t="str">
        <f t="shared" si="412"/>
        <v/>
      </c>
      <c r="Q3292" s="21" t="str">
        <f t="shared" si="413"/>
        <v/>
      </c>
      <c r="R3292" s="21" t="str">
        <f t="shared" si="414"/>
        <v/>
      </c>
      <c r="S3292" s="7" t="str">
        <f>IF(ROW()-5&lt;=Kontroll!$B$8,1,"")</f>
        <v/>
      </c>
    </row>
    <row r="3293" spans="1:19" x14ac:dyDescent="0.2">
      <c r="A3293" s="7" t="str">
        <f t="shared" si="408"/>
        <v/>
      </c>
      <c r="B3293" s="7" t="str">
        <f>IF($S3293="","",INT(($A3293-1)/Kontroll!$B$6)+1)</f>
        <v/>
      </c>
      <c r="C3293" s="7" t="str">
        <f>IF($S3293="","",MOD($A3293-1,Kontroll!$B$6)+1)</f>
        <v/>
      </c>
      <c r="D3293" s="15" t="str">
        <f>IF($S3293="","",INDEX(Transjer!$A$6:$A$125,$B3293))</f>
        <v/>
      </c>
      <c r="E3293" s="15" t="str">
        <f>IF($S3293="","",INDEX(Transjer!$B$6:$B$125,$B3293))</f>
        <v/>
      </c>
      <c r="F3293" s="16" t="str">
        <f>IF($S3293="","",INDEX(Transjer!$C$6:$C$125,$B3293))</f>
        <v/>
      </c>
      <c r="G3293" s="17" t="str">
        <f>IF($S3293="","",INDEX(Skjermingsrenter!$A$6:$A$35,$C3293))</f>
        <v/>
      </c>
      <c r="H3293" s="18" t="str">
        <f>IF($S3293="","",INDEX(Transjer!$D$6:$D$125,$B3293))</f>
        <v/>
      </c>
      <c r="I3293" s="18" t="str">
        <f>IF($S3293="","",INDEX(Transjer!$E$6:$E$125,$B3293))</f>
        <v/>
      </c>
      <c r="J3293" s="19" t="str">
        <f>IF($S3293="","",INDEX(Skjermingsrenter!$B$6:$B$35,$C3293))</f>
        <v/>
      </c>
      <c r="K3293" s="20" t="str">
        <f t="shared" si="409"/>
        <v/>
      </c>
      <c r="L3293" s="21" t="str">
        <f>IF($S3293="","",IF($G3293&lt;YEAR($F3293),0,$H3293*SUMIFS(Utbytter!$D$6:$D$1005,Utbytter!$A$6:$A$1005,$E3293,Utbytter!$B$6:$B$1005,"&gt;="&amp;$K3293,Utbytter!$B$6:$B$1005,"&lt;="&amp;DATE($G3293,12,31))))</f>
        <v/>
      </c>
      <c r="M3293" s="21" t="str">
        <f t="shared" si="415"/>
        <v/>
      </c>
      <c r="N3293" s="21" t="str">
        <f t="shared" si="410"/>
        <v/>
      </c>
      <c r="O3293" s="21" t="str">
        <f t="shared" si="411"/>
        <v/>
      </c>
      <c r="P3293" s="21" t="str">
        <f t="shared" si="412"/>
        <v/>
      </c>
      <c r="Q3293" s="21" t="str">
        <f t="shared" si="413"/>
        <v/>
      </c>
      <c r="R3293" s="21" t="str">
        <f t="shared" si="414"/>
        <v/>
      </c>
      <c r="S3293" s="7" t="str">
        <f>IF(ROW()-5&lt;=Kontroll!$B$8,1,"")</f>
        <v/>
      </c>
    </row>
    <row r="3294" spans="1:19" x14ac:dyDescent="0.2">
      <c r="A3294" s="7" t="str">
        <f t="shared" si="408"/>
        <v/>
      </c>
      <c r="B3294" s="7" t="str">
        <f>IF($S3294="","",INT(($A3294-1)/Kontroll!$B$6)+1)</f>
        <v/>
      </c>
      <c r="C3294" s="7" t="str">
        <f>IF($S3294="","",MOD($A3294-1,Kontroll!$B$6)+1)</f>
        <v/>
      </c>
      <c r="D3294" s="15" t="str">
        <f>IF($S3294="","",INDEX(Transjer!$A$6:$A$125,$B3294))</f>
        <v/>
      </c>
      <c r="E3294" s="15" t="str">
        <f>IF($S3294="","",INDEX(Transjer!$B$6:$B$125,$B3294))</f>
        <v/>
      </c>
      <c r="F3294" s="16" t="str">
        <f>IF($S3294="","",INDEX(Transjer!$C$6:$C$125,$B3294))</f>
        <v/>
      </c>
      <c r="G3294" s="17" t="str">
        <f>IF($S3294="","",INDEX(Skjermingsrenter!$A$6:$A$35,$C3294))</f>
        <v/>
      </c>
      <c r="H3294" s="18" t="str">
        <f>IF($S3294="","",INDEX(Transjer!$D$6:$D$125,$B3294))</f>
        <v/>
      </c>
      <c r="I3294" s="18" t="str">
        <f>IF($S3294="","",INDEX(Transjer!$E$6:$E$125,$B3294))</f>
        <v/>
      </c>
      <c r="J3294" s="19" t="str">
        <f>IF($S3294="","",INDEX(Skjermingsrenter!$B$6:$B$35,$C3294))</f>
        <v/>
      </c>
      <c r="K3294" s="20" t="str">
        <f t="shared" si="409"/>
        <v/>
      </c>
      <c r="L3294" s="21" t="str">
        <f>IF($S3294="","",IF($G3294&lt;YEAR($F3294),0,$H3294*SUMIFS(Utbytter!$D$6:$D$1005,Utbytter!$A$6:$A$1005,$E3294,Utbytter!$B$6:$B$1005,"&gt;="&amp;$K3294,Utbytter!$B$6:$B$1005,"&lt;="&amp;DATE($G3294,12,31))))</f>
        <v/>
      </c>
      <c r="M3294" s="21" t="str">
        <f t="shared" si="415"/>
        <v/>
      </c>
      <c r="N3294" s="21" t="str">
        <f t="shared" si="410"/>
        <v/>
      </c>
      <c r="O3294" s="21" t="str">
        <f t="shared" si="411"/>
        <v/>
      </c>
      <c r="P3294" s="21" t="str">
        <f t="shared" si="412"/>
        <v/>
      </c>
      <c r="Q3294" s="21" t="str">
        <f t="shared" si="413"/>
        <v/>
      </c>
      <c r="R3294" s="21" t="str">
        <f t="shared" si="414"/>
        <v/>
      </c>
      <c r="S3294" s="7" t="str">
        <f>IF(ROW()-5&lt;=Kontroll!$B$8,1,"")</f>
        <v/>
      </c>
    </row>
    <row r="3295" spans="1:19" x14ac:dyDescent="0.2">
      <c r="A3295" s="7" t="str">
        <f t="shared" si="408"/>
        <v/>
      </c>
      <c r="B3295" s="7" t="str">
        <f>IF($S3295="","",INT(($A3295-1)/Kontroll!$B$6)+1)</f>
        <v/>
      </c>
      <c r="C3295" s="7" t="str">
        <f>IF($S3295="","",MOD($A3295-1,Kontroll!$B$6)+1)</f>
        <v/>
      </c>
      <c r="D3295" s="15" t="str">
        <f>IF($S3295="","",INDEX(Transjer!$A$6:$A$125,$B3295))</f>
        <v/>
      </c>
      <c r="E3295" s="15" t="str">
        <f>IF($S3295="","",INDEX(Transjer!$B$6:$B$125,$B3295))</f>
        <v/>
      </c>
      <c r="F3295" s="16" t="str">
        <f>IF($S3295="","",INDEX(Transjer!$C$6:$C$125,$B3295))</f>
        <v/>
      </c>
      <c r="G3295" s="17" t="str">
        <f>IF($S3295="","",INDEX(Skjermingsrenter!$A$6:$A$35,$C3295))</f>
        <v/>
      </c>
      <c r="H3295" s="18" t="str">
        <f>IF($S3295="","",INDEX(Transjer!$D$6:$D$125,$B3295))</f>
        <v/>
      </c>
      <c r="I3295" s="18" t="str">
        <f>IF($S3295="","",INDEX(Transjer!$E$6:$E$125,$B3295))</f>
        <v/>
      </c>
      <c r="J3295" s="19" t="str">
        <f>IF($S3295="","",INDEX(Skjermingsrenter!$B$6:$B$35,$C3295))</f>
        <v/>
      </c>
      <c r="K3295" s="20" t="str">
        <f t="shared" si="409"/>
        <v/>
      </c>
      <c r="L3295" s="21" t="str">
        <f>IF($S3295="","",IF($G3295&lt;YEAR($F3295),0,$H3295*SUMIFS(Utbytter!$D$6:$D$1005,Utbytter!$A$6:$A$1005,$E3295,Utbytter!$B$6:$B$1005,"&gt;="&amp;$K3295,Utbytter!$B$6:$B$1005,"&lt;="&amp;DATE($G3295,12,31))))</f>
        <v/>
      </c>
      <c r="M3295" s="21" t="str">
        <f t="shared" si="415"/>
        <v/>
      </c>
      <c r="N3295" s="21" t="str">
        <f t="shared" si="410"/>
        <v/>
      </c>
      <c r="O3295" s="21" t="str">
        <f t="shared" si="411"/>
        <v/>
      </c>
      <c r="P3295" s="21" t="str">
        <f t="shared" si="412"/>
        <v/>
      </c>
      <c r="Q3295" s="21" t="str">
        <f t="shared" si="413"/>
        <v/>
      </c>
      <c r="R3295" s="21" t="str">
        <f t="shared" si="414"/>
        <v/>
      </c>
      <c r="S3295" s="7" t="str">
        <f>IF(ROW()-5&lt;=Kontroll!$B$8,1,"")</f>
        <v/>
      </c>
    </row>
    <row r="3296" spans="1:19" x14ac:dyDescent="0.2">
      <c r="A3296" s="7" t="str">
        <f t="shared" si="408"/>
        <v/>
      </c>
      <c r="B3296" s="7" t="str">
        <f>IF($S3296="","",INT(($A3296-1)/Kontroll!$B$6)+1)</f>
        <v/>
      </c>
      <c r="C3296" s="7" t="str">
        <f>IF($S3296="","",MOD($A3296-1,Kontroll!$B$6)+1)</f>
        <v/>
      </c>
      <c r="D3296" s="15" t="str">
        <f>IF($S3296="","",INDEX(Transjer!$A$6:$A$125,$B3296))</f>
        <v/>
      </c>
      <c r="E3296" s="15" t="str">
        <f>IF($S3296="","",INDEX(Transjer!$B$6:$B$125,$B3296))</f>
        <v/>
      </c>
      <c r="F3296" s="16" t="str">
        <f>IF($S3296="","",INDEX(Transjer!$C$6:$C$125,$B3296))</f>
        <v/>
      </c>
      <c r="G3296" s="17" t="str">
        <f>IF($S3296="","",INDEX(Skjermingsrenter!$A$6:$A$35,$C3296))</f>
        <v/>
      </c>
      <c r="H3296" s="18" t="str">
        <f>IF($S3296="","",INDEX(Transjer!$D$6:$D$125,$B3296))</f>
        <v/>
      </c>
      <c r="I3296" s="18" t="str">
        <f>IF($S3296="","",INDEX(Transjer!$E$6:$E$125,$B3296))</f>
        <v/>
      </c>
      <c r="J3296" s="19" t="str">
        <f>IF($S3296="","",INDEX(Skjermingsrenter!$B$6:$B$35,$C3296))</f>
        <v/>
      </c>
      <c r="K3296" s="20" t="str">
        <f t="shared" si="409"/>
        <v/>
      </c>
      <c r="L3296" s="21" t="str">
        <f>IF($S3296="","",IF($G3296&lt;YEAR($F3296),0,$H3296*SUMIFS(Utbytter!$D$6:$D$1005,Utbytter!$A$6:$A$1005,$E3296,Utbytter!$B$6:$B$1005,"&gt;="&amp;$K3296,Utbytter!$B$6:$B$1005,"&lt;="&amp;DATE($G3296,12,31))))</f>
        <v/>
      </c>
      <c r="M3296" s="21" t="str">
        <f t="shared" si="415"/>
        <v/>
      </c>
      <c r="N3296" s="21" t="str">
        <f t="shared" si="410"/>
        <v/>
      </c>
      <c r="O3296" s="21" t="str">
        <f t="shared" si="411"/>
        <v/>
      </c>
      <c r="P3296" s="21" t="str">
        <f t="shared" si="412"/>
        <v/>
      </c>
      <c r="Q3296" s="21" t="str">
        <f t="shared" si="413"/>
        <v/>
      </c>
      <c r="R3296" s="21" t="str">
        <f t="shared" si="414"/>
        <v/>
      </c>
      <c r="S3296" s="7" t="str">
        <f>IF(ROW()-5&lt;=Kontroll!$B$8,1,"")</f>
        <v/>
      </c>
    </row>
    <row r="3297" spans="1:19" x14ac:dyDescent="0.2">
      <c r="A3297" s="7" t="str">
        <f t="shared" si="408"/>
        <v/>
      </c>
      <c r="B3297" s="7" t="str">
        <f>IF($S3297="","",INT(($A3297-1)/Kontroll!$B$6)+1)</f>
        <v/>
      </c>
      <c r="C3297" s="7" t="str">
        <f>IF($S3297="","",MOD($A3297-1,Kontroll!$B$6)+1)</f>
        <v/>
      </c>
      <c r="D3297" s="15" t="str">
        <f>IF($S3297="","",INDEX(Transjer!$A$6:$A$125,$B3297))</f>
        <v/>
      </c>
      <c r="E3297" s="15" t="str">
        <f>IF($S3297="","",INDEX(Transjer!$B$6:$B$125,$B3297))</f>
        <v/>
      </c>
      <c r="F3297" s="16" t="str">
        <f>IF($S3297="","",INDEX(Transjer!$C$6:$C$125,$B3297))</f>
        <v/>
      </c>
      <c r="G3297" s="17" t="str">
        <f>IF($S3297="","",INDEX(Skjermingsrenter!$A$6:$A$35,$C3297))</f>
        <v/>
      </c>
      <c r="H3297" s="18" t="str">
        <f>IF($S3297="","",INDEX(Transjer!$D$6:$D$125,$B3297))</f>
        <v/>
      </c>
      <c r="I3297" s="18" t="str">
        <f>IF($S3297="","",INDEX(Transjer!$E$6:$E$125,$B3297))</f>
        <v/>
      </c>
      <c r="J3297" s="19" t="str">
        <f>IF($S3297="","",INDEX(Skjermingsrenter!$B$6:$B$35,$C3297))</f>
        <v/>
      </c>
      <c r="K3297" s="20" t="str">
        <f t="shared" si="409"/>
        <v/>
      </c>
      <c r="L3297" s="21" t="str">
        <f>IF($S3297="","",IF($G3297&lt;YEAR($F3297),0,$H3297*SUMIFS(Utbytter!$D$6:$D$1005,Utbytter!$A$6:$A$1005,$E3297,Utbytter!$B$6:$B$1005,"&gt;="&amp;$K3297,Utbytter!$B$6:$B$1005,"&lt;="&amp;DATE($G3297,12,31))))</f>
        <v/>
      </c>
      <c r="M3297" s="21" t="str">
        <f t="shared" si="415"/>
        <v/>
      </c>
      <c r="N3297" s="21" t="str">
        <f t="shared" si="410"/>
        <v/>
      </c>
      <c r="O3297" s="21" t="str">
        <f t="shared" si="411"/>
        <v/>
      </c>
      <c r="P3297" s="21" t="str">
        <f t="shared" si="412"/>
        <v/>
      </c>
      <c r="Q3297" s="21" t="str">
        <f t="shared" si="413"/>
        <v/>
      </c>
      <c r="R3297" s="21" t="str">
        <f t="shared" si="414"/>
        <v/>
      </c>
      <c r="S3297" s="7" t="str">
        <f>IF(ROW()-5&lt;=Kontroll!$B$8,1,"")</f>
        <v/>
      </c>
    </row>
    <row r="3298" spans="1:19" x14ac:dyDescent="0.2">
      <c r="A3298" s="7" t="str">
        <f t="shared" si="408"/>
        <v/>
      </c>
      <c r="B3298" s="7" t="str">
        <f>IF($S3298="","",INT(($A3298-1)/Kontroll!$B$6)+1)</f>
        <v/>
      </c>
      <c r="C3298" s="7" t="str">
        <f>IF($S3298="","",MOD($A3298-1,Kontroll!$B$6)+1)</f>
        <v/>
      </c>
      <c r="D3298" s="15" t="str">
        <f>IF($S3298="","",INDEX(Transjer!$A$6:$A$125,$B3298))</f>
        <v/>
      </c>
      <c r="E3298" s="15" t="str">
        <f>IF($S3298="","",INDEX(Transjer!$B$6:$B$125,$B3298))</f>
        <v/>
      </c>
      <c r="F3298" s="16" t="str">
        <f>IF($S3298="","",INDEX(Transjer!$C$6:$C$125,$B3298))</f>
        <v/>
      </c>
      <c r="G3298" s="17" t="str">
        <f>IF($S3298="","",INDEX(Skjermingsrenter!$A$6:$A$35,$C3298))</f>
        <v/>
      </c>
      <c r="H3298" s="18" t="str">
        <f>IF($S3298="","",INDEX(Transjer!$D$6:$D$125,$B3298))</f>
        <v/>
      </c>
      <c r="I3298" s="18" t="str">
        <f>IF($S3298="","",INDEX(Transjer!$E$6:$E$125,$B3298))</f>
        <v/>
      </c>
      <c r="J3298" s="19" t="str">
        <f>IF($S3298="","",INDEX(Skjermingsrenter!$B$6:$B$35,$C3298))</f>
        <v/>
      </c>
      <c r="K3298" s="20" t="str">
        <f t="shared" si="409"/>
        <v/>
      </c>
      <c r="L3298" s="21" t="str">
        <f>IF($S3298="","",IF($G3298&lt;YEAR($F3298),0,$H3298*SUMIFS(Utbytter!$D$6:$D$1005,Utbytter!$A$6:$A$1005,$E3298,Utbytter!$B$6:$B$1005,"&gt;="&amp;$K3298,Utbytter!$B$6:$B$1005,"&lt;="&amp;DATE($G3298,12,31))))</f>
        <v/>
      </c>
      <c r="M3298" s="21" t="str">
        <f t="shared" si="415"/>
        <v/>
      </c>
      <c r="N3298" s="21" t="str">
        <f t="shared" si="410"/>
        <v/>
      </c>
      <c r="O3298" s="21" t="str">
        <f t="shared" si="411"/>
        <v/>
      </c>
      <c r="P3298" s="21" t="str">
        <f t="shared" si="412"/>
        <v/>
      </c>
      <c r="Q3298" s="21" t="str">
        <f t="shared" si="413"/>
        <v/>
      </c>
      <c r="R3298" s="21" t="str">
        <f t="shared" si="414"/>
        <v/>
      </c>
      <c r="S3298" s="7" t="str">
        <f>IF(ROW()-5&lt;=Kontroll!$B$8,1,"")</f>
        <v/>
      </c>
    </row>
    <row r="3299" spans="1:19" x14ac:dyDescent="0.2">
      <c r="A3299" s="7" t="str">
        <f t="shared" si="408"/>
        <v/>
      </c>
      <c r="B3299" s="7" t="str">
        <f>IF($S3299="","",INT(($A3299-1)/Kontroll!$B$6)+1)</f>
        <v/>
      </c>
      <c r="C3299" s="7" t="str">
        <f>IF($S3299="","",MOD($A3299-1,Kontroll!$B$6)+1)</f>
        <v/>
      </c>
      <c r="D3299" s="15" t="str">
        <f>IF($S3299="","",INDEX(Transjer!$A$6:$A$125,$B3299))</f>
        <v/>
      </c>
      <c r="E3299" s="15" t="str">
        <f>IF($S3299="","",INDEX(Transjer!$B$6:$B$125,$B3299))</f>
        <v/>
      </c>
      <c r="F3299" s="16" t="str">
        <f>IF($S3299="","",INDEX(Transjer!$C$6:$C$125,$B3299))</f>
        <v/>
      </c>
      <c r="G3299" s="17" t="str">
        <f>IF($S3299="","",INDEX(Skjermingsrenter!$A$6:$A$35,$C3299))</f>
        <v/>
      </c>
      <c r="H3299" s="18" t="str">
        <f>IF($S3299="","",INDEX(Transjer!$D$6:$D$125,$B3299))</f>
        <v/>
      </c>
      <c r="I3299" s="18" t="str">
        <f>IF($S3299="","",INDEX(Transjer!$E$6:$E$125,$B3299))</f>
        <v/>
      </c>
      <c r="J3299" s="19" t="str">
        <f>IF($S3299="","",INDEX(Skjermingsrenter!$B$6:$B$35,$C3299))</f>
        <v/>
      </c>
      <c r="K3299" s="20" t="str">
        <f t="shared" si="409"/>
        <v/>
      </c>
      <c r="L3299" s="21" t="str">
        <f>IF($S3299="","",IF($G3299&lt;YEAR($F3299),0,$H3299*SUMIFS(Utbytter!$D$6:$D$1005,Utbytter!$A$6:$A$1005,$E3299,Utbytter!$B$6:$B$1005,"&gt;="&amp;$K3299,Utbytter!$B$6:$B$1005,"&lt;="&amp;DATE($G3299,12,31))))</f>
        <v/>
      </c>
      <c r="M3299" s="21" t="str">
        <f t="shared" si="415"/>
        <v/>
      </c>
      <c r="N3299" s="21" t="str">
        <f t="shared" si="410"/>
        <v/>
      </c>
      <c r="O3299" s="21" t="str">
        <f t="shared" si="411"/>
        <v/>
      </c>
      <c r="P3299" s="21" t="str">
        <f t="shared" si="412"/>
        <v/>
      </c>
      <c r="Q3299" s="21" t="str">
        <f t="shared" si="413"/>
        <v/>
      </c>
      <c r="R3299" s="21" t="str">
        <f t="shared" si="414"/>
        <v/>
      </c>
      <c r="S3299" s="7" t="str">
        <f>IF(ROW()-5&lt;=Kontroll!$B$8,1,"")</f>
        <v/>
      </c>
    </row>
    <row r="3300" spans="1:19" x14ac:dyDescent="0.2">
      <c r="A3300" s="7" t="str">
        <f t="shared" si="408"/>
        <v/>
      </c>
      <c r="B3300" s="7" t="str">
        <f>IF($S3300="","",INT(($A3300-1)/Kontroll!$B$6)+1)</f>
        <v/>
      </c>
      <c r="C3300" s="7" t="str">
        <f>IF($S3300="","",MOD($A3300-1,Kontroll!$B$6)+1)</f>
        <v/>
      </c>
      <c r="D3300" s="15" t="str">
        <f>IF($S3300="","",INDEX(Transjer!$A$6:$A$125,$B3300))</f>
        <v/>
      </c>
      <c r="E3300" s="15" t="str">
        <f>IF($S3300="","",INDEX(Transjer!$B$6:$B$125,$B3300))</f>
        <v/>
      </c>
      <c r="F3300" s="16" t="str">
        <f>IF($S3300="","",INDEX(Transjer!$C$6:$C$125,$B3300))</f>
        <v/>
      </c>
      <c r="G3300" s="17" t="str">
        <f>IF($S3300="","",INDEX(Skjermingsrenter!$A$6:$A$35,$C3300))</f>
        <v/>
      </c>
      <c r="H3300" s="18" t="str">
        <f>IF($S3300="","",INDEX(Transjer!$D$6:$D$125,$B3300))</f>
        <v/>
      </c>
      <c r="I3300" s="18" t="str">
        <f>IF($S3300="","",INDEX(Transjer!$E$6:$E$125,$B3300))</f>
        <v/>
      </c>
      <c r="J3300" s="19" t="str">
        <f>IF($S3300="","",INDEX(Skjermingsrenter!$B$6:$B$35,$C3300))</f>
        <v/>
      </c>
      <c r="K3300" s="20" t="str">
        <f t="shared" si="409"/>
        <v/>
      </c>
      <c r="L3300" s="21" t="str">
        <f>IF($S3300="","",IF($G3300&lt;YEAR($F3300),0,$H3300*SUMIFS(Utbytter!$D$6:$D$1005,Utbytter!$A$6:$A$1005,$E3300,Utbytter!$B$6:$B$1005,"&gt;="&amp;$K3300,Utbytter!$B$6:$B$1005,"&lt;="&amp;DATE($G3300,12,31))))</f>
        <v/>
      </c>
      <c r="M3300" s="21" t="str">
        <f t="shared" si="415"/>
        <v/>
      </c>
      <c r="N3300" s="21" t="str">
        <f t="shared" si="410"/>
        <v/>
      </c>
      <c r="O3300" s="21" t="str">
        <f t="shared" si="411"/>
        <v/>
      </c>
      <c r="P3300" s="21" t="str">
        <f t="shared" si="412"/>
        <v/>
      </c>
      <c r="Q3300" s="21" t="str">
        <f t="shared" si="413"/>
        <v/>
      </c>
      <c r="R3300" s="21" t="str">
        <f t="shared" si="414"/>
        <v/>
      </c>
      <c r="S3300" s="7" t="str">
        <f>IF(ROW()-5&lt;=Kontroll!$B$8,1,"")</f>
        <v/>
      </c>
    </row>
    <row r="3301" spans="1:19" x14ac:dyDescent="0.2">
      <c r="A3301" s="7" t="str">
        <f t="shared" si="408"/>
        <v/>
      </c>
      <c r="B3301" s="7" t="str">
        <f>IF($S3301="","",INT(($A3301-1)/Kontroll!$B$6)+1)</f>
        <v/>
      </c>
      <c r="C3301" s="7" t="str">
        <f>IF($S3301="","",MOD($A3301-1,Kontroll!$B$6)+1)</f>
        <v/>
      </c>
      <c r="D3301" s="15" t="str">
        <f>IF($S3301="","",INDEX(Transjer!$A$6:$A$125,$B3301))</f>
        <v/>
      </c>
      <c r="E3301" s="15" t="str">
        <f>IF($S3301="","",INDEX(Transjer!$B$6:$B$125,$B3301))</f>
        <v/>
      </c>
      <c r="F3301" s="16" t="str">
        <f>IF($S3301="","",INDEX(Transjer!$C$6:$C$125,$B3301))</f>
        <v/>
      </c>
      <c r="G3301" s="17" t="str">
        <f>IF($S3301="","",INDEX(Skjermingsrenter!$A$6:$A$35,$C3301))</f>
        <v/>
      </c>
      <c r="H3301" s="18" t="str">
        <f>IF($S3301="","",INDEX(Transjer!$D$6:$D$125,$B3301))</f>
        <v/>
      </c>
      <c r="I3301" s="18" t="str">
        <f>IF($S3301="","",INDEX(Transjer!$E$6:$E$125,$B3301))</f>
        <v/>
      </c>
      <c r="J3301" s="19" t="str">
        <f>IF($S3301="","",INDEX(Skjermingsrenter!$B$6:$B$35,$C3301))</f>
        <v/>
      </c>
      <c r="K3301" s="20" t="str">
        <f t="shared" si="409"/>
        <v/>
      </c>
      <c r="L3301" s="21" t="str">
        <f>IF($S3301="","",IF($G3301&lt;YEAR($F3301),0,$H3301*SUMIFS(Utbytter!$D$6:$D$1005,Utbytter!$A$6:$A$1005,$E3301,Utbytter!$B$6:$B$1005,"&gt;="&amp;$K3301,Utbytter!$B$6:$B$1005,"&lt;="&amp;DATE($G3301,12,31))))</f>
        <v/>
      </c>
      <c r="M3301" s="21" t="str">
        <f t="shared" si="415"/>
        <v/>
      </c>
      <c r="N3301" s="21" t="str">
        <f t="shared" si="410"/>
        <v/>
      </c>
      <c r="O3301" s="21" t="str">
        <f t="shared" si="411"/>
        <v/>
      </c>
      <c r="P3301" s="21" t="str">
        <f t="shared" si="412"/>
        <v/>
      </c>
      <c r="Q3301" s="21" t="str">
        <f t="shared" si="413"/>
        <v/>
      </c>
      <c r="R3301" s="21" t="str">
        <f t="shared" si="414"/>
        <v/>
      </c>
      <c r="S3301" s="7" t="str">
        <f>IF(ROW()-5&lt;=Kontroll!$B$8,1,"")</f>
        <v/>
      </c>
    </row>
    <row r="3302" spans="1:19" x14ac:dyDescent="0.2">
      <c r="A3302" s="7" t="str">
        <f t="shared" si="408"/>
        <v/>
      </c>
      <c r="B3302" s="7" t="str">
        <f>IF($S3302="","",INT(($A3302-1)/Kontroll!$B$6)+1)</f>
        <v/>
      </c>
      <c r="C3302" s="7" t="str">
        <f>IF($S3302="","",MOD($A3302-1,Kontroll!$B$6)+1)</f>
        <v/>
      </c>
      <c r="D3302" s="15" t="str">
        <f>IF($S3302="","",INDEX(Transjer!$A$6:$A$125,$B3302))</f>
        <v/>
      </c>
      <c r="E3302" s="15" t="str">
        <f>IF($S3302="","",INDEX(Transjer!$B$6:$B$125,$B3302))</f>
        <v/>
      </c>
      <c r="F3302" s="16" t="str">
        <f>IF($S3302="","",INDEX(Transjer!$C$6:$C$125,$B3302))</f>
        <v/>
      </c>
      <c r="G3302" s="17" t="str">
        <f>IF($S3302="","",INDEX(Skjermingsrenter!$A$6:$A$35,$C3302))</f>
        <v/>
      </c>
      <c r="H3302" s="18" t="str">
        <f>IF($S3302="","",INDEX(Transjer!$D$6:$D$125,$B3302))</f>
        <v/>
      </c>
      <c r="I3302" s="18" t="str">
        <f>IF($S3302="","",INDEX(Transjer!$E$6:$E$125,$B3302))</f>
        <v/>
      </c>
      <c r="J3302" s="19" t="str">
        <f>IF($S3302="","",INDEX(Skjermingsrenter!$B$6:$B$35,$C3302))</f>
        <v/>
      </c>
      <c r="K3302" s="20" t="str">
        <f t="shared" si="409"/>
        <v/>
      </c>
      <c r="L3302" s="21" t="str">
        <f>IF($S3302="","",IF($G3302&lt;YEAR($F3302),0,$H3302*SUMIFS(Utbytter!$D$6:$D$1005,Utbytter!$A$6:$A$1005,$E3302,Utbytter!$B$6:$B$1005,"&gt;="&amp;$K3302,Utbytter!$B$6:$B$1005,"&lt;="&amp;DATE($G3302,12,31))))</f>
        <v/>
      </c>
      <c r="M3302" s="21" t="str">
        <f t="shared" si="415"/>
        <v/>
      </c>
      <c r="N3302" s="21" t="str">
        <f t="shared" si="410"/>
        <v/>
      </c>
      <c r="O3302" s="21" t="str">
        <f t="shared" si="411"/>
        <v/>
      </c>
      <c r="P3302" s="21" t="str">
        <f t="shared" si="412"/>
        <v/>
      </c>
      <c r="Q3302" s="21" t="str">
        <f t="shared" si="413"/>
        <v/>
      </c>
      <c r="R3302" s="21" t="str">
        <f t="shared" si="414"/>
        <v/>
      </c>
      <c r="S3302" s="7" t="str">
        <f>IF(ROW()-5&lt;=Kontroll!$B$8,1,"")</f>
        <v/>
      </c>
    </row>
    <row r="3303" spans="1:19" x14ac:dyDescent="0.2">
      <c r="A3303" s="7" t="str">
        <f t="shared" si="408"/>
        <v/>
      </c>
      <c r="B3303" s="7" t="str">
        <f>IF($S3303="","",INT(($A3303-1)/Kontroll!$B$6)+1)</f>
        <v/>
      </c>
      <c r="C3303" s="7" t="str">
        <f>IF($S3303="","",MOD($A3303-1,Kontroll!$B$6)+1)</f>
        <v/>
      </c>
      <c r="D3303" s="15" t="str">
        <f>IF($S3303="","",INDEX(Transjer!$A$6:$A$125,$B3303))</f>
        <v/>
      </c>
      <c r="E3303" s="15" t="str">
        <f>IF($S3303="","",INDEX(Transjer!$B$6:$B$125,$B3303))</f>
        <v/>
      </c>
      <c r="F3303" s="16" t="str">
        <f>IF($S3303="","",INDEX(Transjer!$C$6:$C$125,$B3303))</f>
        <v/>
      </c>
      <c r="G3303" s="17" t="str">
        <f>IF($S3303="","",INDEX(Skjermingsrenter!$A$6:$A$35,$C3303))</f>
        <v/>
      </c>
      <c r="H3303" s="18" t="str">
        <f>IF($S3303="","",INDEX(Transjer!$D$6:$D$125,$B3303))</f>
        <v/>
      </c>
      <c r="I3303" s="18" t="str">
        <f>IF($S3303="","",INDEX(Transjer!$E$6:$E$125,$B3303))</f>
        <v/>
      </c>
      <c r="J3303" s="19" t="str">
        <f>IF($S3303="","",INDEX(Skjermingsrenter!$B$6:$B$35,$C3303))</f>
        <v/>
      </c>
      <c r="K3303" s="20" t="str">
        <f t="shared" si="409"/>
        <v/>
      </c>
      <c r="L3303" s="21" t="str">
        <f>IF($S3303="","",IF($G3303&lt;YEAR($F3303),0,$H3303*SUMIFS(Utbytter!$D$6:$D$1005,Utbytter!$A$6:$A$1005,$E3303,Utbytter!$B$6:$B$1005,"&gt;="&amp;$K3303,Utbytter!$B$6:$B$1005,"&lt;="&amp;DATE($G3303,12,31))))</f>
        <v/>
      </c>
      <c r="M3303" s="21" t="str">
        <f t="shared" si="415"/>
        <v/>
      </c>
      <c r="N3303" s="21" t="str">
        <f t="shared" si="410"/>
        <v/>
      </c>
      <c r="O3303" s="21" t="str">
        <f t="shared" si="411"/>
        <v/>
      </c>
      <c r="P3303" s="21" t="str">
        <f t="shared" si="412"/>
        <v/>
      </c>
      <c r="Q3303" s="21" t="str">
        <f t="shared" si="413"/>
        <v/>
      </c>
      <c r="R3303" s="21" t="str">
        <f t="shared" si="414"/>
        <v/>
      </c>
      <c r="S3303" s="7" t="str">
        <f>IF(ROW()-5&lt;=Kontroll!$B$8,1,"")</f>
        <v/>
      </c>
    </row>
    <row r="3304" spans="1:19" x14ac:dyDescent="0.2">
      <c r="A3304" s="7" t="str">
        <f t="shared" si="408"/>
        <v/>
      </c>
      <c r="B3304" s="7" t="str">
        <f>IF($S3304="","",INT(($A3304-1)/Kontroll!$B$6)+1)</f>
        <v/>
      </c>
      <c r="C3304" s="7" t="str">
        <f>IF($S3304="","",MOD($A3304-1,Kontroll!$B$6)+1)</f>
        <v/>
      </c>
      <c r="D3304" s="15" t="str">
        <f>IF($S3304="","",INDEX(Transjer!$A$6:$A$125,$B3304))</f>
        <v/>
      </c>
      <c r="E3304" s="15" t="str">
        <f>IF($S3304="","",INDEX(Transjer!$B$6:$B$125,$B3304))</f>
        <v/>
      </c>
      <c r="F3304" s="16" t="str">
        <f>IF($S3304="","",INDEX(Transjer!$C$6:$C$125,$B3304))</f>
        <v/>
      </c>
      <c r="G3304" s="17" t="str">
        <f>IF($S3304="","",INDEX(Skjermingsrenter!$A$6:$A$35,$C3304))</f>
        <v/>
      </c>
      <c r="H3304" s="18" t="str">
        <f>IF($S3304="","",INDEX(Transjer!$D$6:$D$125,$B3304))</f>
        <v/>
      </c>
      <c r="I3304" s="18" t="str">
        <f>IF($S3304="","",INDEX(Transjer!$E$6:$E$125,$B3304))</f>
        <v/>
      </c>
      <c r="J3304" s="19" t="str">
        <f>IF($S3304="","",INDEX(Skjermingsrenter!$B$6:$B$35,$C3304))</f>
        <v/>
      </c>
      <c r="K3304" s="20" t="str">
        <f t="shared" si="409"/>
        <v/>
      </c>
      <c r="L3304" s="21" t="str">
        <f>IF($S3304="","",IF($G3304&lt;YEAR($F3304),0,$H3304*SUMIFS(Utbytter!$D$6:$D$1005,Utbytter!$A$6:$A$1005,$E3304,Utbytter!$B$6:$B$1005,"&gt;="&amp;$K3304,Utbytter!$B$6:$B$1005,"&lt;="&amp;DATE($G3304,12,31))))</f>
        <v/>
      </c>
      <c r="M3304" s="21" t="str">
        <f t="shared" si="415"/>
        <v/>
      </c>
      <c r="N3304" s="21" t="str">
        <f t="shared" si="410"/>
        <v/>
      </c>
      <c r="O3304" s="21" t="str">
        <f t="shared" si="411"/>
        <v/>
      </c>
      <c r="P3304" s="21" t="str">
        <f t="shared" si="412"/>
        <v/>
      </c>
      <c r="Q3304" s="21" t="str">
        <f t="shared" si="413"/>
        <v/>
      </c>
      <c r="R3304" s="21" t="str">
        <f t="shared" si="414"/>
        <v/>
      </c>
      <c r="S3304" s="7" t="str">
        <f>IF(ROW()-5&lt;=Kontroll!$B$8,1,"")</f>
        <v/>
      </c>
    </row>
    <row r="3305" spans="1:19" x14ac:dyDescent="0.2">
      <c r="A3305" s="7" t="str">
        <f t="shared" si="408"/>
        <v/>
      </c>
      <c r="B3305" s="7" t="str">
        <f>IF($S3305="","",INT(($A3305-1)/Kontroll!$B$6)+1)</f>
        <v/>
      </c>
      <c r="C3305" s="7" t="str">
        <f>IF($S3305="","",MOD($A3305-1,Kontroll!$B$6)+1)</f>
        <v/>
      </c>
      <c r="D3305" s="15" t="str">
        <f>IF($S3305="","",INDEX(Transjer!$A$6:$A$125,$B3305))</f>
        <v/>
      </c>
      <c r="E3305" s="15" t="str">
        <f>IF($S3305="","",INDEX(Transjer!$B$6:$B$125,$B3305))</f>
        <v/>
      </c>
      <c r="F3305" s="16" t="str">
        <f>IF($S3305="","",INDEX(Transjer!$C$6:$C$125,$B3305))</f>
        <v/>
      </c>
      <c r="G3305" s="17" t="str">
        <f>IF($S3305="","",INDEX(Skjermingsrenter!$A$6:$A$35,$C3305))</f>
        <v/>
      </c>
      <c r="H3305" s="18" t="str">
        <f>IF($S3305="","",INDEX(Transjer!$D$6:$D$125,$B3305))</f>
        <v/>
      </c>
      <c r="I3305" s="18" t="str">
        <f>IF($S3305="","",INDEX(Transjer!$E$6:$E$125,$B3305))</f>
        <v/>
      </c>
      <c r="J3305" s="19" t="str">
        <f>IF($S3305="","",INDEX(Skjermingsrenter!$B$6:$B$35,$C3305))</f>
        <v/>
      </c>
      <c r="K3305" s="20" t="str">
        <f t="shared" si="409"/>
        <v/>
      </c>
      <c r="L3305" s="21" t="str">
        <f>IF($S3305="","",IF($G3305&lt;YEAR($F3305),0,$H3305*SUMIFS(Utbytter!$D$6:$D$1005,Utbytter!$A$6:$A$1005,$E3305,Utbytter!$B$6:$B$1005,"&gt;="&amp;$K3305,Utbytter!$B$6:$B$1005,"&lt;="&amp;DATE($G3305,12,31))))</f>
        <v/>
      </c>
      <c r="M3305" s="21" t="str">
        <f t="shared" si="415"/>
        <v/>
      </c>
      <c r="N3305" s="21" t="str">
        <f t="shared" si="410"/>
        <v/>
      </c>
      <c r="O3305" s="21" t="str">
        <f t="shared" si="411"/>
        <v/>
      </c>
      <c r="P3305" s="21" t="str">
        <f t="shared" si="412"/>
        <v/>
      </c>
      <c r="Q3305" s="21" t="str">
        <f t="shared" si="413"/>
        <v/>
      </c>
      <c r="R3305" s="21" t="str">
        <f t="shared" si="414"/>
        <v/>
      </c>
      <c r="S3305" s="7" t="str">
        <f>IF(ROW()-5&lt;=Kontroll!$B$8,1,"")</f>
        <v/>
      </c>
    </row>
    <row r="3306" spans="1:19" x14ac:dyDescent="0.2">
      <c r="A3306" s="7" t="str">
        <f t="shared" si="408"/>
        <v/>
      </c>
      <c r="B3306" s="7" t="str">
        <f>IF($S3306="","",INT(($A3306-1)/Kontroll!$B$6)+1)</f>
        <v/>
      </c>
      <c r="C3306" s="7" t="str">
        <f>IF($S3306="","",MOD($A3306-1,Kontroll!$B$6)+1)</f>
        <v/>
      </c>
      <c r="D3306" s="15" t="str">
        <f>IF($S3306="","",INDEX(Transjer!$A$6:$A$125,$B3306))</f>
        <v/>
      </c>
      <c r="E3306" s="15" t="str">
        <f>IF($S3306="","",INDEX(Transjer!$B$6:$B$125,$B3306))</f>
        <v/>
      </c>
      <c r="F3306" s="16" t="str">
        <f>IF($S3306="","",INDEX(Transjer!$C$6:$C$125,$B3306))</f>
        <v/>
      </c>
      <c r="G3306" s="17" t="str">
        <f>IF($S3306="","",INDEX(Skjermingsrenter!$A$6:$A$35,$C3306))</f>
        <v/>
      </c>
      <c r="H3306" s="18" t="str">
        <f>IF($S3306="","",INDEX(Transjer!$D$6:$D$125,$B3306))</f>
        <v/>
      </c>
      <c r="I3306" s="18" t="str">
        <f>IF($S3306="","",INDEX(Transjer!$E$6:$E$125,$B3306))</f>
        <v/>
      </c>
      <c r="J3306" s="19" t="str">
        <f>IF($S3306="","",INDEX(Skjermingsrenter!$B$6:$B$35,$C3306))</f>
        <v/>
      </c>
      <c r="K3306" s="20" t="str">
        <f t="shared" si="409"/>
        <v/>
      </c>
      <c r="L3306" s="21" t="str">
        <f>IF($S3306="","",IF($G3306&lt;YEAR($F3306),0,$H3306*SUMIFS(Utbytter!$D$6:$D$1005,Utbytter!$A$6:$A$1005,$E3306,Utbytter!$B$6:$B$1005,"&gt;="&amp;$K3306,Utbytter!$B$6:$B$1005,"&lt;="&amp;DATE($G3306,12,31))))</f>
        <v/>
      </c>
      <c r="M3306" s="21" t="str">
        <f t="shared" si="415"/>
        <v/>
      </c>
      <c r="N3306" s="21" t="str">
        <f t="shared" si="410"/>
        <v/>
      </c>
      <c r="O3306" s="21" t="str">
        <f t="shared" si="411"/>
        <v/>
      </c>
      <c r="P3306" s="21" t="str">
        <f t="shared" si="412"/>
        <v/>
      </c>
      <c r="Q3306" s="21" t="str">
        <f t="shared" si="413"/>
        <v/>
      </c>
      <c r="R3306" s="21" t="str">
        <f t="shared" si="414"/>
        <v/>
      </c>
      <c r="S3306" s="7" t="str">
        <f>IF(ROW()-5&lt;=Kontroll!$B$8,1,"")</f>
        <v/>
      </c>
    </row>
    <row r="3307" spans="1:19" x14ac:dyDescent="0.2">
      <c r="A3307" s="7" t="str">
        <f t="shared" si="408"/>
        <v/>
      </c>
      <c r="B3307" s="7" t="str">
        <f>IF($S3307="","",INT(($A3307-1)/Kontroll!$B$6)+1)</f>
        <v/>
      </c>
      <c r="C3307" s="7" t="str">
        <f>IF($S3307="","",MOD($A3307-1,Kontroll!$B$6)+1)</f>
        <v/>
      </c>
      <c r="D3307" s="15" t="str">
        <f>IF($S3307="","",INDEX(Transjer!$A$6:$A$125,$B3307))</f>
        <v/>
      </c>
      <c r="E3307" s="15" t="str">
        <f>IF($S3307="","",INDEX(Transjer!$B$6:$B$125,$B3307))</f>
        <v/>
      </c>
      <c r="F3307" s="16" t="str">
        <f>IF($S3307="","",INDEX(Transjer!$C$6:$C$125,$B3307))</f>
        <v/>
      </c>
      <c r="G3307" s="17" t="str">
        <f>IF($S3307="","",INDEX(Skjermingsrenter!$A$6:$A$35,$C3307))</f>
        <v/>
      </c>
      <c r="H3307" s="18" t="str">
        <f>IF($S3307="","",INDEX(Transjer!$D$6:$D$125,$B3307))</f>
        <v/>
      </c>
      <c r="I3307" s="18" t="str">
        <f>IF($S3307="","",INDEX(Transjer!$E$6:$E$125,$B3307))</f>
        <v/>
      </c>
      <c r="J3307" s="19" t="str">
        <f>IF($S3307="","",INDEX(Skjermingsrenter!$B$6:$B$35,$C3307))</f>
        <v/>
      </c>
      <c r="K3307" s="20" t="str">
        <f t="shared" si="409"/>
        <v/>
      </c>
      <c r="L3307" s="21" t="str">
        <f>IF($S3307="","",IF($G3307&lt;YEAR($F3307),0,$H3307*SUMIFS(Utbytter!$D$6:$D$1005,Utbytter!$A$6:$A$1005,$E3307,Utbytter!$B$6:$B$1005,"&gt;="&amp;$K3307,Utbytter!$B$6:$B$1005,"&lt;="&amp;DATE($G3307,12,31))))</f>
        <v/>
      </c>
      <c r="M3307" s="21" t="str">
        <f t="shared" si="415"/>
        <v/>
      </c>
      <c r="N3307" s="21" t="str">
        <f t="shared" si="410"/>
        <v/>
      </c>
      <c r="O3307" s="21" t="str">
        <f t="shared" si="411"/>
        <v/>
      </c>
      <c r="P3307" s="21" t="str">
        <f t="shared" si="412"/>
        <v/>
      </c>
      <c r="Q3307" s="21" t="str">
        <f t="shared" si="413"/>
        <v/>
      </c>
      <c r="R3307" s="21" t="str">
        <f t="shared" si="414"/>
        <v/>
      </c>
      <c r="S3307" s="7" t="str">
        <f>IF(ROW()-5&lt;=Kontroll!$B$8,1,"")</f>
        <v/>
      </c>
    </row>
    <row r="3308" spans="1:19" x14ac:dyDescent="0.2">
      <c r="A3308" s="7" t="str">
        <f t="shared" si="408"/>
        <v/>
      </c>
      <c r="B3308" s="7" t="str">
        <f>IF($S3308="","",INT(($A3308-1)/Kontroll!$B$6)+1)</f>
        <v/>
      </c>
      <c r="C3308" s="7" t="str">
        <f>IF($S3308="","",MOD($A3308-1,Kontroll!$B$6)+1)</f>
        <v/>
      </c>
      <c r="D3308" s="15" t="str">
        <f>IF($S3308="","",INDEX(Transjer!$A$6:$A$125,$B3308))</f>
        <v/>
      </c>
      <c r="E3308" s="15" t="str">
        <f>IF($S3308="","",INDEX(Transjer!$B$6:$B$125,$B3308))</f>
        <v/>
      </c>
      <c r="F3308" s="16" t="str">
        <f>IF($S3308="","",INDEX(Transjer!$C$6:$C$125,$B3308))</f>
        <v/>
      </c>
      <c r="G3308" s="17" t="str">
        <f>IF($S3308="","",INDEX(Skjermingsrenter!$A$6:$A$35,$C3308))</f>
        <v/>
      </c>
      <c r="H3308" s="18" t="str">
        <f>IF($S3308="","",INDEX(Transjer!$D$6:$D$125,$B3308))</f>
        <v/>
      </c>
      <c r="I3308" s="18" t="str">
        <f>IF($S3308="","",INDEX(Transjer!$E$6:$E$125,$B3308))</f>
        <v/>
      </c>
      <c r="J3308" s="19" t="str">
        <f>IF($S3308="","",INDEX(Skjermingsrenter!$B$6:$B$35,$C3308))</f>
        <v/>
      </c>
      <c r="K3308" s="20" t="str">
        <f t="shared" si="409"/>
        <v/>
      </c>
      <c r="L3308" s="21" t="str">
        <f>IF($S3308="","",IF($G3308&lt;YEAR($F3308),0,$H3308*SUMIFS(Utbytter!$D$6:$D$1005,Utbytter!$A$6:$A$1005,$E3308,Utbytter!$B$6:$B$1005,"&gt;="&amp;$K3308,Utbytter!$B$6:$B$1005,"&lt;="&amp;DATE($G3308,12,31))))</f>
        <v/>
      </c>
      <c r="M3308" s="21" t="str">
        <f t="shared" si="415"/>
        <v/>
      </c>
      <c r="N3308" s="21" t="str">
        <f t="shared" si="410"/>
        <v/>
      </c>
      <c r="O3308" s="21" t="str">
        <f t="shared" si="411"/>
        <v/>
      </c>
      <c r="P3308" s="21" t="str">
        <f t="shared" si="412"/>
        <v/>
      </c>
      <c r="Q3308" s="21" t="str">
        <f t="shared" si="413"/>
        <v/>
      </c>
      <c r="R3308" s="21" t="str">
        <f t="shared" si="414"/>
        <v/>
      </c>
      <c r="S3308" s="7" t="str">
        <f>IF(ROW()-5&lt;=Kontroll!$B$8,1,"")</f>
        <v/>
      </c>
    </row>
    <row r="3309" spans="1:19" x14ac:dyDescent="0.2">
      <c r="A3309" s="7" t="str">
        <f t="shared" si="408"/>
        <v/>
      </c>
      <c r="B3309" s="7" t="str">
        <f>IF($S3309="","",INT(($A3309-1)/Kontroll!$B$6)+1)</f>
        <v/>
      </c>
      <c r="C3309" s="7" t="str">
        <f>IF($S3309="","",MOD($A3309-1,Kontroll!$B$6)+1)</f>
        <v/>
      </c>
      <c r="D3309" s="15" t="str">
        <f>IF($S3309="","",INDEX(Transjer!$A$6:$A$125,$B3309))</f>
        <v/>
      </c>
      <c r="E3309" s="15" t="str">
        <f>IF($S3309="","",INDEX(Transjer!$B$6:$B$125,$B3309))</f>
        <v/>
      </c>
      <c r="F3309" s="16" t="str">
        <f>IF($S3309="","",INDEX(Transjer!$C$6:$C$125,$B3309))</f>
        <v/>
      </c>
      <c r="G3309" s="17" t="str">
        <f>IF($S3309="","",INDEX(Skjermingsrenter!$A$6:$A$35,$C3309))</f>
        <v/>
      </c>
      <c r="H3309" s="18" t="str">
        <f>IF($S3309="","",INDEX(Transjer!$D$6:$D$125,$B3309))</f>
        <v/>
      </c>
      <c r="I3309" s="18" t="str">
        <f>IF($S3309="","",INDEX(Transjer!$E$6:$E$125,$B3309))</f>
        <v/>
      </c>
      <c r="J3309" s="19" t="str">
        <f>IF($S3309="","",INDEX(Skjermingsrenter!$B$6:$B$35,$C3309))</f>
        <v/>
      </c>
      <c r="K3309" s="20" t="str">
        <f t="shared" si="409"/>
        <v/>
      </c>
      <c r="L3309" s="21" t="str">
        <f>IF($S3309="","",IF($G3309&lt;YEAR($F3309),0,$H3309*SUMIFS(Utbytter!$D$6:$D$1005,Utbytter!$A$6:$A$1005,$E3309,Utbytter!$B$6:$B$1005,"&gt;="&amp;$K3309,Utbytter!$B$6:$B$1005,"&lt;="&amp;DATE($G3309,12,31))))</f>
        <v/>
      </c>
      <c r="M3309" s="21" t="str">
        <f t="shared" si="415"/>
        <v/>
      </c>
      <c r="N3309" s="21" t="str">
        <f t="shared" si="410"/>
        <v/>
      </c>
      <c r="O3309" s="21" t="str">
        <f t="shared" si="411"/>
        <v/>
      </c>
      <c r="P3309" s="21" t="str">
        <f t="shared" si="412"/>
        <v/>
      </c>
      <c r="Q3309" s="21" t="str">
        <f t="shared" si="413"/>
        <v/>
      </c>
      <c r="R3309" s="21" t="str">
        <f t="shared" si="414"/>
        <v/>
      </c>
      <c r="S3309" s="7" t="str">
        <f>IF(ROW()-5&lt;=Kontroll!$B$8,1,"")</f>
        <v/>
      </c>
    </row>
    <row r="3310" spans="1:19" x14ac:dyDescent="0.2">
      <c r="A3310" s="7" t="str">
        <f t="shared" si="408"/>
        <v/>
      </c>
      <c r="B3310" s="7" t="str">
        <f>IF($S3310="","",INT(($A3310-1)/Kontroll!$B$6)+1)</f>
        <v/>
      </c>
      <c r="C3310" s="7" t="str">
        <f>IF($S3310="","",MOD($A3310-1,Kontroll!$B$6)+1)</f>
        <v/>
      </c>
      <c r="D3310" s="15" t="str">
        <f>IF($S3310="","",INDEX(Transjer!$A$6:$A$125,$B3310))</f>
        <v/>
      </c>
      <c r="E3310" s="15" t="str">
        <f>IF($S3310="","",INDEX(Transjer!$B$6:$B$125,$B3310))</f>
        <v/>
      </c>
      <c r="F3310" s="16" t="str">
        <f>IF($S3310="","",INDEX(Transjer!$C$6:$C$125,$B3310))</f>
        <v/>
      </c>
      <c r="G3310" s="17" t="str">
        <f>IF($S3310="","",INDEX(Skjermingsrenter!$A$6:$A$35,$C3310))</f>
        <v/>
      </c>
      <c r="H3310" s="18" t="str">
        <f>IF($S3310="","",INDEX(Transjer!$D$6:$D$125,$B3310))</f>
        <v/>
      </c>
      <c r="I3310" s="18" t="str">
        <f>IF($S3310="","",INDEX(Transjer!$E$6:$E$125,$B3310))</f>
        <v/>
      </c>
      <c r="J3310" s="19" t="str">
        <f>IF($S3310="","",INDEX(Skjermingsrenter!$B$6:$B$35,$C3310))</f>
        <v/>
      </c>
      <c r="K3310" s="20" t="str">
        <f t="shared" si="409"/>
        <v/>
      </c>
      <c r="L3310" s="21" t="str">
        <f>IF($S3310="","",IF($G3310&lt;YEAR($F3310),0,$H3310*SUMIFS(Utbytter!$D$6:$D$1005,Utbytter!$A$6:$A$1005,$E3310,Utbytter!$B$6:$B$1005,"&gt;="&amp;$K3310,Utbytter!$B$6:$B$1005,"&lt;="&amp;DATE($G3310,12,31))))</f>
        <v/>
      </c>
      <c r="M3310" s="21" t="str">
        <f t="shared" si="415"/>
        <v/>
      </c>
      <c r="N3310" s="21" t="str">
        <f t="shared" si="410"/>
        <v/>
      </c>
      <c r="O3310" s="21" t="str">
        <f t="shared" si="411"/>
        <v/>
      </c>
      <c r="P3310" s="21" t="str">
        <f t="shared" si="412"/>
        <v/>
      </c>
      <c r="Q3310" s="21" t="str">
        <f t="shared" si="413"/>
        <v/>
      </c>
      <c r="R3310" s="21" t="str">
        <f t="shared" si="414"/>
        <v/>
      </c>
      <c r="S3310" s="7" t="str">
        <f>IF(ROW()-5&lt;=Kontroll!$B$8,1,"")</f>
        <v/>
      </c>
    </row>
    <row r="3311" spans="1:19" x14ac:dyDescent="0.2">
      <c r="A3311" s="7" t="str">
        <f t="shared" si="408"/>
        <v/>
      </c>
      <c r="B3311" s="7" t="str">
        <f>IF($S3311="","",INT(($A3311-1)/Kontroll!$B$6)+1)</f>
        <v/>
      </c>
      <c r="C3311" s="7" t="str">
        <f>IF($S3311="","",MOD($A3311-1,Kontroll!$B$6)+1)</f>
        <v/>
      </c>
      <c r="D3311" s="15" t="str">
        <f>IF($S3311="","",INDEX(Transjer!$A$6:$A$125,$B3311))</f>
        <v/>
      </c>
      <c r="E3311" s="15" t="str">
        <f>IF($S3311="","",INDEX(Transjer!$B$6:$B$125,$B3311))</f>
        <v/>
      </c>
      <c r="F3311" s="16" t="str">
        <f>IF($S3311="","",INDEX(Transjer!$C$6:$C$125,$B3311))</f>
        <v/>
      </c>
      <c r="G3311" s="17" t="str">
        <f>IF($S3311="","",INDEX(Skjermingsrenter!$A$6:$A$35,$C3311))</f>
        <v/>
      </c>
      <c r="H3311" s="18" t="str">
        <f>IF($S3311="","",INDEX(Transjer!$D$6:$D$125,$B3311))</f>
        <v/>
      </c>
      <c r="I3311" s="18" t="str">
        <f>IF($S3311="","",INDEX(Transjer!$E$6:$E$125,$B3311))</f>
        <v/>
      </c>
      <c r="J3311" s="19" t="str">
        <f>IF($S3311="","",INDEX(Skjermingsrenter!$B$6:$B$35,$C3311))</f>
        <v/>
      </c>
      <c r="K3311" s="20" t="str">
        <f t="shared" si="409"/>
        <v/>
      </c>
      <c r="L3311" s="21" t="str">
        <f>IF($S3311="","",IF($G3311&lt;YEAR($F3311),0,$H3311*SUMIFS(Utbytter!$D$6:$D$1005,Utbytter!$A$6:$A$1005,$E3311,Utbytter!$B$6:$B$1005,"&gt;="&amp;$K3311,Utbytter!$B$6:$B$1005,"&lt;="&amp;DATE($G3311,12,31))))</f>
        <v/>
      </c>
      <c r="M3311" s="21" t="str">
        <f t="shared" si="415"/>
        <v/>
      </c>
      <c r="N3311" s="21" t="str">
        <f t="shared" si="410"/>
        <v/>
      </c>
      <c r="O3311" s="21" t="str">
        <f t="shared" si="411"/>
        <v/>
      </c>
      <c r="P3311" s="21" t="str">
        <f t="shared" si="412"/>
        <v/>
      </c>
      <c r="Q3311" s="21" t="str">
        <f t="shared" si="413"/>
        <v/>
      </c>
      <c r="R3311" s="21" t="str">
        <f t="shared" si="414"/>
        <v/>
      </c>
      <c r="S3311" s="7" t="str">
        <f>IF(ROW()-5&lt;=Kontroll!$B$8,1,"")</f>
        <v/>
      </c>
    </row>
    <row r="3312" spans="1:19" x14ac:dyDescent="0.2">
      <c r="A3312" s="7" t="str">
        <f t="shared" si="408"/>
        <v/>
      </c>
      <c r="B3312" s="7" t="str">
        <f>IF($S3312="","",INT(($A3312-1)/Kontroll!$B$6)+1)</f>
        <v/>
      </c>
      <c r="C3312" s="7" t="str">
        <f>IF($S3312="","",MOD($A3312-1,Kontroll!$B$6)+1)</f>
        <v/>
      </c>
      <c r="D3312" s="15" t="str">
        <f>IF($S3312="","",INDEX(Transjer!$A$6:$A$125,$B3312))</f>
        <v/>
      </c>
      <c r="E3312" s="15" t="str">
        <f>IF($S3312="","",INDEX(Transjer!$B$6:$B$125,$B3312))</f>
        <v/>
      </c>
      <c r="F3312" s="16" t="str">
        <f>IF($S3312="","",INDEX(Transjer!$C$6:$C$125,$B3312))</f>
        <v/>
      </c>
      <c r="G3312" s="17" t="str">
        <f>IF($S3312="","",INDEX(Skjermingsrenter!$A$6:$A$35,$C3312))</f>
        <v/>
      </c>
      <c r="H3312" s="18" t="str">
        <f>IF($S3312="","",INDEX(Transjer!$D$6:$D$125,$B3312))</f>
        <v/>
      </c>
      <c r="I3312" s="18" t="str">
        <f>IF($S3312="","",INDEX(Transjer!$E$6:$E$125,$B3312))</f>
        <v/>
      </c>
      <c r="J3312" s="19" t="str">
        <f>IF($S3312="","",INDEX(Skjermingsrenter!$B$6:$B$35,$C3312))</f>
        <v/>
      </c>
      <c r="K3312" s="20" t="str">
        <f t="shared" si="409"/>
        <v/>
      </c>
      <c r="L3312" s="21" t="str">
        <f>IF($S3312="","",IF($G3312&lt;YEAR($F3312),0,$H3312*SUMIFS(Utbytter!$D$6:$D$1005,Utbytter!$A$6:$A$1005,$E3312,Utbytter!$B$6:$B$1005,"&gt;="&amp;$K3312,Utbytter!$B$6:$B$1005,"&lt;="&amp;DATE($G3312,12,31))))</f>
        <v/>
      </c>
      <c r="M3312" s="21" t="str">
        <f t="shared" si="415"/>
        <v/>
      </c>
      <c r="N3312" s="21" t="str">
        <f t="shared" si="410"/>
        <v/>
      </c>
      <c r="O3312" s="21" t="str">
        <f t="shared" si="411"/>
        <v/>
      </c>
      <c r="P3312" s="21" t="str">
        <f t="shared" si="412"/>
        <v/>
      </c>
      <c r="Q3312" s="21" t="str">
        <f t="shared" si="413"/>
        <v/>
      </c>
      <c r="R3312" s="21" t="str">
        <f t="shared" si="414"/>
        <v/>
      </c>
      <c r="S3312" s="7" t="str">
        <f>IF(ROW()-5&lt;=Kontroll!$B$8,1,"")</f>
        <v/>
      </c>
    </row>
    <row r="3313" spans="1:19" x14ac:dyDescent="0.2">
      <c r="A3313" s="7" t="str">
        <f t="shared" si="408"/>
        <v/>
      </c>
      <c r="B3313" s="7" t="str">
        <f>IF($S3313="","",INT(($A3313-1)/Kontroll!$B$6)+1)</f>
        <v/>
      </c>
      <c r="C3313" s="7" t="str">
        <f>IF($S3313="","",MOD($A3313-1,Kontroll!$B$6)+1)</f>
        <v/>
      </c>
      <c r="D3313" s="15" t="str">
        <f>IF($S3313="","",INDEX(Transjer!$A$6:$A$125,$B3313))</f>
        <v/>
      </c>
      <c r="E3313" s="15" t="str">
        <f>IF($S3313="","",INDEX(Transjer!$B$6:$B$125,$B3313))</f>
        <v/>
      </c>
      <c r="F3313" s="16" t="str">
        <f>IF($S3313="","",INDEX(Transjer!$C$6:$C$125,$B3313))</f>
        <v/>
      </c>
      <c r="G3313" s="17" t="str">
        <f>IF($S3313="","",INDEX(Skjermingsrenter!$A$6:$A$35,$C3313))</f>
        <v/>
      </c>
      <c r="H3313" s="18" t="str">
        <f>IF($S3313="","",INDEX(Transjer!$D$6:$D$125,$B3313))</f>
        <v/>
      </c>
      <c r="I3313" s="18" t="str">
        <f>IF($S3313="","",INDEX(Transjer!$E$6:$E$125,$B3313))</f>
        <v/>
      </c>
      <c r="J3313" s="19" t="str">
        <f>IF($S3313="","",INDEX(Skjermingsrenter!$B$6:$B$35,$C3313))</f>
        <v/>
      </c>
      <c r="K3313" s="20" t="str">
        <f t="shared" si="409"/>
        <v/>
      </c>
      <c r="L3313" s="21" t="str">
        <f>IF($S3313="","",IF($G3313&lt;YEAR($F3313),0,$H3313*SUMIFS(Utbytter!$D$6:$D$1005,Utbytter!$A$6:$A$1005,$E3313,Utbytter!$B$6:$B$1005,"&gt;="&amp;$K3313,Utbytter!$B$6:$B$1005,"&lt;="&amp;DATE($G3313,12,31))))</f>
        <v/>
      </c>
      <c r="M3313" s="21" t="str">
        <f t="shared" si="415"/>
        <v/>
      </c>
      <c r="N3313" s="21" t="str">
        <f t="shared" si="410"/>
        <v/>
      </c>
      <c r="O3313" s="21" t="str">
        <f t="shared" si="411"/>
        <v/>
      </c>
      <c r="P3313" s="21" t="str">
        <f t="shared" si="412"/>
        <v/>
      </c>
      <c r="Q3313" s="21" t="str">
        <f t="shared" si="413"/>
        <v/>
      </c>
      <c r="R3313" s="21" t="str">
        <f t="shared" si="414"/>
        <v/>
      </c>
      <c r="S3313" s="7" t="str">
        <f>IF(ROW()-5&lt;=Kontroll!$B$8,1,"")</f>
        <v/>
      </c>
    </row>
    <row r="3314" spans="1:19" x14ac:dyDescent="0.2">
      <c r="A3314" s="7" t="str">
        <f t="shared" si="408"/>
        <v/>
      </c>
      <c r="B3314" s="7" t="str">
        <f>IF($S3314="","",INT(($A3314-1)/Kontroll!$B$6)+1)</f>
        <v/>
      </c>
      <c r="C3314" s="7" t="str">
        <f>IF($S3314="","",MOD($A3314-1,Kontroll!$B$6)+1)</f>
        <v/>
      </c>
      <c r="D3314" s="15" t="str">
        <f>IF($S3314="","",INDEX(Transjer!$A$6:$A$125,$B3314))</f>
        <v/>
      </c>
      <c r="E3314" s="15" t="str">
        <f>IF($S3314="","",INDEX(Transjer!$B$6:$B$125,$B3314))</f>
        <v/>
      </c>
      <c r="F3314" s="16" t="str">
        <f>IF($S3314="","",INDEX(Transjer!$C$6:$C$125,$B3314))</f>
        <v/>
      </c>
      <c r="G3314" s="17" t="str">
        <f>IF($S3314="","",INDEX(Skjermingsrenter!$A$6:$A$35,$C3314))</f>
        <v/>
      </c>
      <c r="H3314" s="18" t="str">
        <f>IF($S3314="","",INDEX(Transjer!$D$6:$D$125,$B3314))</f>
        <v/>
      </c>
      <c r="I3314" s="18" t="str">
        <f>IF($S3314="","",INDEX(Transjer!$E$6:$E$125,$B3314))</f>
        <v/>
      </c>
      <c r="J3314" s="19" t="str">
        <f>IF($S3314="","",INDEX(Skjermingsrenter!$B$6:$B$35,$C3314))</f>
        <v/>
      </c>
      <c r="K3314" s="20" t="str">
        <f t="shared" si="409"/>
        <v/>
      </c>
      <c r="L3314" s="21" t="str">
        <f>IF($S3314="","",IF($G3314&lt;YEAR($F3314),0,$H3314*SUMIFS(Utbytter!$D$6:$D$1005,Utbytter!$A$6:$A$1005,$E3314,Utbytter!$B$6:$B$1005,"&gt;="&amp;$K3314,Utbytter!$B$6:$B$1005,"&lt;="&amp;DATE($G3314,12,31))))</f>
        <v/>
      </c>
      <c r="M3314" s="21" t="str">
        <f t="shared" si="415"/>
        <v/>
      </c>
      <c r="N3314" s="21" t="str">
        <f t="shared" si="410"/>
        <v/>
      </c>
      <c r="O3314" s="21" t="str">
        <f t="shared" si="411"/>
        <v/>
      </c>
      <c r="P3314" s="21" t="str">
        <f t="shared" si="412"/>
        <v/>
      </c>
      <c r="Q3314" s="21" t="str">
        <f t="shared" si="413"/>
        <v/>
      </c>
      <c r="R3314" s="21" t="str">
        <f t="shared" si="414"/>
        <v/>
      </c>
      <c r="S3314" s="7" t="str">
        <f>IF(ROW()-5&lt;=Kontroll!$B$8,1,"")</f>
        <v/>
      </c>
    </row>
    <row r="3315" spans="1:19" x14ac:dyDescent="0.2">
      <c r="A3315" s="7" t="str">
        <f t="shared" si="408"/>
        <v/>
      </c>
      <c r="B3315" s="7" t="str">
        <f>IF($S3315="","",INT(($A3315-1)/Kontroll!$B$6)+1)</f>
        <v/>
      </c>
      <c r="C3315" s="7" t="str">
        <f>IF($S3315="","",MOD($A3315-1,Kontroll!$B$6)+1)</f>
        <v/>
      </c>
      <c r="D3315" s="15" t="str">
        <f>IF($S3315="","",INDEX(Transjer!$A$6:$A$125,$B3315))</f>
        <v/>
      </c>
      <c r="E3315" s="15" t="str">
        <f>IF($S3315="","",INDEX(Transjer!$B$6:$B$125,$B3315))</f>
        <v/>
      </c>
      <c r="F3315" s="16" t="str">
        <f>IF($S3315="","",INDEX(Transjer!$C$6:$C$125,$B3315))</f>
        <v/>
      </c>
      <c r="G3315" s="17" t="str">
        <f>IF($S3315="","",INDEX(Skjermingsrenter!$A$6:$A$35,$C3315))</f>
        <v/>
      </c>
      <c r="H3315" s="18" t="str">
        <f>IF($S3315="","",INDEX(Transjer!$D$6:$D$125,$B3315))</f>
        <v/>
      </c>
      <c r="I3315" s="18" t="str">
        <f>IF($S3315="","",INDEX(Transjer!$E$6:$E$125,$B3315))</f>
        <v/>
      </c>
      <c r="J3315" s="19" t="str">
        <f>IF($S3315="","",INDEX(Skjermingsrenter!$B$6:$B$35,$C3315))</f>
        <v/>
      </c>
      <c r="K3315" s="20" t="str">
        <f t="shared" si="409"/>
        <v/>
      </c>
      <c r="L3315" s="21" t="str">
        <f>IF($S3315="","",IF($G3315&lt;YEAR($F3315),0,$H3315*SUMIFS(Utbytter!$D$6:$D$1005,Utbytter!$A$6:$A$1005,$E3315,Utbytter!$B$6:$B$1005,"&gt;="&amp;$K3315,Utbytter!$B$6:$B$1005,"&lt;="&amp;DATE($G3315,12,31))))</f>
        <v/>
      </c>
      <c r="M3315" s="21" t="str">
        <f t="shared" si="415"/>
        <v/>
      </c>
      <c r="N3315" s="21" t="str">
        <f t="shared" si="410"/>
        <v/>
      </c>
      <c r="O3315" s="21" t="str">
        <f t="shared" si="411"/>
        <v/>
      </c>
      <c r="P3315" s="21" t="str">
        <f t="shared" si="412"/>
        <v/>
      </c>
      <c r="Q3315" s="21" t="str">
        <f t="shared" si="413"/>
        <v/>
      </c>
      <c r="R3315" s="21" t="str">
        <f t="shared" si="414"/>
        <v/>
      </c>
      <c r="S3315" s="7" t="str">
        <f>IF(ROW()-5&lt;=Kontroll!$B$8,1,"")</f>
        <v/>
      </c>
    </row>
    <row r="3316" spans="1:19" x14ac:dyDescent="0.2">
      <c r="A3316" s="7" t="str">
        <f t="shared" si="408"/>
        <v/>
      </c>
      <c r="B3316" s="7" t="str">
        <f>IF($S3316="","",INT(($A3316-1)/Kontroll!$B$6)+1)</f>
        <v/>
      </c>
      <c r="C3316" s="7" t="str">
        <f>IF($S3316="","",MOD($A3316-1,Kontroll!$B$6)+1)</f>
        <v/>
      </c>
      <c r="D3316" s="15" t="str">
        <f>IF($S3316="","",INDEX(Transjer!$A$6:$A$125,$B3316))</f>
        <v/>
      </c>
      <c r="E3316" s="15" t="str">
        <f>IF($S3316="","",INDEX(Transjer!$B$6:$B$125,$B3316))</f>
        <v/>
      </c>
      <c r="F3316" s="16" t="str">
        <f>IF($S3316="","",INDEX(Transjer!$C$6:$C$125,$B3316))</f>
        <v/>
      </c>
      <c r="G3316" s="17" t="str">
        <f>IF($S3316="","",INDEX(Skjermingsrenter!$A$6:$A$35,$C3316))</f>
        <v/>
      </c>
      <c r="H3316" s="18" t="str">
        <f>IF($S3316="","",INDEX(Transjer!$D$6:$D$125,$B3316))</f>
        <v/>
      </c>
      <c r="I3316" s="18" t="str">
        <f>IF($S3316="","",INDEX(Transjer!$E$6:$E$125,$B3316))</f>
        <v/>
      </c>
      <c r="J3316" s="19" t="str">
        <f>IF($S3316="","",INDEX(Skjermingsrenter!$B$6:$B$35,$C3316))</f>
        <v/>
      </c>
      <c r="K3316" s="20" t="str">
        <f t="shared" si="409"/>
        <v/>
      </c>
      <c r="L3316" s="21" t="str">
        <f>IF($S3316="","",IF($G3316&lt;YEAR($F3316),0,$H3316*SUMIFS(Utbytter!$D$6:$D$1005,Utbytter!$A$6:$A$1005,$E3316,Utbytter!$B$6:$B$1005,"&gt;="&amp;$K3316,Utbytter!$B$6:$B$1005,"&lt;="&amp;DATE($G3316,12,31))))</f>
        <v/>
      </c>
      <c r="M3316" s="21" t="str">
        <f t="shared" si="415"/>
        <v/>
      </c>
      <c r="N3316" s="21" t="str">
        <f t="shared" si="410"/>
        <v/>
      </c>
      <c r="O3316" s="21" t="str">
        <f t="shared" si="411"/>
        <v/>
      </c>
      <c r="P3316" s="21" t="str">
        <f t="shared" si="412"/>
        <v/>
      </c>
      <c r="Q3316" s="21" t="str">
        <f t="shared" si="413"/>
        <v/>
      </c>
      <c r="R3316" s="21" t="str">
        <f t="shared" si="414"/>
        <v/>
      </c>
      <c r="S3316" s="7" t="str">
        <f>IF(ROW()-5&lt;=Kontroll!$B$8,1,"")</f>
        <v/>
      </c>
    </row>
    <row r="3317" spans="1:19" x14ac:dyDescent="0.2">
      <c r="A3317" s="7" t="str">
        <f t="shared" si="408"/>
        <v/>
      </c>
      <c r="B3317" s="7" t="str">
        <f>IF($S3317="","",INT(($A3317-1)/Kontroll!$B$6)+1)</f>
        <v/>
      </c>
      <c r="C3317" s="7" t="str">
        <f>IF($S3317="","",MOD($A3317-1,Kontroll!$B$6)+1)</f>
        <v/>
      </c>
      <c r="D3317" s="15" t="str">
        <f>IF($S3317="","",INDEX(Transjer!$A$6:$A$125,$B3317))</f>
        <v/>
      </c>
      <c r="E3317" s="15" t="str">
        <f>IF($S3317="","",INDEX(Transjer!$B$6:$B$125,$B3317))</f>
        <v/>
      </c>
      <c r="F3317" s="16" t="str">
        <f>IF($S3317="","",INDEX(Transjer!$C$6:$C$125,$B3317))</f>
        <v/>
      </c>
      <c r="G3317" s="17" t="str">
        <f>IF($S3317="","",INDEX(Skjermingsrenter!$A$6:$A$35,$C3317))</f>
        <v/>
      </c>
      <c r="H3317" s="18" t="str">
        <f>IF($S3317="","",INDEX(Transjer!$D$6:$D$125,$B3317))</f>
        <v/>
      </c>
      <c r="I3317" s="18" t="str">
        <f>IF($S3317="","",INDEX(Transjer!$E$6:$E$125,$B3317))</f>
        <v/>
      </c>
      <c r="J3317" s="19" t="str">
        <f>IF($S3317="","",INDEX(Skjermingsrenter!$B$6:$B$35,$C3317))</f>
        <v/>
      </c>
      <c r="K3317" s="20" t="str">
        <f t="shared" si="409"/>
        <v/>
      </c>
      <c r="L3317" s="21" t="str">
        <f>IF($S3317="","",IF($G3317&lt;YEAR($F3317),0,$H3317*SUMIFS(Utbytter!$D$6:$D$1005,Utbytter!$A$6:$A$1005,$E3317,Utbytter!$B$6:$B$1005,"&gt;="&amp;$K3317,Utbytter!$B$6:$B$1005,"&lt;="&amp;DATE($G3317,12,31))))</f>
        <v/>
      </c>
      <c r="M3317" s="21" t="str">
        <f t="shared" si="415"/>
        <v/>
      </c>
      <c r="N3317" s="21" t="str">
        <f t="shared" si="410"/>
        <v/>
      </c>
      <c r="O3317" s="21" t="str">
        <f t="shared" si="411"/>
        <v/>
      </c>
      <c r="P3317" s="21" t="str">
        <f t="shared" si="412"/>
        <v/>
      </c>
      <c r="Q3317" s="21" t="str">
        <f t="shared" si="413"/>
        <v/>
      </c>
      <c r="R3317" s="21" t="str">
        <f t="shared" si="414"/>
        <v/>
      </c>
      <c r="S3317" s="7" t="str">
        <f>IF(ROW()-5&lt;=Kontroll!$B$8,1,"")</f>
        <v/>
      </c>
    </row>
    <row r="3318" spans="1:19" x14ac:dyDescent="0.2">
      <c r="A3318" s="7" t="str">
        <f t="shared" si="408"/>
        <v/>
      </c>
      <c r="B3318" s="7" t="str">
        <f>IF($S3318="","",INT(($A3318-1)/Kontroll!$B$6)+1)</f>
        <v/>
      </c>
      <c r="C3318" s="7" t="str">
        <f>IF($S3318="","",MOD($A3318-1,Kontroll!$B$6)+1)</f>
        <v/>
      </c>
      <c r="D3318" s="15" t="str">
        <f>IF($S3318="","",INDEX(Transjer!$A$6:$A$125,$B3318))</f>
        <v/>
      </c>
      <c r="E3318" s="15" t="str">
        <f>IF($S3318="","",INDEX(Transjer!$B$6:$B$125,$B3318))</f>
        <v/>
      </c>
      <c r="F3318" s="16" t="str">
        <f>IF($S3318="","",INDEX(Transjer!$C$6:$C$125,$B3318))</f>
        <v/>
      </c>
      <c r="G3318" s="17" t="str">
        <f>IF($S3318="","",INDEX(Skjermingsrenter!$A$6:$A$35,$C3318))</f>
        <v/>
      </c>
      <c r="H3318" s="18" t="str">
        <f>IF($S3318="","",INDEX(Transjer!$D$6:$D$125,$B3318))</f>
        <v/>
      </c>
      <c r="I3318" s="18" t="str">
        <f>IF($S3318="","",INDEX(Transjer!$E$6:$E$125,$B3318))</f>
        <v/>
      </c>
      <c r="J3318" s="19" t="str">
        <f>IF($S3318="","",INDEX(Skjermingsrenter!$B$6:$B$35,$C3318))</f>
        <v/>
      </c>
      <c r="K3318" s="20" t="str">
        <f t="shared" si="409"/>
        <v/>
      </c>
      <c r="L3318" s="21" t="str">
        <f>IF($S3318="","",IF($G3318&lt;YEAR($F3318),0,$H3318*SUMIFS(Utbytter!$D$6:$D$1005,Utbytter!$A$6:$A$1005,$E3318,Utbytter!$B$6:$B$1005,"&gt;="&amp;$K3318,Utbytter!$B$6:$B$1005,"&lt;="&amp;DATE($G3318,12,31))))</f>
        <v/>
      </c>
      <c r="M3318" s="21" t="str">
        <f t="shared" si="415"/>
        <v/>
      </c>
      <c r="N3318" s="21" t="str">
        <f t="shared" si="410"/>
        <v/>
      </c>
      <c r="O3318" s="21" t="str">
        <f t="shared" si="411"/>
        <v/>
      </c>
      <c r="P3318" s="21" t="str">
        <f t="shared" si="412"/>
        <v/>
      </c>
      <c r="Q3318" s="21" t="str">
        <f t="shared" si="413"/>
        <v/>
      </c>
      <c r="R3318" s="21" t="str">
        <f t="shared" si="414"/>
        <v/>
      </c>
      <c r="S3318" s="7" t="str">
        <f>IF(ROW()-5&lt;=Kontroll!$B$8,1,"")</f>
        <v/>
      </c>
    </row>
    <row r="3319" spans="1:19" x14ac:dyDescent="0.2">
      <c r="A3319" s="7" t="str">
        <f t="shared" si="408"/>
        <v/>
      </c>
      <c r="B3319" s="7" t="str">
        <f>IF($S3319="","",INT(($A3319-1)/Kontroll!$B$6)+1)</f>
        <v/>
      </c>
      <c r="C3319" s="7" t="str">
        <f>IF($S3319="","",MOD($A3319-1,Kontroll!$B$6)+1)</f>
        <v/>
      </c>
      <c r="D3319" s="15" t="str">
        <f>IF($S3319="","",INDEX(Transjer!$A$6:$A$125,$B3319))</f>
        <v/>
      </c>
      <c r="E3319" s="15" t="str">
        <f>IF($S3319="","",INDEX(Transjer!$B$6:$B$125,$B3319))</f>
        <v/>
      </c>
      <c r="F3319" s="16" t="str">
        <f>IF($S3319="","",INDEX(Transjer!$C$6:$C$125,$B3319))</f>
        <v/>
      </c>
      <c r="G3319" s="17" t="str">
        <f>IF($S3319="","",INDEX(Skjermingsrenter!$A$6:$A$35,$C3319))</f>
        <v/>
      </c>
      <c r="H3319" s="18" t="str">
        <f>IF($S3319="","",INDEX(Transjer!$D$6:$D$125,$B3319))</f>
        <v/>
      </c>
      <c r="I3319" s="18" t="str">
        <f>IF($S3319="","",INDEX(Transjer!$E$6:$E$125,$B3319))</f>
        <v/>
      </c>
      <c r="J3319" s="19" t="str">
        <f>IF($S3319="","",INDEX(Skjermingsrenter!$B$6:$B$35,$C3319))</f>
        <v/>
      </c>
      <c r="K3319" s="20" t="str">
        <f t="shared" si="409"/>
        <v/>
      </c>
      <c r="L3319" s="21" t="str">
        <f>IF($S3319="","",IF($G3319&lt;YEAR($F3319),0,$H3319*SUMIFS(Utbytter!$D$6:$D$1005,Utbytter!$A$6:$A$1005,$E3319,Utbytter!$B$6:$B$1005,"&gt;="&amp;$K3319,Utbytter!$B$6:$B$1005,"&lt;="&amp;DATE($G3319,12,31))))</f>
        <v/>
      </c>
      <c r="M3319" s="21" t="str">
        <f t="shared" si="415"/>
        <v/>
      </c>
      <c r="N3319" s="21" t="str">
        <f t="shared" si="410"/>
        <v/>
      </c>
      <c r="O3319" s="21" t="str">
        <f t="shared" si="411"/>
        <v/>
      </c>
      <c r="P3319" s="21" t="str">
        <f t="shared" si="412"/>
        <v/>
      </c>
      <c r="Q3319" s="21" t="str">
        <f t="shared" si="413"/>
        <v/>
      </c>
      <c r="R3319" s="21" t="str">
        <f t="shared" si="414"/>
        <v/>
      </c>
      <c r="S3319" s="7" t="str">
        <f>IF(ROW()-5&lt;=Kontroll!$B$8,1,"")</f>
        <v/>
      </c>
    </row>
    <row r="3320" spans="1:19" x14ac:dyDescent="0.2">
      <c r="A3320" s="7" t="str">
        <f t="shared" si="408"/>
        <v/>
      </c>
      <c r="B3320" s="7" t="str">
        <f>IF($S3320="","",INT(($A3320-1)/Kontroll!$B$6)+1)</f>
        <v/>
      </c>
      <c r="C3320" s="7" t="str">
        <f>IF($S3320="","",MOD($A3320-1,Kontroll!$B$6)+1)</f>
        <v/>
      </c>
      <c r="D3320" s="15" t="str">
        <f>IF($S3320="","",INDEX(Transjer!$A$6:$A$125,$B3320))</f>
        <v/>
      </c>
      <c r="E3320" s="15" t="str">
        <f>IF($S3320="","",INDEX(Transjer!$B$6:$B$125,$B3320))</f>
        <v/>
      </c>
      <c r="F3320" s="16" t="str">
        <f>IF($S3320="","",INDEX(Transjer!$C$6:$C$125,$B3320))</f>
        <v/>
      </c>
      <c r="G3320" s="17" t="str">
        <f>IF($S3320="","",INDEX(Skjermingsrenter!$A$6:$A$35,$C3320))</f>
        <v/>
      </c>
      <c r="H3320" s="18" t="str">
        <f>IF($S3320="","",INDEX(Transjer!$D$6:$D$125,$B3320))</f>
        <v/>
      </c>
      <c r="I3320" s="18" t="str">
        <f>IF($S3320="","",INDEX(Transjer!$E$6:$E$125,$B3320))</f>
        <v/>
      </c>
      <c r="J3320" s="19" t="str">
        <f>IF($S3320="","",INDEX(Skjermingsrenter!$B$6:$B$35,$C3320))</f>
        <v/>
      </c>
      <c r="K3320" s="20" t="str">
        <f t="shared" si="409"/>
        <v/>
      </c>
      <c r="L3320" s="21" t="str">
        <f>IF($S3320="","",IF($G3320&lt;YEAR($F3320),0,$H3320*SUMIFS(Utbytter!$D$6:$D$1005,Utbytter!$A$6:$A$1005,$E3320,Utbytter!$B$6:$B$1005,"&gt;="&amp;$K3320,Utbytter!$B$6:$B$1005,"&lt;="&amp;DATE($G3320,12,31))))</f>
        <v/>
      </c>
      <c r="M3320" s="21" t="str">
        <f t="shared" si="415"/>
        <v/>
      </c>
      <c r="N3320" s="21" t="str">
        <f t="shared" si="410"/>
        <v/>
      </c>
      <c r="O3320" s="21" t="str">
        <f t="shared" si="411"/>
        <v/>
      </c>
      <c r="P3320" s="21" t="str">
        <f t="shared" si="412"/>
        <v/>
      </c>
      <c r="Q3320" s="21" t="str">
        <f t="shared" si="413"/>
        <v/>
      </c>
      <c r="R3320" s="21" t="str">
        <f t="shared" si="414"/>
        <v/>
      </c>
      <c r="S3320" s="7" t="str">
        <f>IF(ROW()-5&lt;=Kontroll!$B$8,1,"")</f>
        <v/>
      </c>
    </row>
    <row r="3321" spans="1:19" x14ac:dyDescent="0.2">
      <c r="A3321" s="7" t="str">
        <f t="shared" si="408"/>
        <v/>
      </c>
      <c r="B3321" s="7" t="str">
        <f>IF($S3321="","",INT(($A3321-1)/Kontroll!$B$6)+1)</f>
        <v/>
      </c>
      <c r="C3321" s="7" t="str">
        <f>IF($S3321="","",MOD($A3321-1,Kontroll!$B$6)+1)</f>
        <v/>
      </c>
      <c r="D3321" s="15" t="str">
        <f>IF($S3321="","",INDEX(Transjer!$A$6:$A$125,$B3321))</f>
        <v/>
      </c>
      <c r="E3321" s="15" t="str">
        <f>IF($S3321="","",INDEX(Transjer!$B$6:$B$125,$B3321))</f>
        <v/>
      </c>
      <c r="F3321" s="16" t="str">
        <f>IF($S3321="","",INDEX(Transjer!$C$6:$C$125,$B3321))</f>
        <v/>
      </c>
      <c r="G3321" s="17" t="str">
        <f>IF($S3321="","",INDEX(Skjermingsrenter!$A$6:$A$35,$C3321))</f>
        <v/>
      </c>
      <c r="H3321" s="18" t="str">
        <f>IF($S3321="","",INDEX(Transjer!$D$6:$D$125,$B3321))</f>
        <v/>
      </c>
      <c r="I3321" s="18" t="str">
        <f>IF($S3321="","",INDEX(Transjer!$E$6:$E$125,$B3321))</f>
        <v/>
      </c>
      <c r="J3321" s="19" t="str">
        <f>IF($S3321="","",INDEX(Skjermingsrenter!$B$6:$B$35,$C3321))</f>
        <v/>
      </c>
      <c r="K3321" s="20" t="str">
        <f t="shared" si="409"/>
        <v/>
      </c>
      <c r="L3321" s="21" t="str">
        <f>IF($S3321="","",IF($G3321&lt;YEAR($F3321),0,$H3321*SUMIFS(Utbytter!$D$6:$D$1005,Utbytter!$A$6:$A$1005,$E3321,Utbytter!$B$6:$B$1005,"&gt;="&amp;$K3321,Utbytter!$B$6:$B$1005,"&lt;="&amp;DATE($G3321,12,31))))</f>
        <v/>
      </c>
      <c r="M3321" s="21" t="str">
        <f t="shared" si="415"/>
        <v/>
      </c>
      <c r="N3321" s="21" t="str">
        <f t="shared" si="410"/>
        <v/>
      </c>
      <c r="O3321" s="21" t="str">
        <f t="shared" si="411"/>
        <v/>
      </c>
      <c r="P3321" s="21" t="str">
        <f t="shared" si="412"/>
        <v/>
      </c>
      <c r="Q3321" s="21" t="str">
        <f t="shared" si="413"/>
        <v/>
      </c>
      <c r="R3321" s="21" t="str">
        <f t="shared" si="414"/>
        <v/>
      </c>
      <c r="S3321" s="7" t="str">
        <f>IF(ROW()-5&lt;=Kontroll!$B$8,1,"")</f>
        <v/>
      </c>
    </row>
    <row r="3322" spans="1:19" x14ac:dyDescent="0.2">
      <c r="A3322" s="7" t="str">
        <f t="shared" si="408"/>
        <v/>
      </c>
      <c r="B3322" s="7" t="str">
        <f>IF($S3322="","",INT(($A3322-1)/Kontroll!$B$6)+1)</f>
        <v/>
      </c>
      <c r="C3322" s="7" t="str">
        <f>IF($S3322="","",MOD($A3322-1,Kontroll!$B$6)+1)</f>
        <v/>
      </c>
      <c r="D3322" s="15" t="str">
        <f>IF($S3322="","",INDEX(Transjer!$A$6:$A$125,$B3322))</f>
        <v/>
      </c>
      <c r="E3322" s="15" t="str">
        <f>IF($S3322="","",INDEX(Transjer!$B$6:$B$125,$B3322))</f>
        <v/>
      </c>
      <c r="F3322" s="16" t="str">
        <f>IF($S3322="","",INDEX(Transjer!$C$6:$C$125,$B3322))</f>
        <v/>
      </c>
      <c r="G3322" s="17" t="str">
        <f>IF($S3322="","",INDEX(Skjermingsrenter!$A$6:$A$35,$C3322))</f>
        <v/>
      </c>
      <c r="H3322" s="18" t="str">
        <f>IF($S3322="","",INDEX(Transjer!$D$6:$D$125,$B3322))</f>
        <v/>
      </c>
      <c r="I3322" s="18" t="str">
        <f>IF($S3322="","",INDEX(Transjer!$E$6:$E$125,$B3322))</f>
        <v/>
      </c>
      <c r="J3322" s="19" t="str">
        <f>IF($S3322="","",INDEX(Skjermingsrenter!$B$6:$B$35,$C3322))</f>
        <v/>
      </c>
      <c r="K3322" s="20" t="str">
        <f t="shared" si="409"/>
        <v/>
      </c>
      <c r="L3322" s="21" t="str">
        <f>IF($S3322="","",IF($G3322&lt;YEAR($F3322),0,$H3322*SUMIFS(Utbytter!$D$6:$D$1005,Utbytter!$A$6:$A$1005,$E3322,Utbytter!$B$6:$B$1005,"&gt;="&amp;$K3322,Utbytter!$B$6:$B$1005,"&lt;="&amp;DATE($G3322,12,31))))</f>
        <v/>
      </c>
      <c r="M3322" s="21" t="str">
        <f t="shared" si="415"/>
        <v/>
      </c>
      <c r="N3322" s="21" t="str">
        <f t="shared" si="410"/>
        <v/>
      </c>
      <c r="O3322" s="21" t="str">
        <f t="shared" si="411"/>
        <v/>
      </c>
      <c r="P3322" s="21" t="str">
        <f t="shared" si="412"/>
        <v/>
      </c>
      <c r="Q3322" s="21" t="str">
        <f t="shared" si="413"/>
        <v/>
      </c>
      <c r="R3322" s="21" t="str">
        <f t="shared" si="414"/>
        <v/>
      </c>
      <c r="S3322" s="7" t="str">
        <f>IF(ROW()-5&lt;=Kontroll!$B$8,1,"")</f>
        <v/>
      </c>
    </row>
    <row r="3323" spans="1:19" x14ac:dyDescent="0.2">
      <c r="A3323" s="7" t="str">
        <f t="shared" si="408"/>
        <v/>
      </c>
      <c r="B3323" s="7" t="str">
        <f>IF($S3323="","",INT(($A3323-1)/Kontroll!$B$6)+1)</f>
        <v/>
      </c>
      <c r="C3323" s="7" t="str">
        <f>IF($S3323="","",MOD($A3323-1,Kontroll!$B$6)+1)</f>
        <v/>
      </c>
      <c r="D3323" s="15" t="str">
        <f>IF($S3323="","",INDEX(Transjer!$A$6:$A$125,$B3323))</f>
        <v/>
      </c>
      <c r="E3323" s="15" t="str">
        <f>IF($S3323="","",INDEX(Transjer!$B$6:$B$125,$B3323))</f>
        <v/>
      </c>
      <c r="F3323" s="16" t="str">
        <f>IF($S3323="","",INDEX(Transjer!$C$6:$C$125,$B3323))</f>
        <v/>
      </c>
      <c r="G3323" s="17" t="str">
        <f>IF($S3323="","",INDEX(Skjermingsrenter!$A$6:$A$35,$C3323))</f>
        <v/>
      </c>
      <c r="H3323" s="18" t="str">
        <f>IF($S3323="","",INDEX(Transjer!$D$6:$D$125,$B3323))</f>
        <v/>
      </c>
      <c r="I3323" s="18" t="str">
        <f>IF($S3323="","",INDEX(Transjer!$E$6:$E$125,$B3323))</f>
        <v/>
      </c>
      <c r="J3323" s="19" t="str">
        <f>IF($S3323="","",INDEX(Skjermingsrenter!$B$6:$B$35,$C3323))</f>
        <v/>
      </c>
      <c r="K3323" s="20" t="str">
        <f t="shared" si="409"/>
        <v/>
      </c>
      <c r="L3323" s="21" t="str">
        <f>IF($S3323="","",IF($G3323&lt;YEAR($F3323),0,$H3323*SUMIFS(Utbytter!$D$6:$D$1005,Utbytter!$A$6:$A$1005,$E3323,Utbytter!$B$6:$B$1005,"&gt;="&amp;$K3323,Utbytter!$B$6:$B$1005,"&lt;="&amp;DATE($G3323,12,31))))</f>
        <v/>
      </c>
      <c r="M3323" s="21" t="str">
        <f t="shared" si="415"/>
        <v/>
      </c>
      <c r="N3323" s="21" t="str">
        <f t="shared" si="410"/>
        <v/>
      </c>
      <c r="O3323" s="21" t="str">
        <f t="shared" si="411"/>
        <v/>
      </c>
      <c r="P3323" s="21" t="str">
        <f t="shared" si="412"/>
        <v/>
      </c>
      <c r="Q3323" s="21" t="str">
        <f t="shared" si="413"/>
        <v/>
      </c>
      <c r="R3323" s="21" t="str">
        <f t="shared" si="414"/>
        <v/>
      </c>
      <c r="S3323" s="7" t="str">
        <f>IF(ROW()-5&lt;=Kontroll!$B$8,1,"")</f>
        <v/>
      </c>
    </row>
    <row r="3324" spans="1:19" x14ac:dyDescent="0.2">
      <c r="A3324" s="7" t="str">
        <f t="shared" si="408"/>
        <v/>
      </c>
      <c r="B3324" s="7" t="str">
        <f>IF($S3324="","",INT(($A3324-1)/Kontroll!$B$6)+1)</f>
        <v/>
      </c>
      <c r="C3324" s="7" t="str">
        <f>IF($S3324="","",MOD($A3324-1,Kontroll!$B$6)+1)</f>
        <v/>
      </c>
      <c r="D3324" s="15" t="str">
        <f>IF($S3324="","",INDEX(Transjer!$A$6:$A$125,$B3324))</f>
        <v/>
      </c>
      <c r="E3324" s="15" t="str">
        <f>IF($S3324="","",INDEX(Transjer!$B$6:$B$125,$B3324))</f>
        <v/>
      </c>
      <c r="F3324" s="16" t="str">
        <f>IF($S3324="","",INDEX(Transjer!$C$6:$C$125,$B3324))</f>
        <v/>
      </c>
      <c r="G3324" s="17" t="str">
        <f>IF($S3324="","",INDEX(Skjermingsrenter!$A$6:$A$35,$C3324))</f>
        <v/>
      </c>
      <c r="H3324" s="18" t="str">
        <f>IF($S3324="","",INDEX(Transjer!$D$6:$D$125,$B3324))</f>
        <v/>
      </c>
      <c r="I3324" s="18" t="str">
        <f>IF($S3324="","",INDEX(Transjer!$E$6:$E$125,$B3324))</f>
        <v/>
      </c>
      <c r="J3324" s="19" t="str">
        <f>IF($S3324="","",INDEX(Skjermingsrenter!$B$6:$B$35,$C3324))</f>
        <v/>
      </c>
      <c r="K3324" s="20" t="str">
        <f t="shared" si="409"/>
        <v/>
      </c>
      <c r="L3324" s="21" t="str">
        <f>IF($S3324="","",IF($G3324&lt;YEAR($F3324),0,$H3324*SUMIFS(Utbytter!$D$6:$D$1005,Utbytter!$A$6:$A$1005,$E3324,Utbytter!$B$6:$B$1005,"&gt;="&amp;$K3324,Utbytter!$B$6:$B$1005,"&lt;="&amp;DATE($G3324,12,31))))</f>
        <v/>
      </c>
      <c r="M3324" s="21" t="str">
        <f t="shared" si="415"/>
        <v/>
      </c>
      <c r="N3324" s="21" t="str">
        <f t="shared" si="410"/>
        <v/>
      </c>
      <c r="O3324" s="21" t="str">
        <f t="shared" si="411"/>
        <v/>
      </c>
      <c r="P3324" s="21" t="str">
        <f t="shared" si="412"/>
        <v/>
      </c>
      <c r="Q3324" s="21" t="str">
        <f t="shared" si="413"/>
        <v/>
      </c>
      <c r="R3324" s="21" t="str">
        <f t="shared" si="414"/>
        <v/>
      </c>
      <c r="S3324" s="7" t="str">
        <f>IF(ROW()-5&lt;=Kontroll!$B$8,1,"")</f>
        <v/>
      </c>
    </row>
    <row r="3325" spans="1:19" x14ac:dyDescent="0.2">
      <c r="A3325" s="7" t="str">
        <f t="shared" si="408"/>
        <v/>
      </c>
      <c r="B3325" s="7" t="str">
        <f>IF($S3325="","",INT(($A3325-1)/Kontroll!$B$6)+1)</f>
        <v/>
      </c>
      <c r="C3325" s="7" t="str">
        <f>IF($S3325="","",MOD($A3325-1,Kontroll!$B$6)+1)</f>
        <v/>
      </c>
      <c r="D3325" s="15" t="str">
        <f>IF($S3325="","",INDEX(Transjer!$A$6:$A$125,$B3325))</f>
        <v/>
      </c>
      <c r="E3325" s="15" t="str">
        <f>IF($S3325="","",INDEX(Transjer!$B$6:$B$125,$B3325))</f>
        <v/>
      </c>
      <c r="F3325" s="16" t="str">
        <f>IF($S3325="","",INDEX(Transjer!$C$6:$C$125,$B3325))</f>
        <v/>
      </c>
      <c r="G3325" s="17" t="str">
        <f>IF($S3325="","",INDEX(Skjermingsrenter!$A$6:$A$35,$C3325))</f>
        <v/>
      </c>
      <c r="H3325" s="18" t="str">
        <f>IF($S3325="","",INDEX(Transjer!$D$6:$D$125,$B3325))</f>
        <v/>
      </c>
      <c r="I3325" s="18" t="str">
        <f>IF($S3325="","",INDEX(Transjer!$E$6:$E$125,$B3325))</f>
        <v/>
      </c>
      <c r="J3325" s="19" t="str">
        <f>IF($S3325="","",INDEX(Skjermingsrenter!$B$6:$B$35,$C3325))</f>
        <v/>
      </c>
      <c r="K3325" s="20" t="str">
        <f t="shared" si="409"/>
        <v/>
      </c>
      <c r="L3325" s="21" t="str">
        <f>IF($S3325="","",IF($G3325&lt;YEAR($F3325),0,$H3325*SUMIFS(Utbytter!$D$6:$D$1005,Utbytter!$A$6:$A$1005,$E3325,Utbytter!$B$6:$B$1005,"&gt;="&amp;$K3325,Utbytter!$B$6:$B$1005,"&lt;="&amp;DATE($G3325,12,31))))</f>
        <v/>
      </c>
      <c r="M3325" s="21" t="str">
        <f t="shared" si="415"/>
        <v/>
      </c>
      <c r="N3325" s="21" t="str">
        <f t="shared" si="410"/>
        <v/>
      </c>
      <c r="O3325" s="21" t="str">
        <f t="shared" si="411"/>
        <v/>
      </c>
      <c r="P3325" s="21" t="str">
        <f t="shared" si="412"/>
        <v/>
      </c>
      <c r="Q3325" s="21" t="str">
        <f t="shared" si="413"/>
        <v/>
      </c>
      <c r="R3325" s="21" t="str">
        <f t="shared" si="414"/>
        <v/>
      </c>
      <c r="S3325" s="7" t="str">
        <f>IF(ROW()-5&lt;=Kontroll!$B$8,1,"")</f>
        <v/>
      </c>
    </row>
    <row r="3326" spans="1:19" x14ac:dyDescent="0.2">
      <c r="A3326" s="7" t="str">
        <f t="shared" si="408"/>
        <v/>
      </c>
      <c r="B3326" s="7" t="str">
        <f>IF($S3326="","",INT(($A3326-1)/Kontroll!$B$6)+1)</f>
        <v/>
      </c>
      <c r="C3326" s="7" t="str">
        <f>IF($S3326="","",MOD($A3326-1,Kontroll!$B$6)+1)</f>
        <v/>
      </c>
      <c r="D3326" s="15" t="str">
        <f>IF($S3326="","",INDEX(Transjer!$A$6:$A$125,$B3326))</f>
        <v/>
      </c>
      <c r="E3326" s="15" t="str">
        <f>IF($S3326="","",INDEX(Transjer!$B$6:$B$125,$B3326))</f>
        <v/>
      </c>
      <c r="F3326" s="16" t="str">
        <f>IF($S3326="","",INDEX(Transjer!$C$6:$C$125,$B3326))</f>
        <v/>
      </c>
      <c r="G3326" s="17" t="str">
        <f>IF($S3326="","",INDEX(Skjermingsrenter!$A$6:$A$35,$C3326))</f>
        <v/>
      </c>
      <c r="H3326" s="18" t="str">
        <f>IF($S3326="","",INDEX(Transjer!$D$6:$D$125,$B3326))</f>
        <v/>
      </c>
      <c r="I3326" s="18" t="str">
        <f>IF($S3326="","",INDEX(Transjer!$E$6:$E$125,$B3326))</f>
        <v/>
      </c>
      <c r="J3326" s="19" t="str">
        <f>IF($S3326="","",INDEX(Skjermingsrenter!$B$6:$B$35,$C3326))</f>
        <v/>
      </c>
      <c r="K3326" s="20" t="str">
        <f t="shared" si="409"/>
        <v/>
      </c>
      <c r="L3326" s="21" t="str">
        <f>IF($S3326="","",IF($G3326&lt;YEAR($F3326),0,$H3326*SUMIFS(Utbytter!$D$6:$D$1005,Utbytter!$A$6:$A$1005,$E3326,Utbytter!$B$6:$B$1005,"&gt;="&amp;$K3326,Utbytter!$B$6:$B$1005,"&lt;="&amp;DATE($G3326,12,31))))</f>
        <v/>
      </c>
      <c r="M3326" s="21" t="str">
        <f t="shared" si="415"/>
        <v/>
      </c>
      <c r="N3326" s="21" t="str">
        <f t="shared" si="410"/>
        <v/>
      </c>
      <c r="O3326" s="21" t="str">
        <f t="shared" si="411"/>
        <v/>
      </c>
      <c r="P3326" s="21" t="str">
        <f t="shared" si="412"/>
        <v/>
      </c>
      <c r="Q3326" s="21" t="str">
        <f t="shared" si="413"/>
        <v/>
      </c>
      <c r="R3326" s="21" t="str">
        <f t="shared" si="414"/>
        <v/>
      </c>
      <c r="S3326" s="7" t="str">
        <f>IF(ROW()-5&lt;=Kontroll!$B$8,1,"")</f>
        <v/>
      </c>
    </row>
    <row r="3327" spans="1:19" x14ac:dyDescent="0.2">
      <c r="A3327" s="7" t="str">
        <f t="shared" si="408"/>
        <v/>
      </c>
      <c r="B3327" s="7" t="str">
        <f>IF($S3327="","",INT(($A3327-1)/Kontroll!$B$6)+1)</f>
        <v/>
      </c>
      <c r="C3327" s="7" t="str">
        <f>IF($S3327="","",MOD($A3327-1,Kontroll!$B$6)+1)</f>
        <v/>
      </c>
      <c r="D3327" s="15" t="str">
        <f>IF($S3327="","",INDEX(Transjer!$A$6:$A$125,$B3327))</f>
        <v/>
      </c>
      <c r="E3327" s="15" t="str">
        <f>IF($S3327="","",INDEX(Transjer!$B$6:$B$125,$B3327))</f>
        <v/>
      </c>
      <c r="F3327" s="16" t="str">
        <f>IF($S3327="","",INDEX(Transjer!$C$6:$C$125,$B3327))</f>
        <v/>
      </c>
      <c r="G3327" s="17" t="str">
        <f>IF($S3327="","",INDEX(Skjermingsrenter!$A$6:$A$35,$C3327))</f>
        <v/>
      </c>
      <c r="H3327" s="18" t="str">
        <f>IF($S3327="","",INDEX(Transjer!$D$6:$D$125,$B3327))</f>
        <v/>
      </c>
      <c r="I3327" s="18" t="str">
        <f>IF($S3327="","",INDEX(Transjer!$E$6:$E$125,$B3327))</f>
        <v/>
      </c>
      <c r="J3327" s="19" t="str">
        <f>IF($S3327="","",INDEX(Skjermingsrenter!$B$6:$B$35,$C3327))</f>
        <v/>
      </c>
      <c r="K3327" s="20" t="str">
        <f t="shared" si="409"/>
        <v/>
      </c>
      <c r="L3327" s="21" t="str">
        <f>IF($S3327="","",IF($G3327&lt;YEAR($F3327),0,$H3327*SUMIFS(Utbytter!$D$6:$D$1005,Utbytter!$A$6:$A$1005,$E3327,Utbytter!$B$6:$B$1005,"&gt;="&amp;$K3327,Utbytter!$B$6:$B$1005,"&lt;="&amp;DATE($G3327,12,31))))</f>
        <v/>
      </c>
      <c r="M3327" s="21" t="str">
        <f t="shared" si="415"/>
        <v/>
      </c>
      <c r="N3327" s="21" t="str">
        <f t="shared" si="410"/>
        <v/>
      </c>
      <c r="O3327" s="21" t="str">
        <f t="shared" si="411"/>
        <v/>
      </c>
      <c r="P3327" s="21" t="str">
        <f t="shared" si="412"/>
        <v/>
      </c>
      <c r="Q3327" s="21" t="str">
        <f t="shared" si="413"/>
        <v/>
      </c>
      <c r="R3327" s="21" t="str">
        <f t="shared" si="414"/>
        <v/>
      </c>
      <c r="S3327" s="7" t="str">
        <f>IF(ROW()-5&lt;=Kontroll!$B$8,1,"")</f>
        <v/>
      </c>
    </row>
    <row r="3328" spans="1:19" x14ac:dyDescent="0.2">
      <c r="A3328" s="7" t="str">
        <f t="shared" si="408"/>
        <v/>
      </c>
      <c r="B3328" s="7" t="str">
        <f>IF($S3328="","",INT(($A3328-1)/Kontroll!$B$6)+1)</f>
        <v/>
      </c>
      <c r="C3328" s="7" t="str">
        <f>IF($S3328="","",MOD($A3328-1,Kontroll!$B$6)+1)</f>
        <v/>
      </c>
      <c r="D3328" s="15" t="str">
        <f>IF($S3328="","",INDEX(Transjer!$A$6:$A$125,$B3328))</f>
        <v/>
      </c>
      <c r="E3328" s="15" t="str">
        <f>IF($S3328="","",INDEX(Transjer!$B$6:$B$125,$B3328))</f>
        <v/>
      </c>
      <c r="F3328" s="16" t="str">
        <f>IF($S3328="","",INDEX(Transjer!$C$6:$C$125,$B3328))</f>
        <v/>
      </c>
      <c r="G3328" s="17" t="str">
        <f>IF($S3328="","",INDEX(Skjermingsrenter!$A$6:$A$35,$C3328))</f>
        <v/>
      </c>
      <c r="H3328" s="18" t="str">
        <f>IF($S3328="","",INDEX(Transjer!$D$6:$D$125,$B3328))</f>
        <v/>
      </c>
      <c r="I3328" s="18" t="str">
        <f>IF($S3328="","",INDEX(Transjer!$E$6:$E$125,$B3328))</f>
        <v/>
      </c>
      <c r="J3328" s="19" t="str">
        <f>IF($S3328="","",INDEX(Skjermingsrenter!$B$6:$B$35,$C3328))</f>
        <v/>
      </c>
      <c r="K3328" s="20" t="str">
        <f t="shared" si="409"/>
        <v/>
      </c>
      <c r="L3328" s="21" t="str">
        <f>IF($S3328="","",IF($G3328&lt;YEAR($F3328),0,$H3328*SUMIFS(Utbytter!$D$6:$D$1005,Utbytter!$A$6:$A$1005,$E3328,Utbytter!$B$6:$B$1005,"&gt;="&amp;$K3328,Utbytter!$B$6:$B$1005,"&lt;="&amp;DATE($G3328,12,31))))</f>
        <v/>
      </c>
      <c r="M3328" s="21" t="str">
        <f t="shared" si="415"/>
        <v/>
      </c>
      <c r="N3328" s="21" t="str">
        <f t="shared" si="410"/>
        <v/>
      </c>
      <c r="O3328" s="21" t="str">
        <f t="shared" si="411"/>
        <v/>
      </c>
      <c r="P3328" s="21" t="str">
        <f t="shared" si="412"/>
        <v/>
      </c>
      <c r="Q3328" s="21" t="str">
        <f t="shared" si="413"/>
        <v/>
      </c>
      <c r="R3328" s="21" t="str">
        <f t="shared" si="414"/>
        <v/>
      </c>
      <c r="S3328" s="7" t="str">
        <f>IF(ROW()-5&lt;=Kontroll!$B$8,1,"")</f>
        <v/>
      </c>
    </row>
    <row r="3329" spans="1:19" x14ac:dyDescent="0.2">
      <c r="A3329" s="7" t="str">
        <f t="shared" si="408"/>
        <v/>
      </c>
      <c r="B3329" s="7" t="str">
        <f>IF($S3329="","",INT(($A3329-1)/Kontroll!$B$6)+1)</f>
        <v/>
      </c>
      <c r="C3329" s="7" t="str">
        <f>IF($S3329="","",MOD($A3329-1,Kontroll!$B$6)+1)</f>
        <v/>
      </c>
      <c r="D3329" s="15" t="str">
        <f>IF($S3329="","",INDEX(Transjer!$A$6:$A$125,$B3329))</f>
        <v/>
      </c>
      <c r="E3329" s="15" t="str">
        <f>IF($S3329="","",INDEX(Transjer!$B$6:$B$125,$B3329))</f>
        <v/>
      </c>
      <c r="F3329" s="16" t="str">
        <f>IF($S3329="","",INDEX(Transjer!$C$6:$C$125,$B3329))</f>
        <v/>
      </c>
      <c r="G3329" s="17" t="str">
        <f>IF($S3329="","",INDEX(Skjermingsrenter!$A$6:$A$35,$C3329))</f>
        <v/>
      </c>
      <c r="H3329" s="18" t="str">
        <f>IF($S3329="","",INDEX(Transjer!$D$6:$D$125,$B3329))</f>
        <v/>
      </c>
      <c r="I3329" s="18" t="str">
        <f>IF($S3329="","",INDEX(Transjer!$E$6:$E$125,$B3329))</f>
        <v/>
      </c>
      <c r="J3329" s="19" t="str">
        <f>IF($S3329="","",INDEX(Skjermingsrenter!$B$6:$B$35,$C3329))</f>
        <v/>
      </c>
      <c r="K3329" s="20" t="str">
        <f t="shared" si="409"/>
        <v/>
      </c>
      <c r="L3329" s="21" t="str">
        <f>IF($S3329="","",IF($G3329&lt;YEAR($F3329),0,$H3329*SUMIFS(Utbytter!$D$6:$D$1005,Utbytter!$A$6:$A$1005,$E3329,Utbytter!$B$6:$B$1005,"&gt;="&amp;$K3329,Utbytter!$B$6:$B$1005,"&lt;="&amp;DATE($G3329,12,31))))</f>
        <v/>
      </c>
      <c r="M3329" s="21" t="str">
        <f t="shared" si="415"/>
        <v/>
      </c>
      <c r="N3329" s="21" t="str">
        <f t="shared" si="410"/>
        <v/>
      </c>
      <c r="O3329" s="21" t="str">
        <f t="shared" si="411"/>
        <v/>
      </c>
      <c r="P3329" s="21" t="str">
        <f t="shared" si="412"/>
        <v/>
      </c>
      <c r="Q3329" s="21" t="str">
        <f t="shared" si="413"/>
        <v/>
      </c>
      <c r="R3329" s="21" t="str">
        <f t="shared" si="414"/>
        <v/>
      </c>
      <c r="S3329" s="7" t="str">
        <f>IF(ROW()-5&lt;=Kontroll!$B$8,1,"")</f>
        <v/>
      </c>
    </row>
    <row r="3330" spans="1:19" x14ac:dyDescent="0.2">
      <c r="A3330" s="7" t="str">
        <f t="shared" si="408"/>
        <v/>
      </c>
      <c r="B3330" s="7" t="str">
        <f>IF($S3330="","",INT(($A3330-1)/Kontroll!$B$6)+1)</f>
        <v/>
      </c>
      <c r="C3330" s="7" t="str">
        <f>IF($S3330="","",MOD($A3330-1,Kontroll!$B$6)+1)</f>
        <v/>
      </c>
      <c r="D3330" s="15" t="str">
        <f>IF($S3330="","",INDEX(Transjer!$A$6:$A$125,$B3330))</f>
        <v/>
      </c>
      <c r="E3330" s="15" t="str">
        <f>IF($S3330="","",INDEX(Transjer!$B$6:$B$125,$B3330))</f>
        <v/>
      </c>
      <c r="F3330" s="16" t="str">
        <f>IF($S3330="","",INDEX(Transjer!$C$6:$C$125,$B3330))</f>
        <v/>
      </c>
      <c r="G3330" s="17" t="str">
        <f>IF($S3330="","",INDEX(Skjermingsrenter!$A$6:$A$35,$C3330))</f>
        <v/>
      </c>
      <c r="H3330" s="18" t="str">
        <f>IF($S3330="","",INDEX(Transjer!$D$6:$D$125,$B3330))</f>
        <v/>
      </c>
      <c r="I3330" s="18" t="str">
        <f>IF($S3330="","",INDEX(Transjer!$E$6:$E$125,$B3330))</f>
        <v/>
      </c>
      <c r="J3330" s="19" t="str">
        <f>IF($S3330="","",INDEX(Skjermingsrenter!$B$6:$B$35,$C3330))</f>
        <v/>
      </c>
      <c r="K3330" s="20" t="str">
        <f t="shared" si="409"/>
        <v/>
      </c>
      <c r="L3330" s="21" t="str">
        <f>IF($S3330="","",IF($G3330&lt;YEAR($F3330),0,$H3330*SUMIFS(Utbytter!$D$6:$D$1005,Utbytter!$A$6:$A$1005,$E3330,Utbytter!$B$6:$B$1005,"&gt;="&amp;$K3330,Utbytter!$B$6:$B$1005,"&lt;="&amp;DATE($G3330,12,31))))</f>
        <v/>
      </c>
      <c r="M3330" s="21" t="str">
        <f t="shared" si="415"/>
        <v/>
      </c>
      <c r="N3330" s="21" t="str">
        <f t="shared" si="410"/>
        <v/>
      </c>
      <c r="O3330" s="21" t="str">
        <f t="shared" si="411"/>
        <v/>
      </c>
      <c r="P3330" s="21" t="str">
        <f t="shared" si="412"/>
        <v/>
      </c>
      <c r="Q3330" s="21" t="str">
        <f t="shared" si="413"/>
        <v/>
      </c>
      <c r="R3330" s="21" t="str">
        <f t="shared" si="414"/>
        <v/>
      </c>
      <c r="S3330" s="7" t="str">
        <f>IF(ROW()-5&lt;=Kontroll!$B$8,1,"")</f>
        <v/>
      </c>
    </row>
    <row r="3331" spans="1:19" x14ac:dyDescent="0.2">
      <c r="A3331" s="7" t="str">
        <f t="shared" si="408"/>
        <v/>
      </c>
      <c r="B3331" s="7" t="str">
        <f>IF($S3331="","",INT(($A3331-1)/Kontroll!$B$6)+1)</f>
        <v/>
      </c>
      <c r="C3331" s="7" t="str">
        <f>IF($S3331="","",MOD($A3331-1,Kontroll!$B$6)+1)</f>
        <v/>
      </c>
      <c r="D3331" s="15" t="str">
        <f>IF($S3331="","",INDEX(Transjer!$A$6:$A$125,$B3331))</f>
        <v/>
      </c>
      <c r="E3331" s="15" t="str">
        <f>IF($S3331="","",INDEX(Transjer!$B$6:$B$125,$B3331))</f>
        <v/>
      </c>
      <c r="F3331" s="16" t="str">
        <f>IF($S3331="","",INDEX(Transjer!$C$6:$C$125,$B3331))</f>
        <v/>
      </c>
      <c r="G3331" s="17" t="str">
        <f>IF($S3331="","",INDEX(Skjermingsrenter!$A$6:$A$35,$C3331))</f>
        <v/>
      </c>
      <c r="H3331" s="18" t="str">
        <f>IF($S3331="","",INDEX(Transjer!$D$6:$D$125,$B3331))</f>
        <v/>
      </c>
      <c r="I3331" s="18" t="str">
        <f>IF($S3331="","",INDEX(Transjer!$E$6:$E$125,$B3331))</f>
        <v/>
      </c>
      <c r="J3331" s="19" t="str">
        <f>IF($S3331="","",INDEX(Skjermingsrenter!$B$6:$B$35,$C3331))</f>
        <v/>
      </c>
      <c r="K3331" s="20" t="str">
        <f t="shared" si="409"/>
        <v/>
      </c>
      <c r="L3331" s="21" t="str">
        <f>IF($S3331="","",IF($G3331&lt;YEAR($F3331),0,$H3331*SUMIFS(Utbytter!$D$6:$D$1005,Utbytter!$A$6:$A$1005,$E3331,Utbytter!$B$6:$B$1005,"&gt;="&amp;$K3331,Utbytter!$B$6:$B$1005,"&lt;="&amp;DATE($G3331,12,31))))</f>
        <v/>
      </c>
      <c r="M3331" s="21" t="str">
        <f t="shared" si="415"/>
        <v/>
      </c>
      <c r="N3331" s="21" t="str">
        <f t="shared" si="410"/>
        <v/>
      </c>
      <c r="O3331" s="21" t="str">
        <f t="shared" si="411"/>
        <v/>
      </c>
      <c r="P3331" s="21" t="str">
        <f t="shared" si="412"/>
        <v/>
      </c>
      <c r="Q3331" s="21" t="str">
        <f t="shared" si="413"/>
        <v/>
      </c>
      <c r="R3331" s="21" t="str">
        <f t="shared" si="414"/>
        <v/>
      </c>
      <c r="S3331" s="7" t="str">
        <f>IF(ROW()-5&lt;=Kontroll!$B$8,1,"")</f>
        <v/>
      </c>
    </row>
    <row r="3332" spans="1:19" x14ac:dyDescent="0.2">
      <c r="A3332" s="7" t="str">
        <f t="shared" si="408"/>
        <v/>
      </c>
      <c r="B3332" s="7" t="str">
        <f>IF($S3332="","",INT(($A3332-1)/Kontroll!$B$6)+1)</f>
        <v/>
      </c>
      <c r="C3332" s="7" t="str">
        <f>IF($S3332="","",MOD($A3332-1,Kontroll!$B$6)+1)</f>
        <v/>
      </c>
      <c r="D3332" s="15" t="str">
        <f>IF($S3332="","",INDEX(Transjer!$A$6:$A$125,$B3332))</f>
        <v/>
      </c>
      <c r="E3332" s="15" t="str">
        <f>IF($S3332="","",INDEX(Transjer!$B$6:$B$125,$B3332))</f>
        <v/>
      </c>
      <c r="F3332" s="16" t="str">
        <f>IF($S3332="","",INDEX(Transjer!$C$6:$C$125,$B3332))</f>
        <v/>
      </c>
      <c r="G3332" s="17" t="str">
        <f>IF($S3332="","",INDEX(Skjermingsrenter!$A$6:$A$35,$C3332))</f>
        <v/>
      </c>
      <c r="H3332" s="18" t="str">
        <f>IF($S3332="","",INDEX(Transjer!$D$6:$D$125,$B3332))</f>
        <v/>
      </c>
      <c r="I3332" s="18" t="str">
        <f>IF($S3332="","",INDEX(Transjer!$E$6:$E$125,$B3332))</f>
        <v/>
      </c>
      <c r="J3332" s="19" t="str">
        <f>IF($S3332="","",INDEX(Skjermingsrenter!$B$6:$B$35,$C3332))</f>
        <v/>
      </c>
      <c r="K3332" s="20" t="str">
        <f t="shared" si="409"/>
        <v/>
      </c>
      <c r="L3332" s="21" t="str">
        <f>IF($S3332="","",IF($G3332&lt;YEAR($F3332),0,$H3332*SUMIFS(Utbytter!$D$6:$D$1005,Utbytter!$A$6:$A$1005,$E3332,Utbytter!$B$6:$B$1005,"&gt;="&amp;$K3332,Utbytter!$B$6:$B$1005,"&lt;="&amp;DATE($G3332,12,31))))</f>
        <v/>
      </c>
      <c r="M3332" s="21" t="str">
        <f t="shared" si="415"/>
        <v/>
      </c>
      <c r="N3332" s="21" t="str">
        <f t="shared" si="410"/>
        <v/>
      </c>
      <c r="O3332" s="21" t="str">
        <f t="shared" si="411"/>
        <v/>
      </c>
      <c r="P3332" s="21" t="str">
        <f t="shared" si="412"/>
        <v/>
      </c>
      <c r="Q3332" s="21" t="str">
        <f t="shared" si="413"/>
        <v/>
      </c>
      <c r="R3332" s="21" t="str">
        <f t="shared" si="414"/>
        <v/>
      </c>
      <c r="S3332" s="7" t="str">
        <f>IF(ROW()-5&lt;=Kontroll!$B$8,1,"")</f>
        <v/>
      </c>
    </row>
    <row r="3333" spans="1:19" x14ac:dyDescent="0.2">
      <c r="A3333" s="7" t="str">
        <f t="shared" si="408"/>
        <v/>
      </c>
      <c r="B3333" s="7" t="str">
        <f>IF($S3333="","",INT(($A3333-1)/Kontroll!$B$6)+1)</f>
        <v/>
      </c>
      <c r="C3333" s="7" t="str">
        <f>IF($S3333="","",MOD($A3333-1,Kontroll!$B$6)+1)</f>
        <v/>
      </c>
      <c r="D3333" s="15" t="str">
        <f>IF($S3333="","",INDEX(Transjer!$A$6:$A$125,$B3333))</f>
        <v/>
      </c>
      <c r="E3333" s="15" t="str">
        <f>IF($S3333="","",INDEX(Transjer!$B$6:$B$125,$B3333))</f>
        <v/>
      </c>
      <c r="F3333" s="16" t="str">
        <f>IF($S3333="","",INDEX(Transjer!$C$6:$C$125,$B3333))</f>
        <v/>
      </c>
      <c r="G3333" s="17" t="str">
        <f>IF($S3333="","",INDEX(Skjermingsrenter!$A$6:$A$35,$C3333))</f>
        <v/>
      </c>
      <c r="H3333" s="18" t="str">
        <f>IF($S3333="","",INDEX(Transjer!$D$6:$D$125,$B3333))</f>
        <v/>
      </c>
      <c r="I3333" s="18" t="str">
        <f>IF($S3333="","",INDEX(Transjer!$E$6:$E$125,$B3333))</f>
        <v/>
      </c>
      <c r="J3333" s="19" t="str">
        <f>IF($S3333="","",INDEX(Skjermingsrenter!$B$6:$B$35,$C3333))</f>
        <v/>
      </c>
      <c r="K3333" s="20" t="str">
        <f t="shared" si="409"/>
        <v/>
      </c>
      <c r="L3333" s="21" t="str">
        <f>IF($S3333="","",IF($G3333&lt;YEAR($F3333),0,$H3333*SUMIFS(Utbytter!$D$6:$D$1005,Utbytter!$A$6:$A$1005,$E3333,Utbytter!$B$6:$B$1005,"&gt;="&amp;$K3333,Utbytter!$B$6:$B$1005,"&lt;="&amp;DATE($G3333,12,31))))</f>
        <v/>
      </c>
      <c r="M3333" s="21" t="str">
        <f t="shared" si="415"/>
        <v/>
      </c>
      <c r="N3333" s="21" t="str">
        <f t="shared" si="410"/>
        <v/>
      </c>
      <c r="O3333" s="21" t="str">
        <f t="shared" si="411"/>
        <v/>
      </c>
      <c r="P3333" s="21" t="str">
        <f t="shared" si="412"/>
        <v/>
      </c>
      <c r="Q3333" s="21" t="str">
        <f t="shared" si="413"/>
        <v/>
      </c>
      <c r="R3333" s="21" t="str">
        <f t="shared" si="414"/>
        <v/>
      </c>
      <c r="S3333" s="7" t="str">
        <f>IF(ROW()-5&lt;=Kontroll!$B$8,1,"")</f>
        <v/>
      </c>
    </row>
    <row r="3334" spans="1:19" x14ac:dyDescent="0.2">
      <c r="A3334" s="7" t="str">
        <f t="shared" ref="A3334:A3397" si="416">IF($S3334="","",ROW()-5)</f>
        <v/>
      </c>
      <c r="B3334" s="7" t="str">
        <f>IF($S3334="","",INT(($A3334-1)/Kontroll!$B$6)+1)</f>
        <v/>
      </c>
      <c r="C3334" s="7" t="str">
        <f>IF($S3334="","",MOD($A3334-1,Kontroll!$B$6)+1)</f>
        <v/>
      </c>
      <c r="D3334" s="15" t="str">
        <f>IF($S3334="","",INDEX(Transjer!$A$6:$A$125,$B3334))</f>
        <v/>
      </c>
      <c r="E3334" s="15" t="str">
        <f>IF($S3334="","",INDEX(Transjer!$B$6:$B$125,$B3334))</f>
        <v/>
      </c>
      <c r="F3334" s="16" t="str">
        <f>IF($S3334="","",INDEX(Transjer!$C$6:$C$125,$B3334))</f>
        <v/>
      </c>
      <c r="G3334" s="17" t="str">
        <f>IF($S3334="","",INDEX(Skjermingsrenter!$A$6:$A$35,$C3334))</f>
        <v/>
      </c>
      <c r="H3334" s="18" t="str">
        <f>IF($S3334="","",INDEX(Transjer!$D$6:$D$125,$B3334))</f>
        <v/>
      </c>
      <c r="I3334" s="18" t="str">
        <f>IF($S3334="","",INDEX(Transjer!$E$6:$E$125,$B3334))</f>
        <v/>
      </c>
      <c r="J3334" s="19" t="str">
        <f>IF($S3334="","",INDEX(Skjermingsrenter!$B$6:$B$35,$C3334))</f>
        <v/>
      </c>
      <c r="K3334" s="20" t="str">
        <f t="shared" ref="K3334:K3397" si="417">IF($S3334="","",MAX(DATE($G3334,1,1),$F3334))</f>
        <v/>
      </c>
      <c r="L3334" s="21" t="str">
        <f>IF($S3334="","",IF($G3334&lt;YEAR($F3334),0,$H3334*SUMIFS(Utbytter!$D$6:$D$1005,Utbytter!$A$6:$A$1005,$E3334,Utbytter!$B$6:$B$1005,"&gt;="&amp;$K3334,Utbytter!$B$6:$B$1005,"&lt;="&amp;DATE($G3334,12,31))))</f>
        <v/>
      </c>
      <c r="M3334" s="21" t="str">
        <f t="shared" si="415"/>
        <v/>
      </c>
      <c r="N3334" s="21" t="str">
        <f t="shared" ref="N3334:N3397" si="418">IF($S3334="","",IF($F3334&lt;=DATE($G3334,12,31),($I3334+$M3334)*$J3334,0))</f>
        <v/>
      </c>
      <c r="O3334" s="21" t="str">
        <f t="shared" ref="O3334:O3397" si="419">IF($S3334="","",$M3334+$N3334)</f>
        <v/>
      </c>
      <c r="P3334" s="21" t="str">
        <f t="shared" ref="P3334:P3397" si="420">IF($S3334="","",MIN($L3334,$O3334))</f>
        <v/>
      </c>
      <c r="Q3334" s="21" t="str">
        <f t="shared" ref="Q3334:Q3397" si="421">IF($S3334="","",$O3334-$P3334)</f>
        <v/>
      </c>
      <c r="R3334" s="21" t="str">
        <f t="shared" ref="R3334:R3397" si="422">IF($S3334="","",$L3334-$P3334)</f>
        <v/>
      </c>
      <c r="S3334" s="7" t="str">
        <f>IF(ROW()-5&lt;=Kontroll!$B$8,1,"")</f>
        <v/>
      </c>
    </row>
    <row r="3335" spans="1:19" x14ac:dyDescent="0.2">
      <c r="A3335" s="7" t="str">
        <f t="shared" si="416"/>
        <v/>
      </c>
      <c r="B3335" s="7" t="str">
        <f>IF($S3335="","",INT(($A3335-1)/Kontroll!$B$6)+1)</f>
        <v/>
      </c>
      <c r="C3335" s="7" t="str">
        <f>IF($S3335="","",MOD($A3335-1,Kontroll!$B$6)+1)</f>
        <v/>
      </c>
      <c r="D3335" s="15" t="str">
        <f>IF($S3335="","",INDEX(Transjer!$A$6:$A$125,$B3335))</f>
        <v/>
      </c>
      <c r="E3335" s="15" t="str">
        <f>IF($S3335="","",INDEX(Transjer!$B$6:$B$125,$B3335))</f>
        <v/>
      </c>
      <c r="F3335" s="16" t="str">
        <f>IF($S3335="","",INDEX(Transjer!$C$6:$C$125,$B3335))</f>
        <v/>
      </c>
      <c r="G3335" s="17" t="str">
        <f>IF($S3335="","",INDEX(Skjermingsrenter!$A$6:$A$35,$C3335))</f>
        <v/>
      </c>
      <c r="H3335" s="18" t="str">
        <f>IF($S3335="","",INDEX(Transjer!$D$6:$D$125,$B3335))</f>
        <v/>
      </c>
      <c r="I3335" s="18" t="str">
        <f>IF($S3335="","",INDEX(Transjer!$E$6:$E$125,$B3335))</f>
        <v/>
      </c>
      <c r="J3335" s="19" t="str">
        <f>IF($S3335="","",INDEX(Skjermingsrenter!$B$6:$B$35,$C3335))</f>
        <v/>
      </c>
      <c r="K3335" s="20" t="str">
        <f t="shared" si="417"/>
        <v/>
      </c>
      <c r="L3335" s="21" t="str">
        <f>IF($S3335="","",IF($G3335&lt;YEAR($F3335),0,$H3335*SUMIFS(Utbytter!$D$6:$D$1005,Utbytter!$A$6:$A$1005,$E3335,Utbytter!$B$6:$B$1005,"&gt;="&amp;$K3335,Utbytter!$B$6:$B$1005,"&lt;="&amp;DATE($G3335,12,31))))</f>
        <v/>
      </c>
      <c r="M3335" s="21" t="str">
        <f t="shared" ref="M3335:M3398" si="423">IF($S3335="","",IF($C3335=1,0,IF($D3335=$D3334,$Q3334,0)))</f>
        <v/>
      </c>
      <c r="N3335" s="21" t="str">
        <f t="shared" si="418"/>
        <v/>
      </c>
      <c r="O3335" s="21" t="str">
        <f t="shared" si="419"/>
        <v/>
      </c>
      <c r="P3335" s="21" t="str">
        <f t="shared" si="420"/>
        <v/>
      </c>
      <c r="Q3335" s="21" t="str">
        <f t="shared" si="421"/>
        <v/>
      </c>
      <c r="R3335" s="21" t="str">
        <f t="shared" si="422"/>
        <v/>
      </c>
      <c r="S3335" s="7" t="str">
        <f>IF(ROW()-5&lt;=Kontroll!$B$8,1,"")</f>
        <v/>
      </c>
    </row>
    <row r="3336" spans="1:19" x14ac:dyDescent="0.2">
      <c r="A3336" s="7" t="str">
        <f t="shared" si="416"/>
        <v/>
      </c>
      <c r="B3336" s="7" t="str">
        <f>IF($S3336="","",INT(($A3336-1)/Kontroll!$B$6)+1)</f>
        <v/>
      </c>
      <c r="C3336" s="7" t="str">
        <f>IF($S3336="","",MOD($A3336-1,Kontroll!$B$6)+1)</f>
        <v/>
      </c>
      <c r="D3336" s="15" t="str">
        <f>IF($S3336="","",INDEX(Transjer!$A$6:$A$125,$B3336))</f>
        <v/>
      </c>
      <c r="E3336" s="15" t="str">
        <f>IF($S3336="","",INDEX(Transjer!$B$6:$B$125,$B3336))</f>
        <v/>
      </c>
      <c r="F3336" s="16" t="str">
        <f>IF($S3336="","",INDEX(Transjer!$C$6:$C$125,$B3336))</f>
        <v/>
      </c>
      <c r="G3336" s="17" t="str">
        <f>IF($S3336="","",INDEX(Skjermingsrenter!$A$6:$A$35,$C3336))</f>
        <v/>
      </c>
      <c r="H3336" s="18" t="str">
        <f>IF($S3336="","",INDEX(Transjer!$D$6:$D$125,$B3336))</f>
        <v/>
      </c>
      <c r="I3336" s="18" t="str">
        <f>IF($S3336="","",INDEX(Transjer!$E$6:$E$125,$B3336))</f>
        <v/>
      </c>
      <c r="J3336" s="19" t="str">
        <f>IF($S3336="","",INDEX(Skjermingsrenter!$B$6:$B$35,$C3336))</f>
        <v/>
      </c>
      <c r="K3336" s="20" t="str">
        <f t="shared" si="417"/>
        <v/>
      </c>
      <c r="L3336" s="21" t="str">
        <f>IF($S3336="","",IF($G3336&lt;YEAR($F3336),0,$H3336*SUMIFS(Utbytter!$D$6:$D$1005,Utbytter!$A$6:$A$1005,$E3336,Utbytter!$B$6:$B$1005,"&gt;="&amp;$K3336,Utbytter!$B$6:$B$1005,"&lt;="&amp;DATE($G3336,12,31))))</f>
        <v/>
      </c>
      <c r="M3336" s="21" t="str">
        <f t="shared" si="423"/>
        <v/>
      </c>
      <c r="N3336" s="21" t="str">
        <f t="shared" si="418"/>
        <v/>
      </c>
      <c r="O3336" s="21" t="str">
        <f t="shared" si="419"/>
        <v/>
      </c>
      <c r="P3336" s="21" t="str">
        <f t="shared" si="420"/>
        <v/>
      </c>
      <c r="Q3336" s="21" t="str">
        <f t="shared" si="421"/>
        <v/>
      </c>
      <c r="R3336" s="21" t="str">
        <f t="shared" si="422"/>
        <v/>
      </c>
      <c r="S3336" s="7" t="str">
        <f>IF(ROW()-5&lt;=Kontroll!$B$8,1,"")</f>
        <v/>
      </c>
    </row>
    <row r="3337" spans="1:19" x14ac:dyDescent="0.2">
      <c r="A3337" s="7" t="str">
        <f t="shared" si="416"/>
        <v/>
      </c>
      <c r="B3337" s="7" t="str">
        <f>IF($S3337="","",INT(($A3337-1)/Kontroll!$B$6)+1)</f>
        <v/>
      </c>
      <c r="C3337" s="7" t="str">
        <f>IF($S3337="","",MOD($A3337-1,Kontroll!$B$6)+1)</f>
        <v/>
      </c>
      <c r="D3337" s="15" t="str">
        <f>IF($S3337="","",INDEX(Transjer!$A$6:$A$125,$B3337))</f>
        <v/>
      </c>
      <c r="E3337" s="15" t="str">
        <f>IF($S3337="","",INDEX(Transjer!$B$6:$B$125,$B3337))</f>
        <v/>
      </c>
      <c r="F3337" s="16" t="str">
        <f>IF($S3337="","",INDEX(Transjer!$C$6:$C$125,$B3337))</f>
        <v/>
      </c>
      <c r="G3337" s="17" t="str">
        <f>IF($S3337="","",INDEX(Skjermingsrenter!$A$6:$A$35,$C3337))</f>
        <v/>
      </c>
      <c r="H3337" s="18" t="str">
        <f>IF($S3337="","",INDEX(Transjer!$D$6:$D$125,$B3337))</f>
        <v/>
      </c>
      <c r="I3337" s="18" t="str">
        <f>IF($S3337="","",INDEX(Transjer!$E$6:$E$125,$B3337))</f>
        <v/>
      </c>
      <c r="J3337" s="19" t="str">
        <f>IF($S3337="","",INDEX(Skjermingsrenter!$B$6:$B$35,$C3337))</f>
        <v/>
      </c>
      <c r="K3337" s="20" t="str">
        <f t="shared" si="417"/>
        <v/>
      </c>
      <c r="L3337" s="21" t="str">
        <f>IF($S3337="","",IF($G3337&lt;YEAR($F3337),0,$H3337*SUMIFS(Utbytter!$D$6:$D$1005,Utbytter!$A$6:$A$1005,$E3337,Utbytter!$B$6:$B$1005,"&gt;="&amp;$K3337,Utbytter!$B$6:$B$1005,"&lt;="&amp;DATE($G3337,12,31))))</f>
        <v/>
      </c>
      <c r="M3337" s="21" t="str">
        <f t="shared" si="423"/>
        <v/>
      </c>
      <c r="N3337" s="21" t="str">
        <f t="shared" si="418"/>
        <v/>
      </c>
      <c r="O3337" s="21" t="str">
        <f t="shared" si="419"/>
        <v/>
      </c>
      <c r="P3337" s="21" t="str">
        <f t="shared" si="420"/>
        <v/>
      </c>
      <c r="Q3337" s="21" t="str">
        <f t="shared" si="421"/>
        <v/>
      </c>
      <c r="R3337" s="21" t="str">
        <f t="shared" si="422"/>
        <v/>
      </c>
      <c r="S3337" s="7" t="str">
        <f>IF(ROW()-5&lt;=Kontroll!$B$8,1,"")</f>
        <v/>
      </c>
    </row>
    <row r="3338" spans="1:19" x14ac:dyDescent="0.2">
      <c r="A3338" s="7" t="str">
        <f t="shared" si="416"/>
        <v/>
      </c>
      <c r="B3338" s="7" t="str">
        <f>IF($S3338="","",INT(($A3338-1)/Kontroll!$B$6)+1)</f>
        <v/>
      </c>
      <c r="C3338" s="7" t="str">
        <f>IF($S3338="","",MOD($A3338-1,Kontroll!$B$6)+1)</f>
        <v/>
      </c>
      <c r="D3338" s="15" t="str">
        <f>IF($S3338="","",INDEX(Transjer!$A$6:$A$125,$B3338))</f>
        <v/>
      </c>
      <c r="E3338" s="15" t="str">
        <f>IF($S3338="","",INDEX(Transjer!$B$6:$B$125,$B3338))</f>
        <v/>
      </c>
      <c r="F3338" s="16" t="str">
        <f>IF($S3338="","",INDEX(Transjer!$C$6:$C$125,$B3338))</f>
        <v/>
      </c>
      <c r="G3338" s="17" t="str">
        <f>IF($S3338="","",INDEX(Skjermingsrenter!$A$6:$A$35,$C3338))</f>
        <v/>
      </c>
      <c r="H3338" s="18" t="str">
        <f>IF($S3338="","",INDEX(Transjer!$D$6:$D$125,$B3338))</f>
        <v/>
      </c>
      <c r="I3338" s="18" t="str">
        <f>IF($S3338="","",INDEX(Transjer!$E$6:$E$125,$B3338))</f>
        <v/>
      </c>
      <c r="J3338" s="19" t="str">
        <f>IF($S3338="","",INDEX(Skjermingsrenter!$B$6:$B$35,$C3338))</f>
        <v/>
      </c>
      <c r="K3338" s="20" t="str">
        <f t="shared" si="417"/>
        <v/>
      </c>
      <c r="L3338" s="21" t="str">
        <f>IF($S3338="","",IF($G3338&lt;YEAR($F3338),0,$H3338*SUMIFS(Utbytter!$D$6:$D$1005,Utbytter!$A$6:$A$1005,$E3338,Utbytter!$B$6:$B$1005,"&gt;="&amp;$K3338,Utbytter!$B$6:$B$1005,"&lt;="&amp;DATE($G3338,12,31))))</f>
        <v/>
      </c>
      <c r="M3338" s="21" t="str">
        <f t="shared" si="423"/>
        <v/>
      </c>
      <c r="N3338" s="21" t="str">
        <f t="shared" si="418"/>
        <v/>
      </c>
      <c r="O3338" s="21" t="str">
        <f t="shared" si="419"/>
        <v/>
      </c>
      <c r="P3338" s="21" t="str">
        <f t="shared" si="420"/>
        <v/>
      </c>
      <c r="Q3338" s="21" t="str">
        <f t="shared" si="421"/>
        <v/>
      </c>
      <c r="R3338" s="21" t="str">
        <f t="shared" si="422"/>
        <v/>
      </c>
      <c r="S3338" s="7" t="str">
        <f>IF(ROW()-5&lt;=Kontroll!$B$8,1,"")</f>
        <v/>
      </c>
    </row>
    <row r="3339" spans="1:19" x14ac:dyDescent="0.2">
      <c r="A3339" s="7" t="str">
        <f t="shared" si="416"/>
        <v/>
      </c>
      <c r="B3339" s="7" t="str">
        <f>IF($S3339="","",INT(($A3339-1)/Kontroll!$B$6)+1)</f>
        <v/>
      </c>
      <c r="C3339" s="7" t="str">
        <f>IF($S3339="","",MOD($A3339-1,Kontroll!$B$6)+1)</f>
        <v/>
      </c>
      <c r="D3339" s="15" t="str">
        <f>IF($S3339="","",INDEX(Transjer!$A$6:$A$125,$B3339))</f>
        <v/>
      </c>
      <c r="E3339" s="15" t="str">
        <f>IF($S3339="","",INDEX(Transjer!$B$6:$B$125,$B3339))</f>
        <v/>
      </c>
      <c r="F3339" s="16" t="str">
        <f>IF($S3339="","",INDEX(Transjer!$C$6:$C$125,$B3339))</f>
        <v/>
      </c>
      <c r="G3339" s="17" t="str">
        <f>IF($S3339="","",INDEX(Skjermingsrenter!$A$6:$A$35,$C3339))</f>
        <v/>
      </c>
      <c r="H3339" s="18" t="str">
        <f>IF($S3339="","",INDEX(Transjer!$D$6:$D$125,$B3339))</f>
        <v/>
      </c>
      <c r="I3339" s="18" t="str">
        <f>IF($S3339="","",INDEX(Transjer!$E$6:$E$125,$B3339))</f>
        <v/>
      </c>
      <c r="J3339" s="19" t="str">
        <f>IF($S3339="","",INDEX(Skjermingsrenter!$B$6:$B$35,$C3339))</f>
        <v/>
      </c>
      <c r="K3339" s="20" t="str">
        <f t="shared" si="417"/>
        <v/>
      </c>
      <c r="L3339" s="21" t="str">
        <f>IF($S3339="","",IF($G3339&lt;YEAR($F3339),0,$H3339*SUMIFS(Utbytter!$D$6:$D$1005,Utbytter!$A$6:$A$1005,$E3339,Utbytter!$B$6:$B$1005,"&gt;="&amp;$K3339,Utbytter!$B$6:$B$1005,"&lt;="&amp;DATE($G3339,12,31))))</f>
        <v/>
      </c>
      <c r="M3339" s="21" t="str">
        <f t="shared" si="423"/>
        <v/>
      </c>
      <c r="N3339" s="21" t="str">
        <f t="shared" si="418"/>
        <v/>
      </c>
      <c r="O3339" s="21" t="str">
        <f t="shared" si="419"/>
        <v/>
      </c>
      <c r="P3339" s="21" t="str">
        <f t="shared" si="420"/>
        <v/>
      </c>
      <c r="Q3339" s="21" t="str">
        <f t="shared" si="421"/>
        <v/>
      </c>
      <c r="R3339" s="21" t="str">
        <f t="shared" si="422"/>
        <v/>
      </c>
      <c r="S3339" s="7" t="str">
        <f>IF(ROW()-5&lt;=Kontroll!$B$8,1,"")</f>
        <v/>
      </c>
    </row>
    <row r="3340" spans="1:19" x14ac:dyDescent="0.2">
      <c r="A3340" s="7" t="str">
        <f t="shared" si="416"/>
        <v/>
      </c>
      <c r="B3340" s="7" t="str">
        <f>IF($S3340="","",INT(($A3340-1)/Kontroll!$B$6)+1)</f>
        <v/>
      </c>
      <c r="C3340" s="7" t="str">
        <f>IF($S3340="","",MOD($A3340-1,Kontroll!$B$6)+1)</f>
        <v/>
      </c>
      <c r="D3340" s="15" t="str">
        <f>IF($S3340="","",INDEX(Transjer!$A$6:$A$125,$B3340))</f>
        <v/>
      </c>
      <c r="E3340" s="15" t="str">
        <f>IF($S3340="","",INDEX(Transjer!$B$6:$B$125,$B3340))</f>
        <v/>
      </c>
      <c r="F3340" s="16" t="str">
        <f>IF($S3340="","",INDEX(Transjer!$C$6:$C$125,$B3340))</f>
        <v/>
      </c>
      <c r="G3340" s="17" t="str">
        <f>IF($S3340="","",INDEX(Skjermingsrenter!$A$6:$A$35,$C3340))</f>
        <v/>
      </c>
      <c r="H3340" s="18" t="str">
        <f>IF($S3340="","",INDEX(Transjer!$D$6:$D$125,$B3340))</f>
        <v/>
      </c>
      <c r="I3340" s="18" t="str">
        <f>IF($S3340="","",INDEX(Transjer!$E$6:$E$125,$B3340))</f>
        <v/>
      </c>
      <c r="J3340" s="19" t="str">
        <f>IF($S3340="","",INDEX(Skjermingsrenter!$B$6:$B$35,$C3340))</f>
        <v/>
      </c>
      <c r="K3340" s="20" t="str">
        <f t="shared" si="417"/>
        <v/>
      </c>
      <c r="L3340" s="21" t="str">
        <f>IF($S3340="","",IF($G3340&lt;YEAR($F3340),0,$H3340*SUMIFS(Utbytter!$D$6:$D$1005,Utbytter!$A$6:$A$1005,$E3340,Utbytter!$B$6:$B$1005,"&gt;="&amp;$K3340,Utbytter!$B$6:$B$1005,"&lt;="&amp;DATE($G3340,12,31))))</f>
        <v/>
      </c>
      <c r="M3340" s="21" t="str">
        <f t="shared" si="423"/>
        <v/>
      </c>
      <c r="N3340" s="21" t="str">
        <f t="shared" si="418"/>
        <v/>
      </c>
      <c r="O3340" s="21" t="str">
        <f t="shared" si="419"/>
        <v/>
      </c>
      <c r="P3340" s="21" t="str">
        <f t="shared" si="420"/>
        <v/>
      </c>
      <c r="Q3340" s="21" t="str">
        <f t="shared" si="421"/>
        <v/>
      </c>
      <c r="R3340" s="21" t="str">
        <f t="shared" si="422"/>
        <v/>
      </c>
      <c r="S3340" s="7" t="str">
        <f>IF(ROW()-5&lt;=Kontroll!$B$8,1,"")</f>
        <v/>
      </c>
    </row>
    <row r="3341" spans="1:19" x14ac:dyDescent="0.2">
      <c r="A3341" s="7" t="str">
        <f t="shared" si="416"/>
        <v/>
      </c>
      <c r="B3341" s="7" t="str">
        <f>IF($S3341="","",INT(($A3341-1)/Kontroll!$B$6)+1)</f>
        <v/>
      </c>
      <c r="C3341" s="7" t="str">
        <f>IF($S3341="","",MOD($A3341-1,Kontroll!$B$6)+1)</f>
        <v/>
      </c>
      <c r="D3341" s="15" t="str">
        <f>IF($S3341="","",INDEX(Transjer!$A$6:$A$125,$B3341))</f>
        <v/>
      </c>
      <c r="E3341" s="15" t="str">
        <f>IF($S3341="","",INDEX(Transjer!$B$6:$B$125,$B3341))</f>
        <v/>
      </c>
      <c r="F3341" s="16" t="str">
        <f>IF($S3341="","",INDEX(Transjer!$C$6:$C$125,$B3341))</f>
        <v/>
      </c>
      <c r="G3341" s="17" t="str">
        <f>IF($S3341="","",INDEX(Skjermingsrenter!$A$6:$A$35,$C3341))</f>
        <v/>
      </c>
      <c r="H3341" s="18" t="str">
        <f>IF($S3341="","",INDEX(Transjer!$D$6:$D$125,$B3341))</f>
        <v/>
      </c>
      <c r="I3341" s="18" t="str">
        <f>IF($S3341="","",INDEX(Transjer!$E$6:$E$125,$B3341))</f>
        <v/>
      </c>
      <c r="J3341" s="19" t="str">
        <f>IF($S3341="","",INDEX(Skjermingsrenter!$B$6:$B$35,$C3341))</f>
        <v/>
      </c>
      <c r="K3341" s="20" t="str">
        <f t="shared" si="417"/>
        <v/>
      </c>
      <c r="L3341" s="21" t="str">
        <f>IF($S3341="","",IF($G3341&lt;YEAR($F3341),0,$H3341*SUMIFS(Utbytter!$D$6:$D$1005,Utbytter!$A$6:$A$1005,$E3341,Utbytter!$B$6:$B$1005,"&gt;="&amp;$K3341,Utbytter!$B$6:$B$1005,"&lt;="&amp;DATE($G3341,12,31))))</f>
        <v/>
      </c>
      <c r="M3341" s="21" t="str">
        <f t="shared" si="423"/>
        <v/>
      </c>
      <c r="N3341" s="21" t="str">
        <f t="shared" si="418"/>
        <v/>
      </c>
      <c r="O3341" s="21" t="str">
        <f t="shared" si="419"/>
        <v/>
      </c>
      <c r="P3341" s="21" t="str">
        <f t="shared" si="420"/>
        <v/>
      </c>
      <c r="Q3341" s="21" t="str">
        <f t="shared" si="421"/>
        <v/>
      </c>
      <c r="R3341" s="21" t="str">
        <f t="shared" si="422"/>
        <v/>
      </c>
      <c r="S3341" s="7" t="str">
        <f>IF(ROW()-5&lt;=Kontroll!$B$8,1,"")</f>
        <v/>
      </c>
    </row>
    <row r="3342" spans="1:19" x14ac:dyDescent="0.2">
      <c r="A3342" s="7" t="str">
        <f t="shared" si="416"/>
        <v/>
      </c>
      <c r="B3342" s="7" t="str">
        <f>IF($S3342="","",INT(($A3342-1)/Kontroll!$B$6)+1)</f>
        <v/>
      </c>
      <c r="C3342" s="7" t="str">
        <f>IF($S3342="","",MOD($A3342-1,Kontroll!$B$6)+1)</f>
        <v/>
      </c>
      <c r="D3342" s="15" t="str">
        <f>IF($S3342="","",INDEX(Transjer!$A$6:$A$125,$B3342))</f>
        <v/>
      </c>
      <c r="E3342" s="15" t="str">
        <f>IF($S3342="","",INDEX(Transjer!$B$6:$B$125,$B3342))</f>
        <v/>
      </c>
      <c r="F3342" s="16" t="str">
        <f>IF($S3342="","",INDEX(Transjer!$C$6:$C$125,$B3342))</f>
        <v/>
      </c>
      <c r="G3342" s="17" t="str">
        <f>IF($S3342="","",INDEX(Skjermingsrenter!$A$6:$A$35,$C3342))</f>
        <v/>
      </c>
      <c r="H3342" s="18" t="str">
        <f>IF($S3342="","",INDEX(Transjer!$D$6:$D$125,$B3342))</f>
        <v/>
      </c>
      <c r="I3342" s="18" t="str">
        <f>IF($S3342="","",INDEX(Transjer!$E$6:$E$125,$B3342))</f>
        <v/>
      </c>
      <c r="J3342" s="19" t="str">
        <f>IF($S3342="","",INDEX(Skjermingsrenter!$B$6:$B$35,$C3342))</f>
        <v/>
      </c>
      <c r="K3342" s="20" t="str">
        <f t="shared" si="417"/>
        <v/>
      </c>
      <c r="L3342" s="21" t="str">
        <f>IF($S3342="","",IF($G3342&lt;YEAR($F3342),0,$H3342*SUMIFS(Utbytter!$D$6:$D$1005,Utbytter!$A$6:$A$1005,$E3342,Utbytter!$B$6:$B$1005,"&gt;="&amp;$K3342,Utbytter!$B$6:$B$1005,"&lt;="&amp;DATE($G3342,12,31))))</f>
        <v/>
      </c>
      <c r="M3342" s="21" t="str">
        <f t="shared" si="423"/>
        <v/>
      </c>
      <c r="N3342" s="21" t="str">
        <f t="shared" si="418"/>
        <v/>
      </c>
      <c r="O3342" s="21" t="str">
        <f t="shared" si="419"/>
        <v/>
      </c>
      <c r="P3342" s="21" t="str">
        <f t="shared" si="420"/>
        <v/>
      </c>
      <c r="Q3342" s="21" t="str">
        <f t="shared" si="421"/>
        <v/>
      </c>
      <c r="R3342" s="21" t="str">
        <f t="shared" si="422"/>
        <v/>
      </c>
      <c r="S3342" s="7" t="str">
        <f>IF(ROW()-5&lt;=Kontroll!$B$8,1,"")</f>
        <v/>
      </c>
    </row>
    <row r="3343" spans="1:19" x14ac:dyDescent="0.2">
      <c r="A3343" s="7" t="str">
        <f t="shared" si="416"/>
        <v/>
      </c>
      <c r="B3343" s="7" t="str">
        <f>IF($S3343="","",INT(($A3343-1)/Kontroll!$B$6)+1)</f>
        <v/>
      </c>
      <c r="C3343" s="7" t="str">
        <f>IF($S3343="","",MOD($A3343-1,Kontroll!$B$6)+1)</f>
        <v/>
      </c>
      <c r="D3343" s="15" t="str">
        <f>IF($S3343="","",INDEX(Transjer!$A$6:$A$125,$B3343))</f>
        <v/>
      </c>
      <c r="E3343" s="15" t="str">
        <f>IF($S3343="","",INDEX(Transjer!$B$6:$B$125,$B3343))</f>
        <v/>
      </c>
      <c r="F3343" s="16" t="str">
        <f>IF($S3343="","",INDEX(Transjer!$C$6:$C$125,$B3343))</f>
        <v/>
      </c>
      <c r="G3343" s="17" t="str">
        <f>IF($S3343="","",INDEX(Skjermingsrenter!$A$6:$A$35,$C3343))</f>
        <v/>
      </c>
      <c r="H3343" s="18" t="str">
        <f>IF($S3343="","",INDEX(Transjer!$D$6:$D$125,$B3343))</f>
        <v/>
      </c>
      <c r="I3343" s="18" t="str">
        <f>IF($S3343="","",INDEX(Transjer!$E$6:$E$125,$B3343))</f>
        <v/>
      </c>
      <c r="J3343" s="19" t="str">
        <f>IF($S3343="","",INDEX(Skjermingsrenter!$B$6:$B$35,$C3343))</f>
        <v/>
      </c>
      <c r="K3343" s="20" t="str">
        <f t="shared" si="417"/>
        <v/>
      </c>
      <c r="L3343" s="21" t="str">
        <f>IF($S3343="","",IF($G3343&lt;YEAR($F3343),0,$H3343*SUMIFS(Utbytter!$D$6:$D$1005,Utbytter!$A$6:$A$1005,$E3343,Utbytter!$B$6:$B$1005,"&gt;="&amp;$K3343,Utbytter!$B$6:$B$1005,"&lt;="&amp;DATE($G3343,12,31))))</f>
        <v/>
      </c>
      <c r="M3343" s="21" t="str">
        <f t="shared" si="423"/>
        <v/>
      </c>
      <c r="N3343" s="21" t="str">
        <f t="shared" si="418"/>
        <v/>
      </c>
      <c r="O3343" s="21" t="str">
        <f t="shared" si="419"/>
        <v/>
      </c>
      <c r="P3343" s="21" t="str">
        <f t="shared" si="420"/>
        <v/>
      </c>
      <c r="Q3343" s="21" t="str">
        <f t="shared" si="421"/>
        <v/>
      </c>
      <c r="R3343" s="21" t="str">
        <f t="shared" si="422"/>
        <v/>
      </c>
      <c r="S3343" s="7" t="str">
        <f>IF(ROW()-5&lt;=Kontroll!$B$8,1,"")</f>
        <v/>
      </c>
    </row>
    <row r="3344" spans="1:19" x14ac:dyDescent="0.2">
      <c r="A3344" s="7" t="str">
        <f t="shared" si="416"/>
        <v/>
      </c>
      <c r="B3344" s="7" t="str">
        <f>IF($S3344="","",INT(($A3344-1)/Kontroll!$B$6)+1)</f>
        <v/>
      </c>
      <c r="C3344" s="7" t="str">
        <f>IF($S3344="","",MOD($A3344-1,Kontroll!$B$6)+1)</f>
        <v/>
      </c>
      <c r="D3344" s="15" t="str">
        <f>IF($S3344="","",INDEX(Transjer!$A$6:$A$125,$B3344))</f>
        <v/>
      </c>
      <c r="E3344" s="15" t="str">
        <f>IF($S3344="","",INDEX(Transjer!$B$6:$B$125,$B3344))</f>
        <v/>
      </c>
      <c r="F3344" s="16" t="str">
        <f>IF($S3344="","",INDEX(Transjer!$C$6:$C$125,$B3344))</f>
        <v/>
      </c>
      <c r="G3344" s="17" t="str">
        <f>IF($S3344="","",INDEX(Skjermingsrenter!$A$6:$A$35,$C3344))</f>
        <v/>
      </c>
      <c r="H3344" s="18" t="str">
        <f>IF($S3344="","",INDEX(Transjer!$D$6:$D$125,$B3344))</f>
        <v/>
      </c>
      <c r="I3344" s="18" t="str">
        <f>IF($S3344="","",INDEX(Transjer!$E$6:$E$125,$B3344))</f>
        <v/>
      </c>
      <c r="J3344" s="19" t="str">
        <f>IF($S3344="","",INDEX(Skjermingsrenter!$B$6:$B$35,$C3344))</f>
        <v/>
      </c>
      <c r="K3344" s="20" t="str">
        <f t="shared" si="417"/>
        <v/>
      </c>
      <c r="L3344" s="21" t="str">
        <f>IF($S3344="","",IF($G3344&lt;YEAR($F3344),0,$H3344*SUMIFS(Utbytter!$D$6:$D$1005,Utbytter!$A$6:$A$1005,$E3344,Utbytter!$B$6:$B$1005,"&gt;="&amp;$K3344,Utbytter!$B$6:$B$1005,"&lt;="&amp;DATE($G3344,12,31))))</f>
        <v/>
      </c>
      <c r="M3344" s="21" t="str">
        <f t="shared" si="423"/>
        <v/>
      </c>
      <c r="N3344" s="21" t="str">
        <f t="shared" si="418"/>
        <v/>
      </c>
      <c r="O3344" s="21" t="str">
        <f t="shared" si="419"/>
        <v/>
      </c>
      <c r="P3344" s="21" t="str">
        <f t="shared" si="420"/>
        <v/>
      </c>
      <c r="Q3344" s="21" t="str">
        <f t="shared" si="421"/>
        <v/>
      </c>
      <c r="R3344" s="21" t="str">
        <f t="shared" si="422"/>
        <v/>
      </c>
      <c r="S3344" s="7" t="str">
        <f>IF(ROW()-5&lt;=Kontroll!$B$8,1,"")</f>
        <v/>
      </c>
    </row>
    <row r="3345" spans="1:19" x14ac:dyDescent="0.2">
      <c r="A3345" s="7" t="str">
        <f t="shared" si="416"/>
        <v/>
      </c>
      <c r="B3345" s="7" t="str">
        <f>IF($S3345="","",INT(($A3345-1)/Kontroll!$B$6)+1)</f>
        <v/>
      </c>
      <c r="C3345" s="7" t="str">
        <f>IF($S3345="","",MOD($A3345-1,Kontroll!$B$6)+1)</f>
        <v/>
      </c>
      <c r="D3345" s="15" t="str">
        <f>IF($S3345="","",INDEX(Transjer!$A$6:$A$125,$B3345))</f>
        <v/>
      </c>
      <c r="E3345" s="15" t="str">
        <f>IF($S3345="","",INDEX(Transjer!$B$6:$B$125,$B3345))</f>
        <v/>
      </c>
      <c r="F3345" s="16" t="str">
        <f>IF($S3345="","",INDEX(Transjer!$C$6:$C$125,$B3345))</f>
        <v/>
      </c>
      <c r="G3345" s="17" t="str">
        <f>IF($S3345="","",INDEX(Skjermingsrenter!$A$6:$A$35,$C3345))</f>
        <v/>
      </c>
      <c r="H3345" s="18" t="str">
        <f>IF($S3345="","",INDEX(Transjer!$D$6:$D$125,$B3345))</f>
        <v/>
      </c>
      <c r="I3345" s="18" t="str">
        <f>IF($S3345="","",INDEX(Transjer!$E$6:$E$125,$B3345))</f>
        <v/>
      </c>
      <c r="J3345" s="19" t="str">
        <f>IF($S3345="","",INDEX(Skjermingsrenter!$B$6:$B$35,$C3345))</f>
        <v/>
      </c>
      <c r="K3345" s="20" t="str">
        <f t="shared" si="417"/>
        <v/>
      </c>
      <c r="L3345" s="21" t="str">
        <f>IF($S3345="","",IF($G3345&lt;YEAR($F3345),0,$H3345*SUMIFS(Utbytter!$D$6:$D$1005,Utbytter!$A$6:$A$1005,$E3345,Utbytter!$B$6:$B$1005,"&gt;="&amp;$K3345,Utbytter!$B$6:$B$1005,"&lt;="&amp;DATE($G3345,12,31))))</f>
        <v/>
      </c>
      <c r="M3345" s="21" t="str">
        <f t="shared" si="423"/>
        <v/>
      </c>
      <c r="N3345" s="21" t="str">
        <f t="shared" si="418"/>
        <v/>
      </c>
      <c r="O3345" s="21" t="str">
        <f t="shared" si="419"/>
        <v/>
      </c>
      <c r="P3345" s="21" t="str">
        <f t="shared" si="420"/>
        <v/>
      </c>
      <c r="Q3345" s="21" t="str">
        <f t="shared" si="421"/>
        <v/>
      </c>
      <c r="R3345" s="21" t="str">
        <f t="shared" si="422"/>
        <v/>
      </c>
      <c r="S3345" s="7" t="str">
        <f>IF(ROW()-5&lt;=Kontroll!$B$8,1,"")</f>
        <v/>
      </c>
    </row>
    <row r="3346" spans="1:19" x14ac:dyDescent="0.2">
      <c r="A3346" s="7" t="str">
        <f t="shared" si="416"/>
        <v/>
      </c>
      <c r="B3346" s="7" t="str">
        <f>IF($S3346="","",INT(($A3346-1)/Kontroll!$B$6)+1)</f>
        <v/>
      </c>
      <c r="C3346" s="7" t="str">
        <f>IF($S3346="","",MOD($A3346-1,Kontroll!$B$6)+1)</f>
        <v/>
      </c>
      <c r="D3346" s="15" t="str">
        <f>IF($S3346="","",INDEX(Transjer!$A$6:$A$125,$B3346))</f>
        <v/>
      </c>
      <c r="E3346" s="15" t="str">
        <f>IF($S3346="","",INDEX(Transjer!$B$6:$B$125,$B3346))</f>
        <v/>
      </c>
      <c r="F3346" s="16" t="str">
        <f>IF($S3346="","",INDEX(Transjer!$C$6:$C$125,$B3346))</f>
        <v/>
      </c>
      <c r="G3346" s="17" t="str">
        <f>IF($S3346="","",INDEX(Skjermingsrenter!$A$6:$A$35,$C3346))</f>
        <v/>
      </c>
      <c r="H3346" s="18" t="str">
        <f>IF($S3346="","",INDEX(Transjer!$D$6:$D$125,$B3346))</f>
        <v/>
      </c>
      <c r="I3346" s="18" t="str">
        <f>IF($S3346="","",INDEX(Transjer!$E$6:$E$125,$B3346))</f>
        <v/>
      </c>
      <c r="J3346" s="19" t="str">
        <f>IF($S3346="","",INDEX(Skjermingsrenter!$B$6:$B$35,$C3346))</f>
        <v/>
      </c>
      <c r="K3346" s="20" t="str">
        <f t="shared" si="417"/>
        <v/>
      </c>
      <c r="L3346" s="21" t="str">
        <f>IF($S3346="","",IF($G3346&lt;YEAR($F3346),0,$H3346*SUMIFS(Utbytter!$D$6:$D$1005,Utbytter!$A$6:$A$1005,$E3346,Utbytter!$B$6:$B$1005,"&gt;="&amp;$K3346,Utbytter!$B$6:$B$1005,"&lt;="&amp;DATE($G3346,12,31))))</f>
        <v/>
      </c>
      <c r="M3346" s="21" t="str">
        <f t="shared" si="423"/>
        <v/>
      </c>
      <c r="N3346" s="21" t="str">
        <f t="shared" si="418"/>
        <v/>
      </c>
      <c r="O3346" s="21" t="str">
        <f t="shared" si="419"/>
        <v/>
      </c>
      <c r="P3346" s="21" t="str">
        <f t="shared" si="420"/>
        <v/>
      </c>
      <c r="Q3346" s="21" t="str">
        <f t="shared" si="421"/>
        <v/>
      </c>
      <c r="R3346" s="21" t="str">
        <f t="shared" si="422"/>
        <v/>
      </c>
      <c r="S3346" s="7" t="str">
        <f>IF(ROW()-5&lt;=Kontroll!$B$8,1,"")</f>
        <v/>
      </c>
    </row>
    <row r="3347" spans="1:19" x14ac:dyDescent="0.2">
      <c r="A3347" s="7" t="str">
        <f t="shared" si="416"/>
        <v/>
      </c>
      <c r="B3347" s="7" t="str">
        <f>IF($S3347="","",INT(($A3347-1)/Kontroll!$B$6)+1)</f>
        <v/>
      </c>
      <c r="C3347" s="7" t="str">
        <f>IF($S3347="","",MOD($A3347-1,Kontroll!$B$6)+1)</f>
        <v/>
      </c>
      <c r="D3347" s="15" t="str">
        <f>IF($S3347="","",INDEX(Transjer!$A$6:$A$125,$B3347))</f>
        <v/>
      </c>
      <c r="E3347" s="15" t="str">
        <f>IF($S3347="","",INDEX(Transjer!$B$6:$B$125,$B3347))</f>
        <v/>
      </c>
      <c r="F3347" s="16" t="str">
        <f>IF($S3347="","",INDEX(Transjer!$C$6:$C$125,$B3347))</f>
        <v/>
      </c>
      <c r="G3347" s="17" t="str">
        <f>IF($S3347="","",INDEX(Skjermingsrenter!$A$6:$A$35,$C3347))</f>
        <v/>
      </c>
      <c r="H3347" s="18" t="str">
        <f>IF($S3347="","",INDEX(Transjer!$D$6:$D$125,$B3347))</f>
        <v/>
      </c>
      <c r="I3347" s="18" t="str">
        <f>IF($S3347="","",INDEX(Transjer!$E$6:$E$125,$B3347))</f>
        <v/>
      </c>
      <c r="J3347" s="19" t="str">
        <f>IF($S3347="","",INDEX(Skjermingsrenter!$B$6:$B$35,$C3347))</f>
        <v/>
      </c>
      <c r="K3347" s="20" t="str">
        <f t="shared" si="417"/>
        <v/>
      </c>
      <c r="L3347" s="21" t="str">
        <f>IF($S3347="","",IF($G3347&lt;YEAR($F3347),0,$H3347*SUMIFS(Utbytter!$D$6:$D$1005,Utbytter!$A$6:$A$1005,$E3347,Utbytter!$B$6:$B$1005,"&gt;="&amp;$K3347,Utbytter!$B$6:$B$1005,"&lt;="&amp;DATE($G3347,12,31))))</f>
        <v/>
      </c>
      <c r="M3347" s="21" t="str">
        <f t="shared" si="423"/>
        <v/>
      </c>
      <c r="N3347" s="21" t="str">
        <f t="shared" si="418"/>
        <v/>
      </c>
      <c r="O3347" s="21" t="str">
        <f t="shared" si="419"/>
        <v/>
      </c>
      <c r="P3347" s="21" t="str">
        <f t="shared" si="420"/>
        <v/>
      </c>
      <c r="Q3347" s="21" t="str">
        <f t="shared" si="421"/>
        <v/>
      </c>
      <c r="R3347" s="21" t="str">
        <f t="shared" si="422"/>
        <v/>
      </c>
      <c r="S3347" s="7" t="str">
        <f>IF(ROW()-5&lt;=Kontroll!$B$8,1,"")</f>
        <v/>
      </c>
    </row>
    <row r="3348" spans="1:19" x14ac:dyDescent="0.2">
      <c r="A3348" s="7" t="str">
        <f t="shared" si="416"/>
        <v/>
      </c>
      <c r="B3348" s="7" t="str">
        <f>IF($S3348="","",INT(($A3348-1)/Kontroll!$B$6)+1)</f>
        <v/>
      </c>
      <c r="C3348" s="7" t="str">
        <f>IF($S3348="","",MOD($A3348-1,Kontroll!$B$6)+1)</f>
        <v/>
      </c>
      <c r="D3348" s="15" t="str">
        <f>IF($S3348="","",INDEX(Transjer!$A$6:$A$125,$B3348))</f>
        <v/>
      </c>
      <c r="E3348" s="15" t="str">
        <f>IF($S3348="","",INDEX(Transjer!$B$6:$B$125,$B3348))</f>
        <v/>
      </c>
      <c r="F3348" s="16" t="str">
        <f>IF($S3348="","",INDEX(Transjer!$C$6:$C$125,$B3348))</f>
        <v/>
      </c>
      <c r="G3348" s="17" t="str">
        <f>IF($S3348="","",INDEX(Skjermingsrenter!$A$6:$A$35,$C3348))</f>
        <v/>
      </c>
      <c r="H3348" s="18" t="str">
        <f>IF($S3348="","",INDEX(Transjer!$D$6:$D$125,$B3348))</f>
        <v/>
      </c>
      <c r="I3348" s="18" t="str">
        <f>IF($S3348="","",INDEX(Transjer!$E$6:$E$125,$B3348))</f>
        <v/>
      </c>
      <c r="J3348" s="19" t="str">
        <f>IF($S3348="","",INDEX(Skjermingsrenter!$B$6:$B$35,$C3348))</f>
        <v/>
      </c>
      <c r="K3348" s="20" t="str">
        <f t="shared" si="417"/>
        <v/>
      </c>
      <c r="L3348" s="21" t="str">
        <f>IF($S3348="","",IF($G3348&lt;YEAR($F3348),0,$H3348*SUMIFS(Utbytter!$D$6:$D$1005,Utbytter!$A$6:$A$1005,$E3348,Utbytter!$B$6:$B$1005,"&gt;="&amp;$K3348,Utbytter!$B$6:$B$1005,"&lt;="&amp;DATE($G3348,12,31))))</f>
        <v/>
      </c>
      <c r="M3348" s="21" t="str">
        <f t="shared" si="423"/>
        <v/>
      </c>
      <c r="N3348" s="21" t="str">
        <f t="shared" si="418"/>
        <v/>
      </c>
      <c r="O3348" s="21" t="str">
        <f t="shared" si="419"/>
        <v/>
      </c>
      <c r="P3348" s="21" t="str">
        <f t="shared" si="420"/>
        <v/>
      </c>
      <c r="Q3348" s="21" t="str">
        <f t="shared" si="421"/>
        <v/>
      </c>
      <c r="R3348" s="21" t="str">
        <f t="shared" si="422"/>
        <v/>
      </c>
      <c r="S3348" s="7" t="str">
        <f>IF(ROW()-5&lt;=Kontroll!$B$8,1,"")</f>
        <v/>
      </c>
    </row>
    <row r="3349" spans="1:19" x14ac:dyDescent="0.2">
      <c r="A3349" s="7" t="str">
        <f t="shared" si="416"/>
        <v/>
      </c>
      <c r="B3349" s="7" t="str">
        <f>IF($S3349="","",INT(($A3349-1)/Kontroll!$B$6)+1)</f>
        <v/>
      </c>
      <c r="C3349" s="7" t="str">
        <f>IF($S3349="","",MOD($A3349-1,Kontroll!$B$6)+1)</f>
        <v/>
      </c>
      <c r="D3349" s="15" t="str">
        <f>IF($S3349="","",INDEX(Transjer!$A$6:$A$125,$B3349))</f>
        <v/>
      </c>
      <c r="E3349" s="15" t="str">
        <f>IF($S3349="","",INDEX(Transjer!$B$6:$B$125,$B3349))</f>
        <v/>
      </c>
      <c r="F3349" s="16" t="str">
        <f>IF($S3349="","",INDEX(Transjer!$C$6:$C$125,$B3349))</f>
        <v/>
      </c>
      <c r="G3349" s="17" t="str">
        <f>IF($S3349="","",INDEX(Skjermingsrenter!$A$6:$A$35,$C3349))</f>
        <v/>
      </c>
      <c r="H3349" s="18" t="str">
        <f>IF($S3349="","",INDEX(Transjer!$D$6:$D$125,$B3349))</f>
        <v/>
      </c>
      <c r="I3349" s="18" t="str">
        <f>IF($S3349="","",INDEX(Transjer!$E$6:$E$125,$B3349))</f>
        <v/>
      </c>
      <c r="J3349" s="19" t="str">
        <f>IF($S3349="","",INDEX(Skjermingsrenter!$B$6:$B$35,$C3349))</f>
        <v/>
      </c>
      <c r="K3349" s="20" t="str">
        <f t="shared" si="417"/>
        <v/>
      </c>
      <c r="L3349" s="21" t="str">
        <f>IF($S3349="","",IF($G3349&lt;YEAR($F3349),0,$H3349*SUMIFS(Utbytter!$D$6:$D$1005,Utbytter!$A$6:$A$1005,$E3349,Utbytter!$B$6:$B$1005,"&gt;="&amp;$K3349,Utbytter!$B$6:$B$1005,"&lt;="&amp;DATE($G3349,12,31))))</f>
        <v/>
      </c>
      <c r="M3349" s="21" t="str">
        <f t="shared" si="423"/>
        <v/>
      </c>
      <c r="N3349" s="21" t="str">
        <f t="shared" si="418"/>
        <v/>
      </c>
      <c r="O3349" s="21" t="str">
        <f t="shared" si="419"/>
        <v/>
      </c>
      <c r="P3349" s="21" t="str">
        <f t="shared" si="420"/>
        <v/>
      </c>
      <c r="Q3349" s="21" t="str">
        <f t="shared" si="421"/>
        <v/>
      </c>
      <c r="R3349" s="21" t="str">
        <f t="shared" si="422"/>
        <v/>
      </c>
      <c r="S3349" s="7" t="str">
        <f>IF(ROW()-5&lt;=Kontroll!$B$8,1,"")</f>
        <v/>
      </c>
    </row>
    <row r="3350" spans="1:19" x14ac:dyDescent="0.2">
      <c r="A3350" s="7" t="str">
        <f t="shared" si="416"/>
        <v/>
      </c>
      <c r="B3350" s="7" t="str">
        <f>IF($S3350="","",INT(($A3350-1)/Kontroll!$B$6)+1)</f>
        <v/>
      </c>
      <c r="C3350" s="7" t="str">
        <f>IF($S3350="","",MOD($A3350-1,Kontroll!$B$6)+1)</f>
        <v/>
      </c>
      <c r="D3350" s="15" t="str">
        <f>IF($S3350="","",INDEX(Transjer!$A$6:$A$125,$B3350))</f>
        <v/>
      </c>
      <c r="E3350" s="15" t="str">
        <f>IF($S3350="","",INDEX(Transjer!$B$6:$B$125,$B3350))</f>
        <v/>
      </c>
      <c r="F3350" s="16" t="str">
        <f>IF($S3350="","",INDEX(Transjer!$C$6:$C$125,$B3350))</f>
        <v/>
      </c>
      <c r="G3350" s="17" t="str">
        <f>IF($S3350="","",INDEX(Skjermingsrenter!$A$6:$A$35,$C3350))</f>
        <v/>
      </c>
      <c r="H3350" s="18" t="str">
        <f>IF($S3350="","",INDEX(Transjer!$D$6:$D$125,$B3350))</f>
        <v/>
      </c>
      <c r="I3350" s="18" t="str">
        <f>IF($S3350="","",INDEX(Transjer!$E$6:$E$125,$B3350))</f>
        <v/>
      </c>
      <c r="J3350" s="19" t="str">
        <f>IF($S3350="","",INDEX(Skjermingsrenter!$B$6:$B$35,$C3350))</f>
        <v/>
      </c>
      <c r="K3350" s="20" t="str">
        <f t="shared" si="417"/>
        <v/>
      </c>
      <c r="L3350" s="21" t="str">
        <f>IF($S3350="","",IF($G3350&lt;YEAR($F3350),0,$H3350*SUMIFS(Utbytter!$D$6:$D$1005,Utbytter!$A$6:$A$1005,$E3350,Utbytter!$B$6:$B$1005,"&gt;="&amp;$K3350,Utbytter!$B$6:$B$1005,"&lt;="&amp;DATE($G3350,12,31))))</f>
        <v/>
      </c>
      <c r="M3350" s="21" t="str">
        <f t="shared" si="423"/>
        <v/>
      </c>
      <c r="N3350" s="21" t="str">
        <f t="shared" si="418"/>
        <v/>
      </c>
      <c r="O3350" s="21" t="str">
        <f t="shared" si="419"/>
        <v/>
      </c>
      <c r="P3350" s="21" t="str">
        <f t="shared" si="420"/>
        <v/>
      </c>
      <c r="Q3350" s="21" t="str">
        <f t="shared" si="421"/>
        <v/>
      </c>
      <c r="R3350" s="21" t="str">
        <f t="shared" si="422"/>
        <v/>
      </c>
      <c r="S3350" s="7" t="str">
        <f>IF(ROW()-5&lt;=Kontroll!$B$8,1,"")</f>
        <v/>
      </c>
    </row>
    <row r="3351" spans="1:19" x14ac:dyDescent="0.2">
      <c r="A3351" s="7" t="str">
        <f t="shared" si="416"/>
        <v/>
      </c>
      <c r="B3351" s="7" t="str">
        <f>IF($S3351="","",INT(($A3351-1)/Kontroll!$B$6)+1)</f>
        <v/>
      </c>
      <c r="C3351" s="7" t="str">
        <f>IF($S3351="","",MOD($A3351-1,Kontroll!$B$6)+1)</f>
        <v/>
      </c>
      <c r="D3351" s="15" t="str">
        <f>IF($S3351="","",INDEX(Transjer!$A$6:$A$125,$B3351))</f>
        <v/>
      </c>
      <c r="E3351" s="15" t="str">
        <f>IF($S3351="","",INDEX(Transjer!$B$6:$B$125,$B3351))</f>
        <v/>
      </c>
      <c r="F3351" s="16" t="str">
        <f>IF($S3351="","",INDEX(Transjer!$C$6:$C$125,$B3351))</f>
        <v/>
      </c>
      <c r="G3351" s="17" t="str">
        <f>IF($S3351="","",INDEX(Skjermingsrenter!$A$6:$A$35,$C3351))</f>
        <v/>
      </c>
      <c r="H3351" s="18" t="str">
        <f>IF($S3351="","",INDEX(Transjer!$D$6:$D$125,$B3351))</f>
        <v/>
      </c>
      <c r="I3351" s="18" t="str">
        <f>IF($S3351="","",INDEX(Transjer!$E$6:$E$125,$B3351))</f>
        <v/>
      </c>
      <c r="J3351" s="19" t="str">
        <f>IF($S3351="","",INDEX(Skjermingsrenter!$B$6:$B$35,$C3351))</f>
        <v/>
      </c>
      <c r="K3351" s="20" t="str">
        <f t="shared" si="417"/>
        <v/>
      </c>
      <c r="L3351" s="21" t="str">
        <f>IF($S3351="","",IF($G3351&lt;YEAR($F3351),0,$H3351*SUMIFS(Utbytter!$D$6:$D$1005,Utbytter!$A$6:$A$1005,$E3351,Utbytter!$B$6:$B$1005,"&gt;="&amp;$K3351,Utbytter!$B$6:$B$1005,"&lt;="&amp;DATE($G3351,12,31))))</f>
        <v/>
      </c>
      <c r="M3351" s="21" t="str">
        <f t="shared" si="423"/>
        <v/>
      </c>
      <c r="N3351" s="21" t="str">
        <f t="shared" si="418"/>
        <v/>
      </c>
      <c r="O3351" s="21" t="str">
        <f t="shared" si="419"/>
        <v/>
      </c>
      <c r="P3351" s="21" t="str">
        <f t="shared" si="420"/>
        <v/>
      </c>
      <c r="Q3351" s="21" t="str">
        <f t="shared" si="421"/>
        <v/>
      </c>
      <c r="R3351" s="21" t="str">
        <f t="shared" si="422"/>
        <v/>
      </c>
      <c r="S3351" s="7" t="str">
        <f>IF(ROW()-5&lt;=Kontroll!$B$8,1,"")</f>
        <v/>
      </c>
    </row>
    <row r="3352" spans="1:19" x14ac:dyDescent="0.2">
      <c r="A3352" s="7" t="str">
        <f t="shared" si="416"/>
        <v/>
      </c>
      <c r="B3352" s="7" t="str">
        <f>IF($S3352="","",INT(($A3352-1)/Kontroll!$B$6)+1)</f>
        <v/>
      </c>
      <c r="C3352" s="7" t="str">
        <f>IF($S3352="","",MOD($A3352-1,Kontroll!$B$6)+1)</f>
        <v/>
      </c>
      <c r="D3352" s="15" t="str">
        <f>IF($S3352="","",INDEX(Transjer!$A$6:$A$125,$B3352))</f>
        <v/>
      </c>
      <c r="E3352" s="15" t="str">
        <f>IF($S3352="","",INDEX(Transjer!$B$6:$B$125,$B3352))</f>
        <v/>
      </c>
      <c r="F3352" s="16" t="str">
        <f>IF($S3352="","",INDEX(Transjer!$C$6:$C$125,$B3352))</f>
        <v/>
      </c>
      <c r="G3352" s="17" t="str">
        <f>IF($S3352="","",INDEX(Skjermingsrenter!$A$6:$A$35,$C3352))</f>
        <v/>
      </c>
      <c r="H3352" s="18" t="str">
        <f>IF($S3352="","",INDEX(Transjer!$D$6:$D$125,$B3352))</f>
        <v/>
      </c>
      <c r="I3352" s="18" t="str">
        <f>IF($S3352="","",INDEX(Transjer!$E$6:$E$125,$B3352))</f>
        <v/>
      </c>
      <c r="J3352" s="19" t="str">
        <f>IF($S3352="","",INDEX(Skjermingsrenter!$B$6:$B$35,$C3352))</f>
        <v/>
      </c>
      <c r="K3352" s="20" t="str">
        <f t="shared" si="417"/>
        <v/>
      </c>
      <c r="L3352" s="21" t="str">
        <f>IF($S3352="","",IF($G3352&lt;YEAR($F3352),0,$H3352*SUMIFS(Utbytter!$D$6:$D$1005,Utbytter!$A$6:$A$1005,$E3352,Utbytter!$B$6:$B$1005,"&gt;="&amp;$K3352,Utbytter!$B$6:$B$1005,"&lt;="&amp;DATE($G3352,12,31))))</f>
        <v/>
      </c>
      <c r="M3352" s="21" t="str">
        <f t="shared" si="423"/>
        <v/>
      </c>
      <c r="N3352" s="21" t="str">
        <f t="shared" si="418"/>
        <v/>
      </c>
      <c r="O3352" s="21" t="str">
        <f t="shared" si="419"/>
        <v/>
      </c>
      <c r="P3352" s="21" t="str">
        <f t="shared" si="420"/>
        <v/>
      </c>
      <c r="Q3352" s="21" t="str">
        <f t="shared" si="421"/>
        <v/>
      </c>
      <c r="R3352" s="21" t="str">
        <f t="shared" si="422"/>
        <v/>
      </c>
      <c r="S3352" s="7" t="str">
        <f>IF(ROW()-5&lt;=Kontroll!$B$8,1,"")</f>
        <v/>
      </c>
    </row>
    <row r="3353" spans="1:19" x14ac:dyDescent="0.2">
      <c r="A3353" s="7" t="str">
        <f t="shared" si="416"/>
        <v/>
      </c>
      <c r="B3353" s="7" t="str">
        <f>IF($S3353="","",INT(($A3353-1)/Kontroll!$B$6)+1)</f>
        <v/>
      </c>
      <c r="C3353" s="7" t="str">
        <f>IF($S3353="","",MOD($A3353-1,Kontroll!$B$6)+1)</f>
        <v/>
      </c>
      <c r="D3353" s="15" t="str">
        <f>IF($S3353="","",INDEX(Transjer!$A$6:$A$125,$B3353))</f>
        <v/>
      </c>
      <c r="E3353" s="15" t="str">
        <f>IF($S3353="","",INDEX(Transjer!$B$6:$B$125,$B3353))</f>
        <v/>
      </c>
      <c r="F3353" s="16" t="str">
        <f>IF($S3353="","",INDEX(Transjer!$C$6:$C$125,$B3353))</f>
        <v/>
      </c>
      <c r="G3353" s="17" t="str">
        <f>IF($S3353="","",INDEX(Skjermingsrenter!$A$6:$A$35,$C3353))</f>
        <v/>
      </c>
      <c r="H3353" s="18" t="str">
        <f>IF($S3353="","",INDEX(Transjer!$D$6:$D$125,$B3353))</f>
        <v/>
      </c>
      <c r="I3353" s="18" t="str">
        <f>IF($S3353="","",INDEX(Transjer!$E$6:$E$125,$B3353))</f>
        <v/>
      </c>
      <c r="J3353" s="19" t="str">
        <f>IF($S3353="","",INDEX(Skjermingsrenter!$B$6:$B$35,$C3353))</f>
        <v/>
      </c>
      <c r="K3353" s="20" t="str">
        <f t="shared" si="417"/>
        <v/>
      </c>
      <c r="L3353" s="21" t="str">
        <f>IF($S3353="","",IF($G3353&lt;YEAR($F3353),0,$H3353*SUMIFS(Utbytter!$D$6:$D$1005,Utbytter!$A$6:$A$1005,$E3353,Utbytter!$B$6:$B$1005,"&gt;="&amp;$K3353,Utbytter!$B$6:$B$1005,"&lt;="&amp;DATE($G3353,12,31))))</f>
        <v/>
      </c>
      <c r="M3353" s="21" t="str">
        <f t="shared" si="423"/>
        <v/>
      </c>
      <c r="N3353" s="21" t="str">
        <f t="shared" si="418"/>
        <v/>
      </c>
      <c r="O3353" s="21" t="str">
        <f t="shared" si="419"/>
        <v/>
      </c>
      <c r="P3353" s="21" t="str">
        <f t="shared" si="420"/>
        <v/>
      </c>
      <c r="Q3353" s="21" t="str">
        <f t="shared" si="421"/>
        <v/>
      </c>
      <c r="R3353" s="21" t="str">
        <f t="shared" si="422"/>
        <v/>
      </c>
      <c r="S3353" s="7" t="str">
        <f>IF(ROW()-5&lt;=Kontroll!$B$8,1,"")</f>
        <v/>
      </c>
    </row>
    <row r="3354" spans="1:19" x14ac:dyDescent="0.2">
      <c r="A3354" s="7" t="str">
        <f t="shared" si="416"/>
        <v/>
      </c>
      <c r="B3354" s="7" t="str">
        <f>IF($S3354="","",INT(($A3354-1)/Kontroll!$B$6)+1)</f>
        <v/>
      </c>
      <c r="C3354" s="7" t="str">
        <f>IF($S3354="","",MOD($A3354-1,Kontroll!$B$6)+1)</f>
        <v/>
      </c>
      <c r="D3354" s="15" t="str">
        <f>IF($S3354="","",INDEX(Transjer!$A$6:$A$125,$B3354))</f>
        <v/>
      </c>
      <c r="E3354" s="15" t="str">
        <f>IF($S3354="","",INDEX(Transjer!$B$6:$B$125,$B3354))</f>
        <v/>
      </c>
      <c r="F3354" s="16" t="str">
        <f>IF($S3354="","",INDEX(Transjer!$C$6:$C$125,$B3354))</f>
        <v/>
      </c>
      <c r="G3354" s="17" t="str">
        <f>IF($S3354="","",INDEX(Skjermingsrenter!$A$6:$A$35,$C3354))</f>
        <v/>
      </c>
      <c r="H3354" s="18" t="str">
        <f>IF($S3354="","",INDEX(Transjer!$D$6:$D$125,$B3354))</f>
        <v/>
      </c>
      <c r="I3354" s="18" t="str">
        <f>IF($S3354="","",INDEX(Transjer!$E$6:$E$125,$B3354))</f>
        <v/>
      </c>
      <c r="J3354" s="19" t="str">
        <f>IF($S3354="","",INDEX(Skjermingsrenter!$B$6:$B$35,$C3354))</f>
        <v/>
      </c>
      <c r="K3354" s="20" t="str">
        <f t="shared" si="417"/>
        <v/>
      </c>
      <c r="L3354" s="21" t="str">
        <f>IF($S3354="","",IF($G3354&lt;YEAR($F3354),0,$H3354*SUMIFS(Utbytter!$D$6:$D$1005,Utbytter!$A$6:$A$1005,$E3354,Utbytter!$B$6:$B$1005,"&gt;="&amp;$K3354,Utbytter!$B$6:$B$1005,"&lt;="&amp;DATE($G3354,12,31))))</f>
        <v/>
      </c>
      <c r="M3354" s="21" t="str">
        <f t="shared" si="423"/>
        <v/>
      </c>
      <c r="N3354" s="21" t="str">
        <f t="shared" si="418"/>
        <v/>
      </c>
      <c r="O3354" s="21" t="str">
        <f t="shared" si="419"/>
        <v/>
      </c>
      <c r="P3354" s="21" t="str">
        <f t="shared" si="420"/>
        <v/>
      </c>
      <c r="Q3354" s="21" t="str">
        <f t="shared" si="421"/>
        <v/>
      </c>
      <c r="R3354" s="21" t="str">
        <f t="shared" si="422"/>
        <v/>
      </c>
      <c r="S3354" s="7" t="str">
        <f>IF(ROW()-5&lt;=Kontroll!$B$8,1,"")</f>
        <v/>
      </c>
    </row>
    <row r="3355" spans="1:19" x14ac:dyDescent="0.2">
      <c r="A3355" s="7" t="str">
        <f t="shared" si="416"/>
        <v/>
      </c>
      <c r="B3355" s="7" t="str">
        <f>IF($S3355="","",INT(($A3355-1)/Kontroll!$B$6)+1)</f>
        <v/>
      </c>
      <c r="C3355" s="7" t="str">
        <f>IF($S3355="","",MOD($A3355-1,Kontroll!$B$6)+1)</f>
        <v/>
      </c>
      <c r="D3355" s="15" t="str">
        <f>IF($S3355="","",INDEX(Transjer!$A$6:$A$125,$B3355))</f>
        <v/>
      </c>
      <c r="E3355" s="15" t="str">
        <f>IF($S3355="","",INDEX(Transjer!$B$6:$B$125,$B3355))</f>
        <v/>
      </c>
      <c r="F3355" s="16" t="str">
        <f>IF($S3355="","",INDEX(Transjer!$C$6:$C$125,$B3355))</f>
        <v/>
      </c>
      <c r="G3355" s="17" t="str">
        <f>IF($S3355="","",INDEX(Skjermingsrenter!$A$6:$A$35,$C3355))</f>
        <v/>
      </c>
      <c r="H3355" s="18" t="str">
        <f>IF($S3355="","",INDEX(Transjer!$D$6:$D$125,$B3355))</f>
        <v/>
      </c>
      <c r="I3355" s="18" t="str">
        <f>IF($S3355="","",INDEX(Transjer!$E$6:$E$125,$B3355))</f>
        <v/>
      </c>
      <c r="J3355" s="19" t="str">
        <f>IF($S3355="","",INDEX(Skjermingsrenter!$B$6:$B$35,$C3355))</f>
        <v/>
      </c>
      <c r="K3355" s="20" t="str">
        <f t="shared" si="417"/>
        <v/>
      </c>
      <c r="L3355" s="21" t="str">
        <f>IF($S3355="","",IF($G3355&lt;YEAR($F3355),0,$H3355*SUMIFS(Utbytter!$D$6:$D$1005,Utbytter!$A$6:$A$1005,$E3355,Utbytter!$B$6:$B$1005,"&gt;="&amp;$K3355,Utbytter!$B$6:$B$1005,"&lt;="&amp;DATE($G3355,12,31))))</f>
        <v/>
      </c>
      <c r="M3355" s="21" t="str">
        <f t="shared" si="423"/>
        <v/>
      </c>
      <c r="N3355" s="21" t="str">
        <f t="shared" si="418"/>
        <v/>
      </c>
      <c r="O3355" s="21" t="str">
        <f t="shared" si="419"/>
        <v/>
      </c>
      <c r="P3355" s="21" t="str">
        <f t="shared" si="420"/>
        <v/>
      </c>
      <c r="Q3355" s="21" t="str">
        <f t="shared" si="421"/>
        <v/>
      </c>
      <c r="R3355" s="21" t="str">
        <f t="shared" si="422"/>
        <v/>
      </c>
      <c r="S3355" s="7" t="str">
        <f>IF(ROW()-5&lt;=Kontroll!$B$8,1,"")</f>
        <v/>
      </c>
    </row>
    <row r="3356" spans="1:19" x14ac:dyDescent="0.2">
      <c r="A3356" s="7" t="str">
        <f t="shared" si="416"/>
        <v/>
      </c>
      <c r="B3356" s="7" t="str">
        <f>IF($S3356="","",INT(($A3356-1)/Kontroll!$B$6)+1)</f>
        <v/>
      </c>
      <c r="C3356" s="7" t="str">
        <f>IF($S3356="","",MOD($A3356-1,Kontroll!$B$6)+1)</f>
        <v/>
      </c>
      <c r="D3356" s="15" t="str">
        <f>IF($S3356="","",INDEX(Transjer!$A$6:$A$125,$B3356))</f>
        <v/>
      </c>
      <c r="E3356" s="15" t="str">
        <f>IF($S3356="","",INDEX(Transjer!$B$6:$B$125,$B3356))</f>
        <v/>
      </c>
      <c r="F3356" s="16" t="str">
        <f>IF($S3356="","",INDEX(Transjer!$C$6:$C$125,$B3356))</f>
        <v/>
      </c>
      <c r="G3356" s="17" t="str">
        <f>IF($S3356="","",INDEX(Skjermingsrenter!$A$6:$A$35,$C3356))</f>
        <v/>
      </c>
      <c r="H3356" s="18" t="str">
        <f>IF($S3356="","",INDEX(Transjer!$D$6:$D$125,$B3356))</f>
        <v/>
      </c>
      <c r="I3356" s="18" t="str">
        <f>IF($S3356="","",INDEX(Transjer!$E$6:$E$125,$B3356))</f>
        <v/>
      </c>
      <c r="J3356" s="19" t="str">
        <f>IF($S3356="","",INDEX(Skjermingsrenter!$B$6:$B$35,$C3356))</f>
        <v/>
      </c>
      <c r="K3356" s="20" t="str">
        <f t="shared" si="417"/>
        <v/>
      </c>
      <c r="L3356" s="21" t="str">
        <f>IF($S3356="","",IF($G3356&lt;YEAR($F3356),0,$H3356*SUMIFS(Utbytter!$D$6:$D$1005,Utbytter!$A$6:$A$1005,$E3356,Utbytter!$B$6:$B$1005,"&gt;="&amp;$K3356,Utbytter!$B$6:$B$1005,"&lt;="&amp;DATE($G3356,12,31))))</f>
        <v/>
      </c>
      <c r="M3356" s="21" t="str">
        <f t="shared" si="423"/>
        <v/>
      </c>
      <c r="N3356" s="21" t="str">
        <f t="shared" si="418"/>
        <v/>
      </c>
      <c r="O3356" s="21" t="str">
        <f t="shared" si="419"/>
        <v/>
      </c>
      <c r="P3356" s="21" t="str">
        <f t="shared" si="420"/>
        <v/>
      </c>
      <c r="Q3356" s="21" t="str">
        <f t="shared" si="421"/>
        <v/>
      </c>
      <c r="R3356" s="21" t="str">
        <f t="shared" si="422"/>
        <v/>
      </c>
      <c r="S3356" s="7" t="str">
        <f>IF(ROW()-5&lt;=Kontroll!$B$8,1,"")</f>
        <v/>
      </c>
    </row>
    <row r="3357" spans="1:19" x14ac:dyDescent="0.2">
      <c r="A3357" s="7" t="str">
        <f t="shared" si="416"/>
        <v/>
      </c>
      <c r="B3357" s="7" t="str">
        <f>IF($S3357="","",INT(($A3357-1)/Kontroll!$B$6)+1)</f>
        <v/>
      </c>
      <c r="C3357" s="7" t="str">
        <f>IF($S3357="","",MOD($A3357-1,Kontroll!$B$6)+1)</f>
        <v/>
      </c>
      <c r="D3357" s="15" t="str">
        <f>IF($S3357="","",INDEX(Transjer!$A$6:$A$125,$B3357))</f>
        <v/>
      </c>
      <c r="E3357" s="15" t="str">
        <f>IF($S3357="","",INDEX(Transjer!$B$6:$B$125,$B3357))</f>
        <v/>
      </c>
      <c r="F3357" s="16" t="str">
        <f>IF($S3357="","",INDEX(Transjer!$C$6:$C$125,$B3357))</f>
        <v/>
      </c>
      <c r="G3357" s="17" t="str">
        <f>IF($S3357="","",INDEX(Skjermingsrenter!$A$6:$A$35,$C3357))</f>
        <v/>
      </c>
      <c r="H3357" s="18" t="str">
        <f>IF($S3357="","",INDEX(Transjer!$D$6:$D$125,$B3357))</f>
        <v/>
      </c>
      <c r="I3357" s="18" t="str">
        <f>IF($S3357="","",INDEX(Transjer!$E$6:$E$125,$B3357))</f>
        <v/>
      </c>
      <c r="J3357" s="19" t="str">
        <f>IF($S3357="","",INDEX(Skjermingsrenter!$B$6:$B$35,$C3357))</f>
        <v/>
      </c>
      <c r="K3357" s="20" t="str">
        <f t="shared" si="417"/>
        <v/>
      </c>
      <c r="L3357" s="21" t="str">
        <f>IF($S3357="","",IF($G3357&lt;YEAR($F3357),0,$H3357*SUMIFS(Utbytter!$D$6:$D$1005,Utbytter!$A$6:$A$1005,$E3357,Utbytter!$B$6:$B$1005,"&gt;="&amp;$K3357,Utbytter!$B$6:$B$1005,"&lt;="&amp;DATE($G3357,12,31))))</f>
        <v/>
      </c>
      <c r="M3357" s="21" t="str">
        <f t="shared" si="423"/>
        <v/>
      </c>
      <c r="N3357" s="21" t="str">
        <f t="shared" si="418"/>
        <v/>
      </c>
      <c r="O3357" s="21" t="str">
        <f t="shared" si="419"/>
        <v/>
      </c>
      <c r="P3357" s="21" t="str">
        <f t="shared" si="420"/>
        <v/>
      </c>
      <c r="Q3357" s="21" t="str">
        <f t="shared" si="421"/>
        <v/>
      </c>
      <c r="R3357" s="21" t="str">
        <f t="shared" si="422"/>
        <v/>
      </c>
      <c r="S3357" s="7" t="str">
        <f>IF(ROW()-5&lt;=Kontroll!$B$8,1,"")</f>
        <v/>
      </c>
    </row>
    <row r="3358" spans="1:19" x14ac:dyDescent="0.2">
      <c r="A3358" s="7" t="str">
        <f t="shared" si="416"/>
        <v/>
      </c>
      <c r="B3358" s="7" t="str">
        <f>IF($S3358="","",INT(($A3358-1)/Kontroll!$B$6)+1)</f>
        <v/>
      </c>
      <c r="C3358" s="7" t="str">
        <f>IF($S3358="","",MOD($A3358-1,Kontroll!$B$6)+1)</f>
        <v/>
      </c>
      <c r="D3358" s="15" t="str">
        <f>IF($S3358="","",INDEX(Transjer!$A$6:$A$125,$B3358))</f>
        <v/>
      </c>
      <c r="E3358" s="15" t="str">
        <f>IF($S3358="","",INDEX(Transjer!$B$6:$B$125,$B3358))</f>
        <v/>
      </c>
      <c r="F3358" s="16" t="str">
        <f>IF($S3358="","",INDEX(Transjer!$C$6:$C$125,$B3358))</f>
        <v/>
      </c>
      <c r="G3358" s="17" t="str">
        <f>IF($S3358="","",INDEX(Skjermingsrenter!$A$6:$A$35,$C3358))</f>
        <v/>
      </c>
      <c r="H3358" s="18" t="str">
        <f>IF($S3358="","",INDEX(Transjer!$D$6:$D$125,$B3358))</f>
        <v/>
      </c>
      <c r="I3358" s="18" t="str">
        <f>IF($S3358="","",INDEX(Transjer!$E$6:$E$125,$B3358))</f>
        <v/>
      </c>
      <c r="J3358" s="19" t="str">
        <f>IF($S3358="","",INDEX(Skjermingsrenter!$B$6:$B$35,$C3358))</f>
        <v/>
      </c>
      <c r="K3358" s="20" t="str">
        <f t="shared" si="417"/>
        <v/>
      </c>
      <c r="L3358" s="21" t="str">
        <f>IF($S3358="","",IF($G3358&lt;YEAR($F3358),0,$H3358*SUMIFS(Utbytter!$D$6:$D$1005,Utbytter!$A$6:$A$1005,$E3358,Utbytter!$B$6:$B$1005,"&gt;="&amp;$K3358,Utbytter!$B$6:$B$1005,"&lt;="&amp;DATE($G3358,12,31))))</f>
        <v/>
      </c>
      <c r="M3358" s="21" t="str">
        <f t="shared" si="423"/>
        <v/>
      </c>
      <c r="N3358" s="21" t="str">
        <f t="shared" si="418"/>
        <v/>
      </c>
      <c r="O3358" s="21" t="str">
        <f t="shared" si="419"/>
        <v/>
      </c>
      <c r="P3358" s="21" t="str">
        <f t="shared" si="420"/>
        <v/>
      </c>
      <c r="Q3358" s="21" t="str">
        <f t="shared" si="421"/>
        <v/>
      </c>
      <c r="R3358" s="21" t="str">
        <f t="shared" si="422"/>
        <v/>
      </c>
      <c r="S3358" s="7" t="str">
        <f>IF(ROW()-5&lt;=Kontroll!$B$8,1,"")</f>
        <v/>
      </c>
    </row>
    <row r="3359" spans="1:19" x14ac:dyDescent="0.2">
      <c r="A3359" s="7" t="str">
        <f t="shared" si="416"/>
        <v/>
      </c>
      <c r="B3359" s="7" t="str">
        <f>IF($S3359="","",INT(($A3359-1)/Kontroll!$B$6)+1)</f>
        <v/>
      </c>
      <c r="C3359" s="7" t="str">
        <f>IF($S3359="","",MOD($A3359-1,Kontroll!$B$6)+1)</f>
        <v/>
      </c>
      <c r="D3359" s="15" t="str">
        <f>IF($S3359="","",INDEX(Transjer!$A$6:$A$125,$B3359))</f>
        <v/>
      </c>
      <c r="E3359" s="15" t="str">
        <f>IF($S3359="","",INDEX(Transjer!$B$6:$B$125,$B3359))</f>
        <v/>
      </c>
      <c r="F3359" s="16" t="str">
        <f>IF($S3359="","",INDEX(Transjer!$C$6:$C$125,$B3359))</f>
        <v/>
      </c>
      <c r="G3359" s="17" t="str">
        <f>IF($S3359="","",INDEX(Skjermingsrenter!$A$6:$A$35,$C3359))</f>
        <v/>
      </c>
      <c r="H3359" s="18" t="str">
        <f>IF($S3359="","",INDEX(Transjer!$D$6:$D$125,$B3359))</f>
        <v/>
      </c>
      <c r="I3359" s="18" t="str">
        <f>IF($S3359="","",INDEX(Transjer!$E$6:$E$125,$B3359))</f>
        <v/>
      </c>
      <c r="J3359" s="19" t="str">
        <f>IF($S3359="","",INDEX(Skjermingsrenter!$B$6:$B$35,$C3359))</f>
        <v/>
      </c>
      <c r="K3359" s="20" t="str">
        <f t="shared" si="417"/>
        <v/>
      </c>
      <c r="L3359" s="21" t="str">
        <f>IF($S3359="","",IF($G3359&lt;YEAR($F3359),0,$H3359*SUMIFS(Utbytter!$D$6:$D$1005,Utbytter!$A$6:$A$1005,$E3359,Utbytter!$B$6:$B$1005,"&gt;="&amp;$K3359,Utbytter!$B$6:$B$1005,"&lt;="&amp;DATE($G3359,12,31))))</f>
        <v/>
      </c>
      <c r="M3359" s="21" t="str">
        <f t="shared" si="423"/>
        <v/>
      </c>
      <c r="N3359" s="21" t="str">
        <f t="shared" si="418"/>
        <v/>
      </c>
      <c r="O3359" s="21" t="str">
        <f t="shared" si="419"/>
        <v/>
      </c>
      <c r="P3359" s="21" t="str">
        <f t="shared" si="420"/>
        <v/>
      </c>
      <c r="Q3359" s="21" t="str">
        <f t="shared" si="421"/>
        <v/>
      </c>
      <c r="R3359" s="21" t="str">
        <f t="shared" si="422"/>
        <v/>
      </c>
      <c r="S3359" s="7" t="str">
        <f>IF(ROW()-5&lt;=Kontroll!$B$8,1,"")</f>
        <v/>
      </c>
    </row>
    <row r="3360" spans="1:19" x14ac:dyDescent="0.2">
      <c r="A3360" s="7" t="str">
        <f t="shared" si="416"/>
        <v/>
      </c>
      <c r="B3360" s="7" t="str">
        <f>IF($S3360="","",INT(($A3360-1)/Kontroll!$B$6)+1)</f>
        <v/>
      </c>
      <c r="C3360" s="7" t="str">
        <f>IF($S3360="","",MOD($A3360-1,Kontroll!$B$6)+1)</f>
        <v/>
      </c>
      <c r="D3360" s="15" t="str">
        <f>IF($S3360="","",INDEX(Transjer!$A$6:$A$125,$B3360))</f>
        <v/>
      </c>
      <c r="E3360" s="15" t="str">
        <f>IF($S3360="","",INDEX(Transjer!$B$6:$B$125,$B3360))</f>
        <v/>
      </c>
      <c r="F3360" s="16" t="str">
        <f>IF($S3360="","",INDEX(Transjer!$C$6:$C$125,$B3360))</f>
        <v/>
      </c>
      <c r="G3360" s="17" t="str">
        <f>IF($S3360="","",INDEX(Skjermingsrenter!$A$6:$A$35,$C3360))</f>
        <v/>
      </c>
      <c r="H3360" s="18" t="str">
        <f>IF($S3360="","",INDEX(Transjer!$D$6:$D$125,$B3360))</f>
        <v/>
      </c>
      <c r="I3360" s="18" t="str">
        <f>IF($S3360="","",INDEX(Transjer!$E$6:$E$125,$B3360))</f>
        <v/>
      </c>
      <c r="J3360" s="19" t="str">
        <f>IF($S3360="","",INDEX(Skjermingsrenter!$B$6:$B$35,$C3360))</f>
        <v/>
      </c>
      <c r="K3360" s="20" t="str">
        <f t="shared" si="417"/>
        <v/>
      </c>
      <c r="L3360" s="21" t="str">
        <f>IF($S3360="","",IF($G3360&lt;YEAR($F3360),0,$H3360*SUMIFS(Utbytter!$D$6:$D$1005,Utbytter!$A$6:$A$1005,$E3360,Utbytter!$B$6:$B$1005,"&gt;="&amp;$K3360,Utbytter!$B$6:$B$1005,"&lt;="&amp;DATE($G3360,12,31))))</f>
        <v/>
      </c>
      <c r="M3360" s="21" t="str">
        <f t="shared" si="423"/>
        <v/>
      </c>
      <c r="N3360" s="21" t="str">
        <f t="shared" si="418"/>
        <v/>
      </c>
      <c r="O3360" s="21" t="str">
        <f t="shared" si="419"/>
        <v/>
      </c>
      <c r="P3360" s="21" t="str">
        <f t="shared" si="420"/>
        <v/>
      </c>
      <c r="Q3360" s="21" t="str">
        <f t="shared" si="421"/>
        <v/>
      </c>
      <c r="R3360" s="21" t="str">
        <f t="shared" si="422"/>
        <v/>
      </c>
      <c r="S3360" s="7" t="str">
        <f>IF(ROW()-5&lt;=Kontroll!$B$8,1,"")</f>
        <v/>
      </c>
    </row>
    <row r="3361" spans="1:19" x14ac:dyDescent="0.2">
      <c r="A3361" s="7" t="str">
        <f t="shared" si="416"/>
        <v/>
      </c>
      <c r="B3361" s="7" t="str">
        <f>IF($S3361="","",INT(($A3361-1)/Kontroll!$B$6)+1)</f>
        <v/>
      </c>
      <c r="C3361" s="7" t="str">
        <f>IF($S3361="","",MOD($A3361-1,Kontroll!$B$6)+1)</f>
        <v/>
      </c>
      <c r="D3361" s="15" t="str">
        <f>IF($S3361="","",INDEX(Transjer!$A$6:$A$125,$B3361))</f>
        <v/>
      </c>
      <c r="E3361" s="15" t="str">
        <f>IF($S3361="","",INDEX(Transjer!$B$6:$B$125,$B3361))</f>
        <v/>
      </c>
      <c r="F3361" s="16" t="str">
        <f>IF($S3361="","",INDEX(Transjer!$C$6:$C$125,$B3361))</f>
        <v/>
      </c>
      <c r="G3361" s="17" t="str">
        <f>IF($S3361="","",INDEX(Skjermingsrenter!$A$6:$A$35,$C3361))</f>
        <v/>
      </c>
      <c r="H3361" s="18" t="str">
        <f>IF($S3361="","",INDEX(Transjer!$D$6:$D$125,$B3361))</f>
        <v/>
      </c>
      <c r="I3361" s="18" t="str">
        <f>IF($S3361="","",INDEX(Transjer!$E$6:$E$125,$B3361))</f>
        <v/>
      </c>
      <c r="J3361" s="19" t="str">
        <f>IF($S3361="","",INDEX(Skjermingsrenter!$B$6:$B$35,$C3361))</f>
        <v/>
      </c>
      <c r="K3361" s="20" t="str">
        <f t="shared" si="417"/>
        <v/>
      </c>
      <c r="L3361" s="21" t="str">
        <f>IF($S3361="","",IF($G3361&lt;YEAR($F3361),0,$H3361*SUMIFS(Utbytter!$D$6:$D$1005,Utbytter!$A$6:$A$1005,$E3361,Utbytter!$B$6:$B$1005,"&gt;="&amp;$K3361,Utbytter!$B$6:$B$1005,"&lt;="&amp;DATE($G3361,12,31))))</f>
        <v/>
      </c>
      <c r="M3361" s="21" t="str">
        <f t="shared" si="423"/>
        <v/>
      </c>
      <c r="N3361" s="21" t="str">
        <f t="shared" si="418"/>
        <v/>
      </c>
      <c r="O3361" s="21" t="str">
        <f t="shared" si="419"/>
        <v/>
      </c>
      <c r="P3361" s="21" t="str">
        <f t="shared" si="420"/>
        <v/>
      </c>
      <c r="Q3361" s="21" t="str">
        <f t="shared" si="421"/>
        <v/>
      </c>
      <c r="R3361" s="21" t="str">
        <f t="shared" si="422"/>
        <v/>
      </c>
      <c r="S3361" s="7" t="str">
        <f>IF(ROW()-5&lt;=Kontroll!$B$8,1,"")</f>
        <v/>
      </c>
    </row>
    <row r="3362" spans="1:19" x14ac:dyDescent="0.2">
      <c r="A3362" s="7" t="str">
        <f t="shared" si="416"/>
        <v/>
      </c>
      <c r="B3362" s="7" t="str">
        <f>IF($S3362="","",INT(($A3362-1)/Kontroll!$B$6)+1)</f>
        <v/>
      </c>
      <c r="C3362" s="7" t="str">
        <f>IF($S3362="","",MOD($A3362-1,Kontroll!$B$6)+1)</f>
        <v/>
      </c>
      <c r="D3362" s="15" t="str">
        <f>IF($S3362="","",INDEX(Transjer!$A$6:$A$125,$B3362))</f>
        <v/>
      </c>
      <c r="E3362" s="15" t="str">
        <f>IF($S3362="","",INDEX(Transjer!$B$6:$B$125,$B3362))</f>
        <v/>
      </c>
      <c r="F3362" s="16" t="str">
        <f>IF($S3362="","",INDEX(Transjer!$C$6:$C$125,$B3362))</f>
        <v/>
      </c>
      <c r="G3362" s="17" t="str">
        <f>IF($S3362="","",INDEX(Skjermingsrenter!$A$6:$A$35,$C3362))</f>
        <v/>
      </c>
      <c r="H3362" s="18" t="str">
        <f>IF($S3362="","",INDEX(Transjer!$D$6:$D$125,$B3362))</f>
        <v/>
      </c>
      <c r="I3362" s="18" t="str">
        <f>IF($S3362="","",INDEX(Transjer!$E$6:$E$125,$B3362))</f>
        <v/>
      </c>
      <c r="J3362" s="19" t="str">
        <f>IF($S3362="","",INDEX(Skjermingsrenter!$B$6:$B$35,$C3362))</f>
        <v/>
      </c>
      <c r="K3362" s="20" t="str">
        <f t="shared" si="417"/>
        <v/>
      </c>
      <c r="L3362" s="21" t="str">
        <f>IF($S3362="","",IF($G3362&lt;YEAR($F3362),0,$H3362*SUMIFS(Utbytter!$D$6:$D$1005,Utbytter!$A$6:$A$1005,$E3362,Utbytter!$B$6:$B$1005,"&gt;="&amp;$K3362,Utbytter!$B$6:$B$1005,"&lt;="&amp;DATE($G3362,12,31))))</f>
        <v/>
      </c>
      <c r="M3362" s="21" t="str">
        <f t="shared" si="423"/>
        <v/>
      </c>
      <c r="N3362" s="21" t="str">
        <f t="shared" si="418"/>
        <v/>
      </c>
      <c r="O3362" s="21" t="str">
        <f t="shared" si="419"/>
        <v/>
      </c>
      <c r="P3362" s="21" t="str">
        <f t="shared" si="420"/>
        <v/>
      </c>
      <c r="Q3362" s="21" t="str">
        <f t="shared" si="421"/>
        <v/>
      </c>
      <c r="R3362" s="21" t="str">
        <f t="shared" si="422"/>
        <v/>
      </c>
      <c r="S3362" s="7" t="str">
        <f>IF(ROW()-5&lt;=Kontroll!$B$8,1,"")</f>
        <v/>
      </c>
    </row>
    <row r="3363" spans="1:19" x14ac:dyDescent="0.2">
      <c r="A3363" s="7" t="str">
        <f t="shared" si="416"/>
        <v/>
      </c>
      <c r="B3363" s="7" t="str">
        <f>IF($S3363="","",INT(($A3363-1)/Kontroll!$B$6)+1)</f>
        <v/>
      </c>
      <c r="C3363" s="7" t="str">
        <f>IF($S3363="","",MOD($A3363-1,Kontroll!$B$6)+1)</f>
        <v/>
      </c>
      <c r="D3363" s="15" t="str">
        <f>IF($S3363="","",INDEX(Transjer!$A$6:$A$125,$B3363))</f>
        <v/>
      </c>
      <c r="E3363" s="15" t="str">
        <f>IF($S3363="","",INDEX(Transjer!$B$6:$B$125,$B3363))</f>
        <v/>
      </c>
      <c r="F3363" s="16" t="str">
        <f>IF($S3363="","",INDEX(Transjer!$C$6:$C$125,$B3363))</f>
        <v/>
      </c>
      <c r="G3363" s="17" t="str">
        <f>IF($S3363="","",INDEX(Skjermingsrenter!$A$6:$A$35,$C3363))</f>
        <v/>
      </c>
      <c r="H3363" s="18" t="str">
        <f>IF($S3363="","",INDEX(Transjer!$D$6:$D$125,$B3363))</f>
        <v/>
      </c>
      <c r="I3363" s="18" t="str">
        <f>IF($S3363="","",INDEX(Transjer!$E$6:$E$125,$B3363))</f>
        <v/>
      </c>
      <c r="J3363" s="19" t="str">
        <f>IF($S3363="","",INDEX(Skjermingsrenter!$B$6:$B$35,$C3363))</f>
        <v/>
      </c>
      <c r="K3363" s="20" t="str">
        <f t="shared" si="417"/>
        <v/>
      </c>
      <c r="L3363" s="21" t="str">
        <f>IF($S3363="","",IF($G3363&lt;YEAR($F3363),0,$H3363*SUMIFS(Utbytter!$D$6:$D$1005,Utbytter!$A$6:$A$1005,$E3363,Utbytter!$B$6:$B$1005,"&gt;="&amp;$K3363,Utbytter!$B$6:$B$1005,"&lt;="&amp;DATE($G3363,12,31))))</f>
        <v/>
      </c>
      <c r="M3363" s="21" t="str">
        <f t="shared" si="423"/>
        <v/>
      </c>
      <c r="N3363" s="21" t="str">
        <f t="shared" si="418"/>
        <v/>
      </c>
      <c r="O3363" s="21" t="str">
        <f t="shared" si="419"/>
        <v/>
      </c>
      <c r="P3363" s="21" t="str">
        <f t="shared" si="420"/>
        <v/>
      </c>
      <c r="Q3363" s="21" t="str">
        <f t="shared" si="421"/>
        <v/>
      </c>
      <c r="R3363" s="21" t="str">
        <f t="shared" si="422"/>
        <v/>
      </c>
      <c r="S3363" s="7" t="str">
        <f>IF(ROW()-5&lt;=Kontroll!$B$8,1,"")</f>
        <v/>
      </c>
    </row>
    <row r="3364" spans="1:19" x14ac:dyDescent="0.2">
      <c r="A3364" s="7" t="str">
        <f t="shared" si="416"/>
        <v/>
      </c>
      <c r="B3364" s="7" t="str">
        <f>IF($S3364="","",INT(($A3364-1)/Kontroll!$B$6)+1)</f>
        <v/>
      </c>
      <c r="C3364" s="7" t="str">
        <f>IF($S3364="","",MOD($A3364-1,Kontroll!$B$6)+1)</f>
        <v/>
      </c>
      <c r="D3364" s="15" t="str">
        <f>IF($S3364="","",INDEX(Transjer!$A$6:$A$125,$B3364))</f>
        <v/>
      </c>
      <c r="E3364" s="15" t="str">
        <f>IF($S3364="","",INDEX(Transjer!$B$6:$B$125,$B3364))</f>
        <v/>
      </c>
      <c r="F3364" s="16" t="str">
        <f>IF($S3364="","",INDEX(Transjer!$C$6:$C$125,$B3364))</f>
        <v/>
      </c>
      <c r="G3364" s="17" t="str">
        <f>IF($S3364="","",INDEX(Skjermingsrenter!$A$6:$A$35,$C3364))</f>
        <v/>
      </c>
      <c r="H3364" s="18" t="str">
        <f>IF($S3364="","",INDEX(Transjer!$D$6:$D$125,$B3364))</f>
        <v/>
      </c>
      <c r="I3364" s="18" t="str">
        <f>IF($S3364="","",INDEX(Transjer!$E$6:$E$125,$B3364))</f>
        <v/>
      </c>
      <c r="J3364" s="19" t="str">
        <f>IF($S3364="","",INDEX(Skjermingsrenter!$B$6:$B$35,$C3364))</f>
        <v/>
      </c>
      <c r="K3364" s="20" t="str">
        <f t="shared" si="417"/>
        <v/>
      </c>
      <c r="L3364" s="21" t="str">
        <f>IF($S3364="","",IF($G3364&lt;YEAR($F3364),0,$H3364*SUMIFS(Utbytter!$D$6:$D$1005,Utbytter!$A$6:$A$1005,$E3364,Utbytter!$B$6:$B$1005,"&gt;="&amp;$K3364,Utbytter!$B$6:$B$1005,"&lt;="&amp;DATE($G3364,12,31))))</f>
        <v/>
      </c>
      <c r="M3364" s="21" t="str">
        <f t="shared" si="423"/>
        <v/>
      </c>
      <c r="N3364" s="21" t="str">
        <f t="shared" si="418"/>
        <v/>
      </c>
      <c r="O3364" s="21" t="str">
        <f t="shared" si="419"/>
        <v/>
      </c>
      <c r="P3364" s="21" t="str">
        <f t="shared" si="420"/>
        <v/>
      </c>
      <c r="Q3364" s="21" t="str">
        <f t="shared" si="421"/>
        <v/>
      </c>
      <c r="R3364" s="21" t="str">
        <f t="shared" si="422"/>
        <v/>
      </c>
      <c r="S3364" s="7" t="str">
        <f>IF(ROW()-5&lt;=Kontroll!$B$8,1,"")</f>
        <v/>
      </c>
    </row>
    <row r="3365" spans="1:19" x14ac:dyDescent="0.2">
      <c r="A3365" s="7" t="str">
        <f t="shared" si="416"/>
        <v/>
      </c>
      <c r="B3365" s="7" t="str">
        <f>IF($S3365="","",INT(($A3365-1)/Kontroll!$B$6)+1)</f>
        <v/>
      </c>
      <c r="C3365" s="7" t="str">
        <f>IF($S3365="","",MOD($A3365-1,Kontroll!$B$6)+1)</f>
        <v/>
      </c>
      <c r="D3365" s="15" t="str">
        <f>IF($S3365="","",INDEX(Transjer!$A$6:$A$125,$B3365))</f>
        <v/>
      </c>
      <c r="E3365" s="15" t="str">
        <f>IF($S3365="","",INDEX(Transjer!$B$6:$B$125,$B3365))</f>
        <v/>
      </c>
      <c r="F3365" s="16" t="str">
        <f>IF($S3365="","",INDEX(Transjer!$C$6:$C$125,$B3365))</f>
        <v/>
      </c>
      <c r="G3365" s="17" t="str">
        <f>IF($S3365="","",INDEX(Skjermingsrenter!$A$6:$A$35,$C3365))</f>
        <v/>
      </c>
      <c r="H3365" s="18" t="str">
        <f>IF($S3365="","",INDEX(Transjer!$D$6:$D$125,$B3365))</f>
        <v/>
      </c>
      <c r="I3365" s="18" t="str">
        <f>IF($S3365="","",INDEX(Transjer!$E$6:$E$125,$B3365))</f>
        <v/>
      </c>
      <c r="J3365" s="19" t="str">
        <f>IF($S3365="","",INDEX(Skjermingsrenter!$B$6:$B$35,$C3365))</f>
        <v/>
      </c>
      <c r="K3365" s="20" t="str">
        <f t="shared" si="417"/>
        <v/>
      </c>
      <c r="L3365" s="21" t="str">
        <f>IF($S3365="","",IF($G3365&lt;YEAR($F3365),0,$H3365*SUMIFS(Utbytter!$D$6:$D$1005,Utbytter!$A$6:$A$1005,$E3365,Utbytter!$B$6:$B$1005,"&gt;="&amp;$K3365,Utbytter!$B$6:$B$1005,"&lt;="&amp;DATE($G3365,12,31))))</f>
        <v/>
      </c>
      <c r="M3365" s="21" t="str">
        <f t="shared" si="423"/>
        <v/>
      </c>
      <c r="N3365" s="21" t="str">
        <f t="shared" si="418"/>
        <v/>
      </c>
      <c r="O3365" s="21" t="str">
        <f t="shared" si="419"/>
        <v/>
      </c>
      <c r="P3365" s="21" t="str">
        <f t="shared" si="420"/>
        <v/>
      </c>
      <c r="Q3365" s="21" t="str">
        <f t="shared" si="421"/>
        <v/>
      </c>
      <c r="R3365" s="21" t="str">
        <f t="shared" si="422"/>
        <v/>
      </c>
      <c r="S3365" s="7" t="str">
        <f>IF(ROW()-5&lt;=Kontroll!$B$8,1,"")</f>
        <v/>
      </c>
    </row>
    <row r="3366" spans="1:19" x14ac:dyDescent="0.2">
      <c r="A3366" s="7" t="str">
        <f t="shared" si="416"/>
        <v/>
      </c>
      <c r="B3366" s="7" t="str">
        <f>IF($S3366="","",INT(($A3366-1)/Kontroll!$B$6)+1)</f>
        <v/>
      </c>
      <c r="C3366" s="7" t="str">
        <f>IF($S3366="","",MOD($A3366-1,Kontroll!$B$6)+1)</f>
        <v/>
      </c>
      <c r="D3366" s="15" t="str">
        <f>IF($S3366="","",INDEX(Transjer!$A$6:$A$125,$B3366))</f>
        <v/>
      </c>
      <c r="E3366" s="15" t="str">
        <f>IF($S3366="","",INDEX(Transjer!$B$6:$B$125,$B3366))</f>
        <v/>
      </c>
      <c r="F3366" s="16" t="str">
        <f>IF($S3366="","",INDEX(Transjer!$C$6:$C$125,$B3366))</f>
        <v/>
      </c>
      <c r="G3366" s="17" t="str">
        <f>IF($S3366="","",INDEX(Skjermingsrenter!$A$6:$A$35,$C3366))</f>
        <v/>
      </c>
      <c r="H3366" s="18" t="str">
        <f>IF($S3366="","",INDEX(Transjer!$D$6:$D$125,$B3366))</f>
        <v/>
      </c>
      <c r="I3366" s="18" t="str">
        <f>IF($S3366="","",INDEX(Transjer!$E$6:$E$125,$B3366))</f>
        <v/>
      </c>
      <c r="J3366" s="19" t="str">
        <f>IF($S3366="","",INDEX(Skjermingsrenter!$B$6:$B$35,$C3366))</f>
        <v/>
      </c>
      <c r="K3366" s="20" t="str">
        <f t="shared" si="417"/>
        <v/>
      </c>
      <c r="L3366" s="21" t="str">
        <f>IF($S3366="","",IF($G3366&lt;YEAR($F3366),0,$H3366*SUMIFS(Utbytter!$D$6:$D$1005,Utbytter!$A$6:$A$1005,$E3366,Utbytter!$B$6:$B$1005,"&gt;="&amp;$K3366,Utbytter!$B$6:$B$1005,"&lt;="&amp;DATE($G3366,12,31))))</f>
        <v/>
      </c>
      <c r="M3366" s="21" t="str">
        <f t="shared" si="423"/>
        <v/>
      </c>
      <c r="N3366" s="21" t="str">
        <f t="shared" si="418"/>
        <v/>
      </c>
      <c r="O3366" s="21" t="str">
        <f t="shared" si="419"/>
        <v/>
      </c>
      <c r="P3366" s="21" t="str">
        <f t="shared" si="420"/>
        <v/>
      </c>
      <c r="Q3366" s="21" t="str">
        <f t="shared" si="421"/>
        <v/>
      </c>
      <c r="R3366" s="21" t="str">
        <f t="shared" si="422"/>
        <v/>
      </c>
      <c r="S3366" s="7" t="str">
        <f>IF(ROW()-5&lt;=Kontroll!$B$8,1,"")</f>
        <v/>
      </c>
    </row>
    <row r="3367" spans="1:19" x14ac:dyDescent="0.2">
      <c r="A3367" s="7" t="str">
        <f t="shared" si="416"/>
        <v/>
      </c>
      <c r="B3367" s="7" t="str">
        <f>IF($S3367="","",INT(($A3367-1)/Kontroll!$B$6)+1)</f>
        <v/>
      </c>
      <c r="C3367" s="7" t="str">
        <f>IF($S3367="","",MOD($A3367-1,Kontroll!$B$6)+1)</f>
        <v/>
      </c>
      <c r="D3367" s="15" t="str">
        <f>IF($S3367="","",INDEX(Transjer!$A$6:$A$125,$B3367))</f>
        <v/>
      </c>
      <c r="E3367" s="15" t="str">
        <f>IF($S3367="","",INDEX(Transjer!$B$6:$B$125,$B3367))</f>
        <v/>
      </c>
      <c r="F3367" s="16" t="str">
        <f>IF($S3367="","",INDEX(Transjer!$C$6:$C$125,$B3367))</f>
        <v/>
      </c>
      <c r="G3367" s="17" t="str">
        <f>IF($S3367="","",INDEX(Skjermingsrenter!$A$6:$A$35,$C3367))</f>
        <v/>
      </c>
      <c r="H3367" s="18" t="str">
        <f>IF($S3367="","",INDEX(Transjer!$D$6:$D$125,$B3367))</f>
        <v/>
      </c>
      <c r="I3367" s="18" t="str">
        <f>IF($S3367="","",INDEX(Transjer!$E$6:$E$125,$B3367))</f>
        <v/>
      </c>
      <c r="J3367" s="19" t="str">
        <f>IF($S3367="","",INDEX(Skjermingsrenter!$B$6:$B$35,$C3367))</f>
        <v/>
      </c>
      <c r="K3367" s="20" t="str">
        <f t="shared" si="417"/>
        <v/>
      </c>
      <c r="L3367" s="21" t="str">
        <f>IF($S3367="","",IF($G3367&lt;YEAR($F3367),0,$H3367*SUMIFS(Utbytter!$D$6:$D$1005,Utbytter!$A$6:$A$1005,$E3367,Utbytter!$B$6:$B$1005,"&gt;="&amp;$K3367,Utbytter!$B$6:$B$1005,"&lt;="&amp;DATE($G3367,12,31))))</f>
        <v/>
      </c>
      <c r="M3367" s="21" t="str">
        <f t="shared" si="423"/>
        <v/>
      </c>
      <c r="N3367" s="21" t="str">
        <f t="shared" si="418"/>
        <v/>
      </c>
      <c r="O3367" s="21" t="str">
        <f t="shared" si="419"/>
        <v/>
      </c>
      <c r="P3367" s="21" t="str">
        <f t="shared" si="420"/>
        <v/>
      </c>
      <c r="Q3367" s="21" t="str">
        <f t="shared" si="421"/>
        <v/>
      </c>
      <c r="R3367" s="21" t="str">
        <f t="shared" si="422"/>
        <v/>
      </c>
      <c r="S3367" s="7" t="str">
        <f>IF(ROW()-5&lt;=Kontroll!$B$8,1,"")</f>
        <v/>
      </c>
    </row>
    <row r="3368" spans="1:19" x14ac:dyDescent="0.2">
      <c r="A3368" s="7" t="str">
        <f t="shared" si="416"/>
        <v/>
      </c>
      <c r="B3368" s="7" t="str">
        <f>IF($S3368="","",INT(($A3368-1)/Kontroll!$B$6)+1)</f>
        <v/>
      </c>
      <c r="C3368" s="7" t="str">
        <f>IF($S3368="","",MOD($A3368-1,Kontroll!$B$6)+1)</f>
        <v/>
      </c>
      <c r="D3368" s="15" t="str">
        <f>IF($S3368="","",INDEX(Transjer!$A$6:$A$125,$B3368))</f>
        <v/>
      </c>
      <c r="E3368" s="15" t="str">
        <f>IF($S3368="","",INDEX(Transjer!$B$6:$B$125,$B3368))</f>
        <v/>
      </c>
      <c r="F3368" s="16" t="str">
        <f>IF($S3368="","",INDEX(Transjer!$C$6:$C$125,$B3368))</f>
        <v/>
      </c>
      <c r="G3368" s="17" t="str">
        <f>IF($S3368="","",INDEX(Skjermingsrenter!$A$6:$A$35,$C3368))</f>
        <v/>
      </c>
      <c r="H3368" s="18" t="str">
        <f>IF($S3368="","",INDEX(Transjer!$D$6:$D$125,$B3368))</f>
        <v/>
      </c>
      <c r="I3368" s="18" t="str">
        <f>IF($S3368="","",INDEX(Transjer!$E$6:$E$125,$B3368))</f>
        <v/>
      </c>
      <c r="J3368" s="19" t="str">
        <f>IF($S3368="","",INDEX(Skjermingsrenter!$B$6:$B$35,$C3368))</f>
        <v/>
      </c>
      <c r="K3368" s="20" t="str">
        <f t="shared" si="417"/>
        <v/>
      </c>
      <c r="L3368" s="21" t="str">
        <f>IF($S3368="","",IF($G3368&lt;YEAR($F3368),0,$H3368*SUMIFS(Utbytter!$D$6:$D$1005,Utbytter!$A$6:$A$1005,$E3368,Utbytter!$B$6:$B$1005,"&gt;="&amp;$K3368,Utbytter!$B$6:$B$1005,"&lt;="&amp;DATE($G3368,12,31))))</f>
        <v/>
      </c>
      <c r="M3368" s="21" t="str">
        <f t="shared" si="423"/>
        <v/>
      </c>
      <c r="N3368" s="21" t="str">
        <f t="shared" si="418"/>
        <v/>
      </c>
      <c r="O3368" s="21" t="str">
        <f t="shared" si="419"/>
        <v/>
      </c>
      <c r="P3368" s="21" t="str">
        <f t="shared" si="420"/>
        <v/>
      </c>
      <c r="Q3368" s="21" t="str">
        <f t="shared" si="421"/>
        <v/>
      </c>
      <c r="R3368" s="21" t="str">
        <f t="shared" si="422"/>
        <v/>
      </c>
      <c r="S3368" s="7" t="str">
        <f>IF(ROW()-5&lt;=Kontroll!$B$8,1,"")</f>
        <v/>
      </c>
    </row>
    <row r="3369" spans="1:19" x14ac:dyDescent="0.2">
      <c r="A3369" s="7" t="str">
        <f t="shared" si="416"/>
        <v/>
      </c>
      <c r="B3369" s="7" t="str">
        <f>IF($S3369="","",INT(($A3369-1)/Kontroll!$B$6)+1)</f>
        <v/>
      </c>
      <c r="C3369" s="7" t="str">
        <f>IF($S3369="","",MOD($A3369-1,Kontroll!$B$6)+1)</f>
        <v/>
      </c>
      <c r="D3369" s="15" t="str">
        <f>IF($S3369="","",INDEX(Transjer!$A$6:$A$125,$B3369))</f>
        <v/>
      </c>
      <c r="E3369" s="15" t="str">
        <f>IF($S3369="","",INDEX(Transjer!$B$6:$B$125,$B3369))</f>
        <v/>
      </c>
      <c r="F3369" s="16" t="str">
        <f>IF($S3369="","",INDEX(Transjer!$C$6:$C$125,$B3369))</f>
        <v/>
      </c>
      <c r="G3369" s="17" t="str">
        <f>IF($S3369="","",INDEX(Skjermingsrenter!$A$6:$A$35,$C3369))</f>
        <v/>
      </c>
      <c r="H3369" s="18" t="str">
        <f>IF($S3369="","",INDEX(Transjer!$D$6:$D$125,$B3369))</f>
        <v/>
      </c>
      <c r="I3369" s="18" t="str">
        <f>IF($S3369="","",INDEX(Transjer!$E$6:$E$125,$B3369))</f>
        <v/>
      </c>
      <c r="J3369" s="19" t="str">
        <f>IF($S3369="","",INDEX(Skjermingsrenter!$B$6:$B$35,$C3369))</f>
        <v/>
      </c>
      <c r="K3369" s="20" t="str">
        <f t="shared" si="417"/>
        <v/>
      </c>
      <c r="L3369" s="21" t="str">
        <f>IF($S3369="","",IF($G3369&lt;YEAR($F3369),0,$H3369*SUMIFS(Utbytter!$D$6:$D$1005,Utbytter!$A$6:$A$1005,$E3369,Utbytter!$B$6:$B$1005,"&gt;="&amp;$K3369,Utbytter!$B$6:$B$1005,"&lt;="&amp;DATE($G3369,12,31))))</f>
        <v/>
      </c>
      <c r="M3369" s="21" t="str">
        <f t="shared" si="423"/>
        <v/>
      </c>
      <c r="N3369" s="21" t="str">
        <f t="shared" si="418"/>
        <v/>
      </c>
      <c r="O3369" s="21" t="str">
        <f t="shared" si="419"/>
        <v/>
      </c>
      <c r="P3369" s="21" t="str">
        <f t="shared" si="420"/>
        <v/>
      </c>
      <c r="Q3369" s="21" t="str">
        <f t="shared" si="421"/>
        <v/>
      </c>
      <c r="R3369" s="21" t="str">
        <f t="shared" si="422"/>
        <v/>
      </c>
      <c r="S3369" s="7" t="str">
        <f>IF(ROW()-5&lt;=Kontroll!$B$8,1,"")</f>
        <v/>
      </c>
    </row>
    <row r="3370" spans="1:19" x14ac:dyDescent="0.2">
      <c r="A3370" s="7" t="str">
        <f t="shared" si="416"/>
        <v/>
      </c>
      <c r="B3370" s="7" t="str">
        <f>IF($S3370="","",INT(($A3370-1)/Kontroll!$B$6)+1)</f>
        <v/>
      </c>
      <c r="C3370" s="7" t="str">
        <f>IF($S3370="","",MOD($A3370-1,Kontroll!$B$6)+1)</f>
        <v/>
      </c>
      <c r="D3370" s="15" t="str">
        <f>IF($S3370="","",INDEX(Transjer!$A$6:$A$125,$B3370))</f>
        <v/>
      </c>
      <c r="E3370" s="15" t="str">
        <f>IF($S3370="","",INDEX(Transjer!$B$6:$B$125,$B3370))</f>
        <v/>
      </c>
      <c r="F3370" s="16" t="str">
        <f>IF($S3370="","",INDEX(Transjer!$C$6:$C$125,$B3370))</f>
        <v/>
      </c>
      <c r="G3370" s="17" t="str">
        <f>IF($S3370="","",INDEX(Skjermingsrenter!$A$6:$A$35,$C3370))</f>
        <v/>
      </c>
      <c r="H3370" s="18" t="str">
        <f>IF($S3370="","",INDEX(Transjer!$D$6:$D$125,$B3370))</f>
        <v/>
      </c>
      <c r="I3370" s="18" t="str">
        <f>IF($S3370="","",INDEX(Transjer!$E$6:$E$125,$B3370))</f>
        <v/>
      </c>
      <c r="J3370" s="19" t="str">
        <f>IF($S3370="","",INDEX(Skjermingsrenter!$B$6:$B$35,$C3370))</f>
        <v/>
      </c>
      <c r="K3370" s="20" t="str">
        <f t="shared" si="417"/>
        <v/>
      </c>
      <c r="L3370" s="21" t="str">
        <f>IF($S3370="","",IF($G3370&lt;YEAR($F3370),0,$H3370*SUMIFS(Utbytter!$D$6:$D$1005,Utbytter!$A$6:$A$1005,$E3370,Utbytter!$B$6:$B$1005,"&gt;="&amp;$K3370,Utbytter!$B$6:$B$1005,"&lt;="&amp;DATE($G3370,12,31))))</f>
        <v/>
      </c>
      <c r="M3370" s="21" t="str">
        <f t="shared" si="423"/>
        <v/>
      </c>
      <c r="N3370" s="21" t="str">
        <f t="shared" si="418"/>
        <v/>
      </c>
      <c r="O3370" s="21" t="str">
        <f t="shared" si="419"/>
        <v/>
      </c>
      <c r="P3370" s="21" t="str">
        <f t="shared" si="420"/>
        <v/>
      </c>
      <c r="Q3370" s="21" t="str">
        <f t="shared" si="421"/>
        <v/>
      </c>
      <c r="R3370" s="21" t="str">
        <f t="shared" si="422"/>
        <v/>
      </c>
      <c r="S3370" s="7" t="str">
        <f>IF(ROW()-5&lt;=Kontroll!$B$8,1,"")</f>
        <v/>
      </c>
    </row>
    <row r="3371" spans="1:19" x14ac:dyDescent="0.2">
      <c r="A3371" s="7" t="str">
        <f t="shared" si="416"/>
        <v/>
      </c>
      <c r="B3371" s="7" t="str">
        <f>IF($S3371="","",INT(($A3371-1)/Kontroll!$B$6)+1)</f>
        <v/>
      </c>
      <c r="C3371" s="7" t="str">
        <f>IF($S3371="","",MOD($A3371-1,Kontroll!$B$6)+1)</f>
        <v/>
      </c>
      <c r="D3371" s="15" t="str">
        <f>IF($S3371="","",INDEX(Transjer!$A$6:$A$125,$B3371))</f>
        <v/>
      </c>
      <c r="E3371" s="15" t="str">
        <f>IF($S3371="","",INDEX(Transjer!$B$6:$B$125,$B3371))</f>
        <v/>
      </c>
      <c r="F3371" s="16" t="str">
        <f>IF($S3371="","",INDEX(Transjer!$C$6:$C$125,$B3371))</f>
        <v/>
      </c>
      <c r="G3371" s="17" t="str">
        <f>IF($S3371="","",INDEX(Skjermingsrenter!$A$6:$A$35,$C3371))</f>
        <v/>
      </c>
      <c r="H3371" s="18" t="str">
        <f>IF($S3371="","",INDEX(Transjer!$D$6:$D$125,$B3371))</f>
        <v/>
      </c>
      <c r="I3371" s="18" t="str">
        <f>IF($S3371="","",INDEX(Transjer!$E$6:$E$125,$B3371))</f>
        <v/>
      </c>
      <c r="J3371" s="19" t="str">
        <f>IF($S3371="","",INDEX(Skjermingsrenter!$B$6:$B$35,$C3371))</f>
        <v/>
      </c>
      <c r="K3371" s="20" t="str">
        <f t="shared" si="417"/>
        <v/>
      </c>
      <c r="L3371" s="21" t="str">
        <f>IF($S3371="","",IF($G3371&lt;YEAR($F3371),0,$H3371*SUMIFS(Utbytter!$D$6:$D$1005,Utbytter!$A$6:$A$1005,$E3371,Utbytter!$B$6:$B$1005,"&gt;="&amp;$K3371,Utbytter!$B$6:$B$1005,"&lt;="&amp;DATE($G3371,12,31))))</f>
        <v/>
      </c>
      <c r="M3371" s="21" t="str">
        <f t="shared" si="423"/>
        <v/>
      </c>
      <c r="N3371" s="21" t="str">
        <f t="shared" si="418"/>
        <v/>
      </c>
      <c r="O3371" s="21" t="str">
        <f t="shared" si="419"/>
        <v/>
      </c>
      <c r="P3371" s="21" t="str">
        <f t="shared" si="420"/>
        <v/>
      </c>
      <c r="Q3371" s="21" t="str">
        <f t="shared" si="421"/>
        <v/>
      </c>
      <c r="R3371" s="21" t="str">
        <f t="shared" si="422"/>
        <v/>
      </c>
      <c r="S3371" s="7" t="str">
        <f>IF(ROW()-5&lt;=Kontroll!$B$8,1,"")</f>
        <v/>
      </c>
    </row>
    <row r="3372" spans="1:19" x14ac:dyDescent="0.2">
      <c r="A3372" s="7" t="str">
        <f t="shared" si="416"/>
        <v/>
      </c>
      <c r="B3372" s="7" t="str">
        <f>IF($S3372="","",INT(($A3372-1)/Kontroll!$B$6)+1)</f>
        <v/>
      </c>
      <c r="C3372" s="7" t="str">
        <f>IF($S3372="","",MOD($A3372-1,Kontroll!$B$6)+1)</f>
        <v/>
      </c>
      <c r="D3372" s="15" t="str">
        <f>IF($S3372="","",INDEX(Transjer!$A$6:$A$125,$B3372))</f>
        <v/>
      </c>
      <c r="E3372" s="15" t="str">
        <f>IF($S3372="","",INDEX(Transjer!$B$6:$B$125,$B3372))</f>
        <v/>
      </c>
      <c r="F3372" s="16" t="str">
        <f>IF($S3372="","",INDEX(Transjer!$C$6:$C$125,$B3372))</f>
        <v/>
      </c>
      <c r="G3372" s="17" t="str">
        <f>IF($S3372="","",INDEX(Skjermingsrenter!$A$6:$A$35,$C3372))</f>
        <v/>
      </c>
      <c r="H3372" s="18" t="str">
        <f>IF($S3372="","",INDEX(Transjer!$D$6:$D$125,$B3372))</f>
        <v/>
      </c>
      <c r="I3372" s="18" t="str">
        <f>IF($S3372="","",INDEX(Transjer!$E$6:$E$125,$B3372))</f>
        <v/>
      </c>
      <c r="J3372" s="19" t="str">
        <f>IF($S3372="","",INDEX(Skjermingsrenter!$B$6:$B$35,$C3372))</f>
        <v/>
      </c>
      <c r="K3372" s="20" t="str">
        <f t="shared" si="417"/>
        <v/>
      </c>
      <c r="L3372" s="21" t="str">
        <f>IF($S3372="","",IF($G3372&lt;YEAR($F3372),0,$H3372*SUMIFS(Utbytter!$D$6:$D$1005,Utbytter!$A$6:$A$1005,$E3372,Utbytter!$B$6:$B$1005,"&gt;="&amp;$K3372,Utbytter!$B$6:$B$1005,"&lt;="&amp;DATE($G3372,12,31))))</f>
        <v/>
      </c>
      <c r="M3372" s="21" t="str">
        <f t="shared" si="423"/>
        <v/>
      </c>
      <c r="N3372" s="21" t="str">
        <f t="shared" si="418"/>
        <v/>
      </c>
      <c r="O3372" s="21" t="str">
        <f t="shared" si="419"/>
        <v/>
      </c>
      <c r="P3372" s="21" t="str">
        <f t="shared" si="420"/>
        <v/>
      </c>
      <c r="Q3372" s="21" t="str">
        <f t="shared" si="421"/>
        <v/>
      </c>
      <c r="R3372" s="21" t="str">
        <f t="shared" si="422"/>
        <v/>
      </c>
      <c r="S3372" s="7" t="str">
        <f>IF(ROW()-5&lt;=Kontroll!$B$8,1,"")</f>
        <v/>
      </c>
    </row>
    <row r="3373" spans="1:19" x14ac:dyDescent="0.2">
      <c r="A3373" s="7" t="str">
        <f t="shared" si="416"/>
        <v/>
      </c>
      <c r="B3373" s="7" t="str">
        <f>IF($S3373="","",INT(($A3373-1)/Kontroll!$B$6)+1)</f>
        <v/>
      </c>
      <c r="C3373" s="7" t="str">
        <f>IF($S3373="","",MOD($A3373-1,Kontroll!$B$6)+1)</f>
        <v/>
      </c>
      <c r="D3373" s="15" t="str">
        <f>IF($S3373="","",INDEX(Transjer!$A$6:$A$125,$B3373))</f>
        <v/>
      </c>
      <c r="E3373" s="15" t="str">
        <f>IF($S3373="","",INDEX(Transjer!$B$6:$B$125,$B3373))</f>
        <v/>
      </c>
      <c r="F3373" s="16" t="str">
        <f>IF($S3373="","",INDEX(Transjer!$C$6:$C$125,$B3373))</f>
        <v/>
      </c>
      <c r="G3373" s="17" t="str">
        <f>IF($S3373="","",INDEX(Skjermingsrenter!$A$6:$A$35,$C3373))</f>
        <v/>
      </c>
      <c r="H3373" s="18" t="str">
        <f>IF($S3373="","",INDEX(Transjer!$D$6:$D$125,$B3373))</f>
        <v/>
      </c>
      <c r="I3373" s="18" t="str">
        <f>IF($S3373="","",INDEX(Transjer!$E$6:$E$125,$B3373))</f>
        <v/>
      </c>
      <c r="J3373" s="19" t="str">
        <f>IF($S3373="","",INDEX(Skjermingsrenter!$B$6:$B$35,$C3373))</f>
        <v/>
      </c>
      <c r="K3373" s="20" t="str">
        <f t="shared" si="417"/>
        <v/>
      </c>
      <c r="L3373" s="21" t="str">
        <f>IF($S3373="","",IF($G3373&lt;YEAR($F3373),0,$H3373*SUMIFS(Utbytter!$D$6:$D$1005,Utbytter!$A$6:$A$1005,$E3373,Utbytter!$B$6:$B$1005,"&gt;="&amp;$K3373,Utbytter!$B$6:$B$1005,"&lt;="&amp;DATE($G3373,12,31))))</f>
        <v/>
      </c>
      <c r="M3373" s="21" t="str">
        <f t="shared" si="423"/>
        <v/>
      </c>
      <c r="N3373" s="21" t="str">
        <f t="shared" si="418"/>
        <v/>
      </c>
      <c r="O3373" s="21" t="str">
        <f t="shared" si="419"/>
        <v/>
      </c>
      <c r="P3373" s="21" t="str">
        <f t="shared" si="420"/>
        <v/>
      </c>
      <c r="Q3373" s="21" t="str">
        <f t="shared" si="421"/>
        <v/>
      </c>
      <c r="R3373" s="21" t="str">
        <f t="shared" si="422"/>
        <v/>
      </c>
      <c r="S3373" s="7" t="str">
        <f>IF(ROW()-5&lt;=Kontroll!$B$8,1,"")</f>
        <v/>
      </c>
    </row>
    <row r="3374" spans="1:19" x14ac:dyDescent="0.2">
      <c r="A3374" s="7" t="str">
        <f t="shared" si="416"/>
        <v/>
      </c>
      <c r="B3374" s="7" t="str">
        <f>IF($S3374="","",INT(($A3374-1)/Kontroll!$B$6)+1)</f>
        <v/>
      </c>
      <c r="C3374" s="7" t="str">
        <f>IF($S3374="","",MOD($A3374-1,Kontroll!$B$6)+1)</f>
        <v/>
      </c>
      <c r="D3374" s="15" t="str">
        <f>IF($S3374="","",INDEX(Transjer!$A$6:$A$125,$B3374))</f>
        <v/>
      </c>
      <c r="E3374" s="15" t="str">
        <f>IF($S3374="","",INDEX(Transjer!$B$6:$B$125,$B3374))</f>
        <v/>
      </c>
      <c r="F3374" s="16" t="str">
        <f>IF($S3374="","",INDEX(Transjer!$C$6:$C$125,$B3374))</f>
        <v/>
      </c>
      <c r="G3374" s="17" t="str">
        <f>IF($S3374="","",INDEX(Skjermingsrenter!$A$6:$A$35,$C3374))</f>
        <v/>
      </c>
      <c r="H3374" s="18" t="str">
        <f>IF($S3374="","",INDEX(Transjer!$D$6:$D$125,$B3374))</f>
        <v/>
      </c>
      <c r="I3374" s="18" t="str">
        <f>IF($S3374="","",INDEX(Transjer!$E$6:$E$125,$B3374))</f>
        <v/>
      </c>
      <c r="J3374" s="19" t="str">
        <f>IF($S3374="","",INDEX(Skjermingsrenter!$B$6:$B$35,$C3374))</f>
        <v/>
      </c>
      <c r="K3374" s="20" t="str">
        <f t="shared" si="417"/>
        <v/>
      </c>
      <c r="L3374" s="21" t="str">
        <f>IF($S3374="","",IF($G3374&lt;YEAR($F3374),0,$H3374*SUMIFS(Utbytter!$D$6:$D$1005,Utbytter!$A$6:$A$1005,$E3374,Utbytter!$B$6:$B$1005,"&gt;="&amp;$K3374,Utbytter!$B$6:$B$1005,"&lt;="&amp;DATE($G3374,12,31))))</f>
        <v/>
      </c>
      <c r="M3374" s="21" t="str">
        <f t="shared" si="423"/>
        <v/>
      </c>
      <c r="N3374" s="21" t="str">
        <f t="shared" si="418"/>
        <v/>
      </c>
      <c r="O3374" s="21" t="str">
        <f t="shared" si="419"/>
        <v/>
      </c>
      <c r="P3374" s="21" t="str">
        <f t="shared" si="420"/>
        <v/>
      </c>
      <c r="Q3374" s="21" t="str">
        <f t="shared" si="421"/>
        <v/>
      </c>
      <c r="R3374" s="21" t="str">
        <f t="shared" si="422"/>
        <v/>
      </c>
      <c r="S3374" s="7" t="str">
        <f>IF(ROW()-5&lt;=Kontroll!$B$8,1,"")</f>
        <v/>
      </c>
    </row>
    <row r="3375" spans="1:19" x14ac:dyDescent="0.2">
      <c r="A3375" s="7" t="str">
        <f t="shared" si="416"/>
        <v/>
      </c>
      <c r="B3375" s="7" t="str">
        <f>IF($S3375="","",INT(($A3375-1)/Kontroll!$B$6)+1)</f>
        <v/>
      </c>
      <c r="C3375" s="7" t="str">
        <f>IF($S3375="","",MOD($A3375-1,Kontroll!$B$6)+1)</f>
        <v/>
      </c>
      <c r="D3375" s="15" t="str">
        <f>IF($S3375="","",INDEX(Transjer!$A$6:$A$125,$B3375))</f>
        <v/>
      </c>
      <c r="E3375" s="15" t="str">
        <f>IF($S3375="","",INDEX(Transjer!$B$6:$B$125,$B3375))</f>
        <v/>
      </c>
      <c r="F3375" s="16" t="str">
        <f>IF($S3375="","",INDEX(Transjer!$C$6:$C$125,$B3375))</f>
        <v/>
      </c>
      <c r="G3375" s="17" t="str">
        <f>IF($S3375="","",INDEX(Skjermingsrenter!$A$6:$A$35,$C3375))</f>
        <v/>
      </c>
      <c r="H3375" s="18" t="str">
        <f>IF($S3375="","",INDEX(Transjer!$D$6:$D$125,$B3375))</f>
        <v/>
      </c>
      <c r="I3375" s="18" t="str">
        <f>IF($S3375="","",INDEX(Transjer!$E$6:$E$125,$B3375))</f>
        <v/>
      </c>
      <c r="J3375" s="19" t="str">
        <f>IF($S3375="","",INDEX(Skjermingsrenter!$B$6:$B$35,$C3375))</f>
        <v/>
      </c>
      <c r="K3375" s="20" t="str">
        <f t="shared" si="417"/>
        <v/>
      </c>
      <c r="L3375" s="21" t="str">
        <f>IF($S3375="","",IF($G3375&lt;YEAR($F3375),0,$H3375*SUMIFS(Utbytter!$D$6:$D$1005,Utbytter!$A$6:$A$1005,$E3375,Utbytter!$B$6:$B$1005,"&gt;="&amp;$K3375,Utbytter!$B$6:$B$1005,"&lt;="&amp;DATE($G3375,12,31))))</f>
        <v/>
      </c>
      <c r="M3375" s="21" t="str">
        <f t="shared" si="423"/>
        <v/>
      </c>
      <c r="N3375" s="21" t="str">
        <f t="shared" si="418"/>
        <v/>
      </c>
      <c r="O3375" s="21" t="str">
        <f t="shared" si="419"/>
        <v/>
      </c>
      <c r="P3375" s="21" t="str">
        <f t="shared" si="420"/>
        <v/>
      </c>
      <c r="Q3375" s="21" t="str">
        <f t="shared" si="421"/>
        <v/>
      </c>
      <c r="R3375" s="21" t="str">
        <f t="shared" si="422"/>
        <v/>
      </c>
      <c r="S3375" s="7" t="str">
        <f>IF(ROW()-5&lt;=Kontroll!$B$8,1,"")</f>
        <v/>
      </c>
    </row>
    <row r="3376" spans="1:19" x14ac:dyDescent="0.2">
      <c r="A3376" s="7" t="str">
        <f t="shared" si="416"/>
        <v/>
      </c>
      <c r="B3376" s="7" t="str">
        <f>IF($S3376="","",INT(($A3376-1)/Kontroll!$B$6)+1)</f>
        <v/>
      </c>
      <c r="C3376" s="7" t="str">
        <f>IF($S3376="","",MOD($A3376-1,Kontroll!$B$6)+1)</f>
        <v/>
      </c>
      <c r="D3376" s="15" t="str">
        <f>IF($S3376="","",INDEX(Transjer!$A$6:$A$125,$B3376))</f>
        <v/>
      </c>
      <c r="E3376" s="15" t="str">
        <f>IF($S3376="","",INDEX(Transjer!$B$6:$B$125,$B3376))</f>
        <v/>
      </c>
      <c r="F3376" s="16" t="str">
        <f>IF($S3376="","",INDEX(Transjer!$C$6:$C$125,$B3376))</f>
        <v/>
      </c>
      <c r="G3376" s="17" t="str">
        <f>IF($S3376="","",INDEX(Skjermingsrenter!$A$6:$A$35,$C3376))</f>
        <v/>
      </c>
      <c r="H3376" s="18" t="str">
        <f>IF($S3376="","",INDEX(Transjer!$D$6:$D$125,$B3376))</f>
        <v/>
      </c>
      <c r="I3376" s="18" t="str">
        <f>IF($S3376="","",INDEX(Transjer!$E$6:$E$125,$B3376))</f>
        <v/>
      </c>
      <c r="J3376" s="19" t="str">
        <f>IF($S3376="","",INDEX(Skjermingsrenter!$B$6:$B$35,$C3376))</f>
        <v/>
      </c>
      <c r="K3376" s="20" t="str">
        <f t="shared" si="417"/>
        <v/>
      </c>
      <c r="L3376" s="21" t="str">
        <f>IF($S3376="","",IF($G3376&lt;YEAR($F3376),0,$H3376*SUMIFS(Utbytter!$D$6:$D$1005,Utbytter!$A$6:$A$1005,$E3376,Utbytter!$B$6:$B$1005,"&gt;="&amp;$K3376,Utbytter!$B$6:$B$1005,"&lt;="&amp;DATE($G3376,12,31))))</f>
        <v/>
      </c>
      <c r="M3376" s="21" t="str">
        <f t="shared" si="423"/>
        <v/>
      </c>
      <c r="N3376" s="21" t="str">
        <f t="shared" si="418"/>
        <v/>
      </c>
      <c r="O3376" s="21" t="str">
        <f t="shared" si="419"/>
        <v/>
      </c>
      <c r="P3376" s="21" t="str">
        <f t="shared" si="420"/>
        <v/>
      </c>
      <c r="Q3376" s="21" t="str">
        <f t="shared" si="421"/>
        <v/>
      </c>
      <c r="R3376" s="21" t="str">
        <f t="shared" si="422"/>
        <v/>
      </c>
      <c r="S3376" s="7" t="str">
        <f>IF(ROW()-5&lt;=Kontroll!$B$8,1,"")</f>
        <v/>
      </c>
    </row>
    <row r="3377" spans="1:19" x14ac:dyDescent="0.2">
      <c r="A3377" s="7" t="str">
        <f t="shared" si="416"/>
        <v/>
      </c>
      <c r="B3377" s="7" t="str">
        <f>IF($S3377="","",INT(($A3377-1)/Kontroll!$B$6)+1)</f>
        <v/>
      </c>
      <c r="C3377" s="7" t="str">
        <f>IF($S3377="","",MOD($A3377-1,Kontroll!$B$6)+1)</f>
        <v/>
      </c>
      <c r="D3377" s="15" t="str">
        <f>IF($S3377="","",INDEX(Transjer!$A$6:$A$125,$B3377))</f>
        <v/>
      </c>
      <c r="E3377" s="15" t="str">
        <f>IF($S3377="","",INDEX(Transjer!$B$6:$B$125,$B3377))</f>
        <v/>
      </c>
      <c r="F3377" s="16" t="str">
        <f>IF($S3377="","",INDEX(Transjer!$C$6:$C$125,$B3377))</f>
        <v/>
      </c>
      <c r="G3377" s="17" t="str">
        <f>IF($S3377="","",INDEX(Skjermingsrenter!$A$6:$A$35,$C3377))</f>
        <v/>
      </c>
      <c r="H3377" s="18" t="str">
        <f>IF($S3377="","",INDEX(Transjer!$D$6:$D$125,$B3377))</f>
        <v/>
      </c>
      <c r="I3377" s="18" t="str">
        <f>IF($S3377="","",INDEX(Transjer!$E$6:$E$125,$B3377))</f>
        <v/>
      </c>
      <c r="J3377" s="19" t="str">
        <f>IF($S3377="","",INDEX(Skjermingsrenter!$B$6:$B$35,$C3377))</f>
        <v/>
      </c>
      <c r="K3377" s="20" t="str">
        <f t="shared" si="417"/>
        <v/>
      </c>
      <c r="L3377" s="21" t="str">
        <f>IF($S3377="","",IF($G3377&lt;YEAR($F3377),0,$H3377*SUMIFS(Utbytter!$D$6:$D$1005,Utbytter!$A$6:$A$1005,$E3377,Utbytter!$B$6:$B$1005,"&gt;="&amp;$K3377,Utbytter!$B$6:$B$1005,"&lt;="&amp;DATE($G3377,12,31))))</f>
        <v/>
      </c>
      <c r="M3377" s="21" t="str">
        <f t="shared" si="423"/>
        <v/>
      </c>
      <c r="N3377" s="21" t="str">
        <f t="shared" si="418"/>
        <v/>
      </c>
      <c r="O3377" s="21" t="str">
        <f t="shared" si="419"/>
        <v/>
      </c>
      <c r="P3377" s="21" t="str">
        <f t="shared" si="420"/>
        <v/>
      </c>
      <c r="Q3377" s="21" t="str">
        <f t="shared" si="421"/>
        <v/>
      </c>
      <c r="R3377" s="21" t="str">
        <f t="shared" si="422"/>
        <v/>
      </c>
      <c r="S3377" s="7" t="str">
        <f>IF(ROW()-5&lt;=Kontroll!$B$8,1,"")</f>
        <v/>
      </c>
    </row>
    <row r="3378" spans="1:19" x14ac:dyDescent="0.2">
      <c r="A3378" s="7" t="str">
        <f t="shared" si="416"/>
        <v/>
      </c>
      <c r="B3378" s="7" t="str">
        <f>IF($S3378="","",INT(($A3378-1)/Kontroll!$B$6)+1)</f>
        <v/>
      </c>
      <c r="C3378" s="7" t="str">
        <f>IF($S3378="","",MOD($A3378-1,Kontroll!$B$6)+1)</f>
        <v/>
      </c>
      <c r="D3378" s="15" t="str">
        <f>IF($S3378="","",INDEX(Transjer!$A$6:$A$125,$B3378))</f>
        <v/>
      </c>
      <c r="E3378" s="15" t="str">
        <f>IF($S3378="","",INDEX(Transjer!$B$6:$B$125,$B3378))</f>
        <v/>
      </c>
      <c r="F3378" s="16" t="str">
        <f>IF($S3378="","",INDEX(Transjer!$C$6:$C$125,$B3378))</f>
        <v/>
      </c>
      <c r="G3378" s="17" t="str">
        <f>IF($S3378="","",INDEX(Skjermingsrenter!$A$6:$A$35,$C3378))</f>
        <v/>
      </c>
      <c r="H3378" s="18" t="str">
        <f>IF($S3378="","",INDEX(Transjer!$D$6:$D$125,$B3378))</f>
        <v/>
      </c>
      <c r="I3378" s="18" t="str">
        <f>IF($S3378="","",INDEX(Transjer!$E$6:$E$125,$B3378))</f>
        <v/>
      </c>
      <c r="J3378" s="19" t="str">
        <f>IF($S3378="","",INDEX(Skjermingsrenter!$B$6:$B$35,$C3378))</f>
        <v/>
      </c>
      <c r="K3378" s="20" t="str">
        <f t="shared" si="417"/>
        <v/>
      </c>
      <c r="L3378" s="21" t="str">
        <f>IF($S3378="","",IF($G3378&lt;YEAR($F3378),0,$H3378*SUMIFS(Utbytter!$D$6:$D$1005,Utbytter!$A$6:$A$1005,$E3378,Utbytter!$B$6:$B$1005,"&gt;="&amp;$K3378,Utbytter!$B$6:$B$1005,"&lt;="&amp;DATE($G3378,12,31))))</f>
        <v/>
      </c>
      <c r="M3378" s="21" t="str">
        <f t="shared" si="423"/>
        <v/>
      </c>
      <c r="N3378" s="21" t="str">
        <f t="shared" si="418"/>
        <v/>
      </c>
      <c r="O3378" s="21" t="str">
        <f t="shared" si="419"/>
        <v/>
      </c>
      <c r="P3378" s="21" t="str">
        <f t="shared" si="420"/>
        <v/>
      </c>
      <c r="Q3378" s="21" t="str">
        <f t="shared" si="421"/>
        <v/>
      </c>
      <c r="R3378" s="21" t="str">
        <f t="shared" si="422"/>
        <v/>
      </c>
      <c r="S3378" s="7" t="str">
        <f>IF(ROW()-5&lt;=Kontroll!$B$8,1,"")</f>
        <v/>
      </c>
    </row>
    <row r="3379" spans="1:19" x14ac:dyDescent="0.2">
      <c r="A3379" s="7" t="str">
        <f t="shared" si="416"/>
        <v/>
      </c>
      <c r="B3379" s="7" t="str">
        <f>IF($S3379="","",INT(($A3379-1)/Kontroll!$B$6)+1)</f>
        <v/>
      </c>
      <c r="C3379" s="7" t="str">
        <f>IF($S3379="","",MOD($A3379-1,Kontroll!$B$6)+1)</f>
        <v/>
      </c>
      <c r="D3379" s="15" t="str">
        <f>IF($S3379="","",INDEX(Transjer!$A$6:$A$125,$B3379))</f>
        <v/>
      </c>
      <c r="E3379" s="15" t="str">
        <f>IF($S3379="","",INDEX(Transjer!$B$6:$B$125,$B3379))</f>
        <v/>
      </c>
      <c r="F3379" s="16" t="str">
        <f>IF($S3379="","",INDEX(Transjer!$C$6:$C$125,$B3379))</f>
        <v/>
      </c>
      <c r="G3379" s="17" t="str">
        <f>IF($S3379="","",INDEX(Skjermingsrenter!$A$6:$A$35,$C3379))</f>
        <v/>
      </c>
      <c r="H3379" s="18" t="str">
        <f>IF($S3379="","",INDEX(Transjer!$D$6:$D$125,$B3379))</f>
        <v/>
      </c>
      <c r="I3379" s="18" t="str">
        <f>IF($S3379="","",INDEX(Transjer!$E$6:$E$125,$B3379))</f>
        <v/>
      </c>
      <c r="J3379" s="19" t="str">
        <f>IF($S3379="","",INDEX(Skjermingsrenter!$B$6:$B$35,$C3379))</f>
        <v/>
      </c>
      <c r="K3379" s="20" t="str">
        <f t="shared" si="417"/>
        <v/>
      </c>
      <c r="L3379" s="21" t="str">
        <f>IF($S3379="","",IF($G3379&lt;YEAR($F3379),0,$H3379*SUMIFS(Utbytter!$D$6:$D$1005,Utbytter!$A$6:$A$1005,$E3379,Utbytter!$B$6:$B$1005,"&gt;="&amp;$K3379,Utbytter!$B$6:$B$1005,"&lt;="&amp;DATE($G3379,12,31))))</f>
        <v/>
      </c>
      <c r="M3379" s="21" t="str">
        <f t="shared" si="423"/>
        <v/>
      </c>
      <c r="N3379" s="21" t="str">
        <f t="shared" si="418"/>
        <v/>
      </c>
      <c r="O3379" s="21" t="str">
        <f t="shared" si="419"/>
        <v/>
      </c>
      <c r="P3379" s="21" t="str">
        <f t="shared" si="420"/>
        <v/>
      </c>
      <c r="Q3379" s="21" t="str">
        <f t="shared" si="421"/>
        <v/>
      </c>
      <c r="R3379" s="21" t="str">
        <f t="shared" si="422"/>
        <v/>
      </c>
      <c r="S3379" s="7" t="str">
        <f>IF(ROW()-5&lt;=Kontroll!$B$8,1,"")</f>
        <v/>
      </c>
    </row>
    <row r="3380" spans="1:19" x14ac:dyDescent="0.2">
      <c r="A3380" s="7" t="str">
        <f t="shared" si="416"/>
        <v/>
      </c>
      <c r="B3380" s="7" t="str">
        <f>IF($S3380="","",INT(($A3380-1)/Kontroll!$B$6)+1)</f>
        <v/>
      </c>
      <c r="C3380" s="7" t="str">
        <f>IF($S3380="","",MOD($A3380-1,Kontroll!$B$6)+1)</f>
        <v/>
      </c>
      <c r="D3380" s="15" t="str">
        <f>IF($S3380="","",INDEX(Transjer!$A$6:$A$125,$B3380))</f>
        <v/>
      </c>
      <c r="E3380" s="15" t="str">
        <f>IF($S3380="","",INDEX(Transjer!$B$6:$B$125,$B3380))</f>
        <v/>
      </c>
      <c r="F3380" s="16" t="str">
        <f>IF($S3380="","",INDEX(Transjer!$C$6:$C$125,$B3380))</f>
        <v/>
      </c>
      <c r="G3380" s="17" t="str">
        <f>IF($S3380="","",INDEX(Skjermingsrenter!$A$6:$A$35,$C3380))</f>
        <v/>
      </c>
      <c r="H3380" s="18" t="str">
        <f>IF($S3380="","",INDEX(Transjer!$D$6:$D$125,$B3380))</f>
        <v/>
      </c>
      <c r="I3380" s="18" t="str">
        <f>IF($S3380="","",INDEX(Transjer!$E$6:$E$125,$B3380))</f>
        <v/>
      </c>
      <c r="J3380" s="19" t="str">
        <f>IF($S3380="","",INDEX(Skjermingsrenter!$B$6:$B$35,$C3380))</f>
        <v/>
      </c>
      <c r="K3380" s="20" t="str">
        <f t="shared" si="417"/>
        <v/>
      </c>
      <c r="L3380" s="21" t="str">
        <f>IF($S3380="","",IF($G3380&lt;YEAR($F3380),0,$H3380*SUMIFS(Utbytter!$D$6:$D$1005,Utbytter!$A$6:$A$1005,$E3380,Utbytter!$B$6:$B$1005,"&gt;="&amp;$K3380,Utbytter!$B$6:$B$1005,"&lt;="&amp;DATE($G3380,12,31))))</f>
        <v/>
      </c>
      <c r="M3380" s="21" t="str">
        <f t="shared" si="423"/>
        <v/>
      </c>
      <c r="N3380" s="21" t="str">
        <f t="shared" si="418"/>
        <v/>
      </c>
      <c r="O3380" s="21" t="str">
        <f t="shared" si="419"/>
        <v/>
      </c>
      <c r="P3380" s="21" t="str">
        <f t="shared" si="420"/>
        <v/>
      </c>
      <c r="Q3380" s="21" t="str">
        <f t="shared" si="421"/>
        <v/>
      </c>
      <c r="R3380" s="21" t="str">
        <f t="shared" si="422"/>
        <v/>
      </c>
      <c r="S3380" s="7" t="str">
        <f>IF(ROW()-5&lt;=Kontroll!$B$8,1,"")</f>
        <v/>
      </c>
    </row>
    <row r="3381" spans="1:19" x14ac:dyDescent="0.2">
      <c r="A3381" s="7" t="str">
        <f t="shared" si="416"/>
        <v/>
      </c>
      <c r="B3381" s="7" t="str">
        <f>IF($S3381="","",INT(($A3381-1)/Kontroll!$B$6)+1)</f>
        <v/>
      </c>
      <c r="C3381" s="7" t="str">
        <f>IF($S3381="","",MOD($A3381-1,Kontroll!$B$6)+1)</f>
        <v/>
      </c>
      <c r="D3381" s="15" t="str">
        <f>IF($S3381="","",INDEX(Transjer!$A$6:$A$125,$B3381))</f>
        <v/>
      </c>
      <c r="E3381" s="15" t="str">
        <f>IF($S3381="","",INDEX(Transjer!$B$6:$B$125,$B3381))</f>
        <v/>
      </c>
      <c r="F3381" s="16" t="str">
        <f>IF($S3381="","",INDEX(Transjer!$C$6:$C$125,$B3381))</f>
        <v/>
      </c>
      <c r="G3381" s="17" t="str">
        <f>IF($S3381="","",INDEX(Skjermingsrenter!$A$6:$A$35,$C3381))</f>
        <v/>
      </c>
      <c r="H3381" s="18" t="str">
        <f>IF($S3381="","",INDEX(Transjer!$D$6:$D$125,$B3381))</f>
        <v/>
      </c>
      <c r="I3381" s="18" t="str">
        <f>IF($S3381="","",INDEX(Transjer!$E$6:$E$125,$B3381))</f>
        <v/>
      </c>
      <c r="J3381" s="19" t="str">
        <f>IF($S3381="","",INDEX(Skjermingsrenter!$B$6:$B$35,$C3381))</f>
        <v/>
      </c>
      <c r="K3381" s="20" t="str">
        <f t="shared" si="417"/>
        <v/>
      </c>
      <c r="L3381" s="21" t="str">
        <f>IF($S3381="","",IF($G3381&lt;YEAR($F3381),0,$H3381*SUMIFS(Utbytter!$D$6:$D$1005,Utbytter!$A$6:$A$1005,$E3381,Utbytter!$B$6:$B$1005,"&gt;="&amp;$K3381,Utbytter!$B$6:$B$1005,"&lt;="&amp;DATE($G3381,12,31))))</f>
        <v/>
      </c>
      <c r="M3381" s="21" t="str">
        <f t="shared" si="423"/>
        <v/>
      </c>
      <c r="N3381" s="21" t="str">
        <f t="shared" si="418"/>
        <v/>
      </c>
      <c r="O3381" s="21" t="str">
        <f t="shared" si="419"/>
        <v/>
      </c>
      <c r="P3381" s="21" t="str">
        <f t="shared" si="420"/>
        <v/>
      </c>
      <c r="Q3381" s="21" t="str">
        <f t="shared" si="421"/>
        <v/>
      </c>
      <c r="R3381" s="21" t="str">
        <f t="shared" si="422"/>
        <v/>
      </c>
      <c r="S3381" s="7" t="str">
        <f>IF(ROW()-5&lt;=Kontroll!$B$8,1,"")</f>
        <v/>
      </c>
    </row>
    <row r="3382" spans="1:19" x14ac:dyDescent="0.2">
      <c r="A3382" s="7" t="str">
        <f t="shared" si="416"/>
        <v/>
      </c>
      <c r="B3382" s="7" t="str">
        <f>IF($S3382="","",INT(($A3382-1)/Kontroll!$B$6)+1)</f>
        <v/>
      </c>
      <c r="C3382" s="7" t="str">
        <f>IF($S3382="","",MOD($A3382-1,Kontroll!$B$6)+1)</f>
        <v/>
      </c>
      <c r="D3382" s="15" t="str">
        <f>IF($S3382="","",INDEX(Transjer!$A$6:$A$125,$B3382))</f>
        <v/>
      </c>
      <c r="E3382" s="15" t="str">
        <f>IF($S3382="","",INDEX(Transjer!$B$6:$B$125,$B3382))</f>
        <v/>
      </c>
      <c r="F3382" s="16" t="str">
        <f>IF($S3382="","",INDEX(Transjer!$C$6:$C$125,$B3382))</f>
        <v/>
      </c>
      <c r="G3382" s="17" t="str">
        <f>IF($S3382="","",INDEX(Skjermingsrenter!$A$6:$A$35,$C3382))</f>
        <v/>
      </c>
      <c r="H3382" s="18" t="str">
        <f>IF($S3382="","",INDEX(Transjer!$D$6:$D$125,$B3382))</f>
        <v/>
      </c>
      <c r="I3382" s="18" t="str">
        <f>IF($S3382="","",INDEX(Transjer!$E$6:$E$125,$B3382))</f>
        <v/>
      </c>
      <c r="J3382" s="19" t="str">
        <f>IF($S3382="","",INDEX(Skjermingsrenter!$B$6:$B$35,$C3382))</f>
        <v/>
      </c>
      <c r="K3382" s="20" t="str">
        <f t="shared" si="417"/>
        <v/>
      </c>
      <c r="L3382" s="21" t="str">
        <f>IF($S3382="","",IF($G3382&lt;YEAR($F3382),0,$H3382*SUMIFS(Utbytter!$D$6:$D$1005,Utbytter!$A$6:$A$1005,$E3382,Utbytter!$B$6:$B$1005,"&gt;="&amp;$K3382,Utbytter!$B$6:$B$1005,"&lt;="&amp;DATE($G3382,12,31))))</f>
        <v/>
      </c>
      <c r="M3382" s="21" t="str">
        <f t="shared" si="423"/>
        <v/>
      </c>
      <c r="N3382" s="21" t="str">
        <f t="shared" si="418"/>
        <v/>
      </c>
      <c r="O3382" s="21" t="str">
        <f t="shared" si="419"/>
        <v/>
      </c>
      <c r="P3382" s="21" t="str">
        <f t="shared" si="420"/>
        <v/>
      </c>
      <c r="Q3382" s="21" t="str">
        <f t="shared" si="421"/>
        <v/>
      </c>
      <c r="R3382" s="21" t="str">
        <f t="shared" si="422"/>
        <v/>
      </c>
      <c r="S3382" s="7" t="str">
        <f>IF(ROW()-5&lt;=Kontroll!$B$8,1,"")</f>
        <v/>
      </c>
    </row>
    <row r="3383" spans="1:19" x14ac:dyDescent="0.2">
      <c r="A3383" s="7" t="str">
        <f t="shared" si="416"/>
        <v/>
      </c>
      <c r="B3383" s="7" t="str">
        <f>IF($S3383="","",INT(($A3383-1)/Kontroll!$B$6)+1)</f>
        <v/>
      </c>
      <c r="C3383" s="7" t="str">
        <f>IF($S3383="","",MOD($A3383-1,Kontroll!$B$6)+1)</f>
        <v/>
      </c>
      <c r="D3383" s="15" t="str">
        <f>IF($S3383="","",INDEX(Transjer!$A$6:$A$125,$B3383))</f>
        <v/>
      </c>
      <c r="E3383" s="15" t="str">
        <f>IF($S3383="","",INDEX(Transjer!$B$6:$B$125,$B3383))</f>
        <v/>
      </c>
      <c r="F3383" s="16" t="str">
        <f>IF($S3383="","",INDEX(Transjer!$C$6:$C$125,$B3383))</f>
        <v/>
      </c>
      <c r="G3383" s="17" t="str">
        <f>IF($S3383="","",INDEX(Skjermingsrenter!$A$6:$A$35,$C3383))</f>
        <v/>
      </c>
      <c r="H3383" s="18" t="str">
        <f>IF($S3383="","",INDEX(Transjer!$D$6:$D$125,$B3383))</f>
        <v/>
      </c>
      <c r="I3383" s="18" t="str">
        <f>IF($S3383="","",INDEX(Transjer!$E$6:$E$125,$B3383))</f>
        <v/>
      </c>
      <c r="J3383" s="19" t="str">
        <f>IF($S3383="","",INDEX(Skjermingsrenter!$B$6:$B$35,$C3383))</f>
        <v/>
      </c>
      <c r="K3383" s="20" t="str">
        <f t="shared" si="417"/>
        <v/>
      </c>
      <c r="L3383" s="21" t="str">
        <f>IF($S3383="","",IF($G3383&lt;YEAR($F3383),0,$H3383*SUMIFS(Utbytter!$D$6:$D$1005,Utbytter!$A$6:$A$1005,$E3383,Utbytter!$B$6:$B$1005,"&gt;="&amp;$K3383,Utbytter!$B$6:$B$1005,"&lt;="&amp;DATE($G3383,12,31))))</f>
        <v/>
      </c>
      <c r="M3383" s="21" t="str">
        <f t="shared" si="423"/>
        <v/>
      </c>
      <c r="N3383" s="21" t="str">
        <f t="shared" si="418"/>
        <v/>
      </c>
      <c r="O3383" s="21" t="str">
        <f t="shared" si="419"/>
        <v/>
      </c>
      <c r="P3383" s="21" t="str">
        <f t="shared" si="420"/>
        <v/>
      </c>
      <c r="Q3383" s="21" t="str">
        <f t="shared" si="421"/>
        <v/>
      </c>
      <c r="R3383" s="21" t="str">
        <f t="shared" si="422"/>
        <v/>
      </c>
      <c r="S3383" s="7" t="str">
        <f>IF(ROW()-5&lt;=Kontroll!$B$8,1,"")</f>
        <v/>
      </c>
    </row>
    <row r="3384" spans="1:19" x14ac:dyDescent="0.2">
      <c r="A3384" s="7" t="str">
        <f t="shared" si="416"/>
        <v/>
      </c>
      <c r="B3384" s="7" t="str">
        <f>IF($S3384="","",INT(($A3384-1)/Kontroll!$B$6)+1)</f>
        <v/>
      </c>
      <c r="C3384" s="7" t="str">
        <f>IF($S3384="","",MOD($A3384-1,Kontroll!$B$6)+1)</f>
        <v/>
      </c>
      <c r="D3384" s="15" t="str">
        <f>IF($S3384="","",INDEX(Transjer!$A$6:$A$125,$B3384))</f>
        <v/>
      </c>
      <c r="E3384" s="15" t="str">
        <f>IF($S3384="","",INDEX(Transjer!$B$6:$B$125,$B3384))</f>
        <v/>
      </c>
      <c r="F3384" s="16" t="str">
        <f>IF($S3384="","",INDEX(Transjer!$C$6:$C$125,$B3384))</f>
        <v/>
      </c>
      <c r="G3384" s="17" t="str">
        <f>IF($S3384="","",INDEX(Skjermingsrenter!$A$6:$A$35,$C3384))</f>
        <v/>
      </c>
      <c r="H3384" s="18" t="str">
        <f>IF($S3384="","",INDEX(Transjer!$D$6:$D$125,$B3384))</f>
        <v/>
      </c>
      <c r="I3384" s="18" t="str">
        <f>IF($S3384="","",INDEX(Transjer!$E$6:$E$125,$B3384))</f>
        <v/>
      </c>
      <c r="J3384" s="19" t="str">
        <f>IF($S3384="","",INDEX(Skjermingsrenter!$B$6:$B$35,$C3384))</f>
        <v/>
      </c>
      <c r="K3384" s="20" t="str">
        <f t="shared" si="417"/>
        <v/>
      </c>
      <c r="L3384" s="21" t="str">
        <f>IF($S3384="","",IF($G3384&lt;YEAR($F3384),0,$H3384*SUMIFS(Utbytter!$D$6:$D$1005,Utbytter!$A$6:$A$1005,$E3384,Utbytter!$B$6:$B$1005,"&gt;="&amp;$K3384,Utbytter!$B$6:$B$1005,"&lt;="&amp;DATE($G3384,12,31))))</f>
        <v/>
      </c>
      <c r="M3384" s="21" t="str">
        <f t="shared" si="423"/>
        <v/>
      </c>
      <c r="N3384" s="21" t="str">
        <f t="shared" si="418"/>
        <v/>
      </c>
      <c r="O3384" s="21" t="str">
        <f t="shared" si="419"/>
        <v/>
      </c>
      <c r="P3384" s="21" t="str">
        <f t="shared" si="420"/>
        <v/>
      </c>
      <c r="Q3384" s="21" t="str">
        <f t="shared" si="421"/>
        <v/>
      </c>
      <c r="R3384" s="21" t="str">
        <f t="shared" si="422"/>
        <v/>
      </c>
      <c r="S3384" s="7" t="str">
        <f>IF(ROW()-5&lt;=Kontroll!$B$8,1,"")</f>
        <v/>
      </c>
    </row>
    <row r="3385" spans="1:19" x14ac:dyDescent="0.2">
      <c r="A3385" s="7" t="str">
        <f t="shared" si="416"/>
        <v/>
      </c>
      <c r="B3385" s="7" t="str">
        <f>IF($S3385="","",INT(($A3385-1)/Kontroll!$B$6)+1)</f>
        <v/>
      </c>
      <c r="C3385" s="7" t="str">
        <f>IF($S3385="","",MOD($A3385-1,Kontroll!$B$6)+1)</f>
        <v/>
      </c>
      <c r="D3385" s="15" t="str">
        <f>IF($S3385="","",INDEX(Transjer!$A$6:$A$125,$B3385))</f>
        <v/>
      </c>
      <c r="E3385" s="15" t="str">
        <f>IF($S3385="","",INDEX(Transjer!$B$6:$B$125,$B3385))</f>
        <v/>
      </c>
      <c r="F3385" s="16" t="str">
        <f>IF($S3385="","",INDEX(Transjer!$C$6:$C$125,$B3385))</f>
        <v/>
      </c>
      <c r="G3385" s="17" t="str">
        <f>IF($S3385="","",INDEX(Skjermingsrenter!$A$6:$A$35,$C3385))</f>
        <v/>
      </c>
      <c r="H3385" s="18" t="str">
        <f>IF($S3385="","",INDEX(Transjer!$D$6:$D$125,$B3385))</f>
        <v/>
      </c>
      <c r="I3385" s="18" t="str">
        <f>IF($S3385="","",INDEX(Transjer!$E$6:$E$125,$B3385))</f>
        <v/>
      </c>
      <c r="J3385" s="19" t="str">
        <f>IF($S3385="","",INDEX(Skjermingsrenter!$B$6:$B$35,$C3385))</f>
        <v/>
      </c>
      <c r="K3385" s="20" t="str">
        <f t="shared" si="417"/>
        <v/>
      </c>
      <c r="L3385" s="21" t="str">
        <f>IF($S3385="","",IF($G3385&lt;YEAR($F3385),0,$H3385*SUMIFS(Utbytter!$D$6:$D$1005,Utbytter!$A$6:$A$1005,$E3385,Utbytter!$B$6:$B$1005,"&gt;="&amp;$K3385,Utbytter!$B$6:$B$1005,"&lt;="&amp;DATE($G3385,12,31))))</f>
        <v/>
      </c>
      <c r="M3385" s="21" t="str">
        <f t="shared" si="423"/>
        <v/>
      </c>
      <c r="N3385" s="21" t="str">
        <f t="shared" si="418"/>
        <v/>
      </c>
      <c r="O3385" s="21" t="str">
        <f t="shared" si="419"/>
        <v/>
      </c>
      <c r="P3385" s="21" t="str">
        <f t="shared" si="420"/>
        <v/>
      </c>
      <c r="Q3385" s="21" t="str">
        <f t="shared" si="421"/>
        <v/>
      </c>
      <c r="R3385" s="21" t="str">
        <f t="shared" si="422"/>
        <v/>
      </c>
      <c r="S3385" s="7" t="str">
        <f>IF(ROW()-5&lt;=Kontroll!$B$8,1,"")</f>
        <v/>
      </c>
    </row>
    <row r="3386" spans="1:19" x14ac:dyDescent="0.2">
      <c r="A3386" s="7" t="str">
        <f t="shared" si="416"/>
        <v/>
      </c>
      <c r="B3386" s="7" t="str">
        <f>IF($S3386="","",INT(($A3386-1)/Kontroll!$B$6)+1)</f>
        <v/>
      </c>
      <c r="C3386" s="7" t="str">
        <f>IF($S3386="","",MOD($A3386-1,Kontroll!$B$6)+1)</f>
        <v/>
      </c>
      <c r="D3386" s="15" t="str">
        <f>IF($S3386="","",INDEX(Transjer!$A$6:$A$125,$B3386))</f>
        <v/>
      </c>
      <c r="E3386" s="15" t="str">
        <f>IF($S3386="","",INDEX(Transjer!$B$6:$B$125,$B3386))</f>
        <v/>
      </c>
      <c r="F3386" s="16" t="str">
        <f>IF($S3386="","",INDEX(Transjer!$C$6:$C$125,$B3386))</f>
        <v/>
      </c>
      <c r="G3386" s="17" t="str">
        <f>IF($S3386="","",INDEX(Skjermingsrenter!$A$6:$A$35,$C3386))</f>
        <v/>
      </c>
      <c r="H3386" s="18" t="str">
        <f>IF($S3386="","",INDEX(Transjer!$D$6:$D$125,$B3386))</f>
        <v/>
      </c>
      <c r="I3386" s="18" t="str">
        <f>IF($S3386="","",INDEX(Transjer!$E$6:$E$125,$B3386))</f>
        <v/>
      </c>
      <c r="J3386" s="19" t="str">
        <f>IF($S3386="","",INDEX(Skjermingsrenter!$B$6:$B$35,$C3386))</f>
        <v/>
      </c>
      <c r="K3386" s="20" t="str">
        <f t="shared" si="417"/>
        <v/>
      </c>
      <c r="L3386" s="21" t="str">
        <f>IF($S3386="","",IF($G3386&lt;YEAR($F3386),0,$H3386*SUMIFS(Utbytter!$D$6:$D$1005,Utbytter!$A$6:$A$1005,$E3386,Utbytter!$B$6:$B$1005,"&gt;="&amp;$K3386,Utbytter!$B$6:$B$1005,"&lt;="&amp;DATE($G3386,12,31))))</f>
        <v/>
      </c>
      <c r="M3386" s="21" t="str">
        <f t="shared" si="423"/>
        <v/>
      </c>
      <c r="N3386" s="21" t="str">
        <f t="shared" si="418"/>
        <v/>
      </c>
      <c r="O3386" s="21" t="str">
        <f t="shared" si="419"/>
        <v/>
      </c>
      <c r="P3386" s="21" t="str">
        <f t="shared" si="420"/>
        <v/>
      </c>
      <c r="Q3386" s="21" t="str">
        <f t="shared" si="421"/>
        <v/>
      </c>
      <c r="R3386" s="21" t="str">
        <f t="shared" si="422"/>
        <v/>
      </c>
      <c r="S3386" s="7" t="str">
        <f>IF(ROW()-5&lt;=Kontroll!$B$8,1,"")</f>
        <v/>
      </c>
    </row>
    <row r="3387" spans="1:19" x14ac:dyDescent="0.2">
      <c r="A3387" s="7" t="str">
        <f t="shared" si="416"/>
        <v/>
      </c>
      <c r="B3387" s="7" t="str">
        <f>IF($S3387="","",INT(($A3387-1)/Kontroll!$B$6)+1)</f>
        <v/>
      </c>
      <c r="C3387" s="7" t="str">
        <f>IF($S3387="","",MOD($A3387-1,Kontroll!$B$6)+1)</f>
        <v/>
      </c>
      <c r="D3387" s="15" t="str">
        <f>IF($S3387="","",INDEX(Transjer!$A$6:$A$125,$B3387))</f>
        <v/>
      </c>
      <c r="E3387" s="15" t="str">
        <f>IF($S3387="","",INDEX(Transjer!$B$6:$B$125,$B3387))</f>
        <v/>
      </c>
      <c r="F3387" s="16" t="str">
        <f>IF($S3387="","",INDEX(Transjer!$C$6:$C$125,$B3387))</f>
        <v/>
      </c>
      <c r="G3387" s="17" t="str">
        <f>IF($S3387="","",INDEX(Skjermingsrenter!$A$6:$A$35,$C3387))</f>
        <v/>
      </c>
      <c r="H3387" s="18" t="str">
        <f>IF($S3387="","",INDEX(Transjer!$D$6:$D$125,$B3387))</f>
        <v/>
      </c>
      <c r="I3387" s="18" t="str">
        <f>IF($S3387="","",INDEX(Transjer!$E$6:$E$125,$B3387))</f>
        <v/>
      </c>
      <c r="J3387" s="19" t="str">
        <f>IF($S3387="","",INDEX(Skjermingsrenter!$B$6:$B$35,$C3387))</f>
        <v/>
      </c>
      <c r="K3387" s="20" t="str">
        <f t="shared" si="417"/>
        <v/>
      </c>
      <c r="L3387" s="21" t="str">
        <f>IF($S3387="","",IF($G3387&lt;YEAR($F3387),0,$H3387*SUMIFS(Utbytter!$D$6:$D$1005,Utbytter!$A$6:$A$1005,$E3387,Utbytter!$B$6:$B$1005,"&gt;="&amp;$K3387,Utbytter!$B$6:$B$1005,"&lt;="&amp;DATE($G3387,12,31))))</f>
        <v/>
      </c>
      <c r="M3387" s="21" t="str">
        <f t="shared" si="423"/>
        <v/>
      </c>
      <c r="N3387" s="21" t="str">
        <f t="shared" si="418"/>
        <v/>
      </c>
      <c r="O3387" s="21" t="str">
        <f t="shared" si="419"/>
        <v/>
      </c>
      <c r="P3387" s="21" t="str">
        <f t="shared" si="420"/>
        <v/>
      </c>
      <c r="Q3387" s="21" t="str">
        <f t="shared" si="421"/>
        <v/>
      </c>
      <c r="R3387" s="21" t="str">
        <f t="shared" si="422"/>
        <v/>
      </c>
      <c r="S3387" s="7" t="str">
        <f>IF(ROW()-5&lt;=Kontroll!$B$8,1,"")</f>
        <v/>
      </c>
    </row>
    <row r="3388" spans="1:19" x14ac:dyDescent="0.2">
      <c r="A3388" s="7" t="str">
        <f t="shared" si="416"/>
        <v/>
      </c>
      <c r="B3388" s="7" t="str">
        <f>IF($S3388="","",INT(($A3388-1)/Kontroll!$B$6)+1)</f>
        <v/>
      </c>
      <c r="C3388" s="7" t="str">
        <f>IF($S3388="","",MOD($A3388-1,Kontroll!$B$6)+1)</f>
        <v/>
      </c>
      <c r="D3388" s="15" t="str">
        <f>IF($S3388="","",INDEX(Transjer!$A$6:$A$125,$B3388))</f>
        <v/>
      </c>
      <c r="E3388" s="15" t="str">
        <f>IF($S3388="","",INDEX(Transjer!$B$6:$B$125,$B3388))</f>
        <v/>
      </c>
      <c r="F3388" s="16" t="str">
        <f>IF($S3388="","",INDEX(Transjer!$C$6:$C$125,$B3388))</f>
        <v/>
      </c>
      <c r="G3388" s="17" t="str">
        <f>IF($S3388="","",INDEX(Skjermingsrenter!$A$6:$A$35,$C3388))</f>
        <v/>
      </c>
      <c r="H3388" s="18" t="str">
        <f>IF($S3388="","",INDEX(Transjer!$D$6:$D$125,$B3388))</f>
        <v/>
      </c>
      <c r="I3388" s="18" t="str">
        <f>IF($S3388="","",INDEX(Transjer!$E$6:$E$125,$B3388))</f>
        <v/>
      </c>
      <c r="J3388" s="19" t="str">
        <f>IF($S3388="","",INDEX(Skjermingsrenter!$B$6:$B$35,$C3388))</f>
        <v/>
      </c>
      <c r="K3388" s="20" t="str">
        <f t="shared" si="417"/>
        <v/>
      </c>
      <c r="L3388" s="21" t="str">
        <f>IF($S3388="","",IF($G3388&lt;YEAR($F3388),0,$H3388*SUMIFS(Utbytter!$D$6:$D$1005,Utbytter!$A$6:$A$1005,$E3388,Utbytter!$B$6:$B$1005,"&gt;="&amp;$K3388,Utbytter!$B$6:$B$1005,"&lt;="&amp;DATE($G3388,12,31))))</f>
        <v/>
      </c>
      <c r="M3388" s="21" t="str">
        <f t="shared" si="423"/>
        <v/>
      </c>
      <c r="N3388" s="21" t="str">
        <f t="shared" si="418"/>
        <v/>
      </c>
      <c r="O3388" s="21" t="str">
        <f t="shared" si="419"/>
        <v/>
      </c>
      <c r="P3388" s="21" t="str">
        <f t="shared" si="420"/>
        <v/>
      </c>
      <c r="Q3388" s="21" t="str">
        <f t="shared" si="421"/>
        <v/>
      </c>
      <c r="R3388" s="21" t="str">
        <f t="shared" si="422"/>
        <v/>
      </c>
      <c r="S3388" s="7" t="str">
        <f>IF(ROW()-5&lt;=Kontroll!$B$8,1,"")</f>
        <v/>
      </c>
    </row>
    <row r="3389" spans="1:19" x14ac:dyDescent="0.2">
      <c r="A3389" s="7" t="str">
        <f t="shared" si="416"/>
        <v/>
      </c>
      <c r="B3389" s="7" t="str">
        <f>IF($S3389="","",INT(($A3389-1)/Kontroll!$B$6)+1)</f>
        <v/>
      </c>
      <c r="C3389" s="7" t="str">
        <f>IF($S3389="","",MOD($A3389-1,Kontroll!$B$6)+1)</f>
        <v/>
      </c>
      <c r="D3389" s="15" t="str">
        <f>IF($S3389="","",INDEX(Transjer!$A$6:$A$125,$B3389))</f>
        <v/>
      </c>
      <c r="E3389" s="15" t="str">
        <f>IF($S3389="","",INDEX(Transjer!$B$6:$B$125,$B3389))</f>
        <v/>
      </c>
      <c r="F3389" s="16" t="str">
        <f>IF($S3389="","",INDEX(Transjer!$C$6:$C$125,$B3389))</f>
        <v/>
      </c>
      <c r="G3389" s="17" t="str">
        <f>IF($S3389="","",INDEX(Skjermingsrenter!$A$6:$A$35,$C3389))</f>
        <v/>
      </c>
      <c r="H3389" s="18" t="str">
        <f>IF($S3389="","",INDEX(Transjer!$D$6:$D$125,$B3389))</f>
        <v/>
      </c>
      <c r="I3389" s="18" t="str">
        <f>IF($S3389="","",INDEX(Transjer!$E$6:$E$125,$B3389))</f>
        <v/>
      </c>
      <c r="J3389" s="19" t="str">
        <f>IF($S3389="","",INDEX(Skjermingsrenter!$B$6:$B$35,$C3389))</f>
        <v/>
      </c>
      <c r="K3389" s="20" t="str">
        <f t="shared" si="417"/>
        <v/>
      </c>
      <c r="L3389" s="21" t="str">
        <f>IF($S3389="","",IF($G3389&lt;YEAR($F3389),0,$H3389*SUMIFS(Utbytter!$D$6:$D$1005,Utbytter!$A$6:$A$1005,$E3389,Utbytter!$B$6:$B$1005,"&gt;="&amp;$K3389,Utbytter!$B$6:$B$1005,"&lt;="&amp;DATE($G3389,12,31))))</f>
        <v/>
      </c>
      <c r="M3389" s="21" t="str">
        <f t="shared" si="423"/>
        <v/>
      </c>
      <c r="N3389" s="21" t="str">
        <f t="shared" si="418"/>
        <v/>
      </c>
      <c r="O3389" s="21" t="str">
        <f t="shared" si="419"/>
        <v/>
      </c>
      <c r="P3389" s="21" t="str">
        <f t="shared" si="420"/>
        <v/>
      </c>
      <c r="Q3389" s="21" t="str">
        <f t="shared" si="421"/>
        <v/>
      </c>
      <c r="R3389" s="21" t="str">
        <f t="shared" si="422"/>
        <v/>
      </c>
      <c r="S3389" s="7" t="str">
        <f>IF(ROW()-5&lt;=Kontroll!$B$8,1,"")</f>
        <v/>
      </c>
    </row>
    <row r="3390" spans="1:19" x14ac:dyDescent="0.2">
      <c r="A3390" s="7" t="str">
        <f t="shared" si="416"/>
        <v/>
      </c>
      <c r="B3390" s="7" t="str">
        <f>IF($S3390="","",INT(($A3390-1)/Kontroll!$B$6)+1)</f>
        <v/>
      </c>
      <c r="C3390" s="7" t="str">
        <f>IF($S3390="","",MOD($A3390-1,Kontroll!$B$6)+1)</f>
        <v/>
      </c>
      <c r="D3390" s="15" t="str">
        <f>IF($S3390="","",INDEX(Transjer!$A$6:$A$125,$B3390))</f>
        <v/>
      </c>
      <c r="E3390" s="15" t="str">
        <f>IF($S3390="","",INDEX(Transjer!$B$6:$B$125,$B3390))</f>
        <v/>
      </c>
      <c r="F3390" s="16" t="str">
        <f>IF($S3390="","",INDEX(Transjer!$C$6:$C$125,$B3390))</f>
        <v/>
      </c>
      <c r="G3390" s="17" t="str">
        <f>IF($S3390="","",INDEX(Skjermingsrenter!$A$6:$A$35,$C3390))</f>
        <v/>
      </c>
      <c r="H3390" s="18" t="str">
        <f>IF($S3390="","",INDEX(Transjer!$D$6:$D$125,$B3390))</f>
        <v/>
      </c>
      <c r="I3390" s="18" t="str">
        <f>IF($S3390="","",INDEX(Transjer!$E$6:$E$125,$B3390))</f>
        <v/>
      </c>
      <c r="J3390" s="19" t="str">
        <f>IF($S3390="","",INDEX(Skjermingsrenter!$B$6:$B$35,$C3390))</f>
        <v/>
      </c>
      <c r="K3390" s="20" t="str">
        <f t="shared" si="417"/>
        <v/>
      </c>
      <c r="L3390" s="21" t="str">
        <f>IF($S3390="","",IF($G3390&lt;YEAR($F3390),0,$H3390*SUMIFS(Utbytter!$D$6:$D$1005,Utbytter!$A$6:$A$1005,$E3390,Utbytter!$B$6:$B$1005,"&gt;="&amp;$K3390,Utbytter!$B$6:$B$1005,"&lt;="&amp;DATE($G3390,12,31))))</f>
        <v/>
      </c>
      <c r="M3390" s="21" t="str">
        <f t="shared" si="423"/>
        <v/>
      </c>
      <c r="N3390" s="21" t="str">
        <f t="shared" si="418"/>
        <v/>
      </c>
      <c r="O3390" s="21" t="str">
        <f t="shared" si="419"/>
        <v/>
      </c>
      <c r="P3390" s="21" t="str">
        <f t="shared" si="420"/>
        <v/>
      </c>
      <c r="Q3390" s="21" t="str">
        <f t="shared" si="421"/>
        <v/>
      </c>
      <c r="R3390" s="21" t="str">
        <f t="shared" si="422"/>
        <v/>
      </c>
      <c r="S3390" s="7" t="str">
        <f>IF(ROW()-5&lt;=Kontroll!$B$8,1,"")</f>
        <v/>
      </c>
    </row>
    <row r="3391" spans="1:19" x14ac:dyDescent="0.2">
      <c r="A3391" s="7" t="str">
        <f t="shared" si="416"/>
        <v/>
      </c>
      <c r="B3391" s="7" t="str">
        <f>IF($S3391="","",INT(($A3391-1)/Kontroll!$B$6)+1)</f>
        <v/>
      </c>
      <c r="C3391" s="7" t="str">
        <f>IF($S3391="","",MOD($A3391-1,Kontroll!$B$6)+1)</f>
        <v/>
      </c>
      <c r="D3391" s="15" t="str">
        <f>IF($S3391="","",INDEX(Transjer!$A$6:$A$125,$B3391))</f>
        <v/>
      </c>
      <c r="E3391" s="15" t="str">
        <f>IF($S3391="","",INDEX(Transjer!$B$6:$B$125,$B3391))</f>
        <v/>
      </c>
      <c r="F3391" s="16" t="str">
        <f>IF($S3391="","",INDEX(Transjer!$C$6:$C$125,$B3391))</f>
        <v/>
      </c>
      <c r="G3391" s="17" t="str">
        <f>IF($S3391="","",INDEX(Skjermingsrenter!$A$6:$A$35,$C3391))</f>
        <v/>
      </c>
      <c r="H3391" s="18" t="str">
        <f>IF($S3391="","",INDEX(Transjer!$D$6:$D$125,$B3391))</f>
        <v/>
      </c>
      <c r="I3391" s="18" t="str">
        <f>IF($S3391="","",INDEX(Transjer!$E$6:$E$125,$B3391))</f>
        <v/>
      </c>
      <c r="J3391" s="19" t="str">
        <f>IF($S3391="","",INDEX(Skjermingsrenter!$B$6:$B$35,$C3391))</f>
        <v/>
      </c>
      <c r="K3391" s="20" t="str">
        <f t="shared" si="417"/>
        <v/>
      </c>
      <c r="L3391" s="21" t="str">
        <f>IF($S3391="","",IF($G3391&lt;YEAR($F3391),0,$H3391*SUMIFS(Utbytter!$D$6:$D$1005,Utbytter!$A$6:$A$1005,$E3391,Utbytter!$B$6:$B$1005,"&gt;="&amp;$K3391,Utbytter!$B$6:$B$1005,"&lt;="&amp;DATE($G3391,12,31))))</f>
        <v/>
      </c>
      <c r="M3391" s="21" t="str">
        <f t="shared" si="423"/>
        <v/>
      </c>
      <c r="N3391" s="21" t="str">
        <f t="shared" si="418"/>
        <v/>
      </c>
      <c r="O3391" s="21" t="str">
        <f t="shared" si="419"/>
        <v/>
      </c>
      <c r="P3391" s="21" t="str">
        <f t="shared" si="420"/>
        <v/>
      </c>
      <c r="Q3391" s="21" t="str">
        <f t="shared" si="421"/>
        <v/>
      </c>
      <c r="R3391" s="21" t="str">
        <f t="shared" si="422"/>
        <v/>
      </c>
      <c r="S3391" s="7" t="str">
        <f>IF(ROW()-5&lt;=Kontroll!$B$8,1,"")</f>
        <v/>
      </c>
    </row>
    <row r="3392" spans="1:19" x14ac:dyDescent="0.2">
      <c r="A3392" s="7" t="str">
        <f t="shared" si="416"/>
        <v/>
      </c>
      <c r="B3392" s="7" t="str">
        <f>IF($S3392="","",INT(($A3392-1)/Kontroll!$B$6)+1)</f>
        <v/>
      </c>
      <c r="C3392" s="7" t="str">
        <f>IF($S3392="","",MOD($A3392-1,Kontroll!$B$6)+1)</f>
        <v/>
      </c>
      <c r="D3392" s="15" t="str">
        <f>IF($S3392="","",INDEX(Transjer!$A$6:$A$125,$B3392))</f>
        <v/>
      </c>
      <c r="E3392" s="15" t="str">
        <f>IF($S3392="","",INDEX(Transjer!$B$6:$B$125,$B3392))</f>
        <v/>
      </c>
      <c r="F3392" s="16" t="str">
        <f>IF($S3392="","",INDEX(Transjer!$C$6:$C$125,$B3392))</f>
        <v/>
      </c>
      <c r="G3392" s="17" t="str">
        <f>IF($S3392="","",INDEX(Skjermingsrenter!$A$6:$A$35,$C3392))</f>
        <v/>
      </c>
      <c r="H3392" s="18" t="str">
        <f>IF($S3392="","",INDEX(Transjer!$D$6:$D$125,$B3392))</f>
        <v/>
      </c>
      <c r="I3392" s="18" t="str">
        <f>IF($S3392="","",INDEX(Transjer!$E$6:$E$125,$B3392))</f>
        <v/>
      </c>
      <c r="J3392" s="19" t="str">
        <f>IF($S3392="","",INDEX(Skjermingsrenter!$B$6:$B$35,$C3392))</f>
        <v/>
      </c>
      <c r="K3392" s="20" t="str">
        <f t="shared" si="417"/>
        <v/>
      </c>
      <c r="L3392" s="21" t="str">
        <f>IF($S3392="","",IF($G3392&lt;YEAR($F3392),0,$H3392*SUMIFS(Utbytter!$D$6:$D$1005,Utbytter!$A$6:$A$1005,$E3392,Utbytter!$B$6:$B$1005,"&gt;="&amp;$K3392,Utbytter!$B$6:$B$1005,"&lt;="&amp;DATE($G3392,12,31))))</f>
        <v/>
      </c>
      <c r="M3392" s="21" t="str">
        <f t="shared" si="423"/>
        <v/>
      </c>
      <c r="N3392" s="21" t="str">
        <f t="shared" si="418"/>
        <v/>
      </c>
      <c r="O3392" s="21" t="str">
        <f t="shared" si="419"/>
        <v/>
      </c>
      <c r="P3392" s="21" t="str">
        <f t="shared" si="420"/>
        <v/>
      </c>
      <c r="Q3392" s="21" t="str">
        <f t="shared" si="421"/>
        <v/>
      </c>
      <c r="R3392" s="21" t="str">
        <f t="shared" si="422"/>
        <v/>
      </c>
      <c r="S3392" s="7" t="str">
        <f>IF(ROW()-5&lt;=Kontroll!$B$8,1,"")</f>
        <v/>
      </c>
    </row>
    <row r="3393" spans="1:19" x14ac:dyDescent="0.2">
      <c r="A3393" s="7" t="str">
        <f t="shared" si="416"/>
        <v/>
      </c>
      <c r="B3393" s="7" t="str">
        <f>IF($S3393="","",INT(($A3393-1)/Kontroll!$B$6)+1)</f>
        <v/>
      </c>
      <c r="C3393" s="7" t="str">
        <f>IF($S3393="","",MOD($A3393-1,Kontroll!$B$6)+1)</f>
        <v/>
      </c>
      <c r="D3393" s="15" t="str">
        <f>IF($S3393="","",INDEX(Transjer!$A$6:$A$125,$B3393))</f>
        <v/>
      </c>
      <c r="E3393" s="15" t="str">
        <f>IF($S3393="","",INDEX(Transjer!$B$6:$B$125,$B3393))</f>
        <v/>
      </c>
      <c r="F3393" s="16" t="str">
        <f>IF($S3393="","",INDEX(Transjer!$C$6:$C$125,$B3393))</f>
        <v/>
      </c>
      <c r="G3393" s="17" t="str">
        <f>IF($S3393="","",INDEX(Skjermingsrenter!$A$6:$A$35,$C3393))</f>
        <v/>
      </c>
      <c r="H3393" s="18" t="str">
        <f>IF($S3393="","",INDEX(Transjer!$D$6:$D$125,$B3393))</f>
        <v/>
      </c>
      <c r="I3393" s="18" t="str">
        <f>IF($S3393="","",INDEX(Transjer!$E$6:$E$125,$B3393))</f>
        <v/>
      </c>
      <c r="J3393" s="19" t="str">
        <f>IF($S3393="","",INDEX(Skjermingsrenter!$B$6:$B$35,$C3393))</f>
        <v/>
      </c>
      <c r="K3393" s="20" t="str">
        <f t="shared" si="417"/>
        <v/>
      </c>
      <c r="L3393" s="21" t="str">
        <f>IF($S3393="","",IF($G3393&lt;YEAR($F3393),0,$H3393*SUMIFS(Utbytter!$D$6:$D$1005,Utbytter!$A$6:$A$1005,$E3393,Utbytter!$B$6:$B$1005,"&gt;="&amp;$K3393,Utbytter!$B$6:$B$1005,"&lt;="&amp;DATE($G3393,12,31))))</f>
        <v/>
      </c>
      <c r="M3393" s="21" t="str">
        <f t="shared" si="423"/>
        <v/>
      </c>
      <c r="N3393" s="21" t="str">
        <f t="shared" si="418"/>
        <v/>
      </c>
      <c r="O3393" s="21" t="str">
        <f t="shared" si="419"/>
        <v/>
      </c>
      <c r="P3393" s="21" t="str">
        <f t="shared" si="420"/>
        <v/>
      </c>
      <c r="Q3393" s="21" t="str">
        <f t="shared" si="421"/>
        <v/>
      </c>
      <c r="R3393" s="21" t="str">
        <f t="shared" si="422"/>
        <v/>
      </c>
      <c r="S3393" s="7" t="str">
        <f>IF(ROW()-5&lt;=Kontroll!$B$8,1,"")</f>
        <v/>
      </c>
    </row>
    <row r="3394" spans="1:19" x14ac:dyDescent="0.2">
      <c r="A3394" s="7" t="str">
        <f t="shared" si="416"/>
        <v/>
      </c>
      <c r="B3394" s="7" t="str">
        <f>IF($S3394="","",INT(($A3394-1)/Kontroll!$B$6)+1)</f>
        <v/>
      </c>
      <c r="C3394" s="7" t="str">
        <f>IF($S3394="","",MOD($A3394-1,Kontroll!$B$6)+1)</f>
        <v/>
      </c>
      <c r="D3394" s="15" t="str">
        <f>IF($S3394="","",INDEX(Transjer!$A$6:$A$125,$B3394))</f>
        <v/>
      </c>
      <c r="E3394" s="15" t="str">
        <f>IF($S3394="","",INDEX(Transjer!$B$6:$B$125,$B3394))</f>
        <v/>
      </c>
      <c r="F3394" s="16" t="str">
        <f>IF($S3394="","",INDEX(Transjer!$C$6:$C$125,$B3394))</f>
        <v/>
      </c>
      <c r="G3394" s="17" t="str">
        <f>IF($S3394="","",INDEX(Skjermingsrenter!$A$6:$A$35,$C3394))</f>
        <v/>
      </c>
      <c r="H3394" s="18" t="str">
        <f>IF($S3394="","",INDEX(Transjer!$D$6:$D$125,$B3394))</f>
        <v/>
      </c>
      <c r="I3394" s="18" t="str">
        <f>IF($S3394="","",INDEX(Transjer!$E$6:$E$125,$B3394))</f>
        <v/>
      </c>
      <c r="J3394" s="19" t="str">
        <f>IF($S3394="","",INDEX(Skjermingsrenter!$B$6:$B$35,$C3394))</f>
        <v/>
      </c>
      <c r="K3394" s="20" t="str">
        <f t="shared" si="417"/>
        <v/>
      </c>
      <c r="L3394" s="21" t="str">
        <f>IF($S3394="","",IF($G3394&lt;YEAR($F3394),0,$H3394*SUMIFS(Utbytter!$D$6:$D$1005,Utbytter!$A$6:$A$1005,$E3394,Utbytter!$B$6:$B$1005,"&gt;="&amp;$K3394,Utbytter!$B$6:$B$1005,"&lt;="&amp;DATE($G3394,12,31))))</f>
        <v/>
      </c>
      <c r="M3394" s="21" t="str">
        <f t="shared" si="423"/>
        <v/>
      </c>
      <c r="N3394" s="21" t="str">
        <f t="shared" si="418"/>
        <v/>
      </c>
      <c r="O3394" s="21" t="str">
        <f t="shared" si="419"/>
        <v/>
      </c>
      <c r="P3394" s="21" t="str">
        <f t="shared" si="420"/>
        <v/>
      </c>
      <c r="Q3394" s="21" t="str">
        <f t="shared" si="421"/>
        <v/>
      </c>
      <c r="R3394" s="21" t="str">
        <f t="shared" si="422"/>
        <v/>
      </c>
      <c r="S3394" s="7" t="str">
        <f>IF(ROW()-5&lt;=Kontroll!$B$8,1,"")</f>
        <v/>
      </c>
    </row>
    <row r="3395" spans="1:19" x14ac:dyDescent="0.2">
      <c r="A3395" s="7" t="str">
        <f t="shared" si="416"/>
        <v/>
      </c>
      <c r="B3395" s="7" t="str">
        <f>IF($S3395="","",INT(($A3395-1)/Kontroll!$B$6)+1)</f>
        <v/>
      </c>
      <c r="C3395" s="7" t="str">
        <f>IF($S3395="","",MOD($A3395-1,Kontroll!$B$6)+1)</f>
        <v/>
      </c>
      <c r="D3395" s="15" t="str">
        <f>IF($S3395="","",INDEX(Transjer!$A$6:$A$125,$B3395))</f>
        <v/>
      </c>
      <c r="E3395" s="15" t="str">
        <f>IF($S3395="","",INDEX(Transjer!$B$6:$B$125,$B3395))</f>
        <v/>
      </c>
      <c r="F3395" s="16" t="str">
        <f>IF($S3395="","",INDEX(Transjer!$C$6:$C$125,$B3395))</f>
        <v/>
      </c>
      <c r="G3395" s="17" t="str">
        <f>IF($S3395="","",INDEX(Skjermingsrenter!$A$6:$A$35,$C3395))</f>
        <v/>
      </c>
      <c r="H3395" s="18" t="str">
        <f>IF($S3395="","",INDEX(Transjer!$D$6:$D$125,$B3395))</f>
        <v/>
      </c>
      <c r="I3395" s="18" t="str">
        <f>IF($S3395="","",INDEX(Transjer!$E$6:$E$125,$B3395))</f>
        <v/>
      </c>
      <c r="J3395" s="19" t="str">
        <f>IF($S3395="","",INDEX(Skjermingsrenter!$B$6:$B$35,$C3395))</f>
        <v/>
      </c>
      <c r="K3395" s="20" t="str">
        <f t="shared" si="417"/>
        <v/>
      </c>
      <c r="L3395" s="21" t="str">
        <f>IF($S3395="","",IF($G3395&lt;YEAR($F3395),0,$H3395*SUMIFS(Utbytter!$D$6:$D$1005,Utbytter!$A$6:$A$1005,$E3395,Utbytter!$B$6:$B$1005,"&gt;="&amp;$K3395,Utbytter!$B$6:$B$1005,"&lt;="&amp;DATE($G3395,12,31))))</f>
        <v/>
      </c>
      <c r="M3395" s="21" t="str">
        <f t="shared" si="423"/>
        <v/>
      </c>
      <c r="N3395" s="21" t="str">
        <f t="shared" si="418"/>
        <v/>
      </c>
      <c r="O3395" s="21" t="str">
        <f t="shared" si="419"/>
        <v/>
      </c>
      <c r="P3395" s="21" t="str">
        <f t="shared" si="420"/>
        <v/>
      </c>
      <c r="Q3395" s="21" t="str">
        <f t="shared" si="421"/>
        <v/>
      </c>
      <c r="R3395" s="21" t="str">
        <f t="shared" si="422"/>
        <v/>
      </c>
      <c r="S3395" s="7" t="str">
        <f>IF(ROW()-5&lt;=Kontroll!$B$8,1,"")</f>
        <v/>
      </c>
    </row>
    <row r="3396" spans="1:19" x14ac:dyDescent="0.2">
      <c r="A3396" s="7" t="str">
        <f t="shared" si="416"/>
        <v/>
      </c>
      <c r="B3396" s="7" t="str">
        <f>IF($S3396="","",INT(($A3396-1)/Kontroll!$B$6)+1)</f>
        <v/>
      </c>
      <c r="C3396" s="7" t="str">
        <f>IF($S3396="","",MOD($A3396-1,Kontroll!$B$6)+1)</f>
        <v/>
      </c>
      <c r="D3396" s="15" t="str">
        <f>IF($S3396="","",INDEX(Transjer!$A$6:$A$125,$B3396))</f>
        <v/>
      </c>
      <c r="E3396" s="15" t="str">
        <f>IF($S3396="","",INDEX(Transjer!$B$6:$B$125,$B3396))</f>
        <v/>
      </c>
      <c r="F3396" s="16" t="str">
        <f>IF($S3396="","",INDEX(Transjer!$C$6:$C$125,$B3396))</f>
        <v/>
      </c>
      <c r="G3396" s="17" t="str">
        <f>IF($S3396="","",INDEX(Skjermingsrenter!$A$6:$A$35,$C3396))</f>
        <v/>
      </c>
      <c r="H3396" s="18" t="str">
        <f>IF($S3396="","",INDEX(Transjer!$D$6:$D$125,$B3396))</f>
        <v/>
      </c>
      <c r="I3396" s="18" t="str">
        <f>IF($S3396="","",INDEX(Transjer!$E$6:$E$125,$B3396))</f>
        <v/>
      </c>
      <c r="J3396" s="19" t="str">
        <f>IF($S3396="","",INDEX(Skjermingsrenter!$B$6:$B$35,$C3396))</f>
        <v/>
      </c>
      <c r="K3396" s="20" t="str">
        <f t="shared" si="417"/>
        <v/>
      </c>
      <c r="L3396" s="21" t="str">
        <f>IF($S3396="","",IF($G3396&lt;YEAR($F3396),0,$H3396*SUMIFS(Utbytter!$D$6:$D$1005,Utbytter!$A$6:$A$1005,$E3396,Utbytter!$B$6:$B$1005,"&gt;="&amp;$K3396,Utbytter!$B$6:$B$1005,"&lt;="&amp;DATE($G3396,12,31))))</f>
        <v/>
      </c>
      <c r="M3396" s="21" t="str">
        <f t="shared" si="423"/>
        <v/>
      </c>
      <c r="N3396" s="21" t="str">
        <f t="shared" si="418"/>
        <v/>
      </c>
      <c r="O3396" s="21" t="str">
        <f t="shared" si="419"/>
        <v/>
      </c>
      <c r="P3396" s="21" t="str">
        <f t="shared" si="420"/>
        <v/>
      </c>
      <c r="Q3396" s="21" t="str">
        <f t="shared" si="421"/>
        <v/>
      </c>
      <c r="R3396" s="21" t="str">
        <f t="shared" si="422"/>
        <v/>
      </c>
      <c r="S3396" s="7" t="str">
        <f>IF(ROW()-5&lt;=Kontroll!$B$8,1,"")</f>
        <v/>
      </c>
    </row>
    <row r="3397" spans="1:19" x14ac:dyDescent="0.2">
      <c r="A3397" s="7" t="str">
        <f t="shared" si="416"/>
        <v/>
      </c>
      <c r="B3397" s="7" t="str">
        <f>IF($S3397="","",INT(($A3397-1)/Kontroll!$B$6)+1)</f>
        <v/>
      </c>
      <c r="C3397" s="7" t="str">
        <f>IF($S3397="","",MOD($A3397-1,Kontroll!$B$6)+1)</f>
        <v/>
      </c>
      <c r="D3397" s="15" t="str">
        <f>IF($S3397="","",INDEX(Transjer!$A$6:$A$125,$B3397))</f>
        <v/>
      </c>
      <c r="E3397" s="15" t="str">
        <f>IF($S3397="","",INDEX(Transjer!$B$6:$B$125,$B3397))</f>
        <v/>
      </c>
      <c r="F3397" s="16" t="str">
        <f>IF($S3397="","",INDEX(Transjer!$C$6:$C$125,$B3397))</f>
        <v/>
      </c>
      <c r="G3397" s="17" t="str">
        <f>IF($S3397="","",INDEX(Skjermingsrenter!$A$6:$A$35,$C3397))</f>
        <v/>
      </c>
      <c r="H3397" s="18" t="str">
        <f>IF($S3397="","",INDEX(Transjer!$D$6:$D$125,$B3397))</f>
        <v/>
      </c>
      <c r="I3397" s="18" t="str">
        <f>IF($S3397="","",INDEX(Transjer!$E$6:$E$125,$B3397))</f>
        <v/>
      </c>
      <c r="J3397" s="19" t="str">
        <f>IF($S3397="","",INDEX(Skjermingsrenter!$B$6:$B$35,$C3397))</f>
        <v/>
      </c>
      <c r="K3397" s="20" t="str">
        <f t="shared" si="417"/>
        <v/>
      </c>
      <c r="L3397" s="21" t="str">
        <f>IF($S3397="","",IF($G3397&lt;YEAR($F3397),0,$H3397*SUMIFS(Utbytter!$D$6:$D$1005,Utbytter!$A$6:$A$1005,$E3397,Utbytter!$B$6:$B$1005,"&gt;="&amp;$K3397,Utbytter!$B$6:$B$1005,"&lt;="&amp;DATE($G3397,12,31))))</f>
        <v/>
      </c>
      <c r="M3397" s="21" t="str">
        <f t="shared" si="423"/>
        <v/>
      </c>
      <c r="N3397" s="21" t="str">
        <f t="shared" si="418"/>
        <v/>
      </c>
      <c r="O3397" s="21" t="str">
        <f t="shared" si="419"/>
        <v/>
      </c>
      <c r="P3397" s="21" t="str">
        <f t="shared" si="420"/>
        <v/>
      </c>
      <c r="Q3397" s="21" t="str">
        <f t="shared" si="421"/>
        <v/>
      </c>
      <c r="R3397" s="21" t="str">
        <f t="shared" si="422"/>
        <v/>
      </c>
      <c r="S3397" s="7" t="str">
        <f>IF(ROW()-5&lt;=Kontroll!$B$8,1,"")</f>
        <v/>
      </c>
    </row>
    <row r="3398" spans="1:19" x14ac:dyDescent="0.2">
      <c r="A3398" s="7" t="str">
        <f t="shared" ref="A3398:A3461" si="424">IF($S3398="","",ROW()-5)</f>
        <v/>
      </c>
      <c r="B3398" s="7" t="str">
        <f>IF($S3398="","",INT(($A3398-1)/Kontroll!$B$6)+1)</f>
        <v/>
      </c>
      <c r="C3398" s="7" t="str">
        <f>IF($S3398="","",MOD($A3398-1,Kontroll!$B$6)+1)</f>
        <v/>
      </c>
      <c r="D3398" s="15" t="str">
        <f>IF($S3398="","",INDEX(Transjer!$A$6:$A$125,$B3398))</f>
        <v/>
      </c>
      <c r="E3398" s="15" t="str">
        <f>IF($S3398="","",INDEX(Transjer!$B$6:$B$125,$B3398))</f>
        <v/>
      </c>
      <c r="F3398" s="16" t="str">
        <f>IF($S3398="","",INDEX(Transjer!$C$6:$C$125,$B3398))</f>
        <v/>
      </c>
      <c r="G3398" s="17" t="str">
        <f>IF($S3398="","",INDEX(Skjermingsrenter!$A$6:$A$35,$C3398))</f>
        <v/>
      </c>
      <c r="H3398" s="18" t="str">
        <f>IF($S3398="","",INDEX(Transjer!$D$6:$D$125,$B3398))</f>
        <v/>
      </c>
      <c r="I3398" s="18" t="str">
        <f>IF($S3398="","",INDEX(Transjer!$E$6:$E$125,$B3398))</f>
        <v/>
      </c>
      <c r="J3398" s="19" t="str">
        <f>IF($S3398="","",INDEX(Skjermingsrenter!$B$6:$B$35,$C3398))</f>
        <v/>
      </c>
      <c r="K3398" s="20" t="str">
        <f t="shared" ref="K3398:K3461" si="425">IF($S3398="","",MAX(DATE($G3398,1,1),$F3398))</f>
        <v/>
      </c>
      <c r="L3398" s="21" t="str">
        <f>IF($S3398="","",IF($G3398&lt;YEAR($F3398),0,$H3398*SUMIFS(Utbytter!$D$6:$D$1005,Utbytter!$A$6:$A$1005,$E3398,Utbytter!$B$6:$B$1005,"&gt;="&amp;$K3398,Utbytter!$B$6:$B$1005,"&lt;="&amp;DATE($G3398,12,31))))</f>
        <v/>
      </c>
      <c r="M3398" s="21" t="str">
        <f t="shared" si="423"/>
        <v/>
      </c>
      <c r="N3398" s="21" t="str">
        <f t="shared" ref="N3398:N3461" si="426">IF($S3398="","",IF($F3398&lt;=DATE($G3398,12,31),($I3398+$M3398)*$J3398,0))</f>
        <v/>
      </c>
      <c r="O3398" s="21" t="str">
        <f t="shared" ref="O3398:O3461" si="427">IF($S3398="","",$M3398+$N3398)</f>
        <v/>
      </c>
      <c r="P3398" s="21" t="str">
        <f t="shared" ref="P3398:P3461" si="428">IF($S3398="","",MIN($L3398,$O3398))</f>
        <v/>
      </c>
      <c r="Q3398" s="21" t="str">
        <f t="shared" ref="Q3398:Q3461" si="429">IF($S3398="","",$O3398-$P3398)</f>
        <v/>
      </c>
      <c r="R3398" s="21" t="str">
        <f t="shared" ref="R3398:R3461" si="430">IF($S3398="","",$L3398-$P3398)</f>
        <v/>
      </c>
      <c r="S3398" s="7" t="str">
        <f>IF(ROW()-5&lt;=Kontroll!$B$8,1,"")</f>
        <v/>
      </c>
    </row>
    <row r="3399" spans="1:19" x14ac:dyDescent="0.2">
      <c r="A3399" s="7" t="str">
        <f t="shared" si="424"/>
        <v/>
      </c>
      <c r="B3399" s="7" t="str">
        <f>IF($S3399="","",INT(($A3399-1)/Kontroll!$B$6)+1)</f>
        <v/>
      </c>
      <c r="C3399" s="7" t="str">
        <f>IF($S3399="","",MOD($A3399-1,Kontroll!$B$6)+1)</f>
        <v/>
      </c>
      <c r="D3399" s="15" t="str">
        <f>IF($S3399="","",INDEX(Transjer!$A$6:$A$125,$B3399))</f>
        <v/>
      </c>
      <c r="E3399" s="15" t="str">
        <f>IF($S3399="","",INDEX(Transjer!$B$6:$B$125,$B3399))</f>
        <v/>
      </c>
      <c r="F3399" s="16" t="str">
        <f>IF($S3399="","",INDEX(Transjer!$C$6:$C$125,$B3399))</f>
        <v/>
      </c>
      <c r="G3399" s="17" t="str">
        <f>IF($S3399="","",INDEX(Skjermingsrenter!$A$6:$A$35,$C3399))</f>
        <v/>
      </c>
      <c r="H3399" s="18" t="str">
        <f>IF($S3399="","",INDEX(Transjer!$D$6:$D$125,$B3399))</f>
        <v/>
      </c>
      <c r="I3399" s="18" t="str">
        <f>IF($S3399="","",INDEX(Transjer!$E$6:$E$125,$B3399))</f>
        <v/>
      </c>
      <c r="J3399" s="19" t="str">
        <f>IF($S3399="","",INDEX(Skjermingsrenter!$B$6:$B$35,$C3399))</f>
        <v/>
      </c>
      <c r="K3399" s="20" t="str">
        <f t="shared" si="425"/>
        <v/>
      </c>
      <c r="L3399" s="21" t="str">
        <f>IF($S3399="","",IF($G3399&lt;YEAR($F3399),0,$H3399*SUMIFS(Utbytter!$D$6:$D$1005,Utbytter!$A$6:$A$1005,$E3399,Utbytter!$B$6:$B$1005,"&gt;="&amp;$K3399,Utbytter!$B$6:$B$1005,"&lt;="&amp;DATE($G3399,12,31))))</f>
        <v/>
      </c>
      <c r="M3399" s="21" t="str">
        <f t="shared" ref="M3399:M3462" si="431">IF($S3399="","",IF($C3399=1,0,IF($D3399=$D3398,$Q3398,0)))</f>
        <v/>
      </c>
      <c r="N3399" s="21" t="str">
        <f t="shared" si="426"/>
        <v/>
      </c>
      <c r="O3399" s="21" t="str">
        <f t="shared" si="427"/>
        <v/>
      </c>
      <c r="P3399" s="21" t="str">
        <f t="shared" si="428"/>
        <v/>
      </c>
      <c r="Q3399" s="21" t="str">
        <f t="shared" si="429"/>
        <v/>
      </c>
      <c r="R3399" s="21" t="str">
        <f t="shared" si="430"/>
        <v/>
      </c>
      <c r="S3399" s="7" t="str">
        <f>IF(ROW()-5&lt;=Kontroll!$B$8,1,"")</f>
        <v/>
      </c>
    </row>
    <row r="3400" spans="1:19" x14ac:dyDescent="0.2">
      <c r="A3400" s="7" t="str">
        <f t="shared" si="424"/>
        <v/>
      </c>
      <c r="B3400" s="7" t="str">
        <f>IF($S3400="","",INT(($A3400-1)/Kontroll!$B$6)+1)</f>
        <v/>
      </c>
      <c r="C3400" s="7" t="str">
        <f>IF($S3400="","",MOD($A3400-1,Kontroll!$B$6)+1)</f>
        <v/>
      </c>
      <c r="D3400" s="15" t="str">
        <f>IF($S3400="","",INDEX(Transjer!$A$6:$A$125,$B3400))</f>
        <v/>
      </c>
      <c r="E3400" s="15" t="str">
        <f>IF($S3400="","",INDEX(Transjer!$B$6:$B$125,$B3400))</f>
        <v/>
      </c>
      <c r="F3400" s="16" t="str">
        <f>IF($S3400="","",INDEX(Transjer!$C$6:$C$125,$B3400))</f>
        <v/>
      </c>
      <c r="G3400" s="17" t="str">
        <f>IF($S3400="","",INDEX(Skjermingsrenter!$A$6:$A$35,$C3400))</f>
        <v/>
      </c>
      <c r="H3400" s="18" t="str">
        <f>IF($S3400="","",INDEX(Transjer!$D$6:$D$125,$B3400))</f>
        <v/>
      </c>
      <c r="I3400" s="18" t="str">
        <f>IF($S3400="","",INDEX(Transjer!$E$6:$E$125,$B3400))</f>
        <v/>
      </c>
      <c r="J3400" s="19" t="str">
        <f>IF($S3400="","",INDEX(Skjermingsrenter!$B$6:$B$35,$C3400))</f>
        <v/>
      </c>
      <c r="K3400" s="20" t="str">
        <f t="shared" si="425"/>
        <v/>
      </c>
      <c r="L3400" s="21" t="str">
        <f>IF($S3400="","",IF($G3400&lt;YEAR($F3400),0,$H3400*SUMIFS(Utbytter!$D$6:$D$1005,Utbytter!$A$6:$A$1005,$E3400,Utbytter!$B$6:$B$1005,"&gt;="&amp;$K3400,Utbytter!$B$6:$B$1005,"&lt;="&amp;DATE($G3400,12,31))))</f>
        <v/>
      </c>
      <c r="M3400" s="21" t="str">
        <f t="shared" si="431"/>
        <v/>
      </c>
      <c r="N3400" s="21" t="str">
        <f t="shared" si="426"/>
        <v/>
      </c>
      <c r="O3400" s="21" t="str">
        <f t="shared" si="427"/>
        <v/>
      </c>
      <c r="P3400" s="21" t="str">
        <f t="shared" si="428"/>
        <v/>
      </c>
      <c r="Q3400" s="21" t="str">
        <f t="shared" si="429"/>
        <v/>
      </c>
      <c r="R3400" s="21" t="str">
        <f t="shared" si="430"/>
        <v/>
      </c>
      <c r="S3400" s="7" t="str">
        <f>IF(ROW()-5&lt;=Kontroll!$B$8,1,"")</f>
        <v/>
      </c>
    </row>
    <row r="3401" spans="1:19" x14ac:dyDescent="0.2">
      <c r="A3401" s="7" t="str">
        <f t="shared" si="424"/>
        <v/>
      </c>
      <c r="B3401" s="7" t="str">
        <f>IF($S3401="","",INT(($A3401-1)/Kontroll!$B$6)+1)</f>
        <v/>
      </c>
      <c r="C3401" s="7" t="str">
        <f>IF($S3401="","",MOD($A3401-1,Kontroll!$B$6)+1)</f>
        <v/>
      </c>
      <c r="D3401" s="15" t="str">
        <f>IF($S3401="","",INDEX(Transjer!$A$6:$A$125,$B3401))</f>
        <v/>
      </c>
      <c r="E3401" s="15" t="str">
        <f>IF($S3401="","",INDEX(Transjer!$B$6:$B$125,$B3401))</f>
        <v/>
      </c>
      <c r="F3401" s="16" t="str">
        <f>IF($S3401="","",INDEX(Transjer!$C$6:$C$125,$B3401))</f>
        <v/>
      </c>
      <c r="G3401" s="17" t="str">
        <f>IF($S3401="","",INDEX(Skjermingsrenter!$A$6:$A$35,$C3401))</f>
        <v/>
      </c>
      <c r="H3401" s="18" t="str">
        <f>IF($S3401="","",INDEX(Transjer!$D$6:$D$125,$B3401))</f>
        <v/>
      </c>
      <c r="I3401" s="18" t="str">
        <f>IF($S3401="","",INDEX(Transjer!$E$6:$E$125,$B3401))</f>
        <v/>
      </c>
      <c r="J3401" s="19" t="str">
        <f>IF($S3401="","",INDEX(Skjermingsrenter!$B$6:$B$35,$C3401))</f>
        <v/>
      </c>
      <c r="K3401" s="20" t="str">
        <f t="shared" si="425"/>
        <v/>
      </c>
      <c r="L3401" s="21" t="str">
        <f>IF($S3401="","",IF($G3401&lt;YEAR($F3401),0,$H3401*SUMIFS(Utbytter!$D$6:$D$1005,Utbytter!$A$6:$A$1005,$E3401,Utbytter!$B$6:$B$1005,"&gt;="&amp;$K3401,Utbytter!$B$6:$B$1005,"&lt;="&amp;DATE($G3401,12,31))))</f>
        <v/>
      </c>
      <c r="M3401" s="21" t="str">
        <f t="shared" si="431"/>
        <v/>
      </c>
      <c r="N3401" s="21" t="str">
        <f t="shared" si="426"/>
        <v/>
      </c>
      <c r="O3401" s="21" t="str">
        <f t="shared" si="427"/>
        <v/>
      </c>
      <c r="P3401" s="21" t="str">
        <f t="shared" si="428"/>
        <v/>
      </c>
      <c r="Q3401" s="21" t="str">
        <f t="shared" si="429"/>
        <v/>
      </c>
      <c r="R3401" s="21" t="str">
        <f t="shared" si="430"/>
        <v/>
      </c>
      <c r="S3401" s="7" t="str">
        <f>IF(ROW()-5&lt;=Kontroll!$B$8,1,"")</f>
        <v/>
      </c>
    </row>
    <row r="3402" spans="1:19" x14ac:dyDescent="0.2">
      <c r="A3402" s="7" t="str">
        <f t="shared" si="424"/>
        <v/>
      </c>
      <c r="B3402" s="7" t="str">
        <f>IF($S3402="","",INT(($A3402-1)/Kontroll!$B$6)+1)</f>
        <v/>
      </c>
      <c r="C3402" s="7" t="str">
        <f>IF($S3402="","",MOD($A3402-1,Kontroll!$B$6)+1)</f>
        <v/>
      </c>
      <c r="D3402" s="15" t="str">
        <f>IF($S3402="","",INDEX(Transjer!$A$6:$A$125,$B3402))</f>
        <v/>
      </c>
      <c r="E3402" s="15" t="str">
        <f>IF($S3402="","",INDEX(Transjer!$B$6:$B$125,$B3402))</f>
        <v/>
      </c>
      <c r="F3402" s="16" t="str">
        <f>IF($S3402="","",INDEX(Transjer!$C$6:$C$125,$B3402))</f>
        <v/>
      </c>
      <c r="G3402" s="17" t="str">
        <f>IF($S3402="","",INDEX(Skjermingsrenter!$A$6:$A$35,$C3402))</f>
        <v/>
      </c>
      <c r="H3402" s="18" t="str">
        <f>IF($S3402="","",INDEX(Transjer!$D$6:$D$125,$B3402))</f>
        <v/>
      </c>
      <c r="I3402" s="18" t="str">
        <f>IF($S3402="","",INDEX(Transjer!$E$6:$E$125,$B3402))</f>
        <v/>
      </c>
      <c r="J3402" s="19" t="str">
        <f>IF($S3402="","",INDEX(Skjermingsrenter!$B$6:$B$35,$C3402))</f>
        <v/>
      </c>
      <c r="K3402" s="20" t="str">
        <f t="shared" si="425"/>
        <v/>
      </c>
      <c r="L3402" s="21" t="str">
        <f>IF($S3402="","",IF($G3402&lt;YEAR($F3402),0,$H3402*SUMIFS(Utbytter!$D$6:$D$1005,Utbytter!$A$6:$A$1005,$E3402,Utbytter!$B$6:$B$1005,"&gt;="&amp;$K3402,Utbytter!$B$6:$B$1005,"&lt;="&amp;DATE($G3402,12,31))))</f>
        <v/>
      </c>
      <c r="M3402" s="21" t="str">
        <f t="shared" si="431"/>
        <v/>
      </c>
      <c r="N3402" s="21" t="str">
        <f t="shared" si="426"/>
        <v/>
      </c>
      <c r="O3402" s="21" t="str">
        <f t="shared" si="427"/>
        <v/>
      </c>
      <c r="P3402" s="21" t="str">
        <f t="shared" si="428"/>
        <v/>
      </c>
      <c r="Q3402" s="21" t="str">
        <f t="shared" si="429"/>
        <v/>
      </c>
      <c r="R3402" s="21" t="str">
        <f t="shared" si="430"/>
        <v/>
      </c>
      <c r="S3402" s="7" t="str">
        <f>IF(ROW()-5&lt;=Kontroll!$B$8,1,"")</f>
        <v/>
      </c>
    </row>
    <row r="3403" spans="1:19" x14ac:dyDescent="0.2">
      <c r="A3403" s="7" t="str">
        <f t="shared" si="424"/>
        <v/>
      </c>
      <c r="B3403" s="7" t="str">
        <f>IF($S3403="","",INT(($A3403-1)/Kontroll!$B$6)+1)</f>
        <v/>
      </c>
      <c r="C3403" s="7" t="str">
        <f>IF($S3403="","",MOD($A3403-1,Kontroll!$B$6)+1)</f>
        <v/>
      </c>
      <c r="D3403" s="15" t="str">
        <f>IF($S3403="","",INDEX(Transjer!$A$6:$A$125,$B3403))</f>
        <v/>
      </c>
      <c r="E3403" s="15" t="str">
        <f>IF($S3403="","",INDEX(Transjer!$B$6:$B$125,$B3403))</f>
        <v/>
      </c>
      <c r="F3403" s="16" t="str">
        <f>IF($S3403="","",INDEX(Transjer!$C$6:$C$125,$B3403))</f>
        <v/>
      </c>
      <c r="G3403" s="17" t="str">
        <f>IF($S3403="","",INDEX(Skjermingsrenter!$A$6:$A$35,$C3403))</f>
        <v/>
      </c>
      <c r="H3403" s="18" t="str">
        <f>IF($S3403="","",INDEX(Transjer!$D$6:$D$125,$B3403))</f>
        <v/>
      </c>
      <c r="I3403" s="18" t="str">
        <f>IF($S3403="","",INDEX(Transjer!$E$6:$E$125,$B3403))</f>
        <v/>
      </c>
      <c r="J3403" s="19" t="str">
        <f>IF($S3403="","",INDEX(Skjermingsrenter!$B$6:$B$35,$C3403))</f>
        <v/>
      </c>
      <c r="K3403" s="20" t="str">
        <f t="shared" si="425"/>
        <v/>
      </c>
      <c r="L3403" s="21" t="str">
        <f>IF($S3403="","",IF($G3403&lt;YEAR($F3403),0,$H3403*SUMIFS(Utbytter!$D$6:$D$1005,Utbytter!$A$6:$A$1005,$E3403,Utbytter!$B$6:$B$1005,"&gt;="&amp;$K3403,Utbytter!$B$6:$B$1005,"&lt;="&amp;DATE($G3403,12,31))))</f>
        <v/>
      </c>
      <c r="M3403" s="21" t="str">
        <f t="shared" si="431"/>
        <v/>
      </c>
      <c r="N3403" s="21" t="str">
        <f t="shared" si="426"/>
        <v/>
      </c>
      <c r="O3403" s="21" t="str">
        <f t="shared" si="427"/>
        <v/>
      </c>
      <c r="P3403" s="21" t="str">
        <f t="shared" si="428"/>
        <v/>
      </c>
      <c r="Q3403" s="21" t="str">
        <f t="shared" si="429"/>
        <v/>
      </c>
      <c r="R3403" s="21" t="str">
        <f t="shared" si="430"/>
        <v/>
      </c>
      <c r="S3403" s="7" t="str">
        <f>IF(ROW()-5&lt;=Kontroll!$B$8,1,"")</f>
        <v/>
      </c>
    </row>
    <row r="3404" spans="1:19" x14ac:dyDescent="0.2">
      <c r="A3404" s="7" t="str">
        <f t="shared" si="424"/>
        <v/>
      </c>
      <c r="B3404" s="7" t="str">
        <f>IF($S3404="","",INT(($A3404-1)/Kontroll!$B$6)+1)</f>
        <v/>
      </c>
      <c r="C3404" s="7" t="str">
        <f>IF($S3404="","",MOD($A3404-1,Kontroll!$B$6)+1)</f>
        <v/>
      </c>
      <c r="D3404" s="15" t="str">
        <f>IF($S3404="","",INDEX(Transjer!$A$6:$A$125,$B3404))</f>
        <v/>
      </c>
      <c r="E3404" s="15" t="str">
        <f>IF($S3404="","",INDEX(Transjer!$B$6:$B$125,$B3404))</f>
        <v/>
      </c>
      <c r="F3404" s="16" t="str">
        <f>IF($S3404="","",INDEX(Transjer!$C$6:$C$125,$B3404))</f>
        <v/>
      </c>
      <c r="G3404" s="17" t="str">
        <f>IF($S3404="","",INDEX(Skjermingsrenter!$A$6:$A$35,$C3404))</f>
        <v/>
      </c>
      <c r="H3404" s="18" t="str">
        <f>IF($S3404="","",INDEX(Transjer!$D$6:$D$125,$B3404))</f>
        <v/>
      </c>
      <c r="I3404" s="18" t="str">
        <f>IF($S3404="","",INDEX(Transjer!$E$6:$E$125,$B3404))</f>
        <v/>
      </c>
      <c r="J3404" s="19" t="str">
        <f>IF($S3404="","",INDEX(Skjermingsrenter!$B$6:$B$35,$C3404))</f>
        <v/>
      </c>
      <c r="K3404" s="20" t="str">
        <f t="shared" si="425"/>
        <v/>
      </c>
      <c r="L3404" s="21" t="str">
        <f>IF($S3404="","",IF($G3404&lt;YEAR($F3404),0,$H3404*SUMIFS(Utbytter!$D$6:$D$1005,Utbytter!$A$6:$A$1005,$E3404,Utbytter!$B$6:$B$1005,"&gt;="&amp;$K3404,Utbytter!$B$6:$B$1005,"&lt;="&amp;DATE($G3404,12,31))))</f>
        <v/>
      </c>
      <c r="M3404" s="21" t="str">
        <f t="shared" si="431"/>
        <v/>
      </c>
      <c r="N3404" s="21" t="str">
        <f t="shared" si="426"/>
        <v/>
      </c>
      <c r="O3404" s="21" t="str">
        <f t="shared" si="427"/>
        <v/>
      </c>
      <c r="P3404" s="21" t="str">
        <f t="shared" si="428"/>
        <v/>
      </c>
      <c r="Q3404" s="21" t="str">
        <f t="shared" si="429"/>
        <v/>
      </c>
      <c r="R3404" s="21" t="str">
        <f t="shared" si="430"/>
        <v/>
      </c>
      <c r="S3404" s="7" t="str">
        <f>IF(ROW()-5&lt;=Kontroll!$B$8,1,"")</f>
        <v/>
      </c>
    </row>
    <row r="3405" spans="1:19" x14ac:dyDescent="0.2">
      <c r="A3405" s="7" t="str">
        <f t="shared" si="424"/>
        <v/>
      </c>
      <c r="B3405" s="7" t="str">
        <f>IF($S3405="","",INT(($A3405-1)/Kontroll!$B$6)+1)</f>
        <v/>
      </c>
      <c r="C3405" s="7" t="str">
        <f>IF($S3405="","",MOD($A3405-1,Kontroll!$B$6)+1)</f>
        <v/>
      </c>
      <c r="D3405" s="15" t="str">
        <f>IF($S3405="","",INDEX(Transjer!$A$6:$A$125,$B3405))</f>
        <v/>
      </c>
      <c r="E3405" s="15" t="str">
        <f>IF($S3405="","",INDEX(Transjer!$B$6:$B$125,$B3405))</f>
        <v/>
      </c>
      <c r="F3405" s="16" t="str">
        <f>IF($S3405="","",INDEX(Transjer!$C$6:$C$125,$B3405))</f>
        <v/>
      </c>
      <c r="G3405" s="17" t="str">
        <f>IF($S3405="","",INDEX(Skjermingsrenter!$A$6:$A$35,$C3405))</f>
        <v/>
      </c>
      <c r="H3405" s="18" t="str">
        <f>IF($S3405="","",INDEX(Transjer!$D$6:$D$125,$B3405))</f>
        <v/>
      </c>
      <c r="I3405" s="18" t="str">
        <f>IF($S3405="","",INDEX(Transjer!$E$6:$E$125,$B3405))</f>
        <v/>
      </c>
      <c r="J3405" s="19" t="str">
        <f>IF($S3405="","",INDEX(Skjermingsrenter!$B$6:$B$35,$C3405))</f>
        <v/>
      </c>
      <c r="K3405" s="20" t="str">
        <f t="shared" si="425"/>
        <v/>
      </c>
      <c r="L3405" s="21" t="str">
        <f>IF($S3405="","",IF($G3405&lt;YEAR($F3405),0,$H3405*SUMIFS(Utbytter!$D$6:$D$1005,Utbytter!$A$6:$A$1005,$E3405,Utbytter!$B$6:$B$1005,"&gt;="&amp;$K3405,Utbytter!$B$6:$B$1005,"&lt;="&amp;DATE($G3405,12,31))))</f>
        <v/>
      </c>
      <c r="M3405" s="21" t="str">
        <f t="shared" si="431"/>
        <v/>
      </c>
      <c r="N3405" s="21" t="str">
        <f t="shared" si="426"/>
        <v/>
      </c>
      <c r="O3405" s="21" t="str">
        <f t="shared" si="427"/>
        <v/>
      </c>
      <c r="P3405" s="21" t="str">
        <f t="shared" si="428"/>
        <v/>
      </c>
      <c r="Q3405" s="21" t="str">
        <f t="shared" si="429"/>
        <v/>
      </c>
      <c r="R3405" s="21" t="str">
        <f t="shared" si="430"/>
        <v/>
      </c>
      <c r="S3405" s="7" t="str">
        <f>IF(ROW()-5&lt;=Kontroll!$B$8,1,"")</f>
        <v/>
      </c>
    </row>
    <row r="3406" spans="1:19" x14ac:dyDescent="0.2">
      <c r="A3406" s="7" t="str">
        <f t="shared" si="424"/>
        <v/>
      </c>
      <c r="B3406" s="7" t="str">
        <f>IF($S3406="","",INT(($A3406-1)/Kontroll!$B$6)+1)</f>
        <v/>
      </c>
      <c r="C3406" s="7" t="str">
        <f>IF($S3406="","",MOD($A3406-1,Kontroll!$B$6)+1)</f>
        <v/>
      </c>
      <c r="D3406" s="15" t="str">
        <f>IF($S3406="","",INDEX(Transjer!$A$6:$A$125,$B3406))</f>
        <v/>
      </c>
      <c r="E3406" s="15" t="str">
        <f>IF($S3406="","",INDEX(Transjer!$B$6:$B$125,$B3406))</f>
        <v/>
      </c>
      <c r="F3406" s="16" t="str">
        <f>IF($S3406="","",INDEX(Transjer!$C$6:$C$125,$B3406))</f>
        <v/>
      </c>
      <c r="G3406" s="17" t="str">
        <f>IF($S3406="","",INDEX(Skjermingsrenter!$A$6:$A$35,$C3406))</f>
        <v/>
      </c>
      <c r="H3406" s="18" t="str">
        <f>IF($S3406="","",INDEX(Transjer!$D$6:$D$125,$B3406))</f>
        <v/>
      </c>
      <c r="I3406" s="18" t="str">
        <f>IF($S3406="","",INDEX(Transjer!$E$6:$E$125,$B3406))</f>
        <v/>
      </c>
      <c r="J3406" s="19" t="str">
        <f>IF($S3406="","",INDEX(Skjermingsrenter!$B$6:$B$35,$C3406))</f>
        <v/>
      </c>
      <c r="K3406" s="20" t="str">
        <f t="shared" si="425"/>
        <v/>
      </c>
      <c r="L3406" s="21" t="str">
        <f>IF($S3406="","",IF($G3406&lt;YEAR($F3406),0,$H3406*SUMIFS(Utbytter!$D$6:$D$1005,Utbytter!$A$6:$A$1005,$E3406,Utbytter!$B$6:$B$1005,"&gt;="&amp;$K3406,Utbytter!$B$6:$B$1005,"&lt;="&amp;DATE($G3406,12,31))))</f>
        <v/>
      </c>
      <c r="M3406" s="21" t="str">
        <f t="shared" si="431"/>
        <v/>
      </c>
      <c r="N3406" s="21" t="str">
        <f t="shared" si="426"/>
        <v/>
      </c>
      <c r="O3406" s="21" t="str">
        <f t="shared" si="427"/>
        <v/>
      </c>
      <c r="P3406" s="21" t="str">
        <f t="shared" si="428"/>
        <v/>
      </c>
      <c r="Q3406" s="21" t="str">
        <f t="shared" si="429"/>
        <v/>
      </c>
      <c r="R3406" s="21" t="str">
        <f t="shared" si="430"/>
        <v/>
      </c>
      <c r="S3406" s="7" t="str">
        <f>IF(ROW()-5&lt;=Kontroll!$B$8,1,"")</f>
        <v/>
      </c>
    </row>
    <row r="3407" spans="1:19" x14ac:dyDescent="0.2">
      <c r="A3407" s="7" t="str">
        <f t="shared" si="424"/>
        <v/>
      </c>
      <c r="B3407" s="7" t="str">
        <f>IF($S3407="","",INT(($A3407-1)/Kontroll!$B$6)+1)</f>
        <v/>
      </c>
      <c r="C3407" s="7" t="str">
        <f>IF($S3407="","",MOD($A3407-1,Kontroll!$B$6)+1)</f>
        <v/>
      </c>
      <c r="D3407" s="15" t="str">
        <f>IF($S3407="","",INDEX(Transjer!$A$6:$A$125,$B3407))</f>
        <v/>
      </c>
      <c r="E3407" s="15" t="str">
        <f>IF($S3407="","",INDEX(Transjer!$B$6:$B$125,$B3407))</f>
        <v/>
      </c>
      <c r="F3407" s="16" t="str">
        <f>IF($S3407="","",INDEX(Transjer!$C$6:$C$125,$B3407))</f>
        <v/>
      </c>
      <c r="G3407" s="17" t="str">
        <f>IF($S3407="","",INDEX(Skjermingsrenter!$A$6:$A$35,$C3407))</f>
        <v/>
      </c>
      <c r="H3407" s="18" t="str">
        <f>IF($S3407="","",INDEX(Transjer!$D$6:$D$125,$B3407))</f>
        <v/>
      </c>
      <c r="I3407" s="18" t="str">
        <f>IF($S3407="","",INDEX(Transjer!$E$6:$E$125,$B3407))</f>
        <v/>
      </c>
      <c r="J3407" s="19" t="str">
        <f>IF($S3407="","",INDEX(Skjermingsrenter!$B$6:$B$35,$C3407))</f>
        <v/>
      </c>
      <c r="K3407" s="20" t="str">
        <f t="shared" si="425"/>
        <v/>
      </c>
      <c r="L3407" s="21" t="str">
        <f>IF($S3407="","",IF($G3407&lt;YEAR($F3407),0,$H3407*SUMIFS(Utbytter!$D$6:$D$1005,Utbytter!$A$6:$A$1005,$E3407,Utbytter!$B$6:$B$1005,"&gt;="&amp;$K3407,Utbytter!$B$6:$B$1005,"&lt;="&amp;DATE($G3407,12,31))))</f>
        <v/>
      </c>
      <c r="M3407" s="21" t="str">
        <f t="shared" si="431"/>
        <v/>
      </c>
      <c r="N3407" s="21" t="str">
        <f t="shared" si="426"/>
        <v/>
      </c>
      <c r="O3407" s="21" t="str">
        <f t="shared" si="427"/>
        <v/>
      </c>
      <c r="P3407" s="21" t="str">
        <f t="shared" si="428"/>
        <v/>
      </c>
      <c r="Q3407" s="21" t="str">
        <f t="shared" si="429"/>
        <v/>
      </c>
      <c r="R3407" s="21" t="str">
        <f t="shared" si="430"/>
        <v/>
      </c>
      <c r="S3407" s="7" t="str">
        <f>IF(ROW()-5&lt;=Kontroll!$B$8,1,"")</f>
        <v/>
      </c>
    </row>
    <row r="3408" spans="1:19" x14ac:dyDescent="0.2">
      <c r="A3408" s="7" t="str">
        <f t="shared" si="424"/>
        <v/>
      </c>
      <c r="B3408" s="7" t="str">
        <f>IF($S3408="","",INT(($A3408-1)/Kontroll!$B$6)+1)</f>
        <v/>
      </c>
      <c r="C3408" s="7" t="str">
        <f>IF($S3408="","",MOD($A3408-1,Kontroll!$B$6)+1)</f>
        <v/>
      </c>
      <c r="D3408" s="15" t="str">
        <f>IF($S3408="","",INDEX(Transjer!$A$6:$A$125,$B3408))</f>
        <v/>
      </c>
      <c r="E3408" s="15" t="str">
        <f>IF($S3408="","",INDEX(Transjer!$B$6:$B$125,$B3408))</f>
        <v/>
      </c>
      <c r="F3408" s="16" t="str">
        <f>IF($S3408="","",INDEX(Transjer!$C$6:$C$125,$B3408))</f>
        <v/>
      </c>
      <c r="G3408" s="17" t="str">
        <f>IF($S3408="","",INDEX(Skjermingsrenter!$A$6:$A$35,$C3408))</f>
        <v/>
      </c>
      <c r="H3408" s="18" t="str">
        <f>IF($S3408="","",INDEX(Transjer!$D$6:$D$125,$B3408))</f>
        <v/>
      </c>
      <c r="I3408" s="18" t="str">
        <f>IF($S3408="","",INDEX(Transjer!$E$6:$E$125,$B3408))</f>
        <v/>
      </c>
      <c r="J3408" s="19" t="str">
        <f>IF($S3408="","",INDEX(Skjermingsrenter!$B$6:$B$35,$C3408))</f>
        <v/>
      </c>
      <c r="K3408" s="20" t="str">
        <f t="shared" si="425"/>
        <v/>
      </c>
      <c r="L3408" s="21" t="str">
        <f>IF($S3408="","",IF($G3408&lt;YEAR($F3408),0,$H3408*SUMIFS(Utbytter!$D$6:$D$1005,Utbytter!$A$6:$A$1005,$E3408,Utbytter!$B$6:$B$1005,"&gt;="&amp;$K3408,Utbytter!$B$6:$B$1005,"&lt;="&amp;DATE($G3408,12,31))))</f>
        <v/>
      </c>
      <c r="M3408" s="21" t="str">
        <f t="shared" si="431"/>
        <v/>
      </c>
      <c r="N3408" s="21" t="str">
        <f t="shared" si="426"/>
        <v/>
      </c>
      <c r="O3408" s="21" t="str">
        <f t="shared" si="427"/>
        <v/>
      </c>
      <c r="P3408" s="21" t="str">
        <f t="shared" si="428"/>
        <v/>
      </c>
      <c r="Q3408" s="21" t="str">
        <f t="shared" si="429"/>
        <v/>
      </c>
      <c r="R3408" s="21" t="str">
        <f t="shared" si="430"/>
        <v/>
      </c>
      <c r="S3408" s="7" t="str">
        <f>IF(ROW()-5&lt;=Kontroll!$B$8,1,"")</f>
        <v/>
      </c>
    </row>
    <row r="3409" spans="1:19" x14ac:dyDescent="0.2">
      <c r="A3409" s="7" t="str">
        <f t="shared" si="424"/>
        <v/>
      </c>
      <c r="B3409" s="7" t="str">
        <f>IF($S3409="","",INT(($A3409-1)/Kontroll!$B$6)+1)</f>
        <v/>
      </c>
      <c r="C3409" s="7" t="str">
        <f>IF($S3409="","",MOD($A3409-1,Kontroll!$B$6)+1)</f>
        <v/>
      </c>
      <c r="D3409" s="15" t="str">
        <f>IF($S3409="","",INDEX(Transjer!$A$6:$A$125,$B3409))</f>
        <v/>
      </c>
      <c r="E3409" s="15" t="str">
        <f>IF($S3409="","",INDEX(Transjer!$B$6:$B$125,$B3409))</f>
        <v/>
      </c>
      <c r="F3409" s="16" t="str">
        <f>IF($S3409="","",INDEX(Transjer!$C$6:$C$125,$B3409))</f>
        <v/>
      </c>
      <c r="G3409" s="17" t="str">
        <f>IF($S3409="","",INDEX(Skjermingsrenter!$A$6:$A$35,$C3409))</f>
        <v/>
      </c>
      <c r="H3409" s="18" t="str">
        <f>IF($S3409="","",INDEX(Transjer!$D$6:$D$125,$B3409))</f>
        <v/>
      </c>
      <c r="I3409" s="18" t="str">
        <f>IF($S3409="","",INDEX(Transjer!$E$6:$E$125,$B3409))</f>
        <v/>
      </c>
      <c r="J3409" s="19" t="str">
        <f>IF($S3409="","",INDEX(Skjermingsrenter!$B$6:$B$35,$C3409))</f>
        <v/>
      </c>
      <c r="K3409" s="20" t="str">
        <f t="shared" si="425"/>
        <v/>
      </c>
      <c r="L3409" s="21" t="str">
        <f>IF($S3409="","",IF($G3409&lt;YEAR($F3409),0,$H3409*SUMIFS(Utbytter!$D$6:$D$1005,Utbytter!$A$6:$A$1005,$E3409,Utbytter!$B$6:$B$1005,"&gt;="&amp;$K3409,Utbytter!$B$6:$B$1005,"&lt;="&amp;DATE($G3409,12,31))))</f>
        <v/>
      </c>
      <c r="M3409" s="21" t="str">
        <f t="shared" si="431"/>
        <v/>
      </c>
      <c r="N3409" s="21" t="str">
        <f t="shared" si="426"/>
        <v/>
      </c>
      <c r="O3409" s="21" t="str">
        <f t="shared" si="427"/>
        <v/>
      </c>
      <c r="P3409" s="21" t="str">
        <f t="shared" si="428"/>
        <v/>
      </c>
      <c r="Q3409" s="21" t="str">
        <f t="shared" si="429"/>
        <v/>
      </c>
      <c r="R3409" s="21" t="str">
        <f t="shared" si="430"/>
        <v/>
      </c>
      <c r="S3409" s="7" t="str">
        <f>IF(ROW()-5&lt;=Kontroll!$B$8,1,"")</f>
        <v/>
      </c>
    </row>
    <row r="3410" spans="1:19" x14ac:dyDescent="0.2">
      <c r="A3410" s="7" t="str">
        <f t="shared" si="424"/>
        <v/>
      </c>
      <c r="B3410" s="7" t="str">
        <f>IF($S3410="","",INT(($A3410-1)/Kontroll!$B$6)+1)</f>
        <v/>
      </c>
      <c r="C3410" s="7" t="str">
        <f>IF($S3410="","",MOD($A3410-1,Kontroll!$B$6)+1)</f>
        <v/>
      </c>
      <c r="D3410" s="15" t="str">
        <f>IF($S3410="","",INDEX(Transjer!$A$6:$A$125,$B3410))</f>
        <v/>
      </c>
      <c r="E3410" s="15" t="str">
        <f>IF($S3410="","",INDEX(Transjer!$B$6:$B$125,$B3410))</f>
        <v/>
      </c>
      <c r="F3410" s="16" t="str">
        <f>IF($S3410="","",INDEX(Transjer!$C$6:$C$125,$B3410))</f>
        <v/>
      </c>
      <c r="G3410" s="17" t="str">
        <f>IF($S3410="","",INDEX(Skjermingsrenter!$A$6:$A$35,$C3410))</f>
        <v/>
      </c>
      <c r="H3410" s="18" t="str">
        <f>IF($S3410="","",INDEX(Transjer!$D$6:$D$125,$B3410))</f>
        <v/>
      </c>
      <c r="I3410" s="18" t="str">
        <f>IF($S3410="","",INDEX(Transjer!$E$6:$E$125,$B3410))</f>
        <v/>
      </c>
      <c r="J3410" s="19" t="str">
        <f>IF($S3410="","",INDEX(Skjermingsrenter!$B$6:$B$35,$C3410))</f>
        <v/>
      </c>
      <c r="K3410" s="20" t="str">
        <f t="shared" si="425"/>
        <v/>
      </c>
      <c r="L3410" s="21" t="str">
        <f>IF($S3410="","",IF($G3410&lt;YEAR($F3410),0,$H3410*SUMIFS(Utbytter!$D$6:$D$1005,Utbytter!$A$6:$A$1005,$E3410,Utbytter!$B$6:$B$1005,"&gt;="&amp;$K3410,Utbytter!$B$6:$B$1005,"&lt;="&amp;DATE($G3410,12,31))))</f>
        <v/>
      </c>
      <c r="M3410" s="21" t="str">
        <f t="shared" si="431"/>
        <v/>
      </c>
      <c r="N3410" s="21" t="str">
        <f t="shared" si="426"/>
        <v/>
      </c>
      <c r="O3410" s="21" t="str">
        <f t="shared" si="427"/>
        <v/>
      </c>
      <c r="P3410" s="21" t="str">
        <f t="shared" si="428"/>
        <v/>
      </c>
      <c r="Q3410" s="21" t="str">
        <f t="shared" si="429"/>
        <v/>
      </c>
      <c r="R3410" s="21" t="str">
        <f t="shared" si="430"/>
        <v/>
      </c>
      <c r="S3410" s="7" t="str">
        <f>IF(ROW()-5&lt;=Kontroll!$B$8,1,"")</f>
        <v/>
      </c>
    </row>
    <row r="3411" spans="1:19" x14ac:dyDescent="0.2">
      <c r="A3411" s="7" t="str">
        <f t="shared" si="424"/>
        <v/>
      </c>
      <c r="B3411" s="7" t="str">
        <f>IF($S3411="","",INT(($A3411-1)/Kontroll!$B$6)+1)</f>
        <v/>
      </c>
      <c r="C3411" s="7" t="str">
        <f>IF($S3411="","",MOD($A3411-1,Kontroll!$B$6)+1)</f>
        <v/>
      </c>
      <c r="D3411" s="15" t="str">
        <f>IF($S3411="","",INDEX(Transjer!$A$6:$A$125,$B3411))</f>
        <v/>
      </c>
      <c r="E3411" s="15" t="str">
        <f>IF($S3411="","",INDEX(Transjer!$B$6:$B$125,$B3411))</f>
        <v/>
      </c>
      <c r="F3411" s="16" t="str">
        <f>IF($S3411="","",INDEX(Transjer!$C$6:$C$125,$B3411))</f>
        <v/>
      </c>
      <c r="G3411" s="17" t="str">
        <f>IF($S3411="","",INDEX(Skjermingsrenter!$A$6:$A$35,$C3411))</f>
        <v/>
      </c>
      <c r="H3411" s="18" t="str">
        <f>IF($S3411="","",INDEX(Transjer!$D$6:$D$125,$B3411))</f>
        <v/>
      </c>
      <c r="I3411" s="18" t="str">
        <f>IF($S3411="","",INDEX(Transjer!$E$6:$E$125,$B3411))</f>
        <v/>
      </c>
      <c r="J3411" s="19" t="str">
        <f>IF($S3411="","",INDEX(Skjermingsrenter!$B$6:$B$35,$C3411))</f>
        <v/>
      </c>
      <c r="K3411" s="20" t="str">
        <f t="shared" si="425"/>
        <v/>
      </c>
      <c r="L3411" s="21" t="str">
        <f>IF($S3411="","",IF($G3411&lt;YEAR($F3411),0,$H3411*SUMIFS(Utbytter!$D$6:$D$1005,Utbytter!$A$6:$A$1005,$E3411,Utbytter!$B$6:$B$1005,"&gt;="&amp;$K3411,Utbytter!$B$6:$B$1005,"&lt;="&amp;DATE($G3411,12,31))))</f>
        <v/>
      </c>
      <c r="M3411" s="21" t="str">
        <f t="shared" si="431"/>
        <v/>
      </c>
      <c r="N3411" s="21" t="str">
        <f t="shared" si="426"/>
        <v/>
      </c>
      <c r="O3411" s="21" t="str">
        <f t="shared" si="427"/>
        <v/>
      </c>
      <c r="P3411" s="21" t="str">
        <f t="shared" si="428"/>
        <v/>
      </c>
      <c r="Q3411" s="21" t="str">
        <f t="shared" si="429"/>
        <v/>
      </c>
      <c r="R3411" s="21" t="str">
        <f t="shared" si="430"/>
        <v/>
      </c>
      <c r="S3411" s="7" t="str">
        <f>IF(ROW()-5&lt;=Kontroll!$B$8,1,"")</f>
        <v/>
      </c>
    </row>
    <row r="3412" spans="1:19" x14ac:dyDescent="0.2">
      <c r="A3412" s="7" t="str">
        <f t="shared" si="424"/>
        <v/>
      </c>
      <c r="B3412" s="7" t="str">
        <f>IF($S3412="","",INT(($A3412-1)/Kontroll!$B$6)+1)</f>
        <v/>
      </c>
      <c r="C3412" s="7" t="str">
        <f>IF($S3412="","",MOD($A3412-1,Kontroll!$B$6)+1)</f>
        <v/>
      </c>
      <c r="D3412" s="15" t="str">
        <f>IF($S3412="","",INDEX(Transjer!$A$6:$A$125,$B3412))</f>
        <v/>
      </c>
      <c r="E3412" s="15" t="str">
        <f>IF($S3412="","",INDEX(Transjer!$B$6:$B$125,$B3412))</f>
        <v/>
      </c>
      <c r="F3412" s="16" t="str">
        <f>IF($S3412="","",INDEX(Transjer!$C$6:$C$125,$B3412))</f>
        <v/>
      </c>
      <c r="G3412" s="17" t="str">
        <f>IF($S3412="","",INDEX(Skjermingsrenter!$A$6:$A$35,$C3412))</f>
        <v/>
      </c>
      <c r="H3412" s="18" t="str">
        <f>IF($S3412="","",INDEX(Transjer!$D$6:$D$125,$B3412))</f>
        <v/>
      </c>
      <c r="I3412" s="18" t="str">
        <f>IF($S3412="","",INDEX(Transjer!$E$6:$E$125,$B3412))</f>
        <v/>
      </c>
      <c r="J3412" s="19" t="str">
        <f>IF($S3412="","",INDEX(Skjermingsrenter!$B$6:$B$35,$C3412))</f>
        <v/>
      </c>
      <c r="K3412" s="20" t="str">
        <f t="shared" si="425"/>
        <v/>
      </c>
      <c r="L3412" s="21" t="str">
        <f>IF($S3412="","",IF($G3412&lt;YEAR($F3412),0,$H3412*SUMIFS(Utbytter!$D$6:$D$1005,Utbytter!$A$6:$A$1005,$E3412,Utbytter!$B$6:$B$1005,"&gt;="&amp;$K3412,Utbytter!$B$6:$B$1005,"&lt;="&amp;DATE($G3412,12,31))))</f>
        <v/>
      </c>
      <c r="M3412" s="21" t="str">
        <f t="shared" si="431"/>
        <v/>
      </c>
      <c r="N3412" s="21" t="str">
        <f t="shared" si="426"/>
        <v/>
      </c>
      <c r="O3412" s="21" t="str">
        <f t="shared" si="427"/>
        <v/>
      </c>
      <c r="P3412" s="21" t="str">
        <f t="shared" si="428"/>
        <v/>
      </c>
      <c r="Q3412" s="21" t="str">
        <f t="shared" si="429"/>
        <v/>
      </c>
      <c r="R3412" s="21" t="str">
        <f t="shared" si="430"/>
        <v/>
      </c>
      <c r="S3412" s="7" t="str">
        <f>IF(ROW()-5&lt;=Kontroll!$B$8,1,"")</f>
        <v/>
      </c>
    </row>
    <row r="3413" spans="1:19" x14ac:dyDescent="0.2">
      <c r="A3413" s="7" t="str">
        <f t="shared" si="424"/>
        <v/>
      </c>
      <c r="B3413" s="7" t="str">
        <f>IF($S3413="","",INT(($A3413-1)/Kontroll!$B$6)+1)</f>
        <v/>
      </c>
      <c r="C3413" s="7" t="str">
        <f>IF($S3413="","",MOD($A3413-1,Kontroll!$B$6)+1)</f>
        <v/>
      </c>
      <c r="D3413" s="15" t="str">
        <f>IF($S3413="","",INDEX(Transjer!$A$6:$A$125,$B3413))</f>
        <v/>
      </c>
      <c r="E3413" s="15" t="str">
        <f>IF($S3413="","",INDEX(Transjer!$B$6:$B$125,$B3413))</f>
        <v/>
      </c>
      <c r="F3413" s="16" t="str">
        <f>IF($S3413="","",INDEX(Transjer!$C$6:$C$125,$B3413))</f>
        <v/>
      </c>
      <c r="G3413" s="17" t="str">
        <f>IF($S3413="","",INDEX(Skjermingsrenter!$A$6:$A$35,$C3413))</f>
        <v/>
      </c>
      <c r="H3413" s="18" t="str">
        <f>IF($S3413="","",INDEX(Transjer!$D$6:$D$125,$B3413))</f>
        <v/>
      </c>
      <c r="I3413" s="18" t="str">
        <f>IF($S3413="","",INDEX(Transjer!$E$6:$E$125,$B3413))</f>
        <v/>
      </c>
      <c r="J3413" s="19" t="str">
        <f>IF($S3413="","",INDEX(Skjermingsrenter!$B$6:$B$35,$C3413))</f>
        <v/>
      </c>
      <c r="K3413" s="20" t="str">
        <f t="shared" si="425"/>
        <v/>
      </c>
      <c r="L3413" s="21" t="str">
        <f>IF($S3413="","",IF($G3413&lt;YEAR($F3413),0,$H3413*SUMIFS(Utbytter!$D$6:$D$1005,Utbytter!$A$6:$A$1005,$E3413,Utbytter!$B$6:$B$1005,"&gt;="&amp;$K3413,Utbytter!$B$6:$B$1005,"&lt;="&amp;DATE($G3413,12,31))))</f>
        <v/>
      </c>
      <c r="M3413" s="21" t="str">
        <f t="shared" si="431"/>
        <v/>
      </c>
      <c r="N3413" s="21" t="str">
        <f t="shared" si="426"/>
        <v/>
      </c>
      <c r="O3413" s="21" t="str">
        <f t="shared" si="427"/>
        <v/>
      </c>
      <c r="P3413" s="21" t="str">
        <f t="shared" si="428"/>
        <v/>
      </c>
      <c r="Q3413" s="21" t="str">
        <f t="shared" si="429"/>
        <v/>
      </c>
      <c r="R3413" s="21" t="str">
        <f t="shared" si="430"/>
        <v/>
      </c>
      <c r="S3413" s="7" t="str">
        <f>IF(ROW()-5&lt;=Kontroll!$B$8,1,"")</f>
        <v/>
      </c>
    </row>
    <row r="3414" spans="1:19" x14ac:dyDescent="0.2">
      <c r="A3414" s="7" t="str">
        <f t="shared" si="424"/>
        <v/>
      </c>
      <c r="B3414" s="7" t="str">
        <f>IF($S3414="","",INT(($A3414-1)/Kontroll!$B$6)+1)</f>
        <v/>
      </c>
      <c r="C3414" s="7" t="str">
        <f>IF($S3414="","",MOD($A3414-1,Kontroll!$B$6)+1)</f>
        <v/>
      </c>
      <c r="D3414" s="15" t="str">
        <f>IF($S3414="","",INDEX(Transjer!$A$6:$A$125,$B3414))</f>
        <v/>
      </c>
      <c r="E3414" s="15" t="str">
        <f>IF($S3414="","",INDEX(Transjer!$B$6:$B$125,$B3414))</f>
        <v/>
      </c>
      <c r="F3414" s="16" t="str">
        <f>IF($S3414="","",INDEX(Transjer!$C$6:$C$125,$B3414))</f>
        <v/>
      </c>
      <c r="G3414" s="17" t="str">
        <f>IF($S3414="","",INDEX(Skjermingsrenter!$A$6:$A$35,$C3414))</f>
        <v/>
      </c>
      <c r="H3414" s="18" t="str">
        <f>IF($S3414="","",INDEX(Transjer!$D$6:$D$125,$B3414))</f>
        <v/>
      </c>
      <c r="I3414" s="18" t="str">
        <f>IF($S3414="","",INDEX(Transjer!$E$6:$E$125,$B3414))</f>
        <v/>
      </c>
      <c r="J3414" s="19" t="str">
        <f>IF($S3414="","",INDEX(Skjermingsrenter!$B$6:$B$35,$C3414))</f>
        <v/>
      </c>
      <c r="K3414" s="20" t="str">
        <f t="shared" si="425"/>
        <v/>
      </c>
      <c r="L3414" s="21" t="str">
        <f>IF($S3414="","",IF($G3414&lt;YEAR($F3414),0,$H3414*SUMIFS(Utbytter!$D$6:$D$1005,Utbytter!$A$6:$A$1005,$E3414,Utbytter!$B$6:$B$1005,"&gt;="&amp;$K3414,Utbytter!$B$6:$B$1005,"&lt;="&amp;DATE($G3414,12,31))))</f>
        <v/>
      </c>
      <c r="M3414" s="21" t="str">
        <f t="shared" si="431"/>
        <v/>
      </c>
      <c r="N3414" s="21" t="str">
        <f t="shared" si="426"/>
        <v/>
      </c>
      <c r="O3414" s="21" t="str">
        <f t="shared" si="427"/>
        <v/>
      </c>
      <c r="P3414" s="21" t="str">
        <f t="shared" si="428"/>
        <v/>
      </c>
      <c r="Q3414" s="21" t="str">
        <f t="shared" si="429"/>
        <v/>
      </c>
      <c r="R3414" s="21" t="str">
        <f t="shared" si="430"/>
        <v/>
      </c>
      <c r="S3414" s="7" t="str">
        <f>IF(ROW()-5&lt;=Kontroll!$B$8,1,"")</f>
        <v/>
      </c>
    </row>
    <row r="3415" spans="1:19" x14ac:dyDescent="0.2">
      <c r="A3415" s="7" t="str">
        <f t="shared" si="424"/>
        <v/>
      </c>
      <c r="B3415" s="7" t="str">
        <f>IF($S3415="","",INT(($A3415-1)/Kontroll!$B$6)+1)</f>
        <v/>
      </c>
      <c r="C3415" s="7" t="str">
        <f>IF($S3415="","",MOD($A3415-1,Kontroll!$B$6)+1)</f>
        <v/>
      </c>
      <c r="D3415" s="15" t="str">
        <f>IF($S3415="","",INDEX(Transjer!$A$6:$A$125,$B3415))</f>
        <v/>
      </c>
      <c r="E3415" s="15" t="str">
        <f>IF($S3415="","",INDEX(Transjer!$B$6:$B$125,$B3415))</f>
        <v/>
      </c>
      <c r="F3415" s="16" t="str">
        <f>IF($S3415="","",INDEX(Transjer!$C$6:$C$125,$B3415))</f>
        <v/>
      </c>
      <c r="G3415" s="17" t="str">
        <f>IF($S3415="","",INDEX(Skjermingsrenter!$A$6:$A$35,$C3415))</f>
        <v/>
      </c>
      <c r="H3415" s="18" t="str">
        <f>IF($S3415="","",INDEX(Transjer!$D$6:$D$125,$B3415))</f>
        <v/>
      </c>
      <c r="I3415" s="18" t="str">
        <f>IF($S3415="","",INDEX(Transjer!$E$6:$E$125,$B3415))</f>
        <v/>
      </c>
      <c r="J3415" s="19" t="str">
        <f>IF($S3415="","",INDEX(Skjermingsrenter!$B$6:$B$35,$C3415))</f>
        <v/>
      </c>
      <c r="K3415" s="20" t="str">
        <f t="shared" si="425"/>
        <v/>
      </c>
      <c r="L3415" s="21" t="str">
        <f>IF($S3415="","",IF($G3415&lt;YEAR($F3415),0,$H3415*SUMIFS(Utbytter!$D$6:$D$1005,Utbytter!$A$6:$A$1005,$E3415,Utbytter!$B$6:$B$1005,"&gt;="&amp;$K3415,Utbytter!$B$6:$B$1005,"&lt;="&amp;DATE($G3415,12,31))))</f>
        <v/>
      </c>
      <c r="M3415" s="21" t="str">
        <f t="shared" si="431"/>
        <v/>
      </c>
      <c r="N3415" s="21" t="str">
        <f t="shared" si="426"/>
        <v/>
      </c>
      <c r="O3415" s="21" t="str">
        <f t="shared" si="427"/>
        <v/>
      </c>
      <c r="P3415" s="21" t="str">
        <f t="shared" si="428"/>
        <v/>
      </c>
      <c r="Q3415" s="21" t="str">
        <f t="shared" si="429"/>
        <v/>
      </c>
      <c r="R3415" s="21" t="str">
        <f t="shared" si="430"/>
        <v/>
      </c>
      <c r="S3415" s="7" t="str">
        <f>IF(ROW()-5&lt;=Kontroll!$B$8,1,"")</f>
        <v/>
      </c>
    </row>
    <row r="3416" spans="1:19" x14ac:dyDescent="0.2">
      <c r="A3416" s="7" t="str">
        <f t="shared" si="424"/>
        <v/>
      </c>
      <c r="B3416" s="7" t="str">
        <f>IF($S3416="","",INT(($A3416-1)/Kontroll!$B$6)+1)</f>
        <v/>
      </c>
      <c r="C3416" s="7" t="str">
        <f>IF($S3416="","",MOD($A3416-1,Kontroll!$B$6)+1)</f>
        <v/>
      </c>
      <c r="D3416" s="15" t="str">
        <f>IF($S3416="","",INDEX(Transjer!$A$6:$A$125,$B3416))</f>
        <v/>
      </c>
      <c r="E3416" s="15" t="str">
        <f>IF($S3416="","",INDEX(Transjer!$B$6:$B$125,$B3416))</f>
        <v/>
      </c>
      <c r="F3416" s="16" t="str">
        <f>IF($S3416="","",INDEX(Transjer!$C$6:$C$125,$B3416))</f>
        <v/>
      </c>
      <c r="G3416" s="17" t="str">
        <f>IF($S3416="","",INDEX(Skjermingsrenter!$A$6:$A$35,$C3416))</f>
        <v/>
      </c>
      <c r="H3416" s="18" t="str">
        <f>IF($S3416="","",INDEX(Transjer!$D$6:$D$125,$B3416))</f>
        <v/>
      </c>
      <c r="I3416" s="18" t="str">
        <f>IF($S3416="","",INDEX(Transjer!$E$6:$E$125,$B3416))</f>
        <v/>
      </c>
      <c r="J3416" s="19" t="str">
        <f>IF($S3416="","",INDEX(Skjermingsrenter!$B$6:$B$35,$C3416))</f>
        <v/>
      </c>
      <c r="K3416" s="20" t="str">
        <f t="shared" si="425"/>
        <v/>
      </c>
      <c r="L3416" s="21" t="str">
        <f>IF($S3416="","",IF($G3416&lt;YEAR($F3416),0,$H3416*SUMIFS(Utbytter!$D$6:$D$1005,Utbytter!$A$6:$A$1005,$E3416,Utbytter!$B$6:$B$1005,"&gt;="&amp;$K3416,Utbytter!$B$6:$B$1005,"&lt;="&amp;DATE($G3416,12,31))))</f>
        <v/>
      </c>
      <c r="M3416" s="21" t="str">
        <f t="shared" si="431"/>
        <v/>
      </c>
      <c r="N3416" s="21" t="str">
        <f t="shared" si="426"/>
        <v/>
      </c>
      <c r="O3416" s="21" t="str">
        <f t="shared" si="427"/>
        <v/>
      </c>
      <c r="P3416" s="21" t="str">
        <f t="shared" si="428"/>
        <v/>
      </c>
      <c r="Q3416" s="21" t="str">
        <f t="shared" si="429"/>
        <v/>
      </c>
      <c r="R3416" s="21" t="str">
        <f t="shared" si="430"/>
        <v/>
      </c>
      <c r="S3416" s="7" t="str">
        <f>IF(ROW()-5&lt;=Kontroll!$B$8,1,"")</f>
        <v/>
      </c>
    </row>
    <row r="3417" spans="1:19" x14ac:dyDescent="0.2">
      <c r="A3417" s="7" t="str">
        <f t="shared" si="424"/>
        <v/>
      </c>
      <c r="B3417" s="7" t="str">
        <f>IF($S3417="","",INT(($A3417-1)/Kontroll!$B$6)+1)</f>
        <v/>
      </c>
      <c r="C3417" s="7" t="str">
        <f>IF($S3417="","",MOD($A3417-1,Kontroll!$B$6)+1)</f>
        <v/>
      </c>
      <c r="D3417" s="15" t="str">
        <f>IF($S3417="","",INDEX(Transjer!$A$6:$A$125,$B3417))</f>
        <v/>
      </c>
      <c r="E3417" s="15" t="str">
        <f>IF($S3417="","",INDEX(Transjer!$B$6:$B$125,$B3417))</f>
        <v/>
      </c>
      <c r="F3417" s="16" t="str">
        <f>IF($S3417="","",INDEX(Transjer!$C$6:$C$125,$B3417))</f>
        <v/>
      </c>
      <c r="G3417" s="17" t="str">
        <f>IF($S3417="","",INDEX(Skjermingsrenter!$A$6:$A$35,$C3417))</f>
        <v/>
      </c>
      <c r="H3417" s="18" t="str">
        <f>IF($S3417="","",INDEX(Transjer!$D$6:$D$125,$B3417))</f>
        <v/>
      </c>
      <c r="I3417" s="18" t="str">
        <f>IF($S3417="","",INDEX(Transjer!$E$6:$E$125,$B3417))</f>
        <v/>
      </c>
      <c r="J3417" s="19" t="str">
        <f>IF($S3417="","",INDEX(Skjermingsrenter!$B$6:$B$35,$C3417))</f>
        <v/>
      </c>
      <c r="K3417" s="20" t="str">
        <f t="shared" si="425"/>
        <v/>
      </c>
      <c r="L3417" s="21" t="str">
        <f>IF($S3417="","",IF($G3417&lt;YEAR($F3417),0,$H3417*SUMIFS(Utbytter!$D$6:$D$1005,Utbytter!$A$6:$A$1005,$E3417,Utbytter!$B$6:$B$1005,"&gt;="&amp;$K3417,Utbytter!$B$6:$B$1005,"&lt;="&amp;DATE($G3417,12,31))))</f>
        <v/>
      </c>
      <c r="M3417" s="21" t="str">
        <f t="shared" si="431"/>
        <v/>
      </c>
      <c r="N3417" s="21" t="str">
        <f t="shared" si="426"/>
        <v/>
      </c>
      <c r="O3417" s="21" t="str">
        <f t="shared" si="427"/>
        <v/>
      </c>
      <c r="P3417" s="21" t="str">
        <f t="shared" si="428"/>
        <v/>
      </c>
      <c r="Q3417" s="21" t="str">
        <f t="shared" si="429"/>
        <v/>
      </c>
      <c r="R3417" s="21" t="str">
        <f t="shared" si="430"/>
        <v/>
      </c>
      <c r="S3417" s="7" t="str">
        <f>IF(ROW()-5&lt;=Kontroll!$B$8,1,"")</f>
        <v/>
      </c>
    </row>
    <row r="3418" spans="1:19" x14ac:dyDescent="0.2">
      <c r="A3418" s="7" t="str">
        <f t="shared" si="424"/>
        <v/>
      </c>
      <c r="B3418" s="7" t="str">
        <f>IF($S3418="","",INT(($A3418-1)/Kontroll!$B$6)+1)</f>
        <v/>
      </c>
      <c r="C3418" s="7" t="str">
        <f>IF($S3418="","",MOD($A3418-1,Kontroll!$B$6)+1)</f>
        <v/>
      </c>
      <c r="D3418" s="15" t="str">
        <f>IF($S3418="","",INDEX(Transjer!$A$6:$A$125,$B3418))</f>
        <v/>
      </c>
      <c r="E3418" s="15" t="str">
        <f>IF($S3418="","",INDEX(Transjer!$B$6:$B$125,$B3418))</f>
        <v/>
      </c>
      <c r="F3418" s="16" t="str">
        <f>IF($S3418="","",INDEX(Transjer!$C$6:$C$125,$B3418))</f>
        <v/>
      </c>
      <c r="G3418" s="17" t="str">
        <f>IF($S3418="","",INDEX(Skjermingsrenter!$A$6:$A$35,$C3418))</f>
        <v/>
      </c>
      <c r="H3418" s="18" t="str">
        <f>IF($S3418="","",INDEX(Transjer!$D$6:$D$125,$B3418))</f>
        <v/>
      </c>
      <c r="I3418" s="18" t="str">
        <f>IF($S3418="","",INDEX(Transjer!$E$6:$E$125,$B3418))</f>
        <v/>
      </c>
      <c r="J3418" s="19" t="str">
        <f>IF($S3418="","",INDEX(Skjermingsrenter!$B$6:$B$35,$C3418))</f>
        <v/>
      </c>
      <c r="K3418" s="20" t="str">
        <f t="shared" si="425"/>
        <v/>
      </c>
      <c r="L3418" s="21" t="str">
        <f>IF($S3418="","",IF($G3418&lt;YEAR($F3418),0,$H3418*SUMIFS(Utbytter!$D$6:$D$1005,Utbytter!$A$6:$A$1005,$E3418,Utbytter!$B$6:$B$1005,"&gt;="&amp;$K3418,Utbytter!$B$6:$B$1005,"&lt;="&amp;DATE($G3418,12,31))))</f>
        <v/>
      </c>
      <c r="M3418" s="21" t="str">
        <f t="shared" si="431"/>
        <v/>
      </c>
      <c r="N3418" s="21" t="str">
        <f t="shared" si="426"/>
        <v/>
      </c>
      <c r="O3418" s="21" t="str">
        <f t="shared" si="427"/>
        <v/>
      </c>
      <c r="P3418" s="21" t="str">
        <f t="shared" si="428"/>
        <v/>
      </c>
      <c r="Q3418" s="21" t="str">
        <f t="shared" si="429"/>
        <v/>
      </c>
      <c r="R3418" s="21" t="str">
        <f t="shared" si="430"/>
        <v/>
      </c>
      <c r="S3418" s="7" t="str">
        <f>IF(ROW()-5&lt;=Kontroll!$B$8,1,"")</f>
        <v/>
      </c>
    </row>
    <row r="3419" spans="1:19" x14ac:dyDescent="0.2">
      <c r="A3419" s="7" t="str">
        <f t="shared" si="424"/>
        <v/>
      </c>
      <c r="B3419" s="7" t="str">
        <f>IF($S3419="","",INT(($A3419-1)/Kontroll!$B$6)+1)</f>
        <v/>
      </c>
      <c r="C3419" s="7" t="str">
        <f>IF($S3419="","",MOD($A3419-1,Kontroll!$B$6)+1)</f>
        <v/>
      </c>
      <c r="D3419" s="15" t="str">
        <f>IF($S3419="","",INDEX(Transjer!$A$6:$A$125,$B3419))</f>
        <v/>
      </c>
      <c r="E3419" s="15" t="str">
        <f>IF($S3419="","",INDEX(Transjer!$B$6:$B$125,$B3419))</f>
        <v/>
      </c>
      <c r="F3419" s="16" t="str">
        <f>IF($S3419="","",INDEX(Transjer!$C$6:$C$125,$B3419))</f>
        <v/>
      </c>
      <c r="G3419" s="17" t="str">
        <f>IF($S3419="","",INDEX(Skjermingsrenter!$A$6:$A$35,$C3419))</f>
        <v/>
      </c>
      <c r="H3419" s="18" t="str">
        <f>IF($S3419="","",INDEX(Transjer!$D$6:$D$125,$B3419))</f>
        <v/>
      </c>
      <c r="I3419" s="18" t="str">
        <f>IF($S3419="","",INDEX(Transjer!$E$6:$E$125,$B3419))</f>
        <v/>
      </c>
      <c r="J3419" s="19" t="str">
        <f>IF($S3419="","",INDEX(Skjermingsrenter!$B$6:$B$35,$C3419))</f>
        <v/>
      </c>
      <c r="K3419" s="20" t="str">
        <f t="shared" si="425"/>
        <v/>
      </c>
      <c r="L3419" s="21" t="str">
        <f>IF($S3419="","",IF($G3419&lt;YEAR($F3419),0,$H3419*SUMIFS(Utbytter!$D$6:$D$1005,Utbytter!$A$6:$A$1005,$E3419,Utbytter!$B$6:$B$1005,"&gt;="&amp;$K3419,Utbytter!$B$6:$B$1005,"&lt;="&amp;DATE($G3419,12,31))))</f>
        <v/>
      </c>
      <c r="M3419" s="21" t="str">
        <f t="shared" si="431"/>
        <v/>
      </c>
      <c r="N3419" s="21" t="str">
        <f t="shared" si="426"/>
        <v/>
      </c>
      <c r="O3419" s="21" t="str">
        <f t="shared" si="427"/>
        <v/>
      </c>
      <c r="P3419" s="21" t="str">
        <f t="shared" si="428"/>
        <v/>
      </c>
      <c r="Q3419" s="21" t="str">
        <f t="shared" si="429"/>
        <v/>
      </c>
      <c r="R3419" s="21" t="str">
        <f t="shared" si="430"/>
        <v/>
      </c>
      <c r="S3419" s="7" t="str">
        <f>IF(ROW()-5&lt;=Kontroll!$B$8,1,"")</f>
        <v/>
      </c>
    </row>
    <row r="3420" spans="1:19" x14ac:dyDescent="0.2">
      <c r="A3420" s="7" t="str">
        <f t="shared" si="424"/>
        <v/>
      </c>
      <c r="B3420" s="7" t="str">
        <f>IF($S3420="","",INT(($A3420-1)/Kontroll!$B$6)+1)</f>
        <v/>
      </c>
      <c r="C3420" s="7" t="str">
        <f>IF($S3420="","",MOD($A3420-1,Kontroll!$B$6)+1)</f>
        <v/>
      </c>
      <c r="D3420" s="15" t="str">
        <f>IF($S3420="","",INDEX(Transjer!$A$6:$A$125,$B3420))</f>
        <v/>
      </c>
      <c r="E3420" s="15" t="str">
        <f>IF($S3420="","",INDEX(Transjer!$B$6:$B$125,$B3420))</f>
        <v/>
      </c>
      <c r="F3420" s="16" t="str">
        <f>IF($S3420="","",INDEX(Transjer!$C$6:$C$125,$B3420))</f>
        <v/>
      </c>
      <c r="G3420" s="17" t="str">
        <f>IF($S3420="","",INDEX(Skjermingsrenter!$A$6:$A$35,$C3420))</f>
        <v/>
      </c>
      <c r="H3420" s="18" t="str">
        <f>IF($S3420="","",INDEX(Transjer!$D$6:$D$125,$B3420))</f>
        <v/>
      </c>
      <c r="I3420" s="18" t="str">
        <f>IF($S3420="","",INDEX(Transjer!$E$6:$E$125,$B3420))</f>
        <v/>
      </c>
      <c r="J3420" s="19" t="str">
        <f>IF($S3420="","",INDEX(Skjermingsrenter!$B$6:$B$35,$C3420))</f>
        <v/>
      </c>
      <c r="K3420" s="20" t="str">
        <f t="shared" si="425"/>
        <v/>
      </c>
      <c r="L3420" s="21" t="str">
        <f>IF($S3420="","",IF($G3420&lt;YEAR($F3420),0,$H3420*SUMIFS(Utbytter!$D$6:$D$1005,Utbytter!$A$6:$A$1005,$E3420,Utbytter!$B$6:$B$1005,"&gt;="&amp;$K3420,Utbytter!$B$6:$B$1005,"&lt;="&amp;DATE($G3420,12,31))))</f>
        <v/>
      </c>
      <c r="M3420" s="21" t="str">
        <f t="shared" si="431"/>
        <v/>
      </c>
      <c r="N3420" s="21" t="str">
        <f t="shared" si="426"/>
        <v/>
      </c>
      <c r="O3420" s="21" t="str">
        <f t="shared" si="427"/>
        <v/>
      </c>
      <c r="P3420" s="21" t="str">
        <f t="shared" si="428"/>
        <v/>
      </c>
      <c r="Q3420" s="21" t="str">
        <f t="shared" si="429"/>
        <v/>
      </c>
      <c r="R3420" s="21" t="str">
        <f t="shared" si="430"/>
        <v/>
      </c>
      <c r="S3420" s="7" t="str">
        <f>IF(ROW()-5&lt;=Kontroll!$B$8,1,"")</f>
        <v/>
      </c>
    </row>
    <row r="3421" spans="1:19" x14ac:dyDescent="0.2">
      <c r="A3421" s="7" t="str">
        <f t="shared" si="424"/>
        <v/>
      </c>
      <c r="B3421" s="7" t="str">
        <f>IF($S3421="","",INT(($A3421-1)/Kontroll!$B$6)+1)</f>
        <v/>
      </c>
      <c r="C3421" s="7" t="str">
        <f>IF($S3421="","",MOD($A3421-1,Kontroll!$B$6)+1)</f>
        <v/>
      </c>
      <c r="D3421" s="15" t="str">
        <f>IF($S3421="","",INDEX(Transjer!$A$6:$A$125,$B3421))</f>
        <v/>
      </c>
      <c r="E3421" s="15" t="str">
        <f>IF($S3421="","",INDEX(Transjer!$B$6:$B$125,$B3421))</f>
        <v/>
      </c>
      <c r="F3421" s="16" t="str">
        <f>IF($S3421="","",INDEX(Transjer!$C$6:$C$125,$B3421))</f>
        <v/>
      </c>
      <c r="G3421" s="17" t="str">
        <f>IF($S3421="","",INDEX(Skjermingsrenter!$A$6:$A$35,$C3421))</f>
        <v/>
      </c>
      <c r="H3421" s="18" t="str">
        <f>IF($S3421="","",INDEX(Transjer!$D$6:$D$125,$B3421))</f>
        <v/>
      </c>
      <c r="I3421" s="18" t="str">
        <f>IF($S3421="","",INDEX(Transjer!$E$6:$E$125,$B3421))</f>
        <v/>
      </c>
      <c r="J3421" s="19" t="str">
        <f>IF($S3421="","",INDEX(Skjermingsrenter!$B$6:$B$35,$C3421))</f>
        <v/>
      </c>
      <c r="K3421" s="20" t="str">
        <f t="shared" si="425"/>
        <v/>
      </c>
      <c r="L3421" s="21" t="str">
        <f>IF($S3421="","",IF($G3421&lt;YEAR($F3421),0,$H3421*SUMIFS(Utbytter!$D$6:$D$1005,Utbytter!$A$6:$A$1005,$E3421,Utbytter!$B$6:$B$1005,"&gt;="&amp;$K3421,Utbytter!$B$6:$B$1005,"&lt;="&amp;DATE($G3421,12,31))))</f>
        <v/>
      </c>
      <c r="M3421" s="21" t="str">
        <f t="shared" si="431"/>
        <v/>
      </c>
      <c r="N3421" s="21" t="str">
        <f t="shared" si="426"/>
        <v/>
      </c>
      <c r="O3421" s="21" t="str">
        <f t="shared" si="427"/>
        <v/>
      </c>
      <c r="P3421" s="21" t="str">
        <f t="shared" si="428"/>
        <v/>
      </c>
      <c r="Q3421" s="21" t="str">
        <f t="shared" si="429"/>
        <v/>
      </c>
      <c r="R3421" s="21" t="str">
        <f t="shared" si="430"/>
        <v/>
      </c>
      <c r="S3421" s="7" t="str">
        <f>IF(ROW()-5&lt;=Kontroll!$B$8,1,"")</f>
        <v/>
      </c>
    </row>
    <row r="3422" spans="1:19" x14ac:dyDescent="0.2">
      <c r="A3422" s="7" t="str">
        <f t="shared" si="424"/>
        <v/>
      </c>
      <c r="B3422" s="7" t="str">
        <f>IF($S3422="","",INT(($A3422-1)/Kontroll!$B$6)+1)</f>
        <v/>
      </c>
      <c r="C3422" s="7" t="str">
        <f>IF($S3422="","",MOD($A3422-1,Kontroll!$B$6)+1)</f>
        <v/>
      </c>
      <c r="D3422" s="15" t="str">
        <f>IF($S3422="","",INDEX(Transjer!$A$6:$A$125,$B3422))</f>
        <v/>
      </c>
      <c r="E3422" s="15" t="str">
        <f>IF($S3422="","",INDEX(Transjer!$B$6:$B$125,$B3422))</f>
        <v/>
      </c>
      <c r="F3422" s="16" t="str">
        <f>IF($S3422="","",INDEX(Transjer!$C$6:$C$125,$B3422))</f>
        <v/>
      </c>
      <c r="G3422" s="17" t="str">
        <f>IF($S3422="","",INDEX(Skjermingsrenter!$A$6:$A$35,$C3422))</f>
        <v/>
      </c>
      <c r="H3422" s="18" t="str">
        <f>IF($S3422="","",INDEX(Transjer!$D$6:$D$125,$B3422))</f>
        <v/>
      </c>
      <c r="I3422" s="18" t="str">
        <f>IF($S3422="","",INDEX(Transjer!$E$6:$E$125,$B3422))</f>
        <v/>
      </c>
      <c r="J3422" s="19" t="str">
        <f>IF($S3422="","",INDEX(Skjermingsrenter!$B$6:$B$35,$C3422))</f>
        <v/>
      </c>
      <c r="K3422" s="20" t="str">
        <f t="shared" si="425"/>
        <v/>
      </c>
      <c r="L3422" s="21" t="str">
        <f>IF($S3422="","",IF($G3422&lt;YEAR($F3422),0,$H3422*SUMIFS(Utbytter!$D$6:$D$1005,Utbytter!$A$6:$A$1005,$E3422,Utbytter!$B$6:$B$1005,"&gt;="&amp;$K3422,Utbytter!$B$6:$B$1005,"&lt;="&amp;DATE($G3422,12,31))))</f>
        <v/>
      </c>
      <c r="M3422" s="21" t="str">
        <f t="shared" si="431"/>
        <v/>
      </c>
      <c r="N3422" s="21" t="str">
        <f t="shared" si="426"/>
        <v/>
      </c>
      <c r="O3422" s="21" t="str">
        <f t="shared" si="427"/>
        <v/>
      </c>
      <c r="P3422" s="21" t="str">
        <f t="shared" si="428"/>
        <v/>
      </c>
      <c r="Q3422" s="21" t="str">
        <f t="shared" si="429"/>
        <v/>
      </c>
      <c r="R3422" s="21" t="str">
        <f t="shared" si="430"/>
        <v/>
      </c>
      <c r="S3422" s="7" t="str">
        <f>IF(ROW()-5&lt;=Kontroll!$B$8,1,"")</f>
        <v/>
      </c>
    </row>
    <row r="3423" spans="1:19" x14ac:dyDescent="0.2">
      <c r="A3423" s="7" t="str">
        <f t="shared" si="424"/>
        <v/>
      </c>
      <c r="B3423" s="7" t="str">
        <f>IF($S3423="","",INT(($A3423-1)/Kontroll!$B$6)+1)</f>
        <v/>
      </c>
      <c r="C3423" s="7" t="str">
        <f>IF($S3423="","",MOD($A3423-1,Kontroll!$B$6)+1)</f>
        <v/>
      </c>
      <c r="D3423" s="15" t="str">
        <f>IF($S3423="","",INDEX(Transjer!$A$6:$A$125,$B3423))</f>
        <v/>
      </c>
      <c r="E3423" s="15" t="str">
        <f>IF($S3423="","",INDEX(Transjer!$B$6:$B$125,$B3423))</f>
        <v/>
      </c>
      <c r="F3423" s="16" t="str">
        <f>IF($S3423="","",INDEX(Transjer!$C$6:$C$125,$B3423))</f>
        <v/>
      </c>
      <c r="G3423" s="17" t="str">
        <f>IF($S3423="","",INDEX(Skjermingsrenter!$A$6:$A$35,$C3423))</f>
        <v/>
      </c>
      <c r="H3423" s="18" t="str">
        <f>IF($S3423="","",INDEX(Transjer!$D$6:$D$125,$B3423))</f>
        <v/>
      </c>
      <c r="I3423" s="18" t="str">
        <f>IF($S3423="","",INDEX(Transjer!$E$6:$E$125,$B3423))</f>
        <v/>
      </c>
      <c r="J3423" s="19" t="str">
        <f>IF($S3423="","",INDEX(Skjermingsrenter!$B$6:$B$35,$C3423))</f>
        <v/>
      </c>
      <c r="K3423" s="20" t="str">
        <f t="shared" si="425"/>
        <v/>
      </c>
      <c r="L3423" s="21" t="str">
        <f>IF($S3423="","",IF($G3423&lt;YEAR($F3423),0,$H3423*SUMIFS(Utbytter!$D$6:$D$1005,Utbytter!$A$6:$A$1005,$E3423,Utbytter!$B$6:$B$1005,"&gt;="&amp;$K3423,Utbytter!$B$6:$B$1005,"&lt;="&amp;DATE($G3423,12,31))))</f>
        <v/>
      </c>
      <c r="M3423" s="21" t="str">
        <f t="shared" si="431"/>
        <v/>
      </c>
      <c r="N3423" s="21" t="str">
        <f t="shared" si="426"/>
        <v/>
      </c>
      <c r="O3423" s="21" t="str">
        <f t="shared" si="427"/>
        <v/>
      </c>
      <c r="P3423" s="21" t="str">
        <f t="shared" si="428"/>
        <v/>
      </c>
      <c r="Q3423" s="21" t="str">
        <f t="shared" si="429"/>
        <v/>
      </c>
      <c r="R3423" s="21" t="str">
        <f t="shared" si="430"/>
        <v/>
      </c>
      <c r="S3423" s="7" t="str">
        <f>IF(ROW()-5&lt;=Kontroll!$B$8,1,"")</f>
        <v/>
      </c>
    </row>
    <row r="3424" spans="1:19" x14ac:dyDescent="0.2">
      <c r="A3424" s="7" t="str">
        <f t="shared" si="424"/>
        <v/>
      </c>
      <c r="B3424" s="7" t="str">
        <f>IF($S3424="","",INT(($A3424-1)/Kontroll!$B$6)+1)</f>
        <v/>
      </c>
      <c r="C3424" s="7" t="str">
        <f>IF($S3424="","",MOD($A3424-1,Kontroll!$B$6)+1)</f>
        <v/>
      </c>
      <c r="D3424" s="15" t="str">
        <f>IF($S3424="","",INDEX(Transjer!$A$6:$A$125,$B3424))</f>
        <v/>
      </c>
      <c r="E3424" s="15" t="str">
        <f>IF($S3424="","",INDEX(Transjer!$B$6:$B$125,$B3424))</f>
        <v/>
      </c>
      <c r="F3424" s="16" t="str">
        <f>IF($S3424="","",INDEX(Transjer!$C$6:$C$125,$B3424))</f>
        <v/>
      </c>
      <c r="G3424" s="17" t="str">
        <f>IF($S3424="","",INDEX(Skjermingsrenter!$A$6:$A$35,$C3424))</f>
        <v/>
      </c>
      <c r="H3424" s="18" t="str">
        <f>IF($S3424="","",INDEX(Transjer!$D$6:$D$125,$B3424))</f>
        <v/>
      </c>
      <c r="I3424" s="18" t="str">
        <f>IF($S3424="","",INDEX(Transjer!$E$6:$E$125,$B3424))</f>
        <v/>
      </c>
      <c r="J3424" s="19" t="str">
        <f>IF($S3424="","",INDEX(Skjermingsrenter!$B$6:$B$35,$C3424))</f>
        <v/>
      </c>
      <c r="K3424" s="20" t="str">
        <f t="shared" si="425"/>
        <v/>
      </c>
      <c r="L3424" s="21" t="str">
        <f>IF($S3424="","",IF($G3424&lt;YEAR($F3424),0,$H3424*SUMIFS(Utbytter!$D$6:$D$1005,Utbytter!$A$6:$A$1005,$E3424,Utbytter!$B$6:$B$1005,"&gt;="&amp;$K3424,Utbytter!$B$6:$B$1005,"&lt;="&amp;DATE($G3424,12,31))))</f>
        <v/>
      </c>
      <c r="M3424" s="21" t="str">
        <f t="shared" si="431"/>
        <v/>
      </c>
      <c r="N3424" s="21" t="str">
        <f t="shared" si="426"/>
        <v/>
      </c>
      <c r="O3424" s="21" t="str">
        <f t="shared" si="427"/>
        <v/>
      </c>
      <c r="P3424" s="21" t="str">
        <f t="shared" si="428"/>
        <v/>
      </c>
      <c r="Q3424" s="21" t="str">
        <f t="shared" si="429"/>
        <v/>
      </c>
      <c r="R3424" s="21" t="str">
        <f t="shared" si="430"/>
        <v/>
      </c>
      <c r="S3424" s="7" t="str">
        <f>IF(ROW()-5&lt;=Kontroll!$B$8,1,"")</f>
        <v/>
      </c>
    </row>
    <row r="3425" spans="1:19" x14ac:dyDescent="0.2">
      <c r="A3425" s="7" t="str">
        <f t="shared" si="424"/>
        <v/>
      </c>
      <c r="B3425" s="7" t="str">
        <f>IF($S3425="","",INT(($A3425-1)/Kontroll!$B$6)+1)</f>
        <v/>
      </c>
      <c r="C3425" s="7" t="str">
        <f>IF($S3425="","",MOD($A3425-1,Kontroll!$B$6)+1)</f>
        <v/>
      </c>
      <c r="D3425" s="15" t="str">
        <f>IF($S3425="","",INDEX(Transjer!$A$6:$A$125,$B3425))</f>
        <v/>
      </c>
      <c r="E3425" s="15" t="str">
        <f>IF($S3425="","",INDEX(Transjer!$B$6:$B$125,$B3425))</f>
        <v/>
      </c>
      <c r="F3425" s="16" t="str">
        <f>IF($S3425="","",INDEX(Transjer!$C$6:$C$125,$B3425))</f>
        <v/>
      </c>
      <c r="G3425" s="17" t="str">
        <f>IF($S3425="","",INDEX(Skjermingsrenter!$A$6:$A$35,$C3425))</f>
        <v/>
      </c>
      <c r="H3425" s="18" t="str">
        <f>IF($S3425="","",INDEX(Transjer!$D$6:$D$125,$B3425))</f>
        <v/>
      </c>
      <c r="I3425" s="18" t="str">
        <f>IF($S3425="","",INDEX(Transjer!$E$6:$E$125,$B3425))</f>
        <v/>
      </c>
      <c r="J3425" s="19" t="str">
        <f>IF($S3425="","",INDEX(Skjermingsrenter!$B$6:$B$35,$C3425))</f>
        <v/>
      </c>
      <c r="K3425" s="20" t="str">
        <f t="shared" si="425"/>
        <v/>
      </c>
      <c r="L3425" s="21" t="str">
        <f>IF($S3425="","",IF($G3425&lt;YEAR($F3425),0,$H3425*SUMIFS(Utbytter!$D$6:$D$1005,Utbytter!$A$6:$A$1005,$E3425,Utbytter!$B$6:$B$1005,"&gt;="&amp;$K3425,Utbytter!$B$6:$B$1005,"&lt;="&amp;DATE($G3425,12,31))))</f>
        <v/>
      </c>
      <c r="M3425" s="21" t="str">
        <f t="shared" si="431"/>
        <v/>
      </c>
      <c r="N3425" s="21" t="str">
        <f t="shared" si="426"/>
        <v/>
      </c>
      <c r="O3425" s="21" t="str">
        <f t="shared" si="427"/>
        <v/>
      </c>
      <c r="P3425" s="21" t="str">
        <f t="shared" si="428"/>
        <v/>
      </c>
      <c r="Q3425" s="21" t="str">
        <f t="shared" si="429"/>
        <v/>
      </c>
      <c r="R3425" s="21" t="str">
        <f t="shared" si="430"/>
        <v/>
      </c>
      <c r="S3425" s="7" t="str">
        <f>IF(ROW()-5&lt;=Kontroll!$B$8,1,"")</f>
        <v/>
      </c>
    </row>
    <row r="3426" spans="1:19" x14ac:dyDescent="0.2">
      <c r="A3426" s="7" t="str">
        <f t="shared" si="424"/>
        <v/>
      </c>
      <c r="B3426" s="7" t="str">
        <f>IF($S3426="","",INT(($A3426-1)/Kontroll!$B$6)+1)</f>
        <v/>
      </c>
      <c r="C3426" s="7" t="str">
        <f>IF($S3426="","",MOD($A3426-1,Kontroll!$B$6)+1)</f>
        <v/>
      </c>
      <c r="D3426" s="15" t="str">
        <f>IF($S3426="","",INDEX(Transjer!$A$6:$A$125,$B3426))</f>
        <v/>
      </c>
      <c r="E3426" s="15" t="str">
        <f>IF($S3426="","",INDEX(Transjer!$B$6:$B$125,$B3426))</f>
        <v/>
      </c>
      <c r="F3426" s="16" t="str">
        <f>IF($S3426="","",INDEX(Transjer!$C$6:$C$125,$B3426))</f>
        <v/>
      </c>
      <c r="G3426" s="17" t="str">
        <f>IF($S3426="","",INDEX(Skjermingsrenter!$A$6:$A$35,$C3426))</f>
        <v/>
      </c>
      <c r="H3426" s="18" t="str">
        <f>IF($S3426="","",INDEX(Transjer!$D$6:$D$125,$B3426))</f>
        <v/>
      </c>
      <c r="I3426" s="18" t="str">
        <f>IF($S3426="","",INDEX(Transjer!$E$6:$E$125,$B3426))</f>
        <v/>
      </c>
      <c r="J3426" s="19" t="str">
        <f>IF($S3426="","",INDEX(Skjermingsrenter!$B$6:$B$35,$C3426))</f>
        <v/>
      </c>
      <c r="K3426" s="20" t="str">
        <f t="shared" si="425"/>
        <v/>
      </c>
      <c r="L3426" s="21" t="str">
        <f>IF($S3426="","",IF($G3426&lt;YEAR($F3426),0,$H3426*SUMIFS(Utbytter!$D$6:$D$1005,Utbytter!$A$6:$A$1005,$E3426,Utbytter!$B$6:$B$1005,"&gt;="&amp;$K3426,Utbytter!$B$6:$B$1005,"&lt;="&amp;DATE($G3426,12,31))))</f>
        <v/>
      </c>
      <c r="M3426" s="21" t="str">
        <f t="shared" si="431"/>
        <v/>
      </c>
      <c r="N3426" s="21" t="str">
        <f t="shared" si="426"/>
        <v/>
      </c>
      <c r="O3426" s="21" t="str">
        <f t="shared" si="427"/>
        <v/>
      </c>
      <c r="P3426" s="21" t="str">
        <f t="shared" si="428"/>
        <v/>
      </c>
      <c r="Q3426" s="21" t="str">
        <f t="shared" si="429"/>
        <v/>
      </c>
      <c r="R3426" s="21" t="str">
        <f t="shared" si="430"/>
        <v/>
      </c>
      <c r="S3426" s="7" t="str">
        <f>IF(ROW()-5&lt;=Kontroll!$B$8,1,"")</f>
        <v/>
      </c>
    </row>
    <row r="3427" spans="1:19" x14ac:dyDescent="0.2">
      <c r="A3427" s="7" t="str">
        <f t="shared" si="424"/>
        <v/>
      </c>
      <c r="B3427" s="7" t="str">
        <f>IF($S3427="","",INT(($A3427-1)/Kontroll!$B$6)+1)</f>
        <v/>
      </c>
      <c r="C3427" s="7" t="str">
        <f>IF($S3427="","",MOD($A3427-1,Kontroll!$B$6)+1)</f>
        <v/>
      </c>
      <c r="D3427" s="15" t="str">
        <f>IF($S3427="","",INDEX(Transjer!$A$6:$A$125,$B3427))</f>
        <v/>
      </c>
      <c r="E3427" s="15" t="str">
        <f>IF($S3427="","",INDEX(Transjer!$B$6:$B$125,$B3427))</f>
        <v/>
      </c>
      <c r="F3427" s="16" t="str">
        <f>IF($S3427="","",INDEX(Transjer!$C$6:$C$125,$B3427))</f>
        <v/>
      </c>
      <c r="G3427" s="17" t="str">
        <f>IF($S3427="","",INDEX(Skjermingsrenter!$A$6:$A$35,$C3427))</f>
        <v/>
      </c>
      <c r="H3427" s="18" t="str">
        <f>IF($S3427="","",INDEX(Transjer!$D$6:$D$125,$B3427))</f>
        <v/>
      </c>
      <c r="I3427" s="18" t="str">
        <f>IF($S3427="","",INDEX(Transjer!$E$6:$E$125,$B3427))</f>
        <v/>
      </c>
      <c r="J3427" s="19" t="str">
        <f>IF($S3427="","",INDEX(Skjermingsrenter!$B$6:$B$35,$C3427))</f>
        <v/>
      </c>
      <c r="K3427" s="20" t="str">
        <f t="shared" si="425"/>
        <v/>
      </c>
      <c r="L3427" s="21" t="str">
        <f>IF($S3427="","",IF($G3427&lt;YEAR($F3427),0,$H3427*SUMIFS(Utbytter!$D$6:$D$1005,Utbytter!$A$6:$A$1005,$E3427,Utbytter!$B$6:$B$1005,"&gt;="&amp;$K3427,Utbytter!$B$6:$B$1005,"&lt;="&amp;DATE($G3427,12,31))))</f>
        <v/>
      </c>
      <c r="M3427" s="21" t="str">
        <f t="shared" si="431"/>
        <v/>
      </c>
      <c r="N3427" s="21" t="str">
        <f t="shared" si="426"/>
        <v/>
      </c>
      <c r="O3427" s="21" t="str">
        <f t="shared" si="427"/>
        <v/>
      </c>
      <c r="P3427" s="21" t="str">
        <f t="shared" si="428"/>
        <v/>
      </c>
      <c r="Q3427" s="21" t="str">
        <f t="shared" si="429"/>
        <v/>
      </c>
      <c r="R3427" s="21" t="str">
        <f t="shared" si="430"/>
        <v/>
      </c>
      <c r="S3427" s="7" t="str">
        <f>IF(ROW()-5&lt;=Kontroll!$B$8,1,"")</f>
        <v/>
      </c>
    </row>
    <row r="3428" spans="1:19" x14ac:dyDescent="0.2">
      <c r="A3428" s="7" t="str">
        <f t="shared" si="424"/>
        <v/>
      </c>
      <c r="B3428" s="7" t="str">
        <f>IF($S3428="","",INT(($A3428-1)/Kontroll!$B$6)+1)</f>
        <v/>
      </c>
      <c r="C3428" s="7" t="str">
        <f>IF($S3428="","",MOD($A3428-1,Kontroll!$B$6)+1)</f>
        <v/>
      </c>
      <c r="D3428" s="15" t="str">
        <f>IF($S3428="","",INDEX(Transjer!$A$6:$A$125,$B3428))</f>
        <v/>
      </c>
      <c r="E3428" s="15" t="str">
        <f>IF($S3428="","",INDEX(Transjer!$B$6:$B$125,$B3428))</f>
        <v/>
      </c>
      <c r="F3428" s="16" t="str">
        <f>IF($S3428="","",INDEX(Transjer!$C$6:$C$125,$B3428))</f>
        <v/>
      </c>
      <c r="G3428" s="17" t="str">
        <f>IF($S3428="","",INDEX(Skjermingsrenter!$A$6:$A$35,$C3428))</f>
        <v/>
      </c>
      <c r="H3428" s="18" t="str">
        <f>IF($S3428="","",INDEX(Transjer!$D$6:$D$125,$B3428))</f>
        <v/>
      </c>
      <c r="I3428" s="18" t="str">
        <f>IF($S3428="","",INDEX(Transjer!$E$6:$E$125,$B3428))</f>
        <v/>
      </c>
      <c r="J3428" s="19" t="str">
        <f>IF($S3428="","",INDEX(Skjermingsrenter!$B$6:$B$35,$C3428))</f>
        <v/>
      </c>
      <c r="K3428" s="20" t="str">
        <f t="shared" si="425"/>
        <v/>
      </c>
      <c r="L3428" s="21" t="str">
        <f>IF($S3428="","",IF($G3428&lt;YEAR($F3428),0,$H3428*SUMIFS(Utbytter!$D$6:$D$1005,Utbytter!$A$6:$A$1005,$E3428,Utbytter!$B$6:$B$1005,"&gt;="&amp;$K3428,Utbytter!$B$6:$B$1005,"&lt;="&amp;DATE($G3428,12,31))))</f>
        <v/>
      </c>
      <c r="M3428" s="21" t="str">
        <f t="shared" si="431"/>
        <v/>
      </c>
      <c r="N3428" s="21" t="str">
        <f t="shared" si="426"/>
        <v/>
      </c>
      <c r="O3428" s="21" t="str">
        <f t="shared" si="427"/>
        <v/>
      </c>
      <c r="P3428" s="21" t="str">
        <f t="shared" si="428"/>
        <v/>
      </c>
      <c r="Q3428" s="21" t="str">
        <f t="shared" si="429"/>
        <v/>
      </c>
      <c r="R3428" s="21" t="str">
        <f t="shared" si="430"/>
        <v/>
      </c>
      <c r="S3428" s="7" t="str">
        <f>IF(ROW()-5&lt;=Kontroll!$B$8,1,"")</f>
        <v/>
      </c>
    </row>
    <row r="3429" spans="1:19" x14ac:dyDescent="0.2">
      <c r="A3429" s="7" t="str">
        <f t="shared" si="424"/>
        <v/>
      </c>
      <c r="B3429" s="7" t="str">
        <f>IF($S3429="","",INT(($A3429-1)/Kontroll!$B$6)+1)</f>
        <v/>
      </c>
      <c r="C3429" s="7" t="str">
        <f>IF($S3429="","",MOD($A3429-1,Kontroll!$B$6)+1)</f>
        <v/>
      </c>
      <c r="D3429" s="15" t="str">
        <f>IF($S3429="","",INDEX(Transjer!$A$6:$A$125,$B3429))</f>
        <v/>
      </c>
      <c r="E3429" s="15" t="str">
        <f>IF($S3429="","",INDEX(Transjer!$B$6:$B$125,$B3429))</f>
        <v/>
      </c>
      <c r="F3429" s="16" t="str">
        <f>IF($S3429="","",INDEX(Transjer!$C$6:$C$125,$B3429))</f>
        <v/>
      </c>
      <c r="G3429" s="17" t="str">
        <f>IF($S3429="","",INDEX(Skjermingsrenter!$A$6:$A$35,$C3429))</f>
        <v/>
      </c>
      <c r="H3429" s="18" t="str">
        <f>IF($S3429="","",INDEX(Transjer!$D$6:$D$125,$B3429))</f>
        <v/>
      </c>
      <c r="I3429" s="18" t="str">
        <f>IF($S3429="","",INDEX(Transjer!$E$6:$E$125,$B3429))</f>
        <v/>
      </c>
      <c r="J3429" s="19" t="str">
        <f>IF($S3429="","",INDEX(Skjermingsrenter!$B$6:$B$35,$C3429))</f>
        <v/>
      </c>
      <c r="K3429" s="20" t="str">
        <f t="shared" si="425"/>
        <v/>
      </c>
      <c r="L3429" s="21" t="str">
        <f>IF($S3429="","",IF($G3429&lt;YEAR($F3429),0,$H3429*SUMIFS(Utbytter!$D$6:$D$1005,Utbytter!$A$6:$A$1005,$E3429,Utbytter!$B$6:$B$1005,"&gt;="&amp;$K3429,Utbytter!$B$6:$B$1005,"&lt;="&amp;DATE($G3429,12,31))))</f>
        <v/>
      </c>
      <c r="M3429" s="21" t="str">
        <f t="shared" si="431"/>
        <v/>
      </c>
      <c r="N3429" s="21" t="str">
        <f t="shared" si="426"/>
        <v/>
      </c>
      <c r="O3429" s="21" t="str">
        <f t="shared" si="427"/>
        <v/>
      </c>
      <c r="P3429" s="21" t="str">
        <f t="shared" si="428"/>
        <v/>
      </c>
      <c r="Q3429" s="21" t="str">
        <f t="shared" si="429"/>
        <v/>
      </c>
      <c r="R3429" s="21" t="str">
        <f t="shared" si="430"/>
        <v/>
      </c>
      <c r="S3429" s="7" t="str">
        <f>IF(ROW()-5&lt;=Kontroll!$B$8,1,"")</f>
        <v/>
      </c>
    </row>
    <row r="3430" spans="1:19" x14ac:dyDescent="0.2">
      <c r="A3430" s="7" t="str">
        <f t="shared" si="424"/>
        <v/>
      </c>
      <c r="B3430" s="7" t="str">
        <f>IF($S3430="","",INT(($A3430-1)/Kontroll!$B$6)+1)</f>
        <v/>
      </c>
      <c r="C3430" s="7" t="str">
        <f>IF($S3430="","",MOD($A3430-1,Kontroll!$B$6)+1)</f>
        <v/>
      </c>
      <c r="D3430" s="15" t="str">
        <f>IF($S3430="","",INDEX(Transjer!$A$6:$A$125,$B3430))</f>
        <v/>
      </c>
      <c r="E3430" s="15" t="str">
        <f>IF($S3430="","",INDEX(Transjer!$B$6:$B$125,$B3430))</f>
        <v/>
      </c>
      <c r="F3430" s="16" t="str">
        <f>IF($S3430="","",INDEX(Transjer!$C$6:$C$125,$B3430))</f>
        <v/>
      </c>
      <c r="G3430" s="17" t="str">
        <f>IF($S3430="","",INDEX(Skjermingsrenter!$A$6:$A$35,$C3430))</f>
        <v/>
      </c>
      <c r="H3430" s="18" t="str">
        <f>IF($S3430="","",INDEX(Transjer!$D$6:$D$125,$B3430))</f>
        <v/>
      </c>
      <c r="I3430" s="18" t="str">
        <f>IF($S3430="","",INDEX(Transjer!$E$6:$E$125,$B3430))</f>
        <v/>
      </c>
      <c r="J3430" s="19" t="str">
        <f>IF($S3430="","",INDEX(Skjermingsrenter!$B$6:$B$35,$C3430))</f>
        <v/>
      </c>
      <c r="K3430" s="20" t="str">
        <f t="shared" si="425"/>
        <v/>
      </c>
      <c r="L3430" s="21" t="str">
        <f>IF($S3430="","",IF($G3430&lt;YEAR($F3430),0,$H3430*SUMIFS(Utbytter!$D$6:$D$1005,Utbytter!$A$6:$A$1005,$E3430,Utbytter!$B$6:$B$1005,"&gt;="&amp;$K3430,Utbytter!$B$6:$B$1005,"&lt;="&amp;DATE($G3430,12,31))))</f>
        <v/>
      </c>
      <c r="M3430" s="21" t="str">
        <f t="shared" si="431"/>
        <v/>
      </c>
      <c r="N3430" s="21" t="str">
        <f t="shared" si="426"/>
        <v/>
      </c>
      <c r="O3430" s="21" t="str">
        <f t="shared" si="427"/>
        <v/>
      </c>
      <c r="P3430" s="21" t="str">
        <f t="shared" si="428"/>
        <v/>
      </c>
      <c r="Q3430" s="21" t="str">
        <f t="shared" si="429"/>
        <v/>
      </c>
      <c r="R3430" s="21" t="str">
        <f t="shared" si="430"/>
        <v/>
      </c>
      <c r="S3430" s="7" t="str">
        <f>IF(ROW()-5&lt;=Kontroll!$B$8,1,"")</f>
        <v/>
      </c>
    </row>
    <row r="3431" spans="1:19" x14ac:dyDescent="0.2">
      <c r="A3431" s="7" t="str">
        <f t="shared" si="424"/>
        <v/>
      </c>
      <c r="B3431" s="7" t="str">
        <f>IF($S3431="","",INT(($A3431-1)/Kontroll!$B$6)+1)</f>
        <v/>
      </c>
      <c r="C3431" s="7" t="str">
        <f>IF($S3431="","",MOD($A3431-1,Kontroll!$B$6)+1)</f>
        <v/>
      </c>
      <c r="D3431" s="15" t="str">
        <f>IF($S3431="","",INDEX(Transjer!$A$6:$A$125,$B3431))</f>
        <v/>
      </c>
      <c r="E3431" s="15" t="str">
        <f>IF($S3431="","",INDEX(Transjer!$B$6:$B$125,$B3431))</f>
        <v/>
      </c>
      <c r="F3431" s="16" t="str">
        <f>IF($S3431="","",INDEX(Transjer!$C$6:$C$125,$B3431))</f>
        <v/>
      </c>
      <c r="G3431" s="17" t="str">
        <f>IF($S3431="","",INDEX(Skjermingsrenter!$A$6:$A$35,$C3431))</f>
        <v/>
      </c>
      <c r="H3431" s="18" t="str">
        <f>IF($S3431="","",INDEX(Transjer!$D$6:$D$125,$B3431))</f>
        <v/>
      </c>
      <c r="I3431" s="18" t="str">
        <f>IF($S3431="","",INDEX(Transjer!$E$6:$E$125,$B3431))</f>
        <v/>
      </c>
      <c r="J3431" s="19" t="str">
        <f>IF($S3431="","",INDEX(Skjermingsrenter!$B$6:$B$35,$C3431))</f>
        <v/>
      </c>
      <c r="K3431" s="20" t="str">
        <f t="shared" si="425"/>
        <v/>
      </c>
      <c r="L3431" s="21" t="str">
        <f>IF($S3431="","",IF($G3431&lt;YEAR($F3431),0,$H3431*SUMIFS(Utbytter!$D$6:$D$1005,Utbytter!$A$6:$A$1005,$E3431,Utbytter!$B$6:$B$1005,"&gt;="&amp;$K3431,Utbytter!$B$6:$B$1005,"&lt;="&amp;DATE($G3431,12,31))))</f>
        <v/>
      </c>
      <c r="M3431" s="21" t="str">
        <f t="shared" si="431"/>
        <v/>
      </c>
      <c r="N3431" s="21" t="str">
        <f t="shared" si="426"/>
        <v/>
      </c>
      <c r="O3431" s="21" t="str">
        <f t="shared" si="427"/>
        <v/>
      </c>
      <c r="P3431" s="21" t="str">
        <f t="shared" si="428"/>
        <v/>
      </c>
      <c r="Q3431" s="21" t="str">
        <f t="shared" si="429"/>
        <v/>
      </c>
      <c r="R3431" s="21" t="str">
        <f t="shared" si="430"/>
        <v/>
      </c>
      <c r="S3431" s="7" t="str">
        <f>IF(ROW()-5&lt;=Kontroll!$B$8,1,"")</f>
        <v/>
      </c>
    </row>
    <row r="3432" spans="1:19" x14ac:dyDescent="0.2">
      <c r="A3432" s="7" t="str">
        <f t="shared" si="424"/>
        <v/>
      </c>
      <c r="B3432" s="7" t="str">
        <f>IF($S3432="","",INT(($A3432-1)/Kontroll!$B$6)+1)</f>
        <v/>
      </c>
      <c r="C3432" s="7" t="str">
        <f>IF($S3432="","",MOD($A3432-1,Kontroll!$B$6)+1)</f>
        <v/>
      </c>
      <c r="D3432" s="15" t="str">
        <f>IF($S3432="","",INDEX(Transjer!$A$6:$A$125,$B3432))</f>
        <v/>
      </c>
      <c r="E3432" s="15" t="str">
        <f>IF($S3432="","",INDEX(Transjer!$B$6:$B$125,$B3432))</f>
        <v/>
      </c>
      <c r="F3432" s="16" t="str">
        <f>IF($S3432="","",INDEX(Transjer!$C$6:$C$125,$B3432))</f>
        <v/>
      </c>
      <c r="G3432" s="17" t="str">
        <f>IF($S3432="","",INDEX(Skjermingsrenter!$A$6:$A$35,$C3432))</f>
        <v/>
      </c>
      <c r="H3432" s="18" t="str">
        <f>IF($S3432="","",INDEX(Transjer!$D$6:$D$125,$B3432))</f>
        <v/>
      </c>
      <c r="I3432" s="18" t="str">
        <f>IF($S3432="","",INDEX(Transjer!$E$6:$E$125,$B3432))</f>
        <v/>
      </c>
      <c r="J3432" s="19" t="str">
        <f>IF($S3432="","",INDEX(Skjermingsrenter!$B$6:$B$35,$C3432))</f>
        <v/>
      </c>
      <c r="K3432" s="20" t="str">
        <f t="shared" si="425"/>
        <v/>
      </c>
      <c r="L3432" s="21" t="str">
        <f>IF($S3432="","",IF($G3432&lt;YEAR($F3432),0,$H3432*SUMIFS(Utbytter!$D$6:$D$1005,Utbytter!$A$6:$A$1005,$E3432,Utbytter!$B$6:$B$1005,"&gt;="&amp;$K3432,Utbytter!$B$6:$B$1005,"&lt;="&amp;DATE($G3432,12,31))))</f>
        <v/>
      </c>
      <c r="M3432" s="21" t="str">
        <f t="shared" si="431"/>
        <v/>
      </c>
      <c r="N3432" s="21" t="str">
        <f t="shared" si="426"/>
        <v/>
      </c>
      <c r="O3432" s="21" t="str">
        <f t="shared" si="427"/>
        <v/>
      </c>
      <c r="P3432" s="21" t="str">
        <f t="shared" si="428"/>
        <v/>
      </c>
      <c r="Q3432" s="21" t="str">
        <f t="shared" si="429"/>
        <v/>
      </c>
      <c r="R3432" s="21" t="str">
        <f t="shared" si="430"/>
        <v/>
      </c>
      <c r="S3432" s="7" t="str">
        <f>IF(ROW()-5&lt;=Kontroll!$B$8,1,"")</f>
        <v/>
      </c>
    </row>
    <row r="3433" spans="1:19" x14ac:dyDescent="0.2">
      <c r="A3433" s="7" t="str">
        <f t="shared" si="424"/>
        <v/>
      </c>
      <c r="B3433" s="7" t="str">
        <f>IF($S3433="","",INT(($A3433-1)/Kontroll!$B$6)+1)</f>
        <v/>
      </c>
      <c r="C3433" s="7" t="str">
        <f>IF($S3433="","",MOD($A3433-1,Kontroll!$B$6)+1)</f>
        <v/>
      </c>
      <c r="D3433" s="15" t="str">
        <f>IF($S3433="","",INDEX(Transjer!$A$6:$A$125,$B3433))</f>
        <v/>
      </c>
      <c r="E3433" s="15" t="str">
        <f>IF($S3433="","",INDEX(Transjer!$B$6:$B$125,$B3433))</f>
        <v/>
      </c>
      <c r="F3433" s="16" t="str">
        <f>IF($S3433="","",INDEX(Transjer!$C$6:$C$125,$B3433))</f>
        <v/>
      </c>
      <c r="G3433" s="17" t="str">
        <f>IF($S3433="","",INDEX(Skjermingsrenter!$A$6:$A$35,$C3433))</f>
        <v/>
      </c>
      <c r="H3433" s="18" t="str">
        <f>IF($S3433="","",INDEX(Transjer!$D$6:$D$125,$B3433))</f>
        <v/>
      </c>
      <c r="I3433" s="18" t="str">
        <f>IF($S3433="","",INDEX(Transjer!$E$6:$E$125,$B3433))</f>
        <v/>
      </c>
      <c r="J3433" s="19" t="str">
        <f>IF($S3433="","",INDEX(Skjermingsrenter!$B$6:$B$35,$C3433))</f>
        <v/>
      </c>
      <c r="K3433" s="20" t="str">
        <f t="shared" si="425"/>
        <v/>
      </c>
      <c r="L3433" s="21" t="str">
        <f>IF($S3433="","",IF($G3433&lt;YEAR($F3433),0,$H3433*SUMIFS(Utbytter!$D$6:$D$1005,Utbytter!$A$6:$A$1005,$E3433,Utbytter!$B$6:$B$1005,"&gt;="&amp;$K3433,Utbytter!$B$6:$B$1005,"&lt;="&amp;DATE($G3433,12,31))))</f>
        <v/>
      </c>
      <c r="M3433" s="21" t="str">
        <f t="shared" si="431"/>
        <v/>
      </c>
      <c r="N3433" s="21" t="str">
        <f t="shared" si="426"/>
        <v/>
      </c>
      <c r="O3433" s="21" t="str">
        <f t="shared" si="427"/>
        <v/>
      </c>
      <c r="P3433" s="21" t="str">
        <f t="shared" si="428"/>
        <v/>
      </c>
      <c r="Q3433" s="21" t="str">
        <f t="shared" si="429"/>
        <v/>
      </c>
      <c r="R3433" s="21" t="str">
        <f t="shared" si="430"/>
        <v/>
      </c>
      <c r="S3433" s="7" t="str">
        <f>IF(ROW()-5&lt;=Kontroll!$B$8,1,"")</f>
        <v/>
      </c>
    </row>
    <row r="3434" spans="1:19" x14ac:dyDescent="0.2">
      <c r="A3434" s="7" t="str">
        <f t="shared" si="424"/>
        <v/>
      </c>
      <c r="B3434" s="7" t="str">
        <f>IF($S3434="","",INT(($A3434-1)/Kontroll!$B$6)+1)</f>
        <v/>
      </c>
      <c r="C3434" s="7" t="str">
        <f>IF($S3434="","",MOD($A3434-1,Kontroll!$B$6)+1)</f>
        <v/>
      </c>
      <c r="D3434" s="15" t="str">
        <f>IF($S3434="","",INDEX(Transjer!$A$6:$A$125,$B3434))</f>
        <v/>
      </c>
      <c r="E3434" s="15" t="str">
        <f>IF($S3434="","",INDEX(Transjer!$B$6:$B$125,$B3434))</f>
        <v/>
      </c>
      <c r="F3434" s="16" t="str">
        <f>IF($S3434="","",INDEX(Transjer!$C$6:$C$125,$B3434))</f>
        <v/>
      </c>
      <c r="G3434" s="17" t="str">
        <f>IF($S3434="","",INDEX(Skjermingsrenter!$A$6:$A$35,$C3434))</f>
        <v/>
      </c>
      <c r="H3434" s="18" t="str">
        <f>IF($S3434="","",INDEX(Transjer!$D$6:$D$125,$B3434))</f>
        <v/>
      </c>
      <c r="I3434" s="18" t="str">
        <f>IF($S3434="","",INDEX(Transjer!$E$6:$E$125,$B3434))</f>
        <v/>
      </c>
      <c r="J3434" s="19" t="str">
        <f>IF($S3434="","",INDEX(Skjermingsrenter!$B$6:$B$35,$C3434))</f>
        <v/>
      </c>
      <c r="K3434" s="20" t="str">
        <f t="shared" si="425"/>
        <v/>
      </c>
      <c r="L3434" s="21" t="str">
        <f>IF($S3434="","",IF($G3434&lt;YEAR($F3434),0,$H3434*SUMIFS(Utbytter!$D$6:$D$1005,Utbytter!$A$6:$A$1005,$E3434,Utbytter!$B$6:$B$1005,"&gt;="&amp;$K3434,Utbytter!$B$6:$B$1005,"&lt;="&amp;DATE($G3434,12,31))))</f>
        <v/>
      </c>
      <c r="M3434" s="21" t="str">
        <f t="shared" si="431"/>
        <v/>
      </c>
      <c r="N3434" s="21" t="str">
        <f t="shared" si="426"/>
        <v/>
      </c>
      <c r="O3434" s="21" t="str">
        <f t="shared" si="427"/>
        <v/>
      </c>
      <c r="P3434" s="21" t="str">
        <f t="shared" si="428"/>
        <v/>
      </c>
      <c r="Q3434" s="21" t="str">
        <f t="shared" si="429"/>
        <v/>
      </c>
      <c r="R3434" s="21" t="str">
        <f t="shared" si="430"/>
        <v/>
      </c>
      <c r="S3434" s="7" t="str">
        <f>IF(ROW()-5&lt;=Kontroll!$B$8,1,"")</f>
        <v/>
      </c>
    </row>
    <row r="3435" spans="1:19" x14ac:dyDescent="0.2">
      <c r="A3435" s="7" t="str">
        <f t="shared" si="424"/>
        <v/>
      </c>
      <c r="B3435" s="7" t="str">
        <f>IF($S3435="","",INT(($A3435-1)/Kontroll!$B$6)+1)</f>
        <v/>
      </c>
      <c r="C3435" s="7" t="str">
        <f>IF($S3435="","",MOD($A3435-1,Kontroll!$B$6)+1)</f>
        <v/>
      </c>
      <c r="D3435" s="15" t="str">
        <f>IF($S3435="","",INDEX(Transjer!$A$6:$A$125,$B3435))</f>
        <v/>
      </c>
      <c r="E3435" s="15" t="str">
        <f>IF($S3435="","",INDEX(Transjer!$B$6:$B$125,$B3435))</f>
        <v/>
      </c>
      <c r="F3435" s="16" t="str">
        <f>IF($S3435="","",INDEX(Transjer!$C$6:$C$125,$B3435))</f>
        <v/>
      </c>
      <c r="G3435" s="17" t="str">
        <f>IF($S3435="","",INDEX(Skjermingsrenter!$A$6:$A$35,$C3435))</f>
        <v/>
      </c>
      <c r="H3435" s="18" t="str">
        <f>IF($S3435="","",INDEX(Transjer!$D$6:$D$125,$B3435))</f>
        <v/>
      </c>
      <c r="I3435" s="18" t="str">
        <f>IF($S3435="","",INDEX(Transjer!$E$6:$E$125,$B3435))</f>
        <v/>
      </c>
      <c r="J3435" s="19" t="str">
        <f>IF($S3435="","",INDEX(Skjermingsrenter!$B$6:$B$35,$C3435))</f>
        <v/>
      </c>
      <c r="K3435" s="20" t="str">
        <f t="shared" si="425"/>
        <v/>
      </c>
      <c r="L3435" s="21" t="str">
        <f>IF($S3435="","",IF($G3435&lt;YEAR($F3435),0,$H3435*SUMIFS(Utbytter!$D$6:$D$1005,Utbytter!$A$6:$A$1005,$E3435,Utbytter!$B$6:$B$1005,"&gt;="&amp;$K3435,Utbytter!$B$6:$B$1005,"&lt;="&amp;DATE($G3435,12,31))))</f>
        <v/>
      </c>
      <c r="M3435" s="21" t="str">
        <f t="shared" si="431"/>
        <v/>
      </c>
      <c r="N3435" s="21" t="str">
        <f t="shared" si="426"/>
        <v/>
      </c>
      <c r="O3435" s="21" t="str">
        <f t="shared" si="427"/>
        <v/>
      </c>
      <c r="P3435" s="21" t="str">
        <f t="shared" si="428"/>
        <v/>
      </c>
      <c r="Q3435" s="21" t="str">
        <f t="shared" si="429"/>
        <v/>
      </c>
      <c r="R3435" s="21" t="str">
        <f t="shared" si="430"/>
        <v/>
      </c>
      <c r="S3435" s="7" t="str">
        <f>IF(ROW()-5&lt;=Kontroll!$B$8,1,"")</f>
        <v/>
      </c>
    </row>
    <row r="3436" spans="1:19" x14ac:dyDescent="0.2">
      <c r="A3436" s="7" t="str">
        <f t="shared" si="424"/>
        <v/>
      </c>
      <c r="B3436" s="7" t="str">
        <f>IF($S3436="","",INT(($A3436-1)/Kontroll!$B$6)+1)</f>
        <v/>
      </c>
      <c r="C3436" s="7" t="str">
        <f>IF($S3436="","",MOD($A3436-1,Kontroll!$B$6)+1)</f>
        <v/>
      </c>
      <c r="D3436" s="15" t="str">
        <f>IF($S3436="","",INDEX(Transjer!$A$6:$A$125,$B3436))</f>
        <v/>
      </c>
      <c r="E3436" s="15" t="str">
        <f>IF($S3436="","",INDEX(Transjer!$B$6:$B$125,$B3436))</f>
        <v/>
      </c>
      <c r="F3436" s="16" t="str">
        <f>IF($S3436="","",INDEX(Transjer!$C$6:$C$125,$B3436))</f>
        <v/>
      </c>
      <c r="G3436" s="17" t="str">
        <f>IF($S3436="","",INDEX(Skjermingsrenter!$A$6:$A$35,$C3436))</f>
        <v/>
      </c>
      <c r="H3436" s="18" t="str">
        <f>IF($S3436="","",INDEX(Transjer!$D$6:$D$125,$B3436))</f>
        <v/>
      </c>
      <c r="I3436" s="18" t="str">
        <f>IF($S3436="","",INDEX(Transjer!$E$6:$E$125,$B3436))</f>
        <v/>
      </c>
      <c r="J3436" s="19" t="str">
        <f>IF($S3436="","",INDEX(Skjermingsrenter!$B$6:$B$35,$C3436))</f>
        <v/>
      </c>
      <c r="K3436" s="20" t="str">
        <f t="shared" si="425"/>
        <v/>
      </c>
      <c r="L3436" s="21" t="str">
        <f>IF($S3436="","",IF($G3436&lt;YEAR($F3436),0,$H3436*SUMIFS(Utbytter!$D$6:$D$1005,Utbytter!$A$6:$A$1005,$E3436,Utbytter!$B$6:$B$1005,"&gt;="&amp;$K3436,Utbytter!$B$6:$B$1005,"&lt;="&amp;DATE($G3436,12,31))))</f>
        <v/>
      </c>
      <c r="M3436" s="21" t="str">
        <f t="shared" si="431"/>
        <v/>
      </c>
      <c r="N3436" s="21" t="str">
        <f t="shared" si="426"/>
        <v/>
      </c>
      <c r="O3436" s="21" t="str">
        <f t="shared" si="427"/>
        <v/>
      </c>
      <c r="P3436" s="21" t="str">
        <f t="shared" si="428"/>
        <v/>
      </c>
      <c r="Q3436" s="21" t="str">
        <f t="shared" si="429"/>
        <v/>
      </c>
      <c r="R3436" s="21" t="str">
        <f t="shared" si="430"/>
        <v/>
      </c>
      <c r="S3436" s="7" t="str">
        <f>IF(ROW()-5&lt;=Kontroll!$B$8,1,"")</f>
        <v/>
      </c>
    </row>
    <row r="3437" spans="1:19" x14ac:dyDescent="0.2">
      <c r="A3437" s="7" t="str">
        <f t="shared" si="424"/>
        <v/>
      </c>
      <c r="B3437" s="7" t="str">
        <f>IF($S3437="","",INT(($A3437-1)/Kontroll!$B$6)+1)</f>
        <v/>
      </c>
      <c r="C3437" s="7" t="str">
        <f>IF($S3437="","",MOD($A3437-1,Kontroll!$B$6)+1)</f>
        <v/>
      </c>
      <c r="D3437" s="15" t="str">
        <f>IF($S3437="","",INDEX(Transjer!$A$6:$A$125,$B3437))</f>
        <v/>
      </c>
      <c r="E3437" s="15" t="str">
        <f>IF($S3437="","",INDEX(Transjer!$B$6:$B$125,$B3437))</f>
        <v/>
      </c>
      <c r="F3437" s="16" t="str">
        <f>IF($S3437="","",INDEX(Transjer!$C$6:$C$125,$B3437))</f>
        <v/>
      </c>
      <c r="G3437" s="17" t="str">
        <f>IF($S3437="","",INDEX(Skjermingsrenter!$A$6:$A$35,$C3437))</f>
        <v/>
      </c>
      <c r="H3437" s="18" t="str">
        <f>IF($S3437="","",INDEX(Transjer!$D$6:$D$125,$B3437))</f>
        <v/>
      </c>
      <c r="I3437" s="18" t="str">
        <f>IF($S3437="","",INDEX(Transjer!$E$6:$E$125,$B3437))</f>
        <v/>
      </c>
      <c r="J3437" s="19" t="str">
        <f>IF($S3437="","",INDEX(Skjermingsrenter!$B$6:$B$35,$C3437))</f>
        <v/>
      </c>
      <c r="K3437" s="20" t="str">
        <f t="shared" si="425"/>
        <v/>
      </c>
      <c r="L3437" s="21" t="str">
        <f>IF($S3437="","",IF($G3437&lt;YEAR($F3437),0,$H3437*SUMIFS(Utbytter!$D$6:$D$1005,Utbytter!$A$6:$A$1005,$E3437,Utbytter!$B$6:$B$1005,"&gt;="&amp;$K3437,Utbytter!$B$6:$B$1005,"&lt;="&amp;DATE($G3437,12,31))))</f>
        <v/>
      </c>
      <c r="M3437" s="21" t="str">
        <f t="shared" si="431"/>
        <v/>
      </c>
      <c r="N3437" s="21" t="str">
        <f t="shared" si="426"/>
        <v/>
      </c>
      <c r="O3437" s="21" t="str">
        <f t="shared" si="427"/>
        <v/>
      </c>
      <c r="P3437" s="21" t="str">
        <f t="shared" si="428"/>
        <v/>
      </c>
      <c r="Q3437" s="21" t="str">
        <f t="shared" si="429"/>
        <v/>
      </c>
      <c r="R3437" s="21" t="str">
        <f t="shared" si="430"/>
        <v/>
      </c>
      <c r="S3437" s="7" t="str">
        <f>IF(ROW()-5&lt;=Kontroll!$B$8,1,"")</f>
        <v/>
      </c>
    </row>
    <row r="3438" spans="1:19" x14ac:dyDescent="0.2">
      <c r="A3438" s="7" t="str">
        <f t="shared" si="424"/>
        <v/>
      </c>
      <c r="B3438" s="7" t="str">
        <f>IF($S3438="","",INT(($A3438-1)/Kontroll!$B$6)+1)</f>
        <v/>
      </c>
      <c r="C3438" s="7" t="str">
        <f>IF($S3438="","",MOD($A3438-1,Kontroll!$B$6)+1)</f>
        <v/>
      </c>
      <c r="D3438" s="15" t="str">
        <f>IF($S3438="","",INDEX(Transjer!$A$6:$A$125,$B3438))</f>
        <v/>
      </c>
      <c r="E3438" s="15" t="str">
        <f>IF($S3438="","",INDEX(Transjer!$B$6:$B$125,$B3438))</f>
        <v/>
      </c>
      <c r="F3438" s="16" t="str">
        <f>IF($S3438="","",INDEX(Transjer!$C$6:$C$125,$B3438))</f>
        <v/>
      </c>
      <c r="G3438" s="17" t="str">
        <f>IF($S3438="","",INDEX(Skjermingsrenter!$A$6:$A$35,$C3438))</f>
        <v/>
      </c>
      <c r="H3438" s="18" t="str">
        <f>IF($S3438="","",INDEX(Transjer!$D$6:$D$125,$B3438))</f>
        <v/>
      </c>
      <c r="I3438" s="18" t="str">
        <f>IF($S3438="","",INDEX(Transjer!$E$6:$E$125,$B3438))</f>
        <v/>
      </c>
      <c r="J3438" s="19" t="str">
        <f>IF($S3438="","",INDEX(Skjermingsrenter!$B$6:$B$35,$C3438))</f>
        <v/>
      </c>
      <c r="K3438" s="20" t="str">
        <f t="shared" si="425"/>
        <v/>
      </c>
      <c r="L3438" s="21" t="str">
        <f>IF($S3438="","",IF($G3438&lt;YEAR($F3438),0,$H3438*SUMIFS(Utbytter!$D$6:$D$1005,Utbytter!$A$6:$A$1005,$E3438,Utbytter!$B$6:$B$1005,"&gt;="&amp;$K3438,Utbytter!$B$6:$B$1005,"&lt;="&amp;DATE($G3438,12,31))))</f>
        <v/>
      </c>
      <c r="M3438" s="21" t="str">
        <f t="shared" si="431"/>
        <v/>
      </c>
      <c r="N3438" s="21" t="str">
        <f t="shared" si="426"/>
        <v/>
      </c>
      <c r="O3438" s="21" t="str">
        <f t="shared" si="427"/>
        <v/>
      </c>
      <c r="P3438" s="21" t="str">
        <f t="shared" si="428"/>
        <v/>
      </c>
      <c r="Q3438" s="21" t="str">
        <f t="shared" si="429"/>
        <v/>
      </c>
      <c r="R3438" s="21" t="str">
        <f t="shared" si="430"/>
        <v/>
      </c>
      <c r="S3438" s="7" t="str">
        <f>IF(ROW()-5&lt;=Kontroll!$B$8,1,"")</f>
        <v/>
      </c>
    </row>
    <row r="3439" spans="1:19" x14ac:dyDescent="0.2">
      <c r="A3439" s="7" t="str">
        <f t="shared" si="424"/>
        <v/>
      </c>
      <c r="B3439" s="7" t="str">
        <f>IF($S3439="","",INT(($A3439-1)/Kontroll!$B$6)+1)</f>
        <v/>
      </c>
      <c r="C3439" s="7" t="str">
        <f>IF($S3439="","",MOD($A3439-1,Kontroll!$B$6)+1)</f>
        <v/>
      </c>
      <c r="D3439" s="15" t="str">
        <f>IF($S3439="","",INDEX(Transjer!$A$6:$A$125,$B3439))</f>
        <v/>
      </c>
      <c r="E3439" s="15" t="str">
        <f>IF($S3439="","",INDEX(Transjer!$B$6:$B$125,$B3439))</f>
        <v/>
      </c>
      <c r="F3439" s="16" t="str">
        <f>IF($S3439="","",INDEX(Transjer!$C$6:$C$125,$B3439))</f>
        <v/>
      </c>
      <c r="G3439" s="17" t="str">
        <f>IF($S3439="","",INDEX(Skjermingsrenter!$A$6:$A$35,$C3439))</f>
        <v/>
      </c>
      <c r="H3439" s="18" t="str">
        <f>IF($S3439="","",INDEX(Transjer!$D$6:$D$125,$B3439))</f>
        <v/>
      </c>
      <c r="I3439" s="18" t="str">
        <f>IF($S3439="","",INDEX(Transjer!$E$6:$E$125,$B3439))</f>
        <v/>
      </c>
      <c r="J3439" s="19" t="str">
        <f>IF($S3439="","",INDEX(Skjermingsrenter!$B$6:$B$35,$C3439))</f>
        <v/>
      </c>
      <c r="K3439" s="20" t="str">
        <f t="shared" si="425"/>
        <v/>
      </c>
      <c r="L3439" s="21" t="str">
        <f>IF($S3439="","",IF($G3439&lt;YEAR($F3439),0,$H3439*SUMIFS(Utbytter!$D$6:$D$1005,Utbytter!$A$6:$A$1005,$E3439,Utbytter!$B$6:$B$1005,"&gt;="&amp;$K3439,Utbytter!$B$6:$B$1005,"&lt;="&amp;DATE($G3439,12,31))))</f>
        <v/>
      </c>
      <c r="M3439" s="21" t="str">
        <f t="shared" si="431"/>
        <v/>
      </c>
      <c r="N3439" s="21" t="str">
        <f t="shared" si="426"/>
        <v/>
      </c>
      <c r="O3439" s="21" t="str">
        <f t="shared" si="427"/>
        <v/>
      </c>
      <c r="P3439" s="21" t="str">
        <f t="shared" si="428"/>
        <v/>
      </c>
      <c r="Q3439" s="21" t="str">
        <f t="shared" si="429"/>
        <v/>
      </c>
      <c r="R3439" s="21" t="str">
        <f t="shared" si="430"/>
        <v/>
      </c>
      <c r="S3439" s="7" t="str">
        <f>IF(ROW()-5&lt;=Kontroll!$B$8,1,"")</f>
        <v/>
      </c>
    </row>
    <row r="3440" spans="1:19" x14ac:dyDescent="0.2">
      <c r="A3440" s="7" t="str">
        <f t="shared" si="424"/>
        <v/>
      </c>
      <c r="B3440" s="7" t="str">
        <f>IF($S3440="","",INT(($A3440-1)/Kontroll!$B$6)+1)</f>
        <v/>
      </c>
      <c r="C3440" s="7" t="str">
        <f>IF($S3440="","",MOD($A3440-1,Kontroll!$B$6)+1)</f>
        <v/>
      </c>
      <c r="D3440" s="15" t="str">
        <f>IF($S3440="","",INDEX(Transjer!$A$6:$A$125,$B3440))</f>
        <v/>
      </c>
      <c r="E3440" s="15" t="str">
        <f>IF($S3440="","",INDEX(Transjer!$B$6:$B$125,$B3440))</f>
        <v/>
      </c>
      <c r="F3440" s="16" t="str">
        <f>IF($S3440="","",INDEX(Transjer!$C$6:$C$125,$B3440))</f>
        <v/>
      </c>
      <c r="G3440" s="17" t="str">
        <f>IF($S3440="","",INDEX(Skjermingsrenter!$A$6:$A$35,$C3440))</f>
        <v/>
      </c>
      <c r="H3440" s="18" t="str">
        <f>IF($S3440="","",INDEX(Transjer!$D$6:$D$125,$B3440))</f>
        <v/>
      </c>
      <c r="I3440" s="18" t="str">
        <f>IF($S3440="","",INDEX(Transjer!$E$6:$E$125,$B3440))</f>
        <v/>
      </c>
      <c r="J3440" s="19" t="str">
        <f>IF($S3440="","",INDEX(Skjermingsrenter!$B$6:$B$35,$C3440))</f>
        <v/>
      </c>
      <c r="K3440" s="20" t="str">
        <f t="shared" si="425"/>
        <v/>
      </c>
      <c r="L3440" s="21" t="str">
        <f>IF($S3440="","",IF($G3440&lt;YEAR($F3440),0,$H3440*SUMIFS(Utbytter!$D$6:$D$1005,Utbytter!$A$6:$A$1005,$E3440,Utbytter!$B$6:$B$1005,"&gt;="&amp;$K3440,Utbytter!$B$6:$B$1005,"&lt;="&amp;DATE($G3440,12,31))))</f>
        <v/>
      </c>
      <c r="M3440" s="21" t="str">
        <f t="shared" si="431"/>
        <v/>
      </c>
      <c r="N3440" s="21" t="str">
        <f t="shared" si="426"/>
        <v/>
      </c>
      <c r="O3440" s="21" t="str">
        <f t="shared" si="427"/>
        <v/>
      </c>
      <c r="P3440" s="21" t="str">
        <f t="shared" si="428"/>
        <v/>
      </c>
      <c r="Q3440" s="21" t="str">
        <f t="shared" si="429"/>
        <v/>
      </c>
      <c r="R3440" s="21" t="str">
        <f t="shared" si="430"/>
        <v/>
      </c>
      <c r="S3440" s="7" t="str">
        <f>IF(ROW()-5&lt;=Kontroll!$B$8,1,"")</f>
        <v/>
      </c>
    </row>
    <row r="3441" spans="1:19" x14ac:dyDescent="0.2">
      <c r="A3441" s="7" t="str">
        <f t="shared" si="424"/>
        <v/>
      </c>
      <c r="B3441" s="7" t="str">
        <f>IF($S3441="","",INT(($A3441-1)/Kontroll!$B$6)+1)</f>
        <v/>
      </c>
      <c r="C3441" s="7" t="str">
        <f>IF($S3441="","",MOD($A3441-1,Kontroll!$B$6)+1)</f>
        <v/>
      </c>
      <c r="D3441" s="15" t="str">
        <f>IF($S3441="","",INDEX(Transjer!$A$6:$A$125,$B3441))</f>
        <v/>
      </c>
      <c r="E3441" s="15" t="str">
        <f>IF($S3441="","",INDEX(Transjer!$B$6:$B$125,$B3441))</f>
        <v/>
      </c>
      <c r="F3441" s="16" t="str">
        <f>IF($S3441="","",INDEX(Transjer!$C$6:$C$125,$B3441))</f>
        <v/>
      </c>
      <c r="G3441" s="17" t="str">
        <f>IF($S3441="","",INDEX(Skjermingsrenter!$A$6:$A$35,$C3441))</f>
        <v/>
      </c>
      <c r="H3441" s="18" t="str">
        <f>IF($S3441="","",INDEX(Transjer!$D$6:$D$125,$B3441))</f>
        <v/>
      </c>
      <c r="I3441" s="18" t="str">
        <f>IF($S3441="","",INDEX(Transjer!$E$6:$E$125,$B3441))</f>
        <v/>
      </c>
      <c r="J3441" s="19" t="str">
        <f>IF($S3441="","",INDEX(Skjermingsrenter!$B$6:$B$35,$C3441))</f>
        <v/>
      </c>
      <c r="K3441" s="20" t="str">
        <f t="shared" si="425"/>
        <v/>
      </c>
      <c r="L3441" s="21" t="str">
        <f>IF($S3441="","",IF($G3441&lt;YEAR($F3441),0,$H3441*SUMIFS(Utbytter!$D$6:$D$1005,Utbytter!$A$6:$A$1005,$E3441,Utbytter!$B$6:$B$1005,"&gt;="&amp;$K3441,Utbytter!$B$6:$B$1005,"&lt;="&amp;DATE($G3441,12,31))))</f>
        <v/>
      </c>
      <c r="M3441" s="21" t="str">
        <f t="shared" si="431"/>
        <v/>
      </c>
      <c r="N3441" s="21" t="str">
        <f t="shared" si="426"/>
        <v/>
      </c>
      <c r="O3441" s="21" t="str">
        <f t="shared" si="427"/>
        <v/>
      </c>
      <c r="P3441" s="21" t="str">
        <f t="shared" si="428"/>
        <v/>
      </c>
      <c r="Q3441" s="21" t="str">
        <f t="shared" si="429"/>
        <v/>
      </c>
      <c r="R3441" s="21" t="str">
        <f t="shared" si="430"/>
        <v/>
      </c>
      <c r="S3441" s="7" t="str">
        <f>IF(ROW()-5&lt;=Kontroll!$B$8,1,"")</f>
        <v/>
      </c>
    </row>
    <row r="3442" spans="1:19" x14ac:dyDescent="0.2">
      <c r="A3442" s="7" t="str">
        <f t="shared" si="424"/>
        <v/>
      </c>
      <c r="B3442" s="7" t="str">
        <f>IF($S3442="","",INT(($A3442-1)/Kontroll!$B$6)+1)</f>
        <v/>
      </c>
      <c r="C3442" s="7" t="str">
        <f>IF($S3442="","",MOD($A3442-1,Kontroll!$B$6)+1)</f>
        <v/>
      </c>
      <c r="D3442" s="15" t="str">
        <f>IF($S3442="","",INDEX(Transjer!$A$6:$A$125,$B3442))</f>
        <v/>
      </c>
      <c r="E3442" s="15" t="str">
        <f>IF($S3442="","",INDEX(Transjer!$B$6:$B$125,$B3442))</f>
        <v/>
      </c>
      <c r="F3442" s="16" t="str">
        <f>IF($S3442="","",INDEX(Transjer!$C$6:$C$125,$B3442))</f>
        <v/>
      </c>
      <c r="G3442" s="17" t="str">
        <f>IF($S3442="","",INDEX(Skjermingsrenter!$A$6:$A$35,$C3442))</f>
        <v/>
      </c>
      <c r="H3442" s="18" t="str">
        <f>IF($S3442="","",INDEX(Transjer!$D$6:$D$125,$B3442))</f>
        <v/>
      </c>
      <c r="I3442" s="18" t="str">
        <f>IF($S3442="","",INDEX(Transjer!$E$6:$E$125,$B3442))</f>
        <v/>
      </c>
      <c r="J3442" s="19" t="str">
        <f>IF($S3442="","",INDEX(Skjermingsrenter!$B$6:$B$35,$C3442))</f>
        <v/>
      </c>
      <c r="K3442" s="20" t="str">
        <f t="shared" si="425"/>
        <v/>
      </c>
      <c r="L3442" s="21" t="str">
        <f>IF($S3442="","",IF($G3442&lt;YEAR($F3442),0,$H3442*SUMIFS(Utbytter!$D$6:$D$1005,Utbytter!$A$6:$A$1005,$E3442,Utbytter!$B$6:$B$1005,"&gt;="&amp;$K3442,Utbytter!$B$6:$B$1005,"&lt;="&amp;DATE($G3442,12,31))))</f>
        <v/>
      </c>
      <c r="M3442" s="21" t="str">
        <f t="shared" si="431"/>
        <v/>
      </c>
      <c r="N3442" s="21" t="str">
        <f t="shared" si="426"/>
        <v/>
      </c>
      <c r="O3442" s="21" t="str">
        <f t="shared" si="427"/>
        <v/>
      </c>
      <c r="P3442" s="21" t="str">
        <f t="shared" si="428"/>
        <v/>
      </c>
      <c r="Q3442" s="21" t="str">
        <f t="shared" si="429"/>
        <v/>
      </c>
      <c r="R3442" s="21" t="str">
        <f t="shared" si="430"/>
        <v/>
      </c>
      <c r="S3442" s="7" t="str">
        <f>IF(ROW()-5&lt;=Kontroll!$B$8,1,"")</f>
        <v/>
      </c>
    </row>
    <row r="3443" spans="1:19" x14ac:dyDescent="0.2">
      <c r="A3443" s="7" t="str">
        <f t="shared" si="424"/>
        <v/>
      </c>
      <c r="B3443" s="7" t="str">
        <f>IF($S3443="","",INT(($A3443-1)/Kontroll!$B$6)+1)</f>
        <v/>
      </c>
      <c r="C3443" s="7" t="str">
        <f>IF($S3443="","",MOD($A3443-1,Kontroll!$B$6)+1)</f>
        <v/>
      </c>
      <c r="D3443" s="15" t="str">
        <f>IF($S3443="","",INDEX(Transjer!$A$6:$A$125,$B3443))</f>
        <v/>
      </c>
      <c r="E3443" s="15" t="str">
        <f>IF($S3443="","",INDEX(Transjer!$B$6:$B$125,$B3443))</f>
        <v/>
      </c>
      <c r="F3443" s="16" t="str">
        <f>IF($S3443="","",INDEX(Transjer!$C$6:$C$125,$B3443))</f>
        <v/>
      </c>
      <c r="G3443" s="17" t="str">
        <f>IF($S3443="","",INDEX(Skjermingsrenter!$A$6:$A$35,$C3443))</f>
        <v/>
      </c>
      <c r="H3443" s="18" t="str">
        <f>IF($S3443="","",INDEX(Transjer!$D$6:$D$125,$B3443))</f>
        <v/>
      </c>
      <c r="I3443" s="18" t="str">
        <f>IF($S3443="","",INDEX(Transjer!$E$6:$E$125,$B3443))</f>
        <v/>
      </c>
      <c r="J3443" s="19" t="str">
        <f>IF($S3443="","",INDEX(Skjermingsrenter!$B$6:$B$35,$C3443))</f>
        <v/>
      </c>
      <c r="K3443" s="20" t="str">
        <f t="shared" si="425"/>
        <v/>
      </c>
      <c r="L3443" s="21" t="str">
        <f>IF($S3443="","",IF($G3443&lt;YEAR($F3443),0,$H3443*SUMIFS(Utbytter!$D$6:$D$1005,Utbytter!$A$6:$A$1005,$E3443,Utbytter!$B$6:$B$1005,"&gt;="&amp;$K3443,Utbytter!$B$6:$B$1005,"&lt;="&amp;DATE($G3443,12,31))))</f>
        <v/>
      </c>
      <c r="M3443" s="21" t="str">
        <f t="shared" si="431"/>
        <v/>
      </c>
      <c r="N3443" s="21" t="str">
        <f t="shared" si="426"/>
        <v/>
      </c>
      <c r="O3443" s="21" t="str">
        <f t="shared" si="427"/>
        <v/>
      </c>
      <c r="P3443" s="21" t="str">
        <f t="shared" si="428"/>
        <v/>
      </c>
      <c r="Q3443" s="21" t="str">
        <f t="shared" si="429"/>
        <v/>
      </c>
      <c r="R3443" s="21" t="str">
        <f t="shared" si="430"/>
        <v/>
      </c>
      <c r="S3443" s="7" t="str">
        <f>IF(ROW()-5&lt;=Kontroll!$B$8,1,"")</f>
        <v/>
      </c>
    </row>
    <row r="3444" spans="1:19" x14ac:dyDescent="0.2">
      <c r="A3444" s="7" t="str">
        <f t="shared" si="424"/>
        <v/>
      </c>
      <c r="B3444" s="7" t="str">
        <f>IF($S3444="","",INT(($A3444-1)/Kontroll!$B$6)+1)</f>
        <v/>
      </c>
      <c r="C3444" s="7" t="str">
        <f>IF($S3444="","",MOD($A3444-1,Kontroll!$B$6)+1)</f>
        <v/>
      </c>
      <c r="D3444" s="15" t="str">
        <f>IF($S3444="","",INDEX(Transjer!$A$6:$A$125,$B3444))</f>
        <v/>
      </c>
      <c r="E3444" s="15" t="str">
        <f>IF($S3444="","",INDEX(Transjer!$B$6:$B$125,$B3444))</f>
        <v/>
      </c>
      <c r="F3444" s="16" t="str">
        <f>IF($S3444="","",INDEX(Transjer!$C$6:$C$125,$B3444))</f>
        <v/>
      </c>
      <c r="G3444" s="17" t="str">
        <f>IF($S3444="","",INDEX(Skjermingsrenter!$A$6:$A$35,$C3444))</f>
        <v/>
      </c>
      <c r="H3444" s="18" t="str">
        <f>IF($S3444="","",INDEX(Transjer!$D$6:$D$125,$B3444))</f>
        <v/>
      </c>
      <c r="I3444" s="18" t="str">
        <f>IF($S3444="","",INDEX(Transjer!$E$6:$E$125,$B3444))</f>
        <v/>
      </c>
      <c r="J3444" s="19" t="str">
        <f>IF($S3444="","",INDEX(Skjermingsrenter!$B$6:$B$35,$C3444))</f>
        <v/>
      </c>
      <c r="K3444" s="20" t="str">
        <f t="shared" si="425"/>
        <v/>
      </c>
      <c r="L3444" s="21" t="str">
        <f>IF($S3444="","",IF($G3444&lt;YEAR($F3444),0,$H3444*SUMIFS(Utbytter!$D$6:$D$1005,Utbytter!$A$6:$A$1005,$E3444,Utbytter!$B$6:$B$1005,"&gt;="&amp;$K3444,Utbytter!$B$6:$B$1005,"&lt;="&amp;DATE($G3444,12,31))))</f>
        <v/>
      </c>
      <c r="M3444" s="21" t="str">
        <f t="shared" si="431"/>
        <v/>
      </c>
      <c r="N3444" s="21" t="str">
        <f t="shared" si="426"/>
        <v/>
      </c>
      <c r="O3444" s="21" t="str">
        <f t="shared" si="427"/>
        <v/>
      </c>
      <c r="P3444" s="21" t="str">
        <f t="shared" si="428"/>
        <v/>
      </c>
      <c r="Q3444" s="21" t="str">
        <f t="shared" si="429"/>
        <v/>
      </c>
      <c r="R3444" s="21" t="str">
        <f t="shared" si="430"/>
        <v/>
      </c>
      <c r="S3444" s="7" t="str">
        <f>IF(ROW()-5&lt;=Kontroll!$B$8,1,"")</f>
        <v/>
      </c>
    </row>
    <row r="3445" spans="1:19" x14ac:dyDescent="0.2">
      <c r="A3445" s="7" t="str">
        <f t="shared" si="424"/>
        <v/>
      </c>
      <c r="B3445" s="7" t="str">
        <f>IF($S3445="","",INT(($A3445-1)/Kontroll!$B$6)+1)</f>
        <v/>
      </c>
      <c r="C3445" s="7" t="str">
        <f>IF($S3445="","",MOD($A3445-1,Kontroll!$B$6)+1)</f>
        <v/>
      </c>
      <c r="D3445" s="15" t="str">
        <f>IF($S3445="","",INDEX(Transjer!$A$6:$A$125,$B3445))</f>
        <v/>
      </c>
      <c r="E3445" s="15" t="str">
        <f>IF($S3445="","",INDEX(Transjer!$B$6:$B$125,$B3445))</f>
        <v/>
      </c>
      <c r="F3445" s="16" t="str">
        <f>IF($S3445="","",INDEX(Transjer!$C$6:$C$125,$B3445))</f>
        <v/>
      </c>
      <c r="G3445" s="17" t="str">
        <f>IF($S3445="","",INDEX(Skjermingsrenter!$A$6:$A$35,$C3445))</f>
        <v/>
      </c>
      <c r="H3445" s="18" t="str">
        <f>IF($S3445="","",INDEX(Transjer!$D$6:$D$125,$B3445))</f>
        <v/>
      </c>
      <c r="I3445" s="18" t="str">
        <f>IF($S3445="","",INDEX(Transjer!$E$6:$E$125,$B3445))</f>
        <v/>
      </c>
      <c r="J3445" s="19" t="str">
        <f>IF($S3445="","",INDEX(Skjermingsrenter!$B$6:$B$35,$C3445))</f>
        <v/>
      </c>
      <c r="K3445" s="20" t="str">
        <f t="shared" si="425"/>
        <v/>
      </c>
      <c r="L3445" s="21" t="str">
        <f>IF($S3445="","",IF($G3445&lt;YEAR($F3445),0,$H3445*SUMIFS(Utbytter!$D$6:$D$1005,Utbytter!$A$6:$A$1005,$E3445,Utbytter!$B$6:$B$1005,"&gt;="&amp;$K3445,Utbytter!$B$6:$B$1005,"&lt;="&amp;DATE($G3445,12,31))))</f>
        <v/>
      </c>
      <c r="M3445" s="21" t="str">
        <f t="shared" si="431"/>
        <v/>
      </c>
      <c r="N3445" s="21" t="str">
        <f t="shared" si="426"/>
        <v/>
      </c>
      <c r="O3445" s="21" t="str">
        <f t="shared" si="427"/>
        <v/>
      </c>
      <c r="P3445" s="21" t="str">
        <f t="shared" si="428"/>
        <v/>
      </c>
      <c r="Q3445" s="21" t="str">
        <f t="shared" si="429"/>
        <v/>
      </c>
      <c r="R3445" s="21" t="str">
        <f t="shared" si="430"/>
        <v/>
      </c>
      <c r="S3445" s="7" t="str">
        <f>IF(ROW()-5&lt;=Kontroll!$B$8,1,"")</f>
        <v/>
      </c>
    </row>
    <row r="3446" spans="1:19" x14ac:dyDescent="0.2">
      <c r="A3446" s="7" t="str">
        <f t="shared" si="424"/>
        <v/>
      </c>
      <c r="B3446" s="7" t="str">
        <f>IF($S3446="","",INT(($A3446-1)/Kontroll!$B$6)+1)</f>
        <v/>
      </c>
      <c r="C3446" s="7" t="str">
        <f>IF($S3446="","",MOD($A3446-1,Kontroll!$B$6)+1)</f>
        <v/>
      </c>
      <c r="D3446" s="15" t="str">
        <f>IF($S3446="","",INDEX(Transjer!$A$6:$A$125,$B3446))</f>
        <v/>
      </c>
      <c r="E3446" s="15" t="str">
        <f>IF($S3446="","",INDEX(Transjer!$B$6:$B$125,$B3446))</f>
        <v/>
      </c>
      <c r="F3446" s="16" t="str">
        <f>IF($S3446="","",INDEX(Transjer!$C$6:$C$125,$B3446))</f>
        <v/>
      </c>
      <c r="G3446" s="17" t="str">
        <f>IF($S3446="","",INDEX(Skjermingsrenter!$A$6:$A$35,$C3446))</f>
        <v/>
      </c>
      <c r="H3446" s="18" t="str">
        <f>IF($S3446="","",INDEX(Transjer!$D$6:$D$125,$B3446))</f>
        <v/>
      </c>
      <c r="I3446" s="18" t="str">
        <f>IF($S3446="","",INDEX(Transjer!$E$6:$E$125,$B3446))</f>
        <v/>
      </c>
      <c r="J3446" s="19" t="str">
        <f>IF($S3446="","",INDEX(Skjermingsrenter!$B$6:$B$35,$C3446))</f>
        <v/>
      </c>
      <c r="K3446" s="20" t="str">
        <f t="shared" si="425"/>
        <v/>
      </c>
      <c r="L3446" s="21" t="str">
        <f>IF($S3446="","",IF($G3446&lt;YEAR($F3446),0,$H3446*SUMIFS(Utbytter!$D$6:$D$1005,Utbytter!$A$6:$A$1005,$E3446,Utbytter!$B$6:$B$1005,"&gt;="&amp;$K3446,Utbytter!$B$6:$B$1005,"&lt;="&amp;DATE($G3446,12,31))))</f>
        <v/>
      </c>
      <c r="M3446" s="21" t="str">
        <f t="shared" si="431"/>
        <v/>
      </c>
      <c r="N3446" s="21" t="str">
        <f t="shared" si="426"/>
        <v/>
      </c>
      <c r="O3446" s="21" t="str">
        <f t="shared" si="427"/>
        <v/>
      </c>
      <c r="P3446" s="21" t="str">
        <f t="shared" si="428"/>
        <v/>
      </c>
      <c r="Q3446" s="21" t="str">
        <f t="shared" si="429"/>
        <v/>
      </c>
      <c r="R3446" s="21" t="str">
        <f t="shared" si="430"/>
        <v/>
      </c>
      <c r="S3446" s="7" t="str">
        <f>IF(ROW()-5&lt;=Kontroll!$B$8,1,"")</f>
        <v/>
      </c>
    </row>
    <row r="3447" spans="1:19" x14ac:dyDescent="0.2">
      <c r="A3447" s="7" t="str">
        <f t="shared" si="424"/>
        <v/>
      </c>
      <c r="B3447" s="7" t="str">
        <f>IF($S3447="","",INT(($A3447-1)/Kontroll!$B$6)+1)</f>
        <v/>
      </c>
      <c r="C3447" s="7" t="str">
        <f>IF($S3447="","",MOD($A3447-1,Kontroll!$B$6)+1)</f>
        <v/>
      </c>
      <c r="D3447" s="15" t="str">
        <f>IF($S3447="","",INDEX(Transjer!$A$6:$A$125,$B3447))</f>
        <v/>
      </c>
      <c r="E3447" s="15" t="str">
        <f>IF($S3447="","",INDEX(Transjer!$B$6:$B$125,$B3447))</f>
        <v/>
      </c>
      <c r="F3447" s="16" t="str">
        <f>IF($S3447="","",INDEX(Transjer!$C$6:$C$125,$B3447))</f>
        <v/>
      </c>
      <c r="G3447" s="17" t="str">
        <f>IF($S3447="","",INDEX(Skjermingsrenter!$A$6:$A$35,$C3447))</f>
        <v/>
      </c>
      <c r="H3447" s="18" t="str">
        <f>IF($S3447="","",INDEX(Transjer!$D$6:$D$125,$B3447))</f>
        <v/>
      </c>
      <c r="I3447" s="18" t="str">
        <f>IF($S3447="","",INDEX(Transjer!$E$6:$E$125,$B3447))</f>
        <v/>
      </c>
      <c r="J3447" s="19" t="str">
        <f>IF($S3447="","",INDEX(Skjermingsrenter!$B$6:$B$35,$C3447))</f>
        <v/>
      </c>
      <c r="K3447" s="20" t="str">
        <f t="shared" si="425"/>
        <v/>
      </c>
      <c r="L3447" s="21" t="str">
        <f>IF($S3447="","",IF($G3447&lt;YEAR($F3447),0,$H3447*SUMIFS(Utbytter!$D$6:$D$1005,Utbytter!$A$6:$A$1005,$E3447,Utbytter!$B$6:$B$1005,"&gt;="&amp;$K3447,Utbytter!$B$6:$B$1005,"&lt;="&amp;DATE($G3447,12,31))))</f>
        <v/>
      </c>
      <c r="M3447" s="21" t="str">
        <f t="shared" si="431"/>
        <v/>
      </c>
      <c r="N3447" s="21" t="str">
        <f t="shared" si="426"/>
        <v/>
      </c>
      <c r="O3447" s="21" t="str">
        <f t="shared" si="427"/>
        <v/>
      </c>
      <c r="P3447" s="21" t="str">
        <f t="shared" si="428"/>
        <v/>
      </c>
      <c r="Q3447" s="21" t="str">
        <f t="shared" si="429"/>
        <v/>
      </c>
      <c r="R3447" s="21" t="str">
        <f t="shared" si="430"/>
        <v/>
      </c>
      <c r="S3447" s="7" t="str">
        <f>IF(ROW()-5&lt;=Kontroll!$B$8,1,"")</f>
        <v/>
      </c>
    </row>
    <row r="3448" spans="1:19" x14ac:dyDescent="0.2">
      <c r="A3448" s="7" t="str">
        <f t="shared" si="424"/>
        <v/>
      </c>
      <c r="B3448" s="7" t="str">
        <f>IF($S3448="","",INT(($A3448-1)/Kontroll!$B$6)+1)</f>
        <v/>
      </c>
      <c r="C3448" s="7" t="str">
        <f>IF($S3448="","",MOD($A3448-1,Kontroll!$B$6)+1)</f>
        <v/>
      </c>
      <c r="D3448" s="15" t="str">
        <f>IF($S3448="","",INDEX(Transjer!$A$6:$A$125,$B3448))</f>
        <v/>
      </c>
      <c r="E3448" s="15" t="str">
        <f>IF($S3448="","",INDEX(Transjer!$B$6:$B$125,$B3448))</f>
        <v/>
      </c>
      <c r="F3448" s="16" t="str">
        <f>IF($S3448="","",INDEX(Transjer!$C$6:$C$125,$B3448))</f>
        <v/>
      </c>
      <c r="G3448" s="17" t="str">
        <f>IF($S3448="","",INDEX(Skjermingsrenter!$A$6:$A$35,$C3448))</f>
        <v/>
      </c>
      <c r="H3448" s="18" t="str">
        <f>IF($S3448="","",INDEX(Transjer!$D$6:$D$125,$B3448))</f>
        <v/>
      </c>
      <c r="I3448" s="18" t="str">
        <f>IF($S3448="","",INDEX(Transjer!$E$6:$E$125,$B3448))</f>
        <v/>
      </c>
      <c r="J3448" s="19" t="str">
        <f>IF($S3448="","",INDEX(Skjermingsrenter!$B$6:$B$35,$C3448))</f>
        <v/>
      </c>
      <c r="K3448" s="20" t="str">
        <f t="shared" si="425"/>
        <v/>
      </c>
      <c r="L3448" s="21" t="str">
        <f>IF($S3448="","",IF($G3448&lt;YEAR($F3448),0,$H3448*SUMIFS(Utbytter!$D$6:$D$1005,Utbytter!$A$6:$A$1005,$E3448,Utbytter!$B$6:$B$1005,"&gt;="&amp;$K3448,Utbytter!$B$6:$B$1005,"&lt;="&amp;DATE($G3448,12,31))))</f>
        <v/>
      </c>
      <c r="M3448" s="21" t="str">
        <f t="shared" si="431"/>
        <v/>
      </c>
      <c r="N3448" s="21" t="str">
        <f t="shared" si="426"/>
        <v/>
      </c>
      <c r="O3448" s="21" t="str">
        <f t="shared" si="427"/>
        <v/>
      </c>
      <c r="P3448" s="21" t="str">
        <f t="shared" si="428"/>
        <v/>
      </c>
      <c r="Q3448" s="21" t="str">
        <f t="shared" si="429"/>
        <v/>
      </c>
      <c r="R3448" s="21" t="str">
        <f t="shared" si="430"/>
        <v/>
      </c>
      <c r="S3448" s="7" t="str">
        <f>IF(ROW()-5&lt;=Kontroll!$B$8,1,"")</f>
        <v/>
      </c>
    </row>
    <row r="3449" spans="1:19" x14ac:dyDescent="0.2">
      <c r="A3449" s="7" t="str">
        <f t="shared" si="424"/>
        <v/>
      </c>
      <c r="B3449" s="7" t="str">
        <f>IF($S3449="","",INT(($A3449-1)/Kontroll!$B$6)+1)</f>
        <v/>
      </c>
      <c r="C3449" s="7" t="str">
        <f>IF($S3449="","",MOD($A3449-1,Kontroll!$B$6)+1)</f>
        <v/>
      </c>
      <c r="D3449" s="15" t="str">
        <f>IF($S3449="","",INDEX(Transjer!$A$6:$A$125,$B3449))</f>
        <v/>
      </c>
      <c r="E3449" s="15" t="str">
        <f>IF($S3449="","",INDEX(Transjer!$B$6:$B$125,$B3449))</f>
        <v/>
      </c>
      <c r="F3449" s="16" t="str">
        <f>IF($S3449="","",INDEX(Transjer!$C$6:$C$125,$B3449))</f>
        <v/>
      </c>
      <c r="G3449" s="17" t="str">
        <f>IF($S3449="","",INDEX(Skjermingsrenter!$A$6:$A$35,$C3449))</f>
        <v/>
      </c>
      <c r="H3449" s="18" t="str">
        <f>IF($S3449="","",INDEX(Transjer!$D$6:$D$125,$B3449))</f>
        <v/>
      </c>
      <c r="I3449" s="18" t="str">
        <f>IF($S3449="","",INDEX(Transjer!$E$6:$E$125,$B3449))</f>
        <v/>
      </c>
      <c r="J3449" s="19" t="str">
        <f>IF($S3449="","",INDEX(Skjermingsrenter!$B$6:$B$35,$C3449))</f>
        <v/>
      </c>
      <c r="K3449" s="20" t="str">
        <f t="shared" si="425"/>
        <v/>
      </c>
      <c r="L3449" s="21" t="str">
        <f>IF($S3449="","",IF($G3449&lt;YEAR($F3449),0,$H3449*SUMIFS(Utbytter!$D$6:$D$1005,Utbytter!$A$6:$A$1005,$E3449,Utbytter!$B$6:$B$1005,"&gt;="&amp;$K3449,Utbytter!$B$6:$B$1005,"&lt;="&amp;DATE($G3449,12,31))))</f>
        <v/>
      </c>
      <c r="M3449" s="21" t="str">
        <f t="shared" si="431"/>
        <v/>
      </c>
      <c r="N3449" s="21" t="str">
        <f t="shared" si="426"/>
        <v/>
      </c>
      <c r="O3449" s="21" t="str">
        <f t="shared" si="427"/>
        <v/>
      </c>
      <c r="P3449" s="21" t="str">
        <f t="shared" si="428"/>
        <v/>
      </c>
      <c r="Q3449" s="21" t="str">
        <f t="shared" si="429"/>
        <v/>
      </c>
      <c r="R3449" s="21" t="str">
        <f t="shared" si="430"/>
        <v/>
      </c>
      <c r="S3449" s="7" t="str">
        <f>IF(ROW()-5&lt;=Kontroll!$B$8,1,"")</f>
        <v/>
      </c>
    </row>
    <row r="3450" spans="1:19" x14ac:dyDescent="0.2">
      <c r="A3450" s="7" t="str">
        <f t="shared" si="424"/>
        <v/>
      </c>
      <c r="B3450" s="7" t="str">
        <f>IF($S3450="","",INT(($A3450-1)/Kontroll!$B$6)+1)</f>
        <v/>
      </c>
      <c r="C3450" s="7" t="str">
        <f>IF($S3450="","",MOD($A3450-1,Kontroll!$B$6)+1)</f>
        <v/>
      </c>
      <c r="D3450" s="15" t="str">
        <f>IF($S3450="","",INDEX(Transjer!$A$6:$A$125,$B3450))</f>
        <v/>
      </c>
      <c r="E3450" s="15" t="str">
        <f>IF($S3450="","",INDEX(Transjer!$B$6:$B$125,$B3450))</f>
        <v/>
      </c>
      <c r="F3450" s="16" t="str">
        <f>IF($S3450="","",INDEX(Transjer!$C$6:$C$125,$B3450))</f>
        <v/>
      </c>
      <c r="G3450" s="17" t="str">
        <f>IF($S3450="","",INDEX(Skjermingsrenter!$A$6:$A$35,$C3450))</f>
        <v/>
      </c>
      <c r="H3450" s="18" t="str">
        <f>IF($S3450="","",INDEX(Transjer!$D$6:$D$125,$B3450))</f>
        <v/>
      </c>
      <c r="I3450" s="18" t="str">
        <f>IF($S3450="","",INDEX(Transjer!$E$6:$E$125,$B3450))</f>
        <v/>
      </c>
      <c r="J3450" s="19" t="str">
        <f>IF($S3450="","",INDEX(Skjermingsrenter!$B$6:$B$35,$C3450))</f>
        <v/>
      </c>
      <c r="K3450" s="20" t="str">
        <f t="shared" si="425"/>
        <v/>
      </c>
      <c r="L3450" s="21" t="str">
        <f>IF($S3450="","",IF($G3450&lt;YEAR($F3450),0,$H3450*SUMIFS(Utbytter!$D$6:$D$1005,Utbytter!$A$6:$A$1005,$E3450,Utbytter!$B$6:$B$1005,"&gt;="&amp;$K3450,Utbytter!$B$6:$B$1005,"&lt;="&amp;DATE($G3450,12,31))))</f>
        <v/>
      </c>
      <c r="M3450" s="21" t="str">
        <f t="shared" si="431"/>
        <v/>
      </c>
      <c r="N3450" s="21" t="str">
        <f t="shared" si="426"/>
        <v/>
      </c>
      <c r="O3450" s="21" t="str">
        <f t="shared" si="427"/>
        <v/>
      </c>
      <c r="P3450" s="21" t="str">
        <f t="shared" si="428"/>
        <v/>
      </c>
      <c r="Q3450" s="21" t="str">
        <f t="shared" si="429"/>
        <v/>
      </c>
      <c r="R3450" s="21" t="str">
        <f t="shared" si="430"/>
        <v/>
      </c>
      <c r="S3450" s="7" t="str">
        <f>IF(ROW()-5&lt;=Kontroll!$B$8,1,"")</f>
        <v/>
      </c>
    </row>
    <row r="3451" spans="1:19" x14ac:dyDescent="0.2">
      <c r="A3451" s="7" t="str">
        <f t="shared" si="424"/>
        <v/>
      </c>
      <c r="B3451" s="7" t="str">
        <f>IF($S3451="","",INT(($A3451-1)/Kontroll!$B$6)+1)</f>
        <v/>
      </c>
      <c r="C3451" s="7" t="str">
        <f>IF($S3451="","",MOD($A3451-1,Kontroll!$B$6)+1)</f>
        <v/>
      </c>
      <c r="D3451" s="15" t="str">
        <f>IF($S3451="","",INDEX(Transjer!$A$6:$A$125,$B3451))</f>
        <v/>
      </c>
      <c r="E3451" s="15" t="str">
        <f>IF($S3451="","",INDEX(Transjer!$B$6:$B$125,$B3451))</f>
        <v/>
      </c>
      <c r="F3451" s="16" t="str">
        <f>IF($S3451="","",INDEX(Transjer!$C$6:$C$125,$B3451))</f>
        <v/>
      </c>
      <c r="G3451" s="17" t="str">
        <f>IF($S3451="","",INDEX(Skjermingsrenter!$A$6:$A$35,$C3451))</f>
        <v/>
      </c>
      <c r="H3451" s="18" t="str">
        <f>IF($S3451="","",INDEX(Transjer!$D$6:$D$125,$B3451))</f>
        <v/>
      </c>
      <c r="I3451" s="18" t="str">
        <f>IF($S3451="","",INDEX(Transjer!$E$6:$E$125,$B3451))</f>
        <v/>
      </c>
      <c r="J3451" s="19" t="str">
        <f>IF($S3451="","",INDEX(Skjermingsrenter!$B$6:$B$35,$C3451))</f>
        <v/>
      </c>
      <c r="K3451" s="20" t="str">
        <f t="shared" si="425"/>
        <v/>
      </c>
      <c r="L3451" s="21" t="str">
        <f>IF($S3451="","",IF($G3451&lt;YEAR($F3451),0,$H3451*SUMIFS(Utbytter!$D$6:$D$1005,Utbytter!$A$6:$A$1005,$E3451,Utbytter!$B$6:$B$1005,"&gt;="&amp;$K3451,Utbytter!$B$6:$B$1005,"&lt;="&amp;DATE($G3451,12,31))))</f>
        <v/>
      </c>
      <c r="M3451" s="21" t="str">
        <f t="shared" si="431"/>
        <v/>
      </c>
      <c r="N3451" s="21" t="str">
        <f t="shared" si="426"/>
        <v/>
      </c>
      <c r="O3451" s="21" t="str">
        <f t="shared" si="427"/>
        <v/>
      </c>
      <c r="P3451" s="21" t="str">
        <f t="shared" si="428"/>
        <v/>
      </c>
      <c r="Q3451" s="21" t="str">
        <f t="shared" si="429"/>
        <v/>
      </c>
      <c r="R3451" s="21" t="str">
        <f t="shared" si="430"/>
        <v/>
      </c>
      <c r="S3451" s="7" t="str">
        <f>IF(ROW()-5&lt;=Kontroll!$B$8,1,"")</f>
        <v/>
      </c>
    </row>
    <row r="3452" spans="1:19" x14ac:dyDescent="0.2">
      <c r="A3452" s="7" t="str">
        <f t="shared" si="424"/>
        <v/>
      </c>
      <c r="B3452" s="7" t="str">
        <f>IF($S3452="","",INT(($A3452-1)/Kontroll!$B$6)+1)</f>
        <v/>
      </c>
      <c r="C3452" s="7" t="str">
        <f>IF($S3452="","",MOD($A3452-1,Kontroll!$B$6)+1)</f>
        <v/>
      </c>
      <c r="D3452" s="15" t="str">
        <f>IF($S3452="","",INDEX(Transjer!$A$6:$A$125,$B3452))</f>
        <v/>
      </c>
      <c r="E3452" s="15" t="str">
        <f>IF($S3452="","",INDEX(Transjer!$B$6:$B$125,$B3452))</f>
        <v/>
      </c>
      <c r="F3452" s="16" t="str">
        <f>IF($S3452="","",INDEX(Transjer!$C$6:$C$125,$B3452))</f>
        <v/>
      </c>
      <c r="G3452" s="17" t="str">
        <f>IF($S3452="","",INDEX(Skjermingsrenter!$A$6:$A$35,$C3452))</f>
        <v/>
      </c>
      <c r="H3452" s="18" t="str">
        <f>IF($S3452="","",INDEX(Transjer!$D$6:$D$125,$B3452))</f>
        <v/>
      </c>
      <c r="I3452" s="18" t="str">
        <f>IF($S3452="","",INDEX(Transjer!$E$6:$E$125,$B3452))</f>
        <v/>
      </c>
      <c r="J3452" s="19" t="str">
        <f>IF($S3452="","",INDEX(Skjermingsrenter!$B$6:$B$35,$C3452))</f>
        <v/>
      </c>
      <c r="K3452" s="20" t="str">
        <f t="shared" si="425"/>
        <v/>
      </c>
      <c r="L3452" s="21" t="str">
        <f>IF($S3452="","",IF($G3452&lt;YEAR($F3452),0,$H3452*SUMIFS(Utbytter!$D$6:$D$1005,Utbytter!$A$6:$A$1005,$E3452,Utbytter!$B$6:$B$1005,"&gt;="&amp;$K3452,Utbytter!$B$6:$B$1005,"&lt;="&amp;DATE($G3452,12,31))))</f>
        <v/>
      </c>
      <c r="M3452" s="21" t="str">
        <f t="shared" si="431"/>
        <v/>
      </c>
      <c r="N3452" s="21" t="str">
        <f t="shared" si="426"/>
        <v/>
      </c>
      <c r="O3452" s="21" t="str">
        <f t="shared" si="427"/>
        <v/>
      </c>
      <c r="P3452" s="21" t="str">
        <f t="shared" si="428"/>
        <v/>
      </c>
      <c r="Q3452" s="21" t="str">
        <f t="shared" si="429"/>
        <v/>
      </c>
      <c r="R3452" s="21" t="str">
        <f t="shared" si="430"/>
        <v/>
      </c>
      <c r="S3452" s="7" t="str">
        <f>IF(ROW()-5&lt;=Kontroll!$B$8,1,"")</f>
        <v/>
      </c>
    </row>
    <row r="3453" spans="1:19" x14ac:dyDescent="0.2">
      <c r="A3453" s="7" t="str">
        <f t="shared" si="424"/>
        <v/>
      </c>
      <c r="B3453" s="7" t="str">
        <f>IF($S3453="","",INT(($A3453-1)/Kontroll!$B$6)+1)</f>
        <v/>
      </c>
      <c r="C3453" s="7" t="str">
        <f>IF($S3453="","",MOD($A3453-1,Kontroll!$B$6)+1)</f>
        <v/>
      </c>
      <c r="D3453" s="15" t="str">
        <f>IF($S3453="","",INDEX(Transjer!$A$6:$A$125,$B3453))</f>
        <v/>
      </c>
      <c r="E3453" s="15" t="str">
        <f>IF($S3453="","",INDEX(Transjer!$B$6:$B$125,$B3453))</f>
        <v/>
      </c>
      <c r="F3453" s="16" t="str">
        <f>IF($S3453="","",INDEX(Transjer!$C$6:$C$125,$B3453))</f>
        <v/>
      </c>
      <c r="G3453" s="17" t="str">
        <f>IF($S3453="","",INDEX(Skjermingsrenter!$A$6:$A$35,$C3453))</f>
        <v/>
      </c>
      <c r="H3453" s="18" t="str">
        <f>IF($S3453="","",INDEX(Transjer!$D$6:$D$125,$B3453))</f>
        <v/>
      </c>
      <c r="I3453" s="18" t="str">
        <f>IF($S3453="","",INDEX(Transjer!$E$6:$E$125,$B3453))</f>
        <v/>
      </c>
      <c r="J3453" s="19" t="str">
        <f>IF($S3453="","",INDEX(Skjermingsrenter!$B$6:$B$35,$C3453))</f>
        <v/>
      </c>
      <c r="K3453" s="20" t="str">
        <f t="shared" si="425"/>
        <v/>
      </c>
      <c r="L3453" s="21" t="str">
        <f>IF($S3453="","",IF($G3453&lt;YEAR($F3453),0,$H3453*SUMIFS(Utbytter!$D$6:$D$1005,Utbytter!$A$6:$A$1005,$E3453,Utbytter!$B$6:$B$1005,"&gt;="&amp;$K3453,Utbytter!$B$6:$B$1005,"&lt;="&amp;DATE($G3453,12,31))))</f>
        <v/>
      </c>
      <c r="M3453" s="21" t="str">
        <f t="shared" si="431"/>
        <v/>
      </c>
      <c r="N3453" s="21" t="str">
        <f t="shared" si="426"/>
        <v/>
      </c>
      <c r="O3453" s="21" t="str">
        <f t="shared" si="427"/>
        <v/>
      </c>
      <c r="P3453" s="21" t="str">
        <f t="shared" si="428"/>
        <v/>
      </c>
      <c r="Q3453" s="21" t="str">
        <f t="shared" si="429"/>
        <v/>
      </c>
      <c r="R3453" s="21" t="str">
        <f t="shared" si="430"/>
        <v/>
      </c>
      <c r="S3453" s="7" t="str">
        <f>IF(ROW()-5&lt;=Kontroll!$B$8,1,"")</f>
        <v/>
      </c>
    </row>
    <row r="3454" spans="1:19" x14ac:dyDescent="0.2">
      <c r="A3454" s="7" t="str">
        <f t="shared" si="424"/>
        <v/>
      </c>
      <c r="B3454" s="7" t="str">
        <f>IF($S3454="","",INT(($A3454-1)/Kontroll!$B$6)+1)</f>
        <v/>
      </c>
      <c r="C3454" s="7" t="str">
        <f>IF($S3454="","",MOD($A3454-1,Kontroll!$B$6)+1)</f>
        <v/>
      </c>
      <c r="D3454" s="15" t="str">
        <f>IF($S3454="","",INDEX(Transjer!$A$6:$A$125,$B3454))</f>
        <v/>
      </c>
      <c r="E3454" s="15" t="str">
        <f>IF($S3454="","",INDEX(Transjer!$B$6:$B$125,$B3454))</f>
        <v/>
      </c>
      <c r="F3454" s="16" t="str">
        <f>IF($S3454="","",INDEX(Transjer!$C$6:$C$125,$B3454))</f>
        <v/>
      </c>
      <c r="G3454" s="17" t="str">
        <f>IF($S3454="","",INDEX(Skjermingsrenter!$A$6:$A$35,$C3454))</f>
        <v/>
      </c>
      <c r="H3454" s="18" t="str">
        <f>IF($S3454="","",INDEX(Transjer!$D$6:$D$125,$B3454))</f>
        <v/>
      </c>
      <c r="I3454" s="18" t="str">
        <f>IF($S3454="","",INDEX(Transjer!$E$6:$E$125,$B3454))</f>
        <v/>
      </c>
      <c r="J3454" s="19" t="str">
        <f>IF($S3454="","",INDEX(Skjermingsrenter!$B$6:$B$35,$C3454))</f>
        <v/>
      </c>
      <c r="K3454" s="20" t="str">
        <f t="shared" si="425"/>
        <v/>
      </c>
      <c r="L3454" s="21" t="str">
        <f>IF($S3454="","",IF($G3454&lt;YEAR($F3454),0,$H3454*SUMIFS(Utbytter!$D$6:$D$1005,Utbytter!$A$6:$A$1005,$E3454,Utbytter!$B$6:$B$1005,"&gt;="&amp;$K3454,Utbytter!$B$6:$B$1005,"&lt;="&amp;DATE($G3454,12,31))))</f>
        <v/>
      </c>
      <c r="M3454" s="21" t="str">
        <f t="shared" si="431"/>
        <v/>
      </c>
      <c r="N3454" s="21" t="str">
        <f t="shared" si="426"/>
        <v/>
      </c>
      <c r="O3454" s="21" t="str">
        <f t="shared" si="427"/>
        <v/>
      </c>
      <c r="P3454" s="21" t="str">
        <f t="shared" si="428"/>
        <v/>
      </c>
      <c r="Q3454" s="21" t="str">
        <f t="shared" si="429"/>
        <v/>
      </c>
      <c r="R3454" s="21" t="str">
        <f t="shared" si="430"/>
        <v/>
      </c>
      <c r="S3454" s="7" t="str">
        <f>IF(ROW()-5&lt;=Kontroll!$B$8,1,"")</f>
        <v/>
      </c>
    </row>
    <row r="3455" spans="1:19" x14ac:dyDescent="0.2">
      <c r="A3455" s="7" t="str">
        <f t="shared" si="424"/>
        <v/>
      </c>
      <c r="B3455" s="7" t="str">
        <f>IF($S3455="","",INT(($A3455-1)/Kontroll!$B$6)+1)</f>
        <v/>
      </c>
      <c r="C3455" s="7" t="str">
        <f>IF($S3455="","",MOD($A3455-1,Kontroll!$B$6)+1)</f>
        <v/>
      </c>
      <c r="D3455" s="15" t="str">
        <f>IF($S3455="","",INDEX(Transjer!$A$6:$A$125,$B3455))</f>
        <v/>
      </c>
      <c r="E3455" s="15" t="str">
        <f>IF($S3455="","",INDEX(Transjer!$B$6:$B$125,$B3455))</f>
        <v/>
      </c>
      <c r="F3455" s="16" t="str">
        <f>IF($S3455="","",INDEX(Transjer!$C$6:$C$125,$B3455))</f>
        <v/>
      </c>
      <c r="G3455" s="17" t="str">
        <f>IF($S3455="","",INDEX(Skjermingsrenter!$A$6:$A$35,$C3455))</f>
        <v/>
      </c>
      <c r="H3455" s="18" t="str">
        <f>IF($S3455="","",INDEX(Transjer!$D$6:$D$125,$B3455))</f>
        <v/>
      </c>
      <c r="I3455" s="18" t="str">
        <f>IF($S3455="","",INDEX(Transjer!$E$6:$E$125,$B3455))</f>
        <v/>
      </c>
      <c r="J3455" s="19" t="str">
        <f>IF($S3455="","",INDEX(Skjermingsrenter!$B$6:$B$35,$C3455))</f>
        <v/>
      </c>
      <c r="K3455" s="20" t="str">
        <f t="shared" si="425"/>
        <v/>
      </c>
      <c r="L3455" s="21" t="str">
        <f>IF($S3455="","",IF($G3455&lt;YEAR($F3455),0,$H3455*SUMIFS(Utbytter!$D$6:$D$1005,Utbytter!$A$6:$A$1005,$E3455,Utbytter!$B$6:$B$1005,"&gt;="&amp;$K3455,Utbytter!$B$6:$B$1005,"&lt;="&amp;DATE($G3455,12,31))))</f>
        <v/>
      </c>
      <c r="M3455" s="21" t="str">
        <f t="shared" si="431"/>
        <v/>
      </c>
      <c r="N3455" s="21" t="str">
        <f t="shared" si="426"/>
        <v/>
      </c>
      <c r="O3455" s="21" t="str">
        <f t="shared" si="427"/>
        <v/>
      </c>
      <c r="P3455" s="21" t="str">
        <f t="shared" si="428"/>
        <v/>
      </c>
      <c r="Q3455" s="21" t="str">
        <f t="shared" si="429"/>
        <v/>
      </c>
      <c r="R3455" s="21" t="str">
        <f t="shared" si="430"/>
        <v/>
      </c>
      <c r="S3455" s="7" t="str">
        <f>IF(ROW()-5&lt;=Kontroll!$B$8,1,"")</f>
        <v/>
      </c>
    </row>
    <row r="3456" spans="1:19" x14ac:dyDescent="0.2">
      <c r="A3456" s="7" t="str">
        <f t="shared" si="424"/>
        <v/>
      </c>
      <c r="B3456" s="7" t="str">
        <f>IF($S3456="","",INT(($A3456-1)/Kontroll!$B$6)+1)</f>
        <v/>
      </c>
      <c r="C3456" s="7" t="str">
        <f>IF($S3456="","",MOD($A3456-1,Kontroll!$B$6)+1)</f>
        <v/>
      </c>
      <c r="D3456" s="15" t="str">
        <f>IF($S3456="","",INDEX(Transjer!$A$6:$A$125,$B3456))</f>
        <v/>
      </c>
      <c r="E3456" s="15" t="str">
        <f>IF($S3456="","",INDEX(Transjer!$B$6:$B$125,$B3456))</f>
        <v/>
      </c>
      <c r="F3456" s="16" t="str">
        <f>IF($S3456="","",INDEX(Transjer!$C$6:$C$125,$B3456))</f>
        <v/>
      </c>
      <c r="G3456" s="17" t="str">
        <f>IF($S3456="","",INDEX(Skjermingsrenter!$A$6:$A$35,$C3456))</f>
        <v/>
      </c>
      <c r="H3456" s="18" t="str">
        <f>IF($S3456="","",INDEX(Transjer!$D$6:$D$125,$B3456))</f>
        <v/>
      </c>
      <c r="I3456" s="18" t="str">
        <f>IF($S3456="","",INDEX(Transjer!$E$6:$E$125,$B3456))</f>
        <v/>
      </c>
      <c r="J3456" s="19" t="str">
        <f>IF($S3456="","",INDEX(Skjermingsrenter!$B$6:$B$35,$C3456))</f>
        <v/>
      </c>
      <c r="K3456" s="20" t="str">
        <f t="shared" si="425"/>
        <v/>
      </c>
      <c r="L3456" s="21" t="str">
        <f>IF($S3456="","",IF($G3456&lt;YEAR($F3456),0,$H3456*SUMIFS(Utbytter!$D$6:$D$1005,Utbytter!$A$6:$A$1005,$E3456,Utbytter!$B$6:$B$1005,"&gt;="&amp;$K3456,Utbytter!$B$6:$B$1005,"&lt;="&amp;DATE($G3456,12,31))))</f>
        <v/>
      </c>
      <c r="M3456" s="21" t="str">
        <f t="shared" si="431"/>
        <v/>
      </c>
      <c r="N3456" s="21" t="str">
        <f t="shared" si="426"/>
        <v/>
      </c>
      <c r="O3456" s="21" t="str">
        <f t="shared" si="427"/>
        <v/>
      </c>
      <c r="P3456" s="21" t="str">
        <f t="shared" si="428"/>
        <v/>
      </c>
      <c r="Q3456" s="21" t="str">
        <f t="shared" si="429"/>
        <v/>
      </c>
      <c r="R3456" s="21" t="str">
        <f t="shared" si="430"/>
        <v/>
      </c>
      <c r="S3456" s="7" t="str">
        <f>IF(ROW()-5&lt;=Kontroll!$B$8,1,"")</f>
        <v/>
      </c>
    </row>
    <row r="3457" spans="1:19" x14ac:dyDescent="0.2">
      <c r="A3457" s="7" t="str">
        <f t="shared" si="424"/>
        <v/>
      </c>
      <c r="B3457" s="7" t="str">
        <f>IF($S3457="","",INT(($A3457-1)/Kontroll!$B$6)+1)</f>
        <v/>
      </c>
      <c r="C3457" s="7" t="str">
        <f>IF($S3457="","",MOD($A3457-1,Kontroll!$B$6)+1)</f>
        <v/>
      </c>
      <c r="D3457" s="15" t="str">
        <f>IF($S3457="","",INDEX(Transjer!$A$6:$A$125,$B3457))</f>
        <v/>
      </c>
      <c r="E3457" s="15" t="str">
        <f>IF($S3457="","",INDEX(Transjer!$B$6:$B$125,$B3457))</f>
        <v/>
      </c>
      <c r="F3457" s="16" t="str">
        <f>IF($S3457="","",INDEX(Transjer!$C$6:$C$125,$B3457))</f>
        <v/>
      </c>
      <c r="G3457" s="17" t="str">
        <f>IF($S3457="","",INDEX(Skjermingsrenter!$A$6:$A$35,$C3457))</f>
        <v/>
      </c>
      <c r="H3457" s="18" t="str">
        <f>IF($S3457="","",INDEX(Transjer!$D$6:$D$125,$B3457))</f>
        <v/>
      </c>
      <c r="I3457" s="18" t="str">
        <f>IF($S3457="","",INDEX(Transjer!$E$6:$E$125,$B3457))</f>
        <v/>
      </c>
      <c r="J3457" s="19" t="str">
        <f>IF($S3457="","",INDEX(Skjermingsrenter!$B$6:$B$35,$C3457))</f>
        <v/>
      </c>
      <c r="K3457" s="20" t="str">
        <f t="shared" si="425"/>
        <v/>
      </c>
      <c r="L3457" s="21" t="str">
        <f>IF($S3457="","",IF($G3457&lt;YEAR($F3457),0,$H3457*SUMIFS(Utbytter!$D$6:$D$1005,Utbytter!$A$6:$A$1005,$E3457,Utbytter!$B$6:$B$1005,"&gt;="&amp;$K3457,Utbytter!$B$6:$B$1005,"&lt;="&amp;DATE($G3457,12,31))))</f>
        <v/>
      </c>
      <c r="M3457" s="21" t="str">
        <f t="shared" si="431"/>
        <v/>
      </c>
      <c r="N3457" s="21" t="str">
        <f t="shared" si="426"/>
        <v/>
      </c>
      <c r="O3457" s="21" t="str">
        <f t="shared" si="427"/>
        <v/>
      </c>
      <c r="P3457" s="21" t="str">
        <f t="shared" si="428"/>
        <v/>
      </c>
      <c r="Q3457" s="21" t="str">
        <f t="shared" si="429"/>
        <v/>
      </c>
      <c r="R3457" s="21" t="str">
        <f t="shared" si="430"/>
        <v/>
      </c>
      <c r="S3457" s="7" t="str">
        <f>IF(ROW()-5&lt;=Kontroll!$B$8,1,"")</f>
        <v/>
      </c>
    </row>
    <row r="3458" spans="1:19" x14ac:dyDescent="0.2">
      <c r="A3458" s="7" t="str">
        <f t="shared" si="424"/>
        <v/>
      </c>
      <c r="B3458" s="7" t="str">
        <f>IF($S3458="","",INT(($A3458-1)/Kontroll!$B$6)+1)</f>
        <v/>
      </c>
      <c r="C3458" s="7" t="str">
        <f>IF($S3458="","",MOD($A3458-1,Kontroll!$B$6)+1)</f>
        <v/>
      </c>
      <c r="D3458" s="15" t="str">
        <f>IF($S3458="","",INDEX(Transjer!$A$6:$A$125,$B3458))</f>
        <v/>
      </c>
      <c r="E3458" s="15" t="str">
        <f>IF($S3458="","",INDEX(Transjer!$B$6:$B$125,$B3458))</f>
        <v/>
      </c>
      <c r="F3458" s="16" t="str">
        <f>IF($S3458="","",INDEX(Transjer!$C$6:$C$125,$B3458))</f>
        <v/>
      </c>
      <c r="G3458" s="17" t="str">
        <f>IF($S3458="","",INDEX(Skjermingsrenter!$A$6:$A$35,$C3458))</f>
        <v/>
      </c>
      <c r="H3458" s="18" t="str">
        <f>IF($S3458="","",INDEX(Transjer!$D$6:$D$125,$B3458))</f>
        <v/>
      </c>
      <c r="I3458" s="18" t="str">
        <f>IF($S3458="","",INDEX(Transjer!$E$6:$E$125,$B3458))</f>
        <v/>
      </c>
      <c r="J3458" s="19" t="str">
        <f>IF($S3458="","",INDEX(Skjermingsrenter!$B$6:$B$35,$C3458))</f>
        <v/>
      </c>
      <c r="K3458" s="20" t="str">
        <f t="shared" si="425"/>
        <v/>
      </c>
      <c r="L3458" s="21" t="str">
        <f>IF($S3458="","",IF($G3458&lt;YEAR($F3458),0,$H3458*SUMIFS(Utbytter!$D$6:$D$1005,Utbytter!$A$6:$A$1005,$E3458,Utbytter!$B$6:$B$1005,"&gt;="&amp;$K3458,Utbytter!$B$6:$B$1005,"&lt;="&amp;DATE($G3458,12,31))))</f>
        <v/>
      </c>
      <c r="M3458" s="21" t="str">
        <f t="shared" si="431"/>
        <v/>
      </c>
      <c r="N3458" s="21" t="str">
        <f t="shared" si="426"/>
        <v/>
      </c>
      <c r="O3458" s="21" t="str">
        <f t="shared" si="427"/>
        <v/>
      </c>
      <c r="P3458" s="21" t="str">
        <f t="shared" si="428"/>
        <v/>
      </c>
      <c r="Q3458" s="21" t="str">
        <f t="shared" si="429"/>
        <v/>
      </c>
      <c r="R3458" s="21" t="str">
        <f t="shared" si="430"/>
        <v/>
      </c>
      <c r="S3458" s="7" t="str">
        <f>IF(ROW()-5&lt;=Kontroll!$B$8,1,"")</f>
        <v/>
      </c>
    </row>
    <row r="3459" spans="1:19" x14ac:dyDescent="0.2">
      <c r="A3459" s="7" t="str">
        <f t="shared" si="424"/>
        <v/>
      </c>
      <c r="B3459" s="7" t="str">
        <f>IF($S3459="","",INT(($A3459-1)/Kontroll!$B$6)+1)</f>
        <v/>
      </c>
      <c r="C3459" s="7" t="str">
        <f>IF($S3459="","",MOD($A3459-1,Kontroll!$B$6)+1)</f>
        <v/>
      </c>
      <c r="D3459" s="15" t="str">
        <f>IF($S3459="","",INDEX(Transjer!$A$6:$A$125,$B3459))</f>
        <v/>
      </c>
      <c r="E3459" s="15" t="str">
        <f>IF($S3459="","",INDEX(Transjer!$B$6:$B$125,$B3459))</f>
        <v/>
      </c>
      <c r="F3459" s="16" t="str">
        <f>IF($S3459="","",INDEX(Transjer!$C$6:$C$125,$B3459))</f>
        <v/>
      </c>
      <c r="G3459" s="17" t="str">
        <f>IF($S3459="","",INDEX(Skjermingsrenter!$A$6:$A$35,$C3459))</f>
        <v/>
      </c>
      <c r="H3459" s="18" t="str">
        <f>IF($S3459="","",INDEX(Transjer!$D$6:$D$125,$B3459))</f>
        <v/>
      </c>
      <c r="I3459" s="18" t="str">
        <f>IF($S3459="","",INDEX(Transjer!$E$6:$E$125,$B3459))</f>
        <v/>
      </c>
      <c r="J3459" s="19" t="str">
        <f>IF($S3459="","",INDEX(Skjermingsrenter!$B$6:$B$35,$C3459))</f>
        <v/>
      </c>
      <c r="K3459" s="20" t="str">
        <f t="shared" si="425"/>
        <v/>
      </c>
      <c r="L3459" s="21" t="str">
        <f>IF($S3459="","",IF($G3459&lt;YEAR($F3459),0,$H3459*SUMIFS(Utbytter!$D$6:$D$1005,Utbytter!$A$6:$A$1005,$E3459,Utbytter!$B$6:$B$1005,"&gt;="&amp;$K3459,Utbytter!$B$6:$B$1005,"&lt;="&amp;DATE($G3459,12,31))))</f>
        <v/>
      </c>
      <c r="M3459" s="21" t="str">
        <f t="shared" si="431"/>
        <v/>
      </c>
      <c r="N3459" s="21" t="str">
        <f t="shared" si="426"/>
        <v/>
      </c>
      <c r="O3459" s="21" t="str">
        <f t="shared" si="427"/>
        <v/>
      </c>
      <c r="P3459" s="21" t="str">
        <f t="shared" si="428"/>
        <v/>
      </c>
      <c r="Q3459" s="21" t="str">
        <f t="shared" si="429"/>
        <v/>
      </c>
      <c r="R3459" s="21" t="str">
        <f t="shared" si="430"/>
        <v/>
      </c>
      <c r="S3459" s="7" t="str">
        <f>IF(ROW()-5&lt;=Kontroll!$B$8,1,"")</f>
        <v/>
      </c>
    </row>
    <row r="3460" spans="1:19" x14ac:dyDescent="0.2">
      <c r="A3460" s="7" t="str">
        <f t="shared" si="424"/>
        <v/>
      </c>
      <c r="B3460" s="7" t="str">
        <f>IF($S3460="","",INT(($A3460-1)/Kontroll!$B$6)+1)</f>
        <v/>
      </c>
      <c r="C3460" s="7" t="str">
        <f>IF($S3460="","",MOD($A3460-1,Kontroll!$B$6)+1)</f>
        <v/>
      </c>
      <c r="D3460" s="15" t="str">
        <f>IF($S3460="","",INDEX(Transjer!$A$6:$A$125,$B3460))</f>
        <v/>
      </c>
      <c r="E3460" s="15" t="str">
        <f>IF($S3460="","",INDEX(Transjer!$B$6:$B$125,$B3460))</f>
        <v/>
      </c>
      <c r="F3460" s="16" t="str">
        <f>IF($S3460="","",INDEX(Transjer!$C$6:$C$125,$B3460))</f>
        <v/>
      </c>
      <c r="G3460" s="17" t="str">
        <f>IF($S3460="","",INDEX(Skjermingsrenter!$A$6:$A$35,$C3460))</f>
        <v/>
      </c>
      <c r="H3460" s="18" t="str">
        <f>IF($S3460="","",INDEX(Transjer!$D$6:$D$125,$B3460))</f>
        <v/>
      </c>
      <c r="I3460" s="18" t="str">
        <f>IF($S3460="","",INDEX(Transjer!$E$6:$E$125,$B3460))</f>
        <v/>
      </c>
      <c r="J3460" s="19" t="str">
        <f>IF($S3460="","",INDEX(Skjermingsrenter!$B$6:$B$35,$C3460))</f>
        <v/>
      </c>
      <c r="K3460" s="20" t="str">
        <f t="shared" si="425"/>
        <v/>
      </c>
      <c r="L3460" s="21" t="str">
        <f>IF($S3460="","",IF($G3460&lt;YEAR($F3460),0,$H3460*SUMIFS(Utbytter!$D$6:$D$1005,Utbytter!$A$6:$A$1005,$E3460,Utbytter!$B$6:$B$1005,"&gt;="&amp;$K3460,Utbytter!$B$6:$B$1005,"&lt;="&amp;DATE($G3460,12,31))))</f>
        <v/>
      </c>
      <c r="M3460" s="21" t="str">
        <f t="shared" si="431"/>
        <v/>
      </c>
      <c r="N3460" s="21" t="str">
        <f t="shared" si="426"/>
        <v/>
      </c>
      <c r="O3460" s="21" t="str">
        <f t="shared" si="427"/>
        <v/>
      </c>
      <c r="P3460" s="21" t="str">
        <f t="shared" si="428"/>
        <v/>
      </c>
      <c r="Q3460" s="21" t="str">
        <f t="shared" si="429"/>
        <v/>
      </c>
      <c r="R3460" s="21" t="str">
        <f t="shared" si="430"/>
        <v/>
      </c>
      <c r="S3460" s="7" t="str">
        <f>IF(ROW()-5&lt;=Kontroll!$B$8,1,"")</f>
        <v/>
      </c>
    </row>
    <row r="3461" spans="1:19" x14ac:dyDescent="0.2">
      <c r="A3461" s="7" t="str">
        <f t="shared" si="424"/>
        <v/>
      </c>
      <c r="B3461" s="7" t="str">
        <f>IF($S3461="","",INT(($A3461-1)/Kontroll!$B$6)+1)</f>
        <v/>
      </c>
      <c r="C3461" s="7" t="str">
        <f>IF($S3461="","",MOD($A3461-1,Kontroll!$B$6)+1)</f>
        <v/>
      </c>
      <c r="D3461" s="15" t="str">
        <f>IF($S3461="","",INDEX(Transjer!$A$6:$A$125,$B3461))</f>
        <v/>
      </c>
      <c r="E3461" s="15" t="str">
        <f>IF($S3461="","",INDEX(Transjer!$B$6:$B$125,$B3461))</f>
        <v/>
      </c>
      <c r="F3461" s="16" t="str">
        <f>IF($S3461="","",INDEX(Transjer!$C$6:$C$125,$B3461))</f>
        <v/>
      </c>
      <c r="G3461" s="17" t="str">
        <f>IF($S3461="","",INDEX(Skjermingsrenter!$A$6:$A$35,$C3461))</f>
        <v/>
      </c>
      <c r="H3461" s="18" t="str">
        <f>IF($S3461="","",INDEX(Transjer!$D$6:$D$125,$B3461))</f>
        <v/>
      </c>
      <c r="I3461" s="18" t="str">
        <f>IF($S3461="","",INDEX(Transjer!$E$6:$E$125,$B3461))</f>
        <v/>
      </c>
      <c r="J3461" s="19" t="str">
        <f>IF($S3461="","",INDEX(Skjermingsrenter!$B$6:$B$35,$C3461))</f>
        <v/>
      </c>
      <c r="K3461" s="20" t="str">
        <f t="shared" si="425"/>
        <v/>
      </c>
      <c r="L3461" s="21" t="str">
        <f>IF($S3461="","",IF($G3461&lt;YEAR($F3461),0,$H3461*SUMIFS(Utbytter!$D$6:$D$1005,Utbytter!$A$6:$A$1005,$E3461,Utbytter!$B$6:$B$1005,"&gt;="&amp;$K3461,Utbytter!$B$6:$B$1005,"&lt;="&amp;DATE($G3461,12,31))))</f>
        <v/>
      </c>
      <c r="M3461" s="21" t="str">
        <f t="shared" si="431"/>
        <v/>
      </c>
      <c r="N3461" s="21" t="str">
        <f t="shared" si="426"/>
        <v/>
      </c>
      <c r="O3461" s="21" t="str">
        <f t="shared" si="427"/>
        <v/>
      </c>
      <c r="P3461" s="21" t="str">
        <f t="shared" si="428"/>
        <v/>
      </c>
      <c r="Q3461" s="21" t="str">
        <f t="shared" si="429"/>
        <v/>
      </c>
      <c r="R3461" s="21" t="str">
        <f t="shared" si="430"/>
        <v/>
      </c>
      <c r="S3461" s="7" t="str">
        <f>IF(ROW()-5&lt;=Kontroll!$B$8,1,"")</f>
        <v/>
      </c>
    </row>
    <row r="3462" spans="1:19" x14ac:dyDescent="0.2">
      <c r="A3462" s="7" t="str">
        <f t="shared" ref="A3462:A3525" si="432">IF($S3462="","",ROW()-5)</f>
        <v/>
      </c>
      <c r="B3462" s="7" t="str">
        <f>IF($S3462="","",INT(($A3462-1)/Kontroll!$B$6)+1)</f>
        <v/>
      </c>
      <c r="C3462" s="7" t="str">
        <f>IF($S3462="","",MOD($A3462-1,Kontroll!$B$6)+1)</f>
        <v/>
      </c>
      <c r="D3462" s="15" t="str">
        <f>IF($S3462="","",INDEX(Transjer!$A$6:$A$125,$B3462))</f>
        <v/>
      </c>
      <c r="E3462" s="15" t="str">
        <f>IF($S3462="","",INDEX(Transjer!$B$6:$B$125,$B3462))</f>
        <v/>
      </c>
      <c r="F3462" s="16" t="str">
        <f>IF($S3462="","",INDEX(Transjer!$C$6:$C$125,$B3462))</f>
        <v/>
      </c>
      <c r="G3462" s="17" t="str">
        <f>IF($S3462="","",INDEX(Skjermingsrenter!$A$6:$A$35,$C3462))</f>
        <v/>
      </c>
      <c r="H3462" s="18" t="str">
        <f>IF($S3462="","",INDEX(Transjer!$D$6:$D$125,$B3462))</f>
        <v/>
      </c>
      <c r="I3462" s="18" t="str">
        <f>IF($S3462="","",INDEX(Transjer!$E$6:$E$125,$B3462))</f>
        <v/>
      </c>
      <c r="J3462" s="19" t="str">
        <f>IF($S3462="","",INDEX(Skjermingsrenter!$B$6:$B$35,$C3462))</f>
        <v/>
      </c>
      <c r="K3462" s="20" t="str">
        <f t="shared" ref="K3462:K3525" si="433">IF($S3462="","",MAX(DATE($G3462,1,1),$F3462))</f>
        <v/>
      </c>
      <c r="L3462" s="21" t="str">
        <f>IF($S3462="","",IF($G3462&lt;YEAR($F3462),0,$H3462*SUMIFS(Utbytter!$D$6:$D$1005,Utbytter!$A$6:$A$1005,$E3462,Utbytter!$B$6:$B$1005,"&gt;="&amp;$K3462,Utbytter!$B$6:$B$1005,"&lt;="&amp;DATE($G3462,12,31))))</f>
        <v/>
      </c>
      <c r="M3462" s="21" t="str">
        <f t="shared" si="431"/>
        <v/>
      </c>
      <c r="N3462" s="21" t="str">
        <f t="shared" ref="N3462:N3525" si="434">IF($S3462="","",IF($F3462&lt;=DATE($G3462,12,31),($I3462+$M3462)*$J3462,0))</f>
        <v/>
      </c>
      <c r="O3462" s="21" t="str">
        <f t="shared" ref="O3462:O3525" si="435">IF($S3462="","",$M3462+$N3462)</f>
        <v/>
      </c>
      <c r="P3462" s="21" t="str">
        <f t="shared" ref="P3462:P3525" si="436">IF($S3462="","",MIN($L3462,$O3462))</f>
        <v/>
      </c>
      <c r="Q3462" s="21" t="str">
        <f t="shared" ref="Q3462:Q3525" si="437">IF($S3462="","",$O3462-$P3462)</f>
        <v/>
      </c>
      <c r="R3462" s="21" t="str">
        <f t="shared" ref="R3462:R3525" si="438">IF($S3462="","",$L3462-$P3462)</f>
        <v/>
      </c>
      <c r="S3462" s="7" t="str">
        <f>IF(ROW()-5&lt;=Kontroll!$B$8,1,"")</f>
        <v/>
      </c>
    </row>
    <row r="3463" spans="1:19" x14ac:dyDescent="0.2">
      <c r="A3463" s="7" t="str">
        <f t="shared" si="432"/>
        <v/>
      </c>
      <c r="B3463" s="7" t="str">
        <f>IF($S3463="","",INT(($A3463-1)/Kontroll!$B$6)+1)</f>
        <v/>
      </c>
      <c r="C3463" s="7" t="str">
        <f>IF($S3463="","",MOD($A3463-1,Kontroll!$B$6)+1)</f>
        <v/>
      </c>
      <c r="D3463" s="15" t="str">
        <f>IF($S3463="","",INDEX(Transjer!$A$6:$A$125,$B3463))</f>
        <v/>
      </c>
      <c r="E3463" s="15" t="str">
        <f>IF($S3463="","",INDEX(Transjer!$B$6:$B$125,$B3463))</f>
        <v/>
      </c>
      <c r="F3463" s="16" t="str">
        <f>IF($S3463="","",INDEX(Transjer!$C$6:$C$125,$B3463))</f>
        <v/>
      </c>
      <c r="G3463" s="17" t="str">
        <f>IF($S3463="","",INDEX(Skjermingsrenter!$A$6:$A$35,$C3463))</f>
        <v/>
      </c>
      <c r="H3463" s="18" t="str">
        <f>IF($S3463="","",INDEX(Transjer!$D$6:$D$125,$B3463))</f>
        <v/>
      </c>
      <c r="I3463" s="18" t="str">
        <f>IF($S3463="","",INDEX(Transjer!$E$6:$E$125,$B3463))</f>
        <v/>
      </c>
      <c r="J3463" s="19" t="str">
        <f>IF($S3463="","",INDEX(Skjermingsrenter!$B$6:$B$35,$C3463))</f>
        <v/>
      </c>
      <c r="K3463" s="20" t="str">
        <f t="shared" si="433"/>
        <v/>
      </c>
      <c r="L3463" s="21" t="str">
        <f>IF($S3463="","",IF($G3463&lt;YEAR($F3463),0,$H3463*SUMIFS(Utbytter!$D$6:$D$1005,Utbytter!$A$6:$A$1005,$E3463,Utbytter!$B$6:$B$1005,"&gt;="&amp;$K3463,Utbytter!$B$6:$B$1005,"&lt;="&amp;DATE($G3463,12,31))))</f>
        <v/>
      </c>
      <c r="M3463" s="21" t="str">
        <f t="shared" ref="M3463:M3526" si="439">IF($S3463="","",IF($C3463=1,0,IF($D3463=$D3462,$Q3462,0)))</f>
        <v/>
      </c>
      <c r="N3463" s="21" t="str">
        <f t="shared" si="434"/>
        <v/>
      </c>
      <c r="O3463" s="21" t="str">
        <f t="shared" si="435"/>
        <v/>
      </c>
      <c r="P3463" s="21" t="str">
        <f t="shared" si="436"/>
        <v/>
      </c>
      <c r="Q3463" s="21" t="str">
        <f t="shared" si="437"/>
        <v/>
      </c>
      <c r="R3463" s="21" t="str">
        <f t="shared" si="438"/>
        <v/>
      </c>
      <c r="S3463" s="7" t="str">
        <f>IF(ROW()-5&lt;=Kontroll!$B$8,1,"")</f>
        <v/>
      </c>
    </row>
    <row r="3464" spans="1:19" x14ac:dyDescent="0.2">
      <c r="A3464" s="7" t="str">
        <f t="shared" si="432"/>
        <v/>
      </c>
      <c r="B3464" s="7" t="str">
        <f>IF($S3464="","",INT(($A3464-1)/Kontroll!$B$6)+1)</f>
        <v/>
      </c>
      <c r="C3464" s="7" t="str">
        <f>IF($S3464="","",MOD($A3464-1,Kontroll!$B$6)+1)</f>
        <v/>
      </c>
      <c r="D3464" s="15" t="str">
        <f>IF($S3464="","",INDEX(Transjer!$A$6:$A$125,$B3464))</f>
        <v/>
      </c>
      <c r="E3464" s="15" t="str">
        <f>IF($S3464="","",INDEX(Transjer!$B$6:$B$125,$B3464))</f>
        <v/>
      </c>
      <c r="F3464" s="16" t="str">
        <f>IF($S3464="","",INDEX(Transjer!$C$6:$C$125,$B3464))</f>
        <v/>
      </c>
      <c r="G3464" s="17" t="str">
        <f>IF($S3464="","",INDEX(Skjermingsrenter!$A$6:$A$35,$C3464))</f>
        <v/>
      </c>
      <c r="H3464" s="18" t="str">
        <f>IF($S3464="","",INDEX(Transjer!$D$6:$D$125,$B3464))</f>
        <v/>
      </c>
      <c r="I3464" s="18" t="str">
        <f>IF($S3464="","",INDEX(Transjer!$E$6:$E$125,$B3464))</f>
        <v/>
      </c>
      <c r="J3464" s="19" t="str">
        <f>IF($S3464="","",INDEX(Skjermingsrenter!$B$6:$B$35,$C3464))</f>
        <v/>
      </c>
      <c r="K3464" s="20" t="str">
        <f t="shared" si="433"/>
        <v/>
      </c>
      <c r="L3464" s="21" t="str">
        <f>IF($S3464="","",IF($G3464&lt;YEAR($F3464),0,$H3464*SUMIFS(Utbytter!$D$6:$D$1005,Utbytter!$A$6:$A$1005,$E3464,Utbytter!$B$6:$B$1005,"&gt;="&amp;$K3464,Utbytter!$B$6:$B$1005,"&lt;="&amp;DATE($G3464,12,31))))</f>
        <v/>
      </c>
      <c r="M3464" s="21" t="str">
        <f t="shared" si="439"/>
        <v/>
      </c>
      <c r="N3464" s="21" t="str">
        <f t="shared" si="434"/>
        <v/>
      </c>
      <c r="O3464" s="21" t="str">
        <f t="shared" si="435"/>
        <v/>
      </c>
      <c r="P3464" s="21" t="str">
        <f t="shared" si="436"/>
        <v/>
      </c>
      <c r="Q3464" s="21" t="str">
        <f t="shared" si="437"/>
        <v/>
      </c>
      <c r="R3464" s="21" t="str">
        <f t="shared" si="438"/>
        <v/>
      </c>
      <c r="S3464" s="7" t="str">
        <f>IF(ROW()-5&lt;=Kontroll!$B$8,1,"")</f>
        <v/>
      </c>
    </row>
    <row r="3465" spans="1:19" x14ac:dyDescent="0.2">
      <c r="A3465" s="7" t="str">
        <f t="shared" si="432"/>
        <v/>
      </c>
      <c r="B3465" s="7" t="str">
        <f>IF($S3465="","",INT(($A3465-1)/Kontroll!$B$6)+1)</f>
        <v/>
      </c>
      <c r="C3465" s="7" t="str">
        <f>IF($S3465="","",MOD($A3465-1,Kontroll!$B$6)+1)</f>
        <v/>
      </c>
      <c r="D3465" s="15" t="str">
        <f>IF($S3465="","",INDEX(Transjer!$A$6:$A$125,$B3465))</f>
        <v/>
      </c>
      <c r="E3465" s="15" t="str">
        <f>IF($S3465="","",INDEX(Transjer!$B$6:$B$125,$B3465))</f>
        <v/>
      </c>
      <c r="F3465" s="16" t="str">
        <f>IF($S3465="","",INDEX(Transjer!$C$6:$C$125,$B3465))</f>
        <v/>
      </c>
      <c r="G3465" s="17" t="str">
        <f>IF($S3465="","",INDEX(Skjermingsrenter!$A$6:$A$35,$C3465))</f>
        <v/>
      </c>
      <c r="H3465" s="18" t="str">
        <f>IF($S3465="","",INDEX(Transjer!$D$6:$D$125,$B3465))</f>
        <v/>
      </c>
      <c r="I3465" s="18" t="str">
        <f>IF($S3465="","",INDEX(Transjer!$E$6:$E$125,$B3465))</f>
        <v/>
      </c>
      <c r="J3465" s="19" t="str">
        <f>IF($S3465="","",INDEX(Skjermingsrenter!$B$6:$B$35,$C3465))</f>
        <v/>
      </c>
      <c r="K3465" s="20" t="str">
        <f t="shared" si="433"/>
        <v/>
      </c>
      <c r="L3465" s="21" t="str">
        <f>IF($S3465="","",IF($G3465&lt;YEAR($F3465),0,$H3465*SUMIFS(Utbytter!$D$6:$D$1005,Utbytter!$A$6:$A$1005,$E3465,Utbytter!$B$6:$B$1005,"&gt;="&amp;$K3465,Utbytter!$B$6:$B$1005,"&lt;="&amp;DATE($G3465,12,31))))</f>
        <v/>
      </c>
      <c r="M3465" s="21" t="str">
        <f t="shared" si="439"/>
        <v/>
      </c>
      <c r="N3465" s="21" t="str">
        <f t="shared" si="434"/>
        <v/>
      </c>
      <c r="O3465" s="21" t="str">
        <f t="shared" si="435"/>
        <v/>
      </c>
      <c r="P3465" s="21" t="str">
        <f t="shared" si="436"/>
        <v/>
      </c>
      <c r="Q3465" s="21" t="str">
        <f t="shared" si="437"/>
        <v/>
      </c>
      <c r="R3465" s="21" t="str">
        <f t="shared" si="438"/>
        <v/>
      </c>
      <c r="S3465" s="7" t="str">
        <f>IF(ROW()-5&lt;=Kontroll!$B$8,1,"")</f>
        <v/>
      </c>
    </row>
    <row r="3466" spans="1:19" x14ac:dyDescent="0.2">
      <c r="A3466" s="7" t="str">
        <f t="shared" si="432"/>
        <v/>
      </c>
      <c r="B3466" s="7" t="str">
        <f>IF($S3466="","",INT(($A3466-1)/Kontroll!$B$6)+1)</f>
        <v/>
      </c>
      <c r="C3466" s="7" t="str">
        <f>IF($S3466="","",MOD($A3466-1,Kontroll!$B$6)+1)</f>
        <v/>
      </c>
      <c r="D3466" s="15" t="str">
        <f>IF($S3466="","",INDEX(Transjer!$A$6:$A$125,$B3466))</f>
        <v/>
      </c>
      <c r="E3466" s="15" t="str">
        <f>IF($S3466="","",INDEX(Transjer!$B$6:$B$125,$B3466))</f>
        <v/>
      </c>
      <c r="F3466" s="16" t="str">
        <f>IF($S3466="","",INDEX(Transjer!$C$6:$C$125,$B3466))</f>
        <v/>
      </c>
      <c r="G3466" s="17" t="str">
        <f>IF($S3466="","",INDEX(Skjermingsrenter!$A$6:$A$35,$C3466))</f>
        <v/>
      </c>
      <c r="H3466" s="18" t="str">
        <f>IF($S3466="","",INDEX(Transjer!$D$6:$D$125,$B3466))</f>
        <v/>
      </c>
      <c r="I3466" s="18" t="str">
        <f>IF($S3466="","",INDEX(Transjer!$E$6:$E$125,$B3466))</f>
        <v/>
      </c>
      <c r="J3466" s="19" t="str">
        <f>IF($S3466="","",INDEX(Skjermingsrenter!$B$6:$B$35,$C3466))</f>
        <v/>
      </c>
      <c r="K3466" s="20" t="str">
        <f t="shared" si="433"/>
        <v/>
      </c>
      <c r="L3466" s="21" t="str">
        <f>IF($S3466="","",IF($G3466&lt;YEAR($F3466),0,$H3466*SUMIFS(Utbytter!$D$6:$D$1005,Utbytter!$A$6:$A$1005,$E3466,Utbytter!$B$6:$B$1005,"&gt;="&amp;$K3466,Utbytter!$B$6:$B$1005,"&lt;="&amp;DATE($G3466,12,31))))</f>
        <v/>
      </c>
      <c r="M3466" s="21" t="str">
        <f t="shared" si="439"/>
        <v/>
      </c>
      <c r="N3466" s="21" t="str">
        <f t="shared" si="434"/>
        <v/>
      </c>
      <c r="O3466" s="21" t="str">
        <f t="shared" si="435"/>
        <v/>
      </c>
      <c r="P3466" s="21" t="str">
        <f t="shared" si="436"/>
        <v/>
      </c>
      <c r="Q3466" s="21" t="str">
        <f t="shared" si="437"/>
        <v/>
      </c>
      <c r="R3466" s="21" t="str">
        <f t="shared" si="438"/>
        <v/>
      </c>
      <c r="S3466" s="7" t="str">
        <f>IF(ROW()-5&lt;=Kontroll!$B$8,1,"")</f>
        <v/>
      </c>
    </row>
    <row r="3467" spans="1:19" x14ac:dyDescent="0.2">
      <c r="A3467" s="7" t="str">
        <f t="shared" si="432"/>
        <v/>
      </c>
      <c r="B3467" s="7" t="str">
        <f>IF($S3467="","",INT(($A3467-1)/Kontroll!$B$6)+1)</f>
        <v/>
      </c>
      <c r="C3467" s="7" t="str">
        <f>IF($S3467="","",MOD($A3467-1,Kontroll!$B$6)+1)</f>
        <v/>
      </c>
      <c r="D3467" s="15" t="str">
        <f>IF($S3467="","",INDEX(Transjer!$A$6:$A$125,$B3467))</f>
        <v/>
      </c>
      <c r="E3467" s="15" t="str">
        <f>IF($S3467="","",INDEX(Transjer!$B$6:$B$125,$B3467))</f>
        <v/>
      </c>
      <c r="F3467" s="16" t="str">
        <f>IF($S3467="","",INDEX(Transjer!$C$6:$C$125,$B3467))</f>
        <v/>
      </c>
      <c r="G3467" s="17" t="str">
        <f>IF($S3467="","",INDEX(Skjermingsrenter!$A$6:$A$35,$C3467))</f>
        <v/>
      </c>
      <c r="H3467" s="18" t="str">
        <f>IF($S3467="","",INDEX(Transjer!$D$6:$D$125,$B3467))</f>
        <v/>
      </c>
      <c r="I3467" s="18" t="str">
        <f>IF($S3467="","",INDEX(Transjer!$E$6:$E$125,$B3467))</f>
        <v/>
      </c>
      <c r="J3467" s="19" t="str">
        <f>IF($S3467="","",INDEX(Skjermingsrenter!$B$6:$B$35,$C3467))</f>
        <v/>
      </c>
      <c r="K3467" s="20" t="str">
        <f t="shared" si="433"/>
        <v/>
      </c>
      <c r="L3467" s="21" t="str">
        <f>IF($S3467="","",IF($G3467&lt;YEAR($F3467),0,$H3467*SUMIFS(Utbytter!$D$6:$D$1005,Utbytter!$A$6:$A$1005,$E3467,Utbytter!$B$6:$B$1005,"&gt;="&amp;$K3467,Utbytter!$B$6:$B$1005,"&lt;="&amp;DATE($G3467,12,31))))</f>
        <v/>
      </c>
      <c r="M3467" s="21" t="str">
        <f t="shared" si="439"/>
        <v/>
      </c>
      <c r="N3467" s="21" t="str">
        <f t="shared" si="434"/>
        <v/>
      </c>
      <c r="O3467" s="21" t="str">
        <f t="shared" si="435"/>
        <v/>
      </c>
      <c r="P3467" s="21" t="str">
        <f t="shared" si="436"/>
        <v/>
      </c>
      <c r="Q3467" s="21" t="str">
        <f t="shared" si="437"/>
        <v/>
      </c>
      <c r="R3467" s="21" t="str">
        <f t="shared" si="438"/>
        <v/>
      </c>
      <c r="S3467" s="7" t="str">
        <f>IF(ROW()-5&lt;=Kontroll!$B$8,1,"")</f>
        <v/>
      </c>
    </row>
    <row r="3468" spans="1:19" x14ac:dyDescent="0.2">
      <c r="A3468" s="7" t="str">
        <f t="shared" si="432"/>
        <v/>
      </c>
      <c r="B3468" s="7" t="str">
        <f>IF($S3468="","",INT(($A3468-1)/Kontroll!$B$6)+1)</f>
        <v/>
      </c>
      <c r="C3468" s="7" t="str">
        <f>IF($S3468="","",MOD($A3468-1,Kontroll!$B$6)+1)</f>
        <v/>
      </c>
      <c r="D3468" s="15" t="str">
        <f>IF($S3468="","",INDEX(Transjer!$A$6:$A$125,$B3468))</f>
        <v/>
      </c>
      <c r="E3468" s="15" t="str">
        <f>IF($S3468="","",INDEX(Transjer!$B$6:$B$125,$B3468))</f>
        <v/>
      </c>
      <c r="F3468" s="16" t="str">
        <f>IF($S3468="","",INDEX(Transjer!$C$6:$C$125,$B3468))</f>
        <v/>
      </c>
      <c r="G3468" s="17" t="str">
        <f>IF($S3468="","",INDEX(Skjermingsrenter!$A$6:$A$35,$C3468))</f>
        <v/>
      </c>
      <c r="H3468" s="18" t="str">
        <f>IF($S3468="","",INDEX(Transjer!$D$6:$D$125,$B3468))</f>
        <v/>
      </c>
      <c r="I3468" s="18" t="str">
        <f>IF($S3468="","",INDEX(Transjer!$E$6:$E$125,$B3468))</f>
        <v/>
      </c>
      <c r="J3468" s="19" t="str">
        <f>IF($S3468="","",INDEX(Skjermingsrenter!$B$6:$B$35,$C3468))</f>
        <v/>
      </c>
      <c r="K3468" s="20" t="str">
        <f t="shared" si="433"/>
        <v/>
      </c>
      <c r="L3468" s="21" t="str">
        <f>IF($S3468="","",IF($G3468&lt;YEAR($F3468),0,$H3468*SUMIFS(Utbytter!$D$6:$D$1005,Utbytter!$A$6:$A$1005,$E3468,Utbytter!$B$6:$B$1005,"&gt;="&amp;$K3468,Utbytter!$B$6:$B$1005,"&lt;="&amp;DATE($G3468,12,31))))</f>
        <v/>
      </c>
      <c r="M3468" s="21" t="str">
        <f t="shared" si="439"/>
        <v/>
      </c>
      <c r="N3468" s="21" t="str">
        <f t="shared" si="434"/>
        <v/>
      </c>
      <c r="O3468" s="21" t="str">
        <f t="shared" si="435"/>
        <v/>
      </c>
      <c r="P3468" s="21" t="str">
        <f t="shared" si="436"/>
        <v/>
      </c>
      <c r="Q3468" s="21" t="str">
        <f t="shared" si="437"/>
        <v/>
      </c>
      <c r="R3468" s="21" t="str">
        <f t="shared" si="438"/>
        <v/>
      </c>
      <c r="S3468" s="7" t="str">
        <f>IF(ROW()-5&lt;=Kontroll!$B$8,1,"")</f>
        <v/>
      </c>
    </row>
    <row r="3469" spans="1:19" x14ac:dyDescent="0.2">
      <c r="A3469" s="7" t="str">
        <f t="shared" si="432"/>
        <v/>
      </c>
      <c r="B3469" s="7" t="str">
        <f>IF($S3469="","",INT(($A3469-1)/Kontroll!$B$6)+1)</f>
        <v/>
      </c>
      <c r="C3469" s="7" t="str">
        <f>IF($S3469="","",MOD($A3469-1,Kontroll!$B$6)+1)</f>
        <v/>
      </c>
      <c r="D3469" s="15" t="str">
        <f>IF($S3469="","",INDEX(Transjer!$A$6:$A$125,$B3469))</f>
        <v/>
      </c>
      <c r="E3469" s="15" t="str">
        <f>IF($S3469="","",INDEX(Transjer!$B$6:$B$125,$B3469))</f>
        <v/>
      </c>
      <c r="F3469" s="16" t="str">
        <f>IF($S3469="","",INDEX(Transjer!$C$6:$C$125,$B3469))</f>
        <v/>
      </c>
      <c r="G3469" s="17" t="str">
        <f>IF($S3469="","",INDEX(Skjermingsrenter!$A$6:$A$35,$C3469))</f>
        <v/>
      </c>
      <c r="H3469" s="18" t="str">
        <f>IF($S3469="","",INDEX(Transjer!$D$6:$D$125,$B3469))</f>
        <v/>
      </c>
      <c r="I3469" s="18" t="str">
        <f>IF($S3469="","",INDEX(Transjer!$E$6:$E$125,$B3469))</f>
        <v/>
      </c>
      <c r="J3469" s="19" t="str">
        <f>IF($S3469="","",INDEX(Skjermingsrenter!$B$6:$B$35,$C3469))</f>
        <v/>
      </c>
      <c r="K3469" s="20" t="str">
        <f t="shared" si="433"/>
        <v/>
      </c>
      <c r="L3469" s="21" t="str">
        <f>IF($S3469="","",IF($G3469&lt;YEAR($F3469),0,$H3469*SUMIFS(Utbytter!$D$6:$D$1005,Utbytter!$A$6:$A$1005,$E3469,Utbytter!$B$6:$B$1005,"&gt;="&amp;$K3469,Utbytter!$B$6:$B$1005,"&lt;="&amp;DATE($G3469,12,31))))</f>
        <v/>
      </c>
      <c r="M3469" s="21" t="str">
        <f t="shared" si="439"/>
        <v/>
      </c>
      <c r="N3469" s="21" t="str">
        <f t="shared" si="434"/>
        <v/>
      </c>
      <c r="O3469" s="21" t="str">
        <f t="shared" si="435"/>
        <v/>
      </c>
      <c r="P3469" s="21" t="str">
        <f t="shared" si="436"/>
        <v/>
      </c>
      <c r="Q3469" s="21" t="str">
        <f t="shared" si="437"/>
        <v/>
      </c>
      <c r="R3469" s="21" t="str">
        <f t="shared" si="438"/>
        <v/>
      </c>
      <c r="S3469" s="7" t="str">
        <f>IF(ROW()-5&lt;=Kontroll!$B$8,1,"")</f>
        <v/>
      </c>
    </row>
    <row r="3470" spans="1:19" x14ac:dyDescent="0.2">
      <c r="A3470" s="7" t="str">
        <f t="shared" si="432"/>
        <v/>
      </c>
      <c r="B3470" s="7" t="str">
        <f>IF($S3470="","",INT(($A3470-1)/Kontroll!$B$6)+1)</f>
        <v/>
      </c>
      <c r="C3470" s="7" t="str">
        <f>IF($S3470="","",MOD($A3470-1,Kontroll!$B$6)+1)</f>
        <v/>
      </c>
      <c r="D3470" s="15" t="str">
        <f>IF($S3470="","",INDEX(Transjer!$A$6:$A$125,$B3470))</f>
        <v/>
      </c>
      <c r="E3470" s="15" t="str">
        <f>IF($S3470="","",INDEX(Transjer!$B$6:$B$125,$B3470))</f>
        <v/>
      </c>
      <c r="F3470" s="16" t="str">
        <f>IF($S3470="","",INDEX(Transjer!$C$6:$C$125,$B3470))</f>
        <v/>
      </c>
      <c r="G3470" s="17" t="str">
        <f>IF($S3470="","",INDEX(Skjermingsrenter!$A$6:$A$35,$C3470))</f>
        <v/>
      </c>
      <c r="H3470" s="18" t="str">
        <f>IF($S3470="","",INDEX(Transjer!$D$6:$D$125,$B3470))</f>
        <v/>
      </c>
      <c r="I3470" s="18" t="str">
        <f>IF($S3470="","",INDEX(Transjer!$E$6:$E$125,$B3470))</f>
        <v/>
      </c>
      <c r="J3470" s="19" t="str">
        <f>IF($S3470="","",INDEX(Skjermingsrenter!$B$6:$B$35,$C3470))</f>
        <v/>
      </c>
      <c r="K3470" s="20" t="str">
        <f t="shared" si="433"/>
        <v/>
      </c>
      <c r="L3470" s="21" t="str">
        <f>IF($S3470="","",IF($G3470&lt;YEAR($F3470),0,$H3470*SUMIFS(Utbytter!$D$6:$D$1005,Utbytter!$A$6:$A$1005,$E3470,Utbytter!$B$6:$B$1005,"&gt;="&amp;$K3470,Utbytter!$B$6:$B$1005,"&lt;="&amp;DATE($G3470,12,31))))</f>
        <v/>
      </c>
      <c r="M3470" s="21" t="str">
        <f t="shared" si="439"/>
        <v/>
      </c>
      <c r="N3470" s="21" t="str">
        <f t="shared" si="434"/>
        <v/>
      </c>
      <c r="O3470" s="21" t="str">
        <f t="shared" si="435"/>
        <v/>
      </c>
      <c r="P3470" s="21" t="str">
        <f t="shared" si="436"/>
        <v/>
      </c>
      <c r="Q3470" s="21" t="str">
        <f t="shared" si="437"/>
        <v/>
      </c>
      <c r="R3470" s="21" t="str">
        <f t="shared" si="438"/>
        <v/>
      </c>
      <c r="S3470" s="7" t="str">
        <f>IF(ROW()-5&lt;=Kontroll!$B$8,1,"")</f>
        <v/>
      </c>
    </row>
    <row r="3471" spans="1:19" x14ac:dyDescent="0.2">
      <c r="A3471" s="7" t="str">
        <f t="shared" si="432"/>
        <v/>
      </c>
      <c r="B3471" s="7" t="str">
        <f>IF($S3471="","",INT(($A3471-1)/Kontroll!$B$6)+1)</f>
        <v/>
      </c>
      <c r="C3471" s="7" t="str">
        <f>IF($S3471="","",MOD($A3471-1,Kontroll!$B$6)+1)</f>
        <v/>
      </c>
      <c r="D3471" s="15" t="str">
        <f>IF($S3471="","",INDEX(Transjer!$A$6:$A$125,$B3471))</f>
        <v/>
      </c>
      <c r="E3471" s="15" t="str">
        <f>IF($S3471="","",INDEX(Transjer!$B$6:$B$125,$B3471))</f>
        <v/>
      </c>
      <c r="F3471" s="16" t="str">
        <f>IF($S3471="","",INDEX(Transjer!$C$6:$C$125,$B3471))</f>
        <v/>
      </c>
      <c r="G3471" s="17" t="str">
        <f>IF($S3471="","",INDEX(Skjermingsrenter!$A$6:$A$35,$C3471))</f>
        <v/>
      </c>
      <c r="H3471" s="18" t="str">
        <f>IF($S3471="","",INDEX(Transjer!$D$6:$D$125,$B3471))</f>
        <v/>
      </c>
      <c r="I3471" s="18" t="str">
        <f>IF($S3471="","",INDEX(Transjer!$E$6:$E$125,$B3471))</f>
        <v/>
      </c>
      <c r="J3471" s="19" t="str">
        <f>IF($S3471="","",INDEX(Skjermingsrenter!$B$6:$B$35,$C3471))</f>
        <v/>
      </c>
      <c r="K3471" s="20" t="str">
        <f t="shared" si="433"/>
        <v/>
      </c>
      <c r="L3471" s="21" t="str">
        <f>IF($S3471="","",IF($G3471&lt;YEAR($F3471),0,$H3471*SUMIFS(Utbytter!$D$6:$D$1005,Utbytter!$A$6:$A$1005,$E3471,Utbytter!$B$6:$B$1005,"&gt;="&amp;$K3471,Utbytter!$B$6:$B$1005,"&lt;="&amp;DATE($G3471,12,31))))</f>
        <v/>
      </c>
      <c r="M3471" s="21" t="str">
        <f t="shared" si="439"/>
        <v/>
      </c>
      <c r="N3471" s="21" t="str">
        <f t="shared" si="434"/>
        <v/>
      </c>
      <c r="O3471" s="21" t="str">
        <f t="shared" si="435"/>
        <v/>
      </c>
      <c r="P3471" s="21" t="str">
        <f t="shared" si="436"/>
        <v/>
      </c>
      <c r="Q3471" s="21" t="str">
        <f t="shared" si="437"/>
        <v/>
      </c>
      <c r="R3471" s="21" t="str">
        <f t="shared" si="438"/>
        <v/>
      </c>
      <c r="S3471" s="7" t="str">
        <f>IF(ROW()-5&lt;=Kontroll!$B$8,1,"")</f>
        <v/>
      </c>
    </row>
    <row r="3472" spans="1:19" x14ac:dyDescent="0.2">
      <c r="A3472" s="7" t="str">
        <f t="shared" si="432"/>
        <v/>
      </c>
      <c r="B3472" s="7" t="str">
        <f>IF($S3472="","",INT(($A3472-1)/Kontroll!$B$6)+1)</f>
        <v/>
      </c>
      <c r="C3472" s="7" t="str">
        <f>IF($S3472="","",MOD($A3472-1,Kontroll!$B$6)+1)</f>
        <v/>
      </c>
      <c r="D3472" s="15" t="str">
        <f>IF($S3472="","",INDEX(Transjer!$A$6:$A$125,$B3472))</f>
        <v/>
      </c>
      <c r="E3472" s="15" t="str">
        <f>IF($S3472="","",INDEX(Transjer!$B$6:$B$125,$B3472))</f>
        <v/>
      </c>
      <c r="F3472" s="16" t="str">
        <f>IF($S3472="","",INDEX(Transjer!$C$6:$C$125,$B3472))</f>
        <v/>
      </c>
      <c r="G3472" s="17" t="str">
        <f>IF($S3472="","",INDEX(Skjermingsrenter!$A$6:$A$35,$C3472))</f>
        <v/>
      </c>
      <c r="H3472" s="18" t="str">
        <f>IF($S3472="","",INDEX(Transjer!$D$6:$D$125,$B3472))</f>
        <v/>
      </c>
      <c r="I3472" s="18" t="str">
        <f>IF($S3472="","",INDEX(Transjer!$E$6:$E$125,$B3472))</f>
        <v/>
      </c>
      <c r="J3472" s="19" t="str">
        <f>IF($S3472="","",INDEX(Skjermingsrenter!$B$6:$B$35,$C3472))</f>
        <v/>
      </c>
      <c r="K3472" s="20" t="str">
        <f t="shared" si="433"/>
        <v/>
      </c>
      <c r="L3472" s="21" t="str">
        <f>IF($S3472="","",IF($G3472&lt;YEAR($F3472),0,$H3472*SUMIFS(Utbytter!$D$6:$D$1005,Utbytter!$A$6:$A$1005,$E3472,Utbytter!$B$6:$B$1005,"&gt;="&amp;$K3472,Utbytter!$B$6:$B$1005,"&lt;="&amp;DATE($G3472,12,31))))</f>
        <v/>
      </c>
      <c r="M3472" s="21" t="str">
        <f t="shared" si="439"/>
        <v/>
      </c>
      <c r="N3472" s="21" t="str">
        <f t="shared" si="434"/>
        <v/>
      </c>
      <c r="O3472" s="21" t="str">
        <f t="shared" si="435"/>
        <v/>
      </c>
      <c r="P3472" s="21" t="str">
        <f t="shared" si="436"/>
        <v/>
      </c>
      <c r="Q3472" s="21" t="str">
        <f t="shared" si="437"/>
        <v/>
      </c>
      <c r="R3472" s="21" t="str">
        <f t="shared" si="438"/>
        <v/>
      </c>
      <c r="S3472" s="7" t="str">
        <f>IF(ROW()-5&lt;=Kontroll!$B$8,1,"")</f>
        <v/>
      </c>
    </row>
    <row r="3473" spans="1:19" x14ac:dyDescent="0.2">
      <c r="A3473" s="7" t="str">
        <f t="shared" si="432"/>
        <v/>
      </c>
      <c r="B3473" s="7" t="str">
        <f>IF($S3473="","",INT(($A3473-1)/Kontroll!$B$6)+1)</f>
        <v/>
      </c>
      <c r="C3473" s="7" t="str">
        <f>IF($S3473="","",MOD($A3473-1,Kontroll!$B$6)+1)</f>
        <v/>
      </c>
      <c r="D3473" s="15" t="str">
        <f>IF($S3473="","",INDEX(Transjer!$A$6:$A$125,$B3473))</f>
        <v/>
      </c>
      <c r="E3473" s="15" t="str">
        <f>IF($S3473="","",INDEX(Transjer!$B$6:$B$125,$B3473))</f>
        <v/>
      </c>
      <c r="F3473" s="16" t="str">
        <f>IF($S3473="","",INDEX(Transjer!$C$6:$C$125,$B3473))</f>
        <v/>
      </c>
      <c r="G3473" s="17" t="str">
        <f>IF($S3473="","",INDEX(Skjermingsrenter!$A$6:$A$35,$C3473))</f>
        <v/>
      </c>
      <c r="H3473" s="18" t="str">
        <f>IF($S3473="","",INDEX(Transjer!$D$6:$D$125,$B3473))</f>
        <v/>
      </c>
      <c r="I3473" s="18" t="str">
        <f>IF($S3473="","",INDEX(Transjer!$E$6:$E$125,$B3473))</f>
        <v/>
      </c>
      <c r="J3473" s="19" t="str">
        <f>IF($S3473="","",INDEX(Skjermingsrenter!$B$6:$B$35,$C3473))</f>
        <v/>
      </c>
      <c r="K3473" s="20" t="str">
        <f t="shared" si="433"/>
        <v/>
      </c>
      <c r="L3473" s="21" t="str">
        <f>IF($S3473="","",IF($G3473&lt;YEAR($F3473),0,$H3473*SUMIFS(Utbytter!$D$6:$D$1005,Utbytter!$A$6:$A$1005,$E3473,Utbytter!$B$6:$B$1005,"&gt;="&amp;$K3473,Utbytter!$B$6:$B$1005,"&lt;="&amp;DATE($G3473,12,31))))</f>
        <v/>
      </c>
      <c r="M3473" s="21" t="str">
        <f t="shared" si="439"/>
        <v/>
      </c>
      <c r="N3473" s="21" t="str">
        <f t="shared" si="434"/>
        <v/>
      </c>
      <c r="O3473" s="21" t="str">
        <f t="shared" si="435"/>
        <v/>
      </c>
      <c r="P3473" s="21" t="str">
        <f t="shared" si="436"/>
        <v/>
      </c>
      <c r="Q3473" s="21" t="str">
        <f t="shared" si="437"/>
        <v/>
      </c>
      <c r="R3473" s="21" t="str">
        <f t="shared" si="438"/>
        <v/>
      </c>
      <c r="S3473" s="7" t="str">
        <f>IF(ROW()-5&lt;=Kontroll!$B$8,1,"")</f>
        <v/>
      </c>
    </row>
    <row r="3474" spans="1:19" x14ac:dyDescent="0.2">
      <c r="A3474" s="7" t="str">
        <f t="shared" si="432"/>
        <v/>
      </c>
      <c r="B3474" s="7" t="str">
        <f>IF($S3474="","",INT(($A3474-1)/Kontroll!$B$6)+1)</f>
        <v/>
      </c>
      <c r="C3474" s="7" t="str">
        <f>IF($S3474="","",MOD($A3474-1,Kontroll!$B$6)+1)</f>
        <v/>
      </c>
      <c r="D3474" s="15" t="str">
        <f>IF($S3474="","",INDEX(Transjer!$A$6:$A$125,$B3474))</f>
        <v/>
      </c>
      <c r="E3474" s="15" t="str">
        <f>IF($S3474="","",INDEX(Transjer!$B$6:$B$125,$B3474))</f>
        <v/>
      </c>
      <c r="F3474" s="16" t="str">
        <f>IF($S3474="","",INDEX(Transjer!$C$6:$C$125,$B3474))</f>
        <v/>
      </c>
      <c r="G3474" s="17" t="str">
        <f>IF($S3474="","",INDEX(Skjermingsrenter!$A$6:$A$35,$C3474))</f>
        <v/>
      </c>
      <c r="H3474" s="18" t="str">
        <f>IF($S3474="","",INDEX(Transjer!$D$6:$D$125,$B3474))</f>
        <v/>
      </c>
      <c r="I3474" s="18" t="str">
        <f>IF($S3474="","",INDEX(Transjer!$E$6:$E$125,$B3474))</f>
        <v/>
      </c>
      <c r="J3474" s="19" t="str">
        <f>IF($S3474="","",INDEX(Skjermingsrenter!$B$6:$B$35,$C3474))</f>
        <v/>
      </c>
      <c r="K3474" s="20" t="str">
        <f t="shared" si="433"/>
        <v/>
      </c>
      <c r="L3474" s="21" t="str">
        <f>IF($S3474="","",IF($G3474&lt;YEAR($F3474),0,$H3474*SUMIFS(Utbytter!$D$6:$D$1005,Utbytter!$A$6:$A$1005,$E3474,Utbytter!$B$6:$B$1005,"&gt;="&amp;$K3474,Utbytter!$B$6:$B$1005,"&lt;="&amp;DATE($G3474,12,31))))</f>
        <v/>
      </c>
      <c r="M3474" s="21" t="str">
        <f t="shared" si="439"/>
        <v/>
      </c>
      <c r="N3474" s="21" t="str">
        <f t="shared" si="434"/>
        <v/>
      </c>
      <c r="O3474" s="21" t="str">
        <f t="shared" si="435"/>
        <v/>
      </c>
      <c r="P3474" s="21" t="str">
        <f t="shared" si="436"/>
        <v/>
      </c>
      <c r="Q3474" s="21" t="str">
        <f t="shared" si="437"/>
        <v/>
      </c>
      <c r="R3474" s="21" t="str">
        <f t="shared" si="438"/>
        <v/>
      </c>
      <c r="S3474" s="7" t="str">
        <f>IF(ROW()-5&lt;=Kontroll!$B$8,1,"")</f>
        <v/>
      </c>
    </row>
    <row r="3475" spans="1:19" x14ac:dyDescent="0.2">
      <c r="A3475" s="7" t="str">
        <f t="shared" si="432"/>
        <v/>
      </c>
      <c r="B3475" s="7" t="str">
        <f>IF($S3475="","",INT(($A3475-1)/Kontroll!$B$6)+1)</f>
        <v/>
      </c>
      <c r="C3475" s="7" t="str">
        <f>IF($S3475="","",MOD($A3475-1,Kontroll!$B$6)+1)</f>
        <v/>
      </c>
      <c r="D3475" s="15" t="str">
        <f>IF($S3475="","",INDEX(Transjer!$A$6:$A$125,$B3475))</f>
        <v/>
      </c>
      <c r="E3475" s="15" t="str">
        <f>IF($S3475="","",INDEX(Transjer!$B$6:$B$125,$B3475))</f>
        <v/>
      </c>
      <c r="F3475" s="16" t="str">
        <f>IF($S3475="","",INDEX(Transjer!$C$6:$C$125,$B3475))</f>
        <v/>
      </c>
      <c r="G3475" s="17" t="str">
        <f>IF($S3475="","",INDEX(Skjermingsrenter!$A$6:$A$35,$C3475))</f>
        <v/>
      </c>
      <c r="H3475" s="18" t="str">
        <f>IF($S3475="","",INDEX(Transjer!$D$6:$D$125,$B3475))</f>
        <v/>
      </c>
      <c r="I3475" s="18" t="str">
        <f>IF($S3475="","",INDEX(Transjer!$E$6:$E$125,$B3475))</f>
        <v/>
      </c>
      <c r="J3475" s="19" t="str">
        <f>IF($S3475="","",INDEX(Skjermingsrenter!$B$6:$B$35,$C3475))</f>
        <v/>
      </c>
      <c r="K3475" s="20" t="str">
        <f t="shared" si="433"/>
        <v/>
      </c>
      <c r="L3475" s="21" t="str">
        <f>IF($S3475="","",IF($G3475&lt;YEAR($F3475),0,$H3475*SUMIFS(Utbytter!$D$6:$D$1005,Utbytter!$A$6:$A$1005,$E3475,Utbytter!$B$6:$B$1005,"&gt;="&amp;$K3475,Utbytter!$B$6:$B$1005,"&lt;="&amp;DATE($G3475,12,31))))</f>
        <v/>
      </c>
      <c r="M3475" s="21" t="str">
        <f t="shared" si="439"/>
        <v/>
      </c>
      <c r="N3475" s="21" t="str">
        <f t="shared" si="434"/>
        <v/>
      </c>
      <c r="O3475" s="21" t="str">
        <f t="shared" si="435"/>
        <v/>
      </c>
      <c r="P3475" s="21" t="str">
        <f t="shared" si="436"/>
        <v/>
      </c>
      <c r="Q3475" s="21" t="str">
        <f t="shared" si="437"/>
        <v/>
      </c>
      <c r="R3475" s="21" t="str">
        <f t="shared" si="438"/>
        <v/>
      </c>
      <c r="S3475" s="7" t="str">
        <f>IF(ROW()-5&lt;=Kontroll!$B$8,1,"")</f>
        <v/>
      </c>
    </row>
    <row r="3476" spans="1:19" x14ac:dyDescent="0.2">
      <c r="A3476" s="7" t="str">
        <f t="shared" si="432"/>
        <v/>
      </c>
      <c r="B3476" s="7" t="str">
        <f>IF($S3476="","",INT(($A3476-1)/Kontroll!$B$6)+1)</f>
        <v/>
      </c>
      <c r="C3476" s="7" t="str">
        <f>IF($S3476="","",MOD($A3476-1,Kontroll!$B$6)+1)</f>
        <v/>
      </c>
      <c r="D3476" s="15" t="str">
        <f>IF($S3476="","",INDEX(Transjer!$A$6:$A$125,$B3476))</f>
        <v/>
      </c>
      <c r="E3476" s="15" t="str">
        <f>IF($S3476="","",INDEX(Transjer!$B$6:$B$125,$B3476))</f>
        <v/>
      </c>
      <c r="F3476" s="16" t="str">
        <f>IF($S3476="","",INDEX(Transjer!$C$6:$C$125,$B3476))</f>
        <v/>
      </c>
      <c r="G3476" s="17" t="str">
        <f>IF($S3476="","",INDEX(Skjermingsrenter!$A$6:$A$35,$C3476))</f>
        <v/>
      </c>
      <c r="H3476" s="18" t="str">
        <f>IF($S3476="","",INDEX(Transjer!$D$6:$D$125,$B3476))</f>
        <v/>
      </c>
      <c r="I3476" s="18" t="str">
        <f>IF($S3476="","",INDEX(Transjer!$E$6:$E$125,$B3476))</f>
        <v/>
      </c>
      <c r="J3476" s="19" t="str">
        <f>IF($S3476="","",INDEX(Skjermingsrenter!$B$6:$B$35,$C3476))</f>
        <v/>
      </c>
      <c r="K3476" s="20" t="str">
        <f t="shared" si="433"/>
        <v/>
      </c>
      <c r="L3476" s="21" t="str">
        <f>IF($S3476="","",IF($G3476&lt;YEAR($F3476),0,$H3476*SUMIFS(Utbytter!$D$6:$D$1005,Utbytter!$A$6:$A$1005,$E3476,Utbytter!$B$6:$B$1005,"&gt;="&amp;$K3476,Utbytter!$B$6:$B$1005,"&lt;="&amp;DATE($G3476,12,31))))</f>
        <v/>
      </c>
      <c r="M3476" s="21" t="str">
        <f t="shared" si="439"/>
        <v/>
      </c>
      <c r="N3476" s="21" t="str">
        <f t="shared" si="434"/>
        <v/>
      </c>
      <c r="O3476" s="21" t="str">
        <f t="shared" si="435"/>
        <v/>
      </c>
      <c r="P3476" s="21" t="str">
        <f t="shared" si="436"/>
        <v/>
      </c>
      <c r="Q3476" s="21" t="str">
        <f t="shared" si="437"/>
        <v/>
      </c>
      <c r="R3476" s="21" t="str">
        <f t="shared" si="438"/>
        <v/>
      </c>
      <c r="S3476" s="7" t="str">
        <f>IF(ROW()-5&lt;=Kontroll!$B$8,1,"")</f>
        <v/>
      </c>
    </row>
    <row r="3477" spans="1:19" x14ac:dyDescent="0.2">
      <c r="A3477" s="7" t="str">
        <f t="shared" si="432"/>
        <v/>
      </c>
      <c r="B3477" s="7" t="str">
        <f>IF($S3477="","",INT(($A3477-1)/Kontroll!$B$6)+1)</f>
        <v/>
      </c>
      <c r="C3477" s="7" t="str">
        <f>IF($S3477="","",MOD($A3477-1,Kontroll!$B$6)+1)</f>
        <v/>
      </c>
      <c r="D3477" s="15" t="str">
        <f>IF($S3477="","",INDEX(Transjer!$A$6:$A$125,$B3477))</f>
        <v/>
      </c>
      <c r="E3477" s="15" t="str">
        <f>IF($S3477="","",INDEX(Transjer!$B$6:$B$125,$B3477))</f>
        <v/>
      </c>
      <c r="F3477" s="16" t="str">
        <f>IF($S3477="","",INDEX(Transjer!$C$6:$C$125,$B3477))</f>
        <v/>
      </c>
      <c r="G3477" s="17" t="str">
        <f>IF($S3477="","",INDEX(Skjermingsrenter!$A$6:$A$35,$C3477))</f>
        <v/>
      </c>
      <c r="H3477" s="18" t="str">
        <f>IF($S3477="","",INDEX(Transjer!$D$6:$D$125,$B3477))</f>
        <v/>
      </c>
      <c r="I3477" s="18" t="str">
        <f>IF($S3477="","",INDEX(Transjer!$E$6:$E$125,$B3477))</f>
        <v/>
      </c>
      <c r="J3477" s="19" t="str">
        <f>IF($S3477="","",INDEX(Skjermingsrenter!$B$6:$B$35,$C3477))</f>
        <v/>
      </c>
      <c r="K3477" s="20" t="str">
        <f t="shared" si="433"/>
        <v/>
      </c>
      <c r="L3477" s="21" t="str">
        <f>IF($S3477="","",IF($G3477&lt;YEAR($F3477),0,$H3477*SUMIFS(Utbytter!$D$6:$D$1005,Utbytter!$A$6:$A$1005,$E3477,Utbytter!$B$6:$B$1005,"&gt;="&amp;$K3477,Utbytter!$B$6:$B$1005,"&lt;="&amp;DATE($G3477,12,31))))</f>
        <v/>
      </c>
      <c r="M3477" s="21" t="str">
        <f t="shared" si="439"/>
        <v/>
      </c>
      <c r="N3477" s="21" t="str">
        <f t="shared" si="434"/>
        <v/>
      </c>
      <c r="O3477" s="21" t="str">
        <f t="shared" si="435"/>
        <v/>
      </c>
      <c r="P3477" s="21" t="str">
        <f t="shared" si="436"/>
        <v/>
      </c>
      <c r="Q3477" s="21" t="str">
        <f t="shared" si="437"/>
        <v/>
      </c>
      <c r="R3477" s="21" t="str">
        <f t="shared" si="438"/>
        <v/>
      </c>
      <c r="S3477" s="7" t="str">
        <f>IF(ROW()-5&lt;=Kontroll!$B$8,1,"")</f>
        <v/>
      </c>
    </row>
    <row r="3478" spans="1:19" x14ac:dyDescent="0.2">
      <c r="A3478" s="7" t="str">
        <f t="shared" si="432"/>
        <v/>
      </c>
      <c r="B3478" s="7" t="str">
        <f>IF($S3478="","",INT(($A3478-1)/Kontroll!$B$6)+1)</f>
        <v/>
      </c>
      <c r="C3478" s="7" t="str">
        <f>IF($S3478="","",MOD($A3478-1,Kontroll!$B$6)+1)</f>
        <v/>
      </c>
      <c r="D3478" s="15" t="str">
        <f>IF($S3478="","",INDEX(Transjer!$A$6:$A$125,$B3478))</f>
        <v/>
      </c>
      <c r="E3478" s="15" t="str">
        <f>IF($S3478="","",INDEX(Transjer!$B$6:$B$125,$B3478))</f>
        <v/>
      </c>
      <c r="F3478" s="16" t="str">
        <f>IF($S3478="","",INDEX(Transjer!$C$6:$C$125,$B3478))</f>
        <v/>
      </c>
      <c r="G3478" s="17" t="str">
        <f>IF($S3478="","",INDEX(Skjermingsrenter!$A$6:$A$35,$C3478))</f>
        <v/>
      </c>
      <c r="H3478" s="18" t="str">
        <f>IF($S3478="","",INDEX(Transjer!$D$6:$D$125,$B3478))</f>
        <v/>
      </c>
      <c r="I3478" s="18" t="str">
        <f>IF($S3478="","",INDEX(Transjer!$E$6:$E$125,$B3478))</f>
        <v/>
      </c>
      <c r="J3478" s="19" t="str">
        <f>IF($S3478="","",INDEX(Skjermingsrenter!$B$6:$B$35,$C3478))</f>
        <v/>
      </c>
      <c r="K3478" s="20" t="str">
        <f t="shared" si="433"/>
        <v/>
      </c>
      <c r="L3478" s="21" t="str">
        <f>IF($S3478="","",IF($G3478&lt;YEAR($F3478),0,$H3478*SUMIFS(Utbytter!$D$6:$D$1005,Utbytter!$A$6:$A$1005,$E3478,Utbytter!$B$6:$B$1005,"&gt;="&amp;$K3478,Utbytter!$B$6:$B$1005,"&lt;="&amp;DATE($G3478,12,31))))</f>
        <v/>
      </c>
      <c r="M3478" s="21" t="str">
        <f t="shared" si="439"/>
        <v/>
      </c>
      <c r="N3478" s="21" t="str">
        <f t="shared" si="434"/>
        <v/>
      </c>
      <c r="O3478" s="21" t="str">
        <f t="shared" si="435"/>
        <v/>
      </c>
      <c r="P3478" s="21" t="str">
        <f t="shared" si="436"/>
        <v/>
      </c>
      <c r="Q3478" s="21" t="str">
        <f t="shared" si="437"/>
        <v/>
      </c>
      <c r="R3478" s="21" t="str">
        <f t="shared" si="438"/>
        <v/>
      </c>
      <c r="S3478" s="7" t="str">
        <f>IF(ROW()-5&lt;=Kontroll!$B$8,1,"")</f>
        <v/>
      </c>
    </row>
    <row r="3479" spans="1:19" x14ac:dyDescent="0.2">
      <c r="A3479" s="7" t="str">
        <f t="shared" si="432"/>
        <v/>
      </c>
      <c r="B3479" s="7" t="str">
        <f>IF($S3479="","",INT(($A3479-1)/Kontroll!$B$6)+1)</f>
        <v/>
      </c>
      <c r="C3479" s="7" t="str">
        <f>IF($S3479="","",MOD($A3479-1,Kontroll!$B$6)+1)</f>
        <v/>
      </c>
      <c r="D3479" s="15" t="str">
        <f>IF($S3479="","",INDEX(Transjer!$A$6:$A$125,$B3479))</f>
        <v/>
      </c>
      <c r="E3479" s="15" t="str">
        <f>IF($S3479="","",INDEX(Transjer!$B$6:$B$125,$B3479))</f>
        <v/>
      </c>
      <c r="F3479" s="16" t="str">
        <f>IF($S3479="","",INDEX(Transjer!$C$6:$C$125,$B3479))</f>
        <v/>
      </c>
      <c r="G3479" s="17" t="str">
        <f>IF($S3479="","",INDEX(Skjermingsrenter!$A$6:$A$35,$C3479))</f>
        <v/>
      </c>
      <c r="H3479" s="18" t="str">
        <f>IF($S3479="","",INDEX(Transjer!$D$6:$D$125,$B3479))</f>
        <v/>
      </c>
      <c r="I3479" s="18" t="str">
        <f>IF($S3479="","",INDEX(Transjer!$E$6:$E$125,$B3479))</f>
        <v/>
      </c>
      <c r="J3479" s="19" t="str">
        <f>IF($S3479="","",INDEX(Skjermingsrenter!$B$6:$B$35,$C3479))</f>
        <v/>
      </c>
      <c r="K3479" s="20" t="str">
        <f t="shared" si="433"/>
        <v/>
      </c>
      <c r="L3479" s="21" t="str">
        <f>IF($S3479="","",IF($G3479&lt;YEAR($F3479),0,$H3479*SUMIFS(Utbytter!$D$6:$D$1005,Utbytter!$A$6:$A$1005,$E3479,Utbytter!$B$6:$B$1005,"&gt;="&amp;$K3479,Utbytter!$B$6:$B$1005,"&lt;="&amp;DATE($G3479,12,31))))</f>
        <v/>
      </c>
      <c r="M3479" s="21" t="str">
        <f t="shared" si="439"/>
        <v/>
      </c>
      <c r="N3479" s="21" t="str">
        <f t="shared" si="434"/>
        <v/>
      </c>
      <c r="O3479" s="21" t="str">
        <f t="shared" si="435"/>
        <v/>
      </c>
      <c r="P3479" s="21" t="str">
        <f t="shared" si="436"/>
        <v/>
      </c>
      <c r="Q3479" s="21" t="str">
        <f t="shared" si="437"/>
        <v/>
      </c>
      <c r="R3479" s="21" t="str">
        <f t="shared" si="438"/>
        <v/>
      </c>
      <c r="S3479" s="7" t="str">
        <f>IF(ROW()-5&lt;=Kontroll!$B$8,1,"")</f>
        <v/>
      </c>
    </row>
    <row r="3480" spans="1:19" x14ac:dyDescent="0.2">
      <c r="A3480" s="7" t="str">
        <f t="shared" si="432"/>
        <v/>
      </c>
      <c r="B3480" s="7" t="str">
        <f>IF($S3480="","",INT(($A3480-1)/Kontroll!$B$6)+1)</f>
        <v/>
      </c>
      <c r="C3480" s="7" t="str">
        <f>IF($S3480="","",MOD($A3480-1,Kontroll!$B$6)+1)</f>
        <v/>
      </c>
      <c r="D3480" s="15" t="str">
        <f>IF($S3480="","",INDEX(Transjer!$A$6:$A$125,$B3480))</f>
        <v/>
      </c>
      <c r="E3480" s="15" t="str">
        <f>IF($S3480="","",INDEX(Transjer!$B$6:$B$125,$B3480))</f>
        <v/>
      </c>
      <c r="F3480" s="16" t="str">
        <f>IF($S3480="","",INDEX(Transjer!$C$6:$C$125,$B3480))</f>
        <v/>
      </c>
      <c r="G3480" s="17" t="str">
        <f>IF($S3480="","",INDEX(Skjermingsrenter!$A$6:$A$35,$C3480))</f>
        <v/>
      </c>
      <c r="H3480" s="18" t="str">
        <f>IF($S3480="","",INDEX(Transjer!$D$6:$D$125,$B3480))</f>
        <v/>
      </c>
      <c r="I3480" s="18" t="str">
        <f>IF($S3480="","",INDEX(Transjer!$E$6:$E$125,$B3480))</f>
        <v/>
      </c>
      <c r="J3480" s="19" t="str">
        <f>IF($S3480="","",INDEX(Skjermingsrenter!$B$6:$B$35,$C3480))</f>
        <v/>
      </c>
      <c r="K3480" s="20" t="str">
        <f t="shared" si="433"/>
        <v/>
      </c>
      <c r="L3480" s="21" t="str">
        <f>IF($S3480="","",IF($G3480&lt;YEAR($F3480),0,$H3480*SUMIFS(Utbytter!$D$6:$D$1005,Utbytter!$A$6:$A$1005,$E3480,Utbytter!$B$6:$B$1005,"&gt;="&amp;$K3480,Utbytter!$B$6:$B$1005,"&lt;="&amp;DATE($G3480,12,31))))</f>
        <v/>
      </c>
      <c r="M3480" s="21" t="str">
        <f t="shared" si="439"/>
        <v/>
      </c>
      <c r="N3480" s="21" t="str">
        <f t="shared" si="434"/>
        <v/>
      </c>
      <c r="O3480" s="21" t="str">
        <f t="shared" si="435"/>
        <v/>
      </c>
      <c r="P3480" s="21" t="str">
        <f t="shared" si="436"/>
        <v/>
      </c>
      <c r="Q3480" s="21" t="str">
        <f t="shared" si="437"/>
        <v/>
      </c>
      <c r="R3480" s="21" t="str">
        <f t="shared" si="438"/>
        <v/>
      </c>
      <c r="S3480" s="7" t="str">
        <f>IF(ROW()-5&lt;=Kontroll!$B$8,1,"")</f>
        <v/>
      </c>
    </row>
    <row r="3481" spans="1:19" x14ac:dyDescent="0.2">
      <c r="A3481" s="7" t="str">
        <f t="shared" si="432"/>
        <v/>
      </c>
      <c r="B3481" s="7" t="str">
        <f>IF($S3481="","",INT(($A3481-1)/Kontroll!$B$6)+1)</f>
        <v/>
      </c>
      <c r="C3481" s="7" t="str">
        <f>IF($S3481="","",MOD($A3481-1,Kontroll!$B$6)+1)</f>
        <v/>
      </c>
      <c r="D3481" s="15" t="str">
        <f>IF($S3481="","",INDEX(Transjer!$A$6:$A$125,$B3481))</f>
        <v/>
      </c>
      <c r="E3481" s="15" t="str">
        <f>IF($S3481="","",INDEX(Transjer!$B$6:$B$125,$B3481))</f>
        <v/>
      </c>
      <c r="F3481" s="16" t="str">
        <f>IF($S3481="","",INDEX(Transjer!$C$6:$C$125,$B3481))</f>
        <v/>
      </c>
      <c r="G3481" s="17" t="str">
        <f>IF($S3481="","",INDEX(Skjermingsrenter!$A$6:$A$35,$C3481))</f>
        <v/>
      </c>
      <c r="H3481" s="18" t="str">
        <f>IF($S3481="","",INDEX(Transjer!$D$6:$D$125,$B3481))</f>
        <v/>
      </c>
      <c r="I3481" s="18" t="str">
        <f>IF($S3481="","",INDEX(Transjer!$E$6:$E$125,$B3481))</f>
        <v/>
      </c>
      <c r="J3481" s="19" t="str">
        <f>IF($S3481="","",INDEX(Skjermingsrenter!$B$6:$B$35,$C3481))</f>
        <v/>
      </c>
      <c r="K3481" s="20" t="str">
        <f t="shared" si="433"/>
        <v/>
      </c>
      <c r="L3481" s="21" t="str">
        <f>IF($S3481="","",IF($G3481&lt;YEAR($F3481),0,$H3481*SUMIFS(Utbytter!$D$6:$D$1005,Utbytter!$A$6:$A$1005,$E3481,Utbytter!$B$6:$B$1005,"&gt;="&amp;$K3481,Utbytter!$B$6:$B$1005,"&lt;="&amp;DATE($G3481,12,31))))</f>
        <v/>
      </c>
      <c r="M3481" s="21" t="str">
        <f t="shared" si="439"/>
        <v/>
      </c>
      <c r="N3481" s="21" t="str">
        <f t="shared" si="434"/>
        <v/>
      </c>
      <c r="O3481" s="21" t="str">
        <f t="shared" si="435"/>
        <v/>
      </c>
      <c r="P3481" s="21" t="str">
        <f t="shared" si="436"/>
        <v/>
      </c>
      <c r="Q3481" s="21" t="str">
        <f t="shared" si="437"/>
        <v/>
      </c>
      <c r="R3481" s="21" t="str">
        <f t="shared" si="438"/>
        <v/>
      </c>
      <c r="S3481" s="7" t="str">
        <f>IF(ROW()-5&lt;=Kontroll!$B$8,1,"")</f>
        <v/>
      </c>
    </row>
    <row r="3482" spans="1:19" x14ac:dyDescent="0.2">
      <c r="A3482" s="7" t="str">
        <f t="shared" si="432"/>
        <v/>
      </c>
      <c r="B3482" s="7" t="str">
        <f>IF($S3482="","",INT(($A3482-1)/Kontroll!$B$6)+1)</f>
        <v/>
      </c>
      <c r="C3482" s="7" t="str">
        <f>IF($S3482="","",MOD($A3482-1,Kontroll!$B$6)+1)</f>
        <v/>
      </c>
      <c r="D3482" s="15" t="str">
        <f>IF($S3482="","",INDEX(Transjer!$A$6:$A$125,$B3482))</f>
        <v/>
      </c>
      <c r="E3482" s="15" t="str">
        <f>IF($S3482="","",INDEX(Transjer!$B$6:$B$125,$B3482))</f>
        <v/>
      </c>
      <c r="F3482" s="16" t="str">
        <f>IF($S3482="","",INDEX(Transjer!$C$6:$C$125,$B3482))</f>
        <v/>
      </c>
      <c r="G3482" s="17" t="str">
        <f>IF($S3482="","",INDEX(Skjermingsrenter!$A$6:$A$35,$C3482))</f>
        <v/>
      </c>
      <c r="H3482" s="18" t="str">
        <f>IF($S3482="","",INDEX(Transjer!$D$6:$D$125,$B3482))</f>
        <v/>
      </c>
      <c r="I3482" s="18" t="str">
        <f>IF($S3482="","",INDEX(Transjer!$E$6:$E$125,$B3482))</f>
        <v/>
      </c>
      <c r="J3482" s="19" t="str">
        <f>IF($S3482="","",INDEX(Skjermingsrenter!$B$6:$B$35,$C3482))</f>
        <v/>
      </c>
      <c r="K3482" s="20" t="str">
        <f t="shared" si="433"/>
        <v/>
      </c>
      <c r="L3482" s="21" t="str">
        <f>IF($S3482="","",IF($G3482&lt;YEAR($F3482),0,$H3482*SUMIFS(Utbytter!$D$6:$D$1005,Utbytter!$A$6:$A$1005,$E3482,Utbytter!$B$6:$B$1005,"&gt;="&amp;$K3482,Utbytter!$B$6:$B$1005,"&lt;="&amp;DATE($G3482,12,31))))</f>
        <v/>
      </c>
      <c r="M3482" s="21" t="str">
        <f t="shared" si="439"/>
        <v/>
      </c>
      <c r="N3482" s="21" t="str">
        <f t="shared" si="434"/>
        <v/>
      </c>
      <c r="O3482" s="21" t="str">
        <f t="shared" si="435"/>
        <v/>
      </c>
      <c r="P3482" s="21" t="str">
        <f t="shared" si="436"/>
        <v/>
      </c>
      <c r="Q3482" s="21" t="str">
        <f t="shared" si="437"/>
        <v/>
      </c>
      <c r="R3482" s="21" t="str">
        <f t="shared" si="438"/>
        <v/>
      </c>
      <c r="S3482" s="7" t="str">
        <f>IF(ROW()-5&lt;=Kontroll!$B$8,1,"")</f>
        <v/>
      </c>
    </row>
    <row r="3483" spans="1:19" x14ac:dyDescent="0.2">
      <c r="A3483" s="7" t="str">
        <f t="shared" si="432"/>
        <v/>
      </c>
      <c r="B3483" s="7" t="str">
        <f>IF($S3483="","",INT(($A3483-1)/Kontroll!$B$6)+1)</f>
        <v/>
      </c>
      <c r="C3483" s="7" t="str">
        <f>IF($S3483="","",MOD($A3483-1,Kontroll!$B$6)+1)</f>
        <v/>
      </c>
      <c r="D3483" s="15" t="str">
        <f>IF($S3483="","",INDEX(Transjer!$A$6:$A$125,$B3483))</f>
        <v/>
      </c>
      <c r="E3483" s="15" t="str">
        <f>IF($S3483="","",INDEX(Transjer!$B$6:$B$125,$B3483))</f>
        <v/>
      </c>
      <c r="F3483" s="16" t="str">
        <f>IF($S3483="","",INDEX(Transjer!$C$6:$C$125,$B3483))</f>
        <v/>
      </c>
      <c r="G3483" s="17" t="str">
        <f>IF($S3483="","",INDEX(Skjermingsrenter!$A$6:$A$35,$C3483))</f>
        <v/>
      </c>
      <c r="H3483" s="18" t="str">
        <f>IF($S3483="","",INDEX(Transjer!$D$6:$D$125,$B3483))</f>
        <v/>
      </c>
      <c r="I3483" s="18" t="str">
        <f>IF($S3483="","",INDEX(Transjer!$E$6:$E$125,$B3483))</f>
        <v/>
      </c>
      <c r="J3483" s="19" t="str">
        <f>IF($S3483="","",INDEX(Skjermingsrenter!$B$6:$B$35,$C3483))</f>
        <v/>
      </c>
      <c r="K3483" s="20" t="str">
        <f t="shared" si="433"/>
        <v/>
      </c>
      <c r="L3483" s="21" t="str">
        <f>IF($S3483="","",IF($G3483&lt;YEAR($F3483),0,$H3483*SUMIFS(Utbytter!$D$6:$D$1005,Utbytter!$A$6:$A$1005,$E3483,Utbytter!$B$6:$B$1005,"&gt;="&amp;$K3483,Utbytter!$B$6:$B$1005,"&lt;="&amp;DATE($G3483,12,31))))</f>
        <v/>
      </c>
      <c r="M3483" s="21" t="str">
        <f t="shared" si="439"/>
        <v/>
      </c>
      <c r="N3483" s="21" t="str">
        <f t="shared" si="434"/>
        <v/>
      </c>
      <c r="O3483" s="21" t="str">
        <f t="shared" si="435"/>
        <v/>
      </c>
      <c r="P3483" s="21" t="str">
        <f t="shared" si="436"/>
        <v/>
      </c>
      <c r="Q3483" s="21" t="str">
        <f t="shared" si="437"/>
        <v/>
      </c>
      <c r="R3483" s="21" t="str">
        <f t="shared" si="438"/>
        <v/>
      </c>
      <c r="S3483" s="7" t="str">
        <f>IF(ROW()-5&lt;=Kontroll!$B$8,1,"")</f>
        <v/>
      </c>
    </row>
    <row r="3484" spans="1:19" x14ac:dyDescent="0.2">
      <c r="A3484" s="7" t="str">
        <f t="shared" si="432"/>
        <v/>
      </c>
      <c r="B3484" s="7" t="str">
        <f>IF($S3484="","",INT(($A3484-1)/Kontroll!$B$6)+1)</f>
        <v/>
      </c>
      <c r="C3484" s="7" t="str">
        <f>IF($S3484="","",MOD($A3484-1,Kontroll!$B$6)+1)</f>
        <v/>
      </c>
      <c r="D3484" s="15" t="str">
        <f>IF($S3484="","",INDEX(Transjer!$A$6:$A$125,$B3484))</f>
        <v/>
      </c>
      <c r="E3484" s="15" t="str">
        <f>IF($S3484="","",INDEX(Transjer!$B$6:$B$125,$B3484))</f>
        <v/>
      </c>
      <c r="F3484" s="16" t="str">
        <f>IF($S3484="","",INDEX(Transjer!$C$6:$C$125,$B3484))</f>
        <v/>
      </c>
      <c r="G3484" s="17" t="str">
        <f>IF($S3484="","",INDEX(Skjermingsrenter!$A$6:$A$35,$C3484))</f>
        <v/>
      </c>
      <c r="H3484" s="18" t="str">
        <f>IF($S3484="","",INDEX(Transjer!$D$6:$D$125,$B3484))</f>
        <v/>
      </c>
      <c r="I3484" s="18" t="str">
        <f>IF($S3484="","",INDEX(Transjer!$E$6:$E$125,$B3484))</f>
        <v/>
      </c>
      <c r="J3484" s="19" t="str">
        <f>IF($S3484="","",INDEX(Skjermingsrenter!$B$6:$B$35,$C3484))</f>
        <v/>
      </c>
      <c r="K3484" s="20" t="str">
        <f t="shared" si="433"/>
        <v/>
      </c>
      <c r="L3484" s="21" t="str">
        <f>IF($S3484="","",IF($G3484&lt;YEAR($F3484),0,$H3484*SUMIFS(Utbytter!$D$6:$D$1005,Utbytter!$A$6:$A$1005,$E3484,Utbytter!$B$6:$B$1005,"&gt;="&amp;$K3484,Utbytter!$B$6:$B$1005,"&lt;="&amp;DATE($G3484,12,31))))</f>
        <v/>
      </c>
      <c r="M3484" s="21" t="str">
        <f t="shared" si="439"/>
        <v/>
      </c>
      <c r="N3484" s="21" t="str">
        <f t="shared" si="434"/>
        <v/>
      </c>
      <c r="O3484" s="21" t="str">
        <f t="shared" si="435"/>
        <v/>
      </c>
      <c r="P3484" s="21" t="str">
        <f t="shared" si="436"/>
        <v/>
      </c>
      <c r="Q3484" s="21" t="str">
        <f t="shared" si="437"/>
        <v/>
      </c>
      <c r="R3484" s="21" t="str">
        <f t="shared" si="438"/>
        <v/>
      </c>
      <c r="S3484" s="7" t="str">
        <f>IF(ROW()-5&lt;=Kontroll!$B$8,1,"")</f>
        <v/>
      </c>
    </row>
    <row r="3485" spans="1:19" x14ac:dyDescent="0.2">
      <c r="A3485" s="7" t="str">
        <f t="shared" si="432"/>
        <v/>
      </c>
      <c r="B3485" s="7" t="str">
        <f>IF($S3485="","",INT(($A3485-1)/Kontroll!$B$6)+1)</f>
        <v/>
      </c>
      <c r="C3485" s="7" t="str">
        <f>IF($S3485="","",MOD($A3485-1,Kontroll!$B$6)+1)</f>
        <v/>
      </c>
      <c r="D3485" s="15" t="str">
        <f>IF($S3485="","",INDEX(Transjer!$A$6:$A$125,$B3485))</f>
        <v/>
      </c>
      <c r="E3485" s="15" t="str">
        <f>IF($S3485="","",INDEX(Transjer!$B$6:$B$125,$B3485))</f>
        <v/>
      </c>
      <c r="F3485" s="16" t="str">
        <f>IF($S3485="","",INDEX(Transjer!$C$6:$C$125,$B3485))</f>
        <v/>
      </c>
      <c r="G3485" s="17" t="str">
        <f>IF($S3485="","",INDEX(Skjermingsrenter!$A$6:$A$35,$C3485))</f>
        <v/>
      </c>
      <c r="H3485" s="18" t="str">
        <f>IF($S3485="","",INDEX(Transjer!$D$6:$D$125,$B3485))</f>
        <v/>
      </c>
      <c r="I3485" s="18" t="str">
        <f>IF($S3485="","",INDEX(Transjer!$E$6:$E$125,$B3485))</f>
        <v/>
      </c>
      <c r="J3485" s="19" t="str">
        <f>IF($S3485="","",INDEX(Skjermingsrenter!$B$6:$B$35,$C3485))</f>
        <v/>
      </c>
      <c r="K3485" s="20" t="str">
        <f t="shared" si="433"/>
        <v/>
      </c>
      <c r="L3485" s="21" t="str">
        <f>IF($S3485="","",IF($G3485&lt;YEAR($F3485),0,$H3485*SUMIFS(Utbytter!$D$6:$D$1005,Utbytter!$A$6:$A$1005,$E3485,Utbytter!$B$6:$B$1005,"&gt;="&amp;$K3485,Utbytter!$B$6:$B$1005,"&lt;="&amp;DATE($G3485,12,31))))</f>
        <v/>
      </c>
      <c r="M3485" s="21" t="str">
        <f t="shared" si="439"/>
        <v/>
      </c>
      <c r="N3485" s="21" t="str">
        <f t="shared" si="434"/>
        <v/>
      </c>
      <c r="O3485" s="21" t="str">
        <f t="shared" si="435"/>
        <v/>
      </c>
      <c r="P3485" s="21" t="str">
        <f t="shared" si="436"/>
        <v/>
      </c>
      <c r="Q3485" s="21" t="str">
        <f t="shared" si="437"/>
        <v/>
      </c>
      <c r="R3485" s="21" t="str">
        <f t="shared" si="438"/>
        <v/>
      </c>
      <c r="S3485" s="7" t="str">
        <f>IF(ROW()-5&lt;=Kontroll!$B$8,1,"")</f>
        <v/>
      </c>
    </row>
    <row r="3486" spans="1:19" x14ac:dyDescent="0.2">
      <c r="A3486" s="7" t="str">
        <f t="shared" si="432"/>
        <v/>
      </c>
      <c r="B3486" s="7" t="str">
        <f>IF($S3486="","",INT(($A3486-1)/Kontroll!$B$6)+1)</f>
        <v/>
      </c>
      <c r="C3486" s="7" t="str">
        <f>IF($S3486="","",MOD($A3486-1,Kontroll!$B$6)+1)</f>
        <v/>
      </c>
      <c r="D3486" s="15" t="str">
        <f>IF($S3486="","",INDEX(Transjer!$A$6:$A$125,$B3486))</f>
        <v/>
      </c>
      <c r="E3486" s="15" t="str">
        <f>IF($S3486="","",INDEX(Transjer!$B$6:$B$125,$B3486))</f>
        <v/>
      </c>
      <c r="F3486" s="16" t="str">
        <f>IF($S3486="","",INDEX(Transjer!$C$6:$C$125,$B3486))</f>
        <v/>
      </c>
      <c r="G3486" s="17" t="str">
        <f>IF($S3486="","",INDEX(Skjermingsrenter!$A$6:$A$35,$C3486))</f>
        <v/>
      </c>
      <c r="H3486" s="18" t="str">
        <f>IF($S3486="","",INDEX(Transjer!$D$6:$D$125,$B3486))</f>
        <v/>
      </c>
      <c r="I3486" s="18" t="str">
        <f>IF($S3486="","",INDEX(Transjer!$E$6:$E$125,$B3486))</f>
        <v/>
      </c>
      <c r="J3486" s="19" t="str">
        <f>IF($S3486="","",INDEX(Skjermingsrenter!$B$6:$B$35,$C3486))</f>
        <v/>
      </c>
      <c r="K3486" s="20" t="str">
        <f t="shared" si="433"/>
        <v/>
      </c>
      <c r="L3486" s="21" t="str">
        <f>IF($S3486="","",IF($G3486&lt;YEAR($F3486),0,$H3486*SUMIFS(Utbytter!$D$6:$D$1005,Utbytter!$A$6:$A$1005,$E3486,Utbytter!$B$6:$B$1005,"&gt;="&amp;$K3486,Utbytter!$B$6:$B$1005,"&lt;="&amp;DATE($G3486,12,31))))</f>
        <v/>
      </c>
      <c r="M3486" s="21" t="str">
        <f t="shared" si="439"/>
        <v/>
      </c>
      <c r="N3486" s="21" t="str">
        <f t="shared" si="434"/>
        <v/>
      </c>
      <c r="O3486" s="21" t="str">
        <f t="shared" si="435"/>
        <v/>
      </c>
      <c r="P3486" s="21" t="str">
        <f t="shared" si="436"/>
        <v/>
      </c>
      <c r="Q3486" s="21" t="str">
        <f t="shared" si="437"/>
        <v/>
      </c>
      <c r="R3486" s="21" t="str">
        <f t="shared" si="438"/>
        <v/>
      </c>
      <c r="S3486" s="7" t="str">
        <f>IF(ROW()-5&lt;=Kontroll!$B$8,1,"")</f>
        <v/>
      </c>
    </row>
    <row r="3487" spans="1:19" x14ac:dyDescent="0.2">
      <c r="A3487" s="7" t="str">
        <f t="shared" si="432"/>
        <v/>
      </c>
      <c r="B3487" s="7" t="str">
        <f>IF($S3487="","",INT(($A3487-1)/Kontroll!$B$6)+1)</f>
        <v/>
      </c>
      <c r="C3487" s="7" t="str">
        <f>IF($S3487="","",MOD($A3487-1,Kontroll!$B$6)+1)</f>
        <v/>
      </c>
      <c r="D3487" s="15" t="str">
        <f>IF($S3487="","",INDEX(Transjer!$A$6:$A$125,$B3487))</f>
        <v/>
      </c>
      <c r="E3487" s="15" t="str">
        <f>IF($S3487="","",INDEX(Transjer!$B$6:$B$125,$B3487))</f>
        <v/>
      </c>
      <c r="F3487" s="16" t="str">
        <f>IF($S3487="","",INDEX(Transjer!$C$6:$C$125,$B3487))</f>
        <v/>
      </c>
      <c r="G3487" s="17" t="str">
        <f>IF($S3487="","",INDEX(Skjermingsrenter!$A$6:$A$35,$C3487))</f>
        <v/>
      </c>
      <c r="H3487" s="18" t="str">
        <f>IF($S3487="","",INDEX(Transjer!$D$6:$D$125,$B3487))</f>
        <v/>
      </c>
      <c r="I3487" s="18" t="str">
        <f>IF($S3487="","",INDEX(Transjer!$E$6:$E$125,$B3487))</f>
        <v/>
      </c>
      <c r="J3487" s="19" t="str">
        <f>IF($S3487="","",INDEX(Skjermingsrenter!$B$6:$B$35,$C3487))</f>
        <v/>
      </c>
      <c r="K3487" s="20" t="str">
        <f t="shared" si="433"/>
        <v/>
      </c>
      <c r="L3487" s="21" t="str">
        <f>IF($S3487="","",IF($G3487&lt;YEAR($F3487),0,$H3487*SUMIFS(Utbytter!$D$6:$D$1005,Utbytter!$A$6:$A$1005,$E3487,Utbytter!$B$6:$B$1005,"&gt;="&amp;$K3487,Utbytter!$B$6:$B$1005,"&lt;="&amp;DATE($G3487,12,31))))</f>
        <v/>
      </c>
      <c r="M3487" s="21" t="str">
        <f t="shared" si="439"/>
        <v/>
      </c>
      <c r="N3487" s="21" t="str">
        <f t="shared" si="434"/>
        <v/>
      </c>
      <c r="O3487" s="21" t="str">
        <f t="shared" si="435"/>
        <v/>
      </c>
      <c r="P3487" s="21" t="str">
        <f t="shared" si="436"/>
        <v/>
      </c>
      <c r="Q3487" s="21" t="str">
        <f t="shared" si="437"/>
        <v/>
      </c>
      <c r="R3487" s="21" t="str">
        <f t="shared" si="438"/>
        <v/>
      </c>
      <c r="S3487" s="7" t="str">
        <f>IF(ROW()-5&lt;=Kontroll!$B$8,1,"")</f>
        <v/>
      </c>
    </row>
    <row r="3488" spans="1:19" x14ac:dyDescent="0.2">
      <c r="A3488" s="7" t="str">
        <f t="shared" si="432"/>
        <v/>
      </c>
      <c r="B3488" s="7" t="str">
        <f>IF($S3488="","",INT(($A3488-1)/Kontroll!$B$6)+1)</f>
        <v/>
      </c>
      <c r="C3488" s="7" t="str">
        <f>IF($S3488="","",MOD($A3488-1,Kontroll!$B$6)+1)</f>
        <v/>
      </c>
      <c r="D3488" s="15" t="str">
        <f>IF($S3488="","",INDEX(Transjer!$A$6:$A$125,$B3488))</f>
        <v/>
      </c>
      <c r="E3488" s="15" t="str">
        <f>IF($S3488="","",INDEX(Transjer!$B$6:$B$125,$B3488))</f>
        <v/>
      </c>
      <c r="F3488" s="16" t="str">
        <f>IF($S3488="","",INDEX(Transjer!$C$6:$C$125,$B3488))</f>
        <v/>
      </c>
      <c r="G3488" s="17" t="str">
        <f>IF($S3488="","",INDEX(Skjermingsrenter!$A$6:$A$35,$C3488))</f>
        <v/>
      </c>
      <c r="H3488" s="18" t="str">
        <f>IF($S3488="","",INDEX(Transjer!$D$6:$D$125,$B3488))</f>
        <v/>
      </c>
      <c r="I3488" s="18" t="str">
        <f>IF($S3488="","",INDEX(Transjer!$E$6:$E$125,$B3488))</f>
        <v/>
      </c>
      <c r="J3488" s="19" t="str">
        <f>IF($S3488="","",INDEX(Skjermingsrenter!$B$6:$B$35,$C3488))</f>
        <v/>
      </c>
      <c r="K3488" s="20" t="str">
        <f t="shared" si="433"/>
        <v/>
      </c>
      <c r="L3488" s="21" t="str">
        <f>IF($S3488="","",IF($G3488&lt;YEAR($F3488),0,$H3488*SUMIFS(Utbytter!$D$6:$D$1005,Utbytter!$A$6:$A$1005,$E3488,Utbytter!$B$6:$B$1005,"&gt;="&amp;$K3488,Utbytter!$B$6:$B$1005,"&lt;="&amp;DATE($G3488,12,31))))</f>
        <v/>
      </c>
      <c r="M3488" s="21" t="str">
        <f t="shared" si="439"/>
        <v/>
      </c>
      <c r="N3488" s="21" t="str">
        <f t="shared" si="434"/>
        <v/>
      </c>
      <c r="O3488" s="21" t="str">
        <f t="shared" si="435"/>
        <v/>
      </c>
      <c r="P3488" s="21" t="str">
        <f t="shared" si="436"/>
        <v/>
      </c>
      <c r="Q3488" s="21" t="str">
        <f t="shared" si="437"/>
        <v/>
      </c>
      <c r="R3488" s="21" t="str">
        <f t="shared" si="438"/>
        <v/>
      </c>
      <c r="S3488" s="7" t="str">
        <f>IF(ROW()-5&lt;=Kontroll!$B$8,1,"")</f>
        <v/>
      </c>
    </row>
    <row r="3489" spans="1:19" x14ac:dyDescent="0.2">
      <c r="A3489" s="7" t="str">
        <f t="shared" si="432"/>
        <v/>
      </c>
      <c r="B3489" s="7" t="str">
        <f>IF($S3489="","",INT(($A3489-1)/Kontroll!$B$6)+1)</f>
        <v/>
      </c>
      <c r="C3489" s="7" t="str">
        <f>IF($S3489="","",MOD($A3489-1,Kontroll!$B$6)+1)</f>
        <v/>
      </c>
      <c r="D3489" s="15" t="str">
        <f>IF($S3489="","",INDEX(Transjer!$A$6:$A$125,$B3489))</f>
        <v/>
      </c>
      <c r="E3489" s="15" t="str">
        <f>IF($S3489="","",INDEX(Transjer!$B$6:$B$125,$B3489))</f>
        <v/>
      </c>
      <c r="F3489" s="16" t="str">
        <f>IF($S3489="","",INDEX(Transjer!$C$6:$C$125,$B3489))</f>
        <v/>
      </c>
      <c r="G3489" s="17" t="str">
        <f>IF($S3489="","",INDEX(Skjermingsrenter!$A$6:$A$35,$C3489))</f>
        <v/>
      </c>
      <c r="H3489" s="18" t="str">
        <f>IF($S3489="","",INDEX(Transjer!$D$6:$D$125,$B3489))</f>
        <v/>
      </c>
      <c r="I3489" s="18" t="str">
        <f>IF($S3489="","",INDEX(Transjer!$E$6:$E$125,$B3489))</f>
        <v/>
      </c>
      <c r="J3489" s="19" t="str">
        <f>IF($S3489="","",INDEX(Skjermingsrenter!$B$6:$B$35,$C3489))</f>
        <v/>
      </c>
      <c r="K3489" s="20" t="str">
        <f t="shared" si="433"/>
        <v/>
      </c>
      <c r="L3489" s="21" t="str">
        <f>IF($S3489="","",IF($G3489&lt;YEAR($F3489),0,$H3489*SUMIFS(Utbytter!$D$6:$D$1005,Utbytter!$A$6:$A$1005,$E3489,Utbytter!$B$6:$B$1005,"&gt;="&amp;$K3489,Utbytter!$B$6:$B$1005,"&lt;="&amp;DATE($G3489,12,31))))</f>
        <v/>
      </c>
      <c r="M3489" s="21" t="str">
        <f t="shared" si="439"/>
        <v/>
      </c>
      <c r="N3489" s="21" t="str">
        <f t="shared" si="434"/>
        <v/>
      </c>
      <c r="O3489" s="21" t="str">
        <f t="shared" si="435"/>
        <v/>
      </c>
      <c r="P3489" s="21" t="str">
        <f t="shared" si="436"/>
        <v/>
      </c>
      <c r="Q3489" s="21" t="str">
        <f t="shared" si="437"/>
        <v/>
      </c>
      <c r="R3489" s="21" t="str">
        <f t="shared" si="438"/>
        <v/>
      </c>
      <c r="S3489" s="7" t="str">
        <f>IF(ROW()-5&lt;=Kontroll!$B$8,1,"")</f>
        <v/>
      </c>
    </row>
    <row r="3490" spans="1:19" x14ac:dyDescent="0.2">
      <c r="A3490" s="7" t="str">
        <f t="shared" si="432"/>
        <v/>
      </c>
      <c r="B3490" s="7" t="str">
        <f>IF($S3490="","",INT(($A3490-1)/Kontroll!$B$6)+1)</f>
        <v/>
      </c>
      <c r="C3490" s="7" t="str">
        <f>IF($S3490="","",MOD($A3490-1,Kontroll!$B$6)+1)</f>
        <v/>
      </c>
      <c r="D3490" s="15" t="str">
        <f>IF($S3490="","",INDEX(Transjer!$A$6:$A$125,$B3490))</f>
        <v/>
      </c>
      <c r="E3490" s="15" t="str">
        <f>IF($S3490="","",INDEX(Transjer!$B$6:$B$125,$B3490))</f>
        <v/>
      </c>
      <c r="F3490" s="16" t="str">
        <f>IF($S3490="","",INDEX(Transjer!$C$6:$C$125,$B3490))</f>
        <v/>
      </c>
      <c r="G3490" s="17" t="str">
        <f>IF($S3490="","",INDEX(Skjermingsrenter!$A$6:$A$35,$C3490))</f>
        <v/>
      </c>
      <c r="H3490" s="18" t="str">
        <f>IF($S3490="","",INDEX(Transjer!$D$6:$D$125,$B3490))</f>
        <v/>
      </c>
      <c r="I3490" s="18" t="str">
        <f>IF($S3490="","",INDEX(Transjer!$E$6:$E$125,$B3490))</f>
        <v/>
      </c>
      <c r="J3490" s="19" t="str">
        <f>IF($S3490="","",INDEX(Skjermingsrenter!$B$6:$B$35,$C3490))</f>
        <v/>
      </c>
      <c r="K3490" s="20" t="str">
        <f t="shared" si="433"/>
        <v/>
      </c>
      <c r="L3490" s="21" t="str">
        <f>IF($S3490="","",IF($G3490&lt;YEAR($F3490),0,$H3490*SUMIFS(Utbytter!$D$6:$D$1005,Utbytter!$A$6:$A$1005,$E3490,Utbytter!$B$6:$B$1005,"&gt;="&amp;$K3490,Utbytter!$B$6:$B$1005,"&lt;="&amp;DATE($G3490,12,31))))</f>
        <v/>
      </c>
      <c r="M3490" s="21" t="str">
        <f t="shared" si="439"/>
        <v/>
      </c>
      <c r="N3490" s="21" t="str">
        <f t="shared" si="434"/>
        <v/>
      </c>
      <c r="O3490" s="21" t="str">
        <f t="shared" si="435"/>
        <v/>
      </c>
      <c r="P3490" s="21" t="str">
        <f t="shared" si="436"/>
        <v/>
      </c>
      <c r="Q3490" s="21" t="str">
        <f t="shared" si="437"/>
        <v/>
      </c>
      <c r="R3490" s="21" t="str">
        <f t="shared" si="438"/>
        <v/>
      </c>
      <c r="S3490" s="7" t="str">
        <f>IF(ROW()-5&lt;=Kontroll!$B$8,1,"")</f>
        <v/>
      </c>
    </row>
    <row r="3491" spans="1:19" x14ac:dyDescent="0.2">
      <c r="A3491" s="7" t="str">
        <f t="shared" si="432"/>
        <v/>
      </c>
      <c r="B3491" s="7" t="str">
        <f>IF($S3491="","",INT(($A3491-1)/Kontroll!$B$6)+1)</f>
        <v/>
      </c>
      <c r="C3491" s="7" t="str">
        <f>IF($S3491="","",MOD($A3491-1,Kontroll!$B$6)+1)</f>
        <v/>
      </c>
      <c r="D3491" s="15" t="str">
        <f>IF($S3491="","",INDEX(Transjer!$A$6:$A$125,$B3491))</f>
        <v/>
      </c>
      <c r="E3491" s="15" t="str">
        <f>IF($S3491="","",INDEX(Transjer!$B$6:$B$125,$B3491))</f>
        <v/>
      </c>
      <c r="F3491" s="16" t="str">
        <f>IF($S3491="","",INDEX(Transjer!$C$6:$C$125,$B3491))</f>
        <v/>
      </c>
      <c r="G3491" s="17" t="str">
        <f>IF($S3491="","",INDEX(Skjermingsrenter!$A$6:$A$35,$C3491))</f>
        <v/>
      </c>
      <c r="H3491" s="18" t="str">
        <f>IF($S3491="","",INDEX(Transjer!$D$6:$D$125,$B3491))</f>
        <v/>
      </c>
      <c r="I3491" s="18" t="str">
        <f>IF($S3491="","",INDEX(Transjer!$E$6:$E$125,$B3491))</f>
        <v/>
      </c>
      <c r="J3491" s="19" t="str">
        <f>IF($S3491="","",INDEX(Skjermingsrenter!$B$6:$B$35,$C3491))</f>
        <v/>
      </c>
      <c r="K3491" s="20" t="str">
        <f t="shared" si="433"/>
        <v/>
      </c>
      <c r="L3491" s="21" t="str">
        <f>IF($S3491="","",IF($G3491&lt;YEAR($F3491),0,$H3491*SUMIFS(Utbytter!$D$6:$D$1005,Utbytter!$A$6:$A$1005,$E3491,Utbytter!$B$6:$B$1005,"&gt;="&amp;$K3491,Utbytter!$B$6:$B$1005,"&lt;="&amp;DATE($G3491,12,31))))</f>
        <v/>
      </c>
      <c r="M3491" s="21" t="str">
        <f t="shared" si="439"/>
        <v/>
      </c>
      <c r="N3491" s="21" t="str">
        <f t="shared" si="434"/>
        <v/>
      </c>
      <c r="O3491" s="21" t="str">
        <f t="shared" si="435"/>
        <v/>
      </c>
      <c r="P3491" s="21" t="str">
        <f t="shared" si="436"/>
        <v/>
      </c>
      <c r="Q3491" s="21" t="str">
        <f t="shared" si="437"/>
        <v/>
      </c>
      <c r="R3491" s="21" t="str">
        <f t="shared" si="438"/>
        <v/>
      </c>
      <c r="S3491" s="7" t="str">
        <f>IF(ROW()-5&lt;=Kontroll!$B$8,1,"")</f>
        <v/>
      </c>
    </row>
    <row r="3492" spans="1:19" x14ac:dyDescent="0.2">
      <c r="A3492" s="7" t="str">
        <f t="shared" si="432"/>
        <v/>
      </c>
      <c r="B3492" s="7" t="str">
        <f>IF($S3492="","",INT(($A3492-1)/Kontroll!$B$6)+1)</f>
        <v/>
      </c>
      <c r="C3492" s="7" t="str">
        <f>IF($S3492="","",MOD($A3492-1,Kontroll!$B$6)+1)</f>
        <v/>
      </c>
      <c r="D3492" s="15" t="str">
        <f>IF($S3492="","",INDEX(Transjer!$A$6:$A$125,$B3492))</f>
        <v/>
      </c>
      <c r="E3492" s="15" t="str">
        <f>IF($S3492="","",INDEX(Transjer!$B$6:$B$125,$B3492))</f>
        <v/>
      </c>
      <c r="F3492" s="16" t="str">
        <f>IF($S3492="","",INDEX(Transjer!$C$6:$C$125,$B3492))</f>
        <v/>
      </c>
      <c r="G3492" s="17" t="str">
        <f>IF($S3492="","",INDEX(Skjermingsrenter!$A$6:$A$35,$C3492))</f>
        <v/>
      </c>
      <c r="H3492" s="18" t="str">
        <f>IF($S3492="","",INDEX(Transjer!$D$6:$D$125,$B3492))</f>
        <v/>
      </c>
      <c r="I3492" s="18" t="str">
        <f>IF($S3492="","",INDEX(Transjer!$E$6:$E$125,$B3492))</f>
        <v/>
      </c>
      <c r="J3492" s="19" t="str">
        <f>IF($S3492="","",INDEX(Skjermingsrenter!$B$6:$B$35,$C3492))</f>
        <v/>
      </c>
      <c r="K3492" s="20" t="str">
        <f t="shared" si="433"/>
        <v/>
      </c>
      <c r="L3492" s="21" t="str">
        <f>IF($S3492="","",IF($G3492&lt;YEAR($F3492),0,$H3492*SUMIFS(Utbytter!$D$6:$D$1005,Utbytter!$A$6:$A$1005,$E3492,Utbytter!$B$6:$B$1005,"&gt;="&amp;$K3492,Utbytter!$B$6:$B$1005,"&lt;="&amp;DATE($G3492,12,31))))</f>
        <v/>
      </c>
      <c r="M3492" s="21" t="str">
        <f t="shared" si="439"/>
        <v/>
      </c>
      <c r="N3492" s="21" t="str">
        <f t="shared" si="434"/>
        <v/>
      </c>
      <c r="O3492" s="21" t="str">
        <f t="shared" si="435"/>
        <v/>
      </c>
      <c r="P3492" s="21" t="str">
        <f t="shared" si="436"/>
        <v/>
      </c>
      <c r="Q3492" s="21" t="str">
        <f t="shared" si="437"/>
        <v/>
      </c>
      <c r="R3492" s="21" t="str">
        <f t="shared" si="438"/>
        <v/>
      </c>
      <c r="S3492" s="7" t="str">
        <f>IF(ROW()-5&lt;=Kontroll!$B$8,1,"")</f>
        <v/>
      </c>
    </row>
    <row r="3493" spans="1:19" x14ac:dyDescent="0.2">
      <c r="A3493" s="7" t="str">
        <f t="shared" si="432"/>
        <v/>
      </c>
      <c r="B3493" s="7" t="str">
        <f>IF($S3493="","",INT(($A3493-1)/Kontroll!$B$6)+1)</f>
        <v/>
      </c>
      <c r="C3493" s="7" t="str">
        <f>IF($S3493="","",MOD($A3493-1,Kontroll!$B$6)+1)</f>
        <v/>
      </c>
      <c r="D3493" s="15" t="str">
        <f>IF($S3493="","",INDEX(Transjer!$A$6:$A$125,$B3493))</f>
        <v/>
      </c>
      <c r="E3493" s="15" t="str">
        <f>IF($S3493="","",INDEX(Transjer!$B$6:$B$125,$B3493))</f>
        <v/>
      </c>
      <c r="F3493" s="16" t="str">
        <f>IF($S3493="","",INDEX(Transjer!$C$6:$C$125,$B3493))</f>
        <v/>
      </c>
      <c r="G3493" s="17" t="str">
        <f>IF($S3493="","",INDEX(Skjermingsrenter!$A$6:$A$35,$C3493))</f>
        <v/>
      </c>
      <c r="H3493" s="18" t="str">
        <f>IF($S3493="","",INDEX(Transjer!$D$6:$D$125,$B3493))</f>
        <v/>
      </c>
      <c r="I3493" s="18" t="str">
        <f>IF($S3493="","",INDEX(Transjer!$E$6:$E$125,$B3493))</f>
        <v/>
      </c>
      <c r="J3493" s="19" t="str">
        <f>IF($S3493="","",INDEX(Skjermingsrenter!$B$6:$B$35,$C3493))</f>
        <v/>
      </c>
      <c r="K3493" s="20" t="str">
        <f t="shared" si="433"/>
        <v/>
      </c>
      <c r="L3493" s="21" t="str">
        <f>IF($S3493="","",IF($G3493&lt;YEAR($F3493),0,$H3493*SUMIFS(Utbytter!$D$6:$D$1005,Utbytter!$A$6:$A$1005,$E3493,Utbytter!$B$6:$B$1005,"&gt;="&amp;$K3493,Utbytter!$B$6:$B$1005,"&lt;="&amp;DATE($G3493,12,31))))</f>
        <v/>
      </c>
      <c r="M3493" s="21" t="str">
        <f t="shared" si="439"/>
        <v/>
      </c>
      <c r="N3493" s="21" t="str">
        <f t="shared" si="434"/>
        <v/>
      </c>
      <c r="O3493" s="21" t="str">
        <f t="shared" si="435"/>
        <v/>
      </c>
      <c r="P3493" s="21" t="str">
        <f t="shared" si="436"/>
        <v/>
      </c>
      <c r="Q3493" s="21" t="str">
        <f t="shared" si="437"/>
        <v/>
      </c>
      <c r="R3493" s="21" t="str">
        <f t="shared" si="438"/>
        <v/>
      </c>
      <c r="S3493" s="7" t="str">
        <f>IF(ROW()-5&lt;=Kontroll!$B$8,1,"")</f>
        <v/>
      </c>
    </row>
    <row r="3494" spans="1:19" x14ac:dyDescent="0.2">
      <c r="A3494" s="7" t="str">
        <f t="shared" si="432"/>
        <v/>
      </c>
      <c r="B3494" s="7" t="str">
        <f>IF($S3494="","",INT(($A3494-1)/Kontroll!$B$6)+1)</f>
        <v/>
      </c>
      <c r="C3494" s="7" t="str">
        <f>IF($S3494="","",MOD($A3494-1,Kontroll!$B$6)+1)</f>
        <v/>
      </c>
      <c r="D3494" s="15" t="str">
        <f>IF($S3494="","",INDEX(Transjer!$A$6:$A$125,$B3494))</f>
        <v/>
      </c>
      <c r="E3494" s="15" t="str">
        <f>IF($S3494="","",INDEX(Transjer!$B$6:$B$125,$B3494))</f>
        <v/>
      </c>
      <c r="F3494" s="16" t="str">
        <f>IF($S3494="","",INDEX(Transjer!$C$6:$C$125,$B3494))</f>
        <v/>
      </c>
      <c r="G3494" s="17" t="str">
        <f>IF($S3494="","",INDEX(Skjermingsrenter!$A$6:$A$35,$C3494))</f>
        <v/>
      </c>
      <c r="H3494" s="18" t="str">
        <f>IF($S3494="","",INDEX(Transjer!$D$6:$D$125,$B3494))</f>
        <v/>
      </c>
      <c r="I3494" s="18" t="str">
        <f>IF($S3494="","",INDEX(Transjer!$E$6:$E$125,$B3494))</f>
        <v/>
      </c>
      <c r="J3494" s="19" t="str">
        <f>IF($S3494="","",INDEX(Skjermingsrenter!$B$6:$B$35,$C3494))</f>
        <v/>
      </c>
      <c r="K3494" s="20" t="str">
        <f t="shared" si="433"/>
        <v/>
      </c>
      <c r="L3494" s="21" t="str">
        <f>IF($S3494="","",IF($G3494&lt;YEAR($F3494),0,$H3494*SUMIFS(Utbytter!$D$6:$D$1005,Utbytter!$A$6:$A$1005,$E3494,Utbytter!$B$6:$B$1005,"&gt;="&amp;$K3494,Utbytter!$B$6:$B$1005,"&lt;="&amp;DATE($G3494,12,31))))</f>
        <v/>
      </c>
      <c r="M3494" s="21" t="str">
        <f t="shared" si="439"/>
        <v/>
      </c>
      <c r="N3494" s="21" t="str">
        <f t="shared" si="434"/>
        <v/>
      </c>
      <c r="O3494" s="21" t="str">
        <f t="shared" si="435"/>
        <v/>
      </c>
      <c r="P3494" s="21" t="str">
        <f t="shared" si="436"/>
        <v/>
      </c>
      <c r="Q3494" s="21" t="str">
        <f t="shared" si="437"/>
        <v/>
      </c>
      <c r="R3494" s="21" t="str">
        <f t="shared" si="438"/>
        <v/>
      </c>
      <c r="S3494" s="7" t="str">
        <f>IF(ROW()-5&lt;=Kontroll!$B$8,1,"")</f>
        <v/>
      </c>
    </row>
    <row r="3495" spans="1:19" x14ac:dyDescent="0.2">
      <c r="A3495" s="7" t="str">
        <f t="shared" si="432"/>
        <v/>
      </c>
      <c r="B3495" s="7" t="str">
        <f>IF($S3495="","",INT(($A3495-1)/Kontroll!$B$6)+1)</f>
        <v/>
      </c>
      <c r="C3495" s="7" t="str">
        <f>IF($S3495="","",MOD($A3495-1,Kontroll!$B$6)+1)</f>
        <v/>
      </c>
      <c r="D3495" s="15" t="str">
        <f>IF($S3495="","",INDEX(Transjer!$A$6:$A$125,$B3495))</f>
        <v/>
      </c>
      <c r="E3495" s="15" t="str">
        <f>IF($S3495="","",INDEX(Transjer!$B$6:$B$125,$B3495))</f>
        <v/>
      </c>
      <c r="F3495" s="16" t="str">
        <f>IF($S3495="","",INDEX(Transjer!$C$6:$C$125,$B3495))</f>
        <v/>
      </c>
      <c r="G3495" s="17" t="str">
        <f>IF($S3495="","",INDEX(Skjermingsrenter!$A$6:$A$35,$C3495))</f>
        <v/>
      </c>
      <c r="H3495" s="18" t="str">
        <f>IF($S3495="","",INDEX(Transjer!$D$6:$D$125,$B3495))</f>
        <v/>
      </c>
      <c r="I3495" s="18" t="str">
        <f>IF($S3495="","",INDEX(Transjer!$E$6:$E$125,$B3495))</f>
        <v/>
      </c>
      <c r="J3495" s="19" t="str">
        <f>IF($S3495="","",INDEX(Skjermingsrenter!$B$6:$B$35,$C3495))</f>
        <v/>
      </c>
      <c r="K3495" s="20" t="str">
        <f t="shared" si="433"/>
        <v/>
      </c>
      <c r="L3495" s="21" t="str">
        <f>IF($S3495="","",IF($G3495&lt;YEAR($F3495),0,$H3495*SUMIFS(Utbytter!$D$6:$D$1005,Utbytter!$A$6:$A$1005,$E3495,Utbytter!$B$6:$B$1005,"&gt;="&amp;$K3495,Utbytter!$B$6:$B$1005,"&lt;="&amp;DATE($G3495,12,31))))</f>
        <v/>
      </c>
      <c r="M3495" s="21" t="str">
        <f t="shared" si="439"/>
        <v/>
      </c>
      <c r="N3495" s="21" t="str">
        <f t="shared" si="434"/>
        <v/>
      </c>
      <c r="O3495" s="21" t="str">
        <f t="shared" si="435"/>
        <v/>
      </c>
      <c r="P3495" s="21" t="str">
        <f t="shared" si="436"/>
        <v/>
      </c>
      <c r="Q3495" s="21" t="str">
        <f t="shared" si="437"/>
        <v/>
      </c>
      <c r="R3495" s="21" t="str">
        <f t="shared" si="438"/>
        <v/>
      </c>
      <c r="S3495" s="7" t="str">
        <f>IF(ROW()-5&lt;=Kontroll!$B$8,1,"")</f>
        <v/>
      </c>
    </row>
    <row r="3496" spans="1:19" x14ac:dyDescent="0.2">
      <c r="A3496" s="7" t="str">
        <f t="shared" si="432"/>
        <v/>
      </c>
      <c r="B3496" s="7" t="str">
        <f>IF($S3496="","",INT(($A3496-1)/Kontroll!$B$6)+1)</f>
        <v/>
      </c>
      <c r="C3496" s="7" t="str">
        <f>IF($S3496="","",MOD($A3496-1,Kontroll!$B$6)+1)</f>
        <v/>
      </c>
      <c r="D3496" s="15" t="str">
        <f>IF($S3496="","",INDEX(Transjer!$A$6:$A$125,$B3496))</f>
        <v/>
      </c>
      <c r="E3496" s="15" t="str">
        <f>IF($S3496="","",INDEX(Transjer!$B$6:$B$125,$B3496))</f>
        <v/>
      </c>
      <c r="F3496" s="16" t="str">
        <f>IF($S3496="","",INDEX(Transjer!$C$6:$C$125,$B3496))</f>
        <v/>
      </c>
      <c r="G3496" s="17" t="str">
        <f>IF($S3496="","",INDEX(Skjermingsrenter!$A$6:$A$35,$C3496))</f>
        <v/>
      </c>
      <c r="H3496" s="18" t="str">
        <f>IF($S3496="","",INDEX(Transjer!$D$6:$D$125,$B3496))</f>
        <v/>
      </c>
      <c r="I3496" s="18" t="str">
        <f>IF($S3496="","",INDEX(Transjer!$E$6:$E$125,$B3496))</f>
        <v/>
      </c>
      <c r="J3496" s="19" t="str">
        <f>IF($S3496="","",INDEX(Skjermingsrenter!$B$6:$B$35,$C3496))</f>
        <v/>
      </c>
      <c r="K3496" s="20" t="str">
        <f t="shared" si="433"/>
        <v/>
      </c>
      <c r="L3496" s="21" t="str">
        <f>IF($S3496="","",IF($G3496&lt;YEAR($F3496),0,$H3496*SUMIFS(Utbytter!$D$6:$D$1005,Utbytter!$A$6:$A$1005,$E3496,Utbytter!$B$6:$B$1005,"&gt;="&amp;$K3496,Utbytter!$B$6:$B$1005,"&lt;="&amp;DATE($G3496,12,31))))</f>
        <v/>
      </c>
      <c r="M3496" s="21" t="str">
        <f t="shared" si="439"/>
        <v/>
      </c>
      <c r="N3496" s="21" t="str">
        <f t="shared" si="434"/>
        <v/>
      </c>
      <c r="O3496" s="21" t="str">
        <f t="shared" si="435"/>
        <v/>
      </c>
      <c r="P3496" s="21" t="str">
        <f t="shared" si="436"/>
        <v/>
      </c>
      <c r="Q3496" s="21" t="str">
        <f t="shared" si="437"/>
        <v/>
      </c>
      <c r="R3496" s="21" t="str">
        <f t="shared" si="438"/>
        <v/>
      </c>
      <c r="S3496" s="7" t="str">
        <f>IF(ROW()-5&lt;=Kontroll!$B$8,1,"")</f>
        <v/>
      </c>
    </row>
    <row r="3497" spans="1:19" x14ac:dyDescent="0.2">
      <c r="A3497" s="7" t="str">
        <f t="shared" si="432"/>
        <v/>
      </c>
      <c r="B3497" s="7" t="str">
        <f>IF($S3497="","",INT(($A3497-1)/Kontroll!$B$6)+1)</f>
        <v/>
      </c>
      <c r="C3497" s="7" t="str">
        <f>IF($S3497="","",MOD($A3497-1,Kontroll!$B$6)+1)</f>
        <v/>
      </c>
      <c r="D3497" s="15" t="str">
        <f>IF($S3497="","",INDEX(Transjer!$A$6:$A$125,$B3497))</f>
        <v/>
      </c>
      <c r="E3497" s="15" t="str">
        <f>IF($S3497="","",INDEX(Transjer!$B$6:$B$125,$B3497))</f>
        <v/>
      </c>
      <c r="F3497" s="16" t="str">
        <f>IF($S3497="","",INDEX(Transjer!$C$6:$C$125,$B3497))</f>
        <v/>
      </c>
      <c r="G3497" s="17" t="str">
        <f>IF($S3497="","",INDEX(Skjermingsrenter!$A$6:$A$35,$C3497))</f>
        <v/>
      </c>
      <c r="H3497" s="18" t="str">
        <f>IF($S3497="","",INDEX(Transjer!$D$6:$D$125,$B3497))</f>
        <v/>
      </c>
      <c r="I3497" s="18" t="str">
        <f>IF($S3497="","",INDEX(Transjer!$E$6:$E$125,$B3497))</f>
        <v/>
      </c>
      <c r="J3497" s="19" t="str">
        <f>IF($S3497="","",INDEX(Skjermingsrenter!$B$6:$B$35,$C3497))</f>
        <v/>
      </c>
      <c r="K3497" s="20" t="str">
        <f t="shared" si="433"/>
        <v/>
      </c>
      <c r="L3497" s="21" t="str">
        <f>IF($S3497="","",IF($G3497&lt;YEAR($F3497),0,$H3497*SUMIFS(Utbytter!$D$6:$D$1005,Utbytter!$A$6:$A$1005,$E3497,Utbytter!$B$6:$B$1005,"&gt;="&amp;$K3497,Utbytter!$B$6:$B$1005,"&lt;="&amp;DATE($G3497,12,31))))</f>
        <v/>
      </c>
      <c r="M3497" s="21" t="str">
        <f t="shared" si="439"/>
        <v/>
      </c>
      <c r="N3497" s="21" t="str">
        <f t="shared" si="434"/>
        <v/>
      </c>
      <c r="O3497" s="21" t="str">
        <f t="shared" si="435"/>
        <v/>
      </c>
      <c r="P3497" s="21" t="str">
        <f t="shared" si="436"/>
        <v/>
      </c>
      <c r="Q3497" s="21" t="str">
        <f t="shared" si="437"/>
        <v/>
      </c>
      <c r="R3497" s="21" t="str">
        <f t="shared" si="438"/>
        <v/>
      </c>
      <c r="S3497" s="7" t="str">
        <f>IF(ROW()-5&lt;=Kontroll!$B$8,1,"")</f>
        <v/>
      </c>
    </row>
    <row r="3498" spans="1:19" x14ac:dyDescent="0.2">
      <c r="A3498" s="7" t="str">
        <f t="shared" si="432"/>
        <v/>
      </c>
      <c r="B3498" s="7" t="str">
        <f>IF($S3498="","",INT(($A3498-1)/Kontroll!$B$6)+1)</f>
        <v/>
      </c>
      <c r="C3498" s="7" t="str">
        <f>IF($S3498="","",MOD($A3498-1,Kontroll!$B$6)+1)</f>
        <v/>
      </c>
      <c r="D3498" s="15" t="str">
        <f>IF($S3498="","",INDEX(Transjer!$A$6:$A$125,$B3498))</f>
        <v/>
      </c>
      <c r="E3498" s="15" t="str">
        <f>IF($S3498="","",INDEX(Transjer!$B$6:$B$125,$B3498))</f>
        <v/>
      </c>
      <c r="F3498" s="16" t="str">
        <f>IF($S3498="","",INDEX(Transjer!$C$6:$C$125,$B3498))</f>
        <v/>
      </c>
      <c r="G3498" s="17" t="str">
        <f>IF($S3498="","",INDEX(Skjermingsrenter!$A$6:$A$35,$C3498))</f>
        <v/>
      </c>
      <c r="H3498" s="18" t="str">
        <f>IF($S3498="","",INDEX(Transjer!$D$6:$D$125,$B3498))</f>
        <v/>
      </c>
      <c r="I3498" s="18" t="str">
        <f>IF($S3498="","",INDEX(Transjer!$E$6:$E$125,$B3498))</f>
        <v/>
      </c>
      <c r="J3498" s="19" t="str">
        <f>IF($S3498="","",INDEX(Skjermingsrenter!$B$6:$B$35,$C3498))</f>
        <v/>
      </c>
      <c r="K3498" s="20" t="str">
        <f t="shared" si="433"/>
        <v/>
      </c>
      <c r="L3498" s="21" t="str">
        <f>IF($S3498="","",IF($G3498&lt;YEAR($F3498),0,$H3498*SUMIFS(Utbytter!$D$6:$D$1005,Utbytter!$A$6:$A$1005,$E3498,Utbytter!$B$6:$B$1005,"&gt;="&amp;$K3498,Utbytter!$B$6:$B$1005,"&lt;="&amp;DATE($G3498,12,31))))</f>
        <v/>
      </c>
      <c r="M3498" s="21" t="str">
        <f t="shared" si="439"/>
        <v/>
      </c>
      <c r="N3498" s="21" t="str">
        <f t="shared" si="434"/>
        <v/>
      </c>
      <c r="O3498" s="21" t="str">
        <f t="shared" si="435"/>
        <v/>
      </c>
      <c r="P3498" s="21" t="str">
        <f t="shared" si="436"/>
        <v/>
      </c>
      <c r="Q3498" s="21" t="str">
        <f t="shared" si="437"/>
        <v/>
      </c>
      <c r="R3498" s="21" t="str">
        <f t="shared" si="438"/>
        <v/>
      </c>
      <c r="S3498" s="7" t="str">
        <f>IF(ROW()-5&lt;=Kontroll!$B$8,1,"")</f>
        <v/>
      </c>
    </row>
    <row r="3499" spans="1:19" x14ac:dyDescent="0.2">
      <c r="A3499" s="7" t="str">
        <f t="shared" si="432"/>
        <v/>
      </c>
      <c r="B3499" s="7" t="str">
        <f>IF($S3499="","",INT(($A3499-1)/Kontroll!$B$6)+1)</f>
        <v/>
      </c>
      <c r="C3499" s="7" t="str">
        <f>IF($S3499="","",MOD($A3499-1,Kontroll!$B$6)+1)</f>
        <v/>
      </c>
      <c r="D3499" s="15" t="str">
        <f>IF($S3499="","",INDEX(Transjer!$A$6:$A$125,$B3499))</f>
        <v/>
      </c>
      <c r="E3499" s="15" t="str">
        <f>IF($S3499="","",INDEX(Transjer!$B$6:$B$125,$B3499))</f>
        <v/>
      </c>
      <c r="F3499" s="16" t="str">
        <f>IF($S3499="","",INDEX(Transjer!$C$6:$C$125,$B3499))</f>
        <v/>
      </c>
      <c r="G3499" s="17" t="str">
        <f>IF($S3499="","",INDEX(Skjermingsrenter!$A$6:$A$35,$C3499))</f>
        <v/>
      </c>
      <c r="H3499" s="18" t="str">
        <f>IF($S3499="","",INDEX(Transjer!$D$6:$D$125,$B3499))</f>
        <v/>
      </c>
      <c r="I3499" s="18" t="str">
        <f>IF($S3499="","",INDEX(Transjer!$E$6:$E$125,$B3499))</f>
        <v/>
      </c>
      <c r="J3499" s="19" t="str">
        <f>IF($S3499="","",INDEX(Skjermingsrenter!$B$6:$B$35,$C3499))</f>
        <v/>
      </c>
      <c r="K3499" s="20" t="str">
        <f t="shared" si="433"/>
        <v/>
      </c>
      <c r="L3499" s="21" t="str">
        <f>IF($S3499="","",IF($G3499&lt;YEAR($F3499),0,$H3499*SUMIFS(Utbytter!$D$6:$D$1005,Utbytter!$A$6:$A$1005,$E3499,Utbytter!$B$6:$B$1005,"&gt;="&amp;$K3499,Utbytter!$B$6:$B$1005,"&lt;="&amp;DATE($G3499,12,31))))</f>
        <v/>
      </c>
      <c r="M3499" s="21" t="str">
        <f t="shared" si="439"/>
        <v/>
      </c>
      <c r="N3499" s="21" t="str">
        <f t="shared" si="434"/>
        <v/>
      </c>
      <c r="O3499" s="21" t="str">
        <f t="shared" si="435"/>
        <v/>
      </c>
      <c r="P3499" s="21" t="str">
        <f t="shared" si="436"/>
        <v/>
      </c>
      <c r="Q3499" s="21" t="str">
        <f t="shared" si="437"/>
        <v/>
      </c>
      <c r="R3499" s="21" t="str">
        <f t="shared" si="438"/>
        <v/>
      </c>
      <c r="S3499" s="7" t="str">
        <f>IF(ROW()-5&lt;=Kontroll!$B$8,1,"")</f>
        <v/>
      </c>
    </row>
    <row r="3500" spans="1:19" x14ac:dyDescent="0.2">
      <c r="A3500" s="7" t="str">
        <f t="shared" si="432"/>
        <v/>
      </c>
      <c r="B3500" s="7" t="str">
        <f>IF($S3500="","",INT(($A3500-1)/Kontroll!$B$6)+1)</f>
        <v/>
      </c>
      <c r="C3500" s="7" t="str">
        <f>IF($S3500="","",MOD($A3500-1,Kontroll!$B$6)+1)</f>
        <v/>
      </c>
      <c r="D3500" s="15" t="str">
        <f>IF($S3500="","",INDEX(Transjer!$A$6:$A$125,$B3500))</f>
        <v/>
      </c>
      <c r="E3500" s="15" t="str">
        <f>IF($S3500="","",INDEX(Transjer!$B$6:$B$125,$B3500))</f>
        <v/>
      </c>
      <c r="F3500" s="16" t="str">
        <f>IF($S3500="","",INDEX(Transjer!$C$6:$C$125,$B3500))</f>
        <v/>
      </c>
      <c r="G3500" s="17" t="str">
        <f>IF($S3500="","",INDEX(Skjermingsrenter!$A$6:$A$35,$C3500))</f>
        <v/>
      </c>
      <c r="H3500" s="18" t="str">
        <f>IF($S3500="","",INDEX(Transjer!$D$6:$D$125,$B3500))</f>
        <v/>
      </c>
      <c r="I3500" s="18" t="str">
        <f>IF($S3500="","",INDEX(Transjer!$E$6:$E$125,$B3500))</f>
        <v/>
      </c>
      <c r="J3500" s="19" t="str">
        <f>IF($S3500="","",INDEX(Skjermingsrenter!$B$6:$B$35,$C3500))</f>
        <v/>
      </c>
      <c r="K3500" s="20" t="str">
        <f t="shared" si="433"/>
        <v/>
      </c>
      <c r="L3500" s="21" t="str">
        <f>IF($S3500="","",IF($G3500&lt;YEAR($F3500),0,$H3500*SUMIFS(Utbytter!$D$6:$D$1005,Utbytter!$A$6:$A$1005,$E3500,Utbytter!$B$6:$B$1005,"&gt;="&amp;$K3500,Utbytter!$B$6:$B$1005,"&lt;="&amp;DATE($G3500,12,31))))</f>
        <v/>
      </c>
      <c r="M3500" s="21" t="str">
        <f t="shared" si="439"/>
        <v/>
      </c>
      <c r="N3500" s="21" t="str">
        <f t="shared" si="434"/>
        <v/>
      </c>
      <c r="O3500" s="21" t="str">
        <f t="shared" si="435"/>
        <v/>
      </c>
      <c r="P3500" s="21" t="str">
        <f t="shared" si="436"/>
        <v/>
      </c>
      <c r="Q3500" s="21" t="str">
        <f t="shared" si="437"/>
        <v/>
      </c>
      <c r="R3500" s="21" t="str">
        <f t="shared" si="438"/>
        <v/>
      </c>
      <c r="S3500" s="7" t="str">
        <f>IF(ROW()-5&lt;=Kontroll!$B$8,1,"")</f>
        <v/>
      </c>
    </row>
    <row r="3501" spans="1:19" x14ac:dyDescent="0.2">
      <c r="A3501" s="7" t="str">
        <f t="shared" si="432"/>
        <v/>
      </c>
      <c r="B3501" s="7" t="str">
        <f>IF($S3501="","",INT(($A3501-1)/Kontroll!$B$6)+1)</f>
        <v/>
      </c>
      <c r="C3501" s="7" t="str">
        <f>IF($S3501="","",MOD($A3501-1,Kontroll!$B$6)+1)</f>
        <v/>
      </c>
      <c r="D3501" s="15" t="str">
        <f>IF($S3501="","",INDEX(Transjer!$A$6:$A$125,$B3501))</f>
        <v/>
      </c>
      <c r="E3501" s="15" t="str">
        <f>IF($S3501="","",INDEX(Transjer!$B$6:$B$125,$B3501))</f>
        <v/>
      </c>
      <c r="F3501" s="16" t="str">
        <f>IF($S3501="","",INDEX(Transjer!$C$6:$C$125,$B3501))</f>
        <v/>
      </c>
      <c r="G3501" s="17" t="str">
        <f>IF($S3501="","",INDEX(Skjermingsrenter!$A$6:$A$35,$C3501))</f>
        <v/>
      </c>
      <c r="H3501" s="18" t="str">
        <f>IF($S3501="","",INDEX(Transjer!$D$6:$D$125,$B3501))</f>
        <v/>
      </c>
      <c r="I3501" s="18" t="str">
        <f>IF($S3501="","",INDEX(Transjer!$E$6:$E$125,$B3501))</f>
        <v/>
      </c>
      <c r="J3501" s="19" t="str">
        <f>IF($S3501="","",INDEX(Skjermingsrenter!$B$6:$B$35,$C3501))</f>
        <v/>
      </c>
      <c r="K3501" s="20" t="str">
        <f t="shared" si="433"/>
        <v/>
      </c>
      <c r="L3501" s="21" t="str">
        <f>IF($S3501="","",IF($G3501&lt;YEAR($F3501),0,$H3501*SUMIFS(Utbytter!$D$6:$D$1005,Utbytter!$A$6:$A$1005,$E3501,Utbytter!$B$6:$B$1005,"&gt;="&amp;$K3501,Utbytter!$B$6:$B$1005,"&lt;="&amp;DATE($G3501,12,31))))</f>
        <v/>
      </c>
      <c r="M3501" s="21" t="str">
        <f t="shared" si="439"/>
        <v/>
      </c>
      <c r="N3501" s="21" t="str">
        <f t="shared" si="434"/>
        <v/>
      </c>
      <c r="O3501" s="21" t="str">
        <f t="shared" si="435"/>
        <v/>
      </c>
      <c r="P3501" s="21" t="str">
        <f t="shared" si="436"/>
        <v/>
      </c>
      <c r="Q3501" s="21" t="str">
        <f t="shared" si="437"/>
        <v/>
      </c>
      <c r="R3501" s="21" t="str">
        <f t="shared" si="438"/>
        <v/>
      </c>
      <c r="S3501" s="7" t="str">
        <f>IF(ROW()-5&lt;=Kontroll!$B$8,1,"")</f>
        <v/>
      </c>
    </row>
    <row r="3502" spans="1:19" x14ac:dyDescent="0.2">
      <c r="A3502" s="7" t="str">
        <f t="shared" si="432"/>
        <v/>
      </c>
      <c r="B3502" s="7" t="str">
        <f>IF($S3502="","",INT(($A3502-1)/Kontroll!$B$6)+1)</f>
        <v/>
      </c>
      <c r="C3502" s="7" t="str">
        <f>IF($S3502="","",MOD($A3502-1,Kontroll!$B$6)+1)</f>
        <v/>
      </c>
      <c r="D3502" s="15" t="str">
        <f>IF($S3502="","",INDEX(Transjer!$A$6:$A$125,$B3502))</f>
        <v/>
      </c>
      <c r="E3502" s="15" t="str">
        <f>IF($S3502="","",INDEX(Transjer!$B$6:$B$125,$B3502))</f>
        <v/>
      </c>
      <c r="F3502" s="16" t="str">
        <f>IF($S3502="","",INDEX(Transjer!$C$6:$C$125,$B3502))</f>
        <v/>
      </c>
      <c r="G3502" s="17" t="str">
        <f>IF($S3502="","",INDEX(Skjermingsrenter!$A$6:$A$35,$C3502))</f>
        <v/>
      </c>
      <c r="H3502" s="18" t="str">
        <f>IF($S3502="","",INDEX(Transjer!$D$6:$D$125,$B3502))</f>
        <v/>
      </c>
      <c r="I3502" s="18" t="str">
        <f>IF($S3502="","",INDEX(Transjer!$E$6:$E$125,$B3502))</f>
        <v/>
      </c>
      <c r="J3502" s="19" t="str">
        <f>IF($S3502="","",INDEX(Skjermingsrenter!$B$6:$B$35,$C3502))</f>
        <v/>
      </c>
      <c r="K3502" s="20" t="str">
        <f t="shared" si="433"/>
        <v/>
      </c>
      <c r="L3502" s="21" t="str">
        <f>IF($S3502="","",IF($G3502&lt;YEAR($F3502),0,$H3502*SUMIFS(Utbytter!$D$6:$D$1005,Utbytter!$A$6:$A$1005,$E3502,Utbytter!$B$6:$B$1005,"&gt;="&amp;$K3502,Utbytter!$B$6:$B$1005,"&lt;="&amp;DATE($G3502,12,31))))</f>
        <v/>
      </c>
      <c r="M3502" s="21" t="str">
        <f t="shared" si="439"/>
        <v/>
      </c>
      <c r="N3502" s="21" t="str">
        <f t="shared" si="434"/>
        <v/>
      </c>
      <c r="O3502" s="21" t="str">
        <f t="shared" si="435"/>
        <v/>
      </c>
      <c r="P3502" s="21" t="str">
        <f t="shared" si="436"/>
        <v/>
      </c>
      <c r="Q3502" s="21" t="str">
        <f t="shared" si="437"/>
        <v/>
      </c>
      <c r="R3502" s="21" t="str">
        <f t="shared" si="438"/>
        <v/>
      </c>
      <c r="S3502" s="7" t="str">
        <f>IF(ROW()-5&lt;=Kontroll!$B$8,1,"")</f>
        <v/>
      </c>
    </row>
    <row r="3503" spans="1:19" x14ac:dyDescent="0.2">
      <c r="A3503" s="7" t="str">
        <f t="shared" si="432"/>
        <v/>
      </c>
      <c r="B3503" s="7" t="str">
        <f>IF($S3503="","",INT(($A3503-1)/Kontroll!$B$6)+1)</f>
        <v/>
      </c>
      <c r="C3503" s="7" t="str">
        <f>IF($S3503="","",MOD($A3503-1,Kontroll!$B$6)+1)</f>
        <v/>
      </c>
      <c r="D3503" s="15" t="str">
        <f>IF($S3503="","",INDEX(Transjer!$A$6:$A$125,$B3503))</f>
        <v/>
      </c>
      <c r="E3503" s="15" t="str">
        <f>IF($S3503="","",INDEX(Transjer!$B$6:$B$125,$B3503))</f>
        <v/>
      </c>
      <c r="F3503" s="16" t="str">
        <f>IF($S3503="","",INDEX(Transjer!$C$6:$C$125,$B3503))</f>
        <v/>
      </c>
      <c r="G3503" s="17" t="str">
        <f>IF($S3503="","",INDEX(Skjermingsrenter!$A$6:$A$35,$C3503))</f>
        <v/>
      </c>
      <c r="H3503" s="18" t="str">
        <f>IF($S3503="","",INDEX(Transjer!$D$6:$D$125,$B3503))</f>
        <v/>
      </c>
      <c r="I3503" s="18" t="str">
        <f>IF($S3503="","",INDEX(Transjer!$E$6:$E$125,$B3503))</f>
        <v/>
      </c>
      <c r="J3503" s="19" t="str">
        <f>IF($S3503="","",INDEX(Skjermingsrenter!$B$6:$B$35,$C3503))</f>
        <v/>
      </c>
      <c r="K3503" s="20" t="str">
        <f t="shared" si="433"/>
        <v/>
      </c>
      <c r="L3503" s="21" t="str">
        <f>IF($S3503="","",IF($G3503&lt;YEAR($F3503),0,$H3503*SUMIFS(Utbytter!$D$6:$D$1005,Utbytter!$A$6:$A$1005,$E3503,Utbytter!$B$6:$B$1005,"&gt;="&amp;$K3503,Utbytter!$B$6:$B$1005,"&lt;="&amp;DATE($G3503,12,31))))</f>
        <v/>
      </c>
      <c r="M3503" s="21" t="str">
        <f t="shared" si="439"/>
        <v/>
      </c>
      <c r="N3503" s="21" t="str">
        <f t="shared" si="434"/>
        <v/>
      </c>
      <c r="O3503" s="21" t="str">
        <f t="shared" si="435"/>
        <v/>
      </c>
      <c r="P3503" s="21" t="str">
        <f t="shared" si="436"/>
        <v/>
      </c>
      <c r="Q3503" s="21" t="str">
        <f t="shared" si="437"/>
        <v/>
      </c>
      <c r="R3503" s="21" t="str">
        <f t="shared" si="438"/>
        <v/>
      </c>
      <c r="S3503" s="7" t="str">
        <f>IF(ROW()-5&lt;=Kontroll!$B$8,1,"")</f>
        <v/>
      </c>
    </row>
    <row r="3504" spans="1:19" x14ac:dyDescent="0.2">
      <c r="A3504" s="7" t="str">
        <f t="shared" si="432"/>
        <v/>
      </c>
      <c r="B3504" s="7" t="str">
        <f>IF($S3504="","",INT(($A3504-1)/Kontroll!$B$6)+1)</f>
        <v/>
      </c>
      <c r="C3504" s="7" t="str">
        <f>IF($S3504="","",MOD($A3504-1,Kontroll!$B$6)+1)</f>
        <v/>
      </c>
      <c r="D3504" s="15" t="str">
        <f>IF($S3504="","",INDEX(Transjer!$A$6:$A$125,$B3504))</f>
        <v/>
      </c>
      <c r="E3504" s="15" t="str">
        <f>IF($S3504="","",INDEX(Transjer!$B$6:$B$125,$B3504))</f>
        <v/>
      </c>
      <c r="F3504" s="16" t="str">
        <f>IF($S3504="","",INDEX(Transjer!$C$6:$C$125,$B3504))</f>
        <v/>
      </c>
      <c r="G3504" s="17" t="str">
        <f>IF($S3504="","",INDEX(Skjermingsrenter!$A$6:$A$35,$C3504))</f>
        <v/>
      </c>
      <c r="H3504" s="18" t="str">
        <f>IF($S3504="","",INDEX(Transjer!$D$6:$D$125,$B3504))</f>
        <v/>
      </c>
      <c r="I3504" s="18" t="str">
        <f>IF($S3504="","",INDEX(Transjer!$E$6:$E$125,$B3504))</f>
        <v/>
      </c>
      <c r="J3504" s="19" t="str">
        <f>IF($S3504="","",INDEX(Skjermingsrenter!$B$6:$B$35,$C3504))</f>
        <v/>
      </c>
      <c r="K3504" s="20" t="str">
        <f t="shared" si="433"/>
        <v/>
      </c>
      <c r="L3504" s="21" t="str">
        <f>IF($S3504="","",IF($G3504&lt;YEAR($F3504),0,$H3504*SUMIFS(Utbytter!$D$6:$D$1005,Utbytter!$A$6:$A$1005,$E3504,Utbytter!$B$6:$B$1005,"&gt;="&amp;$K3504,Utbytter!$B$6:$B$1005,"&lt;="&amp;DATE($G3504,12,31))))</f>
        <v/>
      </c>
      <c r="M3504" s="21" t="str">
        <f t="shared" si="439"/>
        <v/>
      </c>
      <c r="N3504" s="21" t="str">
        <f t="shared" si="434"/>
        <v/>
      </c>
      <c r="O3504" s="21" t="str">
        <f t="shared" si="435"/>
        <v/>
      </c>
      <c r="P3504" s="21" t="str">
        <f t="shared" si="436"/>
        <v/>
      </c>
      <c r="Q3504" s="21" t="str">
        <f t="shared" si="437"/>
        <v/>
      </c>
      <c r="R3504" s="21" t="str">
        <f t="shared" si="438"/>
        <v/>
      </c>
      <c r="S3504" s="7" t="str">
        <f>IF(ROW()-5&lt;=Kontroll!$B$8,1,"")</f>
        <v/>
      </c>
    </row>
    <row r="3505" spans="1:19" x14ac:dyDescent="0.2">
      <c r="A3505" s="7" t="str">
        <f t="shared" si="432"/>
        <v/>
      </c>
      <c r="B3505" s="7" t="str">
        <f>IF($S3505="","",INT(($A3505-1)/Kontroll!$B$6)+1)</f>
        <v/>
      </c>
      <c r="C3505" s="7" t="str">
        <f>IF($S3505="","",MOD($A3505-1,Kontroll!$B$6)+1)</f>
        <v/>
      </c>
      <c r="D3505" s="15" t="str">
        <f>IF($S3505="","",INDEX(Transjer!$A$6:$A$125,$B3505))</f>
        <v/>
      </c>
      <c r="E3505" s="15" t="str">
        <f>IF($S3505="","",INDEX(Transjer!$B$6:$B$125,$B3505))</f>
        <v/>
      </c>
      <c r="F3505" s="16" t="str">
        <f>IF($S3505="","",INDEX(Transjer!$C$6:$C$125,$B3505))</f>
        <v/>
      </c>
      <c r="G3505" s="17" t="str">
        <f>IF($S3505="","",INDEX(Skjermingsrenter!$A$6:$A$35,$C3505))</f>
        <v/>
      </c>
      <c r="H3505" s="18" t="str">
        <f>IF($S3505="","",INDEX(Transjer!$D$6:$D$125,$B3505))</f>
        <v/>
      </c>
      <c r="I3505" s="18" t="str">
        <f>IF($S3505="","",INDEX(Transjer!$E$6:$E$125,$B3505))</f>
        <v/>
      </c>
      <c r="J3505" s="19" t="str">
        <f>IF($S3505="","",INDEX(Skjermingsrenter!$B$6:$B$35,$C3505))</f>
        <v/>
      </c>
      <c r="K3505" s="20" t="str">
        <f t="shared" si="433"/>
        <v/>
      </c>
      <c r="L3505" s="21" t="str">
        <f>IF($S3505="","",IF($G3505&lt;YEAR($F3505),0,$H3505*SUMIFS(Utbytter!$D$6:$D$1005,Utbytter!$A$6:$A$1005,$E3505,Utbytter!$B$6:$B$1005,"&gt;="&amp;$K3505,Utbytter!$B$6:$B$1005,"&lt;="&amp;DATE($G3505,12,31))))</f>
        <v/>
      </c>
      <c r="M3505" s="21" t="str">
        <f t="shared" si="439"/>
        <v/>
      </c>
      <c r="N3505" s="21" t="str">
        <f t="shared" si="434"/>
        <v/>
      </c>
      <c r="O3505" s="21" t="str">
        <f t="shared" si="435"/>
        <v/>
      </c>
      <c r="P3505" s="21" t="str">
        <f t="shared" si="436"/>
        <v/>
      </c>
      <c r="Q3505" s="21" t="str">
        <f t="shared" si="437"/>
        <v/>
      </c>
      <c r="R3505" s="21" t="str">
        <f t="shared" si="438"/>
        <v/>
      </c>
      <c r="S3505" s="7" t="str">
        <f>IF(ROW()-5&lt;=Kontroll!$B$8,1,"")</f>
        <v/>
      </c>
    </row>
    <row r="3506" spans="1:19" x14ac:dyDescent="0.2">
      <c r="A3506" s="7" t="str">
        <f t="shared" si="432"/>
        <v/>
      </c>
      <c r="B3506" s="7" t="str">
        <f>IF($S3506="","",INT(($A3506-1)/Kontroll!$B$6)+1)</f>
        <v/>
      </c>
      <c r="C3506" s="7" t="str">
        <f>IF($S3506="","",MOD($A3506-1,Kontroll!$B$6)+1)</f>
        <v/>
      </c>
      <c r="D3506" s="15" t="str">
        <f>IF($S3506="","",INDEX(Transjer!$A$6:$A$125,$B3506))</f>
        <v/>
      </c>
      <c r="E3506" s="15" t="str">
        <f>IF($S3506="","",INDEX(Transjer!$B$6:$B$125,$B3506))</f>
        <v/>
      </c>
      <c r="F3506" s="16" t="str">
        <f>IF($S3506="","",INDEX(Transjer!$C$6:$C$125,$B3506))</f>
        <v/>
      </c>
      <c r="G3506" s="17" t="str">
        <f>IF($S3506="","",INDEX(Skjermingsrenter!$A$6:$A$35,$C3506))</f>
        <v/>
      </c>
      <c r="H3506" s="18" t="str">
        <f>IF($S3506="","",INDEX(Transjer!$D$6:$D$125,$B3506))</f>
        <v/>
      </c>
      <c r="I3506" s="18" t="str">
        <f>IF($S3506="","",INDEX(Transjer!$E$6:$E$125,$B3506))</f>
        <v/>
      </c>
      <c r="J3506" s="19" t="str">
        <f>IF($S3506="","",INDEX(Skjermingsrenter!$B$6:$B$35,$C3506))</f>
        <v/>
      </c>
      <c r="K3506" s="20" t="str">
        <f t="shared" si="433"/>
        <v/>
      </c>
      <c r="L3506" s="21" t="str">
        <f>IF($S3506="","",IF($G3506&lt;YEAR($F3506),0,$H3506*SUMIFS(Utbytter!$D$6:$D$1005,Utbytter!$A$6:$A$1005,$E3506,Utbytter!$B$6:$B$1005,"&gt;="&amp;$K3506,Utbytter!$B$6:$B$1005,"&lt;="&amp;DATE($G3506,12,31))))</f>
        <v/>
      </c>
      <c r="M3506" s="21" t="str">
        <f t="shared" si="439"/>
        <v/>
      </c>
      <c r="N3506" s="21" t="str">
        <f t="shared" si="434"/>
        <v/>
      </c>
      <c r="O3506" s="21" t="str">
        <f t="shared" si="435"/>
        <v/>
      </c>
      <c r="P3506" s="21" t="str">
        <f t="shared" si="436"/>
        <v/>
      </c>
      <c r="Q3506" s="21" t="str">
        <f t="shared" si="437"/>
        <v/>
      </c>
      <c r="R3506" s="21" t="str">
        <f t="shared" si="438"/>
        <v/>
      </c>
      <c r="S3506" s="7" t="str">
        <f>IF(ROW()-5&lt;=Kontroll!$B$8,1,"")</f>
        <v/>
      </c>
    </row>
    <row r="3507" spans="1:19" x14ac:dyDescent="0.2">
      <c r="A3507" s="7" t="str">
        <f t="shared" si="432"/>
        <v/>
      </c>
      <c r="B3507" s="7" t="str">
        <f>IF($S3507="","",INT(($A3507-1)/Kontroll!$B$6)+1)</f>
        <v/>
      </c>
      <c r="C3507" s="7" t="str">
        <f>IF($S3507="","",MOD($A3507-1,Kontroll!$B$6)+1)</f>
        <v/>
      </c>
      <c r="D3507" s="15" t="str">
        <f>IF($S3507="","",INDEX(Transjer!$A$6:$A$125,$B3507))</f>
        <v/>
      </c>
      <c r="E3507" s="15" t="str">
        <f>IF($S3507="","",INDEX(Transjer!$B$6:$B$125,$B3507))</f>
        <v/>
      </c>
      <c r="F3507" s="16" t="str">
        <f>IF($S3507="","",INDEX(Transjer!$C$6:$C$125,$B3507))</f>
        <v/>
      </c>
      <c r="G3507" s="17" t="str">
        <f>IF($S3507="","",INDEX(Skjermingsrenter!$A$6:$A$35,$C3507))</f>
        <v/>
      </c>
      <c r="H3507" s="18" t="str">
        <f>IF($S3507="","",INDEX(Transjer!$D$6:$D$125,$B3507))</f>
        <v/>
      </c>
      <c r="I3507" s="18" t="str">
        <f>IF($S3507="","",INDEX(Transjer!$E$6:$E$125,$B3507))</f>
        <v/>
      </c>
      <c r="J3507" s="19" t="str">
        <f>IF($S3507="","",INDEX(Skjermingsrenter!$B$6:$B$35,$C3507))</f>
        <v/>
      </c>
      <c r="K3507" s="20" t="str">
        <f t="shared" si="433"/>
        <v/>
      </c>
      <c r="L3507" s="21" t="str">
        <f>IF($S3507="","",IF($G3507&lt;YEAR($F3507),0,$H3507*SUMIFS(Utbytter!$D$6:$D$1005,Utbytter!$A$6:$A$1005,$E3507,Utbytter!$B$6:$B$1005,"&gt;="&amp;$K3507,Utbytter!$B$6:$B$1005,"&lt;="&amp;DATE($G3507,12,31))))</f>
        <v/>
      </c>
      <c r="M3507" s="21" t="str">
        <f t="shared" si="439"/>
        <v/>
      </c>
      <c r="N3507" s="21" t="str">
        <f t="shared" si="434"/>
        <v/>
      </c>
      <c r="O3507" s="21" t="str">
        <f t="shared" si="435"/>
        <v/>
      </c>
      <c r="P3507" s="21" t="str">
        <f t="shared" si="436"/>
        <v/>
      </c>
      <c r="Q3507" s="21" t="str">
        <f t="shared" si="437"/>
        <v/>
      </c>
      <c r="R3507" s="21" t="str">
        <f t="shared" si="438"/>
        <v/>
      </c>
      <c r="S3507" s="7" t="str">
        <f>IF(ROW()-5&lt;=Kontroll!$B$8,1,"")</f>
        <v/>
      </c>
    </row>
    <row r="3508" spans="1:19" x14ac:dyDescent="0.2">
      <c r="A3508" s="7" t="str">
        <f t="shared" si="432"/>
        <v/>
      </c>
      <c r="B3508" s="7" t="str">
        <f>IF($S3508="","",INT(($A3508-1)/Kontroll!$B$6)+1)</f>
        <v/>
      </c>
      <c r="C3508" s="7" t="str">
        <f>IF($S3508="","",MOD($A3508-1,Kontroll!$B$6)+1)</f>
        <v/>
      </c>
      <c r="D3508" s="15" t="str">
        <f>IF($S3508="","",INDEX(Transjer!$A$6:$A$125,$B3508))</f>
        <v/>
      </c>
      <c r="E3508" s="15" t="str">
        <f>IF($S3508="","",INDEX(Transjer!$B$6:$B$125,$B3508))</f>
        <v/>
      </c>
      <c r="F3508" s="16" t="str">
        <f>IF($S3508="","",INDEX(Transjer!$C$6:$C$125,$B3508))</f>
        <v/>
      </c>
      <c r="G3508" s="17" t="str">
        <f>IF($S3508="","",INDEX(Skjermingsrenter!$A$6:$A$35,$C3508))</f>
        <v/>
      </c>
      <c r="H3508" s="18" t="str">
        <f>IF($S3508="","",INDEX(Transjer!$D$6:$D$125,$B3508))</f>
        <v/>
      </c>
      <c r="I3508" s="18" t="str">
        <f>IF($S3508="","",INDEX(Transjer!$E$6:$E$125,$B3508))</f>
        <v/>
      </c>
      <c r="J3508" s="19" t="str">
        <f>IF($S3508="","",INDEX(Skjermingsrenter!$B$6:$B$35,$C3508))</f>
        <v/>
      </c>
      <c r="K3508" s="20" t="str">
        <f t="shared" si="433"/>
        <v/>
      </c>
      <c r="L3508" s="21" t="str">
        <f>IF($S3508="","",IF($G3508&lt;YEAR($F3508),0,$H3508*SUMIFS(Utbytter!$D$6:$D$1005,Utbytter!$A$6:$A$1005,$E3508,Utbytter!$B$6:$B$1005,"&gt;="&amp;$K3508,Utbytter!$B$6:$B$1005,"&lt;="&amp;DATE($G3508,12,31))))</f>
        <v/>
      </c>
      <c r="M3508" s="21" t="str">
        <f t="shared" si="439"/>
        <v/>
      </c>
      <c r="N3508" s="21" t="str">
        <f t="shared" si="434"/>
        <v/>
      </c>
      <c r="O3508" s="21" t="str">
        <f t="shared" si="435"/>
        <v/>
      </c>
      <c r="P3508" s="21" t="str">
        <f t="shared" si="436"/>
        <v/>
      </c>
      <c r="Q3508" s="21" t="str">
        <f t="shared" si="437"/>
        <v/>
      </c>
      <c r="R3508" s="21" t="str">
        <f t="shared" si="438"/>
        <v/>
      </c>
      <c r="S3508" s="7" t="str">
        <f>IF(ROW()-5&lt;=Kontroll!$B$8,1,"")</f>
        <v/>
      </c>
    </row>
    <row r="3509" spans="1:19" x14ac:dyDescent="0.2">
      <c r="A3509" s="7" t="str">
        <f t="shared" si="432"/>
        <v/>
      </c>
      <c r="B3509" s="7" t="str">
        <f>IF($S3509="","",INT(($A3509-1)/Kontroll!$B$6)+1)</f>
        <v/>
      </c>
      <c r="C3509" s="7" t="str">
        <f>IF($S3509="","",MOD($A3509-1,Kontroll!$B$6)+1)</f>
        <v/>
      </c>
      <c r="D3509" s="15" t="str">
        <f>IF($S3509="","",INDEX(Transjer!$A$6:$A$125,$B3509))</f>
        <v/>
      </c>
      <c r="E3509" s="15" t="str">
        <f>IF($S3509="","",INDEX(Transjer!$B$6:$B$125,$B3509))</f>
        <v/>
      </c>
      <c r="F3509" s="16" t="str">
        <f>IF($S3509="","",INDEX(Transjer!$C$6:$C$125,$B3509))</f>
        <v/>
      </c>
      <c r="G3509" s="17" t="str">
        <f>IF($S3509="","",INDEX(Skjermingsrenter!$A$6:$A$35,$C3509))</f>
        <v/>
      </c>
      <c r="H3509" s="18" t="str">
        <f>IF($S3509="","",INDEX(Transjer!$D$6:$D$125,$B3509))</f>
        <v/>
      </c>
      <c r="I3509" s="18" t="str">
        <f>IF($S3509="","",INDEX(Transjer!$E$6:$E$125,$B3509))</f>
        <v/>
      </c>
      <c r="J3509" s="19" t="str">
        <f>IF($S3509="","",INDEX(Skjermingsrenter!$B$6:$B$35,$C3509))</f>
        <v/>
      </c>
      <c r="K3509" s="20" t="str">
        <f t="shared" si="433"/>
        <v/>
      </c>
      <c r="L3509" s="21" t="str">
        <f>IF($S3509="","",IF($G3509&lt;YEAR($F3509),0,$H3509*SUMIFS(Utbytter!$D$6:$D$1005,Utbytter!$A$6:$A$1005,$E3509,Utbytter!$B$6:$B$1005,"&gt;="&amp;$K3509,Utbytter!$B$6:$B$1005,"&lt;="&amp;DATE($G3509,12,31))))</f>
        <v/>
      </c>
      <c r="M3509" s="21" t="str">
        <f t="shared" si="439"/>
        <v/>
      </c>
      <c r="N3509" s="21" t="str">
        <f t="shared" si="434"/>
        <v/>
      </c>
      <c r="O3509" s="21" t="str">
        <f t="shared" si="435"/>
        <v/>
      </c>
      <c r="P3509" s="21" t="str">
        <f t="shared" si="436"/>
        <v/>
      </c>
      <c r="Q3509" s="21" t="str">
        <f t="shared" si="437"/>
        <v/>
      </c>
      <c r="R3509" s="21" t="str">
        <f t="shared" si="438"/>
        <v/>
      </c>
      <c r="S3509" s="7" t="str">
        <f>IF(ROW()-5&lt;=Kontroll!$B$8,1,"")</f>
        <v/>
      </c>
    </row>
    <row r="3510" spans="1:19" x14ac:dyDescent="0.2">
      <c r="A3510" s="7" t="str">
        <f t="shared" si="432"/>
        <v/>
      </c>
      <c r="B3510" s="7" t="str">
        <f>IF($S3510="","",INT(($A3510-1)/Kontroll!$B$6)+1)</f>
        <v/>
      </c>
      <c r="C3510" s="7" t="str">
        <f>IF($S3510="","",MOD($A3510-1,Kontroll!$B$6)+1)</f>
        <v/>
      </c>
      <c r="D3510" s="15" t="str">
        <f>IF($S3510="","",INDEX(Transjer!$A$6:$A$125,$B3510))</f>
        <v/>
      </c>
      <c r="E3510" s="15" t="str">
        <f>IF($S3510="","",INDEX(Transjer!$B$6:$B$125,$B3510))</f>
        <v/>
      </c>
      <c r="F3510" s="16" t="str">
        <f>IF($S3510="","",INDEX(Transjer!$C$6:$C$125,$B3510))</f>
        <v/>
      </c>
      <c r="G3510" s="17" t="str">
        <f>IF($S3510="","",INDEX(Skjermingsrenter!$A$6:$A$35,$C3510))</f>
        <v/>
      </c>
      <c r="H3510" s="18" t="str">
        <f>IF($S3510="","",INDEX(Transjer!$D$6:$D$125,$B3510))</f>
        <v/>
      </c>
      <c r="I3510" s="18" t="str">
        <f>IF($S3510="","",INDEX(Transjer!$E$6:$E$125,$B3510))</f>
        <v/>
      </c>
      <c r="J3510" s="19" t="str">
        <f>IF($S3510="","",INDEX(Skjermingsrenter!$B$6:$B$35,$C3510))</f>
        <v/>
      </c>
      <c r="K3510" s="20" t="str">
        <f t="shared" si="433"/>
        <v/>
      </c>
      <c r="L3510" s="21" t="str">
        <f>IF($S3510="","",IF($G3510&lt;YEAR($F3510),0,$H3510*SUMIFS(Utbytter!$D$6:$D$1005,Utbytter!$A$6:$A$1005,$E3510,Utbytter!$B$6:$B$1005,"&gt;="&amp;$K3510,Utbytter!$B$6:$B$1005,"&lt;="&amp;DATE($G3510,12,31))))</f>
        <v/>
      </c>
      <c r="M3510" s="21" t="str">
        <f t="shared" si="439"/>
        <v/>
      </c>
      <c r="N3510" s="21" t="str">
        <f t="shared" si="434"/>
        <v/>
      </c>
      <c r="O3510" s="21" t="str">
        <f t="shared" si="435"/>
        <v/>
      </c>
      <c r="P3510" s="21" t="str">
        <f t="shared" si="436"/>
        <v/>
      </c>
      <c r="Q3510" s="21" t="str">
        <f t="shared" si="437"/>
        <v/>
      </c>
      <c r="R3510" s="21" t="str">
        <f t="shared" si="438"/>
        <v/>
      </c>
      <c r="S3510" s="7" t="str">
        <f>IF(ROW()-5&lt;=Kontroll!$B$8,1,"")</f>
        <v/>
      </c>
    </row>
    <row r="3511" spans="1:19" x14ac:dyDescent="0.2">
      <c r="A3511" s="7" t="str">
        <f t="shared" si="432"/>
        <v/>
      </c>
      <c r="B3511" s="7" t="str">
        <f>IF($S3511="","",INT(($A3511-1)/Kontroll!$B$6)+1)</f>
        <v/>
      </c>
      <c r="C3511" s="7" t="str">
        <f>IF($S3511="","",MOD($A3511-1,Kontroll!$B$6)+1)</f>
        <v/>
      </c>
      <c r="D3511" s="15" t="str">
        <f>IF($S3511="","",INDEX(Transjer!$A$6:$A$125,$B3511))</f>
        <v/>
      </c>
      <c r="E3511" s="15" t="str">
        <f>IF($S3511="","",INDEX(Transjer!$B$6:$B$125,$B3511))</f>
        <v/>
      </c>
      <c r="F3511" s="16" t="str">
        <f>IF($S3511="","",INDEX(Transjer!$C$6:$C$125,$B3511))</f>
        <v/>
      </c>
      <c r="G3511" s="17" t="str">
        <f>IF($S3511="","",INDEX(Skjermingsrenter!$A$6:$A$35,$C3511))</f>
        <v/>
      </c>
      <c r="H3511" s="18" t="str">
        <f>IF($S3511="","",INDEX(Transjer!$D$6:$D$125,$B3511))</f>
        <v/>
      </c>
      <c r="I3511" s="18" t="str">
        <f>IF($S3511="","",INDEX(Transjer!$E$6:$E$125,$B3511))</f>
        <v/>
      </c>
      <c r="J3511" s="19" t="str">
        <f>IF($S3511="","",INDEX(Skjermingsrenter!$B$6:$B$35,$C3511))</f>
        <v/>
      </c>
      <c r="K3511" s="20" t="str">
        <f t="shared" si="433"/>
        <v/>
      </c>
      <c r="L3511" s="21" t="str">
        <f>IF($S3511="","",IF($G3511&lt;YEAR($F3511),0,$H3511*SUMIFS(Utbytter!$D$6:$D$1005,Utbytter!$A$6:$A$1005,$E3511,Utbytter!$B$6:$B$1005,"&gt;="&amp;$K3511,Utbytter!$B$6:$B$1005,"&lt;="&amp;DATE($G3511,12,31))))</f>
        <v/>
      </c>
      <c r="M3511" s="21" t="str">
        <f t="shared" si="439"/>
        <v/>
      </c>
      <c r="N3511" s="21" t="str">
        <f t="shared" si="434"/>
        <v/>
      </c>
      <c r="O3511" s="21" t="str">
        <f t="shared" si="435"/>
        <v/>
      </c>
      <c r="P3511" s="21" t="str">
        <f t="shared" si="436"/>
        <v/>
      </c>
      <c r="Q3511" s="21" t="str">
        <f t="shared" si="437"/>
        <v/>
      </c>
      <c r="R3511" s="21" t="str">
        <f t="shared" si="438"/>
        <v/>
      </c>
      <c r="S3511" s="7" t="str">
        <f>IF(ROW()-5&lt;=Kontroll!$B$8,1,"")</f>
        <v/>
      </c>
    </row>
    <row r="3512" spans="1:19" x14ac:dyDescent="0.2">
      <c r="A3512" s="7" t="str">
        <f t="shared" si="432"/>
        <v/>
      </c>
      <c r="B3512" s="7" t="str">
        <f>IF($S3512="","",INT(($A3512-1)/Kontroll!$B$6)+1)</f>
        <v/>
      </c>
      <c r="C3512" s="7" t="str">
        <f>IF($S3512="","",MOD($A3512-1,Kontroll!$B$6)+1)</f>
        <v/>
      </c>
      <c r="D3512" s="15" t="str">
        <f>IF($S3512="","",INDEX(Transjer!$A$6:$A$125,$B3512))</f>
        <v/>
      </c>
      <c r="E3512" s="15" t="str">
        <f>IF($S3512="","",INDEX(Transjer!$B$6:$B$125,$B3512))</f>
        <v/>
      </c>
      <c r="F3512" s="16" t="str">
        <f>IF($S3512="","",INDEX(Transjer!$C$6:$C$125,$B3512))</f>
        <v/>
      </c>
      <c r="G3512" s="17" t="str">
        <f>IF($S3512="","",INDEX(Skjermingsrenter!$A$6:$A$35,$C3512))</f>
        <v/>
      </c>
      <c r="H3512" s="18" t="str">
        <f>IF($S3512="","",INDEX(Transjer!$D$6:$D$125,$B3512))</f>
        <v/>
      </c>
      <c r="I3512" s="18" t="str">
        <f>IF($S3512="","",INDEX(Transjer!$E$6:$E$125,$B3512))</f>
        <v/>
      </c>
      <c r="J3512" s="19" t="str">
        <f>IF($S3512="","",INDEX(Skjermingsrenter!$B$6:$B$35,$C3512))</f>
        <v/>
      </c>
      <c r="K3512" s="20" t="str">
        <f t="shared" si="433"/>
        <v/>
      </c>
      <c r="L3512" s="21" t="str">
        <f>IF($S3512="","",IF($G3512&lt;YEAR($F3512),0,$H3512*SUMIFS(Utbytter!$D$6:$D$1005,Utbytter!$A$6:$A$1005,$E3512,Utbytter!$B$6:$B$1005,"&gt;="&amp;$K3512,Utbytter!$B$6:$B$1005,"&lt;="&amp;DATE($G3512,12,31))))</f>
        <v/>
      </c>
      <c r="M3512" s="21" t="str">
        <f t="shared" si="439"/>
        <v/>
      </c>
      <c r="N3512" s="21" t="str">
        <f t="shared" si="434"/>
        <v/>
      </c>
      <c r="O3512" s="21" t="str">
        <f t="shared" si="435"/>
        <v/>
      </c>
      <c r="P3512" s="21" t="str">
        <f t="shared" si="436"/>
        <v/>
      </c>
      <c r="Q3512" s="21" t="str">
        <f t="shared" si="437"/>
        <v/>
      </c>
      <c r="R3512" s="21" t="str">
        <f t="shared" si="438"/>
        <v/>
      </c>
      <c r="S3512" s="7" t="str">
        <f>IF(ROW()-5&lt;=Kontroll!$B$8,1,"")</f>
        <v/>
      </c>
    </row>
    <row r="3513" spans="1:19" x14ac:dyDescent="0.2">
      <c r="A3513" s="7" t="str">
        <f t="shared" si="432"/>
        <v/>
      </c>
      <c r="B3513" s="7" t="str">
        <f>IF($S3513="","",INT(($A3513-1)/Kontroll!$B$6)+1)</f>
        <v/>
      </c>
      <c r="C3513" s="7" t="str">
        <f>IF($S3513="","",MOD($A3513-1,Kontroll!$B$6)+1)</f>
        <v/>
      </c>
      <c r="D3513" s="15" t="str">
        <f>IF($S3513="","",INDEX(Transjer!$A$6:$A$125,$B3513))</f>
        <v/>
      </c>
      <c r="E3513" s="15" t="str">
        <f>IF($S3513="","",INDEX(Transjer!$B$6:$B$125,$B3513))</f>
        <v/>
      </c>
      <c r="F3513" s="16" t="str">
        <f>IF($S3513="","",INDEX(Transjer!$C$6:$C$125,$B3513))</f>
        <v/>
      </c>
      <c r="G3513" s="17" t="str">
        <f>IF($S3513="","",INDEX(Skjermingsrenter!$A$6:$A$35,$C3513))</f>
        <v/>
      </c>
      <c r="H3513" s="18" t="str">
        <f>IF($S3513="","",INDEX(Transjer!$D$6:$D$125,$B3513))</f>
        <v/>
      </c>
      <c r="I3513" s="18" t="str">
        <f>IF($S3513="","",INDEX(Transjer!$E$6:$E$125,$B3513))</f>
        <v/>
      </c>
      <c r="J3513" s="19" t="str">
        <f>IF($S3513="","",INDEX(Skjermingsrenter!$B$6:$B$35,$C3513))</f>
        <v/>
      </c>
      <c r="K3513" s="20" t="str">
        <f t="shared" si="433"/>
        <v/>
      </c>
      <c r="L3513" s="21" t="str">
        <f>IF($S3513="","",IF($G3513&lt;YEAR($F3513),0,$H3513*SUMIFS(Utbytter!$D$6:$D$1005,Utbytter!$A$6:$A$1005,$E3513,Utbytter!$B$6:$B$1005,"&gt;="&amp;$K3513,Utbytter!$B$6:$B$1005,"&lt;="&amp;DATE($G3513,12,31))))</f>
        <v/>
      </c>
      <c r="M3513" s="21" t="str">
        <f t="shared" si="439"/>
        <v/>
      </c>
      <c r="N3513" s="21" t="str">
        <f t="shared" si="434"/>
        <v/>
      </c>
      <c r="O3513" s="21" t="str">
        <f t="shared" si="435"/>
        <v/>
      </c>
      <c r="P3513" s="21" t="str">
        <f t="shared" si="436"/>
        <v/>
      </c>
      <c r="Q3513" s="21" t="str">
        <f t="shared" si="437"/>
        <v/>
      </c>
      <c r="R3513" s="21" t="str">
        <f t="shared" si="438"/>
        <v/>
      </c>
      <c r="S3513" s="7" t="str">
        <f>IF(ROW()-5&lt;=Kontroll!$B$8,1,"")</f>
        <v/>
      </c>
    </row>
    <row r="3514" spans="1:19" x14ac:dyDescent="0.2">
      <c r="A3514" s="7" t="str">
        <f t="shared" si="432"/>
        <v/>
      </c>
      <c r="B3514" s="7" t="str">
        <f>IF($S3514="","",INT(($A3514-1)/Kontroll!$B$6)+1)</f>
        <v/>
      </c>
      <c r="C3514" s="7" t="str">
        <f>IF($S3514="","",MOD($A3514-1,Kontroll!$B$6)+1)</f>
        <v/>
      </c>
      <c r="D3514" s="15" t="str">
        <f>IF($S3514="","",INDEX(Transjer!$A$6:$A$125,$B3514))</f>
        <v/>
      </c>
      <c r="E3514" s="15" t="str">
        <f>IF($S3514="","",INDEX(Transjer!$B$6:$B$125,$B3514))</f>
        <v/>
      </c>
      <c r="F3514" s="16" t="str">
        <f>IF($S3514="","",INDEX(Transjer!$C$6:$C$125,$B3514))</f>
        <v/>
      </c>
      <c r="G3514" s="17" t="str">
        <f>IF($S3514="","",INDEX(Skjermingsrenter!$A$6:$A$35,$C3514))</f>
        <v/>
      </c>
      <c r="H3514" s="18" t="str">
        <f>IF($S3514="","",INDEX(Transjer!$D$6:$D$125,$B3514))</f>
        <v/>
      </c>
      <c r="I3514" s="18" t="str">
        <f>IF($S3514="","",INDEX(Transjer!$E$6:$E$125,$B3514))</f>
        <v/>
      </c>
      <c r="J3514" s="19" t="str">
        <f>IF($S3514="","",INDEX(Skjermingsrenter!$B$6:$B$35,$C3514))</f>
        <v/>
      </c>
      <c r="K3514" s="20" t="str">
        <f t="shared" si="433"/>
        <v/>
      </c>
      <c r="L3514" s="21" t="str">
        <f>IF($S3514="","",IF($G3514&lt;YEAR($F3514),0,$H3514*SUMIFS(Utbytter!$D$6:$D$1005,Utbytter!$A$6:$A$1005,$E3514,Utbytter!$B$6:$B$1005,"&gt;="&amp;$K3514,Utbytter!$B$6:$B$1005,"&lt;="&amp;DATE($G3514,12,31))))</f>
        <v/>
      </c>
      <c r="M3514" s="21" t="str">
        <f t="shared" si="439"/>
        <v/>
      </c>
      <c r="N3514" s="21" t="str">
        <f t="shared" si="434"/>
        <v/>
      </c>
      <c r="O3514" s="21" t="str">
        <f t="shared" si="435"/>
        <v/>
      </c>
      <c r="P3514" s="21" t="str">
        <f t="shared" si="436"/>
        <v/>
      </c>
      <c r="Q3514" s="21" t="str">
        <f t="shared" si="437"/>
        <v/>
      </c>
      <c r="R3514" s="21" t="str">
        <f t="shared" si="438"/>
        <v/>
      </c>
      <c r="S3514" s="7" t="str">
        <f>IF(ROW()-5&lt;=Kontroll!$B$8,1,"")</f>
        <v/>
      </c>
    </row>
    <row r="3515" spans="1:19" x14ac:dyDescent="0.2">
      <c r="A3515" s="7" t="str">
        <f t="shared" si="432"/>
        <v/>
      </c>
      <c r="B3515" s="7" t="str">
        <f>IF($S3515="","",INT(($A3515-1)/Kontroll!$B$6)+1)</f>
        <v/>
      </c>
      <c r="C3515" s="7" t="str">
        <f>IF($S3515="","",MOD($A3515-1,Kontroll!$B$6)+1)</f>
        <v/>
      </c>
      <c r="D3515" s="15" t="str">
        <f>IF($S3515="","",INDEX(Transjer!$A$6:$A$125,$B3515))</f>
        <v/>
      </c>
      <c r="E3515" s="15" t="str">
        <f>IF($S3515="","",INDEX(Transjer!$B$6:$B$125,$B3515))</f>
        <v/>
      </c>
      <c r="F3515" s="16" t="str">
        <f>IF($S3515="","",INDEX(Transjer!$C$6:$C$125,$B3515))</f>
        <v/>
      </c>
      <c r="G3515" s="17" t="str">
        <f>IF($S3515="","",INDEX(Skjermingsrenter!$A$6:$A$35,$C3515))</f>
        <v/>
      </c>
      <c r="H3515" s="18" t="str">
        <f>IF($S3515="","",INDEX(Transjer!$D$6:$D$125,$B3515))</f>
        <v/>
      </c>
      <c r="I3515" s="18" t="str">
        <f>IF($S3515="","",INDEX(Transjer!$E$6:$E$125,$B3515))</f>
        <v/>
      </c>
      <c r="J3515" s="19" t="str">
        <f>IF($S3515="","",INDEX(Skjermingsrenter!$B$6:$B$35,$C3515))</f>
        <v/>
      </c>
      <c r="K3515" s="20" t="str">
        <f t="shared" si="433"/>
        <v/>
      </c>
      <c r="L3515" s="21" t="str">
        <f>IF($S3515="","",IF($G3515&lt;YEAR($F3515),0,$H3515*SUMIFS(Utbytter!$D$6:$D$1005,Utbytter!$A$6:$A$1005,$E3515,Utbytter!$B$6:$B$1005,"&gt;="&amp;$K3515,Utbytter!$B$6:$B$1005,"&lt;="&amp;DATE($G3515,12,31))))</f>
        <v/>
      </c>
      <c r="M3515" s="21" t="str">
        <f t="shared" si="439"/>
        <v/>
      </c>
      <c r="N3515" s="21" t="str">
        <f t="shared" si="434"/>
        <v/>
      </c>
      <c r="O3515" s="21" t="str">
        <f t="shared" si="435"/>
        <v/>
      </c>
      <c r="P3515" s="21" t="str">
        <f t="shared" si="436"/>
        <v/>
      </c>
      <c r="Q3515" s="21" t="str">
        <f t="shared" si="437"/>
        <v/>
      </c>
      <c r="R3515" s="21" t="str">
        <f t="shared" si="438"/>
        <v/>
      </c>
      <c r="S3515" s="7" t="str">
        <f>IF(ROW()-5&lt;=Kontroll!$B$8,1,"")</f>
        <v/>
      </c>
    </row>
    <row r="3516" spans="1:19" x14ac:dyDescent="0.2">
      <c r="A3516" s="7" t="str">
        <f t="shared" si="432"/>
        <v/>
      </c>
      <c r="B3516" s="7" t="str">
        <f>IF($S3516="","",INT(($A3516-1)/Kontroll!$B$6)+1)</f>
        <v/>
      </c>
      <c r="C3516" s="7" t="str">
        <f>IF($S3516="","",MOD($A3516-1,Kontroll!$B$6)+1)</f>
        <v/>
      </c>
      <c r="D3516" s="15" t="str">
        <f>IF($S3516="","",INDEX(Transjer!$A$6:$A$125,$B3516))</f>
        <v/>
      </c>
      <c r="E3516" s="15" t="str">
        <f>IF($S3516="","",INDEX(Transjer!$B$6:$B$125,$B3516))</f>
        <v/>
      </c>
      <c r="F3516" s="16" t="str">
        <f>IF($S3516="","",INDEX(Transjer!$C$6:$C$125,$B3516))</f>
        <v/>
      </c>
      <c r="G3516" s="17" t="str">
        <f>IF($S3516="","",INDEX(Skjermingsrenter!$A$6:$A$35,$C3516))</f>
        <v/>
      </c>
      <c r="H3516" s="18" t="str">
        <f>IF($S3516="","",INDEX(Transjer!$D$6:$D$125,$B3516))</f>
        <v/>
      </c>
      <c r="I3516" s="18" t="str">
        <f>IF($S3516="","",INDEX(Transjer!$E$6:$E$125,$B3516))</f>
        <v/>
      </c>
      <c r="J3516" s="19" t="str">
        <f>IF($S3516="","",INDEX(Skjermingsrenter!$B$6:$B$35,$C3516))</f>
        <v/>
      </c>
      <c r="K3516" s="20" t="str">
        <f t="shared" si="433"/>
        <v/>
      </c>
      <c r="L3516" s="21" t="str">
        <f>IF($S3516="","",IF($G3516&lt;YEAR($F3516),0,$H3516*SUMIFS(Utbytter!$D$6:$D$1005,Utbytter!$A$6:$A$1005,$E3516,Utbytter!$B$6:$B$1005,"&gt;="&amp;$K3516,Utbytter!$B$6:$B$1005,"&lt;="&amp;DATE($G3516,12,31))))</f>
        <v/>
      </c>
      <c r="M3516" s="21" t="str">
        <f t="shared" si="439"/>
        <v/>
      </c>
      <c r="N3516" s="21" t="str">
        <f t="shared" si="434"/>
        <v/>
      </c>
      <c r="O3516" s="21" t="str">
        <f t="shared" si="435"/>
        <v/>
      </c>
      <c r="P3516" s="21" t="str">
        <f t="shared" si="436"/>
        <v/>
      </c>
      <c r="Q3516" s="21" t="str">
        <f t="shared" si="437"/>
        <v/>
      </c>
      <c r="R3516" s="21" t="str">
        <f t="shared" si="438"/>
        <v/>
      </c>
      <c r="S3516" s="7" t="str">
        <f>IF(ROW()-5&lt;=Kontroll!$B$8,1,"")</f>
        <v/>
      </c>
    </row>
    <row r="3517" spans="1:19" x14ac:dyDescent="0.2">
      <c r="A3517" s="7" t="str">
        <f t="shared" si="432"/>
        <v/>
      </c>
      <c r="B3517" s="7" t="str">
        <f>IF($S3517="","",INT(($A3517-1)/Kontroll!$B$6)+1)</f>
        <v/>
      </c>
      <c r="C3517" s="7" t="str">
        <f>IF($S3517="","",MOD($A3517-1,Kontroll!$B$6)+1)</f>
        <v/>
      </c>
      <c r="D3517" s="15" t="str">
        <f>IF($S3517="","",INDEX(Transjer!$A$6:$A$125,$B3517))</f>
        <v/>
      </c>
      <c r="E3517" s="15" t="str">
        <f>IF($S3517="","",INDEX(Transjer!$B$6:$B$125,$B3517))</f>
        <v/>
      </c>
      <c r="F3517" s="16" t="str">
        <f>IF($S3517="","",INDEX(Transjer!$C$6:$C$125,$B3517))</f>
        <v/>
      </c>
      <c r="G3517" s="17" t="str">
        <f>IF($S3517="","",INDEX(Skjermingsrenter!$A$6:$A$35,$C3517))</f>
        <v/>
      </c>
      <c r="H3517" s="18" t="str">
        <f>IF($S3517="","",INDEX(Transjer!$D$6:$D$125,$B3517))</f>
        <v/>
      </c>
      <c r="I3517" s="18" t="str">
        <f>IF($S3517="","",INDEX(Transjer!$E$6:$E$125,$B3517))</f>
        <v/>
      </c>
      <c r="J3517" s="19" t="str">
        <f>IF($S3517="","",INDEX(Skjermingsrenter!$B$6:$B$35,$C3517))</f>
        <v/>
      </c>
      <c r="K3517" s="20" t="str">
        <f t="shared" si="433"/>
        <v/>
      </c>
      <c r="L3517" s="21" t="str">
        <f>IF($S3517="","",IF($G3517&lt;YEAR($F3517),0,$H3517*SUMIFS(Utbytter!$D$6:$D$1005,Utbytter!$A$6:$A$1005,$E3517,Utbytter!$B$6:$B$1005,"&gt;="&amp;$K3517,Utbytter!$B$6:$B$1005,"&lt;="&amp;DATE($G3517,12,31))))</f>
        <v/>
      </c>
      <c r="M3517" s="21" t="str">
        <f t="shared" si="439"/>
        <v/>
      </c>
      <c r="N3517" s="21" t="str">
        <f t="shared" si="434"/>
        <v/>
      </c>
      <c r="O3517" s="21" t="str">
        <f t="shared" si="435"/>
        <v/>
      </c>
      <c r="P3517" s="21" t="str">
        <f t="shared" si="436"/>
        <v/>
      </c>
      <c r="Q3517" s="21" t="str">
        <f t="shared" si="437"/>
        <v/>
      </c>
      <c r="R3517" s="21" t="str">
        <f t="shared" si="438"/>
        <v/>
      </c>
      <c r="S3517" s="7" t="str">
        <f>IF(ROW()-5&lt;=Kontroll!$B$8,1,"")</f>
        <v/>
      </c>
    </row>
    <row r="3518" spans="1:19" x14ac:dyDescent="0.2">
      <c r="A3518" s="7" t="str">
        <f t="shared" si="432"/>
        <v/>
      </c>
      <c r="B3518" s="7" t="str">
        <f>IF($S3518="","",INT(($A3518-1)/Kontroll!$B$6)+1)</f>
        <v/>
      </c>
      <c r="C3518" s="7" t="str">
        <f>IF($S3518="","",MOD($A3518-1,Kontroll!$B$6)+1)</f>
        <v/>
      </c>
      <c r="D3518" s="15" t="str">
        <f>IF($S3518="","",INDEX(Transjer!$A$6:$A$125,$B3518))</f>
        <v/>
      </c>
      <c r="E3518" s="15" t="str">
        <f>IF($S3518="","",INDEX(Transjer!$B$6:$B$125,$B3518))</f>
        <v/>
      </c>
      <c r="F3518" s="16" t="str">
        <f>IF($S3518="","",INDEX(Transjer!$C$6:$C$125,$B3518))</f>
        <v/>
      </c>
      <c r="G3518" s="17" t="str">
        <f>IF($S3518="","",INDEX(Skjermingsrenter!$A$6:$A$35,$C3518))</f>
        <v/>
      </c>
      <c r="H3518" s="18" t="str">
        <f>IF($S3518="","",INDEX(Transjer!$D$6:$D$125,$B3518))</f>
        <v/>
      </c>
      <c r="I3518" s="18" t="str">
        <f>IF($S3518="","",INDEX(Transjer!$E$6:$E$125,$B3518))</f>
        <v/>
      </c>
      <c r="J3518" s="19" t="str">
        <f>IF($S3518="","",INDEX(Skjermingsrenter!$B$6:$B$35,$C3518))</f>
        <v/>
      </c>
      <c r="K3518" s="20" t="str">
        <f t="shared" si="433"/>
        <v/>
      </c>
      <c r="L3518" s="21" t="str">
        <f>IF($S3518="","",IF($G3518&lt;YEAR($F3518),0,$H3518*SUMIFS(Utbytter!$D$6:$D$1005,Utbytter!$A$6:$A$1005,$E3518,Utbytter!$B$6:$B$1005,"&gt;="&amp;$K3518,Utbytter!$B$6:$B$1005,"&lt;="&amp;DATE($G3518,12,31))))</f>
        <v/>
      </c>
      <c r="M3518" s="21" t="str">
        <f t="shared" si="439"/>
        <v/>
      </c>
      <c r="N3518" s="21" t="str">
        <f t="shared" si="434"/>
        <v/>
      </c>
      <c r="O3518" s="21" t="str">
        <f t="shared" si="435"/>
        <v/>
      </c>
      <c r="P3518" s="21" t="str">
        <f t="shared" si="436"/>
        <v/>
      </c>
      <c r="Q3518" s="21" t="str">
        <f t="shared" si="437"/>
        <v/>
      </c>
      <c r="R3518" s="21" t="str">
        <f t="shared" si="438"/>
        <v/>
      </c>
      <c r="S3518" s="7" t="str">
        <f>IF(ROW()-5&lt;=Kontroll!$B$8,1,"")</f>
        <v/>
      </c>
    </row>
    <row r="3519" spans="1:19" x14ac:dyDescent="0.2">
      <c r="A3519" s="7" t="str">
        <f t="shared" si="432"/>
        <v/>
      </c>
      <c r="B3519" s="7" t="str">
        <f>IF($S3519="","",INT(($A3519-1)/Kontroll!$B$6)+1)</f>
        <v/>
      </c>
      <c r="C3519" s="7" t="str">
        <f>IF($S3519="","",MOD($A3519-1,Kontroll!$B$6)+1)</f>
        <v/>
      </c>
      <c r="D3519" s="15" t="str">
        <f>IF($S3519="","",INDEX(Transjer!$A$6:$A$125,$B3519))</f>
        <v/>
      </c>
      <c r="E3519" s="15" t="str">
        <f>IF($S3519="","",INDEX(Transjer!$B$6:$B$125,$B3519))</f>
        <v/>
      </c>
      <c r="F3519" s="16" t="str">
        <f>IF($S3519="","",INDEX(Transjer!$C$6:$C$125,$B3519))</f>
        <v/>
      </c>
      <c r="G3519" s="17" t="str">
        <f>IF($S3519="","",INDEX(Skjermingsrenter!$A$6:$A$35,$C3519))</f>
        <v/>
      </c>
      <c r="H3519" s="18" t="str">
        <f>IF($S3519="","",INDEX(Transjer!$D$6:$D$125,$B3519))</f>
        <v/>
      </c>
      <c r="I3519" s="18" t="str">
        <f>IF($S3519="","",INDEX(Transjer!$E$6:$E$125,$B3519))</f>
        <v/>
      </c>
      <c r="J3519" s="19" t="str">
        <f>IF($S3519="","",INDEX(Skjermingsrenter!$B$6:$B$35,$C3519))</f>
        <v/>
      </c>
      <c r="K3519" s="20" t="str">
        <f t="shared" si="433"/>
        <v/>
      </c>
      <c r="L3519" s="21" t="str">
        <f>IF($S3519="","",IF($G3519&lt;YEAR($F3519),0,$H3519*SUMIFS(Utbytter!$D$6:$D$1005,Utbytter!$A$6:$A$1005,$E3519,Utbytter!$B$6:$B$1005,"&gt;="&amp;$K3519,Utbytter!$B$6:$B$1005,"&lt;="&amp;DATE($G3519,12,31))))</f>
        <v/>
      </c>
      <c r="M3519" s="21" t="str">
        <f t="shared" si="439"/>
        <v/>
      </c>
      <c r="N3519" s="21" t="str">
        <f t="shared" si="434"/>
        <v/>
      </c>
      <c r="O3519" s="21" t="str">
        <f t="shared" si="435"/>
        <v/>
      </c>
      <c r="P3519" s="21" t="str">
        <f t="shared" si="436"/>
        <v/>
      </c>
      <c r="Q3519" s="21" t="str">
        <f t="shared" si="437"/>
        <v/>
      </c>
      <c r="R3519" s="21" t="str">
        <f t="shared" si="438"/>
        <v/>
      </c>
      <c r="S3519" s="7" t="str">
        <f>IF(ROW()-5&lt;=Kontroll!$B$8,1,"")</f>
        <v/>
      </c>
    </row>
    <row r="3520" spans="1:19" x14ac:dyDescent="0.2">
      <c r="A3520" s="7" t="str">
        <f t="shared" si="432"/>
        <v/>
      </c>
      <c r="B3520" s="7" t="str">
        <f>IF($S3520="","",INT(($A3520-1)/Kontroll!$B$6)+1)</f>
        <v/>
      </c>
      <c r="C3520" s="7" t="str">
        <f>IF($S3520="","",MOD($A3520-1,Kontroll!$B$6)+1)</f>
        <v/>
      </c>
      <c r="D3520" s="15" t="str">
        <f>IF($S3520="","",INDEX(Transjer!$A$6:$A$125,$B3520))</f>
        <v/>
      </c>
      <c r="E3520" s="15" t="str">
        <f>IF($S3520="","",INDEX(Transjer!$B$6:$B$125,$B3520))</f>
        <v/>
      </c>
      <c r="F3520" s="16" t="str">
        <f>IF($S3520="","",INDEX(Transjer!$C$6:$C$125,$B3520))</f>
        <v/>
      </c>
      <c r="G3520" s="17" t="str">
        <f>IF($S3520="","",INDEX(Skjermingsrenter!$A$6:$A$35,$C3520))</f>
        <v/>
      </c>
      <c r="H3520" s="18" t="str">
        <f>IF($S3520="","",INDEX(Transjer!$D$6:$D$125,$B3520))</f>
        <v/>
      </c>
      <c r="I3520" s="18" t="str">
        <f>IF($S3520="","",INDEX(Transjer!$E$6:$E$125,$B3520))</f>
        <v/>
      </c>
      <c r="J3520" s="19" t="str">
        <f>IF($S3520="","",INDEX(Skjermingsrenter!$B$6:$B$35,$C3520))</f>
        <v/>
      </c>
      <c r="K3520" s="20" t="str">
        <f t="shared" si="433"/>
        <v/>
      </c>
      <c r="L3520" s="21" t="str">
        <f>IF($S3520="","",IF($G3520&lt;YEAR($F3520),0,$H3520*SUMIFS(Utbytter!$D$6:$D$1005,Utbytter!$A$6:$A$1005,$E3520,Utbytter!$B$6:$B$1005,"&gt;="&amp;$K3520,Utbytter!$B$6:$B$1005,"&lt;="&amp;DATE($G3520,12,31))))</f>
        <v/>
      </c>
      <c r="M3520" s="21" t="str">
        <f t="shared" si="439"/>
        <v/>
      </c>
      <c r="N3520" s="21" t="str">
        <f t="shared" si="434"/>
        <v/>
      </c>
      <c r="O3520" s="21" t="str">
        <f t="shared" si="435"/>
        <v/>
      </c>
      <c r="P3520" s="21" t="str">
        <f t="shared" si="436"/>
        <v/>
      </c>
      <c r="Q3520" s="21" t="str">
        <f t="shared" si="437"/>
        <v/>
      </c>
      <c r="R3520" s="21" t="str">
        <f t="shared" si="438"/>
        <v/>
      </c>
      <c r="S3520" s="7" t="str">
        <f>IF(ROW()-5&lt;=Kontroll!$B$8,1,"")</f>
        <v/>
      </c>
    </row>
    <row r="3521" spans="1:19" x14ac:dyDescent="0.2">
      <c r="A3521" s="7" t="str">
        <f t="shared" si="432"/>
        <v/>
      </c>
      <c r="B3521" s="7" t="str">
        <f>IF($S3521="","",INT(($A3521-1)/Kontroll!$B$6)+1)</f>
        <v/>
      </c>
      <c r="C3521" s="7" t="str">
        <f>IF($S3521="","",MOD($A3521-1,Kontroll!$B$6)+1)</f>
        <v/>
      </c>
      <c r="D3521" s="15" t="str">
        <f>IF($S3521="","",INDEX(Transjer!$A$6:$A$125,$B3521))</f>
        <v/>
      </c>
      <c r="E3521" s="15" t="str">
        <f>IF($S3521="","",INDEX(Transjer!$B$6:$B$125,$B3521))</f>
        <v/>
      </c>
      <c r="F3521" s="16" t="str">
        <f>IF($S3521="","",INDEX(Transjer!$C$6:$C$125,$B3521))</f>
        <v/>
      </c>
      <c r="G3521" s="17" t="str">
        <f>IF($S3521="","",INDEX(Skjermingsrenter!$A$6:$A$35,$C3521))</f>
        <v/>
      </c>
      <c r="H3521" s="18" t="str">
        <f>IF($S3521="","",INDEX(Transjer!$D$6:$D$125,$B3521))</f>
        <v/>
      </c>
      <c r="I3521" s="18" t="str">
        <f>IF($S3521="","",INDEX(Transjer!$E$6:$E$125,$B3521))</f>
        <v/>
      </c>
      <c r="J3521" s="19" t="str">
        <f>IF($S3521="","",INDEX(Skjermingsrenter!$B$6:$B$35,$C3521))</f>
        <v/>
      </c>
      <c r="K3521" s="20" t="str">
        <f t="shared" si="433"/>
        <v/>
      </c>
      <c r="L3521" s="21" t="str">
        <f>IF($S3521="","",IF($G3521&lt;YEAR($F3521),0,$H3521*SUMIFS(Utbytter!$D$6:$D$1005,Utbytter!$A$6:$A$1005,$E3521,Utbytter!$B$6:$B$1005,"&gt;="&amp;$K3521,Utbytter!$B$6:$B$1005,"&lt;="&amp;DATE($G3521,12,31))))</f>
        <v/>
      </c>
      <c r="M3521" s="21" t="str">
        <f t="shared" si="439"/>
        <v/>
      </c>
      <c r="N3521" s="21" t="str">
        <f t="shared" si="434"/>
        <v/>
      </c>
      <c r="O3521" s="21" t="str">
        <f t="shared" si="435"/>
        <v/>
      </c>
      <c r="P3521" s="21" t="str">
        <f t="shared" si="436"/>
        <v/>
      </c>
      <c r="Q3521" s="21" t="str">
        <f t="shared" si="437"/>
        <v/>
      </c>
      <c r="R3521" s="21" t="str">
        <f t="shared" si="438"/>
        <v/>
      </c>
      <c r="S3521" s="7" t="str">
        <f>IF(ROW()-5&lt;=Kontroll!$B$8,1,"")</f>
        <v/>
      </c>
    </row>
    <row r="3522" spans="1:19" x14ac:dyDescent="0.2">
      <c r="A3522" s="7" t="str">
        <f t="shared" si="432"/>
        <v/>
      </c>
      <c r="B3522" s="7" t="str">
        <f>IF($S3522="","",INT(($A3522-1)/Kontroll!$B$6)+1)</f>
        <v/>
      </c>
      <c r="C3522" s="7" t="str">
        <f>IF($S3522="","",MOD($A3522-1,Kontroll!$B$6)+1)</f>
        <v/>
      </c>
      <c r="D3522" s="15" t="str">
        <f>IF($S3522="","",INDEX(Transjer!$A$6:$A$125,$B3522))</f>
        <v/>
      </c>
      <c r="E3522" s="15" t="str">
        <f>IF($S3522="","",INDEX(Transjer!$B$6:$B$125,$B3522))</f>
        <v/>
      </c>
      <c r="F3522" s="16" t="str">
        <f>IF($S3522="","",INDEX(Transjer!$C$6:$C$125,$B3522))</f>
        <v/>
      </c>
      <c r="G3522" s="17" t="str">
        <f>IF($S3522="","",INDEX(Skjermingsrenter!$A$6:$A$35,$C3522))</f>
        <v/>
      </c>
      <c r="H3522" s="18" t="str">
        <f>IF($S3522="","",INDEX(Transjer!$D$6:$D$125,$B3522))</f>
        <v/>
      </c>
      <c r="I3522" s="18" t="str">
        <f>IF($S3522="","",INDEX(Transjer!$E$6:$E$125,$B3522))</f>
        <v/>
      </c>
      <c r="J3522" s="19" t="str">
        <f>IF($S3522="","",INDEX(Skjermingsrenter!$B$6:$B$35,$C3522))</f>
        <v/>
      </c>
      <c r="K3522" s="20" t="str">
        <f t="shared" si="433"/>
        <v/>
      </c>
      <c r="L3522" s="21" t="str">
        <f>IF($S3522="","",IF($G3522&lt;YEAR($F3522),0,$H3522*SUMIFS(Utbytter!$D$6:$D$1005,Utbytter!$A$6:$A$1005,$E3522,Utbytter!$B$6:$B$1005,"&gt;="&amp;$K3522,Utbytter!$B$6:$B$1005,"&lt;="&amp;DATE($G3522,12,31))))</f>
        <v/>
      </c>
      <c r="M3522" s="21" t="str">
        <f t="shared" si="439"/>
        <v/>
      </c>
      <c r="N3522" s="21" t="str">
        <f t="shared" si="434"/>
        <v/>
      </c>
      <c r="O3522" s="21" t="str">
        <f t="shared" si="435"/>
        <v/>
      </c>
      <c r="P3522" s="21" t="str">
        <f t="shared" si="436"/>
        <v/>
      </c>
      <c r="Q3522" s="21" t="str">
        <f t="shared" si="437"/>
        <v/>
      </c>
      <c r="R3522" s="21" t="str">
        <f t="shared" si="438"/>
        <v/>
      </c>
      <c r="S3522" s="7" t="str">
        <f>IF(ROW()-5&lt;=Kontroll!$B$8,1,"")</f>
        <v/>
      </c>
    </row>
    <row r="3523" spans="1:19" x14ac:dyDescent="0.2">
      <c r="A3523" s="7" t="str">
        <f t="shared" si="432"/>
        <v/>
      </c>
      <c r="B3523" s="7" t="str">
        <f>IF($S3523="","",INT(($A3523-1)/Kontroll!$B$6)+1)</f>
        <v/>
      </c>
      <c r="C3523" s="7" t="str">
        <f>IF($S3523="","",MOD($A3523-1,Kontroll!$B$6)+1)</f>
        <v/>
      </c>
      <c r="D3523" s="15" t="str">
        <f>IF($S3523="","",INDEX(Transjer!$A$6:$A$125,$B3523))</f>
        <v/>
      </c>
      <c r="E3523" s="15" t="str">
        <f>IF($S3523="","",INDEX(Transjer!$B$6:$B$125,$B3523))</f>
        <v/>
      </c>
      <c r="F3523" s="16" t="str">
        <f>IF($S3523="","",INDEX(Transjer!$C$6:$C$125,$B3523))</f>
        <v/>
      </c>
      <c r="G3523" s="17" t="str">
        <f>IF($S3523="","",INDEX(Skjermingsrenter!$A$6:$A$35,$C3523))</f>
        <v/>
      </c>
      <c r="H3523" s="18" t="str">
        <f>IF($S3523="","",INDEX(Transjer!$D$6:$D$125,$B3523))</f>
        <v/>
      </c>
      <c r="I3523" s="18" t="str">
        <f>IF($S3523="","",INDEX(Transjer!$E$6:$E$125,$B3523))</f>
        <v/>
      </c>
      <c r="J3523" s="19" t="str">
        <f>IF($S3523="","",INDEX(Skjermingsrenter!$B$6:$B$35,$C3523))</f>
        <v/>
      </c>
      <c r="K3523" s="20" t="str">
        <f t="shared" si="433"/>
        <v/>
      </c>
      <c r="L3523" s="21" t="str">
        <f>IF($S3523="","",IF($G3523&lt;YEAR($F3523),0,$H3523*SUMIFS(Utbytter!$D$6:$D$1005,Utbytter!$A$6:$A$1005,$E3523,Utbytter!$B$6:$B$1005,"&gt;="&amp;$K3523,Utbytter!$B$6:$B$1005,"&lt;="&amp;DATE($G3523,12,31))))</f>
        <v/>
      </c>
      <c r="M3523" s="21" t="str">
        <f t="shared" si="439"/>
        <v/>
      </c>
      <c r="N3523" s="21" t="str">
        <f t="shared" si="434"/>
        <v/>
      </c>
      <c r="O3523" s="21" t="str">
        <f t="shared" si="435"/>
        <v/>
      </c>
      <c r="P3523" s="21" t="str">
        <f t="shared" si="436"/>
        <v/>
      </c>
      <c r="Q3523" s="21" t="str">
        <f t="shared" si="437"/>
        <v/>
      </c>
      <c r="R3523" s="21" t="str">
        <f t="shared" si="438"/>
        <v/>
      </c>
      <c r="S3523" s="7" t="str">
        <f>IF(ROW()-5&lt;=Kontroll!$B$8,1,"")</f>
        <v/>
      </c>
    </row>
    <row r="3524" spans="1:19" x14ac:dyDescent="0.2">
      <c r="A3524" s="7" t="str">
        <f t="shared" si="432"/>
        <v/>
      </c>
      <c r="B3524" s="7" t="str">
        <f>IF($S3524="","",INT(($A3524-1)/Kontroll!$B$6)+1)</f>
        <v/>
      </c>
      <c r="C3524" s="7" t="str">
        <f>IF($S3524="","",MOD($A3524-1,Kontroll!$B$6)+1)</f>
        <v/>
      </c>
      <c r="D3524" s="15" t="str">
        <f>IF($S3524="","",INDEX(Transjer!$A$6:$A$125,$B3524))</f>
        <v/>
      </c>
      <c r="E3524" s="15" t="str">
        <f>IF($S3524="","",INDEX(Transjer!$B$6:$B$125,$B3524))</f>
        <v/>
      </c>
      <c r="F3524" s="16" t="str">
        <f>IF($S3524="","",INDEX(Transjer!$C$6:$C$125,$B3524))</f>
        <v/>
      </c>
      <c r="G3524" s="17" t="str">
        <f>IF($S3524="","",INDEX(Skjermingsrenter!$A$6:$A$35,$C3524))</f>
        <v/>
      </c>
      <c r="H3524" s="18" t="str">
        <f>IF($S3524="","",INDEX(Transjer!$D$6:$D$125,$B3524))</f>
        <v/>
      </c>
      <c r="I3524" s="18" t="str">
        <f>IF($S3524="","",INDEX(Transjer!$E$6:$E$125,$B3524))</f>
        <v/>
      </c>
      <c r="J3524" s="19" t="str">
        <f>IF($S3524="","",INDEX(Skjermingsrenter!$B$6:$B$35,$C3524))</f>
        <v/>
      </c>
      <c r="K3524" s="20" t="str">
        <f t="shared" si="433"/>
        <v/>
      </c>
      <c r="L3524" s="21" t="str">
        <f>IF($S3524="","",IF($G3524&lt;YEAR($F3524),0,$H3524*SUMIFS(Utbytter!$D$6:$D$1005,Utbytter!$A$6:$A$1005,$E3524,Utbytter!$B$6:$B$1005,"&gt;="&amp;$K3524,Utbytter!$B$6:$B$1005,"&lt;="&amp;DATE($G3524,12,31))))</f>
        <v/>
      </c>
      <c r="M3524" s="21" t="str">
        <f t="shared" si="439"/>
        <v/>
      </c>
      <c r="N3524" s="21" t="str">
        <f t="shared" si="434"/>
        <v/>
      </c>
      <c r="O3524" s="21" t="str">
        <f t="shared" si="435"/>
        <v/>
      </c>
      <c r="P3524" s="21" t="str">
        <f t="shared" si="436"/>
        <v/>
      </c>
      <c r="Q3524" s="21" t="str">
        <f t="shared" si="437"/>
        <v/>
      </c>
      <c r="R3524" s="21" t="str">
        <f t="shared" si="438"/>
        <v/>
      </c>
      <c r="S3524" s="7" t="str">
        <f>IF(ROW()-5&lt;=Kontroll!$B$8,1,"")</f>
        <v/>
      </c>
    </row>
    <row r="3525" spans="1:19" x14ac:dyDescent="0.2">
      <c r="A3525" s="7" t="str">
        <f t="shared" si="432"/>
        <v/>
      </c>
      <c r="B3525" s="7" t="str">
        <f>IF($S3525="","",INT(($A3525-1)/Kontroll!$B$6)+1)</f>
        <v/>
      </c>
      <c r="C3525" s="7" t="str">
        <f>IF($S3525="","",MOD($A3525-1,Kontroll!$B$6)+1)</f>
        <v/>
      </c>
      <c r="D3525" s="15" t="str">
        <f>IF($S3525="","",INDEX(Transjer!$A$6:$A$125,$B3525))</f>
        <v/>
      </c>
      <c r="E3525" s="15" t="str">
        <f>IF($S3525="","",INDEX(Transjer!$B$6:$B$125,$B3525))</f>
        <v/>
      </c>
      <c r="F3525" s="16" t="str">
        <f>IF($S3525="","",INDEX(Transjer!$C$6:$C$125,$B3525))</f>
        <v/>
      </c>
      <c r="G3525" s="17" t="str">
        <f>IF($S3525="","",INDEX(Skjermingsrenter!$A$6:$A$35,$C3525))</f>
        <v/>
      </c>
      <c r="H3525" s="18" t="str">
        <f>IF($S3525="","",INDEX(Transjer!$D$6:$D$125,$B3525))</f>
        <v/>
      </c>
      <c r="I3525" s="18" t="str">
        <f>IF($S3525="","",INDEX(Transjer!$E$6:$E$125,$B3525))</f>
        <v/>
      </c>
      <c r="J3525" s="19" t="str">
        <f>IF($S3525="","",INDEX(Skjermingsrenter!$B$6:$B$35,$C3525))</f>
        <v/>
      </c>
      <c r="K3525" s="20" t="str">
        <f t="shared" si="433"/>
        <v/>
      </c>
      <c r="L3525" s="21" t="str">
        <f>IF($S3525="","",IF($G3525&lt;YEAR($F3525),0,$H3525*SUMIFS(Utbytter!$D$6:$D$1005,Utbytter!$A$6:$A$1005,$E3525,Utbytter!$B$6:$B$1005,"&gt;="&amp;$K3525,Utbytter!$B$6:$B$1005,"&lt;="&amp;DATE($G3525,12,31))))</f>
        <v/>
      </c>
      <c r="M3525" s="21" t="str">
        <f t="shared" si="439"/>
        <v/>
      </c>
      <c r="N3525" s="21" t="str">
        <f t="shared" si="434"/>
        <v/>
      </c>
      <c r="O3525" s="21" t="str">
        <f t="shared" si="435"/>
        <v/>
      </c>
      <c r="P3525" s="21" t="str">
        <f t="shared" si="436"/>
        <v/>
      </c>
      <c r="Q3525" s="21" t="str">
        <f t="shared" si="437"/>
        <v/>
      </c>
      <c r="R3525" s="21" t="str">
        <f t="shared" si="438"/>
        <v/>
      </c>
      <c r="S3525" s="7" t="str">
        <f>IF(ROW()-5&lt;=Kontroll!$B$8,1,"")</f>
        <v/>
      </c>
    </row>
    <row r="3526" spans="1:19" x14ac:dyDescent="0.2">
      <c r="A3526" s="7" t="str">
        <f t="shared" ref="A3526:A3589" si="440">IF($S3526="","",ROW()-5)</f>
        <v/>
      </c>
      <c r="B3526" s="7" t="str">
        <f>IF($S3526="","",INT(($A3526-1)/Kontroll!$B$6)+1)</f>
        <v/>
      </c>
      <c r="C3526" s="7" t="str">
        <f>IF($S3526="","",MOD($A3526-1,Kontroll!$B$6)+1)</f>
        <v/>
      </c>
      <c r="D3526" s="15" t="str">
        <f>IF($S3526="","",INDEX(Transjer!$A$6:$A$125,$B3526))</f>
        <v/>
      </c>
      <c r="E3526" s="15" t="str">
        <f>IF($S3526="","",INDEX(Transjer!$B$6:$B$125,$B3526))</f>
        <v/>
      </c>
      <c r="F3526" s="16" t="str">
        <f>IF($S3526="","",INDEX(Transjer!$C$6:$C$125,$B3526))</f>
        <v/>
      </c>
      <c r="G3526" s="17" t="str">
        <f>IF($S3526="","",INDEX(Skjermingsrenter!$A$6:$A$35,$C3526))</f>
        <v/>
      </c>
      <c r="H3526" s="18" t="str">
        <f>IF($S3526="","",INDEX(Transjer!$D$6:$D$125,$B3526))</f>
        <v/>
      </c>
      <c r="I3526" s="18" t="str">
        <f>IF($S3526="","",INDEX(Transjer!$E$6:$E$125,$B3526))</f>
        <v/>
      </c>
      <c r="J3526" s="19" t="str">
        <f>IF($S3526="","",INDEX(Skjermingsrenter!$B$6:$B$35,$C3526))</f>
        <v/>
      </c>
      <c r="K3526" s="20" t="str">
        <f t="shared" ref="K3526:K3589" si="441">IF($S3526="","",MAX(DATE($G3526,1,1),$F3526))</f>
        <v/>
      </c>
      <c r="L3526" s="21" t="str">
        <f>IF($S3526="","",IF($G3526&lt;YEAR($F3526),0,$H3526*SUMIFS(Utbytter!$D$6:$D$1005,Utbytter!$A$6:$A$1005,$E3526,Utbytter!$B$6:$B$1005,"&gt;="&amp;$K3526,Utbytter!$B$6:$B$1005,"&lt;="&amp;DATE($G3526,12,31))))</f>
        <v/>
      </c>
      <c r="M3526" s="21" t="str">
        <f t="shared" si="439"/>
        <v/>
      </c>
      <c r="N3526" s="21" t="str">
        <f t="shared" ref="N3526:N3589" si="442">IF($S3526="","",IF($F3526&lt;=DATE($G3526,12,31),($I3526+$M3526)*$J3526,0))</f>
        <v/>
      </c>
      <c r="O3526" s="21" t="str">
        <f t="shared" ref="O3526:O3589" si="443">IF($S3526="","",$M3526+$N3526)</f>
        <v/>
      </c>
      <c r="P3526" s="21" t="str">
        <f t="shared" ref="P3526:P3589" si="444">IF($S3526="","",MIN($L3526,$O3526))</f>
        <v/>
      </c>
      <c r="Q3526" s="21" t="str">
        <f t="shared" ref="Q3526:Q3589" si="445">IF($S3526="","",$O3526-$P3526)</f>
        <v/>
      </c>
      <c r="R3526" s="21" t="str">
        <f t="shared" ref="R3526:R3589" si="446">IF($S3526="","",$L3526-$P3526)</f>
        <v/>
      </c>
      <c r="S3526" s="7" t="str">
        <f>IF(ROW()-5&lt;=Kontroll!$B$8,1,"")</f>
        <v/>
      </c>
    </row>
    <row r="3527" spans="1:19" x14ac:dyDescent="0.2">
      <c r="A3527" s="7" t="str">
        <f t="shared" si="440"/>
        <v/>
      </c>
      <c r="B3527" s="7" t="str">
        <f>IF($S3527="","",INT(($A3527-1)/Kontroll!$B$6)+1)</f>
        <v/>
      </c>
      <c r="C3527" s="7" t="str">
        <f>IF($S3527="","",MOD($A3527-1,Kontroll!$B$6)+1)</f>
        <v/>
      </c>
      <c r="D3527" s="15" t="str">
        <f>IF($S3527="","",INDEX(Transjer!$A$6:$A$125,$B3527))</f>
        <v/>
      </c>
      <c r="E3527" s="15" t="str">
        <f>IF($S3527="","",INDEX(Transjer!$B$6:$B$125,$B3527))</f>
        <v/>
      </c>
      <c r="F3527" s="16" t="str">
        <f>IF($S3527="","",INDEX(Transjer!$C$6:$C$125,$B3527))</f>
        <v/>
      </c>
      <c r="G3527" s="17" t="str">
        <f>IF($S3527="","",INDEX(Skjermingsrenter!$A$6:$A$35,$C3527))</f>
        <v/>
      </c>
      <c r="H3527" s="18" t="str">
        <f>IF($S3527="","",INDEX(Transjer!$D$6:$D$125,$B3527))</f>
        <v/>
      </c>
      <c r="I3527" s="18" t="str">
        <f>IF($S3527="","",INDEX(Transjer!$E$6:$E$125,$B3527))</f>
        <v/>
      </c>
      <c r="J3527" s="19" t="str">
        <f>IF($S3527="","",INDEX(Skjermingsrenter!$B$6:$B$35,$C3527))</f>
        <v/>
      </c>
      <c r="K3527" s="20" t="str">
        <f t="shared" si="441"/>
        <v/>
      </c>
      <c r="L3527" s="21" t="str">
        <f>IF($S3527="","",IF($G3527&lt;YEAR($F3527),0,$H3527*SUMIFS(Utbytter!$D$6:$D$1005,Utbytter!$A$6:$A$1005,$E3527,Utbytter!$B$6:$B$1005,"&gt;="&amp;$K3527,Utbytter!$B$6:$B$1005,"&lt;="&amp;DATE($G3527,12,31))))</f>
        <v/>
      </c>
      <c r="M3527" s="21" t="str">
        <f t="shared" ref="M3527:M3590" si="447">IF($S3527="","",IF($C3527=1,0,IF($D3527=$D3526,$Q3526,0)))</f>
        <v/>
      </c>
      <c r="N3527" s="21" t="str">
        <f t="shared" si="442"/>
        <v/>
      </c>
      <c r="O3527" s="21" t="str">
        <f t="shared" si="443"/>
        <v/>
      </c>
      <c r="P3527" s="21" t="str">
        <f t="shared" si="444"/>
        <v/>
      </c>
      <c r="Q3527" s="21" t="str">
        <f t="shared" si="445"/>
        <v/>
      </c>
      <c r="R3527" s="21" t="str">
        <f t="shared" si="446"/>
        <v/>
      </c>
      <c r="S3527" s="7" t="str">
        <f>IF(ROW()-5&lt;=Kontroll!$B$8,1,"")</f>
        <v/>
      </c>
    </row>
    <row r="3528" spans="1:19" x14ac:dyDescent="0.2">
      <c r="A3528" s="7" t="str">
        <f t="shared" si="440"/>
        <v/>
      </c>
      <c r="B3528" s="7" t="str">
        <f>IF($S3528="","",INT(($A3528-1)/Kontroll!$B$6)+1)</f>
        <v/>
      </c>
      <c r="C3528" s="7" t="str">
        <f>IF($S3528="","",MOD($A3528-1,Kontroll!$B$6)+1)</f>
        <v/>
      </c>
      <c r="D3528" s="15" t="str">
        <f>IF($S3528="","",INDEX(Transjer!$A$6:$A$125,$B3528))</f>
        <v/>
      </c>
      <c r="E3528" s="15" t="str">
        <f>IF($S3528="","",INDEX(Transjer!$B$6:$B$125,$B3528))</f>
        <v/>
      </c>
      <c r="F3528" s="16" t="str">
        <f>IF($S3528="","",INDEX(Transjer!$C$6:$C$125,$B3528))</f>
        <v/>
      </c>
      <c r="G3528" s="17" t="str">
        <f>IF($S3528="","",INDEX(Skjermingsrenter!$A$6:$A$35,$C3528))</f>
        <v/>
      </c>
      <c r="H3528" s="18" t="str">
        <f>IF($S3528="","",INDEX(Transjer!$D$6:$D$125,$B3528))</f>
        <v/>
      </c>
      <c r="I3528" s="18" t="str">
        <f>IF($S3528="","",INDEX(Transjer!$E$6:$E$125,$B3528))</f>
        <v/>
      </c>
      <c r="J3528" s="19" t="str">
        <f>IF($S3528="","",INDEX(Skjermingsrenter!$B$6:$B$35,$C3528))</f>
        <v/>
      </c>
      <c r="K3528" s="20" t="str">
        <f t="shared" si="441"/>
        <v/>
      </c>
      <c r="L3528" s="21" t="str">
        <f>IF($S3528="","",IF($G3528&lt;YEAR($F3528),0,$H3528*SUMIFS(Utbytter!$D$6:$D$1005,Utbytter!$A$6:$A$1005,$E3528,Utbytter!$B$6:$B$1005,"&gt;="&amp;$K3528,Utbytter!$B$6:$B$1005,"&lt;="&amp;DATE($G3528,12,31))))</f>
        <v/>
      </c>
      <c r="M3528" s="21" t="str">
        <f t="shared" si="447"/>
        <v/>
      </c>
      <c r="N3528" s="21" t="str">
        <f t="shared" si="442"/>
        <v/>
      </c>
      <c r="O3528" s="21" t="str">
        <f t="shared" si="443"/>
        <v/>
      </c>
      <c r="P3528" s="21" t="str">
        <f t="shared" si="444"/>
        <v/>
      </c>
      <c r="Q3528" s="21" t="str">
        <f t="shared" si="445"/>
        <v/>
      </c>
      <c r="R3528" s="21" t="str">
        <f t="shared" si="446"/>
        <v/>
      </c>
      <c r="S3528" s="7" t="str">
        <f>IF(ROW()-5&lt;=Kontroll!$B$8,1,"")</f>
        <v/>
      </c>
    </row>
    <row r="3529" spans="1:19" x14ac:dyDescent="0.2">
      <c r="A3529" s="7" t="str">
        <f t="shared" si="440"/>
        <v/>
      </c>
      <c r="B3529" s="7" t="str">
        <f>IF($S3529="","",INT(($A3529-1)/Kontroll!$B$6)+1)</f>
        <v/>
      </c>
      <c r="C3529" s="7" t="str">
        <f>IF($S3529="","",MOD($A3529-1,Kontroll!$B$6)+1)</f>
        <v/>
      </c>
      <c r="D3529" s="15" t="str">
        <f>IF($S3529="","",INDEX(Transjer!$A$6:$A$125,$B3529))</f>
        <v/>
      </c>
      <c r="E3529" s="15" t="str">
        <f>IF($S3529="","",INDEX(Transjer!$B$6:$B$125,$B3529))</f>
        <v/>
      </c>
      <c r="F3529" s="16" t="str">
        <f>IF($S3529="","",INDEX(Transjer!$C$6:$C$125,$B3529))</f>
        <v/>
      </c>
      <c r="G3529" s="17" t="str">
        <f>IF($S3529="","",INDEX(Skjermingsrenter!$A$6:$A$35,$C3529))</f>
        <v/>
      </c>
      <c r="H3529" s="18" t="str">
        <f>IF($S3529="","",INDEX(Transjer!$D$6:$D$125,$B3529))</f>
        <v/>
      </c>
      <c r="I3529" s="18" t="str">
        <f>IF($S3529="","",INDEX(Transjer!$E$6:$E$125,$B3529))</f>
        <v/>
      </c>
      <c r="J3529" s="19" t="str">
        <f>IF($S3529="","",INDEX(Skjermingsrenter!$B$6:$B$35,$C3529))</f>
        <v/>
      </c>
      <c r="K3529" s="20" t="str">
        <f t="shared" si="441"/>
        <v/>
      </c>
      <c r="L3529" s="21" t="str">
        <f>IF($S3529="","",IF($G3529&lt;YEAR($F3529),0,$H3529*SUMIFS(Utbytter!$D$6:$D$1005,Utbytter!$A$6:$A$1005,$E3529,Utbytter!$B$6:$B$1005,"&gt;="&amp;$K3529,Utbytter!$B$6:$B$1005,"&lt;="&amp;DATE($G3529,12,31))))</f>
        <v/>
      </c>
      <c r="M3529" s="21" t="str">
        <f t="shared" si="447"/>
        <v/>
      </c>
      <c r="N3529" s="21" t="str">
        <f t="shared" si="442"/>
        <v/>
      </c>
      <c r="O3529" s="21" t="str">
        <f t="shared" si="443"/>
        <v/>
      </c>
      <c r="P3529" s="21" t="str">
        <f t="shared" si="444"/>
        <v/>
      </c>
      <c r="Q3529" s="21" t="str">
        <f t="shared" si="445"/>
        <v/>
      </c>
      <c r="R3529" s="21" t="str">
        <f t="shared" si="446"/>
        <v/>
      </c>
      <c r="S3529" s="7" t="str">
        <f>IF(ROW()-5&lt;=Kontroll!$B$8,1,"")</f>
        <v/>
      </c>
    </row>
    <row r="3530" spans="1:19" x14ac:dyDescent="0.2">
      <c r="A3530" s="7" t="str">
        <f t="shared" si="440"/>
        <v/>
      </c>
      <c r="B3530" s="7" t="str">
        <f>IF($S3530="","",INT(($A3530-1)/Kontroll!$B$6)+1)</f>
        <v/>
      </c>
      <c r="C3530" s="7" t="str">
        <f>IF($S3530="","",MOD($A3530-1,Kontroll!$B$6)+1)</f>
        <v/>
      </c>
      <c r="D3530" s="15" t="str">
        <f>IF($S3530="","",INDEX(Transjer!$A$6:$A$125,$B3530))</f>
        <v/>
      </c>
      <c r="E3530" s="15" t="str">
        <f>IF($S3530="","",INDEX(Transjer!$B$6:$B$125,$B3530))</f>
        <v/>
      </c>
      <c r="F3530" s="16" t="str">
        <f>IF($S3530="","",INDEX(Transjer!$C$6:$C$125,$B3530))</f>
        <v/>
      </c>
      <c r="G3530" s="17" t="str">
        <f>IF($S3530="","",INDEX(Skjermingsrenter!$A$6:$A$35,$C3530))</f>
        <v/>
      </c>
      <c r="H3530" s="18" t="str">
        <f>IF($S3530="","",INDEX(Transjer!$D$6:$D$125,$B3530))</f>
        <v/>
      </c>
      <c r="I3530" s="18" t="str">
        <f>IF($S3530="","",INDEX(Transjer!$E$6:$E$125,$B3530))</f>
        <v/>
      </c>
      <c r="J3530" s="19" t="str">
        <f>IF($S3530="","",INDEX(Skjermingsrenter!$B$6:$B$35,$C3530))</f>
        <v/>
      </c>
      <c r="K3530" s="20" t="str">
        <f t="shared" si="441"/>
        <v/>
      </c>
      <c r="L3530" s="21" t="str">
        <f>IF($S3530="","",IF($G3530&lt;YEAR($F3530),0,$H3530*SUMIFS(Utbytter!$D$6:$D$1005,Utbytter!$A$6:$A$1005,$E3530,Utbytter!$B$6:$B$1005,"&gt;="&amp;$K3530,Utbytter!$B$6:$B$1005,"&lt;="&amp;DATE($G3530,12,31))))</f>
        <v/>
      </c>
      <c r="M3530" s="21" t="str">
        <f t="shared" si="447"/>
        <v/>
      </c>
      <c r="N3530" s="21" t="str">
        <f t="shared" si="442"/>
        <v/>
      </c>
      <c r="O3530" s="21" t="str">
        <f t="shared" si="443"/>
        <v/>
      </c>
      <c r="P3530" s="21" t="str">
        <f t="shared" si="444"/>
        <v/>
      </c>
      <c r="Q3530" s="21" t="str">
        <f t="shared" si="445"/>
        <v/>
      </c>
      <c r="R3530" s="21" t="str">
        <f t="shared" si="446"/>
        <v/>
      </c>
      <c r="S3530" s="7" t="str">
        <f>IF(ROW()-5&lt;=Kontroll!$B$8,1,"")</f>
        <v/>
      </c>
    </row>
    <row r="3531" spans="1:19" x14ac:dyDescent="0.2">
      <c r="A3531" s="7" t="str">
        <f t="shared" si="440"/>
        <v/>
      </c>
      <c r="B3531" s="7" t="str">
        <f>IF($S3531="","",INT(($A3531-1)/Kontroll!$B$6)+1)</f>
        <v/>
      </c>
      <c r="C3531" s="7" t="str">
        <f>IF($S3531="","",MOD($A3531-1,Kontroll!$B$6)+1)</f>
        <v/>
      </c>
      <c r="D3531" s="15" t="str">
        <f>IF($S3531="","",INDEX(Transjer!$A$6:$A$125,$B3531))</f>
        <v/>
      </c>
      <c r="E3531" s="15" t="str">
        <f>IF($S3531="","",INDEX(Transjer!$B$6:$B$125,$B3531))</f>
        <v/>
      </c>
      <c r="F3531" s="16" t="str">
        <f>IF($S3531="","",INDEX(Transjer!$C$6:$C$125,$B3531))</f>
        <v/>
      </c>
      <c r="G3531" s="17" t="str">
        <f>IF($S3531="","",INDEX(Skjermingsrenter!$A$6:$A$35,$C3531))</f>
        <v/>
      </c>
      <c r="H3531" s="18" t="str">
        <f>IF($S3531="","",INDEX(Transjer!$D$6:$D$125,$B3531))</f>
        <v/>
      </c>
      <c r="I3531" s="18" t="str">
        <f>IF($S3531="","",INDEX(Transjer!$E$6:$E$125,$B3531))</f>
        <v/>
      </c>
      <c r="J3531" s="19" t="str">
        <f>IF($S3531="","",INDEX(Skjermingsrenter!$B$6:$B$35,$C3531))</f>
        <v/>
      </c>
      <c r="K3531" s="20" t="str">
        <f t="shared" si="441"/>
        <v/>
      </c>
      <c r="L3531" s="21" t="str">
        <f>IF($S3531="","",IF($G3531&lt;YEAR($F3531),0,$H3531*SUMIFS(Utbytter!$D$6:$D$1005,Utbytter!$A$6:$A$1005,$E3531,Utbytter!$B$6:$B$1005,"&gt;="&amp;$K3531,Utbytter!$B$6:$B$1005,"&lt;="&amp;DATE($G3531,12,31))))</f>
        <v/>
      </c>
      <c r="M3531" s="21" t="str">
        <f t="shared" si="447"/>
        <v/>
      </c>
      <c r="N3531" s="21" t="str">
        <f t="shared" si="442"/>
        <v/>
      </c>
      <c r="O3531" s="21" t="str">
        <f t="shared" si="443"/>
        <v/>
      </c>
      <c r="P3531" s="21" t="str">
        <f t="shared" si="444"/>
        <v/>
      </c>
      <c r="Q3531" s="21" t="str">
        <f t="shared" si="445"/>
        <v/>
      </c>
      <c r="R3531" s="21" t="str">
        <f t="shared" si="446"/>
        <v/>
      </c>
      <c r="S3531" s="7" t="str">
        <f>IF(ROW()-5&lt;=Kontroll!$B$8,1,"")</f>
        <v/>
      </c>
    </row>
    <row r="3532" spans="1:19" x14ac:dyDescent="0.2">
      <c r="A3532" s="7" t="str">
        <f t="shared" si="440"/>
        <v/>
      </c>
      <c r="B3532" s="7" t="str">
        <f>IF($S3532="","",INT(($A3532-1)/Kontroll!$B$6)+1)</f>
        <v/>
      </c>
      <c r="C3532" s="7" t="str">
        <f>IF($S3532="","",MOD($A3532-1,Kontroll!$B$6)+1)</f>
        <v/>
      </c>
      <c r="D3532" s="15" t="str">
        <f>IF($S3532="","",INDEX(Transjer!$A$6:$A$125,$B3532))</f>
        <v/>
      </c>
      <c r="E3532" s="15" t="str">
        <f>IF($S3532="","",INDEX(Transjer!$B$6:$B$125,$B3532))</f>
        <v/>
      </c>
      <c r="F3532" s="16" t="str">
        <f>IF($S3532="","",INDEX(Transjer!$C$6:$C$125,$B3532))</f>
        <v/>
      </c>
      <c r="G3532" s="17" t="str">
        <f>IF($S3532="","",INDEX(Skjermingsrenter!$A$6:$A$35,$C3532))</f>
        <v/>
      </c>
      <c r="H3532" s="18" t="str">
        <f>IF($S3532="","",INDEX(Transjer!$D$6:$D$125,$B3532))</f>
        <v/>
      </c>
      <c r="I3532" s="18" t="str">
        <f>IF($S3532="","",INDEX(Transjer!$E$6:$E$125,$B3532))</f>
        <v/>
      </c>
      <c r="J3532" s="19" t="str">
        <f>IF($S3532="","",INDEX(Skjermingsrenter!$B$6:$B$35,$C3532))</f>
        <v/>
      </c>
      <c r="K3532" s="20" t="str">
        <f t="shared" si="441"/>
        <v/>
      </c>
      <c r="L3532" s="21" t="str">
        <f>IF($S3532="","",IF($G3532&lt;YEAR($F3532),0,$H3532*SUMIFS(Utbytter!$D$6:$D$1005,Utbytter!$A$6:$A$1005,$E3532,Utbytter!$B$6:$B$1005,"&gt;="&amp;$K3532,Utbytter!$B$6:$B$1005,"&lt;="&amp;DATE($G3532,12,31))))</f>
        <v/>
      </c>
      <c r="M3532" s="21" t="str">
        <f t="shared" si="447"/>
        <v/>
      </c>
      <c r="N3532" s="21" t="str">
        <f t="shared" si="442"/>
        <v/>
      </c>
      <c r="O3532" s="21" t="str">
        <f t="shared" si="443"/>
        <v/>
      </c>
      <c r="P3532" s="21" t="str">
        <f t="shared" si="444"/>
        <v/>
      </c>
      <c r="Q3532" s="21" t="str">
        <f t="shared" si="445"/>
        <v/>
      </c>
      <c r="R3532" s="21" t="str">
        <f t="shared" si="446"/>
        <v/>
      </c>
      <c r="S3532" s="7" t="str">
        <f>IF(ROW()-5&lt;=Kontroll!$B$8,1,"")</f>
        <v/>
      </c>
    </row>
    <row r="3533" spans="1:19" x14ac:dyDescent="0.2">
      <c r="A3533" s="7" t="str">
        <f t="shared" si="440"/>
        <v/>
      </c>
      <c r="B3533" s="7" t="str">
        <f>IF($S3533="","",INT(($A3533-1)/Kontroll!$B$6)+1)</f>
        <v/>
      </c>
      <c r="C3533" s="7" t="str">
        <f>IF($S3533="","",MOD($A3533-1,Kontroll!$B$6)+1)</f>
        <v/>
      </c>
      <c r="D3533" s="15" t="str">
        <f>IF($S3533="","",INDEX(Transjer!$A$6:$A$125,$B3533))</f>
        <v/>
      </c>
      <c r="E3533" s="15" t="str">
        <f>IF($S3533="","",INDEX(Transjer!$B$6:$B$125,$B3533))</f>
        <v/>
      </c>
      <c r="F3533" s="16" t="str">
        <f>IF($S3533="","",INDEX(Transjer!$C$6:$C$125,$B3533))</f>
        <v/>
      </c>
      <c r="G3533" s="17" t="str">
        <f>IF($S3533="","",INDEX(Skjermingsrenter!$A$6:$A$35,$C3533))</f>
        <v/>
      </c>
      <c r="H3533" s="18" t="str">
        <f>IF($S3533="","",INDEX(Transjer!$D$6:$D$125,$B3533))</f>
        <v/>
      </c>
      <c r="I3533" s="18" t="str">
        <f>IF($S3533="","",INDEX(Transjer!$E$6:$E$125,$B3533))</f>
        <v/>
      </c>
      <c r="J3533" s="19" t="str">
        <f>IF($S3533="","",INDEX(Skjermingsrenter!$B$6:$B$35,$C3533))</f>
        <v/>
      </c>
      <c r="K3533" s="20" t="str">
        <f t="shared" si="441"/>
        <v/>
      </c>
      <c r="L3533" s="21" t="str">
        <f>IF($S3533="","",IF($G3533&lt;YEAR($F3533),0,$H3533*SUMIFS(Utbytter!$D$6:$D$1005,Utbytter!$A$6:$A$1005,$E3533,Utbytter!$B$6:$B$1005,"&gt;="&amp;$K3533,Utbytter!$B$6:$B$1005,"&lt;="&amp;DATE($G3533,12,31))))</f>
        <v/>
      </c>
      <c r="M3533" s="21" t="str">
        <f t="shared" si="447"/>
        <v/>
      </c>
      <c r="N3533" s="21" t="str">
        <f t="shared" si="442"/>
        <v/>
      </c>
      <c r="O3533" s="21" t="str">
        <f t="shared" si="443"/>
        <v/>
      </c>
      <c r="P3533" s="21" t="str">
        <f t="shared" si="444"/>
        <v/>
      </c>
      <c r="Q3533" s="21" t="str">
        <f t="shared" si="445"/>
        <v/>
      </c>
      <c r="R3533" s="21" t="str">
        <f t="shared" si="446"/>
        <v/>
      </c>
      <c r="S3533" s="7" t="str">
        <f>IF(ROW()-5&lt;=Kontroll!$B$8,1,"")</f>
        <v/>
      </c>
    </row>
    <row r="3534" spans="1:19" x14ac:dyDescent="0.2">
      <c r="A3534" s="7" t="str">
        <f t="shared" si="440"/>
        <v/>
      </c>
      <c r="B3534" s="7" t="str">
        <f>IF($S3534="","",INT(($A3534-1)/Kontroll!$B$6)+1)</f>
        <v/>
      </c>
      <c r="C3534" s="7" t="str">
        <f>IF($S3534="","",MOD($A3534-1,Kontroll!$B$6)+1)</f>
        <v/>
      </c>
      <c r="D3534" s="15" t="str">
        <f>IF($S3534="","",INDEX(Transjer!$A$6:$A$125,$B3534))</f>
        <v/>
      </c>
      <c r="E3534" s="15" t="str">
        <f>IF($S3534="","",INDEX(Transjer!$B$6:$B$125,$B3534))</f>
        <v/>
      </c>
      <c r="F3534" s="16" t="str">
        <f>IF($S3534="","",INDEX(Transjer!$C$6:$C$125,$B3534))</f>
        <v/>
      </c>
      <c r="G3534" s="17" t="str">
        <f>IF($S3534="","",INDEX(Skjermingsrenter!$A$6:$A$35,$C3534))</f>
        <v/>
      </c>
      <c r="H3534" s="18" t="str">
        <f>IF($S3534="","",INDEX(Transjer!$D$6:$D$125,$B3534))</f>
        <v/>
      </c>
      <c r="I3534" s="18" t="str">
        <f>IF($S3534="","",INDEX(Transjer!$E$6:$E$125,$B3534))</f>
        <v/>
      </c>
      <c r="J3534" s="19" t="str">
        <f>IF($S3534="","",INDEX(Skjermingsrenter!$B$6:$B$35,$C3534))</f>
        <v/>
      </c>
      <c r="K3534" s="20" t="str">
        <f t="shared" si="441"/>
        <v/>
      </c>
      <c r="L3534" s="21" t="str">
        <f>IF($S3534="","",IF($G3534&lt;YEAR($F3534),0,$H3534*SUMIFS(Utbytter!$D$6:$D$1005,Utbytter!$A$6:$A$1005,$E3534,Utbytter!$B$6:$B$1005,"&gt;="&amp;$K3534,Utbytter!$B$6:$B$1005,"&lt;="&amp;DATE($G3534,12,31))))</f>
        <v/>
      </c>
      <c r="M3534" s="21" t="str">
        <f t="shared" si="447"/>
        <v/>
      </c>
      <c r="N3534" s="21" t="str">
        <f t="shared" si="442"/>
        <v/>
      </c>
      <c r="O3534" s="21" t="str">
        <f t="shared" si="443"/>
        <v/>
      </c>
      <c r="P3534" s="21" t="str">
        <f t="shared" si="444"/>
        <v/>
      </c>
      <c r="Q3534" s="21" t="str">
        <f t="shared" si="445"/>
        <v/>
      </c>
      <c r="R3534" s="21" t="str">
        <f t="shared" si="446"/>
        <v/>
      </c>
      <c r="S3534" s="7" t="str">
        <f>IF(ROW()-5&lt;=Kontroll!$B$8,1,"")</f>
        <v/>
      </c>
    </row>
    <row r="3535" spans="1:19" x14ac:dyDescent="0.2">
      <c r="A3535" s="7" t="str">
        <f t="shared" si="440"/>
        <v/>
      </c>
      <c r="B3535" s="7" t="str">
        <f>IF($S3535="","",INT(($A3535-1)/Kontroll!$B$6)+1)</f>
        <v/>
      </c>
      <c r="C3535" s="7" t="str">
        <f>IF($S3535="","",MOD($A3535-1,Kontroll!$B$6)+1)</f>
        <v/>
      </c>
      <c r="D3535" s="15" t="str">
        <f>IF($S3535="","",INDEX(Transjer!$A$6:$A$125,$B3535))</f>
        <v/>
      </c>
      <c r="E3535" s="15" t="str">
        <f>IF($S3535="","",INDEX(Transjer!$B$6:$B$125,$B3535))</f>
        <v/>
      </c>
      <c r="F3535" s="16" t="str">
        <f>IF($S3535="","",INDEX(Transjer!$C$6:$C$125,$B3535))</f>
        <v/>
      </c>
      <c r="G3535" s="17" t="str">
        <f>IF($S3535="","",INDEX(Skjermingsrenter!$A$6:$A$35,$C3535))</f>
        <v/>
      </c>
      <c r="H3535" s="18" t="str">
        <f>IF($S3535="","",INDEX(Transjer!$D$6:$D$125,$B3535))</f>
        <v/>
      </c>
      <c r="I3535" s="18" t="str">
        <f>IF($S3535="","",INDEX(Transjer!$E$6:$E$125,$B3535))</f>
        <v/>
      </c>
      <c r="J3535" s="19" t="str">
        <f>IF($S3535="","",INDEX(Skjermingsrenter!$B$6:$B$35,$C3535))</f>
        <v/>
      </c>
      <c r="K3535" s="20" t="str">
        <f t="shared" si="441"/>
        <v/>
      </c>
      <c r="L3535" s="21" t="str">
        <f>IF($S3535="","",IF($G3535&lt;YEAR($F3535),0,$H3535*SUMIFS(Utbytter!$D$6:$D$1005,Utbytter!$A$6:$A$1005,$E3535,Utbytter!$B$6:$B$1005,"&gt;="&amp;$K3535,Utbytter!$B$6:$B$1005,"&lt;="&amp;DATE($G3535,12,31))))</f>
        <v/>
      </c>
      <c r="M3535" s="21" t="str">
        <f t="shared" si="447"/>
        <v/>
      </c>
      <c r="N3535" s="21" t="str">
        <f t="shared" si="442"/>
        <v/>
      </c>
      <c r="O3535" s="21" t="str">
        <f t="shared" si="443"/>
        <v/>
      </c>
      <c r="P3535" s="21" t="str">
        <f t="shared" si="444"/>
        <v/>
      </c>
      <c r="Q3535" s="21" t="str">
        <f t="shared" si="445"/>
        <v/>
      </c>
      <c r="R3535" s="21" t="str">
        <f t="shared" si="446"/>
        <v/>
      </c>
      <c r="S3535" s="7" t="str">
        <f>IF(ROW()-5&lt;=Kontroll!$B$8,1,"")</f>
        <v/>
      </c>
    </row>
    <row r="3536" spans="1:19" x14ac:dyDescent="0.2">
      <c r="A3536" s="7" t="str">
        <f t="shared" si="440"/>
        <v/>
      </c>
      <c r="B3536" s="7" t="str">
        <f>IF($S3536="","",INT(($A3536-1)/Kontroll!$B$6)+1)</f>
        <v/>
      </c>
      <c r="C3536" s="7" t="str">
        <f>IF($S3536="","",MOD($A3536-1,Kontroll!$B$6)+1)</f>
        <v/>
      </c>
      <c r="D3536" s="15" t="str">
        <f>IF($S3536="","",INDEX(Transjer!$A$6:$A$125,$B3536))</f>
        <v/>
      </c>
      <c r="E3536" s="15" t="str">
        <f>IF($S3536="","",INDEX(Transjer!$B$6:$B$125,$B3536))</f>
        <v/>
      </c>
      <c r="F3536" s="16" t="str">
        <f>IF($S3536="","",INDEX(Transjer!$C$6:$C$125,$B3536))</f>
        <v/>
      </c>
      <c r="G3536" s="17" t="str">
        <f>IF($S3536="","",INDEX(Skjermingsrenter!$A$6:$A$35,$C3536))</f>
        <v/>
      </c>
      <c r="H3536" s="18" t="str">
        <f>IF($S3536="","",INDEX(Transjer!$D$6:$D$125,$B3536))</f>
        <v/>
      </c>
      <c r="I3536" s="18" t="str">
        <f>IF($S3536="","",INDEX(Transjer!$E$6:$E$125,$B3536))</f>
        <v/>
      </c>
      <c r="J3536" s="19" t="str">
        <f>IF($S3536="","",INDEX(Skjermingsrenter!$B$6:$B$35,$C3536))</f>
        <v/>
      </c>
      <c r="K3536" s="20" t="str">
        <f t="shared" si="441"/>
        <v/>
      </c>
      <c r="L3536" s="21" t="str">
        <f>IF($S3536="","",IF($G3536&lt;YEAR($F3536),0,$H3536*SUMIFS(Utbytter!$D$6:$D$1005,Utbytter!$A$6:$A$1005,$E3536,Utbytter!$B$6:$B$1005,"&gt;="&amp;$K3536,Utbytter!$B$6:$B$1005,"&lt;="&amp;DATE($G3536,12,31))))</f>
        <v/>
      </c>
      <c r="M3536" s="21" t="str">
        <f t="shared" si="447"/>
        <v/>
      </c>
      <c r="N3536" s="21" t="str">
        <f t="shared" si="442"/>
        <v/>
      </c>
      <c r="O3536" s="21" t="str">
        <f t="shared" si="443"/>
        <v/>
      </c>
      <c r="P3536" s="21" t="str">
        <f t="shared" si="444"/>
        <v/>
      </c>
      <c r="Q3536" s="21" t="str">
        <f t="shared" si="445"/>
        <v/>
      </c>
      <c r="R3536" s="21" t="str">
        <f t="shared" si="446"/>
        <v/>
      </c>
      <c r="S3536" s="7" t="str">
        <f>IF(ROW()-5&lt;=Kontroll!$B$8,1,"")</f>
        <v/>
      </c>
    </row>
    <row r="3537" spans="1:19" x14ac:dyDescent="0.2">
      <c r="A3537" s="7" t="str">
        <f t="shared" si="440"/>
        <v/>
      </c>
      <c r="B3537" s="7" t="str">
        <f>IF($S3537="","",INT(($A3537-1)/Kontroll!$B$6)+1)</f>
        <v/>
      </c>
      <c r="C3537" s="7" t="str">
        <f>IF($S3537="","",MOD($A3537-1,Kontroll!$B$6)+1)</f>
        <v/>
      </c>
      <c r="D3537" s="15" t="str">
        <f>IF($S3537="","",INDEX(Transjer!$A$6:$A$125,$B3537))</f>
        <v/>
      </c>
      <c r="E3537" s="15" t="str">
        <f>IF($S3537="","",INDEX(Transjer!$B$6:$B$125,$B3537))</f>
        <v/>
      </c>
      <c r="F3537" s="16" t="str">
        <f>IF($S3537="","",INDEX(Transjer!$C$6:$C$125,$B3537))</f>
        <v/>
      </c>
      <c r="G3537" s="17" t="str">
        <f>IF($S3537="","",INDEX(Skjermingsrenter!$A$6:$A$35,$C3537))</f>
        <v/>
      </c>
      <c r="H3537" s="18" t="str">
        <f>IF($S3537="","",INDEX(Transjer!$D$6:$D$125,$B3537))</f>
        <v/>
      </c>
      <c r="I3537" s="18" t="str">
        <f>IF($S3537="","",INDEX(Transjer!$E$6:$E$125,$B3537))</f>
        <v/>
      </c>
      <c r="J3537" s="19" t="str">
        <f>IF($S3537="","",INDEX(Skjermingsrenter!$B$6:$B$35,$C3537))</f>
        <v/>
      </c>
      <c r="K3537" s="20" t="str">
        <f t="shared" si="441"/>
        <v/>
      </c>
      <c r="L3537" s="21" t="str">
        <f>IF($S3537="","",IF($G3537&lt;YEAR($F3537),0,$H3537*SUMIFS(Utbytter!$D$6:$D$1005,Utbytter!$A$6:$A$1005,$E3537,Utbytter!$B$6:$B$1005,"&gt;="&amp;$K3537,Utbytter!$B$6:$B$1005,"&lt;="&amp;DATE($G3537,12,31))))</f>
        <v/>
      </c>
      <c r="M3537" s="21" t="str">
        <f t="shared" si="447"/>
        <v/>
      </c>
      <c r="N3537" s="21" t="str">
        <f t="shared" si="442"/>
        <v/>
      </c>
      <c r="O3537" s="21" t="str">
        <f t="shared" si="443"/>
        <v/>
      </c>
      <c r="P3537" s="21" t="str">
        <f t="shared" si="444"/>
        <v/>
      </c>
      <c r="Q3537" s="21" t="str">
        <f t="shared" si="445"/>
        <v/>
      </c>
      <c r="R3537" s="21" t="str">
        <f t="shared" si="446"/>
        <v/>
      </c>
      <c r="S3537" s="7" t="str">
        <f>IF(ROW()-5&lt;=Kontroll!$B$8,1,"")</f>
        <v/>
      </c>
    </row>
    <row r="3538" spans="1:19" x14ac:dyDescent="0.2">
      <c r="A3538" s="7" t="str">
        <f t="shared" si="440"/>
        <v/>
      </c>
      <c r="B3538" s="7" t="str">
        <f>IF($S3538="","",INT(($A3538-1)/Kontroll!$B$6)+1)</f>
        <v/>
      </c>
      <c r="C3538" s="7" t="str">
        <f>IF($S3538="","",MOD($A3538-1,Kontroll!$B$6)+1)</f>
        <v/>
      </c>
      <c r="D3538" s="15" t="str">
        <f>IF($S3538="","",INDEX(Transjer!$A$6:$A$125,$B3538))</f>
        <v/>
      </c>
      <c r="E3538" s="15" t="str">
        <f>IF($S3538="","",INDEX(Transjer!$B$6:$B$125,$B3538))</f>
        <v/>
      </c>
      <c r="F3538" s="16" t="str">
        <f>IF($S3538="","",INDEX(Transjer!$C$6:$C$125,$B3538))</f>
        <v/>
      </c>
      <c r="G3538" s="17" t="str">
        <f>IF($S3538="","",INDEX(Skjermingsrenter!$A$6:$A$35,$C3538))</f>
        <v/>
      </c>
      <c r="H3538" s="18" t="str">
        <f>IF($S3538="","",INDEX(Transjer!$D$6:$D$125,$B3538))</f>
        <v/>
      </c>
      <c r="I3538" s="18" t="str">
        <f>IF($S3538="","",INDEX(Transjer!$E$6:$E$125,$B3538))</f>
        <v/>
      </c>
      <c r="J3538" s="19" t="str">
        <f>IF($S3538="","",INDEX(Skjermingsrenter!$B$6:$B$35,$C3538))</f>
        <v/>
      </c>
      <c r="K3538" s="20" t="str">
        <f t="shared" si="441"/>
        <v/>
      </c>
      <c r="L3538" s="21" t="str">
        <f>IF($S3538="","",IF($G3538&lt;YEAR($F3538),0,$H3538*SUMIFS(Utbytter!$D$6:$D$1005,Utbytter!$A$6:$A$1005,$E3538,Utbytter!$B$6:$B$1005,"&gt;="&amp;$K3538,Utbytter!$B$6:$B$1005,"&lt;="&amp;DATE($G3538,12,31))))</f>
        <v/>
      </c>
      <c r="M3538" s="21" t="str">
        <f t="shared" si="447"/>
        <v/>
      </c>
      <c r="N3538" s="21" t="str">
        <f t="shared" si="442"/>
        <v/>
      </c>
      <c r="O3538" s="21" t="str">
        <f t="shared" si="443"/>
        <v/>
      </c>
      <c r="P3538" s="21" t="str">
        <f t="shared" si="444"/>
        <v/>
      </c>
      <c r="Q3538" s="21" t="str">
        <f t="shared" si="445"/>
        <v/>
      </c>
      <c r="R3538" s="21" t="str">
        <f t="shared" si="446"/>
        <v/>
      </c>
      <c r="S3538" s="7" t="str">
        <f>IF(ROW()-5&lt;=Kontroll!$B$8,1,"")</f>
        <v/>
      </c>
    </row>
    <row r="3539" spans="1:19" x14ac:dyDescent="0.2">
      <c r="A3539" s="7" t="str">
        <f t="shared" si="440"/>
        <v/>
      </c>
      <c r="B3539" s="7" t="str">
        <f>IF($S3539="","",INT(($A3539-1)/Kontroll!$B$6)+1)</f>
        <v/>
      </c>
      <c r="C3539" s="7" t="str">
        <f>IF($S3539="","",MOD($A3539-1,Kontroll!$B$6)+1)</f>
        <v/>
      </c>
      <c r="D3539" s="15" t="str">
        <f>IF($S3539="","",INDEX(Transjer!$A$6:$A$125,$B3539))</f>
        <v/>
      </c>
      <c r="E3539" s="15" t="str">
        <f>IF($S3539="","",INDEX(Transjer!$B$6:$B$125,$B3539))</f>
        <v/>
      </c>
      <c r="F3539" s="16" t="str">
        <f>IF($S3539="","",INDEX(Transjer!$C$6:$C$125,$B3539))</f>
        <v/>
      </c>
      <c r="G3539" s="17" t="str">
        <f>IF($S3539="","",INDEX(Skjermingsrenter!$A$6:$A$35,$C3539))</f>
        <v/>
      </c>
      <c r="H3539" s="18" t="str">
        <f>IF($S3539="","",INDEX(Transjer!$D$6:$D$125,$B3539))</f>
        <v/>
      </c>
      <c r="I3539" s="18" t="str">
        <f>IF($S3539="","",INDEX(Transjer!$E$6:$E$125,$B3539))</f>
        <v/>
      </c>
      <c r="J3539" s="19" t="str">
        <f>IF($S3539="","",INDEX(Skjermingsrenter!$B$6:$B$35,$C3539))</f>
        <v/>
      </c>
      <c r="K3539" s="20" t="str">
        <f t="shared" si="441"/>
        <v/>
      </c>
      <c r="L3539" s="21" t="str">
        <f>IF($S3539="","",IF($G3539&lt;YEAR($F3539),0,$H3539*SUMIFS(Utbytter!$D$6:$D$1005,Utbytter!$A$6:$A$1005,$E3539,Utbytter!$B$6:$B$1005,"&gt;="&amp;$K3539,Utbytter!$B$6:$B$1005,"&lt;="&amp;DATE($G3539,12,31))))</f>
        <v/>
      </c>
      <c r="M3539" s="21" t="str">
        <f t="shared" si="447"/>
        <v/>
      </c>
      <c r="N3539" s="21" t="str">
        <f t="shared" si="442"/>
        <v/>
      </c>
      <c r="O3539" s="21" t="str">
        <f t="shared" si="443"/>
        <v/>
      </c>
      <c r="P3539" s="21" t="str">
        <f t="shared" si="444"/>
        <v/>
      </c>
      <c r="Q3539" s="21" t="str">
        <f t="shared" si="445"/>
        <v/>
      </c>
      <c r="R3539" s="21" t="str">
        <f t="shared" si="446"/>
        <v/>
      </c>
      <c r="S3539" s="7" t="str">
        <f>IF(ROW()-5&lt;=Kontroll!$B$8,1,"")</f>
        <v/>
      </c>
    </row>
    <row r="3540" spans="1:19" x14ac:dyDescent="0.2">
      <c r="A3540" s="7" t="str">
        <f t="shared" si="440"/>
        <v/>
      </c>
      <c r="B3540" s="7" t="str">
        <f>IF($S3540="","",INT(($A3540-1)/Kontroll!$B$6)+1)</f>
        <v/>
      </c>
      <c r="C3540" s="7" t="str">
        <f>IF($S3540="","",MOD($A3540-1,Kontroll!$B$6)+1)</f>
        <v/>
      </c>
      <c r="D3540" s="15" t="str">
        <f>IF($S3540="","",INDEX(Transjer!$A$6:$A$125,$B3540))</f>
        <v/>
      </c>
      <c r="E3540" s="15" t="str">
        <f>IF($S3540="","",INDEX(Transjer!$B$6:$B$125,$B3540))</f>
        <v/>
      </c>
      <c r="F3540" s="16" t="str">
        <f>IF($S3540="","",INDEX(Transjer!$C$6:$C$125,$B3540))</f>
        <v/>
      </c>
      <c r="G3540" s="17" t="str">
        <f>IF($S3540="","",INDEX(Skjermingsrenter!$A$6:$A$35,$C3540))</f>
        <v/>
      </c>
      <c r="H3540" s="18" t="str">
        <f>IF($S3540="","",INDEX(Transjer!$D$6:$D$125,$B3540))</f>
        <v/>
      </c>
      <c r="I3540" s="18" t="str">
        <f>IF($S3540="","",INDEX(Transjer!$E$6:$E$125,$B3540))</f>
        <v/>
      </c>
      <c r="J3540" s="19" t="str">
        <f>IF($S3540="","",INDEX(Skjermingsrenter!$B$6:$B$35,$C3540))</f>
        <v/>
      </c>
      <c r="K3540" s="20" t="str">
        <f t="shared" si="441"/>
        <v/>
      </c>
      <c r="L3540" s="21" t="str">
        <f>IF($S3540="","",IF($G3540&lt;YEAR($F3540),0,$H3540*SUMIFS(Utbytter!$D$6:$D$1005,Utbytter!$A$6:$A$1005,$E3540,Utbytter!$B$6:$B$1005,"&gt;="&amp;$K3540,Utbytter!$B$6:$B$1005,"&lt;="&amp;DATE($G3540,12,31))))</f>
        <v/>
      </c>
      <c r="M3540" s="21" t="str">
        <f t="shared" si="447"/>
        <v/>
      </c>
      <c r="N3540" s="21" t="str">
        <f t="shared" si="442"/>
        <v/>
      </c>
      <c r="O3540" s="21" t="str">
        <f t="shared" si="443"/>
        <v/>
      </c>
      <c r="P3540" s="21" t="str">
        <f t="shared" si="444"/>
        <v/>
      </c>
      <c r="Q3540" s="21" t="str">
        <f t="shared" si="445"/>
        <v/>
      </c>
      <c r="R3540" s="21" t="str">
        <f t="shared" si="446"/>
        <v/>
      </c>
      <c r="S3540" s="7" t="str">
        <f>IF(ROW()-5&lt;=Kontroll!$B$8,1,"")</f>
        <v/>
      </c>
    </row>
    <row r="3541" spans="1:19" x14ac:dyDescent="0.2">
      <c r="A3541" s="7" t="str">
        <f t="shared" si="440"/>
        <v/>
      </c>
      <c r="B3541" s="7" t="str">
        <f>IF($S3541="","",INT(($A3541-1)/Kontroll!$B$6)+1)</f>
        <v/>
      </c>
      <c r="C3541" s="7" t="str">
        <f>IF($S3541="","",MOD($A3541-1,Kontroll!$B$6)+1)</f>
        <v/>
      </c>
      <c r="D3541" s="15" t="str">
        <f>IF($S3541="","",INDEX(Transjer!$A$6:$A$125,$B3541))</f>
        <v/>
      </c>
      <c r="E3541" s="15" t="str">
        <f>IF($S3541="","",INDEX(Transjer!$B$6:$B$125,$B3541))</f>
        <v/>
      </c>
      <c r="F3541" s="16" t="str">
        <f>IF($S3541="","",INDEX(Transjer!$C$6:$C$125,$B3541))</f>
        <v/>
      </c>
      <c r="G3541" s="17" t="str">
        <f>IF($S3541="","",INDEX(Skjermingsrenter!$A$6:$A$35,$C3541))</f>
        <v/>
      </c>
      <c r="H3541" s="18" t="str">
        <f>IF($S3541="","",INDEX(Transjer!$D$6:$D$125,$B3541))</f>
        <v/>
      </c>
      <c r="I3541" s="18" t="str">
        <f>IF($S3541="","",INDEX(Transjer!$E$6:$E$125,$B3541))</f>
        <v/>
      </c>
      <c r="J3541" s="19" t="str">
        <f>IF($S3541="","",INDEX(Skjermingsrenter!$B$6:$B$35,$C3541))</f>
        <v/>
      </c>
      <c r="K3541" s="20" t="str">
        <f t="shared" si="441"/>
        <v/>
      </c>
      <c r="L3541" s="21" t="str">
        <f>IF($S3541="","",IF($G3541&lt;YEAR($F3541),0,$H3541*SUMIFS(Utbytter!$D$6:$D$1005,Utbytter!$A$6:$A$1005,$E3541,Utbytter!$B$6:$B$1005,"&gt;="&amp;$K3541,Utbytter!$B$6:$B$1005,"&lt;="&amp;DATE($G3541,12,31))))</f>
        <v/>
      </c>
      <c r="M3541" s="21" t="str">
        <f t="shared" si="447"/>
        <v/>
      </c>
      <c r="N3541" s="21" t="str">
        <f t="shared" si="442"/>
        <v/>
      </c>
      <c r="O3541" s="21" t="str">
        <f t="shared" si="443"/>
        <v/>
      </c>
      <c r="P3541" s="21" t="str">
        <f t="shared" si="444"/>
        <v/>
      </c>
      <c r="Q3541" s="21" t="str">
        <f t="shared" si="445"/>
        <v/>
      </c>
      <c r="R3541" s="21" t="str">
        <f t="shared" si="446"/>
        <v/>
      </c>
      <c r="S3541" s="7" t="str">
        <f>IF(ROW()-5&lt;=Kontroll!$B$8,1,"")</f>
        <v/>
      </c>
    </row>
    <row r="3542" spans="1:19" x14ac:dyDescent="0.2">
      <c r="A3542" s="7" t="str">
        <f t="shared" si="440"/>
        <v/>
      </c>
      <c r="B3542" s="7" t="str">
        <f>IF($S3542="","",INT(($A3542-1)/Kontroll!$B$6)+1)</f>
        <v/>
      </c>
      <c r="C3542" s="7" t="str">
        <f>IF($S3542="","",MOD($A3542-1,Kontroll!$B$6)+1)</f>
        <v/>
      </c>
      <c r="D3542" s="15" t="str">
        <f>IF($S3542="","",INDEX(Transjer!$A$6:$A$125,$B3542))</f>
        <v/>
      </c>
      <c r="E3542" s="15" t="str">
        <f>IF($S3542="","",INDEX(Transjer!$B$6:$B$125,$B3542))</f>
        <v/>
      </c>
      <c r="F3542" s="16" t="str">
        <f>IF($S3542="","",INDEX(Transjer!$C$6:$C$125,$B3542))</f>
        <v/>
      </c>
      <c r="G3542" s="17" t="str">
        <f>IF($S3542="","",INDEX(Skjermingsrenter!$A$6:$A$35,$C3542))</f>
        <v/>
      </c>
      <c r="H3542" s="18" t="str">
        <f>IF($S3542="","",INDEX(Transjer!$D$6:$D$125,$B3542))</f>
        <v/>
      </c>
      <c r="I3542" s="18" t="str">
        <f>IF($S3542="","",INDEX(Transjer!$E$6:$E$125,$B3542))</f>
        <v/>
      </c>
      <c r="J3542" s="19" t="str">
        <f>IF($S3542="","",INDEX(Skjermingsrenter!$B$6:$B$35,$C3542))</f>
        <v/>
      </c>
      <c r="K3542" s="20" t="str">
        <f t="shared" si="441"/>
        <v/>
      </c>
      <c r="L3542" s="21" t="str">
        <f>IF($S3542="","",IF($G3542&lt;YEAR($F3542),0,$H3542*SUMIFS(Utbytter!$D$6:$D$1005,Utbytter!$A$6:$A$1005,$E3542,Utbytter!$B$6:$B$1005,"&gt;="&amp;$K3542,Utbytter!$B$6:$B$1005,"&lt;="&amp;DATE($G3542,12,31))))</f>
        <v/>
      </c>
      <c r="M3542" s="21" t="str">
        <f t="shared" si="447"/>
        <v/>
      </c>
      <c r="N3542" s="21" t="str">
        <f t="shared" si="442"/>
        <v/>
      </c>
      <c r="O3542" s="21" t="str">
        <f t="shared" si="443"/>
        <v/>
      </c>
      <c r="P3542" s="21" t="str">
        <f t="shared" si="444"/>
        <v/>
      </c>
      <c r="Q3542" s="21" t="str">
        <f t="shared" si="445"/>
        <v/>
      </c>
      <c r="R3542" s="21" t="str">
        <f t="shared" si="446"/>
        <v/>
      </c>
      <c r="S3542" s="7" t="str">
        <f>IF(ROW()-5&lt;=Kontroll!$B$8,1,"")</f>
        <v/>
      </c>
    </row>
    <row r="3543" spans="1:19" x14ac:dyDescent="0.2">
      <c r="A3543" s="7" t="str">
        <f t="shared" si="440"/>
        <v/>
      </c>
      <c r="B3543" s="7" t="str">
        <f>IF($S3543="","",INT(($A3543-1)/Kontroll!$B$6)+1)</f>
        <v/>
      </c>
      <c r="C3543" s="7" t="str">
        <f>IF($S3543="","",MOD($A3543-1,Kontroll!$B$6)+1)</f>
        <v/>
      </c>
      <c r="D3543" s="15" t="str">
        <f>IF($S3543="","",INDEX(Transjer!$A$6:$A$125,$B3543))</f>
        <v/>
      </c>
      <c r="E3543" s="15" t="str">
        <f>IF($S3543="","",INDEX(Transjer!$B$6:$B$125,$B3543))</f>
        <v/>
      </c>
      <c r="F3543" s="16" t="str">
        <f>IF($S3543="","",INDEX(Transjer!$C$6:$C$125,$B3543))</f>
        <v/>
      </c>
      <c r="G3543" s="17" t="str">
        <f>IF($S3543="","",INDEX(Skjermingsrenter!$A$6:$A$35,$C3543))</f>
        <v/>
      </c>
      <c r="H3543" s="18" t="str">
        <f>IF($S3543="","",INDEX(Transjer!$D$6:$D$125,$B3543))</f>
        <v/>
      </c>
      <c r="I3543" s="18" t="str">
        <f>IF($S3543="","",INDEX(Transjer!$E$6:$E$125,$B3543))</f>
        <v/>
      </c>
      <c r="J3543" s="19" t="str">
        <f>IF($S3543="","",INDEX(Skjermingsrenter!$B$6:$B$35,$C3543))</f>
        <v/>
      </c>
      <c r="K3543" s="20" t="str">
        <f t="shared" si="441"/>
        <v/>
      </c>
      <c r="L3543" s="21" t="str">
        <f>IF($S3543="","",IF($G3543&lt;YEAR($F3543),0,$H3543*SUMIFS(Utbytter!$D$6:$D$1005,Utbytter!$A$6:$A$1005,$E3543,Utbytter!$B$6:$B$1005,"&gt;="&amp;$K3543,Utbytter!$B$6:$B$1005,"&lt;="&amp;DATE($G3543,12,31))))</f>
        <v/>
      </c>
      <c r="M3543" s="21" t="str">
        <f t="shared" si="447"/>
        <v/>
      </c>
      <c r="N3543" s="21" t="str">
        <f t="shared" si="442"/>
        <v/>
      </c>
      <c r="O3543" s="21" t="str">
        <f t="shared" si="443"/>
        <v/>
      </c>
      <c r="P3543" s="21" t="str">
        <f t="shared" si="444"/>
        <v/>
      </c>
      <c r="Q3543" s="21" t="str">
        <f t="shared" si="445"/>
        <v/>
      </c>
      <c r="R3543" s="21" t="str">
        <f t="shared" si="446"/>
        <v/>
      </c>
      <c r="S3543" s="7" t="str">
        <f>IF(ROW()-5&lt;=Kontroll!$B$8,1,"")</f>
        <v/>
      </c>
    </row>
    <row r="3544" spans="1:19" x14ac:dyDescent="0.2">
      <c r="A3544" s="7" t="str">
        <f t="shared" si="440"/>
        <v/>
      </c>
      <c r="B3544" s="7" t="str">
        <f>IF($S3544="","",INT(($A3544-1)/Kontroll!$B$6)+1)</f>
        <v/>
      </c>
      <c r="C3544" s="7" t="str">
        <f>IF($S3544="","",MOD($A3544-1,Kontroll!$B$6)+1)</f>
        <v/>
      </c>
      <c r="D3544" s="15" t="str">
        <f>IF($S3544="","",INDEX(Transjer!$A$6:$A$125,$B3544))</f>
        <v/>
      </c>
      <c r="E3544" s="15" t="str">
        <f>IF($S3544="","",INDEX(Transjer!$B$6:$B$125,$B3544))</f>
        <v/>
      </c>
      <c r="F3544" s="16" t="str">
        <f>IF($S3544="","",INDEX(Transjer!$C$6:$C$125,$B3544))</f>
        <v/>
      </c>
      <c r="G3544" s="17" t="str">
        <f>IF($S3544="","",INDEX(Skjermingsrenter!$A$6:$A$35,$C3544))</f>
        <v/>
      </c>
      <c r="H3544" s="18" t="str">
        <f>IF($S3544="","",INDEX(Transjer!$D$6:$D$125,$B3544))</f>
        <v/>
      </c>
      <c r="I3544" s="18" t="str">
        <f>IF($S3544="","",INDEX(Transjer!$E$6:$E$125,$B3544))</f>
        <v/>
      </c>
      <c r="J3544" s="19" t="str">
        <f>IF($S3544="","",INDEX(Skjermingsrenter!$B$6:$B$35,$C3544))</f>
        <v/>
      </c>
      <c r="K3544" s="20" t="str">
        <f t="shared" si="441"/>
        <v/>
      </c>
      <c r="L3544" s="21" t="str">
        <f>IF($S3544="","",IF($G3544&lt;YEAR($F3544),0,$H3544*SUMIFS(Utbytter!$D$6:$D$1005,Utbytter!$A$6:$A$1005,$E3544,Utbytter!$B$6:$B$1005,"&gt;="&amp;$K3544,Utbytter!$B$6:$B$1005,"&lt;="&amp;DATE($G3544,12,31))))</f>
        <v/>
      </c>
      <c r="M3544" s="21" t="str">
        <f t="shared" si="447"/>
        <v/>
      </c>
      <c r="N3544" s="21" t="str">
        <f t="shared" si="442"/>
        <v/>
      </c>
      <c r="O3544" s="21" t="str">
        <f t="shared" si="443"/>
        <v/>
      </c>
      <c r="P3544" s="21" t="str">
        <f t="shared" si="444"/>
        <v/>
      </c>
      <c r="Q3544" s="21" t="str">
        <f t="shared" si="445"/>
        <v/>
      </c>
      <c r="R3544" s="21" t="str">
        <f t="shared" si="446"/>
        <v/>
      </c>
      <c r="S3544" s="7" t="str">
        <f>IF(ROW()-5&lt;=Kontroll!$B$8,1,"")</f>
        <v/>
      </c>
    </row>
    <row r="3545" spans="1:19" x14ac:dyDescent="0.2">
      <c r="A3545" s="7" t="str">
        <f t="shared" si="440"/>
        <v/>
      </c>
      <c r="B3545" s="7" t="str">
        <f>IF($S3545="","",INT(($A3545-1)/Kontroll!$B$6)+1)</f>
        <v/>
      </c>
      <c r="C3545" s="7" t="str">
        <f>IF($S3545="","",MOD($A3545-1,Kontroll!$B$6)+1)</f>
        <v/>
      </c>
      <c r="D3545" s="15" t="str">
        <f>IF($S3545="","",INDEX(Transjer!$A$6:$A$125,$B3545))</f>
        <v/>
      </c>
      <c r="E3545" s="15" t="str">
        <f>IF($S3545="","",INDEX(Transjer!$B$6:$B$125,$B3545))</f>
        <v/>
      </c>
      <c r="F3545" s="16" t="str">
        <f>IF($S3545="","",INDEX(Transjer!$C$6:$C$125,$B3545))</f>
        <v/>
      </c>
      <c r="G3545" s="17" t="str">
        <f>IF($S3545="","",INDEX(Skjermingsrenter!$A$6:$A$35,$C3545))</f>
        <v/>
      </c>
      <c r="H3545" s="18" t="str">
        <f>IF($S3545="","",INDEX(Transjer!$D$6:$D$125,$B3545))</f>
        <v/>
      </c>
      <c r="I3545" s="18" t="str">
        <f>IF($S3545="","",INDEX(Transjer!$E$6:$E$125,$B3545))</f>
        <v/>
      </c>
      <c r="J3545" s="19" t="str">
        <f>IF($S3545="","",INDEX(Skjermingsrenter!$B$6:$B$35,$C3545))</f>
        <v/>
      </c>
      <c r="K3545" s="20" t="str">
        <f t="shared" si="441"/>
        <v/>
      </c>
      <c r="L3545" s="21" t="str">
        <f>IF($S3545="","",IF($G3545&lt;YEAR($F3545),0,$H3545*SUMIFS(Utbytter!$D$6:$D$1005,Utbytter!$A$6:$A$1005,$E3545,Utbytter!$B$6:$B$1005,"&gt;="&amp;$K3545,Utbytter!$B$6:$B$1005,"&lt;="&amp;DATE($G3545,12,31))))</f>
        <v/>
      </c>
      <c r="M3545" s="21" t="str">
        <f t="shared" si="447"/>
        <v/>
      </c>
      <c r="N3545" s="21" t="str">
        <f t="shared" si="442"/>
        <v/>
      </c>
      <c r="O3545" s="21" t="str">
        <f t="shared" si="443"/>
        <v/>
      </c>
      <c r="P3545" s="21" t="str">
        <f t="shared" si="444"/>
        <v/>
      </c>
      <c r="Q3545" s="21" t="str">
        <f t="shared" si="445"/>
        <v/>
      </c>
      <c r="R3545" s="21" t="str">
        <f t="shared" si="446"/>
        <v/>
      </c>
      <c r="S3545" s="7" t="str">
        <f>IF(ROW()-5&lt;=Kontroll!$B$8,1,"")</f>
        <v/>
      </c>
    </row>
    <row r="3546" spans="1:19" x14ac:dyDescent="0.2">
      <c r="A3546" s="7" t="str">
        <f t="shared" si="440"/>
        <v/>
      </c>
      <c r="B3546" s="7" t="str">
        <f>IF($S3546="","",INT(($A3546-1)/Kontroll!$B$6)+1)</f>
        <v/>
      </c>
      <c r="C3546" s="7" t="str">
        <f>IF($S3546="","",MOD($A3546-1,Kontroll!$B$6)+1)</f>
        <v/>
      </c>
      <c r="D3546" s="15" t="str">
        <f>IF($S3546="","",INDEX(Transjer!$A$6:$A$125,$B3546))</f>
        <v/>
      </c>
      <c r="E3546" s="15" t="str">
        <f>IF($S3546="","",INDEX(Transjer!$B$6:$B$125,$B3546))</f>
        <v/>
      </c>
      <c r="F3546" s="16" t="str">
        <f>IF($S3546="","",INDEX(Transjer!$C$6:$C$125,$B3546))</f>
        <v/>
      </c>
      <c r="G3546" s="17" t="str">
        <f>IF($S3546="","",INDEX(Skjermingsrenter!$A$6:$A$35,$C3546))</f>
        <v/>
      </c>
      <c r="H3546" s="18" t="str">
        <f>IF($S3546="","",INDEX(Transjer!$D$6:$D$125,$B3546))</f>
        <v/>
      </c>
      <c r="I3546" s="18" t="str">
        <f>IF($S3546="","",INDEX(Transjer!$E$6:$E$125,$B3546))</f>
        <v/>
      </c>
      <c r="J3546" s="19" t="str">
        <f>IF($S3546="","",INDEX(Skjermingsrenter!$B$6:$B$35,$C3546))</f>
        <v/>
      </c>
      <c r="K3546" s="20" t="str">
        <f t="shared" si="441"/>
        <v/>
      </c>
      <c r="L3546" s="21" t="str">
        <f>IF($S3546="","",IF($G3546&lt;YEAR($F3546),0,$H3546*SUMIFS(Utbytter!$D$6:$D$1005,Utbytter!$A$6:$A$1005,$E3546,Utbytter!$B$6:$B$1005,"&gt;="&amp;$K3546,Utbytter!$B$6:$B$1005,"&lt;="&amp;DATE($G3546,12,31))))</f>
        <v/>
      </c>
      <c r="M3546" s="21" t="str">
        <f t="shared" si="447"/>
        <v/>
      </c>
      <c r="N3546" s="21" t="str">
        <f t="shared" si="442"/>
        <v/>
      </c>
      <c r="O3546" s="21" t="str">
        <f t="shared" si="443"/>
        <v/>
      </c>
      <c r="P3546" s="21" t="str">
        <f t="shared" si="444"/>
        <v/>
      </c>
      <c r="Q3546" s="21" t="str">
        <f t="shared" si="445"/>
        <v/>
      </c>
      <c r="R3546" s="21" t="str">
        <f t="shared" si="446"/>
        <v/>
      </c>
      <c r="S3546" s="7" t="str">
        <f>IF(ROW()-5&lt;=Kontroll!$B$8,1,"")</f>
        <v/>
      </c>
    </row>
    <row r="3547" spans="1:19" x14ac:dyDescent="0.2">
      <c r="A3547" s="7" t="str">
        <f t="shared" si="440"/>
        <v/>
      </c>
      <c r="B3547" s="7" t="str">
        <f>IF($S3547="","",INT(($A3547-1)/Kontroll!$B$6)+1)</f>
        <v/>
      </c>
      <c r="C3547" s="7" t="str">
        <f>IF($S3547="","",MOD($A3547-1,Kontroll!$B$6)+1)</f>
        <v/>
      </c>
      <c r="D3547" s="15" t="str">
        <f>IF($S3547="","",INDEX(Transjer!$A$6:$A$125,$B3547))</f>
        <v/>
      </c>
      <c r="E3547" s="15" t="str">
        <f>IF($S3547="","",INDEX(Transjer!$B$6:$B$125,$B3547))</f>
        <v/>
      </c>
      <c r="F3547" s="16" t="str">
        <f>IF($S3547="","",INDEX(Transjer!$C$6:$C$125,$B3547))</f>
        <v/>
      </c>
      <c r="G3547" s="17" t="str">
        <f>IF($S3547="","",INDEX(Skjermingsrenter!$A$6:$A$35,$C3547))</f>
        <v/>
      </c>
      <c r="H3547" s="18" t="str">
        <f>IF($S3547="","",INDEX(Transjer!$D$6:$D$125,$B3547))</f>
        <v/>
      </c>
      <c r="I3547" s="18" t="str">
        <f>IF($S3547="","",INDEX(Transjer!$E$6:$E$125,$B3547))</f>
        <v/>
      </c>
      <c r="J3547" s="19" t="str">
        <f>IF($S3547="","",INDEX(Skjermingsrenter!$B$6:$B$35,$C3547))</f>
        <v/>
      </c>
      <c r="K3547" s="20" t="str">
        <f t="shared" si="441"/>
        <v/>
      </c>
      <c r="L3547" s="21" t="str">
        <f>IF($S3547="","",IF($G3547&lt;YEAR($F3547),0,$H3547*SUMIFS(Utbytter!$D$6:$D$1005,Utbytter!$A$6:$A$1005,$E3547,Utbytter!$B$6:$B$1005,"&gt;="&amp;$K3547,Utbytter!$B$6:$B$1005,"&lt;="&amp;DATE($G3547,12,31))))</f>
        <v/>
      </c>
      <c r="M3547" s="21" t="str">
        <f t="shared" si="447"/>
        <v/>
      </c>
      <c r="N3547" s="21" t="str">
        <f t="shared" si="442"/>
        <v/>
      </c>
      <c r="O3547" s="21" t="str">
        <f t="shared" si="443"/>
        <v/>
      </c>
      <c r="P3547" s="21" t="str">
        <f t="shared" si="444"/>
        <v/>
      </c>
      <c r="Q3547" s="21" t="str">
        <f t="shared" si="445"/>
        <v/>
      </c>
      <c r="R3547" s="21" t="str">
        <f t="shared" si="446"/>
        <v/>
      </c>
      <c r="S3547" s="7" t="str">
        <f>IF(ROW()-5&lt;=Kontroll!$B$8,1,"")</f>
        <v/>
      </c>
    </row>
    <row r="3548" spans="1:19" x14ac:dyDescent="0.2">
      <c r="A3548" s="7" t="str">
        <f t="shared" si="440"/>
        <v/>
      </c>
      <c r="B3548" s="7" t="str">
        <f>IF($S3548="","",INT(($A3548-1)/Kontroll!$B$6)+1)</f>
        <v/>
      </c>
      <c r="C3548" s="7" t="str">
        <f>IF($S3548="","",MOD($A3548-1,Kontroll!$B$6)+1)</f>
        <v/>
      </c>
      <c r="D3548" s="15" t="str">
        <f>IF($S3548="","",INDEX(Transjer!$A$6:$A$125,$B3548))</f>
        <v/>
      </c>
      <c r="E3548" s="15" t="str">
        <f>IF($S3548="","",INDEX(Transjer!$B$6:$B$125,$B3548))</f>
        <v/>
      </c>
      <c r="F3548" s="16" t="str">
        <f>IF($S3548="","",INDEX(Transjer!$C$6:$C$125,$B3548))</f>
        <v/>
      </c>
      <c r="G3548" s="17" t="str">
        <f>IF($S3548="","",INDEX(Skjermingsrenter!$A$6:$A$35,$C3548))</f>
        <v/>
      </c>
      <c r="H3548" s="18" t="str">
        <f>IF($S3548="","",INDEX(Transjer!$D$6:$D$125,$B3548))</f>
        <v/>
      </c>
      <c r="I3548" s="18" t="str">
        <f>IF($S3548="","",INDEX(Transjer!$E$6:$E$125,$B3548))</f>
        <v/>
      </c>
      <c r="J3548" s="19" t="str">
        <f>IF($S3548="","",INDEX(Skjermingsrenter!$B$6:$B$35,$C3548))</f>
        <v/>
      </c>
      <c r="K3548" s="20" t="str">
        <f t="shared" si="441"/>
        <v/>
      </c>
      <c r="L3548" s="21" t="str">
        <f>IF($S3548="","",IF($G3548&lt;YEAR($F3548),0,$H3548*SUMIFS(Utbytter!$D$6:$D$1005,Utbytter!$A$6:$A$1005,$E3548,Utbytter!$B$6:$B$1005,"&gt;="&amp;$K3548,Utbytter!$B$6:$B$1005,"&lt;="&amp;DATE($G3548,12,31))))</f>
        <v/>
      </c>
      <c r="M3548" s="21" t="str">
        <f t="shared" si="447"/>
        <v/>
      </c>
      <c r="N3548" s="21" t="str">
        <f t="shared" si="442"/>
        <v/>
      </c>
      <c r="O3548" s="21" t="str">
        <f t="shared" si="443"/>
        <v/>
      </c>
      <c r="P3548" s="21" t="str">
        <f t="shared" si="444"/>
        <v/>
      </c>
      <c r="Q3548" s="21" t="str">
        <f t="shared" si="445"/>
        <v/>
      </c>
      <c r="R3548" s="21" t="str">
        <f t="shared" si="446"/>
        <v/>
      </c>
      <c r="S3548" s="7" t="str">
        <f>IF(ROW()-5&lt;=Kontroll!$B$8,1,"")</f>
        <v/>
      </c>
    </row>
    <row r="3549" spans="1:19" x14ac:dyDescent="0.2">
      <c r="A3549" s="7" t="str">
        <f t="shared" si="440"/>
        <v/>
      </c>
      <c r="B3549" s="7" t="str">
        <f>IF($S3549="","",INT(($A3549-1)/Kontroll!$B$6)+1)</f>
        <v/>
      </c>
      <c r="C3549" s="7" t="str">
        <f>IF($S3549="","",MOD($A3549-1,Kontroll!$B$6)+1)</f>
        <v/>
      </c>
      <c r="D3549" s="15" t="str">
        <f>IF($S3549="","",INDEX(Transjer!$A$6:$A$125,$B3549))</f>
        <v/>
      </c>
      <c r="E3549" s="15" t="str">
        <f>IF($S3549="","",INDEX(Transjer!$B$6:$B$125,$B3549))</f>
        <v/>
      </c>
      <c r="F3549" s="16" t="str">
        <f>IF($S3549="","",INDEX(Transjer!$C$6:$C$125,$B3549))</f>
        <v/>
      </c>
      <c r="G3549" s="17" t="str">
        <f>IF($S3549="","",INDEX(Skjermingsrenter!$A$6:$A$35,$C3549))</f>
        <v/>
      </c>
      <c r="H3549" s="18" t="str">
        <f>IF($S3549="","",INDEX(Transjer!$D$6:$D$125,$B3549))</f>
        <v/>
      </c>
      <c r="I3549" s="18" t="str">
        <f>IF($S3549="","",INDEX(Transjer!$E$6:$E$125,$B3549))</f>
        <v/>
      </c>
      <c r="J3549" s="19" t="str">
        <f>IF($S3549="","",INDEX(Skjermingsrenter!$B$6:$B$35,$C3549))</f>
        <v/>
      </c>
      <c r="K3549" s="20" t="str">
        <f t="shared" si="441"/>
        <v/>
      </c>
      <c r="L3549" s="21" t="str">
        <f>IF($S3549="","",IF($G3549&lt;YEAR($F3549),0,$H3549*SUMIFS(Utbytter!$D$6:$D$1005,Utbytter!$A$6:$A$1005,$E3549,Utbytter!$B$6:$B$1005,"&gt;="&amp;$K3549,Utbytter!$B$6:$B$1005,"&lt;="&amp;DATE($G3549,12,31))))</f>
        <v/>
      </c>
      <c r="M3549" s="21" t="str">
        <f t="shared" si="447"/>
        <v/>
      </c>
      <c r="N3549" s="21" t="str">
        <f t="shared" si="442"/>
        <v/>
      </c>
      <c r="O3549" s="21" t="str">
        <f t="shared" si="443"/>
        <v/>
      </c>
      <c r="P3549" s="21" t="str">
        <f t="shared" si="444"/>
        <v/>
      </c>
      <c r="Q3549" s="21" t="str">
        <f t="shared" si="445"/>
        <v/>
      </c>
      <c r="R3549" s="21" t="str">
        <f t="shared" si="446"/>
        <v/>
      </c>
      <c r="S3549" s="7" t="str">
        <f>IF(ROW()-5&lt;=Kontroll!$B$8,1,"")</f>
        <v/>
      </c>
    </row>
    <row r="3550" spans="1:19" x14ac:dyDescent="0.2">
      <c r="A3550" s="7" t="str">
        <f t="shared" si="440"/>
        <v/>
      </c>
      <c r="B3550" s="7" t="str">
        <f>IF($S3550="","",INT(($A3550-1)/Kontroll!$B$6)+1)</f>
        <v/>
      </c>
      <c r="C3550" s="7" t="str">
        <f>IF($S3550="","",MOD($A3550-1,Kontroll!$B$6)+1)</f>
        <v/>
      </c>
      <c r="D3550" s="15" t="str">
        <f>IF($S3550="","",INDEX(Transjer!$A$6:$A$125,$B3550))</f>
        <v/>
      </c>
      <c r="E3550" s="15" t="str">
        <f>IF($S3550="","",INDEX(Transjer!$B$6:$B$125,$B3550))</f>
        <v/>
      </c>
      <c r="F3550" s="16" t="str">
        <f>IF($S3550="","",INDEX(Transjer!$C$6:$C$125,$B3550))</f>
        <v/>
      </c>
      <c r="G3550" s="17" t="str">
        <f>IF($S3550="","",INDEX(Skjermingsrenter!$A$6:$A$35,$C3550))</f>
        <v/>
      </c>
      <c r="H3550" s="18" t="str">
        <f>IF($S3550="","",INDEX(Transjer!$D$6:$D$125,$B3550))</f>
        <v/>
      </c>
      <c r="I3550" s="18" t="str">
        <f>IF($S3550="","",INDEX(Transjer!$E$6:$E$125,$B3550))</f>
        <v/>
      </c>
      <c r="J3550" s="19" t="str">
        <f>IF($S3550="","",INDEX(Skjermingsrenter!$B$6:$B$35,$C3550))</f>
        <v/>
      </c>
      <c r="K3550" s="20" t="str">
        <f t="shared" si="441"/>
        <v/>
      </c>
      <c r="L3550" s="21" t="str">
        <f>IF($S3550="","",IF($G3550&lt;YEAR($F3550),0,$H3550*SUMIFS(Utbytter!$D$6:$D$1005,Utbytter!$A$6:$A$1005,$E3550,Utbytter!$B$6:$B$1005,"&gt;="&amp;$K3550,Utbytter!$B$6:$B$1005,"&lt;="&amp;DATE($G3550,12,31))))</f>
        <v/>
      </c>
      <c r="M3550" s="21" t="str">
        <f t="shared" si="447"/>
        <v/>
      </c>
      <c r="N3550" s="21" t="str">
        <f t="shared" si="442"/>
        <v/>
      </c>
      <c r="O3550" s="21" t="str">
        <f t="shared" si="443"/>
        <v/>
      </c>
      <c r="P3550" s="21" t="str">
        <f t="shared" si="444"/>
        <v/>
      </c>
      <c r="Q3550" s="21" t="str">
        <f t="shared" si="445"/>
        <v/>
      </c>
      <c r="R3550" s="21" t="str">
        <f t="shared" si="446"/>
        <v/>
      </c>
      <c r="S3550" s="7" t="str">
        <f>IF(ROW()-5&lt;=Kontroll!$B$8,1,"")</f>
        <v/>
      </c>
    </row>
    <row r="3551" spans="1:19" x14ac:dyDescent="0.2">
      <c r="A3551" s="7" t="str">
        <f t="shared" si="440"/>
        <v/>
      </c>
      <c r="B3551" s="7" t="str">
        <f>IF($S3551="","",INT(($A3551-1)/Kontroll!$B$6)+1)</f>
        <v/>
      </c>
      <c r="C3551" s="7" t="str">
        <f>IF($S3551="","",MOD($A3551-1,Kontroll!$B$6)+1)</f>
        <v/>
      </c>
      <c r="D3551" s="15" t="str">
        <f>IF($S3551="","",INDEX(Transjer!$A$6:$A$125,$B3551))</f>
        <v/>
      </c>
      <c r="E3551" s="15" t="str">
        <f>IF($S3551="","",INDEX(Transjer!$B$6:$B$125,$B3551))</f>
        <v/>
      </c>
      <c r="F3551" s="16" t="str">
        <f>IF($S3551="","",INDEX(Transjer!$C$6:$C$125,$B3551))</f>
        <v/>
      </c>
      <c r="G3551" s="17" t="str">
        <f>IF($S3551="","",INDEX(Skjermingsrenter!$A$6:$A$35,$C3551))</f>
        <v/>
      </c>
      <c r="H3551" s="18" t="str">
        <f>IF($S3551="","",INDEX(Transjer!$D$6:$D$125,$B3551))</f>
        <v/>
      </c>
      <c r="I3551" s="18" t="str">
        <f>IF($S3551="","",INDEX(Transjer!$E$6:$E$125,$B3551))</f>
        <v/>
      </c>
      <c r="J3551" s="19" t="str">
        <f>IF($S3551="","",INDEX(Skjermingsrenter!$B$6:$B$35,$C3551))</f>
        <v/>
      </c>
      <c r="K3551" s="20" t="str">
        <f t="shared" si="441"/>
        <v/>
      </c>
      <c r="L3551" s="21" t="str">
        <f>IF($S3551="","",IF($G3551&lt;YEAR($F3551),0,$H3551*SUMIFS(Utbytter!$D$6:$D$1005,Utbytter!$A$6:$A$1005,$E3551,Utbytter!$B$6:$B$1005,"&gt;="&amp;$K3551,Utbytter!$B$6:$B$1005,"&lt;="&amp;DATE($G3551,12,31))))</f>
        <v/>
      </c>
      <c r="M3551" s="21" t="str">
        <f t="shared" si="447"/>
        <v/>
      </c>
      <c r="N3551" s="21" t="str">
        <f t="shared" si="442"/>
        <v/>
      </c>
      <c r="O3551" s="21" t="str">
        <f t="shared" si="443"/>
        <v/>
      </c>
      <c r="P3551" s="21" t="str">
        <f t="shared" si="444"/>
        <v/>
      </c>
      <c r="Q3551" s="21" t="str">
        <f t="shared" si="445"/>
        <v/>
      </c>
      <c r="R3551" s="21" t="str">
        <f t="shared" si="446"/>
        <v/>
      </c>
      <c r="S3551" s="7" t="str">
        <f>IF(ROW()-5&lt;=Kontroll!$B$8,1,"")</f>
        <v/>
      </c>
    </row>
    <row r="3552" spans="1:19" x14ac:dyDescent="0.2">
      <c r="A3552" s="7" t="str">
        <f t="shared" si="440"/>
        <v/>
      </c>
      <c r="B3552" s="7" t="str">
        <f>IF($S3552="","",INT(($A3552-1)/Kontroll!$B$6)+1)</f>
        <v/>
      </c>
      <c r="C3552" s="7" t="str">
        <f>IF($S3552="","",MOD($A3552-1,Kontroll!$B$6)+1)</f>
        <v/>
      </c>
      <c r="D3552" s="15" t="str">
        <f>IF($S3552="","",INDEX(Transjer!$A$6:$A$125,$B3552))</f>
        <v/>
      </c>
      <c r="E3552" s="15" t="str">
        <f>IF($S3552="","",INDEX(Transjer!$B$6:$B$125,$B3552))</f>
        <v/>
      </c>
      <c r="F3552" s="16" t="str">
        <f>IF($S3552="","",INDEX(Transjer!$C$6:$C$125,$B3552))</f>
        <v/>
      </c>
      <c r="G3552" s="17" t="str">
        <f>IF($S3552="","",INDEX(Skjermingsrenter!$A$6:$A$35,$C3552))</f>
        <v/>
      </c>
      <c r="H3552" s="18" t="str">
        <f>IF($S3552="","",INDEX(Transjer!$D$6:$D$125,$B3552))</f>
        <v/>
      </c>
      <c r="I3552" s="18" t="str">
        <f>IF($S3552="","",INDEX(Transjer!$E$6:$E$125,$B3552))</f>
        <v/>
      </c>
      <c r="J3552" s="19" t="str">
        <f>IF($S3552="","",INDEX(Skjermingsrenter!$B$6:$B$35,$C3552))</f>
        <v/>
      </c>
      <c r="K3552" s="20" t="str">
        <f t="shared" si="441"/>
        <v/>
      </c>
      <c r="L3552" s="21" t="str">
        <f>IF($S3552="","",IF($G3552&lt;YEAR($F3552),0,$H3552*SUMIFS(Utbytter!$D$6:$D$1005,Utbytter!$A$6:$A$1005,$E3552,Utbytter!$B$6:$B$1005,"&gt;="&amp;$K3552,Utbytter!$B$6:$B$1005,"&lt;="&amp;DATE($G3552,12,31))))</f>
        <v/>
      </c>
      <c r="M3552" s="21" t="str">
        <f t="shared" si="447"/>
        <v/>
      </c>
      <c r="N3552" s="21" t="str">
        <f t="shared" si="442"/>
        <v/>
      </c>
      <c r="O3552" s="21" t="str">
        <f t="shared" si="443"/>
        <v/>
      </c>
      <c r="P3552" s="21" t="str">
        <f t="shared" si="444"/>
        <v/>
      </c>
      <c r="Q3552" s="21" t="str">
        <f t="shared" si="445"/>
        <v/>
      </c>
      <c r="R3552" s="21" t="str">
        <f t="shared" si="446"/>
        <v/>
      </c>
      <c r="S3552" s="7" t="str">
        <f>IF(ROW()-5&lt;=Kontroll!$B$8,1,"")</f>
        <v/>
      </c>
    </row>
    <row r="3553" spans="1:19" x14ac:dyDescent="0.2">
      <c r="A3553" s="7" t="str">
        <f t="shared" si="440"/>
        <v/>
      </c>
      <c r="B3553" s="7" t="str">
        <f>IF($S3553="","",INT(($A3553-1)/Kontroll!$B$6)+1)</f>
        <v/>
      </c>
      <c r="C3553" s="7" t="str">
        <f>IF($S3553="","",MOD($A3553-1,Kontroll!$B$6)+1)</f>
        <v/>
      </c>
      <c r="D3553" s="15" t="str">
        <f>IF($S3553="","",INDEX(Transjer!$A$6:$A$125,$B3553))</f>
        <v/>
      </c>
      <c r="E3553" s="15" t="str">
        <f>IF($S3553="","",INDEX(Transjer!$B$6:$B$125,$B3553))</f>
        <v/>
      </c>
      <c r="F3553" s="16" t="str">
        <f>IF($S3553="","",INDEX(Transjer!$C$6:$C$125,$B3553))</f>
        <v/>
      </c>
      <c r="G3553" s="17" t="str">
        <f>IF($S3553="","",INDEX(Skjermingsrenter!$A$6:$A$35,$C3553))</f>
        <v/>
      </c>
      <c r="H3553" s="18" t="str">
        <f>IF($S3553="","",INDEX(Transjer!$D$6:$D$125,$B3553))</f>
        <v/>
      </c>
      <c r="I3553" s="18" t="str">
        <f>IF($S3553="","",INDEX(Transjer!$E$6:$E$125,$B3553))</f>
        <v/>
      </c>
      <c r="J3553" s="19" t="str">
        <f>IF($S3553="","",INDEX(Skjermingsrenter!$B$6:$B$35,$C3553))</f>
        <v/>
      </c>
      <c r="K3553" s="20" t="str">
        <f t="shared" si="441"/>
        <v/>
      </c>
      <c r="L3553" s="21" t="str">
        <f>IF($S3553="","",IF($G3553&lt;YEAR($F3553),0,$H3553*SUMIFS(Utbytter!$D$6:$D$1005,Utbytter!$A$6:$A$1005,$E3553,Utbytter!$B$6:$B$1005,"&gt;="&amp;$K3553,Utbytter!$B$6:$B$1005,"&lt;="&amp;DATE($G3553,12,31))))</f>
        <v/>
      </c>
      <c r="M3553" s="21" t="str">
        <f t="shared" si="447"/>
        <v/>
      </c>
      <c r="N3553" s="21" t="str">
        <f t="shared" si="442"/>
        <v/>
      </c>
      <c r="O3553" s="21" t="str">
        <f t="shared" si="443"/>
        <v/>
      </c>
      <c r="P3553" s="21" t="str">
        <f t="shared" si="444"/>
        <v/>
      </c>
      <c r="Q3553" s="21" t="str">
        <f t="shared" si="445"/>
        <v/>
      </c>
      <c r="R3553" s="21" t="str">
        <f t="shared" si="446"/>
        <v/>
      </c>
      <c r="S3553" s="7" t="str">
        <f>IF(ROW()-5&lt;=Kontroll!$B$8,1,"")</f>
        <v/>
      </c>
    </row>
    <row r="3554" spans="1:19" x14ac:dyDescent="0.2">
      <c r="A3554" s="7" t="str">
        <f t="shared" si="440"/>
        <v/>
      </c>
      <c r="B3554" s="7" t="str">
        <f>IF($S3554="","",INT(($A3554-1)/Kontroll!$B$6)+1)</f>
        <v/>
      </c>
      <c r="C3554" s="7" t="str">
        <f>IF($S3554="","",MOD($A3554-1,Kontroll!$B$6)+1)</f>
        <v/>
      </c>
      <c r="D3554" s="15" t="str">
        <f>IF($S3554="","",INDEX(Transjer!$A$6:$A$125,$B3554))</f>
        <v/>
      </c>
      <c r="E3554" s="15" t="str">
        <f>IF($S3554="","",INDEX(Transjer!$B$6:$B$125,$B3554))</f>
        <v/>
      </c>
      <c r="F3554" s="16" t="str">
        <f>IF($S3554="","",INDEX(Transjer!$C$6:$C$125,$B3554))</f>
        <v/>
      </c>
      <c r="G3554" s="17" t="str">
        <f>IF($S3554="","",INDEX(Skjermingsrenter!$A$6:$A$35,$C3554))</f>
        <v/>
      </c>
      <c r="H3554" s="18" t="str">
        <f>IF($S3554="","",INDEX(Transjer!$D$6:$D$125,$B3554))</f>
        <v/>
      </c>
      <c r="I3554" s="18" t="str">
        <f>IF($S3554="","",INDEX(Transjer!$E$6:$E$125,$B3554))</f>
        <v/>
      </c>
      <c r="J3554" s="19" t="str">
        <f>IF($S3554="","",INDEX(Skjermingsrenter!$B$6:$B$35,$C3554))</f>
        <v/>
      </c>
      <c r="K3554" s="20" t="str">
        <f t="shared" si="441"/>
        <v/>
      </c>
      <c r="L3554" s="21" t="str">
        <f>IF($S3554="","",IF($G3554&lt;YEAR($F3554),0,$H3554*SUMIFS(Utbytter!$D$6:$D$1005,Utbytter!$A$6:$A$1005,$E3554,Utbytter!$B$6:$B$1005,"&gt;="&amp;$K3554,Utbytter!$B$6:$B$1005,"&lt;="&amp;DATE($G3554,12,31))))</f>
        <v/>
      </c>
      <c r="M3554" s="21" t="str">
        <f t="shared" si="447"/>
        <v/>
      </c>
      <c r="N3554" s="21" t="str">
        <f t="shared" si="442"/>
        <v/>
      </c>
      <c r="O3554" s="21" t="str">
        <f t="shared" si="443"/>
        <v/>
      </c>
      <c r="P3554" s="21" t="str">
        <f t="shared" si="444"/>
        <v/>
      </c>
      <c r="Q3554" s="21" t="str">
        <f t="shared" si="445"/>
        <v/>
      </c>
      <c r="R3554" s="21" t="str">
        <f t="shared" si="446"/>
        <v/>
      </c>
      <c r="S3554" s="7" t="str">
        <f>IF(ROW()-5&lt;=Kontroll!$B$8,1,"")</f>
        <v/>
      </c>
    </row>
    <row r="3555" spans="1:19" x14ac:dyDescent="0.2">
      <c r="A3555" s="7" t="str">
        <f t="shared" si="440"/>
        <v/>
      </c>
      <c r="B3555" s="7" t="str">
        <f>IF($S3555="","",INT(($A3555-1)/Kontroll!$B$6)+1)</f>
        <v/>
      </c>
      <c r="C3555" s="7" t="str">
        <f>IF($S3555="","",MOD($A3555-1,Kontroll!$B$6)+1)</f>
        <v/>
      </c>
      <c r="D3555" s="15" t="str">
        <f>IF($S3555="","",INDEX(Transjer!$A$6:$A$125,$B3555))</f>
        <v/>
      </c>
      <c r="E3555" s="15" t="str">
        <f>IF($S3555="","",INDEX(Transjer!$B$6:$B$125,$B3555))</f>
        <v/>
      </c>
      <c r="F3555" s="16" t="str">
        <f>IF($S3555="","",INDEX(Transjer!$C$6:$C$125,$B3555))</f>
        <v/>
      </c>
      <c r="G3555" s="17" t="str">
        <f>IF($S3555="","",INDEX(Skjermingsrenter!$A$6:$A$35,$C3555))</f>
        <v/>
      </c>
      <c r="H3555" s="18" t="str">
        <f>IF($S3555="","",INDEX(Transjer!$D$6:$D$125,$B3555))</f>
        <v/>
      </c>
      <c r="I3555" s="18" t="str">
        <f>IF($S3555="","",INDEX(Transjer!$E$6:$E$125,$B3555))</f>
        <v/>
      </c>
      <c r="J3555" s="19" t="str">
        <f>IF($S3555="","",INDEX(Skjermingsrenter!$B$6:$B$35,$C3555))</f>
        <v/>
      </c>
      <c r="K3555" s="20" t="str">
        <f t="shared" si="441"/>
        <v/>
      </c>
      <c r="L3555" s="21" t="str">
        <f>IF($S3555="","",IF($G3555&lt;YEAR($F3555),0,$H3555*SUMIFS(Utbytter!$D$6:$D$1005,Utbytter!$A$6:$A$1005,$E3555,Utbytter!$B$6:$B$1005,"&gt;="&amp;$K3555,Utbytter!$B$6:$B$1005,"&lt;="&amp;DATE($G3555,12,31))))</f>
        <v/>
      </c>
      <c r="M3555" s="21" t="str">
        <f t="shared" si="447"/>
        <v/>
      </c>
      <c r="N3555" s="21" t="str">
        <f t="shared" si="442"/>
        <v/>
      </c>
      <c r="O3555" s="21" t="str">
        <f t="shared" si="443"/>
        <v/>
      </c>
      <c r="P3555" s="21" t="str">
        <f t="shared" si="444"/>
        <v/>
      </c>
      <c r="Q3555" s="21" t="str">
        <f t="shared" si="445"/>
        <v/>
      </c>
      <c r="R3555" s="21" t="str">
        <f t="shared" si="446"/>
        <v/>
      </c>
      <c r="S3555" s="7" t="str">
        <f>IF(ROW()-5&lt;=Kontroll!$B$8,1,"")</f>
        <v/>
      </c>
    </row>
    <row r="3556" spans="1:19" x14ac:dyDescent="0.2">
      <c r="A3556" s="7" t="str">
        <f t="shared" si="440"/>
        <v/>
      </c>
      <c r="B3556" s="7" t="str">
        <f>IF($S3556="","",INT(($A3556-1)/Kontroll!$B$6)+1)</f>
        <v/>
      </c>
      <c r="C3556" s="7" t="str">
        <f>IF($S3556="","",MOD($A3556-1,Kontroll!$B$6)+1)</f>
        <v/>
      </c>
      <c r="D3556" s="15" t="str">
        <f>IF($S3556="","",INDEX(Transjer!$A$6:$A$125,$B3556))</f>
        <v/>
      </c>
      <c r="E3556" s="15" t="str">
        <f>IF($S3556="","",INDEX(Transjer!$B$6:$B$125,$B3556))</f>
        <v/>
      </c>
      <c r="F3556" s="16" t="str">
        <f>IF($S3556="","",INDEX(Transjer!$C$6:$C$125,$B3556))</f>
        <v/>
      </c>
      <c r="G3556" s="17" t="str">
        <f>IF($S3556="","",INDEX(Skjermingsrenter!$A$6:$A$35,$C3556))</f>
        <v/>
      </c>
      <c r="H3556" s="18" t="str">
        <f>IF($S3556="","",INDEX(Transjer!$D$6:$D$125,$B3556))</f>
        <v/>
      </c>
      <c r="I3556" s="18" t="str">
        <f>IF($S3556="","",INDEX(Transjer!$E$6:$E$125,$B3556))</f>
        <v/>
      </c>
      <c r="J3556" s="19" t="str">
        <f>IF($S3556="","",INDEX(Skjermingsrenter!$B$6:$B$35,$C3556))</f>
        <v/>
      </c>
      <c r="K3556" s="20" t="str">
        <f t="shared" si="441"/>
        <v/>
      </c>
      <c r="L3556" s="21" t="str">
        <f>IF($S3556="","",IF($G3556&lt;YEAR($F3556),0,$H3556*SUMIFS(Utbytter!$D$6:$D$1005,Utbytter!$A$6:$A$1005,$E3556,Utbytter!$B$6:$B$1005,"&gt;="&amp;$K3556,Utbytter!$B$6:$B$1005,"&lt;="&amp;DATE($G3556,12,31))))</f>
        <v/>
      </c>
      <c r="M3556" s="21" t="str">
        <f t="shared" si="447"/>
        <v/>
      </c>
      <c r="N3556" s="21" t="str">
        <f t="shared" si="442"/>
        <v/>
      </c>
      <c r="O3556" s="21" t="str">
        <f t="shared" si="443"/>
        <v/>
      </c>
      <c r="P3556" s="21" t="str">
        <f t="shared" si="444"/>
        <v/>
      </c>
      <c r="Q3556" s="21" t="str">
        <f t="shared" si="445"/>
        <v/>
      </c>
      <c r="R3556" s="21" t="str">
        <f t="shared" si="446"/>
        <v/>
      </c>
      <c r="S3556" s="7" t="str">
        <f>IF(ROW()-5&lt;=Kontroll!$B$8,1,"")</f>
        <v/>
      </c>
    </row>
    <row r="3557" spans="1:19" x14ac:dyDescent="0.2">
      <c r="A3557" s="7" t="str">
        <f t="shared" si="440"/>
        <v/>
      </c>
      <c r="B3557" s="7" t="str">
        <f>IF($S3557="","",INT(($A3557-1)/Kontroll!$B$6)+1)</f>
        <v/>
      </c>
      <c r="C3557" s="7" t="str">
        <f>IF($S3557="","",MOD($A3557-1,Kontroll!$B$6)+1)</f>
        <v/>
      </c>
      <c r="D3557" s="15" t="str">
        <f>IF($S3557="","",INDEX(Transjer!$A$6:$A$125,$B3557))</f>
        <v/>
      </c>
      <c r="E3557" s="15" t="str">
        <f>IF($S3557="","",INDEX(Transjer!$B$6:$B$125,$B3557))</f>
        <v/>
      </c>
      <c r="F3557" s="16" t="str">
        <f>IF($S3557="","",INDEX(Transjer!$C$6:$C$125,$B3557))</f>
        <v/>
      </c>
      <c r="G3557" s="17" t="str">
        <f>IF($S3557="","",INDEX(Skjermingsrenter!$A$6:$A$35,$C3557))</f>
        <v/>
      </c>
      <c r="H3557" s="18" t="str">
        <f>IF($S3557="","",INDEX(Transjer!$D$6:$D$125,$B3557))</f>
        <v/>
      </c>
      <c r="I3557" s="18" t="str">
        <f>IF($S3557="","",INDEX(Transjer!$E$6:$E$125,$B3557))</f>
        <v/>
      </c>
      <c r="J3557" s="19" t="str">
        <f>IF($S3557="","",INDEX(Skjermingsrenter!$B$6:$B$35,$C3557))</f>
        <v/>
      </c>
      <c r="K3557" s="20" t="str">
        <f t="shared" si="441"/>
        <v/>
      </c>
      <c r="L3557" s="21" t="str">
        <f>IF($S3557="","",IF($G3557&lt;YEAR($F3557),0,$H3557*SUMIFS(Utbytter!$D$6:$D$1005,Utbytter!$A$6:$A$1005,$E3557,Utbytter!$B$6:$B$1005,"&gt;="&amp;$K3557,Utbytter!$B$6:$B$1005,"&lt;="&amp;DATE($G3557,12,31))))</f>
        <v/>
      </c>
      <c r="M3557" s="21" t="str">
        <f t="shared" si="447"/>
        <v/>
      </c>
      <c r="N3557" s="21" t="str">
        <f t="shared" si="442"/>
        <v/>
      </c>
      <c r="O3557" s="21" t="str">
        <f t="shared" si="443"/>
        <v/>
      </c>
      <c r="P3557" s="21" t="str">
        <f t="shared" si="444"/>
        <v/>
      </c>
      <c r="Q3557" s="21" t="str">
        <f t="shared" si="445"/>
        <v/>
      </c>
      <c r="R3557" s="21" t="str">
        <f t="shared" si="446"/>
        <v/>
      </c>
      <c r="S3557" s="7" t="str">
        <f>IF(ROW()-5&lt;=Kontroll!$B$8,1,"")</f>
        <v/>
      </c>
    </row>
    <row r="3558" spans="1:19" x14ac:dyDescent="0.2">
      <c r="A3558" s="7" t="str">
        <f t="shared" si="440"/>
        <v/>
      </c>
      <c r="B3558" s="7" t="str">
        <f>IF($S3558="","",INT(($A3558-1)/Kontroll!$B$6)+1)</f>
        <v/>
      </c>
      <c r="C3558" s="7" t="str">
        <f>IF($S3558="","",MOD($A3558-1,Kontroll!$B$6)+1)</f>
        <v/>
      </c>
      <c r="D3558" s="15" t="str">
        <f>IF($S3558="","",INDEX(Transjer!$A$6:$A$125,$B3558))</f>
        <v/>
      </c>
      <c r="E3558" s="15" t="str">
        <f>IF($S3558="","",INDEX(Transjer!$B$6:$B$125,$B3558))</f>
        <v/>
      </c>
      <c r="F3558" s="16" t="str">
        <f>IF($S3558="","",INDEX(Transjer!$C$6:$C$125,$B3558))</f>
        <v/>
      </c>
      <c r="G3558" s="17" t="str">
        <f>IF($S3558="","",INDEX(Skjermingsrenter!$A$6:$A$35,$C3558))</f>
        <v/>
      </c>
      <c r="H3558" s="18" t="str">
        <f>IF($S3558="","",INDEX(Transjer!$D$6:$D$125,$B3558))</f>
        <v/>
      </c>
      <c r="I3558" s="18" t="str">
        <f>IF($S3558="","",INDEX(Transjer!$E$6:$E$125,$B3558))</f>
        <v/>
      </c>
      <c r="J3558" s="19" t="str">
        <f>IF($S3558="","",INDEX(Skjermingsrenter!$B$6:$B$35,$C3558))</f>
        <v/>
      </c>
      <c r="K3558" s="20" t="str">
        <f t="shared" si="441"/>
        <v/>
      </c>
      <c r="L3558" s="21" t="str">
        <f>IF($S3558="","",IF($G3558&lt;YEAR($F3558),0,$H3558*SUMIFS(Utbytter!$D$6:$D$1005,Utbytter!$A$6:$A$1005,$E3558,Utbytter!$B$6:$B$1005,"&gt;="&amp;$K3558,Utbytter!$B$6:$B$1005,"&lt;="&amp;DATE($G3558,12,31))))</f>
        <v/>
      </c>
      <c r="M3558" s="21" t="str">
        <f t="shared" si="447"/>
        <v/>
      </c>
      <c r="N3558" s="21" t="str">
        <f t="shared" si="442"/>
        <v/>
      </c>
      <c r="O3558" s="21" t="str">
        <f t="shared" si="443"/>
        <v/>
      </c>
      <c r="P3558" s="21" t="str">
        <f t="shared" si="444"/>
        <v/>
      </c>
      <c r="Q3558" s="21" t="str">
        <f t="shared" si="445"/>
        <v/>
      </c>
      <c r="R3558" s="21" t="str">
        <f t="shared" si="446"/>
        <v/>
      </c>
      <c r="S3558" s="7" t="str">
        <f>IF(ROW()-5&lt;=Kontroll!$B$8,1,"")</f>
        <v/>
      </c>
    </row>
    <row r="3559" spans="1:19" x14ac:dyDescent="0.2">
      <c r="A3559" s="7" t="str">
        <f t="shared" si="440"/>
        <v/>
      </c>
      <c r="B3559" s="7" t="str">
        <f>IF($S3559="","",INT(($A3559-1)/Kontroll!$B$6)+1)</f>
        <v/>
      </c>
      <c r="C3559" s="7" t="str">
        <f>IF($S3559="","",MOD($A3559-1,Kontroll!$B$6)+1)</f>
        <v/>
      </c>
      <c r="D3559" s="15" t="str">
        <f>IF($S3559="","",INDEX(Transjer!$A$6:$A$125,$B3559))</f>
        <v/>
      </c>
      <c r="E3559" s="15" t="str">
        <f>IF($S3559="","",INDEX(Transjer!$B$6:$B$125,$B3559))</f>
        <v/>
      </c>
      <c r="F3559" s="16" t="str">
        <f>IF($S3559="","",INDEX(Transjer!$C$6:$C$125,$B3559))</f>
        <v/>
      </c>
      <c r="G3559" s="17" t="str">
        <f>IF($S3559="","",INDEX(Skjermingsrenter!$A$6:$A$35,$C3559))</f>
        <v/>
      </c>
      <c r="H3559" s="18" t="str">
        <f>IF($S3559="","",INDEX(Transjer!$D$6:$D$125,$B3559))</f>
        <v/>
      </c>
      <c r="I3559" s="18" t="str">
        <f>IF($S3559="","",INDEX(Transjer!$E$6:$E$125,$B3559))</f>
        <v/>
      </c>
      <c r="J3559" s="19" t="str">
        <f>IF($S3559="","",INDEX(Skjermingsrenter!$B$6:$B$35,$C3559))</f>
        <v/>
      </c>
      <c r="K3559" s="20" t="str">
        <f t="shared" si="441"/>
        <v/>
      </c>
      <c r="L3559" s="21" t="str">
        <f>IF($S3559="","",IF($G3559&lt;YEAR($F3559),0,$H3559*SUMIFS(Utbytter!$D$6:$D$1005,Utbytter!$A$6:$A$1005,$E3559,Utbytter!$B$6:$B$1005,"&gt;="&amp;$K3559,Utbytter!$B$6:$B$1005,"&lt;="&amp;DATE($G3559,12,31))))</f>
        <v/>
      </c>
      <c r="M3559" s="21" t="str">
        <f t="shared" si="447"/>
        <v/>
      </c>
      <c r="N3559" s="21" t="str">
        <f t="shared" si="442"/>
        <v/>
      </c>
      <c r="O3559" s="21" t="str">
        <f t="shared" si="443"/>
        <v/>
      </c>
      <c r="P3559" s="21" t="str">
        <f t="shared" si="444"/>
        <v/>
      </c>
      <c r="Q3559" s="21" t="str">
        <f t="shared" si="445"/>
        <v/>
      </c>
      <c r="R3559" s="21" t="str">
        <f t="shared" si="446"/>
        <v/>
      </c>
      <c r="S3559" s="7" t="str">
        <f>IF(ROW()-5&lt;=Kontroll!$B$8,1,"")</f>
        <v/>
      </c>
    </row>
    <row r="3560" spans="1:19" x14ac:dyDescent="0.2">
      <c r="A3560" s="7" t="str">
        <f t="shared" si="440"/>
        <v/>
      </c>
      <c r="B3560" s="7" t="str">
        <f>IF($S3560="","",INT(($A3560-1)/Kontroll!$B$6)+1)</f>
        <v/>
      </c>
      <c r="C3560" s="7" t="str">
        <f>IF($S3560="","",MOD($A3560-1,Kontroll!$B$6)+1)</f>
        <v/>
      </c>
      <c r="D3560" s="15" t="str">
        <f>IF($S3560="","",INDEX(Transjer!$A$6:$A$125,$B3560))</f>
        <v/>
      </c>
      <c r="E3560" s="15" t="str">
        <f>IF($S3560="","",INDEX(Transjer!$B$6:$B$125,$B3560))</f>
        <v/>
      </c>
      <c r="F3560" s="16" t="str">
        <f>IF($S3560="","",INDEX(Transjer!$C$6:$C$125,$B3560))</f>
        <v/>
      </c>
      <c r="G3560" s="17" t="str">
        <f>IF($S3560="","",INDEX(Skjermingsrenter!$A$6:$A$35,$C3560))</f>
        <v/>
      </c>
      <c r="H3560" s="18" t="str">
        <f>IF($S3560="","",INDEX(Transjer!$D$6:$D$125,$B3560))</f>
        <v/>
      </c>
      <c r="I3560" s="18" t="str">
        <f>IF($S3560="","",INDEX(Transjer!$E$6:$E$125,$B3560))</f>
        <v/>
      </c>
      <c r="J3560" s="19" t="str">
        <f>IF($S3560="","",INDEX(Skjermingsrenter!$B$6:$B$35,$C3560))</f>
        <v/>
      </c>
      <c r="K3560" s="20" t="str">
        <f t="shared" si="441"/>
        <v/>
      </c>
      <c r="L3560" s="21" t="str">
        <f>IF($S3560="","",IF($G3560&lt;YEAR($F3560),0,$H3560*SUMIFS(Utbytter!$D$6:$D$1005,Utbytter!$A$6:$A$1005,$E3560,Utbytter!$B$6:$B$1005,"&gt;="&amp;$K3560,Utbytter!$B$6:$B$1005,"&lt;="&amp;DATE($G3560,12,31))))</f>
        <v/>
      </c>
      <c r="M3560" s="21" t="str">
        <f t="shared" si="447"/>
        <v/>
      </c>
      <c r="N3560" s="21" t="str">
        <f t="shared" si="442"/>
        <v/>
      </c>
      <c r="O3560" s="21" t="str">
        <f t="shared" si="443"/>
        <v/>
      </c>
      <c r="P3560" s="21" t="str">
        <f t="shared" si="444"/>
        <v/>
      </c>
      <c r="Q3560" s="21" t="str">
        <f t="shared" si="445"/>
        <v/>
      </c>
      <c r="R3560" s="21" t="str">
        <f t="shared" si="446"/>
        <v/>
      </c>
      <c r="S3560" s="7" t="str">
        <f>IF(ROW()-5&lt;=Kontroll!$B$8,1,"")</f>
        <v/>
      </c>
    </row>
    <row r="3561" spans="1:19" x14ac:dyDescent="0.2">
      <c r="A3561" s="7" t="str">
        <f t="shared" si="440"/>
        <v/>
      </c>
      <c r="B3561" s="7" t="str">
        <f>IF($S3561="","",INT(($A3561-1)/Kontroll!$B$6)+1)</f>
        <v/>
      </c>
      <c r="C3561" s="7" t="str">
        <f>IF($S3561="","",MOD($A3561-1,Kontroll!$B$6)+1)</f>
        <v/>
      </c>
      <c r="D3561" s="15" t="str">
        <f>IF($S3561="","",INDEX(Transjer!$A$6:$A$125,$B3561))</f>
        <v/>
      </c>
      <c r="E3561" s="15" t="str">
        <f>IF($S3561="","",INDEX(Transjer!$B$6:$B$125,$B3561))</f>
        <v/>
      </c>
      <c r="F3561" s="16" t="str">
        <f>IF($S3561="","",INDEX(Transjer!$C$6:$C$125,$B3561))</f>
        <v/>
      </c>
      <c r="G3561" s="17" t="str">
        <f>IF($S3561="","",INDEX(Skjermingsrenter!$A$6:$A$35,$C3561))</f>
        <v/>
      </c>
      <c r="H3561" s="18" t="str">
        <f>IF($S3561="","",INDEX(Transjer!$D$6:$D$125,$B3561))</f>
        <v/>
      </c>
      <c r="I3561" s="18" t="str">
        <f>IF($S3561="","",INDEX(Transjer!$E$6:$E$125,$B3561))</f>
        <v/>
      </c>
      <c r="J3561" s="19" t="str">
        <f>IF($S3561="","",INDEX(Skjermingsrenter!$B$6:$B$35,$C3561))</f>
        <v/>
      </c>
      <c r="K3561" s="20" t="str">
        <f t="shared" si="441"/>
        <v/>
      </c>
      <c r="L3561" s="21" t="str">
        <f>IF($S3561="","",IF($G3561&lt;YEAR($F3561),0,$H3561*SUMIFS(Utbytter!$D$6:$D$1005,Utbytter!$A$6:$A$1005,$E3561,Utbytter!$B$6:$B$1005,"&gt;="&amp;$K3561,Utbytter!$B$6:$B$1005,"&lt;="&amp;DATE($G3561,12,31))))</f>
        <v/>
      </c>
      <c r="M3561" s="21" t="str">
        <f t="shared" si="447"/>
        <v/>
      </c>
      <c r="N3561" s="21" t="str">
        <f t="shared" si="442"/>
        <v/>
      </c>
      <c r="O3561" s="21" t="str">
        <f t="shared" si="443"/>
        <v/>
      </c>
      <c r="P3561" s="21" t="str">
        <f t="shared" si="444"/>
        <v/>
      </c>
      <c r="Q3561" s="21" t="str">
        <f t="shared" si="445"/>
        <v/>
      </c>
      <c r="R3561" s="21" t="str">
        <f t="shared" si="446"/>
        <v/>
      </c>
      <c r="S3561" s="7" t="str">
        <f>IF(ROW()-5&lt;=Kontroll!$B$8,1,"")</f>
        <v/>
      </c>
    </row>
    <row r="3562" spans="1:19" x14ac:dyDescent="0.2">
      <c r="A3562" s="7" t="str">
        <f t="shared" si="440"/>
        <v/>
      </c>
      <c r="B3562" s="7" t="str">
        <f>IF($S3562="","",INT(($A3562-1)/Kontroll!$B$6)+1)</f>
        <v/>
      </c>
      <c r="C3562" s="7" t="str">
        <f>IF($S3562="","",MOD($A3562-1,Kontroll!$B$6)+1)</f>
        <v/>
      </c>
      <c r="D3562" s="15" t="str">
        <f>IF($S3562="","",INDEX(Transjer!$A$6:$A$125,$B3562))</f>
        <v/>
      </c>
      <c r="E3562" s="15" t="str">
        <f>IF($S3562="","",INDEX(Transjer!$B$6:$B$125,$B3562))</f>
        <v/>
      </c>
      <c r="F3562" s="16" t="str">
        <f>IF($S3562="","",INDEX(Transjer!$C$6:$C$125,$B3562))</f>
        <v/>
      </c>
      <c r="G3562" s="17" t="str">
        <f>IF($S3562="","",INDEX(Skjermingsrenter!$A$6:$A$35,$C3562))</f>
        <v/>
      </c>
      <c r="H3562" s="18" t="str">
        <f>IF($S3562="","",INDEX(Transjer!$D$6:$D$125,$B3562))</f>
        <v/>
      </c>
      <c r="I3562" s="18" t="str">
        <f>IF($S3562="","",INDEX(Transjer!$E$6:$E$125,$B3562))</f>
        <v/>
      </c>
      <c r="J3562" s="19" t="str">
        <f>IF($S3562="","",INDEX(Skjermingsrenter!$B$6:$B$35,$C3562))</f>
        <v/>
      </c>
      <c r="K3562" s="20" t="str">
        <f t="shared" si="441"/>
        <v/>
      </c>
      <c r="L3562" s="21" t="str">
        <f>IF($S3562="","",IF($G3562&lt;YEAR($F3562),0,$H3562*SUMIFS(Utbytter!$D$6:$D$1005,Utbytter!$A$6:$A$1005,$E3562,Utbytter!$B$6:$B$1005,"&gt;="&amp;$K3562,Utbytter!$B$6:$B$1005,"&lt;="&amp;DATE($G3562,12,31))))</f>
        <v/>
      </c>
      <c r="M3562" s="21" t="str">
        <f t="shared" si="447"/>
        <v/>
      </c>
      <c r="N3562" s="21" t="str">
        <f t="shared" si="442"/>
        <v/>
      </c>
      <c r="O3562" s="21" t="str">
        <f t="shared" si="443"/>
        <v/>
      </c>
      <c r="P3562" s="21" t="str">
        <f t="shared" si="444"/>
        <v/>
      </c>
      <c r="Q3562" s="21" t="str">
        <f t="shared" si="445"/>
        <v/>
      </c>
      <c r="R3562" s="21" t="str">
        <f t="shared" si="446"/>
        <v/>
      </c>
      <c r="S3562" s="7" t="str">
        <f>IF(ROW()-5&lt;=Kontroll!$B$8,1,"")</f>
        <v/>
      </c>
    </row>
    <row r="3563" spans="1:19" x14ac:dyDescent="0.2">
      <c r="A3563" s="7" t="str">
        <f t="shared" si="440"/>
        <v/>
      </c>
      <c r="B3563" s="7" t="str">
        <f>IF($S3563="","",INT(($A3563-1)/Kontroll!$B$6)+1)</f>
        <v/>
      </c>
      <c r="C3563" s="7" t="str">
        <f>IF($S3563="","",MOD($A3563-1,Kontroll!$B$6)+1)</f>
        <v/>
      </c>
      <c r="D3563" s="15" t="str">
        <f>IF($S3563="","",INDEX(Transjer!$A$6:$A$125,$B3563))</f>
        <v/>
      </c>
      <c r="E3563" s="15" t="str">
        <f>IF($S3563="","",INDEX(Transjer!$B$6:$B$125,$B3563))</f>
        <v/>
      </c>
      <c r="F3563" s="16" t="str">
        <f>IF($S3563="","",INDEX(Transjer!$C$6:$C$125,$B3563))</f>
        <v/>
      </c>
      <c r="G3563" s="17" t="str">
        <f>IF($S3563="","",INDEX(Skjermingsrenter!$A$6:$A$35,$C3563))</f>
        <v/>
      </c>
      <c r="H3563" s="18" t="str">
        <f>IF($S3563="","",INDEX(Transjer!$D$6:$D$125,$B3563))</f>
        <v/>
      </c>
      <c r="I3563" s="18" t="str">
        <f>IF($S3563="","",INDEX(Transjer!$E$6:$E$125,$B3563))</f>
        <v/>
      </c>
      <c r="J3563" s="19" t="str">
        <f>IF($S3563="","",INDEX(Skjermingsrenter!$B$6:$B$35,$C3563))</f>
        <v/>
      </c>
      <c r="K3563" s="20" t="str">
        <f t="shared" si="441"/>
        <v/>
      </c>
      <c r="L3563" s="21" t="str">
        <f>IF($S3563="","",IF($G3563&lt;YEAR($F3563),0,$H3563*SUMIFS(Utbytter!$D$6:$D$1005,Utbytter!$A$6:$A$1005,$E3563,Utbytter!$B$6:$B$1005,"&gt;="&amp;$K3563,Utbytter!$B$6:$B$1005,"&lt;="&amp;DATE($G3563,12,31))))</f>
        <v/>
      </c>
      <c r="M3563" s="21" t="str">
        <f t="shared" si="447"/>
        <v/>
      </c>
      <c r="N3563" s="21" t="str">
        <f t="shared" si="442"/>
        <v/>
      </c>
      <c r="O3563" s="21" t="str">
        <f t="shared" si="443"/>
        <v/>
      </c>
      <c r="P3563" s="21" t="str">
        <f t="shared" si="444"/>
        <v/>
      </c>
      <c r="Q3563" s="21" t="str">
        <f t="shared" si="445"/>
        <v/>
      </c>
      <c r="R3563" s="21" t="str">
        <f t="shared" si="446"/>
        <v/>
      </c>
      <c r="S3563" s="7" t="str">
        <f>IF(ROW()-5&lt;=Kontroll!$B$8,1,"")</f>
        <v/>
      </c>
    </row>
    <row r="3564" spans="1:19" x14ac:dyDescent="0.2">
      <c r="A3564" s="7" t="str">
        <f t="shared" si="440"/>
        <v/>
      </c>
      <c r="B3564" s="7" t="str">
        <f>IF($S3564="","",INT(($A3564-1)/Kontroll!$B$6)+1)</f>
        <v/>
      </c>
      <c r="C3564" s="7" t="str">
        <f>IF($S3564="","",MOD($A3564-1,Kontroll!$B$6)+1)</f>
        <v/>
      </c>
      <c r="D3564" s="15" t="str">
        <f>IF($S3564="","",INDEX(Transjer!$A$6:$A$125,$B3564))</f>
        <v/>
      </c>
      <c r="E3564" s="15" t="str">
        <f>IF($S3564="","",INDEX(Transjer!$B$6:$B$125,$B3564))</f>
        <v/>
      </c>
      <c r="F3564" s="16" t="str">
        <f>IF($S3564="","",INDEX(Transjer!$C$6:$C$125,$B3564))</f>
        <v/>
      </c>
      <c r="G3564" s="17" t="str">
        <f>IF($S3564="","",INDEX(Skjermingsrenter!$A$6:$A$35,$C3564))</f>
        <v/>
      </c>
      <c r="H3564" s="18" t="str">
        <f>IF($S3564="","",INDEX(Transjer!$D$6:$D$125,$B3564))</f>
        <v/>
      </c>
      <c r="I3564" s="18" t="str">
        <f>IF($S3564="","",INDEX(Transjer!$E$6:$E$125,$B3564))</f>
        <v/>
      </c>
      <c r="J3564" s="19" t="str">
        <f>IF($S3564="","",INDEX(Skjermingsrenter!$B$6:$B$35,$C3564))</f>
        <v/>
      </c>
      <c r="K3564" s="20" t="str">
        <f t="shared" si="441"/>
        <v/>
      </c>
      <c r="L3564" s="21" t="str">
        <f>IF($S3564="","",IF($G3564&lt;YEAR($F3564),0,$H3564*SUMIFS(Utbytter!$D$6:$D$1005,Utbytter!$A$6:$A$1005,$E3564,Utbytter!$B$6:$B$1005,"&gt;="&amp;$K3564,Utbytter!$B$6:$B$1005,"&lt;="&amp;DATE($G3564,12,31))))</f>
        <v/>
      </c>
      <c r="M3564" s="21" t="str">
        <f t="shared" si="447"/>
        <v/>
      </c>
      <c r="N3564" s="21" t="str">
        <f t="shared" si="442"/>
        <v/>
      </c>
      <c r="O3564" s="21" t="str">
        <f t="shared" si="443"/>
        <v/>
      </c>
      <c r="P3564" s="21" t="str">
        <f t="shared" si="444"/>
        <v/>
      </c>
      <c r="Q3564" s="21" t="str">
        <f t="shared" si="445"/>
        <v/>
      </c>
      <c r="R3564" s="21" t="str">
        <f t="shared" si="446"/>
        <v/>
      </c>
      <c r="S3564" s="7" t="str">
        <f>IF(ROW()-5&lt;=Kontroll!$B$8,1,"")</f>
        <v/>
      </c>
    </row>
    <row r="3565" spans="1:19" x14ac:dyDescent="0.2">
      <c r="A3565" s="7" t="str">
        <f t="shared" si="440"/>
        <v/>
      </c>
      <c r="B3565" s="7" t="str">
        <f>IF($S3565="","",INT(($A3565-1)/Kontroll!$B$6)+1)</f>
        <v/>
      </c>
      <c r="C3565" s="7" t="str">
        <f>IF($S3565="","",MOD($A3565-1,Kontroll!$B$6)+1)</f>
        <v/>
      </c>
      <c r="D3565" s="15" t="str">
        <f>IF($S3565="","",INDEX(Transjer!$A$6:$A$125,$B3565))</f>
        <v/>
      </c>
      <c r="E3565" s="15" t="str">
        <f>IF($S3565="","",INDEX(Transjer!$B$6:$B$125,$B3565))</f>
        <v/>
      </c>
      <c r="F3565" s="16" t="str">
        <f>IF($S3565="","",INDEX(Transjer!$C$6:$C$125,$B3565))</f>
        <v/>
      </c>
      <c r="G3565" s="17" t="str">
        <f>IF($S3565="","",INDEX(Skjermingsrenter!$A$6:$A$35,$C3565))</f>
        <v/>
      </c>
      <c r="H3565" s="18" t="str">
        <f>IF($S3565="","",INDEX(Transjer!$D$6:$D$125,$B3565))</f>
        <v/>
      </c>
      <c r="I3565" s="18" t="str">
        <f>IF($S3565="","",INDEX(Transjer!$E$6:$E$125,$B3565))</f>
        <v/>
      </c>
      <c r="J3565" s="19" t="str">
        <f>IF($S3565="","",INDEX(Skjermingsrenter!$B$6:$B$35,$C3565))</f>
        <v/>
      </c>
      <c r="K3565" s="20" t="str">
        <f t="shared" si="441"/>
        <v/>
      </c>
      <c r="L3565" s="21" t="str">
        <f>IF($S3565="","",IF($G3565&lt;YEAR($F3565),0,$H3565*SUMIFS(Utbytter!$D$6:$D$1005,Utbytter!$A$6:$A$1005,$E3565,Utbytter!$B$6:$B$1005,"&gt;="&amp;$K3565,Utbytter!$B$6:$B$1005,"&lt;="&amp;DATE($G3565,12,31))))</f>
        <v/>
      </c>
      <c r="M3565" s="21" t="str">
        <f t="shared" si="447"/>
        <v/>
      </c>
      <c r="N3565" s="21" t="str">
        <f t="shared" si="442"/>
        <v/>
      </c>
      <c r="O3565" s="21" t="str">
        <f t="shared" si="443"/>
        <v/>
      </c>
      <c r="P3565" s="21" t="str">
        <f t="shared" si="444"/>
        <v/>
      </c>
      <c r="Q3565" s="21" t="str">
        <f t="shared" si="445"/>
        <v/>
      </c>
      <c r="R3565" s="21" t="str">
        <f t="shared" si="446"/>
        <v/>
      </c>
      <c r="S3565" s="7" t="str">
        <f>IF(ROW()-5&lt;=Kontroll!$B$8,1,"")</f>
        <v/>
      </c>
    </row>
    <row r="3566" spans="1:19" x14ac:dyDescent="0.2">
      <c r="A3566" s="7" t="str">
        <f t="shared" si="440"/>
        <v/>
      </c>
      <c r="B3566" s="7" t="str">
        <f>IF($S3566="","",INT(($A3566-1)/Kontroll!$B$6)+1)</f>
        <v/>
      </c>
      <c r="C3566" s="7" t="str">
        <f>IF($S3566="","",MOD($A3566-1,Kontroll!$B$6)+1)</f>
        <v/>
      </c>
      <c r="D3566" s="15" t="str">
        <f>IF($S3566="","",INDEX(Transjer!$A$6:$A$125,$B3566))</f>
        <v/>
      </c>
      <c r="E3566" s="15" t="str">
        <f>IF($S3566="","",INDEX(Transjer!$B$6:$B$125,$B3566))</f>
        <v/>
      </c>
      <c r="F3566" s="16" t="str">
        <f>IF($S3566="","",INDEX(Transjer!$C$6:$C$125,$B3566))</f>
        <v/>
      </c>
      <c r="G3566" s="17" t="str">
        <f>IF($S3566="","",INDEX(Skjermingsrenter!$A$6:$A$35,$C3566))</f>
        <v/>
      </c>
      <c r="H3566" s="18" t="str">
        <f>IF($S3566="","",INDEX(Transjer!$D$6:$D$125,$B3566))</f>
        <v/>
      </c>
      <c r="I3566" s="18" t="str">
        <f>IF($S3566="","",INDEX(Transjer!$E$6:$E$125,$B3566))</f>
        <v/>
      </c>
      <c r="J3566" s="19" t="str">
        <f>IF($S3566="","",INDEX(Skjermingsrenter!$B$6:$B$35,$C3566))</f>
        <v/>
      </c>
      <c r="K3566" s="20" t="str">
        <f t="shared" si="441"/>
        <v/>
      </c>
      <c r="L3566" s="21" t="str">
        <f>IF($S3566="","",IF($G3566&lt;YEAR($F3566),0,$H3566*SUMIFS(Utbytter!$D$6:$D$1005,Utbytter!$A$6:$A$1005,$E3566,Utbytter!$B$6:$B$1005,"&gt;="&amp;$K3566,Utbytter!$B$6:$B$1005,"&lt;="&amp;DATE($G3566,12,31))))</f>
        <v/>
      </c>
      <c r="M3566" s="21" t="str">
        <f t="shared" si="447"/>
        <v/>
      </c>
      <c r="N3566" s="21" t="str">
        <f t="shared" si="442"/>
        <v/>
      </c>
      <c r="O3566" s="21" t="str">
        <f t="shared" si="443"/>
        <v/>
      </c>
      <c r="P3566" s="21" t="str">
        <f t="shared" si="444"/>
        <v/>
      </c>
      <c r="Q3566" s="21" t="str">
        <f t="shared" si="445"/>
        <v/>
      </c>
      <c r="R3566" s="21" t="str">
        <f t="shared" si="446"/>
        <v/>
      </c>
      <c r="S3566" s="7" t="str">
        <f>IF(ROW()-5&lt;=Kontroll!$B$8,1,"")</f>
        <v/>
      </c>
    </row>
    <row r="3567" spans="1:19" x14ac:dyDescent="0.2">
      <c r="A3567" s="7" t="str">
        <f t="shared" si="440"/>
        <v/>
      </c>
      <c r="B3567" s="7" t="str">
        <f>IF($S3567="","",INT(($A3567-1)/Kontroll!$B$6)+1)</f>
        <v/>
      </c>
      <c r="C3567" s="7" t="str">
        <f>IF($S3567="","",MOD($A3567-1,Kontroll!$B$6)+1)</f>
        <v/>
      </c>
      <c r="D3567" s="15" t="str">
        <f>IF($S3567="","",INDEX(Transjer!$A$6:$A$125,$B3567))</f>
        <v/>
      </c>
      <c r="E3567" s="15" t="str">
        <f>IF($S3567="","",INDEX(Transjer!$B$6:$B$125,$B3567))</f>
        <v/>
      </c>
      <c r="F3567" s="16" t="str">
        <f>IF($S3567="","",INDEX(Transjer!$C$6:$C$125,$B3567))</f>
        <v/>
      </c>
      <c r="G3567" s="17" t="str">
        <f>IF($S3567="","",INDEX(Skjermingsrenter!$A$6:$A$35,$C3567))</f>
        <v/>
      </c>
      <c r="H3567" s="18" t="str">
        <f>IF($S3567="","",INDEX(Transjer!$D$6:$D$125,$B3567))</f>
        <v/>
      </c>
      <c r="I3567" s="18" t="str">
        <f>IF($S3567="","",INDEX(Transjer!$E$6:$E$125,$B3567))</f>
        <v/>
      </c>
      <c r="J3567" s="19" t="str">
        <f>IF($S3567="","",INDEX(Skjermingsrenter!$B$6:$B$35,$C3567))</f>
        <v/>
      </c>
      <c r="K3567" s="20" t="str">
        <f t="shared" si="441"/>
        <v/>
      </c>
      <c r="L3567" s="21" t="str">
        <f>IF($S3567="","",IF($G3567&lt;YEAR($F3567),0,$H3567*SUMIFS(Utbytter!$D$6:$D$1005,Utbytter!$A$6:$A$1005,$E3567,Utbytter!$B$6:$B$1005,"&gt;="&amp;$K3567,Utbytter!$B$6:$B$1005,"&lt;="&amp;DATE($G3567,12,31))))</f>
        <v/>
      </c>
      <c r="M3567" s="21" t="str">
        <f t="shared" si="447"/>
        <v/>
      </c>
      <c r="N3567" s="21" t="str">
        <f t="shared" si="442"/>
        <v/>
      </c>
      <c r="O3567" s="21" t="str">
        <f t="shared" si="443"/>
        <v/>
      </c>
      <c r="P3567" s="21" t="str">
        <f t="shared" si="444"/>
        <v/>
      </c>
      <c r="Q3567" s="21" t="str">
        <f t="shared" si="445"/>
        <v/>
      </c>
      <c r="R3567" s="21" t="str">
        <f t="shared" si="446"/>
        <v/>
      </c>
      <c r="S3567" s="7" t="str">
        <f>IF(ROW()-5&lt;=Kontroll!$B$8,1,"")</f>
        <v/>
      </c>
    </row>
    <row r="3568" spans="1:19" x14ac:dyDescent="0.2">
      <c r="A3568" s="7" t="str">
        <f t="shared" si="440"/>
        <v/>
      </c>
      <c r="B3568" s="7" t="str">
        <f>IF($S3568="","",INT(($A3568-1)/Kontroll!$B$6)+1)</f>
        <v/>
      </c>
      <c r="C3568" s="7" t="str">
        <f>IF($S3568="","",MOD($A3568-1,Kontroll!$B$6)+1)</f>
        <v/>
      </c>
      <c r="D3568" s="15" t="str">
        <f>IF($S3568="","",INDEX(Transjer!$A$6:$A$125,$B3568))</f>
        <v/>
      </c>
      <c r="E3568" s="15" t="str">
        <f>IF($S3568="","",INDEX(Transjer!$B$6:$B$125,$B3568))</f>
        <v/>
      </c>
      <c r="F3568" s="16" t="str">
        <f>IF($S3568="","",INDEX(Transjer!$C$6:$C$125,$B3568))</f>
        <v/>
      </c>
      <c r="G3568" s="17" t="str">
        <f>IF($S3568="","",INDEX(Skjermingsrenter!$A$6:$A$35,$C3568))</f>
        <v/>
      </c>
      <c r="H3568" s="18" t="str">
        <f>IF($S3568="","",INDEX(Transjer!$D$6:$D$125,$B3568))</f>
        <v/>
      </c>
      <c r="I3568" s="18" t="str">
        <f>IF($S3568="","",INDEX(Transjer!$E$6:$E$125,$B3568))</f>
        <v/>
      </c>
      <c r="J3568" s="19" t="str">
        <f>IF($S3568="","",INDEX(Skjermingsrenter!$B$6:$B$35,$C3568))</f>
        <v/>
      </c>
      <c r="K3568" s="20" t="str">
        <f t="shared" si="441"/>
        <v/>
      </c>
      <c r="L3568" s="21" t="str">
        <f>IF($S3568="","",IF($G3568&lt;YEAR($F3568),0,$H3568*SUMIFS(Utbytter!$D$6:$D$1005,Utbytter!$A$6:$A$1005,$E3568,Utbytter!$B$6:$B$1005,"&gt;="&amp;$K3568,Utbytter!$B$6:$B$1005,"&lt;="&amp;DATE($G3568,12,31))))</f>
        <v/>
      </c>
      <c r="M3568" s="21" t="str">
        <f t="shared" si="447"/>
        <v/>
      </c>
      <c r="N3568" s="21" t="str">
        <f t="shared" si="442"/>
        <v/>
      </c>
      <c r="O3568" s="21" t="str">
        <f t="shared" si="443"/>
        <v/>
      </c>
      <c r="P3568" s="21" t="str">
        <f t="shared" si="444"/>
        <v/>
      </c>
      <c r="Q3568" s="21" t="str">
        <f t="shared" si="445"/>
        <v/>
      </c>
      <c r="R3568" s="21" t="str">
        <f t="shared" si="446"/>
        <v/>
      </c>
      <c r="S3568" s="7" t="str">
        <f>IF(ROW()-5&lt;=Kontroll!$B$8,1,"")</f>
        <v/>
      </c>
    </row>
    <row r="3569" spans="1:19" x14ac:dyDescent="0.2">
      <c r="A3569" s="7" t="str">
        <f t="shared" si="440"/>
        <v/>
      </c>
      <c r="B3569" s="7" t="str">
        <f>IF($S3569="","",INT(($A3569-1)/Kontroll!$B$6)+1)</f>
        <v/>
      </c>
      <c r="C3569" s="7" t="str">
        <f>IF($S3569="","",MOD($A3569-1,Kontroll!$B$6)+1)</f>
        <v/>
      </c>
      <c r="D3569" s="15" t="str">
        <f>IF($S3569="","",INDEX(Transjer!$A$6:$A$125,$B3569))</f>
        <v/>
      </c>
      <c r="E3569" s="15" t="str">
        <f>IF($S3569="","",INDEX(Transjer!$B$6:$B$125,$B3569))</f>
        <v/>
      </c>
      <c r="F3569" s="16" t="str">
        <f>IF($S3569="","",INDEX(Transjer!$C$6:$C$125,$B3569))</f>
        <v/>
      </c>
      <c r="G3569" s="17" t="str">
        <f>IF($S3569="","",INDEX(Skjermingsrenter!$A$6:$A$35,$C3569))</f>
        <v/>
      </c>
      <c r="H3569" s="18" t="str">
        <f>IF($S3569="","",INDEX(Transjer!$D$6:$D$125,$B3569))</f>
        <v/>
      </c>
      <c r="I3569" s="18" t="str">
        <f>IF($S3569="","",INDEX(Transjer!$E$6:$E$125,$B3569))</f>
        <v/>
      </c>
      <c r="J3569" s="19" t="str">
        <f>IF($S3569="","",INDEX(Skjermingsrenter!$B$6:$B$35,$C3569))</f>
        <v/>
      </c>
      <c r="K3569" s="20" t="str">
        <f t="shared" si="441"/>
        <v/>
      </c>
      <c r="L3569" s="21" t="str">
        <f>IF($S3569="","",IF($G3569&lt;YEAR($F3569),0,$H3569*SUMIFS(Utbytter!$D$6:$D$1005,Utbytter!$A$6:$A$1005,$E3569,Utbytter!$B$6:$B$1005,"&gt;="&amp;$K3569,Utbytter!$B$6:$B$1005,"&lt;="&amp;DATE($G3569,12,31))))</f>
        <v/>
      </c>
      <c r="M3569" s="21" t="str">
        <f t="shared" si="447"/>
        <v/>
      </c>
      <c r="N3569" s="21" t="str">
        <f t="shared" si="442"/>
        <v/>
      </c>
      <c r="O3569" s="21" t="str">
        <f t="shared" si="443"/>
        <v/>
      </c>
      <c r="P3569" s="21" t="str">
        <f t="shared" si="444"/>
        <v/>
      </c>
      <c r="Q3569" s="21" t="str">
        <f t="shared" si="445"/>
        <v/>
      </c>
      <c r="R3569" s="21" t="str">
        <f t="shared" si="446"/>
        <v/>
      </c>
      <c r="S3569" s="7" t="str">
        <f>IF(ROW()-5&lt;=Kontroll!$B$8,1,"")</f>
        <v/>
      </c>
    </row>
    <row r="3570" spans="1:19" x14ac:dyDescent="0.2">
      <c r="A3570" s="7" t="str">
        <f t="shared" si="440"/>
        <v/>
      </c>
      <c r="B3570" s="7" t="str">
        <f>IF($S3570="","",INT(($A3570-1)/Kontroll!$B$6)+1)</f>
        <v/>
      </c>
      <c r="C3570" s="7" t="str">
        <f>IF($S3570="","",MOD($A3570-1,Kontroll!$B$6)+1)</f>
        <v/>
      </c>
      <c r="D3570" s="15" t="str">
        <f>IF($S3570="","",INDEX(Transjer!$A$6:$A$125,$B3570))</f>
        <v/>
      </c>
      <c r="E3570" s="15" t="str">
        <f>IF($S3570="","",INDEX(Transjer!$B$6:$B$125,$B3570))</f>
        <v/>
      </c>
      <c r="F3570" s="16" t="str">
        <f>IF($S3570="","",INDEX(Transjer!$C$6:$C$125,$B3570))</f>
        <v/>
      </c>
      <c r="G3570" s="17" t="str">
        <f>IF($S3570="","",INDEX(Skjermingsrenter!$A$6:$A$35,$C3570))</f>
        <v/>
      </c>
      <c r="H3570" s="18" t="str">
        <f>IF($S3570="","",INDEX(Transjer!$D$6:$D$125,$B3570))</f>
        <v/>
      </c>
      <c r="I3570" s="18" t="str">
        <f>IF($S3570="","",INDEX(Transjer!$E$6:$E$125,$B3570))</f>
        <v/>
      </c>
      <c r="J3570" s="19" t="str">
        <f>IF($S3570="","",INDEX(Skjermingsrenter!$B$6:$B$35,$C3570))</f>
        <v/>
      </c>
      <c r="K3570" s="20" t="str">
        <f t="shared" si="441"/>
        <v/>
      </c>
      <c r="L3570" s="21" t="str">
        <f>IF($S3570="","",IF($G3570&lt;YEAR($F3570),0,$H3570*SUMIFS(Utbytter!$D$6:$D$1005,Utbytter!$A$6:$A$1005,$E3570,Utbytter!$B$6:$B$1005,"&gt;="&amp;$K3570,Utbytter!$B$6:$B$1005,"&lt;="&amp;DATE($G3570,12,31))))</f>
        <v/>
      </c>
      <c r="M3570" s="21" t="str">
        <f t="shared" si="447"/>
        <v/>
      </c>
      <c r="N3570" s="21" t="str">
        <f t="shared" si="442"/>
        <v/>
      </c>
      <c r="O3570" s="21" t="str">
        <f t="shared" si="443"/>
        <v/>
      </c>
      <c r="P3570" s="21" t="str">
        <f t="shared" si="444"/>
        <v/>
      </c>
      <c r="Q3570" s="21" t="str">
        <f t="shared" si="445"/>
        <v/>
      </c>
      <c r="R3570" s="21" t="str">
        <f t="shared" si="446"/>
        <v/>
      </c>
      <c r="S3570" s="7" t="str">
        <f>IF(ROW()-5&lt;=Kontroll!$B$8,1,"")</f>
        <v/>
      </c>
    </row>
    <row r="3571" spans="1:19" x14ac:dyDescent="0.2">
      <c r="A3571" s="7" t="str">
        <f t="shared" si="440"/>
        <v/>
      </c>
      <c r="B3571" s="7" t="str">
        <f>IF($S3571="","",INT(($A3571-1)/Kontroll!$B$6)+1)</f>
        <v/>
      </c>
      <c r="C3571" s="7" t="str">
        <f>IF($S3571="","",MOD($A3571-1,Kontroll!$B$6)+1)</f>
        <v/>
      </c>
      <c r="D3571" s="15" t="str">
        <f>IF($S3571="","",INDEX(Transjer!$A$6:$A$125,$B3571))</f>
        <v/>
      </c>
      <c r="E3571" s="15" t="str">
        <f>IF($S3571="","",INDEX(Transjer!$B$6:$B$125,$B3571))</f>
        <v/>
      </c>
      <c r="F3571" s="16" t="str">
        <f>IF($S3571="","",INDEX(Transjer!$C$6:$C$125,$B3571))</f>
        <v/>
      </c>
      <c r="G3571" s="17" t="str">
        <f>IF($S3571="","",INDEX(Skjermingsrenter!$A$6:$A$35,$C3571))</f>
        <v/>
      </c>
      <c r="H3571" s="18" t="str">
        <f>IF($S3571="","",INDEX(Transjer!$D$6:$D$125,$B3571))</f>
        <v/>
      </c>
      <c r="I3571" s="18" t="str">
        <f>IF($S3571="","",INDEX(Transjer!$E$6:$E$125,$B3571))</f>
        <v/>
      </c>
      <c r="J3571" s="19" t="str">
        <f>IF($S3571="","",INDEX(Skjermingsrenter!$B$6:$B$35,$C3571))</f>
        <v/>
      </c>
      <c r="K3571" s="20" t="str">
        <f t="shared" si="441"/>
        <v/>
      </c>
      <c r="L3571" s="21" t="str">
        <f>IF($S3571="","",IF($G3571&lt;YEAR($F3571),0,$H3571*SUMIFS(Utbytter!$D$6:$D$1005,Utbytter!$A$6:$A$1005,$E3571,Utbytter!$B$6:$B$1005,"&gt;="&amp;$K3571,Utbytter!$B$6:$B$1005,"&lt;="&amp;DATE($G3571,12,31))))</f>
        <v/>
      </c>
      <c r="M3571" s="21" t="str">
        <f t="shared" si="447"/>
        <v/>
      </c>
      <c r="N3571" s="21" t="str">
        <f t="shared" si="442"/>
        <v/>
      </c>
      <c r="O3571" s="21" t="str">
        <f t="shared" si="443"/>
        <v/>
      </c>
      <c r="P3571" s="21" t="str">
        <f t="shared" si="444"/>
        <v/>
      </c>
      <c r="Q3571" s="21" t="str">
        <f t="shared" si="445"/>
        <v/>
      </c>
      <c r="R3571" s="21" t="str">
        <f t="shared" si="446"/>
        <v/>
      </c>
      <c r="S3571" s="7" t="str">
        <f>IF(ROW()-5&lt;=Kontroll!$B$8,1,"")</f>
        <v/>
      </c>
    </row>
    <row r="3572" spans="1:19" x14ac:dyDescent="0.2">
      <c r="A3572" s="7" t="str">
        <f t="shared" si="440"/>
        <v/>
      </c>
      <c r="B3572" s="7" t="str">
        <f>IF($S3572="","",INT(($A3572-1)/Kontroll!$B$6)+1)</f>
        <v/>
      </c>
      <c r="C3572" s="7" t="str">
        <f>IF($S3572="","",MOD($A3572-1,Kontroll!$B$6)+1)</f>
        <v/>
      </c>
      <c r="D3572" s="15" t="str">
        <f>IF($S3572="","",INDEX(Transjer!$A$6:$A$125,$B3572))</f>
        <v/>
      </c>
      <c r="E3572" s="15" t="str">
        <f>IF($S3572="","",INDEX(Transjer!$B$6:$B$125,$B3572))</f>
        <v/>
      </c>
      <c r="F3572" s="16" t="str">
        <f>IF($S3572="","",INDEX(Transjer!$C$6:$C$125,$B3572))</f>
        <v/>
      </c>
      <c r="G3572" s="17" t="str">
        <f>IF($S3572="","",INDEX(Skjermingsrenter!$A$6:$A$35,$C3572))</f>
        <v/>
      </c>
      <c r="H3572" s="18" t="str">
        <f>IF($S3572="","",INDEX(Transjer!$D$6:$D$125,$B3572))</f>
        <v/>
      </c>
      <c r="I3572" s="18" t="str">
        <f>IF($S3572="","",INDEX(Transjer!$E$6:$E$125,$B3572))</f>
        <v/>
      </c>
      <c r="J3572" s="19" t="str">
        <f>IF($S3572="","",INDEX(Skjermingsrenter!$B$6:$B$35,$C3572))</f>
        <v/>
      </c>
      <c r="K3572" s="20" t="str">
        <f t="shared" si="441"/>
        <v/>
      </c>
      <c r="L3572" s="21" t="str">
        <f>IF($S3572="","",IF($G3572&lt;YEAR($F3572),0,$H3572*SUMIFS(Utbytter!$D$6:$D$1005,Utbytter!$A$6:$A$1005,$E3572,Utbytter!$B$6:$B$1005,"&gt;="&amp;$K3572,Utbytter!$B$6:$B$1005,"&lt;="&amp;DATE($G3572,12,31))))</f>
        <v/>
      </c>
      <c r="M3572" s="21" t="str">
        <f t="shared" si="447"/>
        <v/>
      </c>
      <c r="N3572" s="21" t="str">
        <f t="shared" si="442"/>
        <v/>
      </c>
      <c r="O3572" s="21" t="str">
        <f t="shared" si="443"/>
        <v/>
      </c>
      <c r="P3572" s="21" t="str">
        <f t="shared" si="444"/>
        <v/>
      </c>
      <c r="Q3572" s="21" t="str">
        <f t="shared" si="445"/>
        <v/>
      </c>
      <c r="R3572" s="21" t="str">
        <f t="shared" si="446"/>
        <v/>
      </c>
      <c r="S3572" s="7" t="str">
        <f>IF(ROW()-5&lt;=Kontroll!$B$8,1,"")</f>
        <v/>
      </c>
    </row>
    <row r="3573" spans="1:19" x14ac:dyDescent="0.2">
      <c r="A3573" s="7" t="str">
        <f t="shared" si="440"/>
        <v/>
      </c>
      <c r="B3573" s="7" t="str">
        <f>IF($S3573="","",INT(($A3573-1)/Kontroll!$B$6)+1)</f>
        <v/>
      </c>
      <c r="C3573" s="7" t="str">
        <f>IF($S3573="","",MOD($A3573-1,Kontroll!$B$6)+1)</f>
        <v/>
      </c>
      <c r="D3573" s="15" t="str">
        <f>IF($S3573="","",INDEX(Transjer!$A$6:$A$125,$B3573))</f>
        <v/>
      </c>
      <c r="E3573" s="15" t="str">
        <f>IF($S3573="","",INDEX(Transjer!$B$6:$B$125,$B3573))</f>
        <v/>
      </c>
      <c r="F3573" s="16" t="str">
        <f>IF($S3573="","",INDEX(Transjer!$C$6:$C$125,$B3573))</f>
        <v/>
      </c>
      <c r="G3573" s="17" t="str">
        <f>IF($S3573="","",INDEX(Skjermingsrenter!$A$6:$A$35,$C3573))</f>
        <v/>
      </c>
      <c r="H3573" s="18" t="str">
        <f>IF($S3573="","",INDEX(Transjer!$D$6:$D$125,$B3573))</f>
        <v/>
      </c>
      <c r="I3573" s="18" t="str">
        <f>IF($S3573="","",INDEX(Transjer!$E$6:$E$125,$B3573))</f>
        <v/>
      </c>
      <c r="J3573" s="19" t="str">
        <f>IF($S3573="","",INDEX(Skjermingsrenter!$B$6:$B$35,$C3573))</f>
        <v/>
      </c>
      <c r="K3573" s="20" t="str">
        <f t="shared" si="441"/>
        <v/>
      </c>
      <c r="L3573" s="21" t="str">
        <f>IF($S3573="","",IF($G3573&lt;YEAR($F3573),0,$H3573*SUMIFS(Utbytter!$D$6:$D$1005,Utbytter!$A$6:$A$1005,$E3573,Utbytter!$B$6:$B$1005,"&gt;="&amp;$K3573,Utbytter!$B$6:$B$1005,"&lt;="&amp;DATE($G3573,12,31))))</f>
        <v/>
      </c>
      <c r="M3573" s="21" t="str">
        <f t="shared" si="447"/>
        <v/>
      </c>
      <c r="N3573" s="21" t="str">
        <f t="shared" si="442"/>
        <v/>
      </c>
      <c r="O3573" s="21" t="str">
        <f t="shared" si="443"/>
        <v/>
      </c>
      <c r="P3573" s="21" t="str">
        <f t="shared" si="444"/>
        <v/>
      </c>
      <c r="Q3573" s="21" t="str">
        <f t="shared" si="445"/>
        <v/>
      </c>
      <c r="R3573" s="21" t="str">
        <f t="shared" si="446"/>
        <v/>
      </c>
      <c r="S3573" s="7" t="str">
        <f>IF(ROW()-5&lt;=Kontroll!$B$8,1,"")</f>
        <v/>
      </c>
    </row>
    <row r="3574" spans="1:19" x14ac:dyDescent="0.2">
      <c r="A3574" s="7" t="str">
        <f t="shared" si="440"/>
        <v/>
      </c>
      <c r="B3574" s="7" t="str">
        <f>IF($S3574="","",INT(($A3574-1)/Kontroll!$B$6)+1)</f>
        <v/>
      </c>
      <c r="C3574" s="7" t="str">
        <f>IF($S3574="","",MOD($A3574-1,Kontroll!$B$6)+1)</f>
        <v/>
      </c>
      <c r="D3574" s="15" t="str">
        <f>IF($S3574="","",INDEX(Transjer!$A$6:$A$125,$B3574))</f>
        <v/>
      </c>
      <c r="E3574" s="15" t="str">
        <f>IF($S3574="","",INDEX(Transjer!$B$6:$B$125,$B3574))</f>
        <v/>
      </c>
      <c r="F3574" s="16" t="str">
        <f>IF($S3574="","",INDEX(Transjer!$C$6:$C$125,$B3574))</f>
        <v/>
      </c>
      <c r="G3574" s="17" t="str">
        <f>IF($S3574="","",INDEX(Skjermingsrenter!$A$6:$A$35,$C3574))</f>
        <v/>
      </c>
      <c r="H3574" s="18" t="str">
        <f>IF($S3574="","",INDEX(Transjer!$D$6:$D$125,$B3574))</f>
        <v/>
      </c>
      <c r="I3574" s="18" t="str">
        <f>IF($S3574="","",INDEX(Transjer!$E$6:$E$125,$B3574))</f>
        <v/>
      </c>
      <c r="J3574" s="19" t="str">
        <f>IF($S3574="","",INDEX(Skjermingsrenter!$B$6:$B$35,$C3574))</f>
        <v/>
      </c>
      <c r="K3574" s="20" t="str">
        <f t="shared" si="441"/>
        <v/>
      </c>
      <c r="L3574" s="21" t="str">
        <f>IF($S3574="","",IF($G3574&lt;YEAR($F3574),0,$H3574*SUMIFS(Utbytter!$D$6:$D$1005,Utbytter!$A$6:$A$1005,$E3574,Utbytter!$B$6:$B$1005,"&gt;="&amp;$K3574,Utbytter!$B$6:$B$1005,"&lt;="&amp;DATE($G3574,12,31))))</f>
        <v/>
      </c>
      <c r="M3574" s="21" t="str">
        <f t="shared" si="447"/>
        <v/>
      </c>
      <c r="N3574" s="21" t="str">
        <f t="shared" si="442"/>
        <v/>
      </c>
      <c r="O3574" s="21" t="str">
        <f t="shared" si="443"/>
        <v/>
      </c>
      <c r="P3574" s="21" t="str">
        <f t="shared" si="444"/>
        <v/>
      </c>
      <c r="Q3574" s="21" t="str">
        <f t="shared" si="445"/>
        <v/>
      </c>
      <c r="R3574" s="21" t="str">
        <f t="shared" si="446"/>
        <v/>
      </c>
      <c r="S3574" s="7" t="str">
        <f>IF(ROW()-5&lt;=Kontroll!$B$8,1,"")</f>
        <v/>
      </c>
    </row>
    <row r="3575" spans="1:19" x14ac:dyDescent="0.2">
      <c r="A3575" s="7" t="str">
        <f t="shared" si="440"/>
        <v/>
      </c>
      <c r="B3575" s="7" t="str">
        <f>IF($S3575="","",INT(($A3575-1)/Kontroll!$B$6)+1)</f>
        <v/>
      </c>
      <c r="C3575" s="7" t="str">
        <f>IF($S3575="","",MOD($A3575-1,Kontroll!$B$6)+1)</f>
        <v/>
      </c>
      <c r="D3575" s="15" t="str">
        <f>IF($S3575="","",INDEX(Transjer!$A$6:$A$125,$B3575))</f>
        <v/>
      </c>
      <c r="E3575" s="15" t="str">
        <f>IF($S3575="","",INDEX(Transjer!$B$6:$B$125,$B3575))</f>
        <v/>
      </c>
      <c r="F3575" s="16" t="str">
        <f>IF($S3575="","",INDEX(Transjer!$C$6:$C$125,$B3575))</f>
        <v/>
      </c>
      <c r="G3575" s="17" t="str">
        <f>IF($S3575="","",INDEX(Skjermingsrenter!$A$6:$A$35,$C3575))</f>
        <v/>
      </c>
      <c r="H3575" s="18" t="str">
        <f>IF($S3575="","",INDEX(Transjer!$D$6:$D$125,$B3575))</f>
        <v/>
      </c>
      <c r="I3575" s="18" t="str">
        <f>IF($S3575="","",INDEX(Transjer!$E$6:$E$125,$B3575))</f>
        <v/>
      </c>
      <c r="J3575" s="19" t="str">
        <f>IF($S3575="","",INDEX(Skjermingsrenter!$B$6:$B$35,$C3575))</f>
        <v/>
      </c>
      <c r="K3575" s="20" t="str">
        <f t="shared" si="441"/>
        <v/>
      </c>
      <c r="L3575" s="21" t="str">
        <f>IF($S3575="","",IF($G3575&lt;YEAR($F3575),0,$H3575*SUMIFS(Utbytter!$D$6:$D$1005,Utbytter!$A$6:$A$1005,$E3575,Utbytter!$B$6:$B$1005,"&gt;="&amp;$K3575,Utbytter!$B$6:$B$1005,"&lt;="&amp;DATE($G3575,12,31))))</f>
        <v/>
      </c>
      <c r="M3575" s="21" t="str">
        <f t="shared" si="447"/>
        <v/>
      </c>
      <c r="N3575" s="21" t="str">
        <f t="shared" si="442"/>
        <v/>
      </c>
      <c r="O3575" s="21" t="str">
        <f t="shared" si="443"/>
        <v/>
      </c>
      <c r="P3575" s="21" t="str">
        <f t="shared" si="444"/>
        <v/>
      </c>
      <c r="Q3575" s="21" t="str">
        <f t="shared" si="445"/>
        <v/>
      </c>
      <c r="R3575" s="21" t="str">
        <f t="shared" si="446"/>
        <v/>
      </c>
      <c r="S3575" s="7" t="str">
        <f>IF(ROW()-5&lt;=Kontroll!$B$8,1,"")</f>
        <v/>
      </c>
    </row>
    <row r="3576" spans="1:19" x14ac:dyDescent="0.2">
      <c r="A3576" s="7" t="str">
        <f t="shared" si="440"/>
        <v/>
      </c>
      <c r="B3576" s="7" t="str">
        <f>IF($S3576="","",INT(($A3576-1)/Kontroll!$B$6)+1)</f>
        <v/>
      </c>
      <c r="C3576" s="7" t="str">
        <f>IF($S3576="","",MOD($A3576-1,Kontroll!$B$6)+1)</f>
        <v/>
      </c>
      <c r="D3576" s="15" t="str">
        <f>IF($S3576="","",INDEX(Transjer!$A$6:$A$125,$B3576))</f>
        <v/>
      </c>
      <c r="E3576" s="15" t="str">
        <f>IF($S3576="","",INDEX(Transjer!$B$6:$B$125,$B3576))</f>
        <v/>
      </c>
      <c r="F3576" s="16" t="str">
        <f>IF($S3576="","",INDEX(Transjer!$C$6:$C$125,$B3576))</f>
        <v/>
      </c>
      <c r="G3576" s="17" t="str">
        <f>IF($S3576="","",INDEX(Skjermingsrenter!$A$6:$A$35,$C3576))</f>
        <v/>
      </c>
      <c r="H3576" s="18" t="str">
        <f>IF($S3576="","",INDEX(Transjer!$D$6:$D$125,$B3576))</f>
        <v/>
      </c>
      <c r="I3576" s="18" t="str">
        <f>IF($S3576="","",INDEX(Transjer!$E$6:$E$125,$B3576))</f>
        <v/>
      </c>
      <c r="J3576" s="19" t="str">
        <f>IF($S3576="","",INDEX(Skjermingsrenter!$B$6:$B$35,$C3576))</f>
        <v/>
      </c>
      <c r="K3576" s="20" t="str">
        <f t="shared" si="441"/>
        <v/>
      </c>
      <c r="L3576" s="21" t="str">
        <f>IF($S3576="","",IF($G3576&lt;YEAR($F3576),0,$H3576*SUMIFS(Utbytter!$D$6:$D$1005,Utbytter!$A$6:$A$1005,$E3576,Utbytter!$B$6:$B$1005,"&gt;="&amp;$K3576,Utbytter!$B$6:$B$1005,"&lt;="&amp;DATE($G3576,12,31))))</f>
        <v/>
      </c>
      <c r="M3576" s="21" t="str">
        <f t="shared" si="447"/>
        <v/>
      </c>
      <c r="N3576" s="21" t="str">
        <f t="shared" si="442"/>
        <v/>
      </c>
      <c r="O3576" s="21" t="str">
        <f t="shared" si="443"/>
        <v/>
      </c>
      <c r="P3576" s="21" t="str">
        <f t="shared" si="444"/>
        <v/>
      </c>
      <c r="Q3576" s="21" t="str">
        <f t="shared" si="445"/>
        <v/>
      </c>
      <c r="R3576" s="21" t="str">
        <f t="shared" si="446"/>
        <v/>
      </c>
      <c r="S3576" s="7" t="str">
        <f>IF(ROW()-5&lt;=Kontroll!$B$8,1,"")</f>
        <v/>
      </c>
    </row>
    <row r="3577" spans="1:19" x14ac:dyDescent="0.2">
      <c r="A3577" s="7" t="str">
        <f t="shared" si="440"/>
        <v/>
      </c>
      <c r="B3577" s="7" t="str">
        <f>IF($S3577="","",INT(($A3577-1)/Kontroll!$B$6)+1)</f>
        <v/>
      </c>
      <c r="C3577" s="7" t="str">
        <f>IF($S3577="","",MOD($A3577-1,Kontroll!$B$6)+1)</f>
        <v/>
      </c>
      <c r="D3577" s="15" t="str">
        <f>IF($S3577="","",INDEX(Transjer!$A$6:$A$125,$B3577))</f>
        <v/>
      </c>
      <c r="E3577" s="15" t="str">
        <f>IF($S3577="","",INDEX(Transjer!$B$6:$B$125,$B3577))</f>
        <v/>
      </c>
      <c r="F3577" s="16" t="str">
        <f>IF($S3577="","",INDEX(Transjer!$C$6:$C$125,$B3577))</f>
        <v/>
      </c>
      <c r="G3577" s="17" t="str">
        <f>IF($S3577="","",INDEX(Skjermingsrenter!$A$6:$A$35,$C3577))</f>
        <v/>
      </c>
      <c r="H3577" s="18" t="str">
        <f>IF($S3577="","",INDEX(Transjer!$D$6:$D$125,$B3577))</f>
        <v/>
      </c>
      <c r="I3577" s="18" t="str">
        <f>IF($S3577="","",INDEX(Transjer!$E$6:$E$125,$B3577))</f>
        <v/>
      </c>
      <c r="J3577" s="19" t="str">
        <f>IF($S3577="","",INDEX(Skjermingsrenter!$B$6:$B$35,$C3577))</f>
        <v/>
      </c>
      <c r="K3577" s="20" t="str">
        <f t="shared" si="441"/>
        <v/>
      </c>
      <c r="L3577" s="21" t="str">
        <f>IF($S3577="","",IF($G3577&lt;YEAR($F3577),0,$H3577*SUMIFS(Utbytter!$D$6:$D$1005,Utbytter!$A$6:$A$1005,$E3577,Utbytter!$B$6:$B$1005,"&gt;="&amp;$K3577,Utbytter!$B$6:$B$1005,"&lt;="&amp;DATE($G3577,12,31))))</f>
        <v/>
      </c>
      <c r="M3577" s="21" t="str">
        <f t="shared" si="447"/>
        <v/>
      </c>
      <c r="N3577" s="21" t="str">
        <f t="shared" si="442"/>
        <v/>
      </c>
      <c r="O3577" s="21" t="str">
        <f t="shared" si="443"/>
        <v/>
      </c>
      <c r="P3577" s="21" t="str">
        <f t="shared" si="444"/>
        <v/>
      </c>
      <c r="Q3577" s="21" t="str">
        <f t="shared" si="445"/>
        <v/>
      </c>
      <c r="R3577" s="21" t="str">
        <f t="shared" si="446"/>
        <v/>
      </c>
      <c r="S3577" s="7" t="str">
        <f>IF(ROW()-5&lt;=Kontroll!$B$8,1,"")</f>
        <v/>
      </c>
    </row>
    <row r="3578" spans="1:19" x14ac:dyDescent="0.2">
      <c r="A3578" s="7" t="str">
        <f t="shared" si="440"/>
        <v/>
      </c>
      <c r="B3578" s="7" t="str">
        <f>IF($S3578="","",INT(($A3578-1)/Kontroll!$B$6)+1)</f>
        <v/>
      </c>
      <c r="C3578" s="7" t="str">
        <f>IF($S3578="","",MOD($A3578-1,Kontroll!$B$6)+1)</f>
        <v/>
      </c>
      <c r="D3578" s="15" t="str">
        <f>IF($S3578="","",INDEX(Transjer!$A$6:$A$125,$B3578))</f>
        <v/>
      </c>
      <c r="E3578" s="15" t="str">
        <f>IF($S3578="","",INDEX(Transjer!$B$6:$B$125,$B3578))</f>
        <v/>
      </c>
      <c r="F3578" s="16" t="str">
        <f>IF($S3578="","",INDEX(Transjer!$C$6:$C$125,$B3578))</f>
        <v/>
      </c>
      <c r="G3578" s="17" t="str">
        <f>IF($S3578="","",INDEX(Skjermingsrenter!$A$6:$A$35,$C3578))</f>
        <v/>
      </c>
      <c r="H3578" s="18" t="str">
        <f>IF($S3578="","",INDEX(Transjer!$D$6:$D$125,$B3578))</f>
        <v/>
      </c>
      <c r="I3578" s="18" t="str">
        <f>IF($S3578="","",INDEX(Transjer!$E$6:$E$125,$B3578))</f>
        <v/>
      </c>
      <c r="J3578" s="19" t="str">
        <f>IF($S3578="","",INDEX(Skjermingsrenter!$B$6:$B$35,$C3578))</f>
        <v/>
      </c>
      <c r="K3578" s="20" t="str">
        <f t="shared" si="441"/>
        <v/>
      </c>
      <c r="L3578" s="21" t="str">
        <f>IF($S3578="","",IF($G3578&lt;YEAR($F3578),0,$H3578*SUMIFS(Utbytter!$D$6:$D$1005,Utbytter!$A$6:$A$1005,$E3578,Utbytter!$B$6:$B$1005,"&gt;="&amp;$K3578,Utbytter!$B$6:$B$1005,"&lt;="&amp;DATE($G3578,12,31))))</f>
        <v/>
      </c>
      <c r="M3578" s="21" t="str">
        <f t="shared" si="447"/>
        <v/>
      </c>
      <c r="N3578" s="21" t="str">
        <f t="shared" si="442"/>
        <v/>
      </c>
      <c r="O3578" s="21" t="str">
        <f t="shared" si="443"/>
        <v/>
      </c>
      <c r="P3578" s="21" t="str">
        <f t="shared" si="444"/>
        <v/>
      </c>
      <c r="Q3578" s="21" t="str">
        <f t="shared" si="445"/>
        <v/>
      </c>
      <c r="R3578" s="21" t="str">
        <f t="shared" si="446"/>
        <v/>
      </c>
      <c r="S3578" s="7" t="str">
        <f>IF(ROW()-5&lt;=Kontroll!$B$8,1,"")</f>
        <v/>
      </c>
    </row>
    <row r="3579" spans="1:19" x14ac:dyDescent="0.2">
      <c r="A3579" s="7" t="str">
        <f t="shared" si="440"/>
        <v/>
      </c>
      <c r="B3579" s="7" t="str">
        <f>IF($S3579="","",INT(($A3579-1)/Kontroll!$B$6)+1)</f>
        <v/>
      </c>
      <c r="C3579" s="7" t="str">
        <f>IF($S3579="","",MOD($A3579-1,Kontroll!$B$6)+1)</f>
        <v/>
      </c>
      <c r="D3579" s="15" t="str">
        <f>IF($S3579="","",INDEX(Transjer!$A$6:$A$125,$B3579))</f>
        <v/>
      </c>
      <c r="E3579" s="15" t="str">
        <f>IF($S3579="","",INDEX(Transjer!$B$6:$B$125,$B3579))</f>
        <v/>
      </c>
      <c r="F3579" s="16" t="str">
        <f>IF($S3579="","",INDEX(Transjer!$C$6:$C$125,$B3579))</f>
        <v/>
      </c>
      <c r="G3579" s="17" t="str">
        <f>IF($S3579="","",INDEX(Skjermingsrenter!$A$6:$A$35,$C3579))</f>
        <v/>
      </c>
      <c r="H3579" s="18" t="str">
        <f>IF($S3579="","",INDEX(Transjer!$D$6:$D$125,$B3579))</f>
        <v/>
      </c>
      <c r="I3579" s="18" t="str">
        <f>IF($S3579="","",INDEX(Transjer!$E$6:$E$125,$B3579))</f>
        <v/>
      </c>
      <c r="J3579" s="19" t="str">
        <f>IF($S3579="","",INDEX(Skjermingsrenter!$B$6:$B$35,$C3579))</f>
        <v/>
      </c>
      <c r="K3579" s="20" t="str">
        <f t="shared" si="441"/>
        <v/>
      </c>
      <c r="L3579" s="21" t="str">
        <f>IF($S3579="","",IF($G3579&lt;YEAR($F3579),0,$H3579*SUMIFS(Utbytter!$D$6:$D$1005,Utbytter!$A$6:$A$1005,$E3579,Utbytter!$B$6:$B$1005,"&gt;="&amp;$K3579,Utbytter!$B$6:$B$1005,"&lt;="&amp;DATE($G3579,12,31))))</f>
        <v/>
      </c>
      <c r="M3579" s="21" t="str">
        <f t="shared" si="447"/>
        <v/>
      </c>
      <c r="N3579" s="21" t="str">
        <f t="shared" si="442"/>
        <v/>
      </c>
      <c r="O3579" s="21" t="str">
        <f t="shared" si="443"/>
        <v/>
      </c>
      <c r="P3579" s="21" t="str">
        <f t="shared" si="444"/>
        <v/>
      </c>
      <c r="Q3579" s="21" t="str">
        <f t="shared" si="445"/>
        <v/>
      </c>
      <c r="R3579" s="21" t="str">
        <f t="shared" si="446"/>
        <v/>
      </c>
      <c r="S3579" s="7" t="str">
        <f>IF(ROW()-5&lt;=Kontroll!$B$8,1,"")</f>
        <v/>
      </c>
    </row>
    <row r="3580" spans="1:19" x14ac:dyDescent="0.2">
      <c r="A3580" s="7" t="str">
        <f t="shared" si="440"/>
        <v/>
      </c>
      <c r="B3580" s="7" t="str">
        <f>IF($S3580="","",INT(($A3580-1)/Kontroll!$B$6)+1)</f>
        <v/>
      </c>
      <c r="C3580" s="7" t="str">
        <f>IF($S3580="","",MOD($A3580-1,Kontroll!$B$6)+1)</f>
        <v/>
      </c>
      <c r="D3580" s="15" t="str">
        <f>IF($S3580="","",INDEX(Transjer!$A$6:$A$125,$B3580))</f>
        <v/>
      </c>
      <c r="E3580" s="15" t="str">
        <f>IF($S3580="","",INDEX(Transjer!$B$6:$B$125,$B3580))</f>
        <v/>
      </c>
      <c r="F3580" s="16" t="str">
        <f>IF($S3580="","",INDEX(Transjer!$C$6:$C$125,$B3580))</f>
        <v/>
      </c>
      <c r="G3580" s="17" t="str">
        <f>IF($S3580="","",INDEX(Skjermingsrenter!$A$6:$A$35,$C3580))</f>
        <v/>
      </c>
      <c r="H3580" s="18" t="str">
        <f>IF($S3580="","",INDEX(Transjer!$D$6:$D$125,$B3580))</f>
        <v/>
      </c>
      <c r="I3580" s="18" t="str">
        <f>IF($S3580="","",INDEX(Transjer!$E$6:$E$125,$B3580))</f>
        <v/>
      </c>
      <c r="J3580" s="19" t="str">
        <f>IF($S3580="","",INDEX(Skjermingsrenter!$B$6:$B$35,$C3580))</f>
        <v/>
      </c>
      <c r="K3580" s="20" t="str">
        <f t="shared" si="441"/>
        <v/>
      </c>
      <c r="L3580" s="21" t="str">
        <f>IF($S3580="","",IF($G3580&lt;YEAR($F3580),0,$H3580*SUMIFS(Utbytter!$D$6:$D$1005,Utbytter!$A$6:$A$1005,$E3580,Utbytter!$B$6:$B$1005,"&gt;="&amp;$K3580,Utbytter!$B$6:$B$1005,"&lt;="&amp;DATE($G3580,12,31))))</f>
        <v/>
      </c>
      <c r="M3580" s="21" t="str">
        <f t="shared" si="447"/>
        <v/>
      </c>
      <c r="N3580" s="21" t="str">
        <f t="shared" si="442"/>
        <v/>
      </c>
      <c r="O3580" s="21" t="str">
        <f t="shared" si="443"/>
        <v/>
      </c>
      <c r="P3580" s="21" t="str">
        <f t="shared" si="444"/>
        <v/>
      </c>
      <c r="Q3580" s="21" t="str">
        <f t="shared" si="445"/>
        <v/>
      </c>
      <c r="R3580" s="21" t="str">
        <f t="shared" si="446"/>
        <v/>
      </c>
      <c r="S3580" s="7" t="str">
        <f>IF(ROW()-5&lt;=Kontroll!$B$8,1,"")</f>
        <v/>
      </c>
    </row>
    <row r="3581" spans="1:19" x14ac:dyDescent="0.2">
      <c r="A3581" s="7" t="str">
        <f t="shared" si="440"/>
        <v/>
      </c>
      <c r="B3581" s="7" t="str">
        <f>IF($S3581="","",INT(($A3581-1)/Kontroll!$B$6)+1)</f>
        <v/>
      </c>
      <c r="C3581" s="7" t="str">
        <f>IF($S3581="","",MOD($A3581-1,Kontroll!$B$6)+1)</f>
        <v/>
      </c>
      <c r="D3581" s="15" t="str">
        <f>IF($S3581="","",INDEX(Transjer!$A$6:$A$125,$B3581))</f>
        <v/>
      </c>
      <c r="E3581" s="15" t="str">
        <f>IF($S3581="","",INDEX(Transjer!$B$6:$B$125,$B3581))</f>
        <v/>
      </c>
      <c r="F3581" s="16" t="str">
        <f>IF($S3581="","",INDEX(Transjer!$C$6:$C$125,$B3581))</f>
        <v/>
      </c>
      <c r="G3581" s="17" t="str">
        <f>IF($S3581="","",INDEX(Skjermingsrenter!$A$6:$A$35,$C3581))</f>
        <v/>
      </c>
      <c r="H3581" s="18" t="str">
        <f>IF($S3581="","",INDEX(Transjer!$D$6:$D$125,$B3581))</f>
        <v/>
      </c>
      <c r="I3581" s="18" t="str">
        <f>IF($S3581="","",INDEX(Transjer!$E$6:$E$125,$B3581))</f>
        <v/>
      </c>
      <c r="J3581" s="19" t="str">
        <f>IF($S3581="","",INDEX(Skjermingsrenter!$B$6:$B$35,$C3581))</f>
        <v/>
      </c>
      <c r="K3581" s="20" t="str">
        <f t="shared" si="441"/>
        <v/>
      </c>
      <c r="L3581" s="21" t="str">
        <f>IF($S3581="","",IF($G3581&lt;YEAR($F3581),0,$H3581*SUMIFS(Utbytter!$D$6:$D$1005,Utbytter!$A$6:$A$1005,$E3581,Utbytter!$B$6:$B$1005,"&gt;="&amp;$K3581,Utbytter!$B$6:$B$1005,"&lt;="&amp;DATE($G3581,12,31))))</f>
        <v/>
      </c>
      <c r="M3581" s="21" t="str">
        <f t="shared" si="447"/>
        <v/>
      </c>
      <c r="N3581" s="21" t="str">
        <f t="shared" si="442"/>
        <v/>
      </c>
      <c r="O3581" s="21" t="str">
        <f t="shared" si="443"/>
        <v/>
      </c>
      <c r="P3581" s="21" t="str">
        <f t="shared" si="444"/>
        <v/>
      </c>
      <c r="Q3581" s="21" t="str">
        <f t="shared" si="445"/>
        <v/>
      </c>
      <c r="R3581" s="21" t="str">
        <f t="shared" si="446"/>
        <v/>
      </c>
      <c r="S3581" s="7" t="str">
        <f>IF(ROW()-5&lt;=Kontroll!$B$8,1,"")</f>
        <v/>
      </c>
    </row>
    <row r="3582" spans="1:19" x14ac:dyDescent="0.2">
      <c r="A3582" s="7" t="str">
        <f t="shared" si="440"/>
        <v/>
      </c>
      <c r="B3582" s="7" t="str">
        <f>IF($S3582="","",INT(($A3582-1)/Kontroll!$B$6)+1)</f>
        <v/>
      </c>
      <c r="C3582" s="7" t="str">
        <f>IF($S3582="","",MOD($A3582-1,Kontroll!$B$6)+1)</f>
        <v/>
      </c>
      <c r="D3582" s="15" t="str">
        <f>IF($S3582="","",INDEX(Transjer!$A$6:$A$125,$B3582))</f>
        <v/>
      </c>
      <c r="E3582" s="15" t="str">
        <f>IF($S3582="","",INDEX(Transjer!$B$6:$B$125,$B3582))</f>
        <v/>
      </c>
      <c r="F3582" s="16" t="str">
        <f>IF($S3582="","",INDEX(Transjer!$C$6:$C$125,$B3582))</f>
        <v/>
      </c>
      <c r="G3582" s="17" t="str">
        <f>IF($S3582="","",INDEX(Skjermingsrenter!$A$6:$A$35,$C3582))</f>
        <v/>
      </c>
      <c r="H3582" s="18" t="str">
        <f>IF($S3582="","",INDEX(Transjer!$D$6:$D$125,$B3582))</f>
        <v/>
      </c>
      <c r="I3582" s="18" t="str">
        <f>IF($S3582="","",INDEX(Transjer!$E$6:$E$125,$B3582))</f>
        <v/>
      </c>
      <c r="J3582" s="19" t="str">
        <f>IF($S3582="","",INDEX(Skjermingsrenter!$B$6:$B$35,$C3582))</f>
        <v/>
      </c>
      <c r="K3582" s="20" t="str">
        <f t="shared" si="441"/>
        <v/>
      </c>
      <c r="L3582" s="21" t="str">
        <f>IF($S3582="","",IF($G3582&lt;YEAR($F3582),0,$H3582*SUMIFS(Utbytter!$D$6:$D$1005,Utbytter!$A$6:$A$1005,$E3582,Utbytter!$B$6:$B$1005,"&gt;="&amp;$K3582,Utbytter!$B$6:$B$1005,"&lt;="&amp;DATE($G3582,12,31))))</f>
        <v/>
      </c>
      <c r="M3582" s="21" t="str">
        <f t="shared" si="447"/>
        <v/>
      </c>
      <c r="N3582" s="21" t="str">
        <f t="shared" si="442"/>
        <v/>
      </c>
      <c r="O3582" s="21" t="str">
        <f t="shared" si="443"/>
        <v/>
      </c>
      <c r="P3582" s="21" t="str">
        <f t="shared" si="444"/>
        <v/>
      </c>
      <c r="Q3582" s="21" t="str">
        <f t="shared" si="445"/>
        <v/>
      </c>
      <c r="R3582" s="21" t="str">
        <f t="shared" si="446"/>
        <v/>
      </c>
      <c r="S3582" s="7" t="str">
        <f>IF(ROW()-5&lt;=Kontroll!$B$8,1,"")</f>
        <v/>
      </c>
    </row>
    <row r="3583" spans="1:19" x14ac:dyDescent="0.2">
      <c r="A3583" s="7" t="str">
        <f t="shared" si="440"/>
        <v/>
      </c>
      <c r="B3583" s="7" t="str">
        <f>IF($S3583="","",INT(($A3583-1)/Kontroll!$B$6)+1)</f>
        <v/>
      </c>
      <c r="C3583" s="7" t="str">
        <f>IF($S3583="","",MOD($A3583-1,Kontroll!$B$6)+1)</f>
        <v/>
      </c>
      <c r="D3583" s="15" t="str">
        <f>IF($S3583="","",INDEX(Transjer!$A$6:$A$125,$B3583))</f>
        <v/>
      </c>
      <c r="E3583" s="15" t="str">
        <f>IF($S3583="","",INDEX(Transjer!$B$6:$B$125,$B3583))</f>
        <v/>
      </c>
      <c r="F3583" s="16" t="str">
        <f>IF($S3583="","",INDEX(Transjer!$C$6:$C$125,$B3583))</f>
        <v/>
      </c>
      <c r="G3583" s="17" t="str">
        <f>IF($S3583="","",INDEX(Skjermingsrenter!$A$6:$A$35,$C3583))</f>
        <v/>
      </c>
      <c r="H3583" s="18" t="str">
        <f>IF($S3583="","",INDEX(Transjer!$D$6:$D$125,$B3583))</f>
        <v/>
      </c>
      <c r="I3583" s="18" t="str">
        <f>IF($S3583="","",INDEX(Transjer!$E$6:$E$125,$B3583))</f>
        <v/>
      </c>
      <c r="J3583" s="19" t="str">
        <f>IF($S3583="","",INDEX(Skjermingsrenter!$B$6:$B$35,$C3583))</f>
        <v/>
      </c>
      <c r="K3583" s="20" t="str">
        <f t="shared" si="441"/>
        <v/>
      </c>
      <c r="L3583" s="21" t="str">
        <f>IF($S3583="","",IF($G3583&lt;YEAR($F3583),0,$H3583*SUMIFS(Utbytter!$D$6:$D$1005,Utbytter!$A$6:$A$1005,$E3583,Utbytter!$B$6:$B$1005,"&gt;="&amp;$K3583,Utbytter!$B$6:$B$1005,"&lt;="&amp;DATE($G3583,12,31))))</f>
        <v/>
      </c>
      <c r="M3583" s="21" t="str">
        <f t="shared" si="447"/>
        <v/>
      </c>
      <c r="N3583" s="21" t="str">
        <f t="shared" si="442"/>
        <v/>
      </c>
      <c r="O3583" s="21" t="str">
        <f t="shared" si="443"/>
        <v/>
      </c>
      <c r="P3583" s="21" t="str">
        <f t="shared" si="444"/>
        <v/>
      </c>
      <c r="Q3583" s="21" t="str">
        <f t="shared" si="445"/>
        <v/>
      </c>
      <c r="R3583" s="21" t="str">
        <f t="shared" si="446"/>
        <v/>
      </c>
      <c r="S3583" s="7" t="str">
        <f>IF(ROW()-5&lt;=Kontroll!$B$8,1,"")</f>
        <v/>
      </c>
    </row>
    <row r="3584" spans="1:19" x14ac:dyDescent="0.2">
      <c r="A3584" s="7" t="str">
        <f t="shared" si="440"/>
        <v/>
      </c>
      <c r="B3584" s="7" t="str">
        <f>IF($S3584="","",INT(($A3584-1)/Kontroll!$B$6)+1)</f>
        <v/>
      </c>
      <c r="C3584" s="7" t="str">
        <f>IF($S3584="","",MOD($A3584-1,Kontroll!$B$6)+1)</f>
        <v/>
      </c>
      <c r="D3584" s="15" t="str">
        <f>IF($S3584="","",INDEX(Transjer!$A$6:$A$125,$B3584))</f>
        <v/>
      </c>
      <c r="E3584" s="15" t="str">
        <f>IF($S3584="","",INDEX(Transjer!$B$6:$B$125,$B3584))</f>
        <v/>
      </c>
      <c r="F3584" s="16" t="str">
        <f>IF($S3584="","",INDEX(Transjer!$C$6:$C$125,$B3584))</f>
        <v/>
      </c>
      <c r="G3584" s="17" t="str">
        <f>IF($S3584="","",INDEX(Skjermingsrenter!$A$6:$A$35,$C3584))</f>
        <v/>
      </c>
      <c r="H3584" s="18" t="str">
        <f>IF($S3584="","",INDEX(Transjer!$D$6:$D$125,$B3584))</f>
        <v/>
      </c>
      <c r="I3584" s="18" t="str">
        <f>IF($S3584="","",INDEX(Transjer!$E$6:$E$125,$B3584))</f>
        <v/>
      </c>
      <c r="J3584" s="19" t="str">
        <f>IF($S3584="","",INDEX(Skjermingsrenter!$B$6:$B$35,$C3584))</f>
        <v/>
      </c>
      <c r="K3584" s="20" t="str">
        <f t="shared" si="441"/>
        <v/>
      </c>
      <c r="L3584" s="21" t="str">
        <f>IF($S3584="","",IF($G3584&lt;YEAR($F3584),0,$H3584*SUMIFS(Utbytter!$D$6:$D$1005,Utbytter!$A$6:$A$1005,$E3584,Utbytter!$B$6:$B$1005,"&gt;="&amp;$K3584,Utbytter!$B$6:$B$1005,"&lt;="&amp;DATE($G3584,12,31))))</f>
        <v/>
      </c>
      <c r="M3584" s="21" t="str">
        <f t="shared" si="447"/>
        <v/>
      </c>
      <c r="N3584" s="21" t="str">
        <f t="shared" si="442"/>
        <v/>
      </c>
      <c r="O3584" s="21" t="str">
        <f t="shared" si="443"/>
        <v/>
      </c>
      <c r="P3584" s="21" t="str">
        <f t="shared" si="444"/>
        <v/>
      </c>
      <c r="Q3584" s="21" t="str">
        <f t="shared" si="445"/>
        <v/>
      </c>
      <c r="R3584" s="21" t="str">
        <f t="shared" si="446"/>
        <v/>
      </c>
      <c r="S3584" s="7" t="str">
        <f>IF(ROW()-5&lt;=Kontroll!$B$8,1,"")</f>
        <v/>
      </c>
    </row>
    <row r="3585" spans="1:19" x14ac:dyDescent="0.2">
      <c r="A3585" s="7" t="str">
        <f t="shared" si="440"/>
        <v/>
      </c>
      <c r="B3585" s="7" t="str">
        <f>IF($S3585="","",INT(($A3585-1)/Kontroll!$B$6)+1)</f>
        <v/>
      </c>
      <c r="C3585" s="7" t="str">
        <f>IF($S3585="","",MOD($A3585-1,Kontroll!$B$6)+1)</f>
        <v/>
      </c>
      <c r="D3585" s="15" t="str">
        <f>IF($S3585="","",INDEX(Transjer!$A$6:$A$125,$B3585))</f>
        <v/>
      </c>
      <c r="E3585" s="15" t="str">
        <f>IF($S3585="","",INDEX(Transjer!$B$6:$B$125,$B3585))</f>
        <v/>
      </c>
      <c r="F3585" s="16" t="str">
        <f>IF($S3585="","",INDEX(Transjer!$C$6:$C$125,$B3585))</f>
        <v/>
      </c>
      <c r="G3585" s="17" t="str">
        <f>IF($S3585="","",INDEX(Skjermingsrenter!$A$6:$A$35,$C3585))</f>
        <v/>
      </c>
      <c r="H3585" s="18" t="str">
        <f>IF($S3585="","",INDEX(Transjer!$D$6:$D$125,$B3585))</f>
        <v/>
      </c>
      <c r="I3585" s="18" t="str">
        <f>IF($S3585="","",INDEX(Transjer!$E$6:$E$125,$B3585))</f>
        <v/>
      </c>
      <c r="J3585" s="19" t="str">
        <f>IF($S3585="","",INDEX(Skjermingsrenter!$B$6:$B$35,$C3585))</f>
        <v/>
      </c>
      <c r="K3585" s="20" t="str">
        <f t="shared" si="441"/>
        <v/>
      </c>
      <c r="L3585" s="21" t="str">
        <f>IF($S3585="","",IF($G3585&lt;YEAR($F3585),0,$H3585*SUMIFS(Utbytter!$D$6:$D$1005,Utbytter!$A$6:$A$1005,$E3585,Utbytter!$B$6:$B$1005,"&gt;="&amp;$K3585,Utbytter!$B$6:$B$1005,"&lt;="&amp;DATE($G3585,12,31))))</f>
        <v/>
      </c>
      <c r="M3585" s="21" t="str">
        <f t="shared" si="447"/>
        <v/>
      </c>
      <c r="N3585" s="21" t="str">
        <f t="shared" si="442"/>
        <v/>
      </c>
      <c r="O3585" s="21" t="str">
        <f t="shared" si="443"/>
        <v/>
      </c>
      <c r="P3585" s="21" t="str">
        <f t="shared" si="444"/>
        <v/>
      </c>
      <c r="Q3585" s="21" t="str">
        <f t="shared" si="445"/>
        <v/>
      </c>
      <c r="R3585" s="21" t="str">
        <f t="shared" si="446"/>
        <v/>
      </c>
      <c r="S3585" s="7" t="str">
        <f>IF(ROW()-5&lt;=Kontroll!$B$8,1,"")</f>
        <v/>
      </c>
    </row>
    <row r="3586" spans="1:19" x14ac:dyDescent="0.2">
      <c r="A3586" s="7" t="str">
        <f t="shared" si="440"/>
        <v/>
      </c>
      <c r="B3586" s="7" t="str">
        <f>IF($S3586="","",INT(($A3586-1)/Kontroll!$B$6)+1)</f>
        <v/>
      </c>
      <c r="C3586" s="7" t="str">
        <f>IF($S3586="","",MOD($A3586-1,Kontroll!$B$6)+1)</f>
        <v/>
      </c>
      <c r="D3586" s="15" t="str">
        <f>IF($S3586="","",INDEX(Transjer!$A$6:$A$125,$B3586))</f>
        <v/>
      </c>
      <c r="E3586" s="15" t="str">
        <f>IF($S3586="","",INDEX(Transjer!$B$6:$B$125,$B3586))</f>
        <v/>
      </c>
      <c r="F3586" s="16" t="str">
        <f>IF($S3586="","",INDEX(Transjer!$C$6:$C$125,$B3586))</f>
        <v/>
      </c>
      <c r="G3586" s="17" t="str">
        <f>IF($S3586="","",INDEX(Skjermingsrenter!$A$6:$A$35,$C3586))</f>
        <v/>
      </c>
      <c r="H3586" s="18" t="str">
        <f>IF($S3586="","",INDEX(Transjer!$D$6:$D$125,$B3586))</f>
        <v/>
      </c>
      <c r="I3586" s="18" t="str">
        <f>IF($S3586="","",INDEX(Transjer!$E$6:$E$125,$B3586))</f>
        <v/>
      </c>
      <c r="J3586" s="19" t="str">
        <f>IF($S3586="","",INDEX(Skjermingsrenter!$B$6:$B$35,$C3586))</f>
        <v/>
      </c>
      <c r="K3586" s="20" t="str">
        <f t="shared" si="441"/>
        <v/>
      </c>
      <c r="L3586" s="21" t="str">
        <f>IF($S3586="","",IF($G3586&lt;YEAR($F3586),0,$H3586*SUMIFS(Utbytter!$D$6:$D$1005,Utbytter!$A$6:$A$1005,$E3586,Utbytter!$B$6:$B$1005,"&gt;="&amp;$K3586,Utbytter!$B$6:$B$1005,"&lt;="&amp;DATE($G3586,12,31))))</f>
        <v/>
      </c>
      <c r="M3586" s="21" t="str">
        <f t="shared" si="447"/>
        <v/>
      </c>
      <c r="N3586" s="21" t="str">
        <f t="shared" si="442"/>
        <v/>
      </c>
      <c r="O3586" s="21" t="str">
        <f t="shared" si="443"/>
        <v/>
      </c>
      <c r="P3586" s="21" t="str">
        <f t="shared" si="444"/>
        <v/>
      </c>
      <c r="Q3586" s="21" t="str">
        <f t="shared" si="445"/>
        <v/>
      </c>
      <c r="R3586" s="21" t="str">
        <f t="shared" si="446"/>
        <v/>
      </c>
      <c r="S3586" s="7" t="str">
        <f>IF(ROW()-5&lt;=Kontroll!$B$8,1,"")</f>
        <v/>
      </c>
    </row>
    <row r="3587" spans="1:19" x14ac:dyDescent="0.2">
      <c r="A3587" s="7" t="str">
        <f t="shared" si="440"/>
        <v/>
      </c>
      <c r="B3587" s="7" t="str">
        <f>IF($S3587="","",INT(($A3587-1)/Kontroll!$B$6)+1)</f>
        <v/>
      </c>
      <c r="C3587" s="7" t="str">
        <f>IF($S3587="","",MOD($A3587-1,Kontroll!$B$6)+1)</f>
        <v/>
      </c>
      <c r="D3587" s="15" t="str">
        <f>IF($S3587="","",INDEX(Transjer!$A$6:$A$125,$B3587))</f>
        <v/>
      </c>
      <c r="E3587" s="15" t="str">
        <f>IF($S3587="","",INDEX(Transjer!$B$6:$B$125,$B3587))</f>
        <v/>
      </c>
      <c r="F3587" s="16" t="str">
        <f>IF($S3587="","",INDEX(Transjer!$C$6:$C$125,$B3587))</f>
        <v/>
      </c>
      <c r="G3587" s="17" t="str">
        <f>IF($S3587="","",INDEX(Skjermingsrenter!$A$6:$A$35,$C3587))</f>
        <v/>
      </c>
      <c r="H3587" s="18" t="str">
        <f>IF($S3587="","",INDEX(Transjer!$D$6:$D$125,$B3587))</f>
        <v/>
      </c>
      <c r="I3587" s="18" t="str">
        <f>IF($S3587="","",INDEX(Transjer!$E$6:$E$125,$B3587))</f>
        <v/>
      </c>
      <c r="J3587" s="19" t="str">
        <f>IF($S3587="","",INDEX(Skjermingsrenter!$B$6:$B$35,$C3587))</f>
        <v/>
      </c>
      <c r="K3587" s="20" t="str">
        <f t="shared" si="441"/>
        <v/>
      </c>
      <c r="L3587" s="21" t="str">
        <f>IF($S3587="","",IF($G3587&lt;YEAR($F3587),0,$H3587*SUMIFS(Utbytter!$D$6:$D$1005,Utbytter!$A$6:$A$1005,$E3587,Utbytter!$B$6:$B$1005,"&gt;="&amp;$K3587,Utbytter!$B$6:$B$1005,"&lt;="&amp;DATE($G3587,12,31))))</f>
        <v/>
      </c>
      <c r="M3587" s="21" t="str">
        <f t="shared" si="447"/>
        <v/>
      </c>
      <c r="N3587" s="21" t="str">
        <f t="shared" si="442"/>
        <v/>
      </c>
      <c r="O3587" s="21" t="str">
        <f t="shared" si="443"/>
        <v/>
      </c>
      <c r="P3587" s="21" t="str">
        <f t="shared" si="444"/>
        <v/>
      </c>
      <c r="Q3587" s="21" t="str">
        <f t="shared" si="445"/>
        <v/>
      </c>
      <c r="R3587" s="21" t="str">
        <f t="shared" si="446"/>
        <v/>
      </c>
      <c r="S3587" s="7" t="str">
        <f>IF(ROW()-5&lt;=Kontroll!$B$8,1,"")</f>
        <v/>
      </c>
    </row>
    <row r="3588" spans="1:19" x14ac:dyDescent="0.2">
      <c r="A3588" s="7" t="str">
        <f t="shared" si="440"/>
        <v/>
      </c>
      <c r="B3588" s="7" t="str">
        <f>IF($S3588="","",INT(($A3588-1)/Kontroll!$B$6)+1)</f>
        <v/>
      </c>
      <c r="C3588" s="7" t="str">
        <f>IF($S3588="","",MOD($A3588-1,Kontroll!$B$6)+1)</f>
        <v/>
      </c>
      <c r="D3588" s="15" t="str">
        <f>IF($S3588="","",INDEX(Transjer!$A$6:$A$125,$B3588))</f>
        <v/>
      </c>
      <c r="E3588" s="15" t="str">
        <f>IF($S3588="","",INDEX(Transjer!$B$6:$B$125,$B3588))</f>
        <v/>
      </c>
      <c r="F3588" s="16" t="str">
        <f>IF($S3588="","",INDEX(Transjer!$C$6:$C$125,$B3588))</f>
        <v/>
      </c>
      <c r="G3588" s="17" t="str">
        <f>IF($S3588="","",INDEX(Skjermingsrenter!$A$6:$A$35,$C3588))</f>
        <v/>
      </c>
      <c r="H3588" s="18" t="str">
        <f>IF($S3588="","",INDEX(Transjer!$D$6:$D$125,$B3588))</f>
        <v/>
      </c>
      <c r="I3588" s="18" t="str">
        <f>IF($S3588="","",INDEX(Transjer!$E$6:$E$125,$B3588))</f>
        <v/>
      </c>
      <c r="J3588" s="19" t="str">
        <f>IF($S3588="","",INDEX(Skjermingsrenter!$B$6:$B$35,$C3588))</f>
        <v/>
      </c>
      <c r="K3588" s="20" t="str">
        <f t="shared" si="441"/>
        <v/>
      </c>
      <c r="L3588" s="21" t="str">
        <f>IF($S3588="","",IF($G3588&lt;YEAR($F3588),0,$H3588*SUMIFS(Utbytter!$D$6:$D$1005,Utbytter!$A$6:$A$1005,$E3588,Utbytter!$B$6:$B$1005,"&gt;="&amp;$K3588,Utbytter!$B$6:$B$1005,"&lt;="&amp;DATE($G3588,12,31))))</f>
        <v/>
      </c>
      <c r="M3588" s="21" t="str">
        <f t="shared" si="447"/>
        <v/>
      </c>
      <c r="N3588" s="21" t="str">
        <f t="shared" si="442"/>
        <v/>
      </c>
      <c r="O3588" s="21" t="str">
        <f t="shared" si="443"/>
        <v/>
      </c>
      <c r="P3588" s="21" t="str">
        <f t="shared" si="444"/>
        <v/>
      </c>
      <c r="Q3588" s="21" t="str">
        <f t="shared" si="445"/>
        <v/>
      </c>
      <c r="R3588" s="21" t="str">
        <f t="shared" si="446"/>
        <v/>
      </c>
      <c r="S3588" s="7" t="str">
        <f>IF(ROW()-5&lt;=Kontroll!$B$8,1,"")</f>
        <v/>
      </c>
    </row>
    <row r="3589" spans="1:19" x14ac:dyDescent="0.2">
      <c r="A3589" s="7" t="str">
        <f t="shared" si="440"/>
        <v/>
      </c>
      <c r="B3589" s="7" t="str">
        <f>IF($S3589="","",INT(($A3589-1)/Kontroll!$B$6)+1)</f>
        <v/>
      </c>
      <c r="C3589" s="7" t="str">
        <f>IF($S3589="","",MOD($A3589-1,Kontroll!$B$6)+1)</f>
        <v/>
      </c>
      <c r="D3589" s="15" t="str">
        <f>IF($S3589="","",INDEX(Transjer!$A$6:$A$125,$B3589))</f>
        <v/>
      </c>
      <c r="E3589" s="15" t="str">
        <f>IF($S3589="","",INDEX(Transjer!$B$6:$B$125,$B3589))</f>
        <v/>
      </c>
      <c r="F3589" s="16" t="str">
        <f>IF($S3589="","",INDEX(Transjer!$C$6:$C$125,$B3589))</f>
        <v/>
      </c>
      <c r="G3589" s="17" t="str">
        <f>IF($S3589="","",INDEX(Skjermingsrenter!$A$6:$A$35,$C3589))</f>
        <v/>
      </c>
      <c r="H3589" s="18" t="str">
        <f>IF($S3589="","",INDEX(Transjer!$D$6:$D$125,$B3589))</f>
        <v/>
      </c>
      <c r="I3589" s="18" t="str">
        <f>IF($S3589="","",INDEX(Transjer!$E$6:$E$125,$B3589))</f>
        <v/>
      </c>
      <c r="J3589" s="19" t="str">
        <f>IF($S3589="","",INDEX(Skjermingsrenter!$B$6:$B$35,$C3589))</f>
        <v/>
      </c>
      <c r="K3589" s="20" t="str">
        <f t="shared" si="441"/>
        <v/>
      </c>
      <c r="L3589" s="21" t="str">
        <f>IF($S3589="","",IF($G3589&lt;YEAR($F3589),0,$H3589*SUMIFS(Utbytter!$D$6:$D$1005,Utbytter!$A$6:$A$1005,$E3589,Utbytter!$B$6:$B$1005,"&gt;="&amp;$K3589,Utbytter!$B$6:$B$1005,"&lt;="&amp;DATE($G3589,12,31))))</f>
        <v/>
      </c>
      <c r="M3589" s="21" t="str">
        <f t="shared" si="447"/>
        <v/>
      </c>
      <c r="N3589" s="21" t="str">
        <f t="shared" si="442"/>
        <v/>
      </c>
      <c r="O3589" s="21" t="str">
        <f t="shared" si="443"/>
        <v/>
      </c>
      <c r="P3589" s="21" t="str">
        <f t="shared" si="444"/>
        <v/>
      </c>
      <c r="Q3589" s="21" t="str">
        <f t="shared" si="445"/>
        <v/>
      </c>
      <c r="R3589" s="21" t="str">
        <f t="shared" si="446"/>
        <v/>
      </c>
      <c r="S3589" s="7" t="str">
        <f>IF(ROW()-5&lt;=Kontroll!$B$8,1,"")</f>
        <v/>
      </c>
    </row>
    <row r="3590" spans="1:19" x14ac:dyDescent="0.2">
      <c r="A3590" s="7" t="str">
        <f t="shared" ref="A3590:A3605" si="448">IF($S3590="","",ROW()-5)</f>
        <v/>
      </c>
      <c r="B3590" s="7" t="str">
        <f>IF($S3590="","",INT(($A3590-1)/Kontroll!$B$6)+1)</f>
        <v/>
      </c>
      <c r="C3590" s="7" t="str">
        <f>IF($S3590="","",MOD($A3590-1,Kontroll!$B$6)+1)</f>
        <v/>
      </c>
      <c r="D3590" s="15" t="str">
        <f>IF($S3590="","",INDEX(Transjer!$A$6:$A$125,$B3590))</f>
        <v/>
      </c>
      <c r="E3590" s="15" t="str">
        <f>IF($S3590="","",INDEX(Transjer!$B$6:$B$125,$B3590))</f>
        <v/>
      </c>
      <c r="F3590" s="16" t="str">
        <f>IF($S3590="","",INDEX(Transjer!$C$6:$C$125,$B3590))</f>
        <v/>
      </c>
      <c r="G3590" s="17" t="str">
        <f>IF($S3590="","",INDEX(Skjermingsrenter!$A$6:$A$35,$C3590))</f>
        <v/>
      </c>
      <c r="H3590" s="18" t="str">
        <f>IF($S3590="","",INDEX(Transjer!$D$6:$D$125,$B3590))</f>
        <v/>
      </c>
      <c r="I3590" s="18" t="str">
        <f>IF($S3590="","",INDEX(Transjer!$E$6:$E$125,$B3590))</f>
        <v/>
      </c>
      <c r="J3590" s="19" t="str">
        <f>IF($S3590="","",INDEX(Skjermingsrenter!$B$6:$B$35,$C3590))</f>
        <v/>
      </c>
      <c r="K3590" s="20" t="str">
        <f t="shared" ref="K3590:K3605" si="449">IF($S3590="","",MAX(DATE($G3590,1,1),$F3590))</f>
        <v/>
      </c>
      <c r="L3590" s="21" t="str">
        <f>IF($S3590="","",IF($G3590&lt;YEAR($F3590),0,$H3590*SUMIFS(Utbytter!$D$6:$D$1005,Utbytter!$A$6:$A$1005,$E3590,Utbytter!$B$6:$B$1005,"&gt;="&amp;$K3590,Utbytter!$B$6:$B$1005,"&lt;="&amp;DATE($G3590,12,31))))</f>
        <v/>
      </c>
      <c r="M3590" s="21" t="str">
        <f t="shared" si="447"/>
        <v/>
      </c>
      <c r="N3590" s="21" t="str">
        <f t="shared" ref="N3590:N3605" si="450">IF($S3590="","",IF($F3590&lt;=DATE($G3590,12,31),($I3590+$M3590)*$J3590,0))</f>
        <v/>
      </c>
      <c r="O3590" s="21" t="str">
        <f t="shared" ref="O3590:O3605" si="451">IF($S3590="","",$M3590+$N3590)</f>
        <v/>
      </c>
      <c r="P3590" s="21" t="str">
        <f t="shared" ref="P3590:P3605" si="452">IF($S3590="","",MIN($L3590,$O3590))</f>
        <v/>
      </c>
      <c r="Q3590" s="21" t="str">
        <f t="shared" ref="Q3590:Q3605" si="453">IF($S3590="","",$O3590-$P3590)</f>
        <v/>
      </c>
      <c r="R3590" s="21" t="str">
        <f t="shared" ref="R3590:R3605" si="454">IF($S3590="","",$L3590-$P3590)</f>
        <v/>
      </c>
      <c r="S3590" s="7" t="str">
        <f>IF(ROW()-5&lt;=Kontroll!$B$8,1,"")</f>
        <v/>
      </c>
    </row>
    <row r="3591" spans="1:19" x14ac:dyDescent="0.2">
      <c r="A3591" s="7" t="str">
        <f t="shared" si="448"/>
        <v/>
      </c>
      <c r="B3591" s="7" t="str">
        <f>IF($S3591="","",INT(($A3591-1)/Kontroll!$B$6)+1)</f>
        <v/>
      </c>
      <c r="C3591" s="7" t="str">
        <f>IF($S3591="","",MOD($A3591-1,Kontroll!$B$6)+1)</f>
        <v/>
      </c>
      <c r="D3591" s="15" t="str">
        <f>IF($S3591="","",INDEX(Transjer!$A$6:$A$125,$B3591))</f>
        <v/>
      </c>
      <c r="E3591" s="15" t="str">
        <f>IF($S3591="","",INDEX(Transjer!$B$6:$B$125,$B3591))</f>
        <v/>
      </c>
      <c r="F3591" s="16" t="str">
        <f>IF($S3591="","",INDEX(Transjer!$C$6:$C$125,$B3591))</f>
        <v/>
      </c>
      <c r="G3591" s="17" t="str">
        <f>IF($S3591="","",INDEX(Skjermingsrenter!$A$6:$A$35,$C3591))</f>
        <v/>
      </c>
      <c r="H3591" s="18" t="str">
        <f>IF($S3591="","",INDEX(Transjer!$D$6:$D$125,$B3591))</f>
        <v/>
      </c>
      <c r="I3591" s="18" t="str">
        <f>IF($S3591="","",INDEX(Transjer!$E$6:$E$125,$B3591))</f>
        <v/>
      </c>
      <c r="J3591" s="19" t="str">
        <f>IF($S3591="","",INDEX(Skjermingsrenter!$B$6:$B$35,$C3591))</f>
        <v/>
      </c>
      <c r="K3591" s="20" t="str">
        <f t="shared" si="449"/>
        <v/>
      </c>
      <c r="L3591" s="21" t="str">
        <f>IF($S3591="","",IF($G3591&lt;YEAR($F3591),0,$H3591*SUMIFS(Utbytter!$D$6:$D$1005,Utbytter!$A$6:$A$1005,$E3591,Utbytter!$B$6:$B$1005,"&gt;="&amp;$K3591,Utbytter!$B$6:$B$1005,"&lt;="&amp;DATE($G3591,12,31))))</f>
        <v/>
      </c>
      <c r="M3591" s="21" t="str">
        <f t="shared" ref="M3591:M3605" si="455">IF($S3591="","",IF($C3591=1,0,IF($D3591=$D3590,$Q3590,0)))</f>
        <v/>
      </c>
      <c r="N3591" s="21" t="str">
        <f t="shared" si="450"/>
        <v/>
      </c>
      <c r="O3591" s="21" t="str">
        <f t="shared" si="451"/>
        <v/>
      </c>
      <c r="P3591" s="21" t="str">
        <f t="shared" si="452"/>
        <v/>
      </c>
      <c r="Q3591" s="21" t="str">
        <f t="shared" si="453"/>
        <v/>
      </c>
      <c r="R3591" s="21" t="str">
        <f t="shared" si="454"/>
        <v/>
      </c>
      <c r="S3591" s="7" t="str">
        <f>IF(ROW()-5&lt;=Kontroll!$B$8,1,"")</f>
        <v/>
      </c>
    </row>
    <row r="3592" spans="1:19" x14ac:dyDescent="0.2">
      <c r="A3592" s="7" t="str">
        <f t="shared" si="448"/>
        <v/>
      </c>
      <c r="B3592" s="7" t="str">
        <f>IF($S3592="","",INT(($A3592-1)/Kontroll!$B$6)+1)</f>
        <v/>
      </c>
      <c r="C3592" s="7" t="str">
        <f>IF($S3592="","",MOD($A3592-1,Kontroll!$B$6)+1)</f>
        <v/>
      </c>
      <c r="D3592" s="15" t="str">
        <f>IF($S3592="","",INDEX(Transjer!$A$6:$A$125,$B3592))</f>
        <v/>
      </c>
      <c r="E3592" s="15" t="str">
        <f>IF($S3592="","",INDEX(Transjer!$B$6:$B$125,$B3592))</f>
        <v/>
      </c>
      <c r="F3592" s="16" t="str">
        <f>IF($S3592="","",INDEX(Transjer!$C$6:$C$125,$B3592))</f>
        <v/>
      </c>
      <c r="G3592" s="17" t="str">
        <f>IF($S3592="","",INDEX(Skjermingsrenter!$A$6:$A$35,$C3592))</f>
        <v/>
      </c>
      <c r="H3592" s="18" t="str">
        <f>IF($S3592="","",INDEX(Transjer!$D$6:$D$125,$B3592))</f>
        <v/>
      </c>
      <c r="I3592" s="18" t="str">
        <f>IF($S3592="","",INDEX(Transjer!$E$6:$E$125,$B3592))</f>
        <v/>
      </c>
      <c r="J3592" s="19" t="str">
        <f>IF($S3592="","",INDEX(Skjermingsrenter!$B$6:$B$35,$C3592))</f>
        <v/>
      </c>
      <c r="K3592" s="20" t="str">
        <f t="shared" si="449"/>
        <v/>
      </c>
      <c r="L3592" s="21" t="str">
        <f>IF($S3592="","",IF($G3592&lt;YEAR($F3592),0,$H3592*SUMIFS(Utbytter!$D$6:$D$1005,Utbytter!$A$6:$A$1005,$E3592,Utbytter!$B$6:$B$1005,"&gt;="&amp;$K3592,Utbytter!$B$6:$B$1005,"&lt;="&amp;DATE($G3592,12,31))))</f>
        <v/>
      </c>
      <c r="M3592" s="21" t="str">
        <f t="shared" si="455"/>
        <v/>
      </c>
      <c r="N3592" s="21" t="str">
        <f t="shared" si="450"/>
        <v/>
      </c>
      <c r="O3592" s="21" t="str">
        <f t="shared" si="451"/>
        <v/>
      </c>
      <c r="P3592" s="21" t="str">
        <f t="shared" si="452"/>
        <v/>
      </c>
      <c r="Q3592" s="21" t="str">
        <f t="shared" si="453"/>
        <v/>
      </c>
      <c r="R3592" s="21" t="str">
        <f t="shared" si="454"/>
        <v/>
      </c>
      <c r="S3592" s="7" t="str">
        <f>IF(ROW()-5&lt;=Kontroll!$B$8,1,"")</f>
        <v/>
      </c>
    </row>
    <row r="3593" spans="1:19" x14ac:dyDescent="0.2">
      <c r="A3593" s="7" t="str">
        <f t="shared" si="448"/>
        <v/>
      </c>
      <c r="B3593" s="7" t="str">
        <f>IF($S3593="","",INT(($A3593-1)/Kontroll!$B$6)+1)</f>
        <v/>
      </c>
      <c r="C3593" s="7" t="str">
        <f>IF($S3593="","",MOD($A3593-1,Kontroll!$B$6)+1)</f>
        <v/>
      </c>
      <c r="D3593" s="15" t="str">
        <f>IF($S3593="","",INDEX(Transjer!$A$6:$A$125,$B3593))</f>
        <v/>
      </c>
      <c r="E3593" s="15" t="str">
        <f>IF($S3593="","",INDEX(Transjer!$B$6:$B$125,$B3593))</f>
        <v/>
      </c>
      <c r="F3593" s="16" t="str">
        <f>IF($S3593="","",INDEX(Transjer!$C$6:$C$125,$B3593))</f>
        <v/>
      </c>
      <c r="G3593" s="17" t="str">
        <f>IF($S3593="","",INDEX(Skjermingsrenter!$A$6:$A$35,$C3593))</f>
        <v/>
      </c>
      <c r="H3593" s="18" t="str">
        <f>IF($S3593="","",INDEX(Transjer!$D$6:$D$125,$B3593))</f>
        <v/>
      </c>
      <c r="I3593" s="18" t="str">
        <f>IF($S3593="","",INDEX(Transjer!$E$6:$E$125,$B3593))</f>
        <v/>
      </c>
      <c r="J3593" s="19" t="str">
        <f>IF($S3593="","",INDEX(Skjermingsrenter!$B$6:$B$35,$C3593))</f>
        <v/>
      </c>
      <c r="K3593" s="20" t="str">
        <f t="shared" si="449"/>
        <v/>
      </c>
      <c r="L3593" s="21" t="str">
        <f>IF($S3593="","",IF($G3593&lt;YEAR($F3593),0,$H3593*SUMIFS(Utbytter!$D$6:$D$1005,Utbytter!$A$6:$A$1005,$E3593,Utbytter!$B$6:$B$1005,"&gt;="&amp;$K3593,Utbytter!$B$6:$B$1005,"&lt;="&amp;DATE($G3593,12,31))))</f>
        <v/>
      </c>
      <c r="M3593" s="21" t="str">
        <f t="shared" si="455"/>
        <v/>
      </c>
      <c r="N3593" s="21" t="str">
        <f t="shared" si="450"/>
        <v/>
      </c>
      <c r="O3593" s="21" t="str">
        <f t="shared" si="451"/>
        <v/>
      </c>
      <c r="P3593" s="21" t="str">
        <f t="shared" si="452"/>
        <v/>
      </c>
      <c r="Q3593" s="21" t="str">
        <f t="shared" si="453"/>
        <v/>
      </c>
      <c r="R3593" s="21" t="str">
        <f t="shared" si="454"/>
        <v/>
      </c>
      <c r="S3593" s="7" t="str">
        <f>IF(ROW()-5&lt;=Kontroll!$B$8,1,"")</f>
        <v/>
      </c>
    </row>
    <row r="3594" spans="1:19" x14ac:dyDescent="0.2">
      <c r="A3594" s="7" t="str">
        <f t="shared" si="448"/>
        <v/>
      </c>
      <c r="B3594" s="7" t="str">
        <f>IF($S3594="","",INT(($A3594-1)/Kontroll!$B$6)+1)</f>
        <v/>
      </c>
      <c r="C3594" s="7" t="str">
        <f>IF($S3594="","",MOD($A3594-1,Kontroll!$B$6)+1)</f>
        <v/>
      </c>
      <c r="D3594" s="15" t="str">
        <f>IF($S3594="","",INDEX(Transjer!$A$6:$A$125,$B3594))</f>
        <v/>
      </c>
      <c r="E3594" s="15" t="str">
        <f>IF($S3594="","",INDEX(Transjer!$B$6:$B$125,$B3594))</f>
        <v/>
      </c>
      <c r="F3594" s="16" t="str">
        <f>IF($S3594="","",INDEX(Transjer!$C$6:$C$125,$B3594))</f>
        <v/>
      </c>
      <c r="G3594" s="17" t="str">
        <f>IF($S3594="","",INDEX(Skjermingsrenter!$A$6:$A$35,$C3594))</f>
        <v/>
      </c>
      <c r="H3594" s="18" t="str">
        <f>IF($S3594="","",INDEX(Transjer!$D$6:$D$125,$B3594))</f>
        <v/>
      </c>
      <c r="I3594" s="18" t="str">
        <f>IF($S3594="","",INDEX(Transjer!$E$6:$E$125,$B3594))</f>
        <v/>
      </c>
      <c r="J3594" s="19" t="str">
        <f>IF($S3594="","",INDEX(Skjermingsrenter!$B$6:$B$35,$C3594))</f>
        <v/>
      </c>
      <c r="K3594" s="20" t="str">
        <f t="shared" si="449"/>
        <v/>
      </c>
      <c r="L3594" s="21" t="str">
        <f>IF($S3594="","",IF($G3594&lt;YEAR($F3594),0,$H3594*SUMIFS(Utbytter!$D$6:$D$1005,Utbytter!$A$6:$A$1005,$E3594,Utbytter!$B$6:$B$1005,"&gt;="&amp;$K3594,Utbytter!$B$6:$B$1005,"&lt;="&amp;DATE($G3594,12,31))))</f>
        <v/>
      </c>
      <c r="M3594" s="21" t="str">
        <f t="shared" si="455"/>
        <v/>
      </c>
      <c r="N3594" s="21" t="str">
        <f t="shared" si="450"/>
        <v/>
      </c>
      <c r="O3594" s="21" t="str">
        <f t="shared" si="451"/>
        <v/>
      </c>
      <c r="P3594" s="21" t="str">
        <f t="shared" si="452"/>
        <v/>
      </c>
      <c r="Q3594" s="21" t="str">
        <f t="shared" si="453"/>
        <v/>
      </c>
      <c r="R3594" s="21" t="str">
        <f t="shared" si="454"/>
        <v/>
      </c>
      <c r="S3594" s="7" t="str">
        <f>IF(ROW()-5&lt;=Kontroll!$B$8,1,"")</f>
        <v/>
      </c>
    </row>
    <row r="3595" spans="1:19" x14ac:dyDescent="0.2">
      <c r="A3595" s="7" t="str">
        <f t="shared" si="448"/>
        <v/>
      </c>
      <c r="B3595" s="7" t="str">
        <f>IF($S3595="","",INT(($A3595-1)/Kontroll!$B$6)+1)</f>
        <v/>
      </c>
      <c r="C3595" s="7" t="str">
        <f>IF($S3595="","",MOD($A3595-1,Kontroll!$B$6)+1)</f>
        <v/>
      </c>
      <c r="D3595" s="15" t="str">
        <f>IF($S3595="","",INDEX(Transjer!$A$6:$A$125,$B3595))</f>
        <v/>
      </c>
      <c r="E3595" s="15" t="str">
        <f>IF($S3595="","",INDEX(Transjer!$B$6:$B$125,$B3595))</f>
        <v/>
      </c>
      <c r="F3595" s="16" t="str">
        <f>IF($S3595="","",INDEX(Transjer!$C$6:$C$125,$B3595))</f>
        <v/>
      </c>
      <c r="G3595" s="17" t="str">
        <f>IF($S3595="","",INDEX(Skjermingsrenter!$A$6:$A$35,$C3595))</f>
        <v/>
      </c>
      <c r="H3595" s="18" t="str">
        <f>IF($S3595="","",INDEX(Transjer!$D$6:$D$125,$B3595))</f>
        <v/>
      </c>
      <c r="I3595" s="18" t="str">
        <f>IF($S3595="","",INDEX(Transjer!$E$6:$E$125,$B3595))</f>
        <v/>
      </c>
      <c r="J3595" s="19" t="str">
        <f>IF($S3595="","",INDEX(Skjermingsrenter!$B$6:$B$35,$C3595))</f>
        <v/>
      </c>
      <c r="K3595" s="20" t="str">
        <f t="shared" si="449"/>
        <v/>
      </c>
      <c r="L3595" s="21" t="str">
        <f>IF($S3595="","",IF($G3595&lt;YEAR($F3595),0,$H3595*SUMIFS(Utbytter!$D$6:$D$1005,Utbytter!$A$6:$A$1005,$E3595,Utbytter!$B$6:$B$1005,"&gt;="&amp;$K3595,Utbytter!$B$6:$B$1005,"&lt;="&amp;DATE($G3595,12,31))))</f>
        <v/>
      </c>
      <c r="M3595" s="21" t="str">
        <f t="shared" si="455"/>
        <v/>
      </c>
      <c r="N3595" s="21" t="str">
        <f t="shared" si="450"/>
        <v/>
      </c>
      <c r="O3595" s="21" t="str">
        <f t="shared" si="451"/>
        <v/>
      </c>
      <c r="P3595" s="21" t="str">
        <f t="shared" si="452"/>
        <v/>
      </c>
      <c r="Q3595" s="21" t="str">
        <f t="shared" si="453"/>
        <v/>
      </c>
      <c r="R3595" s="21" t="str">
        <f t="shared" si="454"/>
        <v/>
      </c>
      <c r="S3595" s="7" t="str">
        <f>IF(ROW()-5&lt;=Kontroll!$B$8,1,"")</f>
        <v/>
      </c>
    </row>
    <row r="3596" spans="1:19" x14ac:dyDescent="0.2">
      <c r="A3596" s="7" t="str">
        <f t="shared" si="448"/>
        <v/>
      </c>
      <c r="B3596" s="7" t="str">
        <f>IF($S3596="","",INT(($A3596-1)/Kontroll!$B$6)+1)</f>
        <v/>
      </c>
      <c r="C3596" s="7" t="str">
        <f>IF($S3596="","",MOD($A3596-1,Kontroll!$B$6)+1)</f>
        <v/>
      </c>
      <c r="D3596" s="15" t="str">
        <f>IF($S3596="","",INDEX(Transjer!$A$6:$A$125,$B3596))</f>
        <v/>
      </c>
      <c r="E3596" s="15" t="str">
        <f>IF($S3596="","",INDEX(Transjer!$B$6:$B$125,$B3596))</f>
        <v/>
      </c>
      <c r="F3596" s="16" t="str">
        <f>IF($S3596="","",INDEX(Transjer!$C$6:$C$125,$B3596))</f>
        <v/>
      </c>
      <c r="G3596" s="17" t="str">
        <f>IF($S3596="","",INDEX(Skjermingsrenter!$A$6:$A$35,$C3596))</f>
        <v/>
      </c>
      <c r="H3596" s="18" t="str">
        <f>IF($S3596="","",INDEX(Transjer!$D$6:$D$125,$B3596))</f>
        <v/>
      </c>
      <c r="I3596" s="18" t="str">
        <f>IF($S3596="","",INDEX(Transjer!$E$6:$E$125,$B3596))</f>
        <v/>
      </c>
      <c r="J3596" s="19" t="str">
        <f>IF($S3596="","",INDEX(Skjermingsrenter!$B$6:$B$35,$C3596))</f>
        <v/>
      </c>
      <c r="K3596" s="20" t="str">
        <f t="shared" si="449"/>
        <v/>
      </c>
      <c r="L3596" s="21" t="str">
        <f>IF($S3596="","",IF($G3596&lt;YEAR($F3596),0,$H3596*SUMIFS(Utbytter!$D$6:$D$1005,Utbytter!$A$6:$A$1005,$E3596,Utbytter!$B$6:$B$1005,"&gt;="&amp;$K3596,Utbytter!$B$6:$B$1005,"&lt;="&amp;DATE($G3596,12,31))))</f>
        <v/>
      </c>
      <c r="M3596" s="21" t="str">
        <f t="shared" si="455"/>
        <v/>
      </c>
      <c r="N3596" s="21" t="str">
        <f t="shared" si="450"/>
        <v/>
      </c>
      <c r="O3596" s="21" t="str">
        <f t="shared" si="451"/>
        <v/>
      </c>
      <c r="P3596" s="21" t="str">
        <f t="shared" si="452"/>
        <v/>
      </c>
      <c r="Q3596" s="21" t="str">
        <f t="shared" si="453"/>
        <v/>
      </c>
      <c r="R3596" s="21" t="str">
        <f t="shared" si="454"/>
        <v/>
      </c>
      <c r="S3596" s="7" t="str">
        <f>IF(ROW()-5&lt;=Kontroll!$B$8,1,"")</f>
        <v/>
      </c>
    </row>
    <row r="3597" spans="1:19" x14ac:dyDescent="0.2">
      <c r="A3597" s="7" t="str">
        <f t="shared" si="448"/>
        <v/>
      </c>
      <c r="B3597" s="7" t="str">
        <f>IF($S3597="","",INT(($A3597-1)/Kontroll!$B$6)+1)</f>
        <v/>
      </c>
      <c r="C3597" s="7" t="str">
        <f>IF($S3597="","",MOD($A3597-1,Kontroll!$B$6)+1)</f>
        <v/>
      </c>
      <c r="D3597" s="15" t="str">
        <f>IF($S3597="","",INDEX(Transjer!$A$6:$A$125,$B3597))</f>
        <v/>
      </c>
      <c r="E3597" s="15" t="str">
        <f>IF($S3597="","",INDEX(Transjer!$B$6:$B$125,$B3597))</f>
        <v/>
      </c>
      <c r="F3597" s="16" t="str">
        <f>IF($S3597="","",INDEX(Transjer!$C$6:$C$125,$B3597))</f>
        <v/>
      </c>
      <c r="G3597" s="17" t="str">
        <f>IF($S3597="","",INDEX(Skjermingsrenter!$A$6:$A$35,$C3597))</f>
        <v/>
      </c>
      <c r="H3597" s="18" t="str">
        <f>IF($S3597="","",INDEX(Transjer!$D$6:$D$125,$B3597))</f>
        <v/>
      </c>
      <c r="I3597" s="18" t="str">
        <f>IF($S3597="","",INDEX(Transjer!$E$6:$E$125,$B3597))</f>
        <v/>
      </c>
      <c r="J3597" s="19" t="str">
        <f>IF($S3597="","",INDEX(Skjermingsrenter!$B$6:$B$35,$C3597))</f>
        <v/>
      </c>
      <c r="K3597" s="20" t="str">
        <f t="shared" si="449"/>
        <v/>
      </c>
      <c r="L3597" s="21" t="str">
        <f>IF($S3597="","",IF($G3597&lt;YEAR($F3597),0,$H3597*SUMIFS(Utbytter!$D$6:$D$1005,Utbytter!$A$6:$A$1005,$E3597,Utbytter!$B$6:$B$1005,"&gt;="&amp;$K3597,Utbytter!$B$6:$B$1005,"&lt;="&amp;DATE($G3597,12,31))))</f>
        <v/>
      </c>
      <c r="M3597" s="21" t="str">
        <f t="shared" si="455"/>
        <v/>
      </c>
      <c r="N3597" s="21" t="str">
        <f t="shared" si="450"/>
        <v/>
      </c>
      <c r="O3597" s="21" t="str">
        <f t="shared" si="451"/>
        <v/>
      </c>
      <c r="P3597" s="21" t="str">
        <f t="shared" si="452"/>
        <v/>
      </c>
      <c r="Q3597" s="21" t="str">
        <f t="shared" si="453"/>
        <v/>
      </c>
      <c r="R3597" s="21" t="str">
        <f t="shared" si="454"/>
        <v/>
      </c>
      <c r="S3597" s="7" t="str">
        <f>IF(ROW()-5&lt;=Kontroll!$B$8,1,"")</f>
        <v/>
      </c>
    </row>
    <row r="3598" spans="1:19" x14ac:dyDescent="0.2">
      <c r="A3598" s="7" t="str">
        <f t="shared" si="448"/>
        <v/>
      </c>
      <c r="B3598" s="7" t="str">
        <f>IF($S3598="","",INT(($A3598-1)/Kontroll!$B$6)+1)</f>
        <v/>
      </c>
      <c r="C3598" s="7" t="str">
        <f>IF($S3598="","",MOD($A3598-1,Kontroll!$B$6)+1)</f>
        <v/>
      </c>
      <c r="D3598" s="15" t="str">
        <f>IF($S3598="","",INDEX(Transjer!$A$6:$A$125,$B3598))</f>
        <v/>
      </c>
      <c r="E3598" s="15" t="str">
        <f>IF($S3598="","",INDEX(Transjer!$B$6:$B$125,$B3598))</f>
        <v/>
      </c>
      <c r="F3598" s="16" t="str">
        <f>IF($S3598="","",INDEX(Transjer!$C$6:$C$125,$B3598))</f>
        <v/>
      </c>
      <c r="G3598" s="17" t="str">
        <f>IF($S3598="","",INDEX(Skjermingsrenter!$A$6:$A$35,$C3598))</f>
        <v/>
      </c>
      <c r="H3598" s="18" t="str">
        <f>IF($S3598="","",INDEX(Transjer!$D$6:$D$125,$B3598))</f>
        <v/>
      </c>
      <c r="I3598" s="18" t="str">
        <f>IF($S3598="","",INDEX(Transjer!$E$6:$E$125,$B3598))</f>
        <v/>
      </c>
      <c r="J3598" s="19" t="str">
        <f>IF($S3598="","",INDEX(Skjermingsrenter!$B$6:$B$35,$C3598))</f>
        <v/>
      </c>
      <c r="K3598" s="20" t="str">
        <f t="shared" si="449"/>
        <v/>
      </c>
      <c r="L3598" s="21" t="str">
        <f>IF($S3598="","",IF($G3598&lt;YEAR($F3598),0,$H3598*SUMIFS(Utbytter!$D$6:$D$1005,Utbytter!$A$6:$A$1005,$E3598,Utbytter!$B$6:$B$1005,"&gt;="&amp;$K3598,Utbytter!$B$6:$B$1005,"&lt;="&amp;DATE($G3598,12,31))))</f>
        <v/>
      </c>
      <c r="M3598" s="21" t="str">
        <f t="shared" si="455"/>
        <v/>
      </c>
      <c r="N3598" s="21" t="str">
        <f t="shared" si="450"/>
        <v/>
      </c>
      <c r="O3598" s="21" t="str">
        <f t="shared" si="451"/>
        <v/>
      </c>
      <c r="P3598" s="21" t="str">
        <f t="shared" si="452"/>
        <v/>
      </c>
      <c r="Q3598" s="21" t="str">
        <f t="shared" si="453"/>
        <v/>
      </c>
      <c r="R3598" s="21" t="str">
        <f t="shared" si="454"/>
        <v/>
      </c>
      <c r="S3598" s="7" t="str">
        <f>IF(ROW()-5&lt;=Kontroll!$B$8,1,"")</f>
        <v/>
      </c>
    </row>
    <row r="3599" spans="1:19" x14ac:dyDescent="0.2">
      <c r="A3599" s="7" t="str">
        <f t="shared" si="448"/>
        <v/>
      </c>
      <c r="B3599" s="7" t="str">
        <f>IF($S3599="","",INT(($A3599-1)/Kontroll!$B$6)+1)</f>
        <v/>
      </c>
      <c r="C3599" s="7" t="str">
        <f>IF($S3599="","",MOD($A3599-1,Kontroll!$B$6)+1)</f>
        <v/>
      </c>
      <c r="D3599" s="15" t="str">
        <f>IF($S3599="","",INDEX(Transjer!$A$6:$A$125,$B3599))</f>
        <v/>
      </c>
      <c r="E3599" s="15" t="str">
        <f>IF($S3599="","",INDEX(Transjer!$B$6:$B$125,$B3599))</f>
        <v/>
      </c>
      <c r="F3599" s="16" t="str">
        <f>IF($S3599="","",INDEX(Transjer!$C$6:$C$125,$B3599))</f>
        <v/>
      </c>
      <c r="G3599" s="17" t="str">
        <f>IF($S3599="","",INDEX(Skjermingsrenter!$A$6:$A$35,$C3599))</f>
        <v/>
      </c>
      <c r="H3599" s="18" t="str">
        <f>IF($S3599="","",INDEX(Transjer!$D$6:$D$125,$B3599))</f>
        <v/>
      </c>
      <c r="I3599" s="18" t="str">
        <f>IF($S3599="","",INDEX(Transjer!$E$6:$E$125,$B3599))</f>
        <v/>
      </c>
      <c r="J3599" s="19" t="str">
        <f>IF($S3599="","",INDEX(Skjermingsrenter!$B$6:$B$35,$C3599))</f>
        <v/>
      </c>
      <c r="K3599" s="20" t="str">
        <f t="shared" si="449"/>
        <v/>
      </c>
      <c r="L3599" s="21" t="str">
        <f>IF($S3599="","",IF($G3599&lt;YEAR($F3599),0,$H3599*SUMIFS(Utbytter!$D$6:$D$1005,Utbytter!$A$6:$A$1005,$E3599,Utbytter!$B$6:$B$1005,"&gt;="&amp;$K3599,Utbytter!$B$6:$B$1005,"&lt;="&amp;DATE($G3599,12,31))))</f>
        <v/>
      </c>
      <c r="M3599" s="21" t="str">
        <f t="shared" si="455"/>
        <v/>
      </c>
      <c r="N3599" s="21" t="str">
        <f t="shared" si="450"/>
        <v/>
      </c>
      <c r="O3599" s="21" t="str">
        <f t="shared" si="451"/>
        <v/>
      </c>
      <c r="P3599" s="21" t="str">
        <f t="shared" si="452"/>
        <v/>
      </c>
      <c r="Q3599" s="21" t="str">
        <f t="shared" si="453"/>
        <v/>
      </c>
      <c r="R3599" s="21" t="str">
        <f t="shared" si="454"/>
        <v/>
      </c>
      <c r="S3599" s="7" t="str">
        <f>IF(ROW()-5&lt;=Kontroll!$B$8,1,"")</f>
        <v/>
      </c>
    </row>
    <row r="3600" spans="1:19" x14ac:dyDescent="0.2">
      <c r="A3600" s="7" t="str">
        <f t="shared" si="448"/>
        <v/>
      </c>
      <c r="B3600" s="7" t="str">
        <f>IF($S3600="","",INT(($A3600-1)/Kontroll!$B$6)+1)</f>
        <v/>
      </c>
      <c r="C3600" s="7" t="str">
        <f>IF($S3600="","",MOD($A3600-1,Kontroll!$B$6)+1)</f>
        <v/>
      </c>
      <c r="D3600" s="15" t="str">
        <f>IF($S3600="","",INDEX(Transjer!$A$6:$A$125,$B3600))</f>
        <v/>
      </c>
      <c r="E3600" s="15" t="str">
        <f>IF($S3600="","",INDEX(Transjer!$B$6:$B$125,$B3600))</f>
        <v/>
      </c>
      <c r="F3600" s="16" t="str">
        <f>IF($S3600="","",INDEX(Transjer!$C$6:$C$125,$B3600))</f>
        <v/>
      </c>
      <c r="G3600" s="17" t="str">
        <f>IF($S3600="","",INDEX(Skjermingsrenter!$A$6:$A$35,$C3600))</f>
        <v/>
      </c>
      <c r="H3600" s="18" t="str">
        <f>IF($S3600="","",INDEX(Transjer!$D$6:$D$125,$B3600))</f>
        <v/>
      </c>
      <c r="I3600" s="18" t="str">
        <f>IF($S3600="","",INDEX(Transjer!$E$6:$E$125,$B3600))</f>
        <v/>
      </c>
      <c r="J3600" s="19" t="str">
        <f>IF($S3600="","",INDEX(Skjermingsrenter!$B$6:$B$35,$C3600))</f>
        <v/>
      </c>
      <c r="K3600" s="20" t="str">
        <f t="shared" si="449"/>
        <v/>
      </c>
      <c r="L3600" s="21" t="str">
        <f>IF($S3600="","",IF($G3600&lt;YEAR($F3600),0,$H3600*SUMIFS(Utbytter!$D$6:$D$1005,Utbytter!$A$6:$A$1005,$E3600,Utbytter!$B$6:$B$1005,"&gt;="&amp;$K3600,Utbytter!$B$6:$B$1005,"&lt;="&amp;DATE($G3600,12,31))))</f>
        <v/>
      </c>
      <c r="M3600" s="21" t="str">
        <f t="shared" si="455"/>
        <v/>
      </c>
      <c r="N3600" s="21" t="str">
        <f t="shared" si="450"/>
        <v/>
      </c>
      <c r="O3600" s="21" t="str">
        <f t="shared" si="451"/>
        <v/>
      </c>
      <c r="P3600" s="21" t="str">
        <f t="shared" si="452"/>
        <v/>
      </c>
      <c r="Q3600" s="21" t="str">
        <f t="shared" si="453"/>
        <v/>
      </c>
      <c r="R3600" s="21" t="str">
        <f t="shared" si="454"/>
        <v/>
      </c>
      <c r="S3600" s="7" t="str">
        <f>IF(ROW()-5&lt;=Kontroll!$B$8,1,"")</f>
        <v/>
      </c>
    </row>
    <row r="3601" spans="1:19" x14ac:dyDescent="0.2">
      <c r="A3601" s="7" t="str">
        <f t="shared" si="448"/>
        <v/>
      </c>
      <c r="B3601" s="7" t="str">
        <f>IF($S3601="","",INT(($A3601-1)/Kontroll!$B$6)+1)</f>
        <v/>
      </c>
      <c r="C3601" s="7" t="str">
        <f>IF($S3601="","",MOD($A3601-1,Kontroll!$B$6)+1)</f>
        <v/>
      </c>
      <c r="D3601" s="15" t="str">
        <f>IF($S3601="","",INDEX(Transjer!$A$6:$A$125,$B3601))</f>
        <v/>
      </c>
      <c r="E3601" s="15" t="str">
        <f>IF($S3601="","",INDEX(Transjer!$B$6:$B$125,$B3601))</f>
        <v/>
      </c>
      <c r="F3601" s="16" t="str">
        <f>IF($S3601="","",INDEX(Transjer!$C$6:$C$125,$B3601))</f>
        <v/>
      </c>
      <c r="G3601" s="17" t="str">
        <f>IF($S3601="","",INDEX(Skjermingsrenter!$A$6:$A$35,$C3601))</f>
        <v/>
      </c>
      <c r="H3601" s="18" t="str">
        <f>IF($S3601="","",INDEX(Transjer!$D$6:$D$125,$B3601))</f>
        <v/>
      </c>
      <c r="I3601" s="18" t="str">
        <f>IF($S3601="","",INDEX(Transjer!$E$6:$E$125,$B3601))</f>
        <v/>
      </c>
      <c r="J3601" s="19" t="str">
        <f>IF($S3601="","",INDEX(Skjermingsrenter!$B$6:$B$35,$C3601))</f>
        <v/>
      </c>
      <c r="K3601" s="20" t="str">
        <f t="shared" si="449"/>
        <v/>
      </c>
      <c r="L3601" s="21" t="str">
        <f>IF($S3601="","",IF($G3601&lt;YEAR($F3601),0,$H3601*SUMIFS(Utbytter!$D$6:$D$1005,Utbytter!$A$6:$A$1005,$E3601,Utbytter!$B$6:$B$1005,"&gt;="&amp;$K3601,Utbytter!$B$6:$B$1005,"&lt;="&amp;DATE($G3601,12,31))))</f>
        <v/>
      </c>
      <c r="M3601" s="21" t="str">
        <f t="shared" si="455"/>
        <v/>
      </c>
      <c r="N3601" s="21" t="str">
        <f t="shared" si="450"/>
        <v/>
      </c>
      <c r="O3601" s="21" t="str">
        <f t="shared" si="451"/>
        <v/>
      </c>
      <c r="P3601" s="21" t="str">
        <f t="shared" si="452"/>
        <v/>
      </c>
      <c r="Q3601" s="21" t="str">
        <f t="shared" si="453"/>
        <v/>
      </c>
      <c r="R3601" s="21" t="str">
        <f t="shared" si="454"/>
        <v/>
      </c>
      <c r="S3601" s="7" t="str">
        <f>IF(ROW()-5&lt;=Kontroll!$B$8,1,"")</f>
        <v/>
      </c>
    </row>
    <row r="3602" spans="1:19" x14ac:dyDescent="0.2">
      <c r="A3602" s="7" t="str">
        <f t="shared" si="448"/>
        <v/>
      </c>
      <c r="B3602" s="7" t="str">
        <f>IF($S3602="","",INT(($A3602-1)/Kontroll!$B$6)+1)</f>
        <v/>
      </c>
      <c r="C3602" s="7" t="str">
        <f>IF($S3602="","",MOD($A3602-1,Kontroll!$B$6)+1)</f>
        <v/>
      </c>
      <c r="D3602" s="15" t="str">
        <f>IF($S3602="","",INDEX(Transjer!$A$6:$A$125,$B3602))</f>
        <v/>
      </c>
      <c r="E3602" s="15" t="str">
        <f>IF($S3602="","",INDEX(Transjer!$B$6:$B$125,$B3602))</f>
        <v/>
      </c>
      <c r="F3602" s="16" t="str">
        <f>IF($S3602="","",INDEX(Transjer!$C$6:$C$125,$B3602))</f>
        <v/>
      </c>
      <c r="G3602" s="17" t="str">
        <f>IF($S3602="","",INDEX(Skjermingsrenter!$A$6:$A$35,$C3602))</f>
        <v/>
      </c>
      <c r="H3602" s="18" t="str">
        <f>IF($S3602="","",INDEX(Transjer!$D$6:$D$125,$B3602))</f>
        <v/>
      </c>
      <c r="I3602" s="18" t="str">
        <f>IF($S3602="","",INDEX(Transjer!$E$6:$E$125,$B3602))</f>
        <v/>
      </c>
      <c r="J3602" s="19" t="str">
        <f>IF($S3602="","",INDEX(Skjermingsrenter!$B$6:$B$35,$C3602))</f>
        <v/>
      </c>
      <c r="K3602" s="20" t="str">
        <f t="shared" si="449"/>
        <v/>
      </c>
      <c r="L3602" s="21" t="str">
        <f>IF($S3602="","",IF($G3602&lt;YEAR($F3602),0,$H3602*SUMIFS(Utbytter!$D$6:$D$1005,Utbytter!$A$6:$A$1005,$E3602,Utbytter!$B$6:$B$1005,"&gt;="&amp;$K3602,Utbytter!$B$6:$B$1005,"&lt;="&amp;DATE($G3602,12,31))))</f>
        <v/>
      </c>
      <c r="M3602" s="21" t="str">
        <f t="shared" si="455"/>
        <v/>
      </c>
      <c r="N3602" s="21" t="str">
        <f t="shared" si="450"/>
        <v/>
      </c>
      <c r="O3602" s="21" t="str">
        <f t="shared" si="451"/>
        <v/>
      </c>
      <c r="P3602" s="21" t="str">
        <f t="shared" si="452"/>
        <v/>
      </c>
      <c r="Q3602" s="21" t="str">
        <f t="shared" si="453"/>
        <v/>
      </c>
      <c r="R3602" s="21" t="str">
        <f t="shared" si="454"/>
        <v/>
      </c>
      <c r="S3602" s="7" t="str">
        <f>IF(ROW()-5&lt;=Kontroll!$B$8,1,"")</f>
        <v/>
      </c>
    </row>
    <row r="3603" spans="1:19" x14ac:dyDescent="0.2">
      <c r="A3603" s="7" t="str">
        <f t="shared" si="448"/>
        <v/>
      </c>
      <c r="B3603" s="7" t="str">
        <f>IF($S3603="","",INT(($A3603-1)/Kontroll!$B$6)+1)</f>
        <v/>
      </c>
      <c r="C3603" s="7" t="str">
        <f>IF($S3603="","",MOD($A3603-1,Kontroll!$B$6)+1)</f>
        <v/>
      </c>
      <c r="D3603" s="15" t="str">
        <f>IF($S3603="","",INDEX(Transjer!$A$6:$A$125,$B3603))</f>
        <v/>
      </c>
      <c r="E3603" s="15" t="str">
        <f>IF($S3603="","",INDEX(Transjer!$B$6:$B$125,$B3603))</f>
        <v/>
      </c>
      <c r="F3603" s="16" t="str">
        <f>IF($S3603="","",INDEX(Transjer!$C$6:$C$125,$B3603))</f>
        <v/>
      </c>
      <c r="G3603" s="17" t="str">
        <f>IF($S3603="","",INDEX(Skjermingsrenter!$A$6:$A$35,$C3603))</f>
        <v/>
      </c>
      <c r="H3603" s="18" t="str">
        <f>IF($S3603="","",INDEX(Transjer!$D$6:$D$125,$B3603))</f>
        <v/>
      </c>
      <c r="I3603" s="18" t="str">
        <f>IF($S3603="","",INDEX(Transjer!$E$6:$E$125,$B3603))</f>
        <v/>
      </c>
      <c r="J3603" s="19" t="str">
        <f>IF($S3603="","",INDEX(Skjermingsrenter!$B$6:$B$35,$C3603))</f>
        <v/>
      </c>
      <c r="K3603" s="20" t="str">
        <f t="shared" si="449"/>
        <v/>
      </c>
      <c r="L3603" s="21" t="str">
        <f>IF($S3603="","",IF($G3603&lt;YEAR($F3603),0,$H3603*SUMIFS(Utbytter!$D$6:$D$1005,Utbytter!$A$6:$A$1005,$E3603,Utbytter!$B$6:$B$1005,"&gt;="&amp;$K3603,Utbytter!$B$6:$B$1005,"&lt;="&amp;DATE($G3603,12,31))))</f>
        <v/>
      </c>
      <c r="M3603" s="21" t="str">
        <f t="shared" si="455"/>
        <v/>
      </c>
      <c r="N3603" s="21" t="str">
        <f t="shared" si="450"/>
        <v/>
      </c>
      <c r="O3603" s="21" t="str">
        <f t="shared" si="451"/>
        <v/>
      </c>
      <c r="P3603" s="21" t="str">
        <f t="shared" si="452"/>
        <v/>
      </c>
      <c r="Q3603" s="21" t="str">
        <f t="shared" si="453"/>
        <v/>
      </c>
      <c r="R3603" s="21" t="str">
        <f t="shared" si="454"/>
        <v/>
      </c>
      <c r="S3603" s="7" t="str">
        <f>IF(ROW()-5&lt;=Kontroll!$B$8,1,"")</f>
        <v/>
      </c>
    </row>
    <row r="3604" spans="1:19" x14ac:dyDescent="0.2">
      <c r="A3604" s="7" t="str">
        <f t="shared" si="448"/>
        <v/>
      </c>
      <c r="B3604" s="7" t="str">
        <f>IF($S3604="","",INT(($A3604-1)/Kontroll!$B$6)+1)</f>
        <v/>
      </c>
      <c r="C3604" s="7" t="str">
        <f>IF($S3604="","",MOD($A3604-1,Kontroll!$B$6)+1)</f>
        <v/>
      </c>
      <c r="D3604" s="15" t="str">
        <f>IF($S3604="","",INDEX(Transjer!$A$6:$A$125,$B3604))</f>
        <v/>
      </c>
      <c r="E3604" s="15" t="str">
        <f>IF($S3604="","",INDEX(Transjer!$B$6:$B$125,$B3604))</f>
        <v/>
      </c>
      <c r="F3604" s="16" t="str">
        <f>IF($S3604="","",INDEX(Transjer!$C$6:$C$125,$B3604))</f>
        <v/>
      </c>
      <c r="G3604" s="17" t="str">
        <f>IF($S3604="","",INDEX(Skjermingsrenter!$A$6:$A$35,$C3604))</f>
        <v/>
      </c>
      <c r="H3604" s="18" t="str">
        <f>IF($S3604="","",INDEX(Transjer!$D$6:$D$125,$B3604))</f>
        <v/>
      </c>
      <c r="I3604" s="18" t="str">
        <f>IF($S3604="","",INDEX(Transjer!$E$6:$E$125,$B3604))</f>
        <v/>
      </c>
      <c r="J3604" s="19" t="str">
        <f>IF($S3604="","",INDEX(Skjermingsrenter!$B$6:$B$35,$C3604))</f>
        <v/>
      </c>
      <c r="K3604" s="20" t="str">
        <f t="shared" si="449"/>
        <v/>
      </c>
      <c r="L3604" s="21" t="str">
        <f>IF($S3604="","",IF($G3604&lt;YEAR($F3604),0,$H3604*SUMIFS(Utbytter!$D$6:$D$1005,Utbytter!$A$6:$A$1005,$E3604,Utbytter!$B$6:$B$1005,"&gt;="&amp;$K3604,Utbytter!$B$6:$B$1005,"&lt;="&amp;DATE($G3604,12,31))))</f>
        <v/>
      </c>
      <c r="M3604" s="21" t="str">
        <f t="shared" si="455"/>
        <v/>
      </c>
      <c r="N3604" s="21" t="str">
        <f t="shared" si="450"/>
        <v/>
      </c>
      <c r="O3604" s="21" t="str">
        <f t="shared" si="451"/>
        <v/>
      </c>
      <c r="P3604" s="21" t="str">
        <f t="shared" si="452"/>
        <v/>
      </c>
      <c r="Q3604" s="21" t="str">
        <f t="shared" si="453"/>
        <v/>
      </c>
      <c r="R3604" s="21" t="str">
        <f t="shared" si="454"/>
        <v/>
      </c>
      <c r="S3604" s="7" t="str">
        <f>IF(ROW()-5&lt;=Kontroll!$B$8,1,"")</f>
        <v/>
      </c>
    </row>
    <row r="3605" spans="1:19" x14ac:dyDescent="0.2">
      <c r="A3605" s="7" t="str">
        <f t="shared" si="448"/>
        <v/>
      </c>
      <c r="B3605" s="7" t="str">
        <f>IF($S3605="","",INT(($A3605-1)/Kontroll!$B$6)+1)</f>
        <v/>
      </c>
      <c r="C3605" s="7" t="str">
        <f>IF($S3605="","",MOD($A3605-1,Kontroll!$B$6)+1)</f>
        <v/>
      </c>
      <c r="D3605" s="15" t="str">
        <f>IF($S3605="","",INDEX(Transjer!$A$6:$A$125,$B3605))</f>
        <v/>
      </c>
      <c r="E3605" s="15" t="str">
        <f>IF($S3605="","",INDEX(Transjer!$B$6:$B$125,$B3605))</f>
        <v/>
      </c>
      <c r="F3605" s="16" t="str">
        <f>IF($S3605="","",INDEX(Transjer!$C$6:$C$125,$B3605))</f>
        <v/>
      </c>
      <c r="G3605" s="17" t="str">
        <f>IF($S3605="","",INDEX(Skjermingsrenter!$A$6:$A$35,$C3605))</f>
        <v/>
      </c>
      <c r="H3605" s="18" t="str">
        <f>IF($S3605="","",INDEX(Transjer!$D$6:$D$125,$B3605))</f>
        <v/>
      </c>
      <c r="I3605" s="18" t="str">
        <f>IF($S3605="","",INDEX(Transjer!$E$6:$E$125,$B3605))</f>
        <v/>
      </c>
      <c r="J3605" s="19" t="str">
        <f>IF($S3605="","",INDEX(Skjermingsrenter!$B$6:$B$35,$C3605))</f>
        <v/>
      </c>
      <c r="K3605" s="20" t="str">
        <f t="shared" si="449"/>
        <v/>
      </c>
      <c r="L3605" s="21" t="str">
        <f>IF($S3605="","",IF($G3605&lt;YEAR($F3605),0,$H3605*SUMIFS(Utbytter!$D$6:$D$1005,Utbytter!$A$6:$A$1005,$E3605,Utbytter!$B$6:$B$1005,"&gt;="&amp;$K3605,Utbytter!$B$6:$B$1005,"&lt;="&amp;DATE($G3605,12,31))))</f>
        <v/>
      </c>
      <c r="M3605" s="21" t="str">
        <f t="shared" si="455"/>
        <v/>
      </c>
      <c r="N3605" s="21" t="str">
        <f t="shared" si="450"/>
        <v/>
      </c>
      <c r="O3605" s="21" t="str">
        <f t="shared" si="451"/>
        <v/>
      </c>
      <c r="P3605" s="21" t="str">
        <f t="shared" si="452"/>
        <v/>
      </c>
      <c r="Q3605" s="21" t="str">
        <f t="shared" si="453"/>
        <v/>
      </c>
      <c r="R3605" s="21" t="str">
        <f t="shared" si="454"/>
        <v/>
      </c>
      <c r="S3605" s="7" t="str">
        <f>IF(ROW()-5&lt;=Kontroll!$B$8,1,"")</f>
        <v/>
      </c>
    </row>
  </sheetData>
  <pageMargins left="0.75" right="0.75" top="1" bottom="1" header="0.5" footer="0.5"/>
  <headerFooter>
    <oddFooter>&amp;C_x000D_&amp;1#&amp;"Arial"&amp;9&amp;KA6A6A6 Sensitivity: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H40"/>
  <sheetViews>
    <sheetView showGridLines="0" tabSelected="1" zoomScaleNormal="100" workbookViewId="0">
      <pane ySplit="9" topLeftCell="A10" activePane="bottomLeft" state="frozen"/>
      <selection pane="bottomLeft"/>
    </sheetView>
  </sheetViews>
  <sheetFormatPr baseColWidth="10" defaultColWidth="8.83203125" defaultRowHeight="15" x14ac:dyDescent="0.2"/>
  <cols>
    <col min="1" max="1" width="12" customWidth="1"/>
    <col min="2" max="2" width="14" customWidth="1"/>
    <col min="3" max="3" width="24" customWidth="1"/>
    <col min="4" max="6" width="18" customWidth="1"/>
    <col min="7" max="7" width="23" customWidth="1"/>
    <col min="8" max="8" width="22" customWidth="1"/>
  </cols>
  <sheetData>
    <row r="1" spans="1:8" ht="24" x14ac:dyDescent="0.3">
      <c r="A1" s="1" t="s">
        <v>53</v>
      </c>
    </row>
    <row r="3" spans="1:8" ht="16" x14ac:dyDescent="0.2">
      <c r="A3" s="2" t="s">
        <v>54</v>
      </c>
    </row>
    <row r="4" spans="1:8" x14ac:dyDescent="0.2">
      <c r="A4" s="45" t="s">
        <v>26</v>
      </c>
      <c r="B4" s="46"/>
      <c r="C4" s="45" t="s">
        <v>55</v>
      </c>
      <c r="D4" s="46"/>
      <c r="E4" s="45" t="s">
        <v>56</v>
      </c>
      <c r="F4" s="46"/>
      <c r="G4" s="45" t="s">
        <v>57</v>
      </c>
      <c r="H4" s="46"/>
    </row>
    <row r="5" spans="1:8" x14ac:dyDescent="0.2">
      <c r="A5" s="47">
        <f>Kontroll!B5</f>
        <v>120</v>
      </c>
      <c r="B5" s="48"/>
      <c r="C5" s="47">
        <f>Kontroll!B7</f>
        <v>16</v>
      </c>
      <c r="D5" s="48"/>
      <c r="E5" s="47">
        <f>C6</f>
        <v>2025</v>
      </c>
      <c r="F5" s="48"/>
      <c r="G5" s="49">
        <f>IF(C6="","",INDEX(H10:H39,MATCH(C6,A10:A39,0)))</f>
        <v>0</v>
      </c>
      <c r="H5" s="48"/>
    </row>
    <row r="6" spans="1:8" x14ac:dyDescent="0.2">
      <c r="C6" s="22">
        <f>IF(MAX(Skjermingsrenter!$A$6:$A$35)=0,"",MAX(Skjermingsrenter!$A$6:$A$35))</f>
        <v>2025</v>
      </c>
    </row>
    <row r="8" spans="1:8" ht="16" x14ac:dyDescent="0.2">
      <c r="A8" s="2" t="s">
        <v>58</v>
      </c>
    </row>
    <row r="9" spans="1:8" ht="16" x14ac:dyDescent="0.2">
      <c r="A9" s="3" t="s">
        <v>11</v>
      </c>
      <c r="B9" s="3" t="s">
        <v>43</v>
      </c>
      <c r="C9" s="3" t="s">
        <v>59</v>
      </c>
      <c r="D9" s="3" t="s">
        <v>60</v>
      </c>
      <c r="E9" s="3" t="s">
        <v>47</v>
      </c>
      <c r="F9" s="3" t="s">
        <v>49</v>
      </c>
      <c r="G9" s="3" t="s">
        <v>51</v>
      </c>
      <c r="H9" s="3" t="s">
        <v>50</v>
      </c>
    </row>
    <row r="10" spans="1:8" x14ac:dyDescent="0.2">
      <c r="A10" s="17">
        <f>IF(Skjermingsrenter!A6="","",Skjermingsrenter!A6)</f>
        <v>2021</v>
      </c>
      <c r="B10" s="23">
        <f>IF($A10="","",Skjermingsrenter!B6)</f>
        <v>5.0000000000000001E-3</v>
      </c>
      <c r="C10" s="24">
        <f>IF($A10="","",COUNTIFS(Årsberegning!$G$6:$G$3605,$A10,Årsberegning!$F$6:$F$3605,"&lt;="&amp;DATE($A10,12,31),Årsberegning!$S$6:$S$3605,1))</f>
        <v>120</v>
      </c>
      <c r="D10" s="21">
        <f>IF($A10="","",SUMIFS(Årsberegning!$L$6:$L$3605,Årsberegning!$G$6:$G$3605,$A10,Årsberegning!$S$6:$S$3605,1))</f>
        <v>0</v>
      </c>
      <c r="E10" s="21">
        <f>IF($A10="","",SUMIFS(Årsberegning!$N$6:$N$3605,Årsberegning!$G$6:$G$3605,$A10,Årsberegning!$S$6:$S$3605,1))</f>
        <v>0</v>
      </c>
      <c r="F10" s="21">
        <f>IF($A10="","",SUMIFS(Årsberegning!$P$6:$P$3605,Årsberegning!$G$6:$G$3605,$A10,Årsberegning!$S$6:$S$3605,1))</f>
        <v>0</v>
      </c>
      <c r="G10" s="21">
        <f>IF($A10="","",SUMIFS(Årsberegning!$R$6:$R$3605,Årsberegning!$G$6:$G$3605,$A10,Årsberegning!$S$6:$S$3605,1))</f>
        <v>0</v>
      </c>
      <c r="H10" s="21">
        <f>IF($A10="","",SUMIFS(Årsberegning!$Q$6:$Q$3605,Årsberegning!$G$6:$G$3605,$A10,Årsberegning!$S$6:$S$3605,1))</f>
        <v>0</v>
      </c>
    </row>
    <row r="11" spans="1:8" x14ac:dyDescent="0.2">
      <c r="A11" s="17">
        <f>IF(Skjermingsrenter!A7="","",Skjermingsrenter!A7)</f>
        <v>2022</v>
      </c>
      <c r="B11" s="23">
        <f>IF($A11="","",Skjermingsrenter!B7)</f>
        <v>1.7000000000000001E-2</v>
      </c>
      <c r="C11" s="24">
        <f>IF($A11="","",COUNTIFS(Årsberegning!$G$6:$G$3605,$A11,Årsberegning!$F$6:$F$3605,"&lt;="&amp;DATE($A11,12,31),Årsberegning!$S$6:$S$3605,1))</f>
        <v>120</v>
      </c>
      <c r="D11" s="21">
        <f>IF($A11="","",SUMIFS(Årsberegning!$L$6:$L$3605,Årsberegning!$G$6:$G$3605,$A11,Årsberegning!$S$6:$S$3605,1))</f>
        <v>0</v>
      </c>
      <c r="E11" s="21">
        <f>IF($A11="","",SUMIFS(Årsberegning!$N$6:$N$3605,Årsberegning!$G$6:$G$3605,$A11,Årsberegning!$S$6:$S$3605,1))</f>
        <v>0</v>
      </c>
      <c r="F11" s="21">
        <f>IF($A11="","",SUMIFS(Årsberegning!$P$6:$P$3605,Årsberegning!$G$6:$G$3605,$A11,Årsberegning!$S$6:$S$3605,1))</f>
        <v>0</v>
      </c>
      <c r="G11" s="21">
        <f>IF($A11="","",SUMIFS(Årsberegning!$R$6:$R$3605,Årsberegning!$G$6:$G$3605,$A11,Årsberegning!$S$6:$S$3605,1))</f>
        <v>0</v>
      </c>
      <c r="H11" s="21">
        <f>IF($A11="","",SUMIFS(Årsberegning!$Q$6:$Q$3605,Årsberegning!$G$6:$G$3605,$A11,Årsberegning!$S$6:$S$3605,1))</f>
        <v>0</v>
      </c>
    </row>
    <row r="12" spans="1:8" x14ac:dyDescent="0.2">
      <c r="A12" s="17">
        <f>IF(Skjermingsrenter!A8="","",Skjermingsrenter!A8)</f>
        <v>2023</v>
      </c>
      <c r="B12" s="23">
        <f>IF($A12="","",Skjermingsrenter!B8)</f>
        <v>3.2000000000000001E-2</v>
      </c>
      <c r="C12" s="24">
        <f>IF($A12="","",COUNTIFS(Årsberegning!$G$6:$G$3605,$A12,Årsberegning!$F$6:$F$3605,"&lt;="&amp;DATE($A12,12,31),Årsberegning!$S$6:$S$3605,1))</f>
        <v>120</v>
      </c>
      <c r="D12" s="21">
        <f>IF($A12="","",SUMIFS(Årsberegning!$L$6:$L$3605,Årsberegning!$G$6:$G$3605,$A12,Årsberegning!$S$6:$S$3605,1))</f>
        <v>0</v>
      </c>
      <c r="E12" s="21">
        <f>IF($A12="","",SUMIFS(Årsberegning!$N$6:$N$3605,Årsberegning!$G$6:$G$3605,$A12,Årsberegning!$S$6:$S$3605,1))</f>
        <v>0</v>
      </c>
      <c r="F12" s="21">
        <f>IF($A12="","",SUMIFS(Årsberegning!$P$6:$P$3605,Årsberegning!$G$6:$G$3605,$A12,Årsberegning!$S$6:$S$3605,1))</f>
        <v>0</v>
      </c>
      <c r="G12" s="21">
        <f>IF($A12="","",SUMIFS(Årsberegning!$R$6:$R$3605,Årsberegning!$G$6:$G$3605,$A12,Årsberegning!$S$6:$S$3605,1))</f>
        <v>0</v>
      </c>
      <c r="H12" s="21">
        <f>IF($A12="","",SUMIFS(Årsberegning!$Q$6:$Q$3605,Årsberegning!$G$6:$G$3605,$A12,Årsberegning!$S$6:$S$3605,1))</f>
        <v>0</v>
      </c>
    </row>
    <row r="13" spans="1:8" x14ac:dyDescent="0.2">
      <c r="A13" s="17">
        <f>IF(Skjermingsrenter!A9="","",Skjermingsrenter!A9)</f>
        <v>2024</v>
      </c>
      <c r="B13" s="23">
        <f>IF($A13="","",Skjermingsrenter!B9)</f>
        <v>3.9E-2</v>
      </c>
      <c r="C13" s="24">
        <f>IF($A13="","",COUNTIFS(Årsberegning!$G$6:$G$3605,$A13,Årsberegning!$F$6:$F$3605,"&lt;="&amp;DATE($A13,12,31),Årsberegning!$S$6:$S$3605,1))</f>
        <v>120</v>
      </c>
      <c r="D13" s="21">
        <f>IF($A13="","",SUMIFS(Årsberegning!$L$6:$L$3605,Årsberegning!$G$6:$G$3605,$A13,Årsberegning!$S$6:$S$3605,1))</f>
        <v>0</v>
      </c>
      <c r="E13" s="21">
        <f>IF($A13="","",SUMIFS(Årsberegning!$N$6:$N$3605,Årsberegning!$G$6:$G$3605,$A13,Årsberegning!$S$6:$S$3605,1))</f>
        <v>0</v>
      </c>
      <c r="F13" s="21">
        <f>IF($A13="","",SUMIFS(Årsberegning!$P$6:$P$3605,Årsberegning!$G$6:$G$3605,$A13,Årsberegning!$S$6:$S$3605,1))</f>
        <v>0</v>
      </c>
      <c r="G13" s="21">
        <f>IF($A13="","",SUMIFS(Årsberegning!$R$6:$R$3605,Årsberegning!$G$6:$G$3605,$A13,Årsberegning!$S$6:$S$3605,1))</f>
        <v>0</v>
      </c>
      <c r="H13" s="21">
        <f>IF($A13="","",SUMIFS(Årsberegning!$Q$6:$Q$3605,Årsberegning!$G$6:$G$3605,$A13,Årsberegning!$S$6:$S$3605,1))</f>
        <v>0</v>
      </c>
    </row>
    <row r="14" spans="1:8" x14ac:dyDescent="0.2">
      <c r="A14" s="17">
        <f>IF(Skjermingsrenter!A10="","",Skjermingsrenter!A10)</f>
        <v>2025</v>
      </c>
      <c r="B14" s="23">
        <f>IF($A14="","",Skjermingsrenter!B10)</f>
        <v>3.5999999999999997E-2</v>
      </c>
      <c r="C14" s="24">
        <f>IF($A14="","",COUNTIFS(Årsberegning!$G$6:$G$3605,$A14,Årsberegning!$F$6:$F$3605,"&lt;="&amp;DATE($A14,12,31),Årsberegning!$S$6:$S$3605,1))</f>
        <v>120</v>
      </c>
      <c r="D14" s="21">
        <f>IF($A14="","",SUMIFS(Årsberegning!$L$6:$L$3605,Årsberegning!$G$6:$G$3605,$A14,Årsberegning!$S$6:$S$3605,1))</f>
        <v>0</v>
      </c>
      <c r="E14" s="21">
        <f>IF($A14="","",SUMIFS(Årsberegning!$N$6:$N$3605,Årsberegning!$G$6:$G$3605,$A14,Årsberegning!$S$6:$S$3605,1))</f>
        <v>0</v>
      </c>
      <c r="F14" s="21">
        <f>IF($A14="","",SUMIFS(Årsberegning!$P$6:$P$3605,Årsberegning!$G$6:$G$3605,$A14,Årsberegning!$S$6:$S$3605,1))</f>
        <v>0</v>
      </c>
      <c r="G14" s="21">
        <f>IF($A14="","",SUMIFS(Årsberegning!$R$6:$R$3605,Årsberegning!$G$6:$G$3605,$A14,Årsberegning!$S$6:$S$3605,1))</f>
        <v>0</v>
      </c>
      <c r="H14" s="21">
        <f>IF($A14="","",SUMIFS(Årsberegning!$Q$6:$Q$3605,Årsberegning!$G$6:$G$3605,$A14,Årsberegning!$S$6:$S$3605,1))</f>
        <v>0</v>
      </c>
    </row>
    <row r="15" spans="1:8" x14ac:dyDescent="0.2">
      <c r="A15" s="17" t="str">
        <f>IF(Skjermingsrenter!A11="","",Skjermingsrenter!A11)</f>
        <v/>
      </c>
      <c r="B15" s="23" t="str">
        <f>IF($A15="","",Skjermingsrenter!B11)</f>
        <v/>
      </c>
      <c r="C15" s="24" t="str">
        <f>IF($A15="","",COUNTIFS(Årsberegning!$G$6:$G$3605,$A15,Årsberegning!$F$6:$F$3605,"&lt;="&amp;DATE($A15,12,31),Årsberegning!$S$6:$S$3605,1))</f>
        <v/>
      </c>
      <c r="D15" s="21" t="str">
        <f>IF($A15="","",SUMIFS(Årsberegning!$L$6:$L$3605,Årsberegning!$G$6:$G$3605,$A15,Årsberegning!$S$6:$S$3605,1))</f>
        <v/>
      </c>
      <c r="E15" s="21" t="str">
        <f>IF($A15="","",SUMIFS(Årsberegning!$N$6:$N$3605,Årsberegning!$G$6:$G$3605,$A15,Årsberegning!$S$6:$S$3605,1))</f>
        <v/>
      </c>
      <c r="F15" s="21" t="str">
        <f>IF($A15="","",SUMIFS(Årsberegning!$P$6:$P$3605,Årsberegning!$G$6:$G$3605,$A15,Årsberegning!$S$6:$S$3605,1))</f>
        <v/>
      </c>
      <c r="G15" s="21" t="str">
        <f>IF($A15="","",SUMIFS(Årsberegning!$R$6:$R$3605,Årsberegning!$G$6:$G$3605,$A15,Årsberegning!$S$6:$S$3605,1))</f>
        <v/>
      </c>
      <c r="H15" s="21" t="str">
        <f>IF($A15="","",SUMIFS(Årsberegning!$Q$6:$Q$3605,Årsberegning!$G$6:$G$3605,$A15,Årsberegning!$S$6:$S$3605,1))</f>
        <v/>
      </c>
    </row>
    <row r="16" spans="1:8" x14ac:dyDescent="0.2">
      <c r="A16" s="17" t="str">
        <f>IF(Skjermingsrenter!A12="","",Skjermingsrenter!A12)</f>
        <v/>
      </c>
      <c r="B16" s="23" t="str">
        <f>IF($A16="","",Skjermingsrenter!B12)</f>
        <v/>
      </c>
      <c r="C16" s="24" t="str">
        <f>IF($A16="","",COUNTIFS(Årsberegning!$G$6:$G$3605,$A16,Årsberegning!$F$6:$F$3605,"&lt;="&amp;DATE($A16,12,31),Årsberegning!$S$6:$S$3605,1))</f>
        <v/>
      </c>
      <c r="D16" s="21" t="str">
        <f>IF($A16="","",SUMIFS(Årsberegning!$L$6:$L$3605,Årsberegning!$G$6:$G$3605,$A16,Årsberegning!$S$6:$S$3605,1))</f>
        <v/>
      </c>
      <c r="E16" s="21" t="str">
        <f>IF($A16="","",SUMIFS(Årsberegning!$N$6:$N$3605,Årsberegning!$G$6:$G$3605,$A16,Årsberegning!$S$6:$S$3605,1))</f>
        <v/>
      </c>
      <c r="F16" s="21" t="str">
        <f>IF($A16="","",SUMIFS(Årsberegning!$P$6:$P$3605,Årsberegning!$G$6:$G$3605,$A16,Årsberegning!$S$6:$S$3605,1))</f>
        <v/>
      </c>
      <c r="G16" s="21" t="str">
        <f>IF($A16="","",SUMIFS(Årsberegning!$R$6:$R$3605,Årsberegning!$G$6:$G$3605,$A16,Årsberegning!$S$6:$S$3605,1))</f>
        <v/>
      </c>
      <c r="H16" s="21" t="str">
        <f>IF($A16="","",SUMIFS(Årsberegning!$Q$6:$Q$3605,Årsberegning!$G$6:$G$3605,$A16,Årsberegning!$S$6:$S$3605,1))</f>
        <v/>
      </c>
    </row>
    <row r="17" spans="1:8" x14ac:dyDescent="0.2">
      <c r="A17" s="17" t="str">
        <f>IF(Skjermingsrenter!A13="","",Skjermingsrenter!A13)</f>
        <v/>
      </c>
      <c r="B17" s="23" t="str">
        <f>IF($A17="","",Skjermingsrenter!B13)</f>
        <v/>
      </c>
      <c r="C17" s="24" t="str">
        <f>IF($A17="","",COUNTIFS(Årsberegning!$G$6:$G$3605,$A17,Årsberegning!$F$6:$F$3605,"&lt;="&amp;DATE($A17,12,31),Årsberegning!$S$6:$S$3605,1))</f>
        <v/>
      </c>
      <c r="D17" s="21" t="str">
        <f>IF($A17="","",SUMIFS(Årsberegning!$L$6:$L$3605,Årsberegning!$G$6:$G$3605,$A17,Årsberegning!$S$6:$S$3605,1))</f>
        <v/>
      </c>
      <c r="E17" s="21" t="str">
        <f>IF($A17="","",SUMIFS(Årsberegning!$N$6:$N$3605,Årsberegning!$G$6:$G$3605,$A17,Årsberegning!$S$6:$S$3605,1))</f>
        <v/>
      </c>
      <c r="F17" s="21" t="str">
        <f>IF($A17="","",SUMIFS(Årsberegning!$P$6:$P$3605,Årsberegning!$G$6:$G$3605,$A17,Årsberegning!$S$6:$S$3605,1))</f>
        <v/>
      </c>
      <c r="G17" s="21" t="str">
        <f>IF($A17="","",SUMIFS(Årsberegning!$R$6:$R$3605,Årsberegning!$G$6:$G$3605,$A17,Årsberegning!$S$6:$S$3605,1))</f>
        <v/>
      </c>
      <c r="H17" s="21" t="str">
        <f>IF($A17="","",SUMIFS(Årsberegning!$Q$6:$Q$3605,Årsberegning!$G$6:$G$3605,$A17,Årsberegning!$S$6:$S$3605,1))</f>
        <v/>
      </c>
    </row>
    <row r="18" spans="1:8" x14ac:dyDescent="0.2">
      <c r="A18" s="17" t="str">
        <f>IF(Skjermingsrenter!A14="","",Skjermingsrenter!A14)</f>
        <v/>
      </c>
      <c r="B18" s="23" t="str">
        <f>IF($A18="","",Skjermingsrenter!B14)</f>
        <v/>
      </c>
      <c r="C18" s="24" t="str">
        <f>IF($A18="","",COUNTIFS(Årsberegning!$G$6:$G$3605,$A18,Årsberegning!$F$6:$F$3605,"&lt;="&amp;DATE($A18,12,31),Årsberegning!$S$6:$S$3605,1))</f>
        <v/>
      </c>
      <c r="D18" s="21" t="str">
        <f>IF($A18="","",SUMIFS(Årsberegning!$L$6:$L$3605,Årsberegning!$G$6:$G$3605,$A18,Årsberegning!$S$6:$S$3605,1))</f>
        <v/>
      </c>
      <c r="E18" s="21" t="str">
        <f>IF($A18="","",SUMIFS(Årsberegning!$N$6:$N$3605,Årsberegning!$G$6:$G$3605,$A18,Årsberegning!$S$6:$S$3605,1))</f>
        <v/>
      </c>
      <c r="F18" s="21" t="str">
        <f>IF($A18="","",SUMIFS(Årsberegning!$P$6:$P$3605,Årsberegning!$G$6:$G$3605,$A18,Årsberegning!$S$6:$S$3605,1))</f>
        <v/>
      </c>
      <c r="G18" s="21" t="str">
        <f>IF($A18="","",SUMIFS(Årsberegning!$R$6:$R$3605,Årsberegning!$G$6:$G$3605,$A18,Årsberegning!$S$6:$S$3605,1))</f>
        <v/>
      </c>
      <c r="H18" s="21" t="str">
        <f>IF($A18="","",SUMIFS(Årsberegning!$Q$6:$Q$3605,Årsberegning!$G$6:$G$3605,$A18,Årsberegning!$S$6:$S$3605,1))</f>
        <v/>
      </c>
    </row>
    <row r="19" spans="1:8" x14ac:dyDescent="0.2">
      <c r="A19" s="17" t="str">
        <f>IF(Skjermingsrenter!A15="","",Skjermingsrenter!A15)</f>
        <v/>
      </c>
      <c r="B19" s="23" t="str">
        <f>IF($A19="","",Skjermingsrenter!B15)</f>
        <v/>
      </c>
      <c r="C19" s="24" t="str">
        <f>IF($A19="","",COUNTIFS(Årsberegning!$G$6:$G$3605,$A19,Årsberegning!$F$6:$F$3605,"&lt;="&amp;DATE($A19,12,31),Årsberegning!$S$6:$S$3605,1))</f>
        <v/>
      </c>
      <c r="D19" s="21" t="str">
        <f>IF($A19="","",SUMIFS(Årsberegning!$L$6:$L$3605,Årsberegning!$G$6:$G$3605,$A19,Årsberegning!$S$6:$S$3605,1))</f>
        <v/>
      </c>
      <c r="E19" s="21" t="str">
        <f>IF($A19="","",SUMIFS(Årsberegning!$N$6:$N$3605,Årsberegning!$G$6:$G$3605,$A19,Årsberegning!$S$6:$S$3605,1))</f>
        <v/>
      </c>
      <c r="F19" s="21" t="str">
        <f>IF($A19="","",SUMIFS(Årsberegning!$P$6:$P$3605,Årsberegning!$G$6:$G$3605,$A19,Årsberegning!$S$6:$S$3605,1))</f>
        <v/>
      </c>
      <c r="G19" s="21" t="str">
        <f>IF($A19="","",SUMIFS(Årsberegning!$R$6:$R$3605,Årsberegning!$G$6:$G$3605,$A19,Årsberegning!$S$6:$S$3605,1))</f>
        <v/>
      </c>
      <c r="H19" s="21" t="str">
        <f>IF($A19="","",SUMIFS(Årsberegning!$Q$6:$Q$3605,Årsberegning!$G$6:$G$3605,$A19,Årsberegning!$S$6:$S$3605,1))</f>
        <v/>
      </c>
    </row>
    <row r="20" spans="1:8" x14ac:dyDescent="0.2">
      <c r="A20" s="17" t="str">
        <f>IF(Skjermingsrenter!A16="","",Skjermingsrenter!A16)</f>
        <v/>
      </c>
      <c r="B20" s="23" t="str">
        <f>IF($A20="","",Skjermingsrenter!B16)</f>
        <v/>
      </c>
      <c r="C20" s="24" t="str">
        <f>IF($A20="","",COUNTIFS(Årsberegning!$G$6:$G$3605,$A20,Årsberegning!$F$6:$F$3605,"&lt;="&amp;DATE($A20,12,31),Årsberegning!$S$6:$S$3605,1))</f>
        <v/>
      </c>
      <c r="D20" s="21" t="str">
        <f>IF($A20="","",SUMIFS(Årsberegning!$L$6:$L$3605,Årsberegning!$G$6:$G$3605,$A20,Årsberegning!$S$6:$S$3605,1))</f>
        <v/>
      </c>
      <c r="E20" s="21" t="str">
        <f>IF($A20="","",SUMIFS(Årsberegning!$N$6:$N$3605,Årsberegning!$G$6:$G$3605,$A20,Årsberegning!$S$6:$S$3605,1))</f>
        <v/>
      </c>
      <c r="F20" s="21" t="str">
        <f>IF($A20="","",SUMIFS(Årsberegning!$P$6:$P$3605,Årsberegning!$G$6:$G$3605,$A20,Årsberegning!$S$6:$S$3605,1))</f>
        <v/>
      </c>
      <c r="G20" s="21" t="str">
        <f>IF($A20="","",SUMIFS(Årsberegning!$R$6:$R$3605,Årsberegning!$G$6:$G$3605,$A20,Årsberegning!$S$6:$S$3605,1))</f>
        <v/>
      </c>
      <c r="H20" s="21" t="str">
        <f>IF($A20="","",SUMIFS(Årsberegning!$Q$6:$Q$3605,Årsberegning!$G$6:$G$3605,$A20,Årsberegning!$S$6:$S$3605,1))</f>
        <v/>
      </c>
    </row>
    <row r="21" spans="1:8" x14ac:dyDescent="0.2">
      <c r="A21" s="17" t="str">
        <f>IF(Skjermingsrenter!A17="","",Skjermingsrenter!A17)</f>
        <v/>
      </c>
      <c r="B21" s="23" t="str">
        <f>IF($A21="","",Skjermingsrenter!B17)</f>
        <v/>
      </c>
      <c r="C21" s="24" t="str">
        <f>IF($A21="","",COUNTIFS(Årsberegning!$G$6:$G$3605,$A21,Årsberegning!$F$6:$F$3605,"&lt;="&amp;DATE($A21,12,31),Årsberegning!$S$6:$S$3605,1))</f>
        <v/>
      </c>
      <c r="D21" s="21" t="str">
        <f>IF($A21="","",SUMIFS(Årsberegning!$L$6:$L$3605,Årsberegning!$G$6:$G$3605,$A21,Årsberegning!$S$6:$S$3605,1))</f>
        <v/>
      </c>
      <c r="E21" s="21" t="str">
        <f>IF($A21="","",SUMIFS(Årsberegning!$N$6:$N$3605,Årsberegning!$G$6:$G$3605,$A21,Årsberegning!$S$6:$S$3605,1))</f>
        <v/>
      </c>
      <c r="F21" s="21" t="str">
        <f>IF($A21="","",SUMIFS(Årsberegning!$P$6:$P$3605,Årsberegning!$G$6:$G$3605,$A21,Årsberegning!$S$6:$S$3605,1))</f>
        <v/>
      </c>
      <c r="G21" s="21" t="str">
        <f>IF($A21="","",SUMIFS(Årsberegning!$R$6:$R$3605,Årsberegning!$G$6:$G$3605,$A21,Årsberegning!$S$6:$S$3605,1))</f>
        <v/>
      </c>
      <c r="H21" s="21" t="str">
        <f>IF($A21="","",SUMIFS(Årsberegning!$Q$6:$Q$3605,Årsberegning!$G$6:$G$3605,$A21,Årsberegning!$S$6:$S$3605,1))</f>
        <v/>
      </c>
    </row>
    <row r="22" spans="1:8" x14ac:dyDescent="0.2">
      <c r="A22" s="17" t="str">
        <f>IF(Skjermingsrenter!A18="","",Skjermingsrenter!A18)</f>
        <v/>
      </c>
      <c r="B22" s="23" t="str">
        <f>IF($A22="","",Skjermingsrenter!B18)</f>
        <v/>
      </c>
      <c r="C22" s="24" t="str">
        <f>IF($A22="","",COUNTIFS(Årsberegning!$G$6:$G$3605,$A22,Årsberegning!$F$6:$F$3605,"&lt;="&amp;DATE($A22,12,31),Årsberegning!$S$6:$S$3605,1))</f>
        <v/>
      </c>
      <c r="D22" s="21" t="str">
        <f>IF($A22="","",SUMIFS(Årsberegning!$L$6:$L$3605,Årsberegning!$G$6:$G$3605,$A22,Årsberegning!$S$6:$S$3605,1))</f>
        <v/>
      </c>
      <c r="E22" s="21" t="str">
        <f>IF($A22="","",SUMIFS(Årsberegning!$N$6:$N$3605,Årsberegning!$G$6:$G$3605,$A22,Årsberegning!$S$6:$S$3605,1))</f>
        <v/>
      </c>
      <c r="F22" s="21" t="str">
        <f>IF($A22="","",SUMIFS(Årsberegning!$P$6:$P$3605,Årsberegning!$G$6:$G$3605,$A22,Årsberegning!$S$6:$S$3605,1))</f>
        <v/>
      </c>
      <c r="G22" s="21" t="str">
        <f>IF($A22="","",SUMIFS(Årsberegning!$R$6:$R$3605,Årsberegning!$G$6:$G$3605,$A22,Årsberegning!$S$6:$S$3605,1))</f>
        <v/>
      </c>
      <c r="H22" s="21" t="str">
        <f>IF($A22="","",SUMIFS(Årsberegning!$Q$6:$Q$3605,Årsberegning!$G$6:$G$3605,$A22,Årsberegning!$S$6:$S$3605,1))</f>
        <v/>
      </c>
    </row>
    <row r="23" spans="1:8" x14ac:dyDescent="0.2">
      <c r="A23" s="17" t="str">
        <f>IF(Skjermingsrenter!A19="","",Skjermingsrenter!A19)</f>
        <v/>
      </c>
      <c r="B23" s="23" t="str">
        <f>IF($A23="","",Skjermingsrenter!B19)</f>
        <v/>
      </c>
      <c r="C23" s="24" t="str">
        <f>IF($A23="","",COUNTIFS(Årsberegning!$G$6:$G$3605,$A23,Årsberegning!$F$6:$F$3605,"&lt;="&amp;DATE($A23,12,31),Årsberegning!$S$6:$S$3605,1))</f>
        <v/>
      </c>
      <c r="D23" s="21" t="str">
        <f>IF($A23="","",SUMIFS(Årsberegning!$L$6:$L$3605,Årsberegning!$G$6:$G$3605,$A23,Årsberegning!$S$6:$S$3605,1))</f>
        <v/>
      </c>
      <c r="E23" s="21" t="str">
        <f>IF($A23="","",SUMIFS(Årsberegning!$N$6:$N$3605,Årsberegning!$G$6:$G$3605,$A23,Årsberegning!$S$6:$S$3605,1))</f>
        <v/>
      </c>
      <c r="F23" s="21" t="str">
        <f>IF($A23="","",SUMIFS(Årsberegning!$P$6:$P$3605,Årsberegning!$G$6:$G$3605,$A23,Årsberegning!$S$6:$S$3605,1))</f>
        <v/>
      </c>
      <c r="G23" s="21" t="str">
        <f>IF($A23="","",SUMIFS(Årsberegning!$R$6:$R$3605,Årsberegning!$G$6:$G$3605,$A23,Årsberegning!$S$6:$S$3605,1))</f>
        <v/>
      </c>
      <c r="H23" s="21" t="str">
        <f>IF($A23="","",SUMIFS(Årsberegning!$Q$6:$Q$3605,Årsberegning!$G$6:$G$3605,$A23,Årsberegning!$S$6:$S$3605,1))</f>
        <v/>
      </c>
    </row>
    <row r="24" spans="1:8" x14ac:dyDescent="0.2">
      <c r="A24" s="17" t="str">
        <f>IF(Skjermingsrenter!A20="","",Skjermingsrenter!A20)</f>
        <v/>
      </c>
      <c r="B24" s="23" t="str">
        <f>IF($A24="","",Skjermingsrenter!B20)</f>
        <v/>
      </c>
      <c r="C24" s="24" t="str">
        <f>IF($A24="","",COUNTIFS(Årsberegning!$G$6:$G$3605,$A24,Årsberegning!$F$6:$F$3605,"&lt;="&amp;DATE($A24,12,31),Årsberegning!$S$6:$S$3605,1))</f>
        <v/>
      </c>
      <c r="D24" s="21" t="str">
        <f>IF($A24="","",SUMIFS(Årsberegning!$L$6:$L$3605,Årsberegning!$G$6:$G$3605,$A24,Årsberegning!$S$6:$S$3605,1))</f>
        <v/>
      </c>
      <c r="E24" s="21" t="str">
        <f>IF($A24="","",SUMIFS(Årsberegning!$N$6:$N$3605,Årsberegning!$G$6:$G$3605,$A24,Årsberegning!$S$6:$S$3605,1))</f>
        <v/>
      </c>
      <c r="F24" s="21" t="str">
        <f>IF($A24="","",SUMIFS(Årsberegning!$P$6:$P$3605,Årsberegning!$G$6:$G$3605,$A24,Årsberegning!$S$6:$S$3605,1))</f>
        <v/>
      </c>
      <c r="G24" s="21" t="str">
        <f>IF($A24="","",SUMIFS(Årsberegning!$R$6:$R$3605,Årsberegning!$G$6:$G$3605,$A24,Årsberegning!$S$6:$S$3605,1))</f>
        <v/>
      </c>
      <c r="H24" s="21" t="str">
        <f>IF($A24="","",SUMIFS(Årsberegning!$Q$6:$Q$3605,Årsberegning!$G$6:$G$3605,$A24,Årsberegning!$S$6:$S$3605,1))</f>
        <v/>
      </c>
    </row>
    <row r="25" spans="1:8" x14ac:dyDescent="0.2">
      <c r="A25" s="17" t="str">
        <f>IF(Skjermingsrenter!A21="","",Skjermingsrenter!A21)</f>
        <v/>
      </c>
      <c r="B25" s="23" t="str">
        <f>IF($A25="","",Skjermingsrenter!B21)</f>
        <v/>
      </c>
      <c r="C25" s="24" t="str">
        <f>IF($A25="","",COUNTIFS(Årsberegning!$G$6:$G$3605,$A25,Årsberegning!$F$6:$F$3605,"&lt;="&amp;DATE($A25,12,31),Årsberegning!$S$6:$S$3605,1))</f>
        <v/>
      </c>
      <c r="D25" s="21" t="str">
        <f>IF($A25="","",SUMIFS(Årsberegning!$L$6:$L$3605,Årsberegning!$G$6:$G$3605,$A25,Årsberegning!$S$6:$S$3605,1))</f>
        <v/>
      </c>
      <c r="E25" s="21" t="str">
        <f>IF($A25="","",SUMIFS(Årsberegning!$N$6:$N$3605,Årsberegning!$G$6:$G$3605,$A25,Årsberegning!$S$6:$S$3605,1))</f>
        <v/>
      </c>
      <c r="F25" s="21" t="str">
        <f>IF($A25="","",SUMIFS(Årsberegning!$P$6:$P$3605,Årsberegning!$G$6:$G$3605,$A25,Årsberegning!$S$6:$S$3605,1))</f>
        <v/>
      </c>
      <c r="G25" s="21" t="str">
        <f>IF($A25="","",SUMIFS(Årsberegning!$R$6:$R$3605,Årsberegning!$G$6:$G$3605,$A25,Årsberegning!$S$6:$S$3605,1))</f>
        <v/>
      </c>
      <c r="H25" s="21" t="str">
        <f>IF($A25="","",SUMIFS(Årsberegning!$Q$6:$Q$3605,Årsberegning!$G$6:$G$3605,$A25,Årsberegning!$S$6:$S$3605,1))</f>
        <v/>
      </c>
    </row>
    <row r="26" spans="1:8" x14ac:dyDescent="0.2">
      <c r="A26" s="17" t="str">
        <f>IF(Skjermingsrenter!A22="","",Skjermingsrenter!A22)</f>
        <v/>
      </c>
      <c r="B26" s="23" t="str">
        <f>IF($A26="","",Skjermingsrenter!B22)</f>
        <v/>
      </c>
      <c r="C26" s="24" t="str">
        <f>IF($A26="","",COUNTIFS(Årsberegning!$G$6:$G$3605,$A26,Årsberegning!$F$6:$F$3605,"&lt;="&amp;DATE($A26,12,31),Årsberegning!$S$6:$S$3605,1))</f>
        <v/>
      </c>
      <c r="D26" s="21" t="str">
        <f>IF($A26="","",SUMIFS(Årsberegning!$L$6:$L$3605,Årsberegning!$G$6:$G$3605,$A26,Årsberegning!$S$6:$S$3605,1))</f>
        <v/>
      </c>
      <c r="E26" s="21" t="str">
        <f>IF($A26="","",SUMIFS(Årsberegning!$N$6:$N$3605,Årsberegning!$G$6:$G$3605,$A26,Årsberegning!$S$6:$S$3605,1))</f>
        <v/>
      </c>
      <c r="F26" s="21" t="str">
        <f>IF($A26="","",SUMIFS(Årsberegning!$P$6:$P$3605,Årsberegning!$G$6:$G$3605,$A26,Årsberegning!$S$6:$S$3605,1))</f>
        <v/>
      </c>
      <c r="G26" s="21" t="str">
        <f>IF($A26="","",SUMIFS(Årsberegning!$R$6:$R$3605,Årsberegning!$G$6:$G$3605,$A26,Årsberegning!$S$6:$S$3605,1))</f>
        <v/>
      </c>
      <c r="H26" s="21" t="str">
        <f>IF($A26="","",SUMIFS(Årsberegning!$Q$6:$Q$3605,Årsberegning!$G$6:$G$3605,$A26,Årsberegning!$S$6:$S$3605,1))</f>
        <v/>
      </c>
    </row>
    <row r="27" spans="1:8" x14ac:dyDescent="0.2">
      <c r="A27" s="17" t="str">
        <f>IF(Skjermingsrenter!A23="","",Skjermingsrenter!A23)</f>
        <v/>
      </c>
      <c r="B27" s="23" t="str">
        <f>IF($A27="","",Skjermingsrenter!B23)</f>
        <v/>
      </c>
      <c r="C27" s="24" t="str">
        <f>IF($A27="","",COUNTIFS(Årsberegning!$G$6:$G$3605,$A27,Årsberegning!$F$6:$F$3605,"&lt;="&amp;DATE($A27,12,31),Årsberegning!$S$6:$S$3605,1))</f>
        <v/>
      </c>
      <c r="D27" s="21" t="str">
        <f>IF($A27="","",SUMIFS(Årsberegning!$L$6:$L$3605,Årsberegning!$G$6:$G$3605,$A27,Årsberegning!$S$6:$S$3605,1))</f>
        <v/>
      </c>
      <c r="E27" s="21" t="str">
        <f>IF($A27="","",SUMIFS(Årsberegning!$N$6:$N$3605,Årsberegning!$G$6:$G$3605,$A27,Årsberegning!$S$6:$S$3605,1))</f>
        <v/>
      </c>
      <c r="F27" s="21" t="str">
        <f>IF($A27="","",SUMIFS(Årsberegning!$P$6:$P$3605,Årsberegning!$G$6:$G$3605,$A27,Årsberegning!$S$6:$S$3605,1))</f>
        <v/>
      </c>
      <c r="G27" s="21" t="str">
        <f>IF($A27="","",SUMIFS(Årsberegning!$R$6:$R$3605,Årsberegning!$G$6:$G$3605,$A27,Årsberegning!$S$6:$S$3605,1))</f>
        <v/>
      </c>
      <c r="H27" s="21" t="str">
        <f>IF($A27="","",SUMIFS(Årsberegning!$Q$6:$Q$3605,Årsberegning!$G$6:$G$3605,$A27,Årsberegning!$S$6:$S$3605,1))</f>
        <v/>
      </c>
    </row>
    <row r="28" spans="1:8" x14ac:dyDescent="0.2">
      <c r="A28" s="17" t="str">
        <f>IF(Skjermingsrenter!A24="","",Skjermingsrenter!A24)</f>
        <v/>
      </c>
      <c r="B28" s="23" t="str">
        <f>IF($A28="","",Skjermingsrenter!B24)</f>
        <v/>
      </c>
      <c r="C28" s="24" t="str">
        <f>IF($A28="","",COUNTIFS(Årsberegning!$G$6:$G$3605,$A28,Årsberegning!$F$6:$F$3605,"&lt;="&amp;DATE($A28,12,31),Årsberegning!$S$6:$S$3605,1))</f>
        <v/>
      </c>
      <c r="D28" s="21" t="str">
        <f>IF($A28="","",SUMIFS(Årsberegning!$L$6:$L$3605,Årsberegning!$G$6:$G$3605,$A28,Årsberegning!$S$6:$S$3605,1))</f>
        <v/>
      </c>
      <c r="E28" s="21" t="str">
        <f>IF($A28="","",SUMIFS(Årsberegning!$N$6:$N$3605,Årsberegning!$G$6:$G$3605,$A28,Årsberegning!$S$6:$S$3605,1))</f>
        <v/>
      </c>
      <c r="F28" s="21" t="str">
        <f>IF($A28="","",SUMIFS(Årsberegning!$P$6:$P$3605,Årsberegning!$G$6:$G$3605,$A28,Årsberegning!$S$6:$S$3605,1))</f>
        <v/>
      </c>
      <c r="G28" s="21" t="str">
        <f>IF($A28="","",SUMIFS(Årsberegning!$R$6:$R$3605,Årsberegning!$G$6:$G$3605,$A28,Årsberegning!$S$6:$S$3605,1))</f>
        <v/>
      </c>
      <c r="H28" s="21" t="str">
        <f>IF($A28="","",SUMIFS(Årsberegning!$Q$6:$Q$3605,Årsberegning!$G$6:$G$3605,$A28,Årsberegning!$S$6:$S$3605,1))</f>
        <v/>
      </c>
    </row>
    <row r="29" spans="1:8" x14ac:dyDescent="0.2">
      <c r="A29" s="17" t="str">
        <f>IF(Skjermingsrenter!A25="","",Skjermingsrenter!A25)</f>
        <v/>
      </c>
      <c r="B29" s="23" t="str">
        <f>IF($A29="","",Skjermingsrenter!B25)</f>
        <v/>
      </c>
      <c r="C29" s="24" t="str">
        <f>IF($A29="","",COUNTIFS(Årsberegning!$G$6:$G$3605,$A29,Årsberegning!$F$6:$F$3605,"&lt;="&amp;DATE($A29,12,31),Årsberegning!$S$6:$S$3605,1))</f>
        <v/>
      </c>
      <c r="D29" s="21" t="str">
        <f>IF($A29="","",SUMIFS(Årsberegning!$L$6:$L$3605,Årsberegning!$G$6:$G$3605,$A29,Årsberegning!$S$6:$S$3605,1))</f>
        <v/>
      </c>
      <c r="E29" s="21" t="str">
        <f>IF($A29="","",SUMIFS(Årsberegning!$N$6:$N$3605,Årsberegning!$G$6:$G$3605,$A29,Årsberegning!$S$6:$S$3605,1))</f>
        <v/>
      </c>
      <c r="F29" s="21" t="str">
        <f>IF($A29="","",SUMIFS(Årsberegning!$P$6:$P$3605,Årsberegning!$G$6:$G$3605,$A29,Årsberegning!$S$6:$S$3605,1))</f>
        <v/>
      </c>
      <c r="G29" s="21" t="str">
        <f>IF($A29="","",SUMIFS(Årsberegning!$R$6:$R$3605,Årsberegning!$G$6:$G$3605,$A29,Årsberegning!$S$6:$S$3605,1))</f>
        <v/>
      </c>
      <c r="H29" s="21" t="str">
        <f>IF($A29="","",SUMIFS(Årsberegning!$Q$6:$Q$3605,Årsberegning!$G$6:$G$3605,$A29,Årsberegning!$S$6:$S$3605,1))</f>
        <v/>
      </c>
    </row>
    <row r="30" spans="1:8" x14ac:dyDescent="0.2">
      <c r="A30" s="17" t="str">
        <f>IF(Skjermingsrenter!A26="","",Skjermingsrenter!A26)</f>
        <v/>
      </c>
      <c r="B30" s="23" t="str">
        <f>IF($A30="","",Skjermingsrenter!B26)</f>
        <v/>
      </c>
      <c r="C30" s="24" t="str">
        <f>IF($A30="","",COUNTIFS(Årsberegning!$G$6:$G$3605,$A30,Årsberegning!$F$6:$F$3605,"&lt;="&amp;DATE($A30,12,31),Årsberegning!$S$6:$S$3605,1))</f>
        <v/>
      </c>
      <c r="D30" s="21" t="str">
        <f>IF($A30="","",SUMIFS(Årsberegning!$L$6:$L$3605,Årsberegning!$G$6:$G$3605,$A30,Årsberegning!$S$6:$S$3605,1))</f>
        <v/>
      </c>
      <c r="E30" s="21" t="str">
        <f>IF($A30="","",SUMIFS(Årsberegning!$N$6:$N$3605,Årsberegning!$G$6:$G$3605,$A30,Årsberegning!$S$6:$S$3605,1))</f>
        <v/>
      </c>
      <c r="F30" s="21" t="str">
        <f>IF($A30="","",SUMIFS(Årsberegning!$P$6:$P$3605,Årsberegning!$G$6:$G$3605,$A30,Årsberegning!$S$6:$S$3605,1))</f>
        <v/>
      </c>
      <c r="G30" s="21" t="str">
        <f>IF($A30="","",SUMIFS(Årsberegning!$R$6:$R$3605,Årsberegning!$G$6:$G$3605,$A30,Årsberegning!$S$6:$S$3605,1))</f>
        <v/>
      </c>
      <c r="H30" s="21" t="str">
        <f>IF($A30="","",SUMIFS(Årsberegning!$Q$6:$Q$3605,Årsberegning!$G$6:$G$3605,$A30,Årsberegning!$S$6:$S$3605,1))</f>
        <v/>
      </c>
    </row>
    <row r="31" spans="1:8" x14ac:dyDescent="0.2">
      <c r="A31" s="17" t="str">
        <f>IF(Skjermingsrenter!A27="","",Skjermingsrenter!A27)</f>
        <v/>
      </c>
      <c r="B31" s="23" t="str">
        <f>IF($A31="","",Skjermingsrenter!B27)</f>
        <v/>
      </c>
      <c r="C31" s="24" t="str">
        <f>IF($A31="","",COUNTIFS(Årsberegning!$G$6:$G$3605,$A31,Årsberegning!$F$6:$F$3605,"&lt;="&amp;DATE($A31,12,31),Årsberegning!$S$6:$S$3605,1))</f>
        <v/>
      </c>
      <c r="D31" s="21" t="str">
        <f>IF($A31="","",SUMIFS(Årsberegning!$L$6:$L$3605,Årsberegning!$G$6:$G$3605,$A31,Årsberegning!$S$6:$S$3605,1))</f>
        <v/>
      </c>
      <c r="E31" s="21" t="str">
        <f>IF($A31="","",SUMIFS(Årsberegning!$N$6:$N$3605,Årsberegning!$G$6:$G$3605,$A31,Årsberegning!$S$6:$S$3605,1))</f>
        <v/>
      </c>
      <c r="F31" s="21" t="str">
        <f>IF($A31="","",SUMIFS(Årsberegning!$P$6:$P$3605,Årsberegning!$G$6:$G$3605,$A31,Årsberegning!$S$6:$S$3605,1))</f>
        <v/>
      </c>
      <c r="G31" s="21" t="str">
        <f>IF($A31="","",SUMIFS(Årsberegning!$R$6:$R$3605,Årsberegning!$G$6:$G$3605,$A31,Årsberegning!$S$6:$S$3605,1))</f>
        <v/>
      </c>
      <c r="H31" s="21" t="str">
        <f>IF($A31="","",SUMIFS(Årsberegning!$Q$6:$Q$3605,Årsberegning!$G$6:$G$3605,$A31,Årsberegning!$S$6:$S$3605,1))</f>
        <v/>
      </c>
    </row>
    <row r="32" spans="1:8" x14ac:dyDescent="0.2">
      <c r="A32" s="17" t="str">
        <f>IF(Skjermingsrenter!A28="","",Skjermingsrenter!A28)</f>
        <v/>
      </c>
      <c r="B32" s="23" t="str">
        <f>IF($A32="","",Skjermingsrenter!B28)</f>
        <v/>
      </c>
      <c r="C32" s="24" t="str">
        <f>IF($A32="","",COUNTIFS(Årsberegning!$G$6:$G$3605,$A32,Årsberegning!$F$6:$F$3605,"&lt;="&amp;DATE($A32,12,31),Årsberegning!$S$6:$S$3605,1))</f>
        <v/>
      </c>
      <c r="D32" s="21" t="str">
        <f>IF($A32="","",SUMIFS(Årsberegning!$L$6:$L$3605,Årsberegning!$G$6:$G$3605,$A32,Årsberegning!$S$6:$S$3605,1))</f>
        <v/>
      </c>
      <c r="E32" s="21" t="str">
        <f>IF($A32="","",SUMIFS(Årsberegning!$N$6:$N$3605,Årsberegning!$G$6:$G$3605,$A32,Årsberegning!$S$6:$S$3605,1))</f>
        <v/>
      </c>
      <c r="F32" s="21" t="str">
        <f>IF($A32="","",SUMIFS(Årsberegning!$P$6:$P$3605,Årsberegning!$G$6:$G$3605,$A32,Årsberegning!$S$6:$S$3605,1))</f>
        <v/>
      </c>
      <c r="G32" s="21" t="str">
        <f>IF($A32="","",SUMIFS(Årsberegning!$R$6:$R$3605,Årsberegning!$G$6:$G$3605,$A32,Årsberegning!$S$6:$S$3605,1))</f>
        <v/>
      </c>
      <c r="H32" s="21" t="str">
        <f>IF($A32="","",SUMIFS(Årsberegning!$Q$6:$Q$3605,Årsberegning!$G$6:$G$3605,$A32,Årsberegning!$S$6:$S$3605,1))</f>
        <v/>
      </c>
    </row>
    <row r="33" spans="1:8" x14ac:dyDescent="0.2">
      <c r="A33" s="17" t="str">
        <f>IF(Skjermingsrenter!A29="","",Skjermingsrenter!A29)</f>
        <v/>
      </c>
      <c r="B33" s="23" t="str">
        <f>IF($A33="","",Skjermingsrenter!B29)</f>
        <v/>
      </c>
      <c r="C33" s="24" t="str">
        <f>IF($A33="","",COUNTIFS(Årsberegning!$G$6:$G$3605,$A33,Årsberegning!$F$6:$F$3605,"&lt;="&amp;DATE($A33,12,31),Årsberegning!$S$6:$S$3605,1))</f>
        <v/>
      </c>
      <c r="D33" s="21" t="str">
        <f>IF($A33="","",SUMIFS(Årsberegning!$L$6:$L$3605,Årsberegning!$G$6:$G$3605,$A33,Årsberegning!$S$6:$S$3605,1))</f>
        <v/>
      </c>
      <c r="E33" s="21" t="str">
        <f>IF($A33="","",SUMIFS(Årsberegning!$N$6:$N$3605,Årsberegning!$G$6:$G$3605,$A33,Årsberegning!$S$6:$S$3605,1))</f>
        <v/>
      </c>
      <c r="F33" s="21" t="str">
        <f>IF($A33="","",SUMIFS(Årsberegning!$P$6:$P$3605,Årsberegning!$G$6:$G$3605,$A33,Årsberegning!$S$6:$S$3605,1))</f>
        <v/>
      </c>
      <c r="G33" s="21" t="str">
        <f>IF($A33="","",SUMIFS(Årsberegning!$R$6:$R$3605,Årsberegning!$G$6:$G$3605,$A33,Årsberegning!$S$6:$S$3605,1))</f>
        <v/>
      </c>
      <c r="H33" s="21" t="str">
        <f>IF($A33="","",SUMIFS(Årsberegning!$Q$6:$Q$3605,Årsberegning!$G$6:$G$3605,$A33,Årsberegning!$S$6:$S$3605,1))</f>
        <v/>
      </c>
    </row>
    <row r="34" spans="1:8" x14ac:dyDescent="0.2">
      <c r="A34" s="17" t="str">
        <f>IF(Skjermingsrenter!A30="","",Skjermingsrenter!A30)</f>
        <v/>
      </c>
      <c r="B34" s="23" t="str">
        <f>IF($A34="","",Skjermingsrenter!B30)</f>
        <v/>
      </c>
      <c r="C34" s="24" t="str">
        <f>IF($A34="","",COUNTIFS(Årsberegning!$G$6:$G$3605,$A34,Årsberegning!$F$6:$F$3605,"&lt;="&amp;DATE($A34,12,31),Årsberegning!$S$6:$S$3605,1))</f>
        <v/>
      </c>
      <c r="D34" s="21" t="str">
        <f>IF($A34="","",SUMIFS(Årsberegning!$L$6:$L$3605,Årsberegning!$G$6:$G$3605,$A34,Årsberegning!$S$6:$S$3605,1))</f>
        <v/>
      </c>
      <c r="E34" s="21" t="str">
        <f>IF($A34="","",SUMIFS(Årsberegning!$N$6:$N$3605,Årsberegning!$G$6:$G$3605,$A34,Årsberegning!$S$6:$S$3605,1))</f>
        <v/>
      </c>
      <c r="F34" s="21" t="str">
        <f>IF($A34="","",SUMIFS(Årsberegning!$P$6:$P$3605,Årsberegning!$G$6:$G$3605,$A34,Årsberegning!$S$6:$S$3605,1))</f>
        <v/>
      </c>
      <c r="G34" s="21" t="str">
        <f>IF($A34="","",SUMIFS(Årsberegning!$R$6:$R$3605,Årsberegning!$G$6:$G$3605,$A34,Årsberegning!$S$6:$S$3605,1))</f>
        <v/>
      </c>
      <c r="H34" s="21" t="str">
        <f>IF($A34="","",SUMIFS(Årsberegning!$Q$6:$Q$3605,Årsberegning!$G$6:$G$3605,$A34,Årsberegning!$S$6:$S$3605,1))</f>
        <v/>
      </c>
    </row>
    <row r="35" spans="1:8" x14ac:dyDescent="0.2">
      <c r="A35" s="17" t="str">
        <f>IF(Skjermingsrenter!A31="","",Skjermingsrenter!A31)</f>
        <v/>
      </c>
      <c r="B35" s="23" t="str">
        <f>IF($A35="","",Skjermingsrenter!B31)</f>
        <v/>
      </c>
      <c r="C35" s="24" t="str">
        <f>IF($A35="","",COUNTIFS(Årsberegning!$G$6:$G$3605,$A35,Årsberegning!$F$6:$F$3605,"&lt;="&amp;DATE($A35,12,31),Årsberegning!$S$6:$S$3605,1))</f>
        <v/>
      </c>
      <c r="D35" s="21" t="str">
        <f>IF($A35="","",SUMIFS(Årsberegning!$L$6:$L$3605,Årsberegning!$G$6:$G$3605,$A35,Årsberegning!$S$6:$S$3605,1))</f>
        <v/>
      </c>
      <c r="E35" s="21" t="str">
        <f>IF($A35="","",SUMIFS(Årsberegning!$N$6:$N$3605,Årsberegning!$G$6:$G$3605,$A35,Årsberegning!$S$6:$S$3605,1))</f>
        <v/>
      </c>
      <c r="F35" s="21" t="str">
        <f>IF($A35="","",SUMIFS(Årsberegning!$P$6:$P$3605,Årsberegning!$G$6:$G$3605,$A35,Årsberegning!$S$6:$S$3605,1))</f>
        <v/>
      </c>
      <c r="G35" s="21" t="str">
        <f>IF($A35="","",SUMIFS(Årsberegning!$R$6:$R$3605,Årsberegning!$G$6:$G$3605,$A35,Årsberegning!$S$6:$S$3605,1))</f>
        <v/>
      </c>
      <c r="H35" s="21" t="str">
        <f>IF($A35="","",SUMIFS(Årsberegning!$Q$6:$Q$3605,Årsberegning!$G$6:$G$3605,$A35,Årsberegning!$S$6:$S$3605,1))</f>
        <v/>
      </c>
    </row>
    <row r="36" spans="1:8" x14ac:dyDescent="0.2">
      <c r="A36" s="17" t="str">
        <f>IF(Skjermingsrenter!A32="","",Skjermingsrenter!A32)</f>
        <v/>
      </c>
      <c r="B36" s="23" t="str">
        <f>IF($A36="","",Skjermingsrenter!B32)</f>
        <v/>
      </c>
      <c r="C36" s="24" t="str">
        <f>IF($A36="","",COUNTIFS(Årsberegning!$G$6:$G$3605,$A36,Årsberegning!$F$6:$F$3605,"&lt;="&amp;DATE($A36,12,31),Årsberegning!$S$6:$S$3605,1))</f>
        <v/>
      </c>
      <c r="D36" s="21" t="str">
        <f>IF($A36="","",SUMIFS(Årsberegning!$L$6:$L$3605,Årsberegning!$G$6:$G$3605,$A36,Årsberegning!$S$6:$S$3605,1))</f>
        <v/>
      </c>
      <c r="E36" s="21" t="str">
        <f>IF($A36="","",SUMIFS(Årsberegning!$N$6:$N$3605,Årsberegning!$G$6:$G$3605,$A36,Årsberegning!$S$6:$S$3605,1))</f>
        <v/>
      </c>
      <c r="F36" s="21" t="str">
        <f>IF($A36="","",SUMIFS(Årsberegning!$P$6:$P$3605,Årsberegning!$G$6:$G$3605,$A36,Årsberegning!$S$6:$S$3605,1))</f>
        <v/>
      </c>
      <c r="G36" s="21" t="str">
        <f>IF($A36="","",SUMIFS(Årsberegning!$R$6:$R$3605,Årsberegning!$G$6:$G$3605,$A36,Årsberegning!$S$6:$S$3605,1))</f>
        <v/>
      </c>
      <c r="H36" s="21" t="str">
        <f>IF($A36="","",SUMIFS(Årsberegning!$Q$6:$Q$3605,Årsberegning!$G$6:$G$3605,$A36,Årsberegning!$S$6:$S$3605,1))</f>
        <v/>
      </c>
    </row>
    <row r="37" spans="1:8" x14ac:dyDescent="0.2">
      <c r="A37" s="17" t="str">
        <f>IF(Skjermingsrenter!A33="","",Skjermingsrenter!A33)</f>
        <v/>
      </c>
      <c r="B37" s="23" t="str">
        <f>IF($A37="","",Skjermingsrenter!B33)</f>
        <v/>
      </c>
      <c r="C37" s="24" t="str">
        <f>IF($A37="","",COUNTIFS(Årsberegning!$G$6:$G$3605,$A37,Årsberegning!$F$6:$F$3605,"&lt;="&amp;DATE($A37,12,31),Årsberegning!$S$6:$S$3605,1))</f>
        <v/>
      </c>
      <c r="D37" s="21" t="str">
        <f>IF($A37="","",SUMIFS(Årsberegning!$L$6:$L$3605,Årsberegning!$G$6:$G$3605,$A37,Årsberegning!$S$6:$S$3605,1))</f>
        <v/>
      </c>
      <c r="E37" s="21" t="str">
        <f>IF($A37="","",SUMIFS(Årsberegning!$N$6:$N$3605,Årsberegning!$G$6:$G$3605,$A37,Årsberegning!$S$6:$S$3605,1))</f>
        <v/>
      </c>
      <c r="F37" s="21" t="str">
        <f>IF($A37="","",SUMIFS(Årsberegning!$P$6:$P$3605,Årsberegning!$G$6:$G$3605,$A37,Årsberegning!$S$6:$S$3605,1))</f>
        <v/>
      </c>
      <c r="G37" s="21" t="str">
        <f>IF($A37="","",SUMIFS(Årsberegning!$R$6:$R$3605,Årsberegning!$G$6:$G$3605,$A37,Årsberegning!$S$6:$S$3605,1))</f>
        <v/>
      </c>
      <c r="H37" s="21" t="str">
        <f>IF($A37="","",SUMIFS(Årsberegning!$Q$6:$Q$3605,Årsberegning!$G$6:$G$3605,$A37,Årsberegning!$S$6:$S$3605,1))</f>
        <v/>
      </c>
    </row>
    <row r="38" spans="1:8" x14ac:dyDescent="0.2">
      <c r="A38" s="17" t="str">
        <f>IF(Skjermingsrenter!A34="","",Skjermingsrenter!A34)</f>
        <v/>
      </c>
      <c r="B38" s="23" t="str">
        <f>IF($A38="","",Skjermingsrenter!B34)</f>
        <v/>
      </c>
      <c r="C38" s="24" t="str">
        <f>IF($A38="","",COUNTIFS(Årsberegning!$G$6:$G$3605,$A38,Årsberegning!$F$6:$F$3605,"&lt;="&amp;DATE($A38,12,31),Årsberegning!$S$6:$S$3605,1))</f>
        <v/>
      </c>
      <c r="D38" s="21" t="str">
        <f>IF($A38="","",SUMIFS(Årsberegning!$L$6:$L$3605,Årsberegning!$G$6:$G$3605,$A38,Årsberegning!$S$6:$S$3605,1))</f>
        <v/>
      </c>
      <c r="E38" s="21" t="str">
        <f>IF($A38="","",SUMIFS(Årsberegning!$N$6:$N$3605,Årsberegning!$G$6:$G$3605,$A38,Årsberegning!$S$6:$S$3605,1))</f>
        <v/>
      </c>
      <c r="F38" s="21" t="str">
        <f>IF($A38="","",SUMIFS(Årsberegning!$P$6:$P$3605,Årsberegning!$G$6:$G$3605,$A38,Årsberegning!$S$6:$S$3605,1))</f>
        <v/>
      </c>
      <c r="G38" s="21" t="str">
        <f>IF($A38="","",SUMIFS(Årsberegning!$R$6:$R$3605,Årsberegning!$G$6:$G$3605,$A38,Årsberegning!$S$6:$S$3605,1))</f>
        <v/>
      </c>
      <c r="H38" s="21" t="str">
        <f>IF($A38="","",SUMIFS(Årsberegning!$Q$6:$Q$3605,Årsberegning!$G$6:$G$3605,$A38,Årsberegning!$S$6:$S$3605,1))</f>
        <v/>
      </c>
    </row>
    <row r="39" spans="1:8" x14ac:dyDescent="0.2">
      <c r="A39" s="17" t="str">
        <f>IF(Skjermingsrenter!A35="","",Skjermingsrenter!A35)</f>
        <v/>
      </c>
      <c r="B39" s="23" t="str">
        <f>IF($A39="","",Skjermingsrenter!B35)</f>
        <v/>
      </c>
      <c r="C39" s="24" t="str">
        <f>IF($A39="","",COUNTIFS(Årsberegning!$G$6:$G$3605,$A39,Årsberegning!$F$6:$F$3605,"&lt;="&amp;DATE($A39,12,31),Årsberegning!$S$6:$S$3605,1))</f>
        <v/>
      </c>
      <c r="D39" s="21" t="str">
        <f>IF($A39="","",SUMIFS(Årsberegning!$L$6:$L$3605,Årsberegning!$G$6:$G$3605,$A39,Årsberegning!$S$6:$S$3605,1))</f>
        <v/>
      </c>
      <c r="E39" s="21" t="str">
        <f>IF($A39="","",SUMIFS(Årsberegning!$N$6:$N$3605,Årsberegning!$G$6:$G$3605,$A39,Årsberegning!$S$6:$S$3605,1))</f>
        <v/>
      </c>
      <c r="F39" s="21" t="str">
        <f>IF($A39="","",SUMIFS(Årsberegning!$P$6:$P$3605,Årsberegning!$G$6:$G$3605,$A39,Årsberegning!$S$6:$S$3605,1))</f>
        <v/>
      </c>
      <c r="G39" s="21" t="str">
        <f>IF($A39="","",SUMIFS(Årsberegning!$R$6:$R$3605,Årsberegning!$G$6:$G$3605,$A39,Årsberegning!$S$6:$S$3605,1))</f>
        <v/>
      </c>
      <c r="H39" s="21" t="str">
        <f>IF($A39="","",SUMIFS(Årsberegning!$Q$6:$Q$3605,Årsberegning!$G$6:$G$3605,$A39,Årsberegning!$S$6:$S$3605,1))</f>
        <v/>
      </c>
    </row>
    <row r="40" spans="1:8" x14ac:dyDescent="0.2">
      <c r="A40" s="25" t="s">
        <v>61</v>
      </c>
      <c r="B40" s="26"/>
      <c r="C40" s="27">
        <f>MAX(C10:C39)</f>
        <v>120</v>
      </c>
      <c r="D40" s="28">
        <f>SUM(D10:D39)</f>
        <v>0</v>
      </c>
      <c r="E40" s="28">
        <f>SUM(E10:E39)</f>
        <v>0</v>
      </c>
      <c r="F40" s="28">
        <f>SUM(F10:F39)</f>
        <v>0</v>
      </c>
      <c r="G40" s="28">
        <f>SUM(G10:G39)</f>
        <v>0</v>
      </c>
      <c r="H40" s="28">
        <f>SUM(H10:H39)</f>
        <v>0</v>
      </c>
    </row>
  </sheetData>
  <mergeCells count="8">
    <mergeCell ref="A4:B4"/>
    <mergeCell ref="G4:H4"/>
    <mergeCell ref="E4:F4"/>
    <mergeCell ref="C5:D5"/>
    <mergeCell ref="A5:B5"/>
    <mergeCell ref="G5:H5"/>
    <mergeCell ref="E5:F5"/>
    <mergeCell ref="C4:D4"/>
  </mergeCells>
  <pageMargins left="0.75" right="0.75" top="1" bottom="1" header="0.5" footer="0.5"/>
  <headerFooter>
    <oddFooter>&amp;C_x000D_&amp;1#&amp;"Arial"&amp;9&amp;KA6A6A6 Sensitivity: Internal</oddFooter>
  </headerFooter>
  <drawing r:id="rId1"/>
</worksheet>
</file>

<file path=docMetadata/LabelInfo.xml><?xml version="1.0" encoding="utf-8"?>
<clbl:labelList xmlns:clbl="http://schemas.microsoft.com/office/2020/mipLabelMetadata">
  <clbl:label id="{f604d2c9-1577-460e-b668-57374a0216c3}" enabled="1" method="Standard" siteId="{1676489c-5c72-46b7-ba63-9ab90c4aad44}" contentBits="2"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8</vt:i4>
      </vt:variant>
    </vt:vector>
  </HeadingPairs>
  <TitlesOfParts>
    <vt:vector size="8" baseType="lpstr">
      <vt:lpstr>Start</vt:lpstr>
      <vt:lpstr>Valutakurser</vt:lpstr>
      <vt:lpstr>Skjermingsrenter</vt:lpstr>
      <vt:lpstr>Transjer</vt:lpstr>
      <vt:lpstr>Utbytter</vt:lpstr>
      <vt:lpstr>Kontroll</vt:lpstr>
      <vt:lpstr>Årsberegning</vt:lpstr>
      <vt:lpstr>Oversikt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Simen Keiland Fondevik</dc:creator>
  <cp:keywords/>
  <dc:description/>
  <cp:lastModifiedBy>Simen Keiland Fondevik</cp:lastModifiedBy>
  <dcterms:created xsi:type="dcterms:W3CDTF">2026-03-21T10:42:15Z</dcterms:created>
  <dcterms:modified xsi:type="dcterms:W3CDTF">2026-03-23T21:02:13Z</dcterms:modified>
  <cp:category/>
</cp:coreProperties>
</file>